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8_{6057BE10-B525-4546-900C-FA4B68EB4ED7}" xr6:coauthVersionLast="47" xr6:coauthVersionMax="47" xr10:uidLastSave="{00000000-0000-0000-0000-000000000000}"/>
  <bookViews>
    <workbookView xWindow="780" yWindow="780" windowWidth="24795" windowHeight="14970" firstSheet="2" activeTab="5" xr2:uid="{75875234-08DC-40EE-85FD-5F4570BE21D7}"/>
  </bookViews>
  <sheets>
    <sheet name="Fuels" sheetId="1" r:id="rId1"/>
    <sheet name="Feedstocks" sheetId="2" r:id="rId2"/>
    <sheet name="Vegetable Oil" sheetId="3" r:id="rId3"/>
    <sheet name="Fat and Grease" sheetId="4" r:id="rId4"/>
    <sheet name="Soybean Complex" sheetId="5" r:id="rId5"/>
    <sheet name="Canola Complex" sheetId="6" r:id="rId6"/>
    <sheet name="Inedible Tallow" sheetId="7" r:id="rId7"/>
    <sheet name="DCO" sheetId="8" r:id="rId8"/>
    <sheet name="UCO" sheetId="9" r:id="rId9"/>
    <sheet name="Choice White Grease" sheetId="10" r:id="rId10"/>
    <sheet name="Poultry Fat" sheetId="11" r:id="rId11"/>
    <sheet name="Soybean Trade" sheetId="12" r:id="rId12"/>
    <sheet name="Soy Meal Trade" sheetId="13" r:id="rId13"/>
    <sheet name="Soy Oil Trade" sheetId="14" r:id="rId14"/>
    <sheet name="Canola Trade" sheetId="15" r:id="rId15"/>
    <sheet name="Canola Meal Trade" sheetId="16" r:id="rId16"/>
    <sheet name="Canola Oil Trade" sheetId="17" r:id="rId17"/>
    <sheet name="Inedible Tallow Trade" sheetId="18" r:id="rId18"/>
    <sheet name="Choice White Grease Trade" sheetId="19" r:id="rId19"/>
    <sheet name="Poultry Fat Trade" sheetId="20" r:id="rId20"/>
    <sheet name="DCO Trade" sheetId="21" r:id="rId21"/>
    <sheet name="UCO Trade " sheetId="22" r:id="rId22"/>
    <sheet name="Page012" sheetId="23" r:id="rId23"/>
    <sheet name="Table009 (Page 13)" sheetId="24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8" i="22" l="1"/>
  <c r="AP48" i="22"/>
  <c r="AO48" i="22"/>
  <c r="AN48" i="22"/>
  <c r="AM48" i="22"/>
  <c r="AL48" i="22"/>
  <c r="AK48" i="22"/>
  <c r="AJ48" i="22"/>
  <c r="AI48" i="22"/>
  <c r="AH48" i="22"/>
  <c r="AG48" i="22"/>
  <c r="AF48" i="22"/>
  <c r="AE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Q37" i="22"/>
  <c r="AP37" i="22"/>
  <c r="AO37" i="22"/>
  <c r="AN37" i="22"/>
  <c r="AM37" i="22"/>
  <c r="AL37" i="22"/>
  <c r="AK37" i="22"/>
  <c r="AJ37" i="22"/>
  <c r="AI37" i="22"/>
  <c r="AH37" i="22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AQ26" i="22"/>
  <c r="AP26" i="22"/>
  <c r="AO26" i="22"/>
  <c r="AN26" i="22"/>
  <c r="AM26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AQ13" i="22"/>
  <c r="AP13" i="22"/>
  <c r="AO13" i="22"/>
  <c r="AN13" i="22"/>
  <c r="AM13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Q8" i="22"/>
  <c r="AP8" i="22"/>
  <c r="AO8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AQ7" i="22"/>
  <c r="AP7" i="22"/>
  <c r="AO7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AQ5" i="22"/>
  <c r="AP5" i="22"/>
  <c r="AO5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AQ2" i="22"/>
  <c r="AP2" i="22"/>
  <c r="AO2" i="22"/>
  <c r="AN2" i="22"/>
  <c r="AM2" i="22"/>
  <c r="AL2" i="22"/>
  <c r="AK2" i="22"/>
  <c r="AJ2" i="22"/>
  <c r="AI2" i="22"/>
  <c r="AH2" i="22"/>
  <c r="AG2" i="22"/>
  <c r="AF2" i="22"/>
  <c r="AE2" i="22"/>
  <c r="AD2" i="22"/>
  <c r="AC2" i="22"/>
  <c r="AB2" i="22"/>
  <c r="AA2" i="22"/>
  <c r="Z2" i="22"/>
  <c r="AQ48" i="21"/>
  <c r="AP48" i="21"/>
  <c r="AO48" i="21"/>
  <c r="AN48" i="21"/>
  <c r="AM48" i="21"/>
  <c r="AL48" i="21"/>
  <c r="AK48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AQ37" i="21"/>
  <c r="AP37" i="21"/>
  <c r="AO37" i="21"/>
  <c r="AN37" i="21"/>
  <c r="AM37" i="21"/>
  <c r="AL37" i="21"/>
  <c r="AK37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AQ26" i="21"/>
  <c r="AP26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AQ25" i="21"/>
  <c r="AP25" i="21"/>
  <c r="AO25" i="21"/>
  <c r="AN25" i="2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AQ24" i="21"/>
  <c r="AP24" i="21"/>
  <c r="AO24" i="21"/>
  <c r="AN24" i="21"/>
  <c r="AM24" i="21"/>
  <c r="AL24" i="21"/>
  <c r="AK24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AQ5" i="21"/>
  <c r="AP5" i="21"/>
  <c r="AO5" i="21"/>
  <c r="AN5" i="21"/>
  <c r="AM5" i="21"/>
  <c r="AL5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AQ2" i="21"/>
  <c r="AP2" i="21"/>
  <c r="AO2" i="21"/>
  <c r="AN2" i="21"/>
  <c r="AM2" i="21"/>
  <c r="AL2" i="21"/>
  <c r="AK2" i="21"/>
  <c r="AJ2" i="21"/>
  <c r="AI2" i="21"/>
  <c r="AH2" i="21"/>
  <c r="AG2" i="21"/>
  <c r="AF2" i="21"/>
  <c r="AE2" i="21"/>
  <c r="AD2" i="21"/>
  <c r="AC2" i="21"/>
  <c r="AB2" i="21"/>
  <c r="AA2" i="21"/>
  <c r="Z2" i="21"/>
  <c r="X2" i="21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AQ48" i="19"/>
  <c r="AP48" i="19"/>
  <c r="AO48" i="19"/>
  <c r="AN48" i="19"/>
  <c r="AM48" i="19"/>
  <c r="AL48" i="19"/>
  <c r="AK48" i="19"/>
  <c r="AJ48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X2" i="19"/>
  <c r="AQ48" i="18"/>
  <c r="AP48" i="18"/>
  <c r="AO48" i="18"/>
  <c r="AN48" i="18"/>
  <c r="AM48" i="18"/>
  <c r="AL48" i="18"/>
  <c r="AK48" i="18"/>
  <c r="AJ48" i="18"/>
  <c r="AI48" i="18"/>
  <c r="AH48" i="18"/>
  <c r="AG48" i="18"/>
  <c r="AF48" i="18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AQ37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AQ26" i="18"/>
  <c r="AP26" i="18"/>
  <c r="AO26" i="18"/>
  <c r="AN26" i="18"/>
  <c r="AM26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AQ25" i="18"/>
  <c r="AP25" i="18"/>
  <c r="AO25" i="18"/>
  <c r="AN25" i="18"/>
  <c r="AM25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AQ24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AQ14" i="18"/>
  <c r="AP14" i="18"/>
  <c r="AO14" i="18"/>
  <c r="AN14" i="18"/>
  <c r="AM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AQ11" i="18"/>
  <c r="AP11" i="18"/>
  <c r="AO11" i="18"/>
  <c r="AN11" i="18"/>
  <c r="AM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AQ8" i="18"/>
  <c r="AP8" i="18"/>
  <c r="AO8" i="18"/>
  <c r="AN8" i="18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AQ48" i="17"/>
  <c r="AP48" i="17"/>
  <c r="AO48" i="17"/>
  <c r="AN48" i="17"/>
  <c r="AM48" i="17"/>
  <c r="AL48" i="17"/>
  <c r="AK48" i="17"/>
  <c r="AJ48" i="17"/>
  <c r="AI48" i="17"/>
  <c r="AH48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AQ44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Q37" i="17"/>
  <c r="AP37" i="17"/>
  <c r="AO37" i="17"/>
  <c r="AN37" i="17"/>
  <c r="AM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AQ32" i="17"/>
  <c r="AQ25" i="17"/>
  <c r="AP25" i="17"/>
  <c r="AO25" i="17"/>
  <c r="AN25" i="17"/>
  <c r="AM25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AQ24" i="17"/>
  <c r="AP24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AQ22" i="17"/>
  <c r="AQ29" i="17" s="1"/>
  <c r="AP22" i="17"/>
  <c r="AP29" i="17" s="1"/>
  <c r="AP44" i="17" s="1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AQ19" i="17"/>
  <c r="AP19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AQ13" i="17"/>
  <c r="AP13" i="17"/>
  <c r="AO13" i="17"/>
  <c r="AN13" i="17"/>
  <c r="AM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AQ11" i="17"/>
  <c r="AP11" i="17"/>
  <c r="AO11" i="17"/>
  <c r="AN11" i="17"/>
  <c r="AM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AQ8" i="17"/>
  <c r="AP8" i="17"/>
  <c r="AO8" i="17"/>
  <c r="AN8" i="17"/>
  <c r="AM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Q6" i="17"/>
  <c r="AP6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AQ5" i="17"/>
  <c r="AP5" i="17"/>
  <c r="AO5" i="17"/>
  <c r="AN5" i="17"/>
  <c r="AM5" i="17"/>
  <c r="AL5" i="17"/>
  <c r="AK5" i="17"/>
  <c r="AJ5" i="17"/>
  <c r="AI5" i="17"/>
  <c r="AH5" i="17"/>
  <c r="AG5" i="17"/>
  <c r="AF5" i="17"/>
  <c r="AE5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AQ2" i="17"/>
  <c r="AP2" i="17"/>
  <c r="AO2" i="17"/>
  <c r="AN2" i="17"/>
  <c r="AM2" i="17"/>
  <c r="AL2" i="17"/>
  <c r="AK2" i="17"/>
  <c r="AJ2" i="17"/>
  <c r="AI2" i="17"/>
  <c r="AH2" i="17"/>
  <c r="AG2" i="17"/>
  <c r="AF2" i="17"/>
  <c r="AE2" i="17"/>
  <c r="AD2" i="17"/>
  <c r="AC2" i="17"/>
  <c r="AB2" i="17"/>
  <c r="AA2" i="17"/>
  <c r="Z2" i="17"/>
  <c r="AQ30" i="16"/>
  <c r="AQ33" i="16" s="1"/>
  <c r="AP30" i="16"/>
  <c r="AP33" i="16" s="1"/>
  <c r="AN29" i="16"/>
  <c r="AN32" i="16" s="1"/>
  <c r="AH29" i="16"/>
  <c r="AH32" i="16" s="1"/>
  <c r="AN26" i="16"/>
  <c r="AN30" i="16" s="1"/>
  <c r="AN33" i="16" s="1"/>
  <c r="AM26" i="16"/>
  <c r="AM30" i="16" s="1"/>
  <c r="AM33" i="16" s="1"/>
  <c r="AL26" i="16"/>
  <c r="AL30" i="16" s="1"/>
  <c r="AL33" i="16" s="1"/>
  <c r="AK26" i="16"/>
  <c r="AK30" i="16" s="1"/>
  <c r="AK33" i="16" s="1"/>
  <c r="AJ26" i="16"/>
  <c r="AJ30" i="16" s="1"/>
  <c r="AJ33" i="16" s="1"/>
  <c r="AI26" i="16"/>
  <c r="AI30" i="16" s="1"/>
  <c r="AI33" i="16" s="1"/>
  <c r="AH26" i="16"/>
  <c r="AH30" i="16" s="1"/>
  <c r="AH33" i="16" s="1"/>
  <c r="AG26" i="16"/>
  <c r="AG30" i="16" s="1"/>
  <c r="AG33" i="16" s="1"/>
  <c r="AF26" i="16"/>
  <c r="AF30" i="16" s="1"/>
  <c r="AF33" i="16" s="1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AQ24" i="16"/>
  <c r="AP24" i="16"/>
  <c r="AO24" i="16"/>
  <c r="AN24" i="16"/>
  <c r="AM24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AQ23" i="16"/>
  <c r="AQ26" i="16" s="1"/>
  <c r="AP23" i="16"/>
  <c r="AP26" i="16" s="1"/>
  <c r="AO23" i="16"/>
  <c r="AO26" i="16" s="1"/>
  <c r="AO30" i="16" s="1"/>
  <c r="AO33" i="16" s="1"/>
  <c r="AN23" i="16"/>
  <c r="AM23" i="16"/>
  <c r="AL23" i="16"/>
  <c r="AK23" i="16"/>
  <c r="AJ23" i="16"/>
  <c r="AI23" i="16"/>
  <c r="AH23" i="16"/>
  <c r="AG23" i="16"/>
  <c r="AF23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AQ19" i="16"/>
  <c r="AQ22" i="16" s="1"/>
  <c r="AQ29" i="16" s="1"/>
  <c r="AQ32" i="16" s="1"/>
  <c r="AP19" i="16"/>
  <c r="AP22" i="16" s="1"/>
  <c r="AP29" i="16" s="1"/>
  <c r="AP32" i="16" s="1"/>
  <c r="AO19" i="16"/>
  <c r="AO22" i="16" s="1"/>
  <c r="AO29" i="16" s="1"/>
  <c r="AO32" i="16" s="1"/>
  <c r="AN19" i="16"/>
  <c r="AN22" i="16" s="1"/>
  <c r="AM19" i="16"/>
  <c r="AM22" i="16" s="1"/>
  <c r="AM29" i="16" s="1"/>
  <c r="AM32" i="16" s="1"/>
  <c r="AL19" i="16"/>
  <c r="AL22" i="16" s="1"/>
  <c r="AL29" i="16" s="1"/>
  <c r="AL32" i="16" s="1"/>
  <c r="AK19" i="16"/>
  <c r="AK22" i="16" s="1"/>
  <c r="AK29" i="16" s="1"/>
  <c r="AK32" i="16" s="1"/>
  <c r="AJ19" i="16"/>
  <c r="AJ22" i="16" s="1"/>
  <c r="AJ29" i="16" s="1"/>
  <c r="AJ32" i="16" s="1"/>
  <c r="AI19" i="16"/>
  <c r="AI22" i="16" s="1"/>
  <c r="AI29" i="16" s="1"/>
  <c r="AI32" i="16" s="1"/>
  <c r="AH19" i="16"/>
  <c r="AH22" i="16" s="1"/>
  <c r="AG19" i="16"/>
  <c r="AG22" i="16" s="1"/>
  <c r="AG29" i="16" s="1"/>
  <c r="AG32" i="16" s="1"/>
  <c r="AF19" i="16"/>
  <c r="AF22" i="16" s="1"/>
  <c r="AF29" i="16" s="1"/>
  <c r="AF32" i="16" s="1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AQ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AQ13" i="16"/>
  <c r="AP13" i="16"/>
  <c r="AO13" i="16"/>
  <c r="AN13" i="16"/>
  <c r="AM13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AQ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AQ6" i="16"/>
  <c r="AP6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AQ5" i="16"/>
  <c r="AP5" i="16"/>
  <c r="AO5" i="16"/>
  <c r="AN5" i="16"/>
  <c r="AM5" i="16"/>
  <c r="AL5" i="16"/>
  <c r="AK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AQ2" i="16"/>
  <c r="AP2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AL33" i="15"/>
  <c r="AI33" i="15"/>
  <c r="AH33" i="15"/>
  <c r="AG33" i="15"/>
  <c r="AJ32" i="15"/>
  <c r="AN29" i="15"/>
  <c r="AN32" i="15" s="1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Q23" i="15"/>
  <c r="AQ26" i="15" s="1"/>
  <c r="AQ30" i="15" s="1"/>
  <c r="AQ33" i="15" s="1"/>
  <c r="AP23" i="15"/>
  <c r="AP26" i="15" s="1"/>
  <c r="AP30" i="15" s="1"/>
  <c r="AP33" i="15" s="1"/>
  <c r="AO23" i="15"/>
  <c r="AO26" i="15" s="1"/>
  <c r="AO30" i="15" s="1"/>
  <c r="AO33" i="15" s="1"/>
  <c r="AN23" i="15"/>
  <c r="AN26" i="15" s="1"/>
  <c r="AN30" i="15" s="1"/>
  <c r="AN33" i="15" s="1"/>
  <c r="AM23" i="15"/>
  <c r="AM26" i="15" s="1"/>
  <c r="AM30" i="15" s="1"/>
  <c r="AM33" i="15" s="1"/>
  <c r="AL23" i="15"/>
  <c r="AL26" i="15" s="1"/>
  <c r="AL30" i="15" s="1"/>
  <c r="AK23" i="15"/>
  <c r="AK26" i="15" s="1"/>
  <c r="AK30" i="15" s="1"/>
  <c r="AK33" i="15" s="1"/>
  <c r="AJ23" i="15"/>
  <c r="AJ26" i="15" s="1"/>
  <c r="AJ30" i="15" s="1"/>
  <c r="AJ33" i="15" s="1"/>
  <c r="AI23" i="15"/>
  <c r="AI26" i="15" s="1"/>
  <c r="AI30" i="15" s="1"/>
  <c r="AH23" i="15"/>
  <c r="AH26" i="15" s="1"/>
  <c r="AH30" i="15" s="1"/>
  <c r="AG23" i="15"/>
  <c r="AG26" i="15" s="1"/>
  <c r="AG30" i="15" s="1"/>
  <c r="AN22" i="15"/>
  <c r="AM22" i="15"/>
  <c r="AM29" i="15" s="1"/>
  <c r="AM32" i="15" s="1"/>
  <c r="AL22" i="15"/>
  <c r="AL29" i="15" s="1"/>
  <c r="AL32" i="15" s="1"/>
  <c r="AK22" i="15"/>
  <c r="AK29" i="15" s="1"/>
  <c r="AK32" i="15" s="1"/>
  <c r="AJ22" i="15"/>
  <c r="AJ29" i="15" s="1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AQ19" i="15"/>
  <c r="AQ22" i="15" s="1"/>
  <c r="AQ29" i="15" s="1"/>
  <c r="AQ32" i="15" s="1"/>
  <c r="AP19" i="15"/>
  <c r="AP22" i="15" s="1"/>
  <c r="AP29" i="15" s="1"/>
  <c r="AP32" i="15" s="1"/>
  <c r="AO19" i="15"/>
  <c r="AO22" i="15" s="1"/>
  <c r="AO29" i="15" s="1"/>
  <c r="AO32" i="15" s="1"/>
  <c r="AN19" i="15"/>
  <c r="AM19" i="15"/>
  <c r="AL19" i="15"/>
  <c r="AK19" i="15"/>
  <c r="AJ19" i="15"/>
  <c r="AI19" i="15"/>
  <c r="AI22" i="15" s="1"/>
  <c r="AI29" i="15" s="1"/>
  <c r="AI32" i="15" s="1"/>
  <c r="AH19" i="15"/>
  <c r="AH22" i="15" s="1"/>
  <c r="AH29" i="15" s="1"/>
  <c r="AH32" i="15" s="1"/>
  <c r="AG19" i="15"/>
  <c r="AG22" i="15" s="1"/>
  <c r="AG29" i="15" s="1"/>
  <c r="AG32" i="15" s="1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C44" i="14"/>
  <c r="AP44" i="14"/>
  <c r="AO44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D32" i="14"/>
  <c r="BC32" i="14"/>
  <c r="BD29" i="14"/>
  <c r="BC29" i="14"/>
  <c r="AO29" i="14"/>
  <c r="AO32" i="14" s="1"/>
  <c r="AK29" i="14"/>
  <c r="AK32" i="14" s="1"/>
  <c r="AH29" i="14"/>
  <c r="AH32" i="14" s="1"/>
  <c r="AG29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D22" i="14"/>
  <c r="BC22" i="14"/>
  <c r="BB22" i="14"/>
  <c r="BB29" i="14" s="1"/>
  <c r="BB32" i="14" s="1"/>
  <c r="BA22" i="14"/>
  <c r="BA29" i="14" s="1"/>
  <c r="BA32" i="14" s="1"/>
  <c r="AZ22" i="14"/>
  <c r="AZ29" i="14" s="1"/>
  <c r="AY22" i="14"/>
  <c r="AY29" i="14" s="1"/>
  <c r="AY32" i="14" s="1"/>
  <c r="AX22" i="14"/>
  <c r="AX29" i="14" s="1"/>
  <c r="AW22" i="14"/>
  <c r="AW29" i="14" s="1"/>
  <c r="AW32" i="14" s="1"/>
  <c r="AV22" i="14"/>
  <c r="AV29" i="14" s="1"/>
  <c r="AU22" i="14"/>
  <c r="AU29" i="14" s="1"/>
  <c r="AT22" i="14"/>
  <c r="AT29" i="14" s="1"/>
  <c r="AN22" i="14"/>
  <c r="AN29" i="14" s="1"/>
  <c r="AN32" i="14" s="1"/>
  <c r="AK22" i="14"/>
  <c r="AH22" i="14"/>
  <c r="AG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F19" i="14"/>
  <c r="BE19" i="14"/>
  <c r="BD19" i="14"/>
  <c r="BD44" i="14" s="1"/>
  <c r="BC19" i="14"/>
  <c r="BB19" i="14"/>
  <c r="BA19" i="14"/>
  <c r="AZ19" i="14"/>
  <c r="AY19" i="14"/>
  <c r="AX19" i="14"/>
  <c r="AW19" i="14"/>
  <c r="AV19" i="14"/>
  <c r="AU19" i="14"/>
  <c r="AT19" i="14"/>
  <c r="AS19" i="14"/>
  <c r="AS22" i="14" s="1"/>
  <c r="AS29" i="14" s="1"/>
  <c r="AS32" i="14" s="1"/>
  <c r="AR19" i="14"/>
  <c r="AR22" i="14" s="1"/>
  <c r="AR29" i="14" s="1"/>
  <c r="AR32" i="14" s="1"/>
  <c r="AQ19" i="14"/>
  <c r="AQ22" i="14" s="1"/>
  <c r="AQ29" i="14" s="1"/>
  <c r="AP19" i="14"/>
  <c r="AP22" i="14" s="1"/>
  <c r="AP29" i="14" s="1"/>
  <c r="AP32" i="14" s="1"/>
  <c r="AO19" i="14"/>
  <c r="AO22" i="14" s="1"/>
  <c r="AN19" i="14"/>
  <c r="AM19" i="14"/>
  <c r="AL19" i="14"/>
  <c r="AK19" i="14"/>
  <c r="AJ19" i="14"/>
  <c r="AI19" i="14"/>
  <c r="AH19" i="14"/>
  <c r="AH44" i="14" s="1"/>
  <c r="AG19" i="14"/>
  <c r="AF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F11" i="14"/>
  <c r="BE11" i="14"/>
  <c r="BD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F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F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F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F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F5" i="14"/>
  <c r="BE5" i="14"/>
  <c r="BD5" i="14"/>
  <c r="BC5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AQ32" i="13"/>
  <c r="AP27" i="5" s="1"/>
  <c r="AO29" i="13"/>
  <c r="AO32" i="13" s="1"/>
  <c r="AN27" i="5" s="1"/>
  <c r="AL29" i="13"/>
  <c r="AL32" i="13" s="1"/>
  <c r="AK29" i="13"/>
  <c r="AK32" i="13" s="1"/>
  <c r="AJ29" i="13"/>
  <c r="AJ32" i="13" s="1"/>
  <c r="AI29" i="13"/>
  <c r="AI32" i="13" s="1"/>
  <c r="AH29" i="13"/>
  <c r="AH32" i="13" s="1"/>
  <c r="AG29" i="13"/>
  <c r="AG32" i="13" s="1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Q22" i="13"/>
  <c r="AQ29" i="13" s="1"/>
  <c r="AP22" i="13"/>
  <c r="AP29" i="13" s="1"/>
  <c r="AP32" i="13" s="1"/>
  <c r="AO22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AQ19" i="13"/>
  <c r="AP19" i="13"/>
  <c r="AO19" i="13"/>
  <c r="AN19" i="13"/>
  <c r="AN22" i="13" s="1"/>
  <c r="AN29" i="13" s="1"/>
  <c r="AN32" i="13" s="1"/>
  <c r="AM19" i="13"/>
  <c r="AM22" i="13" s="1"/>
  <c r="AM29" i="13" s="1"/>
  <c r="AM32" i="13" s="1"/>
  <c r="AL19" i="13"/>
  <c r="AL22" i="13" s="1"/>
  <c r="AK19" i="13"/>
  <c r="AK22" i="13" s="1"/>
  <c r="AJ19" i="13"/>
  <c r="AJ22" i="13" s="1"/>
  <c r="AI19" i="13"/>
  <c r="AI22" i="13" s="1"/>
  <c r="AH19" i="13"/>
  <c r="AH22" i="13" s="1"/>
  <c r="AG19" i="13"/>
  <c r="AG22" i="13" s="1"/>
  <c r="AF19" i="13"/>
  <c r="AF22" i="13" s="1"/>
  <c r="AF29" i="13" s="1"/>
  <c r="AF32" i="13" s="1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U33" i="12"/>
  <c r="P33" i="12"/>
  <c r="M33" i="12"/>
  <c r="BC32" i="12"/>
  <c r="BA32" i="12"/>
  <c r="U30" i="12"/>
  <c r="T30" i="12"/>
  <c r="T33" i="12" s="1"/>
  <c r="BC29" i="12"/>
  <c r="BB29" i="12"/>
  <c r="BB32" i="12" s="1"/>
  <c r="BA29" i="12"/>
  <c r="AY29" i="12"/>
  <c r="AY32" i="12" s="1"/>
  <c r="AX29" i="12"/>
  <c r="AX32" i="12" s="1"/>
  <c r="AW29" i="12"/>
  <c r="AW32" i="12" s="1"/>
  <c r="AV29" i="12"/>
  <c r="AV32" i="12" s="1"/>
  <c r="AU29" i="12"/>
  <c r="AU32" i="12" s="1"/>
  <c r="AT29" i="12"/>
  <c r="AT32" i="12" s="1"/>
  <c r="AS10" i="5" s="1"/>
  <c r="AJ29" i="12"/>
  <c r="AJ32" i="12" s="1"/>
  <c r="AG29" i="12"/>
  <c r="AG32" i="12" s="1"/>
  <c r="AF10" i="5" s="1"/>
  <c r="AF29" i="12"/>
  <c r="AF32" i="12" s="1"/>
  <c r="AE10" i="5" s="1"/>
  <c r="W26" i="12"/>
  <c r="W30" i="12" s="1"/>
  <c r="W33" i="12" s="1"/>
  <c r="V26" i="12"/>
  <c r="V30" i="12" s="1"/>
  <c r="V33" i="12" s="1"/>
  <c r="U26" i="12"/>
  <c r="T26" i="12"/>
  <c r="S26" i="12"/>
  <c r="S30" i="12" s="1"/>
  <c r="S33" i="12" s="1"/>
  <c r="R26" i="12"/>
  <c r="R30" i="12" s="1"/>
  <c r="R33" i="12" s="1"/>
  <c r="Q26" i="12"/>
  <c r="Q30" i="12" s="1"/>
  <c r="Q33" i="12" s="1"/>
  <c r="P26" i="12"/>
  <c r="P30" i="12" s="1"/>
  <c r="O26" i="12"/>
  <c r="O30" i="12" s="1"/>
  <c r="O33" i="12" s="1"/>
  <c r="N26" i="12"/>
  <c r="N30" i="12" s="1"/>
  <c r="N33" i="12" s="1"/>
  <c r="M26" i="12"/>
  <c r="M30" i="12" s="1"/>
  <c r="C26" i="12"/>
  <c r="C30" i="12" s="1"/>
  <c r="C33" i="12" s="1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X23" i="12"/>
  <c r="X26" i="12" s="1"/>
  <c r="X30" i="12" s="1"/>
  <c r="X33" i="12" s="1"/>
  <c r="W23" i="12"/>
  <c r="V23" i="12"/>
  <c r="U23" i="12"/>
  <c r="T23" i="12"/>
  <c r="S23" i="12"/>
  <c r="R23" i="12"/>
  <c r="Q23" i="12"/>
  <c r="P23" i="12"/>
  <c r="O23" i="12"/>
  <c r="N23" i="12"/>
  <c r="M23" i="12"/>
  <c r="L23" i="12"/>
  <c r="L26" i="12" s="1"/>
  <c r="L30" i="12" s="1"/>
  <c r="L33" i="12" s="1"/>
  <c r="K23" i="12"/>
  <c r="K26" i="12" s="1"/>
  <c r="K30" i="12" s="1"/>
  <c r="K33" i="12" s="1"/>
  <c r="J23" i="12"/>
  <c r="J26" i="12" s="1"/>
  <c r="J30" i="12" s="1"/>
  <c r="J33" i="12" s="1"/>
  <c r="I23" i="12"/>
  <c r="I26" i="12" s="1"/>
  <c r="I30" i="12" s="1"/>
  <c r="I33" i="12" s="1"/>
  <c r="H23" i="12"/>
  <c r="H26" i="12" s="1"/>
  <c r="H30" i="12" s="1"/>
  <c r="H33" i="12" s="1"/>
  <c r="G23" i="12"/>
  <c r="G26" i="12" s="1"/>
  <c r="G30" i="12" s="1"/>
  <c r="G33" i="12" s="1"/>
  <c r="F23" i="12"/>
  <c r="F26" i="12" s="1"/>
  <c r="F30" i="12" s="1"/>
  <c r="F33" i="12" s="1"/>
  <c r="E23" i="12"/>
  <c r="E26" i="12" s="1"/>
  <c r="E30" i="12" s="1"/>
  <c r="E33" i="12" s="1"/>
  <c r="D23" i="12"/>
  <c r="D26" i="12" s="1"/>
  <c r="D30" i="12" s="1"/>
  <c r="D33" i="12" s="1"/>
  <c r="C23" i="12"/>
  <c r="BE22" i="12"/>
  <c r="BE29" i="12" s="1"/>
  <c r="BE32" i="12" s="1"/>
  <c r="AS22" i="12"/>
  <c r="AS29" i="12" s="1"/>
  <c r="AS32" i="12" s="1"/>
  <c r="AR22" i="12"/>
  <c r="AR29" i="12" s="1"/>
  <c r="AR32" i="12" s="1"/>
  <c r="AQ22" i="12"/>
  <c r="AQ29" i="12" s="1"/>
  <c r="AQ32" i="12" s="1"/>
  <c r="AP22" i="12"/>
  <c r="AP29" i="12" s="1"/>
  <c r="AP32" i="12" s="1"/>
  <c r="AO22" i="12"/>
  <c r="AO29" i="12" s="1"/>
  <c r="AO32" i="12" s="1"/>
  <c r="AN22" i="12"/>
  <c r="AN29" i="12" s="1"/>
  <c r="AN32" i="12" s="1"/>
  <c r="AM22" i="12"/>
  <c r="AM29" i="12" s="1"/>
  <c r="AM32" i="12" s="1"/>
  <c r="AL22" i="12"/>
  <c r="AL29" i="12" s="1"/>
  <c r="AL32" i="12" s="1"/>
  <c r="AK22" i="12"/>
  <c r="AK29" i="12" s="1"/>
  <c r="AK32" i="12" s="1"/>
  <c r="AI22" i="12"/>
  <c r="AI29" i="12" s="1"/>
  <c r="AI32" i="12" s="1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E19" i="12"/>
  <c r="BD19" i="12"/>
  <c r="BD22" i="12" s="1"/>
  <c r="BD29" i="12" s="1"/>
  <c r="BD32" i="12" s="1"/>
  <c r="BC19" i="12"/>
  <c r="BC22" i="12" s="1"/>
  <c r="BB19" i="12"/>
  <c r="BB22" i="12" s="1"/>
  <c r="BA19" i="12"/>
  <c r="BA22" i="12" s="1"/>
  <c r="AZ19" i="12"/>
  <c r="AZ22" i="12" s="1"/>
  <c r="AZ29" i="12" s="1"/>
  <c r="AZ32" i="12" s="1"/>
  <c r="AY19" i="12"/>
  <c r="AY22" i="12" s="1"/>
  <c r="AX19" i="12"/>
  <c r="AX22" i="12" s="1"/>
  <c r="AW19" i="12"/>
  <c r="AW22" i="12" s="1"/>
  <c r="AV19" i="12"/>
  <c r="AV22" i="12" s="1"/>
  <c r="AU19" i="12"/>
  <c r="AU22" i="12" s="1"/>
  <c r="AT19" i="12"/>
  <c r="AT22" i="12" s="1"/>
  <c r="AS19" i="12"/>
  <c r="AR19" i="12"/>
  <c r="AQ19" i="12"/>
  <c r="AP19" i="12"/>
  <c r="AO19" i="12"/>
  <c r="AN19" i="12"/>
  <c r="AM19" i="12"/>
  <c r="AL19" i="12"/>
  <c r="AK19" i="12"/>
  <c r="AJ19" i="12"/>
  <c r="AJ22" i="12" s="1"/>
  <c r="AI19" i="12"/>
  <c r="AH19" i="12"/>
  <c r="AH22" i="12" s="1"/>
  <c r="AH29" i="12" s="1"/>
  <c r="AH32" i="12" s="1"/>
  <c r="AG19" i="12"/>
  <c r="AG22" i="12" s="1"/>
  <c r="AF19" i="12"/>
  <c r="AF22" i="12" s="1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E7" i="12"/>
  <c r="BD7" i="12"/>
  <c r="BC7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E2" i="12"/>
  <c r="BD2" i="12"/>
  <c r="BC2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BE71" i="11"/>
  <c r="BD71" i="11"/>
  <c r="BC71" i="11"/>
  <c r="BB71" i="11"/>
  <c r="BA71" i="11"/>
  <c r="AZ71" i="11"/>
  <c r="AY71" i="11"/>
  <c r="AX71" i="11"/>
  <c r="AW71" i="11"/>
  <c r="AV71" i="11"/>
  <c r="AU71" i="11"/>
  <c r="AT71" i="11"/>
  <c r="AS71" i="1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BE70" i="11"/>
  <c r="BD70" i="11"/>
  <c r="BC70" i="11"/>
  <c r="BB70" i="11"/>
  <c r="BA70" i="11"/>
  <c r="AZ70" i="11"/>
  <c r="AY70" i="11"/>
  <c r="AX70" i="11"/>
  <c r="AW70" i="11"/>
  <c r="AV70" i="11"/>
  <c r="AU70" i="11"/>
  <c r="AT70" i="11"/>
  <c r="AS70" i="11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BE64" i="11"/>
  <c r="BD64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BE63" i="11"/>
  <c r="BD63" i="11"/>
  <c r="BC63" i="11"/>
  <c r="BB63" i="11"/>
  <c r="BA63" i="11"/>
  <c r="AZ63" i="11"/>
  <c r="AY63" i="11"/>
  <c r="AX63" i="11"/>
  <c r="AW63" i="11"/>
  <c r="AV63" i="11"/>
  <c r="AU63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BE62" i="11"/>
  <c r="BD62" i="11"/>
  <c r="BC62" i="11"/>
  <c r="BB62" i="11"/>
  <c r="BA62" i="11"/>
  <c r="AZ62" i="11"/>
  <c r="AY62" i="11"/>
  <c r="AX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BE61" i="11"/>
  <c r="BD61" i="11"/>
  <c r="BC61" i="11"/>
  <c r="BB61" i="11"/>
  <c r="BA61" i="11"/>
  <c r="AZ61" i="11"/>
  <c r="AY61" i="11"/>
  <c r="AX61" i="11"/>
  <c r="AW61" i="11"/>
  <c r="AV61" i="11"/>
  <c r="AU61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BE59" i="11"/>
  <c r="BD59" i="11"/>
  <c r="BC59" i="11"/>
  <c r="BB59" i="11"/>
  <c r="BA59" i="11"/>
  <c r="AZ59" i="11"/>
  <c r="AY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BE56" i="11"/>
  <c r="BD56" i="11"/>
  <c r="BC56" i="11"/>
  <c r="BB56" i="11"/>
  <c r="BA56" i="11"/>
  <c r="AZ56" i="11"/>
  <c r="AY56" i="11"/>
  <c r="AX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BE49" i="11"/>
  <c r="BD49" i="11"/>
  <c r="BC49" i="11"/>
  <c r="BB49" i="11"/>
  <c r="BA49" i="1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BE44" i="11"/>
  <c r="BD44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BE43" i="1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BE37" i="11"/>
  <c r="BD37" i="11"/>
  <c r="BC37" i="11"/>
  <c r="BB37" i="11"/>
  <c r="BA37" i="11"/>
  <c r="AZ37" i="11"/>
  <c r="AY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BE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BE8" i="11"/>
  <c r="BD8" i="11"/>
  <c r="BC8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BE7" i="11"/>
  <c r="BD7" i="11"/>
  <c r="BC7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BE6" i="11"/>
  <c r="BD6" i="11"/>
  <c r="BC6" i="11"/>
  <c r="BB6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BE5" i="11"/>
  <c r="BD5" i="11"/>
  <c r="BC5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BE4" i="11"/>
  <c r="BD4" i="11"/>
  <c r="BC4" i="11"/>
  <c r="BB4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BE63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BE62" i="10"/>
  <c r="BD62" i="10"/>
  <c r="BC62" i="10"/>
  <c r="BB62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BE60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BE59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BE57" i="10"/>
  <c r="BD57" i="10"/>
  <c r="BC57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BE56" i="10"/>
  <c r="BD56" i="10"/>
  <c r="BC56" i="10"/>
  <c r="BB56" i="10"/>
  <c r="BA56" i="10"/>
  <c r="AZ56" i="10"/>
  <c r="AY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BE54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BE38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E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D26" i="10" s="1"/>
  <c r="D30" i="10" s="1"/>
  <c r="C32" i="10"/>
  <c r="B32" i="10"/>
  <c r="A32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D15" i="10" s="1"/>
  <c r="D9" i="10" s="1"/>
  <c r="D13" i="10" s="1"/>
  <c r="C8" i="10"/>
  <c r="B8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N73" i="9"/>
  <c r="M73" i="9"/>
  <c r="J73" i="9"/>
  <c r="N71" i="9"/>
  <c r="K71" i="9"/>
  <c r="O70" i="9"/>
  <c r="N70" i="9"/>
  <c r="N69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E60" i="9"/>
  <c r="BD60" i="9"/>
  <c r="BC60" i="9"/>
  <c r="BB60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BE59" i="9"/>
  <c r="BD59" i="9"/>
  <c r="BC59" i="9"/>
  <c r="BB59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G26" i="9" s="1"/>
  <c r="F32" i="9"/>
  <c r="F26" i="9" s="1"/>
  <c r="F30" i="9" s="1"/>
  <c r="E32" i="9"/>
  <c r="D32" i="9"/>
  <c r="C32" i="9"/>
  <c r="B32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E30" i="9"/>
  <c r="D30" i="9"/>
  <c r="C30" i="9"/>
  <c r="B30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E26" i="9"/>
  <c r="D26" i="9"/>
  <c r="C26" i="9"/>
  <c r="B26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F8" i="9" s="1"/>
  <c r="F15" i="9" s="1"/>
  <c r="F9" i="9" s="1"/>
  <c r="E25" i="9"/>
  <c r="D25" i="9"/>
  <c r="C25" i="9"/>
  <c r="B25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E15" i="9"/>
  <c r="D15" i="9"/>
  <c r="C15" i="9"/>
  <c r="B15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F13" i="9"/>
  <c r="E13" i="9"/>
  <c r="D13" i="9"/>
  <c r="C13" i="9"/>
  <c r="B13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G13" i="9" s="1"/>
  <c r="E9" i="9"/>
  <c r="D9" i="9"/>
  <c r="C9" i="9"/>
  <c r="B9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E8" i="9"/>
  <c r="D8" i="9"/>
  <c r="C8" i="9"/>
  <c r="B8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E6" i="9"/>
  <c r="BD6" i="9"/>
  <c r="BC6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BE53" i="8"/>
  <c r="BD53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D9" i="8" s="1"/>
  <c r="D13" i="8" s="1"/>
  <c r="C17" i="8"/>
  <c r="B17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C13" i="8"/>
  <c r="B13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C9" i="8"/>
  <c r="B9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30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25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22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BE121" i="6"/>
  <c r="BD121" i="6"/>
  <c r="BC121" i="6"/>
  <c r="BB121" i="6"/>
  <c r="BA121" i="6"/>
  <c r="AZ121" i="6"/>
  <c r="AY121" i="6"/>
  <c r="AX121" i="6"/>
  <c r="AW121" i="6"/>
  <c r="AV121" i="6"/>
  <c r="AU121" i="6"/>
  <c r="AT121" i="6"/>
  <c r="AS121" i="6"/>
  <c r="AR121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BE120" i="6"/>
  <c r="BD120" i="6"/>
  <c r="BC120" i="6"/>
  <c r="BB120" i="6"/>
  <c r="BA120" i="6"/>
  <c r="AZ120" i="6"/>
  <c r="AY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BE119" i="6"/>
  <c r="BD119" i="6"/>
  <c r="BC119" i="6"/>
  <c r="BB119" i="6"/>
  <c r="BA119" i="6"/>
  <c r="AZ119" i="6"/>
  <c r="AY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BE118" i="6"/>
  <c r="BD118" i="6"/>
  <c r="BC118" i="6"/>
  <c r="BB118" i="6"/>
  <c r="BA118" i="6"/>
  <c r="AZ118" i="6"/>
  <c r="AY118" i="6"/>
  <c r="AX118" i="6"/>
  <c r="AW118" i="6"/>
  <c r="AV118" i="6"/>
  <c r="AU118" i="6"/>
  <c r="AT118" i="6"/>
  <c r="AS118" i="6"/>
  <c r="AR118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BE117" i="6"/>
  <c r="BD117" i="6"/>
  <c r="BC117" i="6"/>
  <c r="BB117" i="6"/>
  <c r="BA117" i="6"/>
  <c r="AZ117" i="6"/>
  <c r="AY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K117" i="6"/>
  <c r="AJ117" i="6"/>
  <c r="AI117" i="6"/>
  <c r="AH117" i="6"/>
  <c r="AG117" i="6"/>
  <c r="AF117" i="6"/>
  <c r="AE117" i="6"/>
  <c r="AD117" i="6"/>
  <c r="AC117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BE116" i="6"/>
  <c r="BD116" i="6"/>
  <c r="BC116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BE115" i="6"/>
  <c r="BD115" i="6"/>
  <c r="BC115" i="6"/>
  <c r="BB115" i="6"/>
  <c r="BA115" i="6"/>
  <c r="AZ115" i="6"/>
  <c r="AY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BE114" i="6"/>
  <c r="BD114" i="6"/>
  <c r="BC114" i="6"/>
  <c r="BB114" i="6"/>
  <c r="BA114" i="6"/>
  <c r="AZ114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BE113" i="6"/>
  <c r="BD113" i="6"/>
  <c r="BC113" i="6"/>
  <c r="BB113" i="6"/>
  <c r="BA113" i="6"/>
  <c r="AZ113" i="6"/>
  <c r="AY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BE112" i="6"/>
  <c r="BD112" i="6"/>
  <c r="BC112" i="6"/>
  <c r="BB112" i="6"/>
  <c r="BA112" i="6"/>
  <c r="AZ112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BE109" i="6"/>
  <c r="BD109" i="6"/>
  <c r="BC109" i="6"/>
  <c r="BB109" i="6"/>
  <c r="BA109" i="6"/>
  <c r="AZ109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BE108" i="6"/>
  <c r="BD108" i="6"/>
  <c r="BC108" i="6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AE87" i="6"/>
  <c r="AD87" i="6"/>
  <c r="AD70" i="6" s="1"/>
  <c r="AC87" i="6"/>
  <c r="AC70" i="6" s="1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P70" i="6" s="1"/>
  <c r="O87" i="6"/>
  <c r="O70" i="6" s="1"/>
  <c r="N87" i="6"/>
  <c r="M87" i="6"/>
  <c r="L87" i="6"/>
  <c r="K87" i="6"/>
  <c r="K51" i="6" s="1"/>
  <c r="J87" i="6"/>
  <c r="J70" i="6" s="1"/>
  <c r="I87" i="6"/>
  <c r="I70" i="6" s="1"/>
  <c r="H87" i="6"/>
  <c r="H70" i="6" s="1"/>
  <c r="G87" i="6"/>
  <c r="F87" i="6"/>
  <c r="E87" i="6"/>
  <c r="D87" i="6"/>
  <c r="C87" i="6"/>
  <c r="B87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P66" i="6" s="1"/>
  <c r="AO83" i="6"/>
  <c r="AN83" i="6"/>
  <c r="AN66" i="6" s="1"/>
  <c r="AM83" i="6"/>
  <c r="AM46" i="6" s="1"/>
  <c r="AL83" i="6"/>
  <c r="AL46" i="6" s="1"/>
  <c r="AK83" i="6"/>
  <c r="AK46" i="6" s="1"/>
  <c r="AJ83" i="6"/>
  <c r="AJ46" i="6" s="1"/>
  <c r="AI83" i="6"/>
  <c r="AI46" i="6" s="1"/>
  <c r="AH83" i="6"/>
  <c r="AG83" i="6"/>
  <c r="AF83" i="6"/>
  <c r="AE83" i="6"/>
  <c r="BE81" i="6"/>
  <c r="BE79" i="6" s="1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R79" i="6" s="1"/>
  <c r="AQ81" i="6"/>
  <c r="AP81" i="6"/>
  <c r="AO81" i="6"/>
  <c r="AN81" i="6"/>
  <c r="AM81" i="6"/>
  <c r="AL81" i="6"/>
  <c r="AK81" i="6"/>
  <c r="AJ81" i="6"/>
  <c r="AJ79" i="6" s="1"/>
  <c r="AI81" i="6"/>
  <c r="AI79" i="6" s="1"/>
  <c r="AH81" i="6"/>
  <c r="AG81" i="6"/>
  <c r="AF81" i="6"/>
  <c r="AE81" i="6"/>
  <c r="AD81" i="6"/>
  <c r="AC81" i="6"/>
  <c r="AB81" i="6"/>
  <c r="AA81" i="6"/>
  <c r="Z81" i="6"/>
  <c r="Y81" i="6"/>
  <c r="Y64" i="6" s="1"/>
  <c r="X81" i="6"/>
  <c r="W81" i="6"/>
  <c r="V81" i="6"/>
  <c r="U81" i="6"/>
  <c r="T81" i="6"/>
  <c r="S81" i="6"/>
  <c r="R81" i="6"/>
  <c r="Q81" i="6"/>
  <c r="P81" i="6"/>
  <c r="O81" i="6"/>
  <c r="N81" i="6"/>
  <c r="N79" i="6" s="1"/>
  <c r="M81" i="6"/>
  <c r="M79" i="6" s="1"/>
  <c r="L81" i="6"/>
  <c r="K81" i="6"/>
  <c r="J81" i="6"/>
  <c r="I81" i="6"/>
  <c r="H81" i="6"/>
  <c r="G81" i="6"/>
  <c r="F81" i="6"/>
  <c r="E81" i="6"/>
  <c r="D81" i="6"/>
  <c r="C81" i="6"/>
  <c r="C64" i="6" s="1"/>
  <c r="B81" i="6"/>
  <c r="BE80" i="6"/>
  <c r="BD80" i="6"/>
  <c r="BD79" i="6" s="1"/>
  <c r="BC80" i="6"/>
  <c r="BB80" i="6"/>
  <c r="BA80" i="6"/>
  <c r="AZ80" i="6"/>
  <c r="AY80" i="6"/>
  <c r="AX80" i="6"/>
  <c r="AX79" i="6" s="1"/>
  <c r="AW80" i="6"/>
  <c r="AW79" i="6" s="1"/>
  <c r="AV80" i="6"/>
  <c r="AV79" i="6" s="1"/>
  <c r="AU80" i="6"/>
  <c r="AT80" i="6"/>
  <c r="AS80" i="6"/>
  <c r="AR80" i="6"/>
  <c r="AQ80" i="6"/>
  <c r="AP80" i="6"/>
  <c r="AO80" i="6"/>
  <c r="AN80" i="6"/>
  <c r="AM80" i="6"/>
  <c r="AL80" i="6"/>
  <c r="AK80" i="6"/>
  <c r="AK43" i="6" s="1"/>
  <c r="AK42" i="6" s="1"/>
  <c r="AJ80" i="6"/>
  <c r="AI80" i="6"/>
  <c r="AH80" i="6"/>
  <c r="AG80" i="6"/>
  <c r="AF80" i="6"/>
  <c r="AE80" i="6"/>
  <c r="AD80" i="6"/>
  <c r="AC80" i="6"/>
  <c r="AB80" i="6"/>
  <c r="AB79" i="6" s="1"/>
  <c r="AA80" i="6"/>
  <c r="Z80" i="6"/>
  <c r="Z79" i="6" s="1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F79" i="6" s="1"/>
  <c r="E80" i="6"/>
  <c r="E79" i="6" s="1"/>
  <c r="D80" i="6"/>
  <c r="D79" i="6" s="1"/>
  <c r="C80" i="6"/>
  <c r="B80" i="6"/>
  <c r="AT79" i="6"/>
  <c r="AS79" i="6"/>
  <c r="AL79" i="6"/>
  <c r="AA79" i="6"/>
  <c r="X79" i="6"/>
  <c r="W79" i="6"/>
  <c r="P79" i="6"/>
  <c r="B79" i="6"/>
  <c r="C77" i="6"/>
  <c r="C86" i="6" s="1"/>
  <c r="B77" i="6"/>
  <c r="B86" i="6" s="1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S38" i="6" s="1"/>
  <c r="AR75" i="6"/>
  <c r="AQ75" i="6"/>
  <c r="AP75" i="6"/>
  <c r="AO75" i="6"/>
  <c r="AO38" i="6" s="1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AB70" i="6"/>
  <c r="AA70" i="6"/>
  <c r="Z70" i="6"/>
  <c r="Y70" i="6"/>
  <c r="X70" i="6"/>
  <c r="W70" i="6"/>
  <c r="V70" i="6"/>
  <c r="U70" i="6"/>
  <c r="T70" i="6"/>
  <c r="S70" i="6"/>
  <c r="R70" i="6"/>
  <c r="Q70" i="6"/>
  <c r="M70" i="6"/>
  <c r="K70" i="6"/>
  <c r="F70" i="6"/>
  <c r="E70" i="6"/>
  <c r="D70" i="6"/>
  <c r="C70" i="6"/>
  <c r="B70" i="6"/>
  <c r="B69" i="6"/>
  <c r="BD66" i="6"/>
  <c r="BC66" i="6"/>
  <c r="BB66" i="6"/>
  <c r="BA66" i="6"/>
  <c r="AZ66" i="6"/>
  <c r="AY66" i="6"/>
  <c r="AX66" i="6"/>
  <c r="AW66" i="6"/>
  <c r="AV66" i="6"/>
  <c r="AU66" i="6"/>
  <c r="AT66" i="6"/>
  <c r="AR66" i="6"/>
  <c r="AQ66" i="6"/>
  <c r="AO66" i="6"/>
  <c r="AM66" i="6"/>
  <c r="AL66" i="6"/>
  <c r="AK66" i="6"/>
  <c r="AJ66" i="6"/>
  <c r="AH66" i="6"/>
  <c r="AG66" i="6"/>
  <c r="AF66" i="6"/>
  <c r="AE66" i="6"/>
  <c r="BE64" i="6"/>
  <c r="BD64" i="6"/>
  <c r="BC64" i="6"/>
  <c r="BB64" i="6"/>
  <c r="BA64" i="6"/>
  <c r="AZ64" i="6"/>
  <c r="AY64" i="6"/>
  <c r="AX64" i="6"/>
  <c r="AW64" i="6"/>
  <c r="AV64" i="6"/>
  <c r="AT64" i="6"/>
  <c r="AS64" i="6"/>
  <c r="AR64" i="6"/>
  <c r="AR62" i="6" s="1"/>
  <c r="AQ64" i="6"/>
  <c r="AQ62" i="6" s="1"/>
  <c r="AN64" i="6"/>
  <c r="AN62" i="6" s="1"/>
  <c r="AM64" i="6"/>
  <c r="AM62" i="6" s="1"/>
  <c r="AL64" i="6"/>
  <c r="AL62" i="6" s="1"/>
  <c r="AK64" i="6"/>
  <c r="AJ64" i="6"/>
  <c r="AI64" i="6"/>
  <c r="AH64" i="6"/>
  <c r="AG64" i="6"/>
  <c r="AF64" i="6"/>
  <c r="AE64" i="6"/>
  <c r="AD64" i="6"/>
  <c r="AC64" i="6"/>
  <c r="AB64" i="6"/>
  <c r="AA64" i="6"/>
  <c r="Z64" i="6"/>
  <c r="X64" i="6"/>
  <c r="W64" i="6"/>
  <c r="P64" i="6"/>
  <c r="P62" i="6" s="1"/>
  <c r="O64" i="6"/>
  <c r="N64" i="6"/>
  <c r="N62" i="6" s="1"/>
  <c r="M64" i="6"/>
  <c r="L64" i="6"/>
  <c r="K64" i="6"/>
  <c r="J64" i="6"/>
  <c r="I64" i="6"/>
  <c r="H64" i="6"/>
  <c r="G64" i="6"/>
  <c r="F64" i="6"/>
  <c r="E64" i="6"/>
  <c r="D64" i="6"/>
  <c r="B64" i="6"/>
  <c r="BE63" i="6"/>
  <c r="BD63" i="6"/>
  <c r="BD62" i="6" s="1"/>
  <c r="AX63" i="6"/>
  <c r="AX62" i="6" s="1"/>
  <c r="AW63" i="6"/>
  <c r="AW62" i="6" s="1"/>
  <c r="AV63" i="6"/>
  <c r="AV62" i="6" s="1"/>
  <c r="AU63" i="6"/>
  <c r="AT63" i="6"/>
  <c r="AT62" i="6" s="1"/>
  <c r="AS63" i="6"/>
  <c r="AR63" i="6"/>
  <c r="AQ63" i="6"/>
  <c r="AP63" i="6"/>
  <c r="AO63" i="6"/>
  <c r="AN63" i="6"/>
  <c r="AM63" i="6"/>
  <c r="AL63" i="6"/>
  <c r="AJ63" i="6"/>
  <c r="AJ62" i="6" s="1"/>
  <c r="AI63" i="6"/>
  <c r="AB63" i="6"/>
  <c r="AB62" i="6" s="1"/>
  <c r="AA63" i="6"/>
  <c r="AA62" i="6" s="1"/>
  <c r="Z63" i="6"/>
  <c r="Z62" i="6" s="1"/>
  <c r="Y63" i="6"/>
  <c r="X63" i="6"/>
  <c r="W63" i="6"/>
  <c r="W62" i="6" s="1"/>
  <c r="V63" i="6"/>
  <c r="U63" i="6"/>
  <c r="T63" i="6"/>
  <c r="S63" i="6"/>
  <c r="R63" i="6"/>
  <c r="Q63" i="6"/>
  <c r="P63" i="6"/>
  <c r="N63" i="6"/>
  <c r="M63" i="6"/>
  <c r="H63" i="6"/>
  <c r="H62" i="6" s="1"/>
  <c r="F63" i="6"/>
  <c r="F62" i="6" s="1"/>
  <c r="E63" i="6"/>
  <c r="E62" i="6" s="1"/>
  <c r="D63" i="6"/>
  <c r="D62" i="6" s="1"/>
  <c r="C63" i="6"/>
  <c r="B63" i="6"/>
  <c r="B62" i="6" s="1"/>
  <c r="BE62" i="6"/>
  <c r="AS62" i="6"/>
  <c r="AI62" i="6"/>
  <c r="M62" i="6"/>
  <c r="C60" i="6"/>
  <c r="C69" i="6" s="1"/>
  <c r="B60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F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H57" i="6"/>
  <c r="G57" i="6"/>
  <c r="F57" i="6"/>
  <c r="E57" i="6"/>
  <c r="D57" i="6"/>
  <c r="C57" i="6"/>
  <c r="B57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M51" i="6"/>
  <c r="J51" i="6"/>
  <c r="I51" i="6"/>
  <c r="H51" i="6"/>
  <c r="F51" i="6"/>
  <c r="E51" i="6"/>
  <c r="D51" i="6"/>
  <c r="C51" i="6"/>
  <c r="B51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BD46" i="6"/>
  <c r="BC46" i="6"/>
  <c r="BB46" i="6"/>
  <c r="BA46" i="6"/>
  <c r="AZ46" i="6"/>
  <c r="AY46" i="6"/>
  <c r="AX46" i="6"/>
  <c r="AW46" i="6"/>
  <c r="AV46" i="6"/>
  <c r="AU46" i="6"/>
  <c r="AT46" i="6"/>
  <c r="AR46" i="6"/>
  <c r="AQ46" i="6"/>
  <c r="AP46" i="6"/>
  <c r="AO46" i="6"/>
  <c r="AN46" i="6"/>
  <c r="AH46" i="6"/>
  <c r="AG46" i="6"/>
  <c r="AF46" i="6"/>
  <c r="AE46" i="6"/>
  <c r="BE44" i="6"/>
  <c r="BD44" i="6"/>
  <c r="BC44" i="6"/>
  <c r="BB44" i="6"/>
  <c r="BA44" i="6"/>
  <c r="AZ44" i="6"/>
  <c r="AY44" i="6"/>
  <c r="AX44" i="6"/>
  <c r="AX42" i="6" s="1"/>
  <c r="AW44" i="6"/>
  <c r="AV44" i="6"/>
  <c r="AT44" i="6"/>
  <c r="AS44" i="6"/>
  <c r="AL44" i="6"/>
  <c r="AK44" i="6"/>
  <c r="AJ44" i="6"/>
  <c r="AI44" i="6"/>
  <c r="AH44" i="6"/>
  <c r="AG44" i="6"/>
  <c r="AF44" i="6"/>
  <c r="AE44" i="6"/>
  <c r="AD44" i="6"/>
  <c r="AC44" i="6"/>
  <c r="AB44" i="6"/>
  <c r="AB42" i="6" s="1"/>
  <c r="AA44" i="6"/>
  <c r="Z44" i="6"/>
  <c r="Z42" i="6" s="1"/>
  <c r="Y44" i="6"/>
  <c r="Y42" i="6" s="1"/>
  <c r="X44" i="6"/>
  <c r="W44" i="6"/>
  <c r="P44" i="6"/>
  <c r="O44" i="6"/>
  <c r="N44" i="6"/>
  <c r="M44" i="6"/>
  <c r="L44" i="6"/>
  <c r="K44" i="6"/>
  <c r="J44" i="6"/>
  <c r="I44" i="6"/>
  <c r="H44" i="6"/>
  <c r="G44" i="6"/>
  <c r="F44" i="6"/>
  <c r="F42" i="6" s="1"/>
  <c r="E44" i="6"/>
  <c r="E42" i="6" s="1"/>
  <c r="D44" i="6"/>
  <c r="D42" i="6" s="1"/>
  <c r="C44" i="6"/>
  <c r="C42" i="6" s="1"/>
  <c r="B44" i="6"/>
  <c r="B42" i="6" s="1"/>
  <c r="BE43" i="6"/>
  <c r="BE42" i="6" s="1"/>
  <c r="BD43" i="6"/>
  <c r="BD42" i="6" s="1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L42" i="6" s="1"/>
  <c r="AJ43" i="6"/>
  <c r="AJ42" i="6" s="1"/>
  <c r="AI43" i="6"/>
  <c r="AI42" i="6" s="1"/>
  <c r="AH43" i="6"/>
  <c r="AH42" i="6" s="1"/>
  <c r="AG43" i="6"/>
  <c r="AG42" i="6" s="1"/>
  <c r="AF43" i="6"/>
  <c r="AF42" i="6" s="1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P42" i="6" s="1"/>
  <c r="N43" i="6"/>
  <c r="N42" i="6" s="1"/>
  <c r="M43" i="6"/>
  <c r="M42" i="6" s="1"/>
  <c r="F43" i="6"/>
  <c r="E43" i="6"/>
  <c r="D43" i="6"/>
  <c r="C43" i="6"/>
  <c r="B43" i="6"/>
  <c r="AW42" i="6"/>
  <c r="AV42" i="6"/>
  <c r="AT42" i="6"/>
  <c r="AS42" i="6"/>
  <c r="AA42" i="6"/>
  <c r="X42" i="6"/>
  <c r="W42" i="6"/>
  <c r="C40" i="6"/>
  <c r="B40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R38" i="6"/>
  <c r="AQ38" i="6"/>
  <c r="AP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V38" i="6"/>
  <c r="U38" i="6"/>
  <c r="T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F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H37" i="6"/>
  <c r="G37" i="6"/>
  <c r="F37" i="6"/>
  <c r="E37" i="6"/>
  <c r="D37" i="6"/>
  <c r="C37" i="6"/>
  <c r="B37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I3" i="6"/>
  <c r="AA179" i="5"/>
  <c r="Z179" i="5"/>
  <c r="AA162" i="5"/>
  <c r="Z162" i="5"/>
  <c r="Z146" i="5"/>
  <c r="Z145" i="5"/>
  <c r="AA144" i="5"/>
  <c r="Z144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E88" i="5"/>
  <c r="AD88" i="5"/>
  <c r="AC88" i="5"/>
  <c r="AB88" i="5"/>
  <c r="AA88" i="5"/>
  <c r="Z88" i="5"/>
  <c r="Y88" i="5"/>
  <c r="Y51" i="5" s="1"/>
  <c r="X88" i="5"/>
  <c r="W88" i="5"/>
  <c r="V88" i="5"/>
  <c r="U88" i="5"/>
  <c r="T88" i="5"/>
  <c r="S88" i="5"/>
  <c r="S51" i="5" s="1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C51" i="5" s="1"/>
  <c r="B88" i="5"/>
  <c r="BE85" i="5"/>
  <c r="BE68" i="5" s="1"/>
  <c r="BD85" i="5"/>
  <c r="BC85" i="5"/>
  <c r="BB85" i="5"/>
  <c r="BA85" i="5"/>
  <c r="AZ85" i="5"/>
  <c r="AY85" i="5"/>
  <c r="AX85" i="5"/>
  <c r="AW85" i="5"/>
  <c r="AV85" i="5"/>
  <c r="AU85" i="5"/>
  <c r="AT85" i="5"/>
  <c r="AT68" i="5" s="1"/>
  <c r="AS85" i="5"/>
  <c r="AR85" i="5"/>
  <c r="AQ85" i="5"/>
  <c r="AP85" i="5"/>
  <c r="AO85" i="5"/>
  <c r="AN85" i="5"/>
  <c r="AM85" i="5"/>
  <c r="AM68" i="5" s="1"/>
  <c r="AL85" i="5"/>
  <c r="AK85" i="5"/>
  <c r="AJ85" i="5"/>
  <c r="AI85" i="5"/>
  <c r="AI68" i="5" s="1"/>
  <c r="AH85" i="5"/>
  <c r="AG85" i="5"/>
  <c r="AF85" i="5"/>
  <c r="AE85" i="5"/>
  <c r="AD85" i="5"/>
  <c r="AC85" i="5"/>
  <c r="AB85" i="5"/>
  <c r="AA85" i="5"/>
  <c r="Z85" i="5"/>
  <c r="Y85" i="5"/>
  <c r="X85" i="5"/>
  <c r="X68" i="5" s="1"/>
  <c r="W85" i="5"/>
  <c r="V85" i="5"/>
  <c r="U85" i="5"/>
  <c r="T85" i="5"/>
  <c r="S85" i="5"/>
  <c r="R85" i="5"/>
  <c r="Q85" i="5"/>
  <c r="Q68" i="5" s="1"/>
  <c r="P85" i="5"/>
  <c r="O85" i="5"/>
  <c r="N85" i="5"/>
  <c r="M85" i="5"/>
  <c r="M68" i="5" s="1"/>
  <c r="L85" i="5"/>
  <c r="K85" i="5"/>
  <c r="J85" i="5"/>
  <c r="I85" i="5"/>
  <c r="H85" i="5"/>
  <c r="G85" i="5"/>
  <c r="F85" i="5"/>
  <c r="E85" i="5"/>
  <c r="D85" i="5"/>
  <c r="C85" i="5"/>
  <c r="B85" i="5"/>
  <c r="B68" i="5" s="1"/>
  <c r="BE84" i="5"/>
  <c r="BD84" i="5"/>
  <c r="BC84" i="5"/>
  <c r="BB84" i="5"/>
  <c r="BA84" i="5"/>
  <c r="AZ84" i="5"/>
  <c r="AY84" i="5"/>
  <c r="AY67" i="5" s="1"/>
  <c r="AX84" i="5"/>
  <c r="AW84" i="5"/>
  <c r="AV84" i="5"/>
  <c r="AU84" i="5"/>
  <c r="AU67" i="5" s="1"/>
  <c r="AT84" i="5"/>
  <c r="AS84" i="5"/>
  <c r="AR84" i="5"/>
  <c r="AQ84" i="5"/>
  <c r="AP84" i="5"/>
  <c r="AO84" i="5"/>
  <c r="AN84" i="5"/>
  <c r="AM84" i="5"/>
  <c r="AL84" i="5"/>
  <c r="AK84" i="5"/>
  <c r="AJ84" i="5"/>
  <c r="AJ67" i="5" s="1"/>
  <c r="AI84" i="5"/>
  <c r="AH84" i="5"/>
  <c r="AG84" i="5"/>
  <c r="AF84" i="5"/>
  <c r="AE84" i="5"/>
  <c r="AD84" i="5"/>
  <c r="AC84" i="5"/>
  <c r="AC67" i="5" s="1"/>
  <c r="AB84" i="5"/>
  <c r="AA84" i="5"/>
  <c r="Z84" i="5"/>
  <c r="Y84" i="5"/>
  <c r="Y67" i="5" s="1"/>
  <c r="X84" i="5"/>
  <c r="W84" i="5"/>
  <c r="V84" i="5"/>
  <c r="U84" i="5"/>
  <c r="T84" i="5"/>
  <c r="S84" i="5"/>
  <c r="R84" i="5"/>
  <c r="Q84" i="5"/>
  <c r="P84" i="5"/>
  <c r="O84" i="5"/>
  <c r="N84" i="5"/>
  <c r="N67" i="5" s="1"/>
  <c r="M84" i="5"/>
  <c r="L84" i="5"/>
  <c r="K84" i="5"/>
  <c r="J84" i="5"/>
  <c r="I84" i="5"/>
  <c r="H84" i="5"/>
  <c r="G84" i="5"/>
  <c r="G67" i="5" s="1"/>
  <c r="F84" i="5"/>
  <c r="E84" i="5"/>
  <c r="D84" i="5"/>
  <c r="C84" i="5"/>
  <c r="C67" i="5" s="1"/>
  <c r="B84" i="5"/>
  <c r="BE82" i="5"/>
  <c r="BD82" i="5"/>
  <c r="BD44" i="5" s="1"/>
  <c r="BC82" i="5"/>
  <c r="BC44" i="5" s="1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L65" i="5" s="1"/>
  <c r="AL63" i="5" s="1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P65" i="5" s="1"/>
  <c r="P63" i="5" s="1"/>
  <c r="O82" i="5"/>
  <c r="N82" i="5"/>
  <c r="M82" i="5"/>
  <c r="M44" i="5" s="1"/>
  <c r="L82" i="5"/>
  <c r="L44" i="5" s="1"/>
  <c r="K82" i="5"/>
  <c r="K44" i="5" s="1"/>
  <c r="J82" i="5"/>
  <c r="I82" i="5"/>
  <c r="I44" i="5" s="1"/>
  <c r="H82" i="5"/>
  <c r="G82" i="5"/>
  <c r="G65" i="5" s="1"/>
  <c r="G63" i="5" s="1"/>
  <c r="F82" i="5"/>
  <c r="E82" i="5"/>
  <c r="D82" i="5"/>
  <c r="C82" i="5"/>
  <c r="B82" i="5"/>
  <c r="BE81" i="5"/>
  <c r="BD81" i="5"/>
  <c r="BC81" i="5"/>
  <c r="BB81" i="5"/>
  <c r="BA81" i="5"/>
  <c r="AZ81" i="5"/>
  <c r="AY81" i="5"/>
  <c r="AX81" i="5"/>
  <c r="AW81" i="5"/>
  <c r="AV81" i="5"/>
  <c r="AV80" i="5" s="1"/>
  <c r="AU81" i="5"/>
  <c r="AT81" i="5"/>
  <c r="AS81" i="5"/>
  <c r="AR81" i="5"/>
  <c r="AQ81" i="5"/>
  <c r="AP81" i="5"/>
  <c r="AO81" i="5"/>
  <c r="AN81" i="5"/>
  <c r="AM81" i="5"/>
  <c r="AM80" i="5" s="1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Z80" i="5" s="1"/>
  <c r="Y81" i="5"/>
  <c r="X81" i="5"/>
  <c r="X43" i="5" s="1"/>
  <c r="W81" i="5"/>
  <c r="W43" i="5" s="1"/>
  <c r="V81" i="5"/>
  <c r="U81" i="5"/>
  <c r="U43" i="5" s="1"/>
  <c r="T81" i="5"/>
  <c r="T43" i="5" s="1"/>
  <c r="T42" i="5" s="1"/>
  <c r="S81" i="5"/>
  <c r="S43" i="5" s="1"/>
  <c r="S42" i="5" s="1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F64" i="5" s="1"/>
  <c r="F63" i="5" s="1"/>
  <c r="E81" i="5"/>
  <c r="D81" i="5"/>
  <c r="C81" i="5"/>
  <c r="C64" i="5" s="1"/>
  <c r="C63" i="5" s="1"/>
  <c r="B81" i="5"/>
  <c r="B43" i="5" s="1"/>
  <c r="BD80" i="5"/>
  <c r="BC80" i="5"/>
  <c r="BA80" i="5"/>
  <c r="AW80" i="5"/>
  <c r="AN80" i="5"/>
  <c r="AK80" i="5"/>
  <c r="AJ80" i="5"/>
  <c r="AA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R59" i="5" s="1"/>
  <c r="AQ76" i="5"/>
  <c r="AQ59" i="5" s="1"/>
  <c r="AP76" i="5"/>
  <c r="AO76" i="5"/>
  <c r="AO59" i="5" s="1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V59" i="5" s="1"/>
  <c r="U76" i="5"/>
  <c r="U59" i="5" s="1"/>
  <c r="T76" i="5"/>
  <c r="S76" i="5"/>
  <c r="S59" i="5" s="1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T58" i="5" s="1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AE71" i="5"/>
  <c r="AD71" i="5"/>
  <c r="AC71" i="5"/>
  <c r="AB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D71" i="5"/>
  <c r="C71" i="5"/>
  <c r="B71" i="5"/>
  <c r="BD68" i="5"/>
  <c r="BC68" i="5"/>
  <c r="BB68" i="5"/>
  <c r="BA68" i="5"/>
  <c r="AZ68" i="5"/>
  <c r="AY68" i="5"/>
  <c r="AX68" i="5"/>
  <c r="AW68" i="5"/>
  <c r="AV68" i="5"/>
  <c r="AU68" i="5"/>
  <c r="AS68" i="5"/>
  <c r="AR68" i="5"/>
  <c r="AQ68" i="5"/>
  <c r="AP68" i="5"/>
  <c r="AO68" i="5"/>
  <c r="AN68" i="5"/>
  <c r="AL68" i="5"/>
  <c r="AK68" i="5"/>
  <c r="AJ68" i="5"/>
  <c r="AH68" i="5"/>
  <c r="AG68" i="5"/>
  <c r="AF68" i="5"/>
  <c r="AE68" i="5"/>
  <c r="AD68" i="5"/>
  <c r="AC68" i="5"/>
  <c r="AB68" i="5"/>
  <c r="AA68" i="5"/>
  <c r="Z68" i="5"/>
  <c r="Y68" i="5"/>
  <c r="W68" i="5"/>
  <c r="V68" i="5"/>
  <c r="U68" i="5"/>
  <c r="T68" i="5"/>
  <c r="S68" i="5"/>
  <c r="R68" i="5"/>
  <c r="P68" i="5"/>
  <c r="O68" i="5"/>
  <c r="N68" i="5"/>
  <c r="L68" i="5"/>
  <c r="K68" i="5"/>
  <c r="J68" i="5"/>
  <c r="I68" i="5"/>
  <c r="H68" i="5"/>
  <c r="G68" i="5"/>
  <c r="F68" i="5"/>
  <c r="E68" i="5"/>
  <c r="D68" i="5"/>
  <c r="C68" i="5"/>
  <c r="BE67" i="5"/>
  <c r="BD67" i="5"/>
  <c r="BC67" i="5"/>
  <c r="BB67" i="5"/>
  <c r="BA67" i="5"/>
  <c r="AZ67" i="5"/>
  <c r="AX67" i="5"/>
  <c r="AW67" i="5"/>
  <c r="AV67" i="5"/>
  <c r="AT67" i="5"/>
  <c r="AS67" i="5"/>
  <c r="AR67" i="5"/>
  <c r="AQ67" i="5"/>
  <c r="AP67" i="5"/>
  <c r="AO67" i="5"/>
  <c r="AN67" i="5"/>
  <c r="AM67" i="5"/>
  <c r="AL67" i="5"/>
  <c r="AK67" i="5"/>
  <c r="AI67" i="5"/>
  <c r="AH67" i="5"/>
  <c r="AG67" i="5"/>
  <c r="AF67" i="5"/>
  <c r="AE67" i="5"/>
  <c r="AD67" i="5"/>
  <c r="AB67" i="5"/>
  <c r="AA67" i="5"/>
  <c r="Z67" i="5"/>
  <c r="X67" i="5"/>
  <c r="W67" i="5"/>
  <c r="V67" i="5"/>
  <c r="U67" i="5"/>
  <c r="T67" i="5"/>
  <c r="S67" i="5"/>
  <c r="R67" i="5"/>
  <c r="Q67" i="5"/>
  <c r="P67" i="5"/>
  <c r="O67" i="5"/>
  <c r="M67" i="5"/>
  <c r="L67" i="5"/>
  <c r="K67" i="5"/>
  <c r="J67" i="5"/>
  <c r="I67" i="5"/>
  <c r="H67" i="5"/>
  <c r="F67" i="5"/>
  <c r="E67" i="5"/>
  <c r="D67" i="5"/>
  <c r="B67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K65" i="5"/>
  <c r="AJ65" i="5"/>
  <c r="AJ63" i="5" s="1"/>
  <c r="AH65" i="5"/>
  <c r="AH63" i="5" s="1"/>
  <c r="AG65" i="5"/>
  <c r="AG63" i="5" s="1"/>
  <c r="AF65" i="5"/>
  <c r="AF63" i="5" s="1"/>
  <c r="AB65" i="5"/>
  <c r="AA65" i="5"/>
  <c r="Z65" i="5"/>
  <c r="Y65" i="5"/>
  <c r="X65" i="5"/>
  <c r="W65" i="5"/>
  <c r="V65" i="5"/>
  <c r="U65" i="5"/>
  <c r="T65" i="5"/>
  <c r="S65" i="5"/>
  <c r="R65" i="5"/>
  <c r="Q65" i="5"/>
  <c r="O65" i="5"/>
  <c r="O63" i="5" s="1"/>
  <c r="N65" i="5"/>
  <c r="N63" i="5" s="1"/>
  <c r="M65" i="5"/>
  <c r="M63" i="5" s="1"/>
  <c r="L65" i="5"/>
  <c r="L63" i="5" s="1"/>
  <c r="K65" i="5"/>
  <c r="K63" i="5" s="1"/>
  <c r="I65" i="5"/>
  <c r="F65" i="5"/>
  <c r="E65" i="5"/>
  <c r="D65" i="5"/>
  <c r="C65" i="5"/>
  <c r="B65" i="5"/>
  <c r="BE64" i="5"/>
  <c r="BD64" i="5"/>
  <c r="BC64" i="5"/>
  <c r="BB64" i="5"/>
  <c r="BA64" i="5"/>
  <c r="AZ64" i="5"/>
  <c r="AY64" i="5"/>
  <c r="AW64" i="5"/>
  <c r="AW63" i="5" s="1"/>
  <c r="AV64" i="5"/>
  <c r="AV63" i="5" s="1"/>
  <c r="AT64" i="5"/>
  <c r="AT63" i="5" s="1"/>
  <c r="AS64" i="5"/>
  <c r="AS63" i="5" s="1"/>
  <c r="AQ64" i="5"/>
  <c r="AQ63" i="5" s="1"/>
  <c r="AP64" i="5"/>
  <c r="AP63" i="5" s="1"/>
  <c r="AN64" i="5"/>
  <c r="AN63" i="5" s="1"/>
  <c r="AM64" i="5"/>
  <c r="AL64" i="5"/>
  <c r="AK64" i="5"/>
  <c r="AK63" i="5" s="1"/>
  <c r="AJ64" i="5"/>
  <c r="AI64" i="5"/>
  <c r="AH64" i="5"/>
  <c r="AG64" i="5"/>
  <c r="AF64" i="5"/>
  <c r="AE64" i="5"/>
  <c r="AD64" i="5"/>
  <c r="AC64" i="5"/>
  <c r="AA64" i="5"/>
  <c r="AA63" i="5" s="1"/>
  <c r="Z64" i="5"/>
  <c r="Z63" i="5" s="1"/>
  <c r="X64" i="5"/>
  <c r="X63" i="5" s="1"/>
  <c r="W64" i="5"/>
  <c r="W63" i="5" s="1"/>
  <c r="U64" i="5"/>
  <c r="U63" i="5" s="1"/>
  <c r="T64" i="5"/>
  <c r="T63" i="5" s="1"/>
  <c r="S64" i="5"/>
  <c r="S63" i="5" s="1"/>
  <c r="R64" i="5"/>
  <c r="R63" i="5" s="1"/>
  <c r="Q64" i="5"/>
  <c r="P64" i="5"/>
  <c r="O64" i="5"/>
  <c r="N64" i="5"/>
  <c r="M64" i="5"/>
  <c r="L64" i="5"/>
  <c r="K64" i="5"/>
  <c r="J64" i="5"/>
  <c r="I64" i="5"/>
  <c r="H64" i="5"/>
  <c r="G64" i="5"/>
  <c r="E64" i="5"/>
  <c r="E63" i="5" s="1"/>
  <c r="D64" i="5"/>
  <c r="D63" i="5" s="1"/>
  <c r="B64" i="5"/>
  <c r="B63" i="5" s="1"/>
  <c r="AM63" i="5"/>
  <c r="Q63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M59" i="5"/>
  <c r="L59" i="5"/>
  <c r="K59" i="5"/>
  <c r="J59" i="5"/>
  <c r="I59" i="5"/>
  <c r="H59" i="5"/>
  <c r="G59" i="5"/>
  <c r="F59" i="5"/>
  <c r="E59" i="5"/>
  <c r="D59" i="5"/>
  <c r="C59" i="5"/>
  <c r="B59" i="5"/>
  <c r="AF58" i="5"/>
  <c r="AE58" i="5"/>
  <c r="AD58" i="5"/>
  <c r="AC58" i="5"/>
  <c r="AB58" i="5"/>
  <c r="AA58" i="5"/>
  <c r="Z58" i="5"/>
  <c r="Y58" i="5"/>
  <c r="S58" i="5"/>
  <c r="R58" i="5"/>
  <c r="Q58" i="5"/>
  <c r="P58" i="5"/>
  <c r="O58" i="5"/>
  <c r="N58" i="5"/>
  <c r="M58" i="5"/>
  <c r="L58" i="5"/>
  <c r="J58" i="5"/>
  <c r="I58" i="5"/>
  <c r="H58" i="5"/>
  <c r="G58" i="5"/>
  <c r="F58" i="5"/>
  <c r="E58" i="5"/>
  <c r="D58" i="5"/>
  <c r="C58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Q57" i="5"/>
  <c r="N57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E51" i="5"/>
  <c r="AD51" i="5"/>
  <c r="AC51" i="5"/>
  <c r="AB51" i="5"/>
  <c r="Z51" i="5"/>
  <c r="X51" i="5"/>
  <c r="W51" i="5"/>
  <c r="V51" i="5"/>
  <c r="U51" i="5"/>
  <c r="T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D51" i="5"/>
  <c r="B51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N42" i="5" s="1"/>
  <c r="AM44" i="5"/>
  <c r="AL44" i="5"/>
  <c r="AK44" i="5"/>
  <c r="AJ44" i="5"/>
  <c r="AD44" i="5"/>
  <c r="AC44" i="5"/>
  <c r="AB44" i="5"/>
  <c r="AA44" i="5"/>
  <c r="Z44" i="5"/>
  <c r="Y44" i="5"/>
  <c r="X44" i="5"/>
  <c r="X42" i="5" s="1"/>
  <c r="W44" i="5"/>
  <c r="W42" i="5" s="1"/>
  <c r="V44" i="5"/>
  <c r="U44" i="5"/>
  <c r="T44" i="5"/>
  <c r="S44" i="5"/>
  <c r="R44" i="5"/>
  <c r="Q44" i="5"/>
  <c r="P44" i="5"/>
  <c r="O44" i="5"/>
  <c r="N44" i="5"/>
  <c r="G44" i="5"/>
  <c r="F44" i="5"/>
  <c r="E44" i="5"/>
  <c r="D44" i="5"/>
  <c r="C44" i="5"/>
  <c r="B44" i="5"/>
  <c r="BE43" i="5"/>
  <c r="BD43" i="5"/>
  <c r="BD42" i="5" s="1"/>
  <c r="BC43" i="5"/>
  <c r="BC42" i="5" s="1"/>
  <c r="BB43" i="5"/>
  <c r="BA43" i="5"/>
  <c r="AZ43" i="5"/>
  <c r="AZ42" i="5" s="1"/>
  <c r="AY43" i="5"/>
  <c r="AW43" i="5"/>
  <c r="AV43" i="5"/>
  <c r="AV42" i="5" s="1"/>
  <c r="AN43" i="5"/>
  <c r="AM43" i="5"/>
  <c r="AL43" i="5"/>
  <c r="AK43" i="5"/>
  <c r="AJ43" i="5"/>
  <c r="AJ42" i="5" s="1"/>
  <c r="AI43" i="5"/>
  <c r="AH43" i="5"/>
  <c r="AG43" i="5"/>
  <c r="AF43" i="5"/>
  <c r="AE43" i="5"/>
  <c r="AD43" i="5"/>
  <c r="AD42" i="5" s="1"/>
  <c r="AC43" i="5"/>
  <c r="AC42" i="5" s="1"/>
  <c r="AB43" i="5"/>
  <c r="AA43" i="5"/>
  <c r="AA42" i="5" s="1"/>
  <c r="Z43" i="5"/>
  <c r="R43" i="5"/>
  <c r="Q43" i="5"/>
  <c r="P43" i="5"/>
  <c r="O43" i="5"/>
  <c r="N43" i="5"/>
  <c r="N42" i="5" s="1"/>
  <c r="M43" i="5"/>
  <c r="L43" i="5"/>
  <c r="K43" i="5"/>
  <c r="K42" i="5" s="1"/>
  <c r="J43" i="5"/>
  <c r="I43" i="5"/>
  <c r="I42" i="5" s="1"/>
  <c r="H43" i="5"/>
  <c r="G43" i="5"/>
  <c r="F43" i="5"/>
  <c r="F42" i="5" s="1"/>
  <c r="E43" i="5"/>
  <c r="D43" i="5"/>
  <c r="D42" i="5" s="1"/>
  <c r="C43" i="5"/>
  <c r="C42" i="5" s="1"/>
  <c r="AW42" i="5"/>
  <c r="AM42" i="5"/>
  <c r="AL42" i="5"/>
  <c r="AB42" i="5"/>
  <c r="U42" i="5"/>
  <c r="R42" i="5"/>
  <c r="Q42" i="5"/>
  <c r="P42" i="5"/>
  <c r="O42" i="5"/>
  <c r="E42" i="5"/>
  <c r="B42" i="5"/>
  <c r="BC39" i="5"/>
  <c r="BB39" i="5"/>
  <c r="BA39" i="5"/>
  <c r="AZ39" i="5"/>
  <c r="AX39" i="5"/>
  <c r="AV39" i="5"/>
  <c r="AR39" i="5"/>
  <c r="AQ39" i="5"/>
  <c r="AO39" i="5"/>
  <c r="AN39" i="5"/>
  <c r="AM39" i="5"/>
  <c r="AJ39" i="5"/>
  <c r="AG39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S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F37" i="5"/>
  <c r="AE37" i="5"/>
  <c r="AD37" i="5"/>
  <c r="AC37" i="5"/>
  <c r="AB37" i="5"/>
  <c r="AA37" i="5"/>
  <c r="Z37" i="5"/>
  <c r="Y37" i="5"/>
  <c r="X37" i="5"/>
  <c r="V37" i="5"/>
  <c r="U37" i="5"/>
  <c r="T37" i="5"/>
  <c r="S37" i="5"/>
  <c r="R37" i="5"/>
  <c r="Q37" i="5"/>
  <c r="P37" i="5"/>
  <c r="O37" i="5"/>
  <c r="N37" i="5"/>
  <c r="M37" i="5"/>
  <c r="L37" i="5"/>
  <c r="J37" i="5"/>
  <c r="I37" i="5"/>
  <c r="H37" i="5"/>
  <c r="G37" i="5"/>
  <c r="F37" i="5"/>
  <c r="E37" i="5"/>
  <c r="D37" i="5"/>
  <c r="C37" i="5"/>
  <c r="B37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K36" i="5"/>
  <c r="J36" i="5"/>
  <c r="I36" i="5"/>
  <c r="H36" i="5"/>
  <c r="G36" i="5"/>
  <c r="F36" i="5"/>
  <c r="E36" i="5"/>
  <c r="C36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N35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O27" i="5"/>
  <c r="AM27" i="5"/>
  <c r="AL27" i="5"/>
  <c r="AK27" i="5"/>
  <c r="AJ27" i="5"/>
  <c r="AI27" i="5"/>
  <c r="AH27" i="5"/>
  <c r="AG27" i="5"/>
  <c r="AF27" i="5"/>
  <c r="AE27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E28" i="5" s="1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A23" i="5"/>
  <c r="Z23" i="5"/>
  <c r="Y23" i="5"/>
  <c r="Q23" i="5"/>
  <c r="G23" i="5"/>
  <c r="E23" i="5"/>
  <c r="C23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N22" i="5"/>
  <c r="M22" i="5"/>
  <c r="L22" i="5"/>
  <c r="K22" i="5"/>
  <c r="J22" i="5"/>
  <c r="I22" i="5"/>
  <c r="H22" i="5"/>
  <c r="G22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BE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Q7" i="5" s="1"/>
  <c r="AP9" i="5"/>
  <c r="AP7" i="5" s="1"/>
  <c r="AO9" i="5"/>
  <c r="AO7" i="5" s="1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U7" i="5" s="1"/>
  <c r="T9" i="5"/>
  <c r="T7" i="5" s="1"/>
  <c r="S9" i="5"/>
  <c r="S7" i="5" s="1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7" i="5" s="1"/>
  <c r="C9" i="5"/>
  <c r="C7" i="5" s="1"/>
  <c r="B9" i="5"/>
  <c r="B7" i="5" s="1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BC7" i="5"/>
  <c r="BB7" i="5"/>
  <c r="AV7" i="5"/>
  <c r="AU7" i="5"/>
  <c r="AT7" i="5"/>
  <c r="AS7" i="5"/>
  <c r="AR7" i="5"/>
  <c r="AJ7" i="5"/>
  <c r="Z7" i="5"/>
  <c r="Y7" i="5"/>
  <c r="X7" i="5"/>
  <c r="W7" i="5"/>
  <c r="V7" i="5"/>
  <c r="N7" i="5"/>
  <c r="J7" i="5"/>
  <c r="I7" i="5"/>
  <c r="H7" i="5"/>
  <c r="AQ6" i="5"/>
  <c r="AL6" i="5"/>
  <c r="AK6" i="5"/>
  <c r="AJ6" i="5"/>
  <c r="P6" i="5"/>
  <c r="O6" i="5"/>
  <c r="BE5" i="5"/>
  <c r="BD5" i="5"/>
  <c r="BC5" i="5"/>
  <c r="BC6" i="5" s="1"/>
  <c r="BB5" i="5"/>
  <c r="BB6" i="5" s="1"/>
  <c r="BA5" i="5"/>
  <c r="AZ5" i="5"/>
  <c r="AY5" i="5"/>
  <c r="AY6" i="5" s="1"/>
  <c r="AX5" i="5"/>
  <c r="AX6" i="5" s="1"/>
  <c r="AW5" i="5"/>
  <c r="AW6" i="5" s="1"/>
  <c r="AV5" i="5"/>
  <c r="AV6" i="5" s="1"/>
  <c r="AU5" i="5"/>
  <c r="AT5" i="5"/>
  <c r="AS5" i="5"/>
  <c r="AR5" i="5"/>
  <c r="AQ5" i="5"/>
  <c r="AP5" i="5"/>
  <c r="AO5" i="5"/>
  <c r="AN5" i="5"/>
  <c r="AN7" i="5" s="1"/>
  <c r="AM5" i="5"/>
  <c r="AM7" i="5" s="1"/>
  <c r="AL5" i="5"/>
  <c r="AL7" i="5" s="1"/>
  <c r="AK5" i="5"/>
  <c r="AK7" i="5" s="1"/>
  <c r="AJ5" i="5"/>
  <c r="AI5" i="5"/>
  <c r="AH5" i="5"/>
  <c r="AH6" i="5" s="1"/>
  <c r="AG5" i="5"/>
  <c r="AF5" i="5"/>
  <c r="AE5" i="5"/>
  <c r="AD5" i="5"/>
  <c r="AC5" i="5"/>
  <c r="AB5" i="5"/>
  <c r="AA5" i="5"/>
  <c r="AA6" i="5" s="1"/>
  <c r="Z5" i="5"/>
  <c r="Z6" i="5" s="1"/>
  <c r="Y5" i="5"/>
  <c r="X5" i="5"/>
  <c r="W5" i="5"/>
  <c r="V5" i="5"/>
  <c r="U5" i="5"/>
  <c r="T5" i="5"/>
  <c r="S5" i="5"/>
  <c r="R5" i="5"/>
  <c r="R7" i="5" s="1"/>
  <c r="Q5" i="5"/>
  <c r="Q7" i="5" s="1"/>
  <c r="P5" i="5"/>
  <c r="P7" i="5" s="1"/>
  <c r="O5" i="5"/>
  <c r="O7" i="5" s="1"/>
  <c r="N5" i="5"/>
  <c r="M5" i="5"/>
  <c r="L5" i="5"/>
  <c r="L6" i="5" s="1"/>
  <c r="K5" i="5"/>
  <c r="J5" i="5"/>
  <c r="J6" i="5" s="1"/>
  <c r="I5" i="5"/>
  <c r="I6" i="5" s="1"/>
  <c r="H5" i="5"/>
  <c r="H6" i="5" s="1"/>
  <c r="G5" i="5"/>
  <c r="F5" i="5"/>
  <c r="F6" i="5" s="1"/>
  <c r="E5" i="5"/>
  <c r="E6" i="5" s="1"/>
  <c r="D5" i="5"/>
  <c r="D6" i="5" s="1"/>
  <c r="C5" i="5"/>
  <c r="B5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S6" i="5" s="1"/>
  <c r="AR4" i="5"/>
  <c r="AR6" i="5" s="1"/>
  <c r="AQ4" i="5"/>
  <c r="AP4" i="5"/>
  <c r="AP6" i="5" s="1"/>
  <c r="AO4" i="5"/>
  <c r="AO6" i="5" s="1"/>
  <c r="AN4" i="5"/>
  <c r="AN6" i="5" s="1"/>
  <c r="AM4" i="5"/>
  <c r="AM6" i="5" s="1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W6" i="5" s="1"/>
  <c r="V4" i="5"/>
  <c r="V6" i="5" s="1"/>
  <c r="U4" i="5"/>
  <c r="U6" i="5" s="1"/>
  <c r="T4" i="5"/>
  <c r="T6" i="5" s="1"/>
  <c r="S4" i="5"/>
  <c r="S6" i="5" s="1"/>
  <c r="R4" i="5"/>
  <c r="R6" i="5" s="1"/>
  <c r="Q4" i="5"/>
  <c r="Q6" i="5" s="1"/>
  <c r="P4" i="5"/>
  <c r="O4" i="5"/>
  <c r="N4" i="5"/>
  <c r="N6" i="5" s="1"/>
  <c r="M4" i="5"/>
  <c r="L4" i="5"/>
  <c r="K4" i="5"/>
  <c r="J4" i="5"/>
  <c r="I4" i="5"/>
  <c r="H4" i="5"/>
  <c r="G4" i="5"/>
  <c r="F4" i="5"/>
  <c r="E4" i="5"/>
  <c r="D4" i="5"/>
  <c r="C4" i="5"/>
  <c r="B4" i="5"/>
  <c r="X3" i="5"/>
  <c r="W3" i="5"/>
  <c r="V3" i="5"/>
  <c r="U3" i="5"/>
  <c r="T3" i="5"/>
  <c r="S3" i="5"/>
  <c r="R3" i="5"/>
  <c r="Q3" i="5"/>
  <c r="Q35" i="5" s="1"/>
  <c r="P3" i="5"/>
  <c r="P36" i="5" s="1"/>
  <c r="O3" i="5"/>
  <c r="O35" i="5" s="1"/>
  <c r="N3" i="5"/>
  <c r="M3" i="5"/>
  <c r="M23" i="5" s="1"/>
  <c r="L3" i="5"/>
  <c r="L23" i="5" s="1"/>
  <c r="K3" i="5"/>
  <c r="K23" i="5" s="1"/>
  <c r="J3" i="5"/>
  <c r="J23" i="5" s="1"/>
  <c r="I3" i="5"/>
  <c r="I23" i="5" s="1"/>
  <c r="H3" i="5"/>
  <c r="H23" i="5" s="1"/>
  <c r="G3" i="5"/>
  <c r="F3" i="5"/>
  <c r="F23" i="5" s="1"/>
  <c r="E3" i="5"/>
  <c r="D3" i="5"/>
  <c r="C3" i="5"/>
  <c r="B3" i="5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N36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G24" i="4" s="1"/>
  <c r="G29" i="4" s="1"/>
  <c r="F31" i="4"/>
  <c r="F24" i="4" s="1"/>
  <c r="F29" i="4" s="1"/>
  <c r="E31" i="4"/>
  <c r="C31" i="4"/>
  <c r="B31" i="4"/>
  <c r="A31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E29" i="4"/>
  <c r="C29" i="4"/>
  <c r="B29" i="4"/>
  <c r="A29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E24" i="4"/>
  <c r="C24" i="4"/>
  <c r="B24" i="4"/>
  <c r="A24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Q19" i="4"/>
  <c r="N19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E15" i="4"/>
  <c r="C15" i="4"/>
  <c r="B15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E13" i="4"/>
  <c r="C13" i="4"/>
  <c r="B13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E9" i="4"/>
  <c r="C9" i="4"/>
  <c r="B9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G15" i="4" s="1"/>
  <c r="G9" i="4" s="1"/>
  <c r="G13" i="4" s="1"/>
  <c r="F8" i="4"/>
  <c r="F15" i="4" s="1"/>
  <c r="F9" i="4" s="1"/>
  <c r="F13" i="4" s="1"/>
  <c r="E8" i="4"/>
  <c r="C8" i="4"/>
  <c r="B8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Q4" i="4"/>
  <c r="N4" i="4"/>
  <c r="N52" i="4" s="1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E32" i="3"/>
  <c r="AD32" i="3"/>
  <c r="AD16" i="3" s="1"/>
  <c r="AC32" i="3"/>
  <c r="AB32" i="3"/>
  <c r="AB16" i="3" s="1"/>
  <c r="AA32" i="3"/>
  <c r="AA16" i="3" s="1"/>
  <c r="Z32" i="3"/>
  <c r="Y32" i="3"/>
  <c r="X32" i="3"/>
  <c r="X16" i="3" s="1"/>
  <c r="W32" i="3"/>
  <c r="V32" i="3"/>
  <c r="U32" i="3"/>
  <c r="T32" i="3"/>
  <c r="S32" i="3"/>
  <c r="S32" i="2" s="1"/>
  <c r="R32" i="3"/>
  <c r="Q32" i="3"/>
  <c r="P32" i="3"/>
  <c r="O32" i="3"/>
  <c r="N32" i="3"/>
  <c r="M32" i="3"/>
  <c r="M16" i="3" s="1"/>
  <c r="L32" i="3"/>
  <c r="K32" i="3"/>
  <c r="K16" i="3" s="1"/>
  <c r="J32" i="3"/>
  <c r="I32" i="3"/>
  <c r="H32" i="3"/>
  <c r="H16" i="3" s="1"/>
  <c r="G32" i="3"/>
  <c r="F32" i="3"/>
  <c r="F16" i="3" s="1"/>
  <c r="E32" i="3"/>
  <c r="E16" i="3" s="1"/>
  <c r="D32" i="3"/>
  <c r="C32" i="3"/>
  <c r="B32" i="3"/>
  <c r="B32" i="2" s="1"/>
  <c r="B16" i="2" s="1"/>
  <c r="A31" i="3"/>
  <c r="A30" i="3"/>
  <c r="A29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BE27" i="3"/>
  <c r="BD27" i="3"/>
  <c r="BD12" i="3" s="1"/>
  <c r="BC27" i="3"/>
  <c r="BC12" i="3" s="1"/>
  <c r="BA27" i="3"/>
  <c r="BA12" i="3" s="1"/>
  <c r="AZ27" i="3"/>
  <c r="AY27" i="3"/>
  <c r="AX27" i="3"/>
  <c r="AW27" i="3"/>
  <c r="AW25" i="3" s="1"/>
  <c r="AV27" i="3"/>
  <c r="AU27" i="3"/>
  <c r="AT27" i="3"/>
  <c r="AS27" i="3"/>
  <c r="AR27" i="3"/>
  <c r="AQ27" i="3"/>
  <c r="AP27" i="3"/>
  <c r="AN27" i="3"/>
  <c r="AM27" i="3"/>
  <c r="AL27" i="3"/>
  <c r="AK27" i="3"/>
  <c r="AJ27" i="3"/>
  <c r="AI27" i="3"/>
  <c r="AH27" i="3"/>
  <c r="AG27" i="3"/>
  <c r="AG12" i="3" s="1"/>
  <c r="AE27" i="3"/>
  <c r="AE12" i="3" s="1"/>
  <c r="AD27" i="3"/>
  <c r="AC27" i="3"/>
  <c r="AB27" i="3"/>
  <c r="AA27" i="3"/>
  <c r="AA25" i="3" s="1"/>
  <c r="Z27" i="3"/>
  <c r="Y27" i="3"/>
  <c r="Y12" i="3" s="1"/>
  <c r="X27" i="3"/>
  <c r="W27" i="3"/>
  <c r="V27" i="3"/>
  <c r="U27" i="3"/>
  <c r="T27" i="3"/>
  <c r="R27" i="3"/>
  <c r="Q27" i="3"/>
  <c r="Q25" i="3" s="1"/>
  <c r="P27" i="3"/>
  <c r="O27" i="3"/>
  <c r="N27" i="3"/>
  <c r="M27" i="3"/>
  <c r="M12" i="3" s="1"/>
  <c r="L27" i="3"/>
  <c r="L27" i="2" s="1"/>
  <c r="L25" i="2" s="1"/>
  <c r="K27" i="3"/>
  <c r="I27" i="3"/>
  <c r="I12" i="3" s="1"/>
  <c r="H27" i="3"/>
  <c r="G27" i="3"/>
  <c r="F27" i="3"/>
  <c r="E27" i="3"/>
  <c r="E25" i="3" s="1"/>
  <c r="D27" i="3"/>
  <c r="C27" i="3"/>
  <c r="C12" i="3" s="1"/>
  <c r="B27" i="3"/>
  <c r="A27" i="3"/>
  <c r="BE26" i="3"/>
  <c r="BD26" i="3"/>
  <c r="BC26" i="3"/>
  <c r="BB26" i="3"/>
  <c r="AZ26" i="3"/>
  <c r="AZ25" i="3" s="1"/>
  <c r="AY26" i="3"/>
  <c r="AX26" i="3"/>
  <c r="AW26" i="3"/>
  <c r="AV26" i="3"/>
  <c r="AV25" i="3" s="1"/>
  <c r="AU26" i="3"/>
  <c r="AU25" i="3" s="1"/>
  <c r="AT26" i="3"/>
  <c r="AS26" i="3"/>
  <c r="AQ26" i="3"/>
  <c r="AQ11" i="3" s="1"/>
  <c r="AP26" i="3"/>
  <c r="AP25" i="3" s="1"/>
  <c r="AO26" i="3"/>
  <c r="AN26" i="3"/>
  <c r="AM26" i="3"/>
  <c r="AM11" i="3" s="1"/>
  <c r="AL26" i="3"/>
  <c r="AL11" i="3" s="1"/>
  <c r="AK26" i="3"/>
  <c r="AJ26" i="3"/>
  <c r="AI26" i="3"/>
  <c r="AH26" i="3"/>
  <c r="AG26" i="3"/>
  <c r="AF26" i="3"/>
  <c r="AD26" i="3"/>
  <c r="AD26" i="2" s="1"/>
  <c r="AD25" i="2" s="1"/>
  <c r="AC26" i="3"/>
  <c r="AB26" i="3"/>
  <c r="AA26" i="3"/>
  <c r="Z26" i="3"/>
  <c r="Y26" i="3"/>
  <c r="Y25" i="3" s="1"/>
  <c r="X26" i="3"/>
  <c r="W26" i="3"/>
  <c r="W25" i="3" s="1"/>
  <c r="V26" i="3"/>
  <c r="V25" i="3" s="1"/>
  <c r="U26" i="3"/>
  <c r="U11" i="3" s="1"/>
  <c r="T26" i="3"/>
  <c r="T25" i="3" s="1"/>
  <c r="S26" i="3"/>
  <c r="R26" i="3"/>
  <c r="Q26" i="3"/>
  <c r="Q11" i="3" s="1"/>
  <c r="P26" i="3"/>
  <c r="O26" i="3"/>
  <c r="N26" i="3"/>
  <c r="M26" i="3"/>
  <c r="M25" i="3" s="1"/>
  <c r="L26" i="3"/>
  <c r="K26" i="3"/>
  <c r="J26" i="3"/>
  <c r="H26" i="3"/>
  <c r="H25" i="3" s="1"/>
  <c r="G26" i="3"/>
  <c r="F26" i="3"/>
  <c r="E26" i="3"/>
  <c r="D26" i="3"/>
  <c r="C26" i="3"/>
  <c r="C25" i="3" s="1"/>
  <c r="B26" i="3"/>
  <c r="A26" i="3"/>
  <c r="BD25" i="3"/>
  <c r="AY25" i="3"/>
  <c r="AQ25" i="3"/>
  <c r="AK25" i="3"/>
  <c r="AJ25" i="3"/>
  <c r="AG25" i="3"/>
  <c r="AD25" i="3"/>
  <c r="AC25" i="3"/>
  <c r="Z25" i="3"/>
  <c r="U25" i="3"/>
  <c r="P25" i="3"/>
  <c r="O25" i="3"/>
  <c r="N25" i="3"/>
  <c r="G25" i="3"/>
  <c r="D25" i="3"/>
  <c r="A25" i="3"/>
  <c r="A24" i="3"/>
  <c r="C23" i="3"/>
  <c r="C31" i="3" s="1"/>
  <c r="B23" i="3"/>
  <c r="A23" i="3"/>
  <c r="A22" i="3"/>
  <c r="BE21" i="3"/>
  <c r="BD21" i="3"/>
  <c r="BC21" i="3"/>
  <c r="BB21" i="3"/>
  <c r="BA21" i="3"/>
  <c r="AZ21" i="3"/>
  <c r="AY21" i="3"/>
  <c r="AY6" i="3" s="1"/>
  <c r="AX21" i="3"/>
  <c r="AW21" i="3"/>
  <c r="AV21" i="3"/>
  <c r="AU21" i="3"/>
  <c r="AT21" i="3"/>
  <c r="AS21" i="3"/>
  <c r="AR21" i="3"/>
  <c r="AQ21" i="3"/>
  <c r="AP21" i="3"/>
  <c r="AO21" i="3"/>
  <c r="AN21" i="3"/>
  <c r="AL21" i="3"/>
  <c r="AK21" i="3"/>
  <c r="AJ21" i="3"/>
  <c r="AI21" i="3"/>
  <c r="AH21" i="3"/>
  <c r="AG21" i="3"/>
  <c r="AF21" i="3"/>
  <c r="AE21" i="3"/>
  <c r="AD21" i="3"/>
  <c r="AC21" i="3"/>
  <c r="AC21" i="2" s="1"/>
  <c r="AC6" i="2" s="1"/>
  <c r="AB21" i="3"/>
  <c r="AA21" i="3"/>
  <c r="Z21" i="3"/>
  <c r="Y21" i="3"/>
  <c r="X21" i="3"/>
  <c r="W21" i="3"/>
  <c r="V21" i="3"/>
  <c r="U21" i="3"/>
  <c r="T21" i="3"/>
  <c r="S21" i="3"/>
  <c r="R21" i="3"/>
  <c r="P21" i="3"/>
  <c r="O21" i="3"/>
  <c r="N21" i="3"/>
  <c r="M21" i="3"/>
  <c r="L21" i="3"/>
  <c r="K21" i="3"/>
  <c r="J21" i="3"/>
  <c r="I21" i="3"/>
  <c r="H21" i="3"/>
  <c r="G21" i="3"/>
  <c r="G21" i="2" s="1"/>
  <c r="G6" i="2" s="1"/>
  <c r="F21" i="3"/>
  <c r="F21" i="2" s="1"/>
  <c r="E21" i="3"/>
  <c r="D21" i="3"/>
  <c r="C21" i="3"/>
  <c r="B21" i="3"/>
  <c r="A21" i="3"/>
  <c r="AF20" i="3"/>
  <c r="AE20" i="3"/>
  <c r="AD20" i="3"/>
  <c r="AD20" i="2" s="1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H20" i="2" s="1"/>
  <c r="G20" i="3"/>
  <c r="F20" i="3"/>
  <c r="E20" i="3"/>
  <c r="D20" i="3"/>
  <c r="C20" i="3"/>
  <c r="B20" i="3"/>
  <c r="A20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E16" i="3"/>
  <c r="Z16" i="3"/>
  <c r="Y16" i="3"/>
  <c r="W16" i="3"/>
  <c r="V16" i="3"/>
  <c r="U16" i="3"/>
  <c r="T16" i="3"/>
  <c r="S16" i="3"/>
  <c r="R16" i="3"/>
  <c r="Q16" i="3"/>
  <c r="P16" i="3"/>
  <c r="O16" i="3"/>
  <c r="N16" i="3"/>
  <c r="L16" i="3"/>
  <c r="J16" i="3"/>
  <c r="I16" i="3"/>
  <c r="D16" i="3"/>
  <c r="C16" i="3"/>
  <c r="AZ12" i="3"/>
  <c r="AY12" i="3"/>
  <c r="AW12" i="3"/>
  <c r="AV12" i="3"/>
  <c r="AT12" i="3"/>
  <c r="AS12" i="3"/>
  <c r="AR12" i="3"/>
  <c r="AQ12" i="3"/>
  <c r="AQ10" i="3" s="1"/>
  <c r="AP12" i="3"/>
  <c r="AN12" i="3"/>
  <c r="AL12" i="3"/>
  <c r="AK12" i="3"/>
  <c r="AJ12" i="3"/>
  <c r="AD12" i="3"/>
  <c r="AC12" i="3"/>
  <c r="AC10" i="3" s="1"/>
  <c r="AA12" i="3"/>
  <c r="Z12" i="3"/>
  <c r="X12" i="3"/>
  <c r="W12" i="3"/>
  <c r="V12" i="3"/>
  <c r="U12" i="3"/>
  <c r="U10" i="3" s="1"/>
  <c r="T12" i="3"/>
  <c r="R12" i="3"/>
  <c r="P12" i="3"/>
  <c r="P10" i="3" s="1"/>
  <c r="O12" i="3"/>
  <c r="N12" i="3"/>
  <c r="H12" i="3"/>
  <c r="G12" i="3"/>
  <c r="E12" i="3"/>
  <c r="D12" i="3"/>
  <c r="B12" i="3"/>
  <c r="BE11" i="3"/>
  <c r="BD11" i="3"/>
  <c r="BC11" i="3"/>
  <c r="BC10" i="3" s="1"/>
  <c r="BB11" i="3"/>
  <c r="AZ11" i="3"/>
  <c r="AZ10" i="3" s="1"/>
  <c r="AY11" i="3"/>
  <c r="AX11" i="3"/>
  <c r="AW11" i="3"/>
  <c r="AW10" i="3" s="1"/>
  <c r="AV11" i="3"/>
  <c r="AV10" i="3" s="1"/>
  <c r="AU11" i="3"/>
  <c r="AP11" i="3"/>
  <c r="AO11" i="3"/>
  <c r="AK11" i="3"/>
  <c r="AJ11" i="3"/>
  <c r="AH11" i="3"/>
  <c r="AG11" i="3"/>
  <c r="AG10" i="3" s="1"/>
  <c r="AF11" i="3"/>
  <c r="AD11" i="3"/>
  <c r="AC11" i="3"/>
  <c r="AB11" i="3"/>
  <c r="AA11" i="3"/>
  <c r="AA10" i="3" s="1"/>
  <c r="Z11" i="3"/>
  <c r="Z10" i="3" s="1"/>
  <c r="Y11" i="3"/>
  <c r="Y10" i="3" s="1"/>
  <c r="X11" i="3"/>
  <c r="W11" i="3"/>
  <c r="V11" i="3"/>
  <c r="T11" i="3"/>
  <c r="S11" i="3"/>
  <c r="P11" i="3"/>
  <c r="O11" i="3"/>
  <c r="N11" i="3"/>
  <c r="M11" i="3"/>
  <c r="L11" i="3"/>
  <c r="K11" i="3"/>
  <c r="J11" i="3"/>
  <c r="H11" i="3"/>
  <c r="G11" i="3"/>
  <c r="F11" i="3"/>
  <c r="E11" i="3"/>
  <c r="D11" i="3"/>
  <c r="C11" i="3"/>
  <c r="C10" i="3" s="1"/>
  <c r="B11" i="3"/>
  <c r="B10" i="3" s="1"/>
  <c r="BD10" i="3"/>
  <c r="AY10" i="3"/>
  <c r="AP10" i="3"/>
  <c r="AL10" i="3"/>
  <c r="AK10" i="3"/>
  <c r="AJ10" i="3"/>
  <c r="X10" i="3"/>
  <c r="O10" i="3"/>
  <c r="N10" i="3"/>
  <c r="M10" i="3"/>
  <c r="H10" i="3"/>
  <c r="G10" i="3"/>
  <c r="E10" i="3"/>
  <c r="D10" i="3"/>
  <c r="BE6" i="3"/>
  <c r="BD6" i="3"/>
  <c r="BC6" i="3"/>
  <c r="BB6" i="3"/>
  <c r="BA6" i="3"/>
  <c r="AZ6" i="3"/>
  <c r="AX6" i="3"/>
  <c r="AW6" i="3"/>
  <c r="AV6" i="3"/>
  <c r="AP6" i="3"/>
  <c r="AO6" i="3"/>
  <c r="AN6" i="3"/>
  <c r="AL6" i="3"/>
  <c r="AK6" i="3"/>
  <c r="AJ6" i="3"/>
  <c r="AI6" i="3"/>
  <c r="AH6" i="3"/>
  <c r="AG6" i="3"/>
  <c r="AF6" i="3"/>
  <c r="AE6" i="3"/>
  <c r="AD6" i="3"/>
  <c r="AB6" i="3"/>
  <c r="AA6" i="3"/>
  <c r="Z6" i="3"/>
  <c r="T6" i="3"/>
  <c r="S6" i="3"/>
  <c r="R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M5" i="3"/>
  <c r="H5" i="3"/>
  <c r="G5" i="3"/>
  <c r="F5" i="3"/>
  <c r="E5" i="3"/>
  <c r="D5" i="3"/>
  <c r="C5" i="3"/>
  <c r="C8" i="3" s="1"/>
  <c r="C15" i="3" s="1"/>
  <c r="B5" i="3"/>
  <c r="B8" i="3" s="1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E32" i="2"/>
  <c r="AE16" i="2" s="1"/>
  <c r="AA32" i="2"/>
  <c r="Z32" i="2"/>
  <c r="Z16" i="2" s="1"/>
  <c r="Y32" i="2"/>
  <c r="Y16" i="2" s="1"/>
  <c r="W32" i="2"/>
  <c r="W16" i="2" s="1"/>
  <c r="V32" i="2"/>
  <c r="V16" i="2" s="1"/>
  <c r="U32" i="2"/>
  <c r="T32" i="2"/>
  <c r="T16" i="2" s="1"/>
  <c r="R32" i="2"/>
  <c r="Q32" i="2"/>
  <c r="P32" i="2"/>
  <c r="O32" i="2"/>
  <c r="N32" i="2"/>
  <c r="M32" i="2"/>
  <c r="M16" i="2" s="1"/>
  <c r="L32" i="2"/>
  <c r="L16" i="2" s="1"/>
  <c r="K32" i="2"/>
  <c r="K16" i="2" s="1"/>
  <c r="J32" i="2"/>
  <c r="J16" i="2" s="1"/>
  <c r="I32" i="2"/>
  <c r="I16" i="2" s="1"/>
  <c r="H32" i="2"/>
  <c r="H16" i="2" s="1"/>
  <c r="F32" i="2"/>
  <c r="E32" i="2"/>
  <c r="D32" i="2"/>
  <c r="C32" i="2"/>
  <c r="A31" i="2"/>
  <c r="A30" i="2"/>
  <c r="A29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T27" i="2"/>
  <c r="AT12" i="2" s="1"/>
  <c r="AS27" i="2"/>
  <c r="AS12" i="2" s="1"/>
  <c r="AR27" i="2"/>
  <c r="AR12" i="2" s="1"/>
  <c r="AQ27" i="2"/>
  <c r="AQ12" i="2" s="1"/>
  <c r="AP27" i="2"/>
  <c r="AP12" i="2" s="1"/>
  <c r="AN27" i="2"/>
  <c r="AM27" i="2"/>
  <c r="AM12" i="2" s="1"/>
  <c r="AL27" i="2"/>
  <c r="AL12" i="2" s="1"/>
  <c r="AK27" i="2"/>
  <c r="AK12" i="2" s="1"/>
  <c r="AJ27" i="2"/>
  <c r="AJ25" i="2" s="1"/>
  <c r="AG27" i="2"/>
  <c r="AE27" i="2"/>
  <c r="AD27" i="2"/>
  <c r="AC27" i="2"/>
  <c r="AB27" i="2"/>
  <c r="AA27" i="2"/>
  <c r="Z27" i="2"/>
  <c r="Y27" i="2"/>
  <c r="X27" i="2"/>
  <c r="W27" i="2"/>
  <c r="V27" i="2"/>
  <c r="V12" i="2" s="1"/>
  <c r="U27" i="2"/>
  <c r="U12" i="2" s="1"/>
  <c r="T27" i="2"/>
  <c r="T12" i="2" s="1"/>
  <c r="R27" i="2"/>
  <c r="P27" i="2"/>
  <c r="O27" i="2"/>
  <c r="O12" i="2" s="1"/>
  <c r="N27" i="2"/>
  <c r="N25" i="2" s="1"/>
  <c r="I27" i="2"/>
  <c r="H27" i="2"/>
  <c r="G27" i="2"/>
  <c r="F27" i="2"/>
  <c r="E27" i="2"/>
  <c r="D27" i="2"/>
  <c r="C27" i="2"/>
  <c r="B27" i="2"/>
  <c r="B12" i="2" s="1"/>
  <c r="A27" i="2"/>
  <c r="AU26" i="2"/>
  <c r="AU11" i="2" s="1"/>
  <c r="AS26" i="2"/>
  <c r="AQ26" i="2"/>
  <c r="AQ11" i="2" s="1"/>
  <c r="AQ10" i="2" s="1"/>
  <c r="AP26" i="2"/>
  <c r="AO26" i="2"/>
  <c r="AO11" i="2" s="1"/>
  <c r="AN26" i="2"/>
  <c r="AM26" i="2"/>
  <c r="AL26" i="2"/>
  <c r="AK26" i="2"/>
  <c r="AJ26" i="2"/>
  <c r="AH26" i="2"/>
  <c r="AG26" i="2"/>
  <c r="AF26" i="2"/>
  <c r="AC26" i="2"/>
  <c r="AB26" i="2"/>
  <c r="AA26" i="2"/>
  <c r="Z26" i="2"/>
  <c r="Y26" i="2"/>
  <c r="W26" i="2"/>
  <c r="W11" i="2" s="1"/>
  <c r="U26" i="2"/>
  <c r="U11" i="2" s="1"/>
  <c r="T26" i="2"/>
  <c r="S26" i="2"/>
  <c r="R26" i="2"/>
  <c r="R11" i="2" s="1"/>
  <c r="R10" i="2" s="1"/>
  <c r="Q26" i="2"/>
  <c r="P26" i="2"/>
  <c r="O26" i="2"/>
  <c r="N26" i="2"/>
  <c r="M26" i="2"/>
  <c r="L26" i="2"/>
  <c r="K26" i="2"/>
  <c r="J26" i="2"/>
  <c r="H26" i="2"/>
  <c r="G26" i="2"/>
  <c r="F26" i="2"/>
  <c r="E26" i="2"/>
  <c r="E25" i="2" s="1"/>
  <c r="D26" i="2"/>
  <c r="D11" i="2" s="1"/>
  <c r="D10" i="2" s="1"/>
  <c r="C26" i="2"/>
  <c r="C25" i="2" s="1"/>
  <c r="A26" i="2"/>
  <c r="AQ25" i="2"/>
  <c r="AP25" i="2"/>
  <c r="AN25" i="2"/>
  <c r="AG25" i="2"/>
  <c r="AC25" i="2"/>
  <c r="AB25" i="2"/>
  <c r="H25" i="2"/>
  <c r="G25" i="2"/>
  <c r="F25" i="2"/>
  <c r="A25" i="2"/>
  <c r="A24" i="2"/>
  <c r="D23" i="2"/>
  <c r="D31" i="2" s="1"/>
  <c r="C23" i="2"/>
  <c r="C8" i="2" s="1"/>
  <c r="C15" i="2" s="1"/>
  <c r="C9" i="2" s="1"/>
  <c r="B23" i="2"/>
  <c r="B31" i="2" s="1"/>
  <c r="A23" i="2"/>
  <c r="A22" i="2"/>
  <c r="AP21" i="2"/>
  <c r="AP6" i="2" s="1"/>
  <c r="AO21" i="2"/>
  <c r="AO6" i="2" s="1"/>
  <c r="AN21" i="2"/>
  <c r="AN6" i="2" s="1"/>
  <c r="AL21" i="2"/>
  <c r="AK21" i="2"/>
  <c r="AJ21" i="2"/>
  <c r="AI21" i="2"/>
  <c r="AI6" i="2" s="1"/>
  <c r="AH21" i="2"/>
  <c r="AH6" i="2" s="1"/>
  <c r="AG21" i="2"/>
  <c r="AG6" i="2" s="1"/>
  <c r="AF21" i="2"/>
  <c r="AF6" i="2" s="1"/>
  <c r="AE21" i="2"/>
  <c r="AE6" i="2" s="1"/>
  <c r="AD21" i="2"/>
  <c r="AB21" i="2"/>
  <c r="AA21" i="2"/>
  <c r="Z21" i="2"/>
  <c r="T21" i="2"/>
  <c r="S21" i="2"/>
  <c r="R21" i="2"/>
  <c r="P21" i="2"/>
  <c r="O21" i="2"/>
  <c r="N21" i="2"/>
  <c r="M21" i="2"/>
  <c r="L21" i="2"/>
  <c r="L6" i="2" s="1"/>
  <c r="K21" i="2"/>
  <c r="K6" i="2" s="1"/>
  <c r="J21" i="2"/>
  <c r="J6" i="2" s="1"/>
  <c r="I21" i="2"/>
  <c r="I6" i="2" s="1"/>
  <c r="H21" i="2"/>
  <c r="E21" i="2"/>
  <c r="D21" i="2"/>
  <c r="A21" i="2"/>
  <c r="AA20" i="2"/>
  <c r="Z20" i="2"/>
  <c r="Y20" i="2"/>
  <c r="X20" i="2"/>
  <c r="W20" i="2"/>
  <c r="W5" i="2" s="1"/>
  <c r="V20" i="2"/>
  <c r="U20" i="2"/>
  <c r="T20" i="2"/>
  <c r="S20" i="2"/>
  <c r="R20" i="2"/>
  <c r="Q20" i="2"/>
  <c r="P20" i="2"/>
  <c r="O20" i="2"/>
  <c r="M20" i="2"/>
  <c r="M5" i="2" s="1"/>
  <c r="E20" i="2"/>
  <c r="D20" i="2"/>
  <c r="C20" i="2"/>
  <c r="B20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A16" i="2"/>
  <c r="U16" i="2"/>
  <c r="S16" i="2"/>
  <c r="R16" i="2"/>
  <c r="Q16" i="2"/>
  <c r="P16" i="2"/>
  <c r="O16" i="2"/>
  <c r="N16" i="2"/>
  <c r="F16" i="2"/>
  <c r="E16" i="2"/>
  <c r="D16" i="2"/>
  <c r="C16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N12" i="2"/>
  <c r="AG12" i="2"/>
  <c r="AE12" i="2"/>
  <c r="AD12" i="2"/>
  <c r="AC12" i="2"/>
  <c r="AB12" i="2"/>
  <c r="AA12" i="2"/>
  <c r="Z12" i="2"/>
  <c r="Y12" i="2"/>
  <c r="X12" i="2"/>
  <c r="W12" i="2"/>
  <c r="R12" i="2"/>
  <c r="P12" i="2"/>
  <c r="N12" i="2"/>
  <c r="L12" i="2"/>
  <c r="L10" i="2" s="1"/>
  <c r="I12" i="2"/>
  <c r="H12" i="2"/>
  <c r="G12" i="2"/>
  <c r="F12" i="2"/>
  <c r="E12" i="2"/>
  <c r="D12" i="2"/>
  <c r="C12" i="2"/>
  <c r="AP11" i="2"/>
  <c r="AN11" i="2"/>
  <c r="AL11" i="2"/>
  <c r="AK11" i="2"/>
  <c r="AK10" i="2" s="1"/>
  <c r="AJ11" i="2"/>
  <c r="AH11" i="2"/>
  <c r="AG11" i="2"/>
  <c r="AG10" i="2" s="1"/>
  <c r="AF11" i="2"/>
  <c r="AD11" i="2"/>
  <c r="AD10" i="2" s="1"/>
  <c r="AC11" i="2"/>
  <c r="AC10" i="2" s="1"/>
  <c r="AB11" i="2"/>
  <c r="AB10" i="2" s="1"/>
  <c r="P11" i="2"/>
  <c r="O11" i="2"/>
  <c r="N11" i="2"/>
  <c r="M11" i="2"/>
  <c r="L11" i="2"/>
  <c r="K11" i="2"/>
  <c r="J11" i="2"/>
  <c r="H11" i="2"/>
  <c r="H10" i="2" s="1"/>
  <c r="G11" i="2"/>
  <c r="G10" i="2" s="1"/>
  <c r="F11" i="2"/>
  <c r="F10" i="2" s="1"/>
  <c r="AP10" i="2"/>
  <c r="AN10" i="2"/>
  <c r="P10" i="2"/>
  <c r="O10" i="2"/>
  <c r="N10" i="2"/>
  <c r="D8" i="2"/>
  <c r="D15" i="2" s="1"/>
  <c r="D9" i="2" s="1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L6" i="2"/>
  <c r="AK6" i="2"/>
  <c r="AJ6" i="2"/>
  <c r="AD6" i="2"/>
  <c r="AB6" i="2"/>
  <c r="AA6" i="2"/>
  <c r="Z6" i="2"/>
  <c r="T6" i="2"/>
  <c r="S6" i="2"/>
  <c r="R6" i="2"/>
  <c r="P6" i="2"/>
  <c r="O6" i="2"/>
  <c r="N6" i="2"/>
  <c r="M6" i="2"/>
  <c r="H6" i="2"/>
  <c r="F6" i="2"/>
  <c r="E6" i="2"/>
  <c r="D6" i="2"/>
  <c r="AD5" i="2"/>
  <c r="AD8" i="2" s="1"/>
  <c r="AA5" i="2"/>
  <c r="Z5" i="2"/>
  <c r="Y5" i="2"/>
  <c r="T5" i="2"/>
  <c r="H5" i="2"/>
  <c r="E5" i="2"/>
  <c r="D5" i="2"/>
  <c r="C5" i="2"/>
  <c r="B5" i="2"/>
  <c r="R5" i="2" l="1"/>
  <c r="J20" i="2"/>
  <c r="J5" i="3"/>
  <c r="AF20" i="2"/>
  <c r="AF5" i="3"/>
  <c r="K5" i="3"/>
  <c r="K20" i="2"/>
  <c r="L5" i="3"/>
  <c r="L20" i="2"/>
  <c r="AI26" i="2"/>
  <c r="AI11" i="3"/>
  <c r="AI25" i="3"/>
  <c r="O4" i="11"/>
  <c r="O4" i="8"/>
  <c r="O4" i="10"/>
  <c r="V5" i="2"/>
  <c r="W6" i="3"/>
  <c r="W21" i="2"/>
  <c r="W6" i="2" s="1"/>
  <c r="AT6" i="3"/>
  <c r="AT21" i="2"/>
  <c r="AT6" i="2" s="1"/>
  <c r="BE12" i="3"/>
  <c r="BE10" i="3" s="1"/>
  <c r="BE25" i="3"/>
  <c r="AZ6" i="5"/>
  <c r="AZ7" i="5"/>
  <c r="AH12" i="3"/>
  <c r="AH10" i="3" s="1"/>
  <c r="AH25" i="3"/>
  <c r="AH27" i="2"/>
  <c r="W2" i="15"/>
  <c r="W2" i="21"/>
  <c r="W2" i="19"/>
  <c r="W2" i="13"/>
  <c r="W2" i="22"/>
  <c r="W2" i="20"/>
  <c r="W2" i="18"/>
  <c r="W2" i="12"/>
  <c r="W2" i="16"/>
  <c r="W2" i="17"/>
  <c r="W2" i="14"/>
  <c r="V3" i="6"/>
  <c r="V4" i="9"/>
  <c r="V92" i="5"/>
  <c r="V109" i="5"/>
  <c r="V57" i="5"/>
  <c r="V22" i="5"/>
  <c r="V36" i="5"/>
  <c r="V35" i="5"/>
  <c r="V23" i="5"/>
  <c r="AE6" i="5"/>
  <c r="AE7" i="5"/>
  <c r="BA6" i="5"/>
  <c r="BA7" i="5"/>
  <c r="Q38" i="5"/>
  <c r="Q59" i="5"/>
  <c r="Q21" i="3"/>
  <c r="AM38" i="5"/>
  <c r="AM59" i="5"/>
  <c r="AM21" i="3"/>
  <c r="I79" i="6"/>
  <c r="I43" i="6"/>
  <c r="I42" i="6" s="1"/>
  <c r="I63" i="6"/>
  <c r="I62" i="6" s="1"/>
  <c r="I26" i="3"/>
  <c r="AE79" i="6"/>
  <c r="AE43" i="6"/>
  <c r="AE42" i="6" s="1"/>
  <c r="AE63" i="6"/>
  <c r="AE62" i="6" s="1"/>
  <c r="AE26" i="3"/>
  <c r="BA79" i="6"/>
  <c r="BA43" i="6"/>
  <c r="BA42" i="6" s="1"/>
  <c r="BA63" i="6"/>
  <c r="BA62" i="6" s="1"/>
  <c r="BA26" i="3"/>
  <c r="S79" i="6"/>
  <c r="S44" i="6"/>
  <c r="S64" i="6"/>
  <c r="S62" i="6" s="1"/>
  <c r="S27" i="3"/>
  <c r="AO44" i="6"/>
  <c r="AO79" i="6"/>
  <c r="AO27" i="3"/>
  <c r="AO64" i="6"/>
  <c r="AO62" i="6" s="1"/>
  <c r="V2" i="17"/>
  <c r="V2" i="15"/>
  <c r="V2" i="21"/>
  <c r="V2" i="19"/>
  <c r="V2" i="13"/>
  <c r="V2" i="22"/>
  <c r="V2" i="20"/>
  <c r="V2" i="18"/>
  <c r="U4" i="9"/>
  <c r="V2" i="16"/>
  <c r="V2" i="12"/>
  <c r="V2" i="14"/>
  <c r="U3" i="6"/>
  <c r="U92" i="5"/>
  <c r="U109" i="5"/>
  <c r="U57" i="5"/>
  <c r="U22" i="5"/>
  <c r="U36" i="5"/>
  <c r="U35" i="5"/>
  <c r="U23" i="5"/>
  <c r="R25" i="2"/>
  <c r="K12" i="3"/>
  <c r="K10" i="3" s="1"/>
  <c r="K27" i="2"/>
  <c r="K25" i="3"/>
  <c r="AI12" i="3"/>
  <c r="AI27" i="2"/>
  <c r="AI12" i="2" s="1"/>
  <c r="AU6" i="3"/>
  <c r="AU21" i="2"/>
  <c r="AU6" i="2" s="1"/>
  <c r="B6" i="3"/>
  <c r="B21" i="2"/>
  <c r="B6" i="2" s="1"/>
  <c r="AD6" i="5"/>
  <c r="AD7" i="5"/>
  <c r="Q11" i="2"/>
  <c r="P5" i="2"/>
  <c r="Q5" i="2"/>
  <c r="C11" i="2"/>
  <c r="C10" i="2" s="1"/>
  <c r="C13" i="2" s="1"/>
  <c r="Y6" i="3"/>
  <c r="Y21" i="2"/>
  <c r="S11" i="2"/>
  <c r="AU10" i="2"/>
  <c r="V10" i="3"/>
  <c r="Q4" i="11"/>
  <c r="Q4" i="8"/>
  <c r="Q4" i="10"/>
  <c r="T11" i="2"/>
  <c r="T10" i="2" s="1"/>
  <c r="T25" i="2"/>
  <c r="X6" i="3"/>
  <c r="X21" i="2"/>
  <c r="X6" i="2" s="1"/>
  <c r="AL10" i="2"/>
  <c r="X5" i="2"/>
  <c r="AS11" i="2"/>
  <c r="AS10" i="2" s="1"/>
  <c r="AS25" i="2"/>
  <c r="T10" i="3"/>
  <c r="D13" i="2"/>
  <c r="AA25" i="2"/>
  <c r="AA11" i="2"/>
  <c r="AA10" i="2" s="1"/>
  <c r="Y11" i="2"/>
  <c r="Y10" i="2" s="1"/>
  <c r="Y25" i="2"/>
  <c r="O5" i="2"/>
  <c r="Z11" i="2"/>
  <c r="Z10" i="2" s="1"/>
  <c r="Z25" i="2"/>
  <c r="B15" i="3"/>
  <c r="U10" i="2"/>
  <c r="N5" i="3"/>
  <c r="AQ6" i="3"/>
  <c r="AQ21" i="2"/>
  <c r="AQ6" i="2" s="1"/>
  <c r="S2" i="19"/>
  <c r="S2" i="18"/>
  <c r="S2" i="17"/>
  <c r="S2" i="15"/>
  <c r="S2" i="14"/>
  <c r="S2" i="21"/>
  <c r="S2" i="13"/>
  <c r="S2" i="20"/>
  <c r="R4" i="9"/>
  <c r="S2" i="16"/>
  <c r="S2" i="22"/>
  <c r="S2" i="12"/>
  <c r="R3" i="6"/>
  <c r="R36" i="5"/>
  <c r="R92" i="5"/>
  <c r="R109" i="5"/>
  <c r="R57" i="5"/>
  <c r="R22" i="5"/>
  <c r="R35" i="5"/>
  <c r="R23" i="5"/>
  <c r="E11" i="2"/>
  <c r="E10" i="2" s="1"/>
  <c r="D25" i="2"/>
  <c r="V26" i="2"/>
  <c r="O5" i="3"/>
  <c r="U6" i="3"/>
  <c r="U21" i="2"/>
  <c r="U6" i="2" s="1"/>
  <c r="AR6" i="3"/>
  <c r="AR21" i="2"/>
  <c r="AR6" i="2" s="1"/>
  <c r="T2" i="18"/>
  <c r="T2" i="17"/>
  <c r="T2" i="15"/>
  <c r="T2" i="22"/>
  <c r="T2" i="21"/>
  <c r="T2" i="19"/>
  <c r="T2" i="13"/>
  <c r="T2" i="20"/>
  <c r="S4" i="9"/>
  <c r="T2" i="16"/>
  <c r="T2" i="12"/>
  <c r="T2" i="14"/>
  <c r="S3" i="6"/>
  <c r="S92" i="5"/>
  <c r="S109" i="5"/>
  <c r="S36" i="5"/>
  <c r="S57" i="5"/>
  <c r="S35" i="5"/>
  <c r="S22" i="5"/>
  <c r="S23" i="5"/>
  <c r="AB6" i="5"/>
  <c r="AB7" i="5"/>
  <c r="W10" i="3"/>
  <c r="W10" i="2"/>
  <c r="P5" i="3"/>
  <c r="V6" i="3"/>
  <c r="V21" i="2"/>
  <c r="V6" i="2" s="1"/>
  <c r="AS6" i="3"/>
  <c r="AS21" i="2"/>
  <c r="AS6" i="2" s="1"/>
  <c r="Q10" i="3"/>
  <c r="U2" i="17"/>
  <c r="U2" i="21"/>
  <c r="U2" i="19"/>
  <c r="U2" i="13"/>
  <c r="U2" i="20"/>
  <c r="T4" i="9"/>
  <c r="U2" i="16"/>
  <c r="U2" i="15"/>
  <c r="U2" i="22"/>
  <c r="U2" i="18"/>
  <c r="U2" i="12"/>
  <c r="U2" i="14"/>
  <c r="T3" i="6"/>
  <c r="T92" i="5"/>
  <c r="T36" i="5"/>
  <c r="T109" i="5"/>
  <c r="T57" i="5"/>
  <c r="T22" i="5"/>
  <c r="T35" i="5"/>
  <c r="T23" i="5"/>
  <c r="G6" i="5"/>
  <c r="G7" i="5"/>
  <c r="AC6" i="5"/>
  <c r="AC7" i="5"/>
  <c r="U25" i="2"/>
  <c r="E2" i="22"/>
  <c r="E2" i="16"/>
  <c r="E2" i="21"/>
  <c r="E2" i="18"/>
  <c r="E2" i="17"/>
  <c r="E2" i="19"/>
  <c r="E2" i="14"/>
  <c r="E2" i="12"/>
  <c r="E2" i="20"/>
  <c r="E2" i="15"/>
  <c r="E2" i="13"/>
  <c r="D4" i="9"/>
  <c r="D109" i="5"/>
  <c r="D3" i="6"/>
  <c r="D57" i="5"/>
  <c r="D35" i="5"/>
  <c r="D92" i="5"/>
  <c r="D22" i="5"/>
  <c r="D36" i="5"/>
  <c r="D23" i="5"/>
  <c r="M7" i="5"/>
  <c r="M6" i="5"/>
  <c r="AI7" i="5"/>
  <c r="AI6" i="5"/>
  <c r="BE7" i="5"/>
  <c r="BE6" i="5"/>
  <c r="C2" i="15"/>
  <c r="C2" i="22"/>
  <c r="C2" i="16"/>
  <c r="C2" i="17"/>
  <c r="C2" i="21"/>
  <c r="C2" i="19"/>
  <c r="C2" i="20"/>
  <c r="B4" i="9"/>
  <c r="C2" i="18"/>
  <c r="C2" i="13"/>
  <c r="C2" i="14"/>
  <c r="B109" i="5"/>
  <c r="B57" i="5"/>
  <c r="C2" i="12"/>
  <c r="B3" i="6"/>
  <c r="B22" i="5"/>
  <c r="B35" i="5"/>
  <c r="B92" i="5"/>
  <c r="B23" i="5"/>
  <c r="X25" i="3"/>
  <c r="X26" i="2"/>
  <c r="AM12" i="3"/>
  <c r="AM10" i="3" s="1"/>
  <c r="AM25" i="3"/>
  <c r="Q52" i="4"/>
  <c r="Q36" i="4"/>
  <c r="Q4" i="7"/>
  <c r="Q74" i="5"/>
  <c r="V43" i="5"/>
  <c r="V42" i="5" s="1"/>
  <c r="V64" i="5"/>
  <c r="V63" i="5" s="1"/>
  <c r="AR80" i="5"/>
  <c r="AR43" i="5"/>
  <c r="AR42" i="5" s="1"/>
  <c r="AR26" i="3"/>
  <c r="AR64" i="5"/>
  <c r="AR63" i="5" s="1"/>
  <c r="J44" i="5"/>
  <c r="J42" i="5" s="1"/>
  <c r="J27" i="3"/>
  <c r="J65" i="5"/>
  <c r="J63" i="5" s="1"/>
  <c r="AF80" i="5"/>
  <c r="AF44" i="5"/>
  <c r="AF42" i="5" s="1"/>
  <c r="AF27" i="3"/>
  <c r="BB65" i="5"/>
  <c r="BB63" i="5" s="1"/>
  <c r="BB44" i="5"/>
  <c r="BB42" i="5" s="1"/>
  <c r="BB80" i="5"/>
  <c r="BB27" i="3"/>
  <c r="AS11" i="3"/>
  <c r="AS10" i="3" s="1"/>
  <c r="AS25" i="3"/>
  <c r="B8" i="2"/>
  <c r="B15" i="2" s="1"/>
  <c r="B9" i="2" s="1"/>
  <c r="W25" i="2"/>
  <c r="M27" i="2"/>
  <c r="B25" i="3"/>
  <c r="B26" i="2"/>
  <c r="C6" i="3"/>
  <c r="C21" i="2"/>
  <c r="C6" i="2" s="1"/>
  <c r="C31" i="2"/>
  <c r="AG7" i="5"/>
  <c r="AG6" i="5"/>
  <c r="AK25" i="2"/>
  <c r="X32" i="2"/>
  <c r="X16" i="2" s="1"/>
  <c r="G16" i="3"/>
  <c r="G32" i="2"/>
  <c r="G16" i="2" s="1"/>
  <c r="AC16" i="3"/>
  <c r="AC32" i="2"/>
  <c r="AC16" i="2" s="1"/>
  <c r="AW7" i="5"/>
  <c r="Y80" i="5"/>
  <c r="Y64" i="5"/>
  <c r="Y63" i="5" s="1"/>
  <c r="Y43" i="5"/>
  <c r="Y42" i="5" s="1"/>
  <c r="AU80" i="5"/>
  <c r="AU43" i="5"/>
  <c r="AU42" i="5" s="1"/>
  <c r="AU64" i="5"/>
  <c r="AU63" i="5" s="1"/>
  <c r="AI80" i="5"/>
  <c r="AI44" i="5"/>
  <c r="AI42" i="5" s="1"/>
  <c r="BE65" i="5"/>
  <c r="BE63" i="5" s="1"/>
  <c r="BE80" i="5"/>
  <c r="BE44" i="5"/>
  <c r="BE42" i="5" s="1"/>
  <c r="AT25" i="3"/>
  <c r="AT26" i="2"/>
  <c r="AL25" i="2"/>
  <c r="AX7" i="5"/>
  <c r="E7" i="5"/>
  <c r="S5" i="2"/>
  <c r="AM25" i="2"/>
  <c r="AM11" i="2"/>
  <c r="AM10" i="2" s="1"/>
  <c r="Q27" i="2"/>
  <c r="Q12" i="2" s="1"/>
  <c r="AC6" i="3"/>
  <c r="F20" i="2"/>
  <c r="AB20" i="2"/>
  <c r="AY7" i="5"/>
  <c r="B36" i="5"/>
  <c r="AI65" i="5"/>
  <c r="AI63" i="5" s="1"/>
  <c r="K6" i="5"/>
  <c r="K7" i="5"/>
  <c r="AD10" i="3"/>
  <c r="B16" i="3"/>
  <c r="B31" i="3"/>
  <c r="Q12" i="3"/>
  <c r="G20" i="2"/>
  <c r="AC20" i="2"/>
  <c r="L12" i="3"/>
  <c r="L10" i="3" s="1"/>
  <c r="L25" i="3"/>
  <c r="U5" i="2"/>
  <c r="AJ12" i="2"/>
  <c r="AJ10" i="2" s="1"/>
  <c r="O25" i="2"/>
  <c r="AB32" i="2"/>
  <c r="AB16" i="2" s="1"/>
  <c r="AU12" i="3"/>
  <c r="AU10" i="3" s="1"/>
  <c r="AU27" i="2"/>
  <c r="AU12" i="2" s="1"/>
  <c r="Y2" i="15"/>
  <c r="Y2" i="22"/>
  <c r="Y2" i="16"/>
  <c r="Y2" i="18"/>
  <c r="Y2" i="13"/>
  <c r="Y2" i="19"/>
  <c r="Y2" i="17"/>
  <c r="Y2" i="14"/>
  <c r="Y2" i="12"/>
  <c r="X4" i="9"/>
  <c r="X109" i="5"/>
  <c r="X3" i="6"/>
  <c r="X57" i="5"/>
  <c r="X92" i="5"/>
  <c r="X22" i="5"/>
  <c r="X36" i="5"/>
  <c r="Y2" i="21"/>
  <c r="X35" i="5"/>
  <c r="X23" i="5"/>
  <c r="N20" i="2"/>
  <c r="P25" i="2"/>
  <c r="AD32" i="2"/>
  <c r="AD16" i="2" s="1"/>
  <c r="AD15" i="2" s="1"/>
  <c r="AD9" i="2" s="1"/>
  <c r="AD13" i="2" s="1"/>
  <c r="AT11" i="3"/>
  <c r="AT10" i="3" s="1"/>
  <c r="I20" i="2"/>
  <c r="I5" i="3"/>
  <c r="AE20" i="2"/>
  <c r="AE5" i="3"/>
  <c r="X2" i="15"/>
  <c r="X2" i="22"/>
  <c r="X2" i="20"/>
  <c r="X2" i="12"/>
  <c r="X2" i="16"/>
  <c r="X2" i="13"/>
  <c r="X2" i="18"/>
  <c r="X2" i="17"/>
  <c r="X2" i="14"/>
  <c r="W4" i="9"/>
  <c r="W92" i="5"/>
  <c r="W109" i="5"/>
  <c r="W57" i="5"/>
  <c r="W22" i="5"/>
  <c r="W36" i="5"/>
  <c r="W35" i="5"/>
  <c r="W3" i="6"/>
  <c r="W23" i="5"/>
  <c r="AF6" i="5"/>
  <c r="AF7" i="5"/>
  <c r="F7" i="5"/>
  <c r="D2" i="15"/>
  <c r="D2" i="22"/>
  <c r="D2" i="16"/>
  <c r="D2" i="21"/>
  <c r="D2" i="19"/>
  <c r="D2" i="17"/>
  <c r="D2" i="14"/>
  <c r="D2" i="12"/>
  <c r="D2" i="20"/>
  <c r="D2" i="18"/>
  <c r="D2" i="13"/>
  <c r="C4" i="9"/>
  <c r="C109" i="5"/>
  <c r="C57" i="5"/>
  <c r="C92" i="5"/>
  <c r="C3" i="6"/>
  <c r="C35" i="5"/>
  <c r="C22" i="5"/>
  <c r="BD7" i="5"/>
  <c r="BD6" i="5"/>
  <c r="N4" i="11"/>
  <c r="N4" i="8"/>
  <c r="N4" i="10"/>
  <c r="N4" i="7"/>
  <c r="N74" i="5"/>
  <c r="P38" i="5"/>
  <c r="P59" i="5"/>
  <c r="AL38" i="5"/>
  <c r="AL59" i="5"/>
  <c r="AL25" i="3"/>
  <c r="K58" i="5"/>
  <c r="K37" i="5"/>
  <c r="AX25" i="3"/>
  <c r="AX12" i="3"/>
  <c r="AX10" i="3" s="1"/>
  <c r="D31" i="4"/>
  <c r="D24" i="4" s="1"/>
  <c r="D29" i="4" s="1"/>
  <c r="D8" i="4"/>
  <c r="D15" i="4" s="1"/>
  <c r="D9" i="4" s="1"/>
  <c r="D13" i="4" s="1"/>
  <c r="L7" i="5"/>
  <c r="AH7" i="5"/>
  <c r="T59" i="5"/>
  <c r="T38" i="5"/>
  <c r="AP59" i="5"/>
  <c r="AP38" i="5"/>
  <c r="AB25" i="3"/>
  <c r="AB12" i="3"/>
  <c r="AB10" i="3" s="1"/>
  <c r="AN11" i="3"/>
  <c r="AN10" i="3" s="1"/>
  <c r="AN25" i="3"/>
  <c r="F25" i="3"/>
  <c r="F12" i="3"/>
  <c r="F10" i="3" s="1"/>
  <c r="R11" i="3"/>
  <c r="R10" i="3" s="1"/>
  <c r="R25" i="3"/>
  <c r="AO25" i="3"/>
  <c r="S25" i="3"/>
  <c r="Z42" i="5"/>
  <c r="BC25" i="3"/>
  <c r="AA7" i="5"/>
  <c r="O22" i="5"/>
  <c r="P22" i="5"/>
  <c r="P35" i="5"/>
  <c r="G42" i="5"/>
  <c r="AE40" i="5"/>
  <c r="AE50" i="5" s="1"/>
  <c r="H42" i="5"/>
  <c r="AK42" i="5"/>
  <c r="I107" i="6"/>
  <c r="I90" i="6"/>
  <c r="I73" i="6"/>
  <c r="I35" i="6"/>
  <c r="AE11" i="5"/>
  <c r="S42" i="6"/>
  <c r="O2" i="21"/>
  <c r="O2" i="20"/>
  <c r="O2" i="14"/>
  <c r="O2" i="19"/>
  <c r="O2" i="18"/>
  <c r="O2" i="17"/>
  <c r="O2" i="16"/>
  <c r="O2" i="13"/>
  <c r="O2" i="15"/>
  <c r="N4" i="9"/>
  <c r="O2" i="12"/>
  <c r="N92" i="5"/>
  <c r="O2" i="22"/>
  <c r="N3" i="6"/>
  <c r="N109" i="5"/>
  <c r="N36" i="5"/>
  <c r="N23" i="5"/>
  <c r="AS66" i="6"/>
  <c r="AS46" i="6"/>
  <c r="P2" i="20"/>
  <c r="P2" i="19"/>
  <c r="P2" i="18"/>
  <c r="P2" i="17"/>
  <c r="P2" i="15"/>
  <c r="P2" i="16"/>
  <c r="P2" i="14"/>
  <c r="P2" i="21"/>
  <c r="P2" i="13"/>
  <c r="O4" i="9"/>
  <c r="P2" i="22"/>
  <c r="O92" i="5"/>
  <c r="O3" i="6"/>
  <c r="P2" i="12"/>
  <c r="O23" i="5"/>
  <c r="O109" i="5"/>
  <c r="O36" i="5"/>
  <c r="O57" i="5"/>
  <c r="B6" i="5"/>
  <c r="X6" i="5"/>
  <c r="AT6" i="5"/>
  <c r="AO80" i="5"/>
  <c r="AO64" i="5"/>
  <c r="AO63" i="5" s="1"/>
  <c r="AO43" i="5"/>
  <c r="AO42" i="5" s="1"/>
  <c r="AC65" i="5"/>
  <c r="AC63" i="5" s="1"/>
  <c r="AC80" i="5"/>
  <c r="AY80" i="5"/>
  <c r="AY65" i="5"/>
  <c r="AY63" i="5" s="1"/>
  <c r="E51" i="5"/>
  <c r="E71" i="5"/>
  <c r="AA51" i="5"/>
  <c r="AA71" i="5"/>
  <c r="I36" i="6"/>
  <c r="Q2" i="20"/>
  <c r="Q2" i="14"/>
  <c r="Q2" i="19"/>
  <c r="Q2" i="18"/>
  <c r="Q2" i="17"/>
  <c r="Q2" i="15"/>
  <c r="Q2" i="16"/>
  <c r="Q2" i="21"/>
  <c r="Q2" i="13"/>
  <c r="P4" i="9"/>
  <c r="P92" i="5"/>
  <c r="P3" i="6"/>
  <c r="Q2" i="12"/>
  <c r="Q2" i="22"/>
  <c r="P23" i="5"/>
  <c r="P109" i="5"/>
  <c r="P57" i="5"/>
  <c r="C6" i="5"/>
  <c r="Y6" i="5"/>
  <c r="AU6" i="5"/>
  <c r="N59" i="5"/>
  <c r="AJ59" i="5"/>
  <c r="AJ38" i="5"/>
  <c r="AP80" i="5"/>
  <c r="AP43" i="5"/>
  <c r="AP42" i="5" s="1"/>
  <c r="H65" i="5"/>
  <c r="H63" i="5" s="1"/>
  <c r="H44" i="5"/>
  <c r="AD65" i="5"/>
  <c r="AD63" i="5" s="1"/>
  <c r="AD80" i="5"/>
  <c r="AZ80" i="5"/>
  <c r="AZ65" i="5"/>
  <c r="AZ63" i="5" s="1"/>
  <c r="R2" i="14"/>
  <c r="R2" i="19"/>
  <c r="R2" i="18"/>
  <c r="R2" i="17"/>
  <c r="R2" i="15"/>
  <c r="R2" i="21"/>
  <c r="R2" i="13"/>
  <c r="R2" i="20"/>
  <c r="Q4" i="9"/>
  <c r="R2" i="16"/>
  <c r="R2" i="12"/>
  <c r="Q3" i="6"/>
  <c r="R2" i="22"/>
  <c r="Q92" i="5"/>
  <c r="Q36" i="5"/>
  <c r="Q109" i="5"/>
  <c r="Q22" i="5"/>
  <c r="AY42" i="5"/>
  <c r="O38" i="5"/>
  <c r="O59" i="5"/>
  <c r="AK38" i="5"/>
  <c r="AK59" i="5"/>
  <c r="AQ80" i="5"/>
  <c r="AQ43" i="5"/>
  <c r="AQ42" i="5" s="1"/>
  <c r="AE65" i="5"/>
  <c r="AE63" i="5" s="1"/>
  <c r="AE80" i="5"/>
  <c r="AE44" i="5"/>
  <c r="AE42" i="5" s="1"/>
  <c r="BA65" i="5"/>
  <c r="BA63" i="5" s="1"/>
  <c r="BA44" i="5"/>
  <c r="BA42" i="5" s="1"/>
  <c r="L36" i="5"/>
  <c r="R38" i="5"/>
  <c r="R59" i="5"/>
  <c r="AN38" i="5"/>
  <c r="AN59" i="5"/>
  <c r="AS80" i="5"/>
  <c r="AS43" i="5"/>
  <c r="AS42" i="5" s="1"/>
  <c r="AG80" i="5"/>
  <c r="AG44" i="5"/>
  <c r="AG42" i="5" s="1"/>
  <c r="G79" i="6"/>
  <c r="G43" i="6"/>
  <c r="G42" i="6" s="1"/>
  <c r="G63" i="6"/>
  <c r="G62" i="6" s="1"/>
  <c r="AC79" i="6"/>
  <c r="AC43" i="6"/>
  <c r="AC42" i="6" s="1"/>
  <c r="AC63" i="6"/>
  <c r="AC62" i="6" s="1"/>
  <c r="AY79" i="6"/>
  <c r="AY43" i="6"/>
  <c r="AY42" i="6" s="1"/>
  <c r="AY63" i="6"/>
  <c r="AY62" i="6" s="1"/>
  <c r="Q79" i="6"/>
  <c r="Q44" i="6"/>
  <c r="Q42" i="6" s="1"/>
  <c r="AM44" i="6"/>
  <c r="AM42" i="6" s="1"/>
  <c r="AM79" i="6"/>
  <c r="AT80" i="5"/>
  <c r="AT43" i="5"/>
  <c r="AT42" i="5" s="1"/>
  <c r="AH80" i="5"/>
  <c r="AH44" i="5"/>
  <c r="AH42" i="5" s="1"/>
  <c r="S38" i="6"/>
  <c r="H79" i="6"/>
  <c r="H43" i="6"/>
  <c r="H42" i="6" s="1"/>
  <c r="AD79" i="6"/>
  <c r="AD43" i="6"/>
  <c r="AD42" i="6" s="1"/>
  <c r="AD63" i="6"/>
  <c r="AD62" i="6" s="1"/>
  <c r="AZ79" i="6"/>
  <c r="AZ43" i="6"/>
  <c r="AZ42" i="6" s="1"/>
  <c r="AZ63" i="6"/>
  <c r="AZ62" i="6" s="1"/>
  <c r="R79" i="6"/>
  <c r="R44" i="6"/>
  <c r="AN79" i="6"/>
  <c r="AN44" i="6"/>
  <c r="AN42" i="6" s="1"/>
  <c r="F2" i="22"/>
  <c r="F2" i="16"/>
  <c r="F2" i="21"/>
  <c r="F2" i="20"/>
  <c r="F2" i="17"/>
  <c r="F2" i="19"/>
  <c r="F2" i="14"/>
  <c r="F2" i="12"/>
  <c r="F2" i="15"/>
  <c r="F2" i="18"/>
  <c r="F2" i="13"/>
  <c r="E4" i="9"/>
  <c r="E109" i="5"/>
  <c r="E92" i="5"/>
  <c r="E3" i="6"/>
  <c r="E57" i="5"/>
  <c r="L42" i="5"/>
  <c r="I57" i="6"/>
  <c r="I37" i="6"/>
  <c r="AE57" i="6"/>
  <c r="AE37" i="6"/>
  <c r="J79" i="6"/>
  <c r="J63" i="6"/>
  <c r="J62" i="6" s="1"/>
  <c r="J43" i="6"/>
  <c r="J42" i="6" s="1"/>
  <c r="AF79" i="6"/>
  <c r="AF63" i="6"/>
  <c r="AF62" i="6" s="1"/>
  <c r="BB79" i="6"/>
  <c r="BB63" i="6"/>
  <c r="BB62" i="6" s="1"/>
  <c r="BB43" i="6"/>
  <c r="BB42" i="6" s="1"/>
  <c r="T64" i="6"/>
  <c r="T62" i="6" s="1"/>
  <c r="T44" i="6"/>
  <c r="T42" i="6" s="1"/>
  <c r="T79" i="6"/>
  <c r="AP64" i="6"/>
  <c r="AP62" i="6" s="1"/>
  <c r="AP79" i="6"/>
  <c r="AP44" i="6"/>
  <c r="AP42" i="6" s="1"/>
  <c r="AG32" i="14"/>
  <c r="AF39" i="5" s="1"/>
  <c r="AF40" i="5" s="1"/>
  <c r="AG44" i="14"/>
  <c r="G2" i="22"/>
  <c r="G2" i="16"/>
  <c r="G2" i="21"/>
  <c r="G2" i="20"/>
  <c r="G2" i="19"/>
  <c r="G2" i="14"/>
  <c r="G2" i="12"/>
  <c r="G2" i="15"/>
  <c r="G2" i="18"/>
  <c r="G2" i="13"/>
  <c r="F4" i="9"/>
  <c r="F109" i="5"/>
  <c r="G2" i="17"/>
  <c r="F92" i="5"/>
  <c r="F57" i="5"/>
  <c r="F3" i="6"/>
  <c r="M42" i="5"/>
  <c r="Q64" i="6"/>
  <c r="Q62" i="6" s="1"/>
  <c r="K79" i="6"/>
  <c r="K63" i="6"/>
  <c r="K62" i="6" s="1"/>
  <c r="K43" i="6"/>
  <c r="K42" i="6" s="1"/>
  <c r="AG79" i="6"/>
  <c r="AG63" i="6"/>
  <c r="AG62" i="6" s="1"/>
  <c r="BC79" i="6"/>
  <c r="BC43" i="6"/>
  <c r="BC42" i="6" s="1"/>
  <c r="BC63" i="6"/>
  <c r="BC62" i="6" s="1"/>
  <c r="U44" i="6"/>
  <c r="U42" i="6" s="1"/>
  <c r="U79" i="6"/>
  <c r="U64" i="6"/>
  <c r="U62" i="6" s="1"/>
  <c r="AQ79" i="6"/>
  <c r="AQ44" i="6"/>
  <c r="AQ42" i="6" s="1"/>
  <c r="H2" i="22"/>
  <c r="H2" i="16"/>
  <c r="H2" i="21"/>
  <c r="H2" i="20"/>
  <c r="H2" i="19"/>
  <c r="H2" i="14"/>
  <c r="H2" i="12"/>
  <c r="H2" i="13"/>
  <c r="H2" i="18"/>
  <c r="H2" i="17"/>
  <c r="G4" i="9"/>
  <c r="G109" i="5"/>
  <c r="H2" i="15"/>
  <c r="G92" i="5"/>
  <c r="G57" i="5"/>
  <c r="G3" i="6"/>
  <c r="G35" i="5"/>
  <c r="U58" i="5"/>
  <c r="AB64" i="5"/>
  <c r="AB63" i="5" s="1"/>
  <c r="AB80" i="5"/>
  <c r="AX80" i="5"/>
  <c r="AX64" i="5"/>
  <c r="AX63" i="5" s="1"/>
  <c r="R64" i="6"/>
  <c r="R62" i="6" s="1"/>
  <c r="W38" i="6"/>
  <c r="I2" i="22"/>
  <c r="I2" i="16"/>
  <c r="I2" i="21"/>
  <c r="I2" i="20"/>
  <c r="I2" i="14"/>
  <c r="I2" i="19"/>
  <c r="I2" i="18"/>
  <c r="I2" i="12"/>
  <c r="I2" i="13"/>
  <c r="I2" i="17"/>
  <c r="H4" i="9"/>
  <c r="H109" i="5"/>
  <c r="H57" i="5"/>
  <c r="H92" i="5"/>
  <c r="I2" i="15"/>
  <c r="H3" i="6"/>
  <c r="H35" i="5"/>
  <c r="V58" i="5"/>
  <c r="J2" i="22"/>
  <c r="J2" i="16"/>
  <c r="J2" i="21"/>
  <c r="J2" i="20"/>
  <c r="J2" i="14"/>
  <c r="J2" i="19"/>
  <c r="J2" i="18"/>
  <c r="J2" i="12"/>
  <c r="J2" i="15"/>
  <c r="J2" i="13"/>
  <c r="J2" i="17"/>
  <c r="I4" i="9"/>
  <c r="I109" i="5"/>
  <c r="I92" i="5"/>
  <c r="I57" i="5"/>
  <c r="I35" i="5"/>
  <c r="E35" i="5"/>
  <c r="W58" i="5"/>
  <c r="W37" i="5"/>
  <c r="K2" i="22"/>
  <c r="K2" i="16"/>
  <c r="K2" i="21"/>
  <c r="K2" i="20"/>
  <c r="K2" i="19"/>
  <c r="K2" i="18"/>
  <c r="K2" i="12"/>
  <c r="K2" i="14"/>
  <c r="K2" i="13"/>
  <c r="K2" i="15"/>
  <c r="J4" i="9"/>
  <c r="K2" i="17"/>
  <c r="J109" i="5"/>
  <c r="J92" i="5"/>
  <c r="J57" i="5"/>
  <c r="J3" i="6"/>
  <c r="J35" i="5"/>
  <c r="F35" i="5"/>
  <c r="I63" i="5"/>
  <c r="BC65" i="5"/>
  <c r="BC63" i="5" s="1"/>
  <c r="L2" i="22"/>
  <c r="L2" i="16"/>
  <c r="L2" i="21"/>
  <c r="L2" i="20"/>
  <c r="L2" i="14"/>
  <c r="L2" i="19"/>
  <c r="L2" i="18"/>
  <c r="L2" i="17"/>
  <c r="L2" i="12"/>
  <c r="L2" i="13"/>
  <c r="K4" i="9"/>
  <c r="K109" i="5"/>
  <c r="K92" i="5"/>
  <c r="L2" i="15"/>
  <c r="K3" i="6"/>
  <c r="K57" i="5"/>
  <c r="K35" i="5"/>
  <c r="BD65" i="5"/>
  <c r="BD63" i="5" s="1"/>
  <c r="M2" i="22"/>
  <c r="M2" i="16"/>
  <c r="M2" i="21"/>
  <c r="M2" i="20"/>
  <c r="M2" i="19"/>
  <c r="M2" i="18"/>
  <c r="M2" i="17"/>
  <c r="M2" i="14"/>
  <c r="M2" i="13"/>
  <c r="M2" i="15"/>
  <c r="L109" i="5"/>
  <c r="L4" i="9"/>
  <c r="L92" i="5"/>
  <c r="L3" i="6"/>
  <c r="M2" i="12"/>
  <c r="L57" i="5"/>
  <c r="E22" i="5"/>
  <c r="L35" i="5"/>
  <c r="AO38" i="5"/>
  <c r="N2" i="21"/>
  <c r="N2" i="20"/>
  <c r="N2" i="14"/>
  <c r="N2" i="19"/>
  <c r="N2" i="18"/>
  <c r="N2" i="17"/>
  <c r="N2" i="16"/>
  <c r="N2" i="15"/>
  <c r="N2" i="13"/>
  <c r="M4" i="9"/>
  <c r="M92" i="5"/>
  <c r="M3" i="6"/>
  <c r="N2" i="12"/>
  <c r="M57" i="5"/>
  <c r="M109" i="5"/>
  <c r="M36" i="5"/>
  <c r="N2" i="22"/>
  <c r="F22" i="5"/>
  <c r="M35" i="5"/>
  <c r="AX43" i="5"/>
  <c r="AX42" i="5" s="1"/>
  <c r="L79" i="6"/>
  <c r="L63" i="6"/>
  <c r="L62" i="6" s="1"/>
  <c r="AH79" i="6"/>
  <c r="AH63" i="6"/>
  <c r="AH62" i="6" s="1"/>
  <c r="V44" i="6"/>
  <c r="V42" i="6" s="1"/>
  <c r="V79" i="6"/>
  <c r="X62" i="6"/>
  <c r="V64" i="6"/>
  <c r="V62" i="6" s="1"/>
  <c r="L43" i="6"/>
  <c r="L42" i="6" s="1"/>
  <c r="Y62" i="6"/>
  <c r="O79" i="6"/>
  <c r="O63" i="6"/>
  <c r="O62" i="6" s="1"/>
  <c r="AK63" i="6"/>
  <c r="AK62" i="6" s="1"/>
  <c r="AK79" i="6"/>
  <c r="AU64" i="6"/>
  <c r="AU62" i="6" s="1"/>
  <c r="AU44" i="6"/>
  <c r="AU42" i="6" s="1"/>
  <c r="AE70" i="6"/>
  <c r="AE51" i="6"/>
  <c r="O43" i="6"/>
  <c r="O42" i="6" s="1"/>
  <c r="AR44" i="6"/>
  <c r="AR42" i="6" s="1"/>
  <c r="AO42" i="6"/>
  <c r="BE66" i="6"/>
  <c r="BE46" i="6"/>
  <c r="X58" i="5"/>
  <c r="L51" i="6"/>
  <c r="L70" i="6"/>
  <c r="B58" i="5"/>
  <c r="R42" i="6"/>
  <c r="AI66" i="6"/>
  <c r="C62" i="6"/>
  <c r="AZ44" i="14"/>
  <c r="AZ32" i="14"/>
  <c r="AY39" i="5" s="1"/>
  <c r="AL80" i="5"/>
  <c r="B50" i="6"/>
  <c r="C50" i="6"/>
  <c r="G70" i="6"/>
  <c r="G51" i="6"/>
  <c r="AF44" i="14"/>
  <c r="AF22" i="14"/>
  <c r="AF29" i="14" s="1"/>
  <c r="AF32" i="14" s="1"/>
  <c r="AE39" i="5" s="1"/>
  <c r="BB44" i="14"/>
  <c r="N51" i="6"/>
  <c r="N70" i="6"/>
  <c r="AI22" i="14"/>
  <c r="AI29" i="14" s="1"/>
  <c r="AI32" i="14" s="1"/>
  <c r="AH39" i="5" s="1"/>
  <c r="AI44" i="14"/>
  <c r="BE22" i="14"/>
  <c r="BE29" i="14" s="1"/>
  <c r="BE32" i="14" s="1"/>
  <c r="BD39" i="5" s="1"/>
  <c r="AL22" i="14"/>
  <c r="AL29" i="14" s="1"/>
  <c r="AL32" i="14" s="1"/>
  <c r="AK39" i="5" s="1"/>
  <c r="AQ32" i="14"/>
  <c r="AP39" i="5" s="1"/>
  <c r="AQ44" i="14"/>
  <c r="AR44" i="14"/>
  <c r="AT32" i="14"/>
  <c r="AS39" i="5" s="1"/>
  <c r="AT44" i="14"/>
  <c r="C79" i="6"/>
  <c r="Y79" i="6"/>
  <c r="AU79" i="6"/>
  <c r="AU32" i="14"/>
  <c r="AT39" i="5" s="1"/>
  <c r="AU44" i="14"/>
  <c r="AV32" i="14"/>
  <c r="AU39" i="5" s="1"/>
  <c r="AV44" i="14"/>
  <c r="AX32" i="14"/>
  <c r="AW39" i="5" s="1"/>
  <c r="AX44" i="14"/>
  <c r="AS44" i="14"/>
  <c r="AP32" i="17"/>
  <c r="AO39" i="6" s="1"/>
  <c r="AW44" i="14"/>
  <c r="AY44" i="14"/>
  <c r="BA44" i="14"/>
  <c r="AJ22" i="14"/>
  <c r="AJ29" i="14" s="1"/>
  <c r="AJ32" i="14" s="1"/>
  <c r="AI39" i="5" s="1"/>
  <c r="BF22" i="14"/>
  <c r="BF29" i="14" s="1"/>
  <c r="BF32" i="14" s="1"/>
  <c r="BE39" i="5" s="1"/>
  <c r="AK44" i="14"/>
  <c r="AM22" i="14"/>
  <c r="AM29" i="14" s="1"/>
  <c r="AM32" i="14" s="1"/>
  <c r="AL39" i="5" s="1"/>
  <c r="AN44" i="14"/>
  <c r="B4" i="11" l="1"/>
  <c r="B4" i="10"/>
  <c r="B4" i="8"/>
  <c r="J27" i="2"/>
  <c r="J12" i="3"/>
  <c r="J10" i="3" s="1"/>
  <c r="J25" i="3"/>
  <c r="L4" i="11"/>
  <c r="L4" i="8"/>
  <c r="L4" i="10"/>
  <c r="D4" i="10"/>
  <c r="D4" i="11"/>
  <c r="D4" i="8"/>
  <c r="R4" i="11"/>
  <c r="R4" i="8"/>
  <c r="R4" i="10"/>
  <c r="I21" i="9"/>
  <c r="I37" i="9"/>
  <c r="I52" i="9"/>
  <c r="G107" i="6"/>
  <c r="G90" i="6"/>
  <c r="G35" i="6"/>
  <c r="G36" i="6"/>
  <c r="G73" i="6"/>
  <c r="AC5" i="2"/>
  <c r="AC8" i="2" s="1"/>
  <c r="AC15" i="2" s="1"/>
  <c r="AC9" i="2" s="1"/>
  <c r="AC13" i="2" s="1"/>
  <c r="D4" i="7"/>
  <c r="D74" i="5"/>
  <c r="D4" i="4"/>
  <c r="S21" i="9"/>
  <c r="S52" i="9"/>
  <c r="S37" i="9"/>
  <c r="Y6" i="2"/>
  <c r="AJ44" i="14"/>
  <c r="M4" i="7"/>
  <c r="M74" i="5"/>
  <c r="M4" i="4"/>
  <c r="J37" i="9"/>
  <c r="J21" i="9"/>
  <c r="J52" i="9"/>
  <c r="G4" i="7"/>
  <c r="G4" i="4"/>
  <c r="G74" i="5"/>
  <c r="C4" i="7"/>
  <c r="C74" i="5"/>
  <c r="C4" i="4"/>
  <c r="AE5" i="2"/>
  <c r="AE8" i="2" s="1"/>
  <c r="AE15" i="2" s="1"/>
  <c r="AE9" i="2" s="1"/>
  <c r="B52" i="9"/>
  <c r="B37" i="9"/>
  <c r="B21" i="9"/>
  <c r="D107" i="6"/>
  <c r="D90" i="6"/>
  <c r="D35" i="6"/>
  <c r="D36" i="6"/>
  <c r="D73" i="6"/>
  <c r="T4" i="11"/>
  <c r="T4" i="8"/>
  <c r="T4" i="10"/>
  <c r="R4" i="7"/>
  <c r="R74" i="5"/>
  <c r="R4" i="4"/>
  <c r="I26" i="2"/>
  <c r="I25" i="3"/>
  <c r="I11" i="3"/>
  <c r="I10" i="3" s="1"/>
  <c r="N52" i="11"/>
  <c r="N37" i="11"/>
  <c r="N21" i="11"/>
  <c r="L4" i="7"/>
  <c r="L74" i="5"/>
  <c r="L4" i="4"/>
  <c r="C4" i="11"/>
  <c r="C4" i="10"/>
  <c r="C4" i="8"/>
  <c r="X52" i="9"/>
  <c r="X37" i="9"/>
  <c r="X21" i="9"/>
  <c r="AR25" i="3"/>
  <c r="AR11" i="3"/>
  <c r="AR10" i="3" s="1"/>
  <c r="AR26" i="2"/>
  <c r="V4" i="7"/>
  <c r="V74" i="5"/>
  <c r="V4" i="4"/>
  <c r="C52" i="9"/>
  <c r="C37" i="9"/>
  <c r="C21" i="9"/>
  <c r="W107" i="6"/>
  <c r="W90" i="6"/>
  <c r="W35" i="6"/>
  <c r="W36" i="6"/>
  <c r="W73" i="6"/>
  <c r="D37" i="9"/>
  <c r="D21" i="9"/>
  <c r="D52" i="9"/>
  <c r="T4" i="7"/>
  <c r="T74" i="5"/>
  <c r="T4" i="4"/>
  <c r="K25" i="2"/>
  <c r="K12" i="2"/>
  <c r="K10" i="2" s="1"/>
  <c r="V73" i="6"/>
  <c r="V35" i="6"/>
  <c r="V107" i="6"/>
  <c r="V36" i="6"/>
  <c r="V90" i="6"/>
  <c r="AF5" i="2"/>
  <c r="AF8" i="2" s="1"/>
  <c r="E37" i="9"/>
  <c r="E21" i="9"/>
  <c r="E52" i="9"/>
  <c r="E4" i="10"/>
  <c r="E4" i="11"/>
  <c r="E4" i="8"/>
  <c r="M4" i="11"/>
  <c r="M4" i="8"/>
  <c r="M4" i="10"/>
  <c r="K4" i="11"/>
  <c r="K4" i="8"/>
  <c r="K4" i="10"/>
  <c r="F5" i="2"/>
  <c r="F23" i="2"/>
  <c r="L107" i="6"/>
  <c r="L90" i="6"/>
  <c r="L73" i="6"/>
  <c r="L36" i="6"/>
  <c r="L35" i="6"/>
  <c r="L21" i="9"/>
  <c r="L37" i="9"/>
  <c r="L52" i="9"/>
  <c r="M90" i="6"/>
  <c r="M73" i="6"/>
  <c r="M107" i="6"/>
  <c r="M36" i="6"/>
  <c r="M35" i="6"/>
  <c r="P4" i="11"/>
  <c r="P4" i="8"/>
  <c r="P4" i="10"/>
  <c r="W4" i="11"/>
  <c r="W4" i="8"/>
  <c r="W4" i="10"/>
  <c r="I5" i="2"/>
  <c r="M25" i="2"/>
  <c r="M12" i="2"/>
  <c r="M10" i="2" s="1"/>
  <c r="Q36" i="7"/>
  <c r="Q52" i="7"/>
  <c r="Q19" i="7"/>
  <c r="P90" i="6"/>
  <c r="P73" i="6"/>
  <c r="P107" i="6"/>
  <c r="P36" i="6"/>
  <c r="P35" i="6"/>
  <c r="J4" i="7"/>
  <c r="J74" i="5"/>
  <c r="J4" i="4"/>
  <c r="G4" i="10"/>
  <c r="G4" i="11"/>
  <c r="G4" i="8"/>
  <c r="R73" i="6"/>
  <c r="R107" i="6"/>
  <c r="R90" i="6"/>
  <c r="R36" i="6"/>
  <c r="R35" i="6"/>
  <c r="AU25" i="2"/>
  <c r="AM21" i="2"/>
  <c r="AM6" i="2" s="1"/>
  <c r="AM6" i="3"/>
  <c r="BA25" i="3"/>
  <c r="BA11" i="3"/>
  <c r="BA10" i="3" s="1"/>
  <c r="H21" i="9"/>
  <c r="H37" i="9"/>
  <c r="H52" i="9"/>
  <c r="G5" i="2"/>
  <c r="G23" i="2"/>
  <c r="B11" i="2"/>
  <c r="B10" i="2" s="1"/>
  <c r="B13" i="2" s="1"/>
  <c r="B25" i="2"/>
  <c r="M21" i="9"/>
  <c r="M37" i="9"/>
  <c r="M52" i="9"/>
  <c r="O4" i="7"/>
  <c r="O74" i="5"/>
  <c r="O4" i="4"/>
  <c r="J5" i="2"/>
  <c r="T52" i="9"/>
  <c r="T37" i="9"/>
  <c r="T21" i="9"/>
  <c r="H4" i="11"/>
  <c r="H4" i="8"/>
  <c r="H4" i="10"/>
  <c r="AH25" i="2"/>
  <c r="AH12" i="2"/>
  <c r="AH10" i="2" s="1"/>
  <c r="F21" i="9"/>
  <c r="F37" i="9"/>
  <c r="F52" i="9"/>
  <c r="X4" i="7"/>
  <c r="X74" i="5"/>
  <c r="X4" i="4"/>
  <c r="I4" i="11"/>
  <c r="I4" i="8"/>
  <c r="I4" i="10"/>
  <c r="X107" i="6"/>
  <c r="X73" i="6"/>
  <c r="X36" i="6"/>
  <c r="X35" i="6"/>
  <c r="X90" i="6"/>
  <c r="B4" i="7"/>
  <c r="B74" i="5"/>
  <c r="B4" i="4"/>
  <c r="V4" i="11"/>
  <c r="V4" i="8"/>
  <c r="V4" i="10"/>
  <c r="K4" i="7"/>
  <c r="K74" i="5"/>
  <c r="K4" i="4"/>
  <c r="BE44" i="14"/>
  <c r="G21" i="9"/>
  <c r="G37" i="9"/>
  <c r="G52" i="9"/>
  <c r="Q73" i="6"/>
  <c r="Q107" i="6"/>
  <c r="Q90" i="6"/>
  <c r="Q36" i="6"/>
  <c r="Q35" i="6"/>
  <c r="W4" i="7"/>
  <c r="W4" i="4"/>
  <c r="W74" i="5"/>
  <c r="T73" i="6"/>
  <c r="T36" i="6"/>
  <c r="T35" i="6"/>
  <c r="T90" i="6"/>
  <c r="T107" i="6"/>
  <c r="B107" i="6"/>
  <c r="B90" i="6"/>
  <c r="B35" i="6"/>
  <c r="B73" i="6"/>
  <c r="B36" i="6"/>
  <c r="J4" i="11"/>
  <c r="J4" i="8"/>
  <c r="J4" i="10"/>
  <c r="I4" i="7"/>
  <c r="I74" i="5"/>
  <c r="I4" i="4"/>
  <c r="AE26" i="2"/>
  <c r="AE11" i="3"/>
  <c r="AE10" i="3" s="1"/>
  <c r="AE25" i="3"/>
  <c r="U52" i="9"/>
  <c r="U37" i="9"/>
  <c r="U21" i="9"/>
  <c r="C107" i="6"/>
  <c r="C90" i="6"/>
  <c r="C35" i="6"/>
  <c r="C73" i="6"/>
  <c r="C36" i="6"/>
  <c r="K21" i="9"/>
  <c r="K37" i="9"/>
  <c r="K52" i="9"/>
  <c r="V52" i="9"/>
  <c r="V37" i="9"/>
  <c r="V21" i="9"/>
  <c r="AO12" i="3"/>
  <c r="AO10" i="3" s="1"/>
  <c r="AO27" i="2"/>
  <c r="Q21" i="2"/>
  <c r="Q6" i="3"/>
  <c r="O37" i="10"/>
  <c r="O21" i="10"/>
  <c r="O52" i="10"/>
  <c r="Q52" i="11"/>
  <c r="Q37" i="11"/>
  <c r="Q21" i="11"/>
  <c r="H4" i="7"/>
  <c r="H4" i="4"/>
  <c r="H74" i="5"/>
  <c r="K107" i="6"/>
  <c r="K90" i="6"/>
  <c r="K36" i="6"/>
  <c r="K35" i="6"/>
  <c r="K73" i="6"/>
  <c r="P21" i="9"/>
  <c r="P37" i="9"/>
  <c r="P52" i="9"/>
  <c r="AL44" i="14"/>
  <c r="N90" i="6"/>
  <c r="N107" i="6"/>
  <c r="N73" i="6"/>
  <c r="N36" i="6"/>
  <c r="N35" i="6"/>
  <c r="BB25" i="3"/>
  <c r="BB12" i="3"/>
  <c r="BB10" i="3" s="1"/>
  <c r="R21" i="9"/>
  <c r="R52" i="9"/>
  <c r="R37" i="9"/>
  <c r="O21" i="8"/>
  <c r="O39" i="8"/>
  <c r="V11" i="2"/>
  <c r="V10" i="2" s="1"/>
  <c r="V25" i="2"/>
  <c r="L5" i="2"/>
  <c r="F4" i="10"/>
  <c r="F4" i="11"/>
  <c r="F4" i="8"/>
  <c r="AB5" i="2"/>
  <c r="AM44" i="14"/>
  <c r="J107" i="6"/>
  <c r="J90" i="6"/>
  <c r="J73" i="6"/>
  <c r="J35" i="6"/>
  <c r="J36" i="6"/>
  <c r="Q21" i="9"/>
  <c r="Q52" i="9"/>
  <c r="Q37" i="9"/>
  <c r="U4" i="11"/>
  <c r="U4" i="8"/>
  <c r="U4" i="10"/>
  <c r="O52" i="11"/>
  <c r="O37" i="11"/>
  <c r="O21" i="11"/>
  <c r="Q21" i="8"/>
  <c r="Q39" i="8"/>
  <c r="U36" i="6"/>
  <c r="U35" i="6"/>
  <c r="U73" i="6"/>
  <c r="U107" i="6"/>
  <c r="U90" i="6"/>
  <c r="S73" i="6"/>
  <c r="S107" i="6"/>
  <c r="S90" i="6"/>
  <c r="S36" i="6"/>
  <c r="S35" i="6"/>
  <c r="BF44" i="14"/>
  <c r="N5" i="2"/>
  <c r="X11" i="2"/>
  <c r="X10" i="2" s="1"/>
  <c r="X25" i="2"/>
  <c r="O90" i="6"/>
  <c r="O107" i="6"/>
  <c r="O36" i="6"/>
  <c r="O73" i="6"/>
  <c r="O35" i="6"/>
  <c r="N36" i="7"/>
  <c r="N52" i="7"/>
  <c r="N19" i="7"/>
  <c r="S12" i="3"/>
  <c r="S10" i="3" s="1"/>
  <c r="S27" i="2"/>
  <c r="O21" i="9"/>
  <c r="O52" i="9"/>
  <c r="O37" i="9"/>
  <c r="S4" i="7"/>
  <c r="S74" i="5"/>
  <c r="S4" i="4"/>
  <c r="H107" i="6"/>
  <c r="H90" i="6"/>
  <c r="H35" i="6"/>
  <c r="H36" i="6"/>
  <c r="H73" i="6"/>
  <c r="K5" i="2"/>
  <c r="W52" i="9"/>
  <c r="W37" i="9"/>
  <c r="W21" i="9"/>
  <c r="F107" i="6"/>
  <c r="F90" i="6"/>
  <c r="F35" i="6"/>
  <c r="F36" i="6"/>
  <c r="F73" i="6"/>
  <c r="E4" i="7"/>
  <c r="E74" i="5"/>
  <c r="E4" i="4"/>
  <c r="F4" i="7"/>
  <c r="F74" i="5"/>
  <c r="F4" i="4"/>
  <c r="E107" i="6"/>
  <c r="E90" i="6"/>
  <c r="E35" i="6"/>
  <c r="E73" i="6"/>
  <c r="E36" i="6"/>
  <c r="N37" i="10"/>
  <c r="N21" i="10"/>
  <c r="N52" i="10"/>
  <c r="X4" i="11"/>
  <c r="X4" i="10"/>
  <c r="X4" i="8"/>
  <c r="AT11" i="2"/>
  <c r="AT10" i="2" s="1"/>
  <c r="AT25" i="2"/>
  <c r="Q10" i="2"/>
  <c r="AI10" i="3"/>
  <c r="P4" i="7"/>
  <c r="P74" i="5"/>
  <c r="P4" i="4"/>
  <c r="N21" i="9"/>
  <c r="N52" i="9"/>
  <c r="N37" i="9"/>
  <c r="N21" i="8"/>
  <c r="N39" i="8"/>
  <c r="AF27" i="2"/>
  <c r="AF12" i="3"/>
  <c r="AF10" i="3" s="1"/>
  <c r="AF25" i="3"/>
  <c r="S4" i="11"/>
  <c r="S4" i="8"/>
  <c r="S4" i="10"/>
  <c r="Q52" i="10"/>
  <c r="Q37" i="10"/>
  <c r="Q21" i="10"/>
  <c r="Q25" i="2"/>
  <c r="U4" i="7"/>
  <c r="U74" i="5"/>
  <c r="U4" i="4"/>
  <c r="AI25" i="2"/>
  <c r="AI11" i="2"/>
  <c r="AI10" i="2" s="1"/>
  <c r="K21" i="8" l="1"/>
  <c r="K39" i="8"/>
  <c r="R37" i="10"/>
  <c r="R52" i="10"/>
  <c r="R21" i="10"/>
  <c r="H52" i="4"/>
  <c r="H36" i="4"/>
  <c r="H19" i="4"/>
  <c r="V52" i="10"/>
  <c r="V37" i="10"/>
  <c r="V21" i="10"/>
  <c r="J52" i="4"/>
  <c r="J36" i="4"/>
  <c r="J19" i="4"/>
  <c r="P52" i="11"/>
  <c r="P37" i="11"/>
  <c r="P21" i="11"/>
  <c r="R21" i="8"/>
  <c r="R39" i="8"/>
  <c r="H36" i="7"/>
  <c r="H19" i="7"/>
  <c r="H52" i="7"/>
  <c r="M21" i="10"/>
  <c r="M37" i="10"/>
  <c r="M52" i="10"/>
  <c r="R52" i="11"/>
  <c r="R37" i="11"/>
  <c r="R21" i="11"/>
  <c r="W21" i="11"/>
  <c r="W52" i="11"/>
  <c r="W37" i="11"/>
  <c r="AF12" i="2"/>
  <c r="AF10" i="2" s="1"/>
  <c r="AF25" i="2"/>
  <c r="T19" i="4"/>
  <c r="T36" i="4"/>
  <c r="T52" i="4"/>
  <c r="P21" i="8"/>
  <c r="P39" i="8"/>
  <c r="K52" i="11"/>
  <c r="K37" i="11"/>
  <c r="K21" i="11"/>
  <c r="T52" i="7"/>
  <c r="T19" i="7"/>
  <c r="T36" i="7"/>
  <c r="V39" i="8"/>
  <c r="V21" i="8"/>
  <c r="C39" i="8"/>
  <c r="C21" i="8"/>
  <c r="S52" i="4"/>
  <c r="S19" i="4"/>
  <c r="S36" i="4"/>
  <c r="V21" i="11"/>
  <c r="V52" i="11"/>
  <c r="V37" i="11"/>
  <c r="H21" i="10"/>
  <c r="H52" i="10"/>
  <c r="H37" i="10"/>
  <c r="J36" i="7"/>
  <c r="J19" i="7"/>
  <c r="J52" i="7"/>
  <c r="M21" i="8"/>
  <c r="M39" i="8"/>
  <c r="C52" i="10"/>
  <c r="C37" i="10"/>
  <c r="C21" i="10"/>
  <c r="D21" i="8"/>
  <c r="D39" i="8"/>
  <c r="T39" i="8"/>
  <c r="T21" i="8"/>
  <c r="U39" i="8"/>
  <c r="U21" i="8"/>
  <c r="S52" i="7"/>
  <c r="S36" i="7"/>
  <c r="S19" i="7"/>
  <c r="B52" i="7"/>
  <c r="B19" i="7"/>
  <c r="B36" i="7"/>
  <c r="P36" i="7"/>
  <c r="P52" i="7"/>
  <c r="P19" i="7"/>
  <c r="C19" i="4"/>
  <c r="C52" i="4"/>
  <c r="C36" i="4"/>
  <c r="U52" i="10"/>
  <c r="U37" i="10"/>
  <c r="U21" i="10"/>
  <c r="W39" i="8"/>
  <c r="W21" i="8"/>
  <c r="K52" i="4"/>
  <c r="K36" i="4"/>
  <c r="K19" i="4"/>
  <c r="K21" i="10"/>
  <c r="K37" i="10"/>
  <c r="K52" i="10"/>
  <c r="K36" i="7"/>
  <c r="K19" i="7"/>
  <c r="K52" i="7"/>
  <c r="D37" i="11"/>
  <c r="D52" i="11"/>
  <c r="D21" i="11"/>
  <c r="H52" i="11"/>
  <c r="H37" i="11"/>
  <c r="H21" i="11"/>
  <c r="E19" i="4"/>
  <c r="E52" i="4"/>
  <c r="E36" i="4"/>
  <c r="AE13" i="2"/>
  <c r="U19" i="4"/>
  <c r="U52" i="4"/>
  <c r="U36" i="4"/>
  <c r="S12" i="2"/>
  <c r="S10" i="2" s="1"/>
  <c r="S25" i="2"/>
  <c r="Q6" i="2"/>
  <c r="I52" i="4"/>
  <c r="I36" i="4"/>
  <c r="I19" i="4"/>
  <c r="G21" i="8"/>
  <c r="G39" i="8"/>
  <c r="F19" i="4"/>
  <c r="F52" i="4"/>
  <c r="F36" i="4"/>
  <c r="M52" i="11"/>
  <c r="M37" i="11"/>
  <c r="M21" i="11"/>
  <c r="L52" i="11"/>
  <c r="L21" i="11"/>
  <c r="L37" i="11"/>
  <c r="E19" i="7"/>
  <c r="E52" i="7"/>
  <c r="E36" i="7"/>
  <c r="AE25" i="2"/>
  <c r="AE11" i="2"/>
  <c r="AE10" i="2" s="1"/>
  <c r="U52" i="7"/>
  <c r="U19" i="7"/>
  <c r="U36" i="7"/>
  <c r="C52" i="7"/>
  <c r="C19" i="7"/>
  <c r="C36" i="7"/>
  <c r="J12" i="2"/>
  <c r="J10" i="2" s="1"/>
  <c r="J25" i="2"/>
  <c r="F8" i="2"/>
  <c r="F15" i="2" s="1"/>
  <c r="F9" i="2" s="1"/>
  <c r="F13" i="2" s="1"/>
  <c r="F31" i="2"/>
  <c r="T37" i="11"/>
  <c r="T21" i="11"/>
  <c r="T52" i="11"/>
  <c r="P52" i="10"/>
  <c r="P37" i="10"/>
  <c r="P21" i="10"/>
  <c r="D52" i="10"/>
  <c r="D37" i="10"/>
  <c r="D21" i="10"/>
  <c r="L21" i="8"/>
  <c r="L39" i="8"/>
  <c r="I36" i="7"/>
  <c r="I19" i="7"/>
  <c r="I52" i="7"/>
  <c r="I21" i="10"/>
  <c r="I52" i="10"/>
  <c r="I37" i="10"/>
  <c r="I21" i="8"/>
  <c r="I39" i="8"/>
  <c r="B52" i="10"/>
  <c r="B37" i="10"/>
  <c r="B21" i="10"/>
  <c r="F37" i="11"/>
  <c r="F52" i="11"/>
  <c r="F21" i="11"/>
  <c r="J39" i="8"/>
  <c r="J21" i="8"/>
  <c r="I52" i="11"/>
  <c r="I37" i="11"/>
  <c r="I21" i="11"/>
  <c r="O52" i="4"/>
  <c r="O36" i="4"/>
  <c r="O19" i="4"/>
  <c r="I25" i="2"/>
  <c r="I11" i="2"/>
  <c r="I10" i="2" s="1"/>
  <c r="G36" i="7"/>
  <c r="G19" i="7"/>
  <c r="G52" i="7"/>
  <c r="B37" i="11"/>
  <c r="B21" i="11"/>
  <c r="B52" i="11"/>
  <c r="U37" i="11"/>
  <c r="U21" i="11"/>
  <c r="U52" i="11"/>
  <c r="G8" i="2"/>
  <c r="G15" i="2" s="1"/>
  <c r="G9" i="2" s="1"/>
  <c r="G13" i="2" s="1"/>
  <c r="G31" i="2"/>
  <c r="H21" i="8"/>
  <c r="H39" i="8"/>
  <c r="L36" i="7"/>
  <c r="L19" i="7"/>
  <c r="L52" i="7"/>
  <c r="AO12" i="2"/>
  <c r="AO10" i="2" s="1"/>
  <c r="AO25" i="2"/>
  <c r="B39" i="8"/>
  <c r="B21" i="8"/>
  <c r="F37" i="10"/>
  <c r="F21" i="10"/>
  <c r="F52" i="10"/>
  <c r="J37" i="11"/>
  <c r="J52" i="11"/>
  <c r="J21" i="11"/>
  <c r="V19" i="4"/>
  <c r="V52" i="4"/>
  <c r="V36" i="4"/>
  <c r="R52" i="4"/>
  <c r="R19" i="4"/>
  <c r="R36" i="4"/>
  <c r="M36" i="7"/>
  <c r="M19" i="7"/>
  <c r="M52" i="7"/>
  <c r="G37" i="10"/>
  <c r="G52" i="10"/>
  <c r="G21" i="10"/>
  <c r="C37" i="11"/>
  <c r="C52" i="11"/>
  <c r="C21" i="11"/>
  <c r="L52" i="4"/>
  <c r="L36" i="4"/>
  <c r="L19" i="4"/>
  <c r="W19" i="4"/>
  <c r="W36" i="4"/>
  <c r="W52" i="4"/>
  <c r="E37" i="11"/>
  <c r="E52" i="11"/>
  <c r="E21" i="11"/>
  <c r="W52" i="7"/>
  <c r="W19" i="7"/>
  <c r="W36" i="7"/>
  <c r="E52" i="10"/>
  <c r="E21" i="10"/>
  <c r="E37" i="10"/>
  <c r="F39" i="8"/>
  <c r="F21" i="8"/>
  <c r="J21" i="10"/>
  <c r="J37" i="10"/>
  <c r="J52" i="10"/>
  <c r="O36" i="7"/>
  <c r="O52" i="7"/>
  <c r="O19" i="7"/>
  <c r="B19" i="4"/>
  <c r="B52" i="4"/>
  <c r="B36" i="4"/>
  <c r="P52" i="4"/>
  <c r="P36" i="4"/>
  <c r="P19" i="4"/>
  <c r="D19" i="4"/>
  <c r="D52" i="4"/>
  <c r="D36" i="4"/>
  <c r="L21" i="10"/>
  <c r="L52" i="10"/>
  <c r="L37" i="10"/>
  <c r="S52" i="10"/>
  <c r="S37" i="10"/>
  <c r="S21" i="10"/>
  <c r="X52" i="10"/>
  <c r="X37" i="10"/>
  <c r="X21" i="10"/>
  <c r="X19" i="4"/>
  <c r="X36" i="4"/>
  <c r="X52" i="4"/>
  <c r="S21" i="8"/>
  <c r="S39" i="8"/>
  <c r="X52" i="11"/>
  <c r="X21" i="11"/>
  <c r="X37" i="11"/>
  <c r="V52" i="7"/>
  <c r="V19" i="7"/>
  <c r="V36" i="7"/>
  <c r="R52" i="7"/>
  <c r="R19" i="7"/>
  <c r="R36" i="7"/>
  <c r="G37" i="11"/>
  <c r="G52" i="11"/>
  <c r="G21" i="11"/>
  <c r="E21" i="8"/>
  <c r="E39" i="8"/>
  <c r="F19" i="7"/>
  <c r="F36" i="7"/>
  <c r="F52" i="7"/>
  <c r="D19" i="7"/>
  <c r="D52" i="7"/>
  <c r="D36" i="7"/>
  <c r="G52" i="4"/>
  <c r="G36" i="4"/>
  <c r="G19" i="4"/>
  <c r="X39" i="8"/>
  <c r="X21" i="8"/>
  <c r="S52" i="11"/>
  <c r="S37" i="11"/>
  <c r="S21" i="11"/>
  <c r="X52" i="7"/>
  <c r="X19" i="7"/>
  <c r="X36" i="7"/>
  <c r="W52" i="10"/>
  <c r="W37" i="10"/>
  <c r="W21" i="10"/>
  <c r="AR11" i="2"/>
  <c r="AR10" i="2" s="1"/>
  <c r="AR25" i="2"/>
  <c r="T52" i="10"/>
  <c r="T21" i="10"/>
  <c r="T37" i="10"/>
  <c r="M52" i="4"/>
  <c r="M36" i="4"/>
  <c r="M19" i="4"/>
  <c r="AF23" i="15" l="1"/>
  <c r="AF26" i="15" s="1"/>
  <c r="AF30" i="15" s="1"/>
  <c r="AF33" i="15" s="1"/>
  <c r="AF19" i="15"/>
  <c r="AF22" i="15" s="1"/>
  <c r="AF29" i="15" s="1"/>
  <c r="AF32" i="15" s="1"/>
  <c r="AJ86" i="5" l="1"/>
  <c r="AI86" i="5"/>
  <c r="AM86" i="5" l="1"/>
  <c r="AQ86" i="5"/>
  <c r="AA76" i="6"/>
  <c r="Y77" i="5"/>
  <c r="AR86" i="5"/>
  <c r="AJ69" i="5"/>
  <c r="AB76" i="6"/>
  <c r="Z85" i="6"/>
  <c r="Z68" i="6" s="1"/>
  <c r="Y85" i="6"/>
  <c r="Y68" i="6" s="1"/>
  <c r="Z77" i="5"/>
  <c r="AS86" i="5"/>
  <c r="AI69" i="5"/>
  <c r="AK86" i="5"/>
  <c r="AN86" i="5"/>
  <c r="AC76" i="6"/>
  <c r="AA85" i="6"/>
  <c r="AA68" i="6" s="1"/>
  <c r="AA77" i="5"/>
  <c r="AT86" i="5"/>
  <c r="AD76" i="6"/>
  <c r="AB85" i="6"/>
  <c r="AB68" i="6" s="1"/>
  <c r="AB77" i="5"/>
  <c r="Y86" i="5"/>
  <c r="AU86" i="5"/>
  <c r="AL86" i="5"/>
  <c r="AO86" i="5"/>
  <c r="AE76" i="6"/>
  <c r="AC85" i="6"/>
  <c r="AC68" i="6" s="1"/>
  <c r="AC77" i="5"/>
  <c r="Z86" i="5"/>
  <c r="AV86" i="5"/>
  <c r="AD85" i="6"/>
  <c r="AD68" i="6" s="1"/>
  <c r="AD77" i="5"/>
  <c r="AA86" i="5"/>
  <c r="AW86" i="5"/>
  <c r="AE85" i="6"/>
  <c r="AE68" i="6" s="1"/>
  <c r="AE77" i="5"/>
  <c r="AB86" i="5"/>
  <c r="AX86" i="5"/>
  <c r="AC86" i="5"/>
  <c r="AY86" i="5"/>
  <c r="AD86" i="5"/>
  <c r="AZ86" i="5"/>
  <c r="AE86" i="5"/>
  <c r="BA86" i="5"/>
  <c r="AP86" i="5"/>
  <c r="Z76" i="6"/>
  <c r="AF86" i="5"/>
  <c r="BB86" i="5"/>
  <c r="AG86" i="5"/>
  <c r="BC86" i="5"/>
  <c r="AH86" i="5"/>
  <c r="BD86" i="5"/>
  <c r="AC77" i="6" l="1"/>
  <c r="AC86" i="6" s="1"/>
  <c r="AC78" i="6" s="1"/>
  <c r="AC82" i="6" s="1"/>
  <c r="AC59" i="6"/>
  <c r="AC60" i="6" s="1"/>
  <c r="AC69" i="6" s="1"/>
  <c r="AC61" i="6" s="1"/>
  <c r="AC65" i="6" s="1"/>
  <c r="AN69" i="5"/>
  <c r="AD59" i="6"/>
  <c r="AD60" i="6" s="1"/>
  <c r="AD69" i="6" s="1"/>
  <c r="AD61" i="6" s="1"/>
  <c r="AD65" i="6" s="1"/>
  <c r="AD77" i="6"/>
  <c r="AD86" i="6" s="1"/>
  <c r="AD78" i="6" s="1"/>
  <c r="AD82" i="6" s="1"/>
  <c r="AB69" i="5"/>
  <c r="AB30" i="3"/>
  <c r="AE60" i="5"/>
  <c r="AE61" i="5" s="1"/>
  <c r="AE70" i="5" s="1"/>
  <c r="AE78" i="5"/>
  <c r="AE87" i="5" s="1"/>
  <c r="AE79" i="5" s="1"/>
  <c r="AE83" i="5" s="1"/>
  <c r="AE22" i="3"/>
  <c r="AW69" i="5"/>
  <c r="AK69" i="5"/>
  <c r="BB69" i="5"/>
  <c r="Z69" i="5"/>
  <c r="Z30" i="3"/>
  <c r="AA69" i="5"/>
  <c r="AA30" i="3"/>
  <c r="AF69" i="5"/>
  <c r="AC60" i="5"/>
  <c r="AC61" i="5" s="1"/>
  <c r="AC70" i="5" s="1"/>
  <c r="AC78" i="5"/>
  <c r="AC87" i="5" s="1"/>
  <c r="AC79" i="5" s="1"/>
  <c r="AC83" i="5" s="1"/>
  <c r="AC22" i="3"/>
  <c r="AB59" i="6"/>
  <c r="AB60" i="6" s="1"/>
  <c r="AB69" i="6" s="1"/>
  <c r="AB61" i="6" s="1"/>
  <c r="AB65" i="6" s="1"/>
  <c r="AB77" i="6"/>
  <c r="AB86" i="6" s="1"/>
  <c r="AB78" i="6" s="1"/>
  <c r="AB82" i="6" s="1"/>
  <c r="AA60" i="5"/>
  <c r="AA61" i="5" s="1"/>
  <c r="AA70" i="5" s="1"/>
  <c r="AA22" i="3"/>
  <c r="AA78" i="5"/>
  <c r="AA87" i="5" s="1"/>
  <c r="AA79" i="5" s="1"/>
  <c r="AA83" i="5" s="1"/>
  <c r="AS69" i="5"/>
  <c r="Z59" i="6"/>
  <c r="Z60" i="6" s="1"/>
  <c r="Z69" i="6" s="1"/>
  <c r="Z61" i="6" s="1"/>
  <c r="Z65" i="6" s="1"/>
  <c r="Z77" i="6"/>
  <c r="Z86" i="6" s="1"/>
  <c r="Z78" i="6" s="1"/>
  <c r="Z82" i="6" s="1"/>
  <c r="AT69" i="5"/>
  <c r="BD69" i="5"/>
  <c r="Z60" i="5"/>
  <c r="Z61" i="5" s="1"/>
  <c r="Z70" i="5" s="1"/>
  <c r="Z62" i="5" s="1"/>
  <c r="Z66" i="5" s="1"/>
  <c r="Z22" i="3"/>
  <c r="Z78" i="5"/>
  <c r="Z87" i="5" s="1"/>
  <c r="Z79" i="5" s="1"/>
  <c r="Z83" i="5" s="1"/>
  <c r="BA69" i="5"/>
  <c r="AO69" i="5"/>
  <c r="AR69" i="5"/>
  <c r="BC69" i="5"/>
  <c r="AE69" i="5"/>
  <c r="AE30" i="3"/>
  <c r="AL69" i="5"/>
  <c r="Y60" i="5"/>
  <c r="Y61" i="5" s="1"/>
  <c r="Y70" i="5" s="1"/>
  <c r="Y62" i="5" s="1"/>
  <c r="Y66" i="5" s="1"/>
  <c r="Y78" i="5"/>
  <c r="Y87" i="5" s="1"/>
  <c r="Y79" i="5" s="1"/>
  <c r="Y83" i="5" s="1"/>
  <c r="AV69" i="5"/>
  <c r="AZ69" i="5"/>
  <c r="AU69" i="5"/>
  <c r="AA59" i="6"/>
  <c r="AA60" i="6" s="1"/>
  <c r="AA69" i="6" s="1"/>
  <c r="AA61" i="6" s="1"/>
  <c r="AA65" i="6" s="1"/>
  <c r="AA77" i="6"/>
  <c r="AA86" i="6" s="1"/>
  <c r="AA78" i="6" s="1"/>
  <c r="AA82" i="6" s="1"/>
  <c r="AX69" i="5"/>
  <c r="AD60" i="5"/>
  <c r="AD61" i="5" s="1"/>
  <c r="AD70" i="5" s="1"/>
  <c r="AD78" i="5"/>
  <c r="AD87" i="5" s="1"/>
  <c r="AD79" i="5" s="1"/>
  <c r="AD83" i="5" s="1"/>
  <c r="AD22" i="3"/>
  <c r="AH69" i="5"/>
  <c r="AP69" i="5"/>
  <c r="AD69" i="5"/>
  <c r="AD30" i="3"/>
  <c r="Y69" i="5"/>
  <c r="Y30" i="3"/>
  <c r="Y30" i="2" s="1"/>
  <c r="AQ69" i="5"/>
  <c r="AY69" i="5"/>
  <c r="AB60" i="5"/>
  <c r="AB61" i="5" s="1"/>
  <c r="AB70" i="5" s="1"/>
  <c r="AB62" i="5" s="1"/>
  <c r="AB66" i="5" s="1"/>
  <c r="AB22" i="3"/>
  <c r="AB78" i="5"/>
  <c r="AB87" i="5" s="1"/>
  <c r="AB79" i="5" s="1"/>
  <c r="AB83" i="5" s="1"/>
  <c r="AM69" i="5"/>
  <c r="AG69" i="5"/>
  <c r="AE59" i="6"/>
  <c r="AE60" i="6" s="1"/>
  <c r="AE69" i="6" s="1"/>
  <c r="AE61" i="6" s="1"/>
  <c r="AE65" i="6" s="1"/>
  <c r="AE67" i="6" s="1"/>
  <c r="AE77" i="6"/>
  <c r="AE86" i="6" s="1"/>
  <c r="AE78" i="6" s="1"/>
  <c r="AE82" i="6" s="1"/>
  <c r="AE84" i="6" s="1"/>
  <c r="AE47" i="6" s="1"/>
  <c r="AC69" i="5"/>
  <c r="AC30" i="3"/>
  <c r="J23" i="16"/>
  <c r="J26" i="16" s="1"/>
  <c r="J30" i="16" s="1"/>
  <c r="J33" i="16" s="1"/>
  <c r="J23" i="15"/>
  <c r="J26" i="15" s="1"/>
  <c r="J30" i="15" s="1"/>
  <c r="J33" i="15" s="1"/>
  <c r="V23" i="15"/>
  <c r="V26" i="15" s="1"/>
  <c r="V30" i="15" s="1"/>
  <c r="V33" i="15" s="1"/>
  <c r="P19" i="13"/>
  <c r="P22" i="13" s="1"/>
  <c r="P29" i="13" s="1"/>
  <c r="P32" i="13" s="1"/>
  <c r="O27" i="5" s="1"/>
  <c r="O28" i="5" s="1"/>
  <c r="O31" i="5" s="1"/>
  <c r="AE19" i="13"/>
  <c r="AE22" i="13" s="1"/>
  <c r="AE29" i="13" s="1"/>
  <c r="AE32" i="13" s="1"/>
  <c r="AD27" i="5" s="1"/>
  <c r="AD28" i="5" s="1"/>
  <c r="AD31" i="5" s="1"/>
  <c r="AD19" i="13"/>
  <c r="AD22" i="13" s="1"/>
  <c r="AD29" i="13" s="1"/>
  <c r="AD32" i="13" s="1"/>
  <c r="AC27" i="5" s="1"/>
  <c r="AC28" i="5" s="1"/>
  <c r="AC31" i="5" s="1"/>
  <c r="I19" i="13"/>
  <c r="I22" i="13" s="1"/>
  <c r="I29" i="13" s="1"/>
  <c r="I32" i="13" s="1"/>
  <c r="H27" i="5" s="1"/>
  <c r="H28" i="5" s="1"/>
  <c r="H31" i="5" s="1"/>
  <c r="Z22" i="2" l="1"/>
  <c r="Z23" i="2" s="1"/>
  <c r="Z7" i="3"/>
  <c r="Z8" i="3" s="1"/>
  <c r="Z15" i="3" s="1"/>
  <c r="Z23" i="3"/>
  <c r="Z31" i="3" s="1"/>
  <c r="Z24" i="3" s="1"/>
  <c r="Z29" i="3" s="1"/>
  <c r="Z14" i="3"/>
  <c r="Z30" i="2"/>
  <c r="AB7" i="3"/>
  <c r="AB8" i="3" s="1"/>
  <c r="AB15" i="3" s="1"/>
  <c r="AB9" i="3" s="1"/>
  <c r="AB13" i="3" s="1"/>
  <c r="AB22" i="2"/>
  <c r="AB23" i="2" s="1"/>
  <c r="AB23" i="3"/>
  <c r="AB31" i="3" s="1"/>
  <c r="AB24" i="3" s="1"/>
  <c r="AB29" i="3" s="1"/>
  <c r="AD29" i="5"/>
  <c r="AE7" i="3"/>
  <c r="AE8" i="3" s="1"/>
  <c r="AE15" i="3" s="1"/>
  <c r="AE22" i="2"/>
  <c r="AE23" i="2" s="1"/>
  <c r="AE31" i="2" s="1"/>
  <c r="AE23" i="3"/>
  <c r="AE31" i="3" s="1"/>
  <c r="AE24" i="3" s="1"/>
  <c r="AE29" i="3" s="1"/>
  <c r="AD14" i="3"/>
  <c r="AD30" i="2"/>
  <c r="AE62" i="5"/>
  <c r="AE66" i="5" s="1"/>
  <c r="O29" i="5"/>
  <c r="AE14" i="3"/>
  <c r="AE30" i="2"/>
  <c r="AA7" i="3"/>
  <c r="AA8" i="3" s="1"/>
  <c r="AA15" i="3" s="1"/>
  <c r="AA9" i="3" s="1"/>
  <c r="AA13" i="3" s="1"/>
  <c r="AA22" i="2"/>
  <c r="AA23" i="2" s="1"/>
  <c r="AA23" i="3"/>
  <c r="AA31" i="3" s="1"/>
  <c r="AA24" i="3" s="1"/>
  <c r="AA29" i="3" s="1"/>
  <c r="AB14" i="3"/>
  <c r="AB30" i="2"/>
  <c r="AA62" i="5"/>
  <c r="AA66" i="5" s="1"/>
  <c r="AA14" i="3"/>
  <c r="AA30" i="2"/>
  <c r="AC14" i="3"/>
  <c r="AC30" i="2"/>
  <c r="AD7" i="3"/>
  <c r="AD8" i="3" s="1"/>
  <c r="AD15" i="3" s="1"/>
  <c r="AD9" i="3" s="1"/>
  <c r="AD13" i="3" s="1"/>
  <c r="AD22" i="2"/>
  <c r="AD23" i="2" s="1"/>
  <c r="AD31" i="2" s="1"/>
  <c r="AD24" i="2" s="1"/>
  <c r="AD29" i="2" s="1"/>
  <c r="AD23" i="3"/>
  <c r="AD31" i="3" s="1"/>
  <c r="AD24" i="3" s="1"/>
  <c r="AD29" i="3" s="1"/>
  <c r="AC7" i="3"/>
  <c r="AC8" i="3" s="1"/>
  <c r="AC15" i="3" s="1"/>
  <c r="AC9" i="3" s="1"/>
  <c r="AC13" i="3" s="1"/>
  <c r="AC22" i="2"/>
  <c r="AC23" i="2" s="1"/>
  <c r="AC31" i="2" s="1"/>
  <c r="AC24" i="2" s="1"/>
  <c r="AC29" i="2" s="1"/>
  <c r="AC23" i="3"/>
  <c r="AC31" i="3" s="1"/>
  <c r="AC24" i="3" s="1"/>
  <c r="AC29" i="3" s="1"/>
  <c r="AC29" i="5"/>
  <c r="BE86" i="5"/>
  <c r="AD62" i="5"/>
  <c r="AD66" i="5" s="1"/>
  <c r="AC62" i="5"/>
  <c r="AC66" i="5" s="1"/>
  <c r="W23" i="13"/>
  <c r="W26" i="13" s="1"/>
  <c r="W30" i="13" s="1"/>
  <c r="W33" i="13" s="1"/>
  <c r="V30" i="5" s="1"/>
  <c r="AD19" i="14"/>
  <c r="F19" i="13"/>
  <c r="F22" i="13" s="1"/>
  <c r="F29" i="13" s="1"/>
  <c r="F32" i="13" s="1"/>
  <c r="E27" i="5" s="1"/>
  <c r="E28" i="5" s="1"/>
  <c r="E31" i="5" s="1"/>
  <c r="X19" i="12"/>
  <c r="X22" i="12" s="1"/>
  <c r="X29" i="12" s="1"/>
  <c r="X32" i="12" s="1"/>
  <c r="W10" i="5" s="1"/>
  <c r="W11" i="5" s="1"/>
  <c r="W16" i="5" s="1"/>
  <c r="X23" i="13"/>
  <c r="X26" i="13" s="1"/>
  <c r="X30" i="13" s="1"/>
  <c r="X33" i="13" s="1"/>
  <c r="W30" i="5" s="1"/>
  <c r="D19" i="12"/>
  <c r="D22" i="12" s="1"/>
  <c r="D29" i="12" s="1"/>
  <c r="D32" i="12" s="1"/>
  <c r="C10" i="5" s="1"/>
  <c r="C11" i="5" s="1"/>
  <c r="C16" i="5" s="1"/>
  <c r="L19" i="13"/>
  <c r="L22" i="13" s="1"/>
  <c r="L29" i="13" s="1"/>
  <c r="L32" i="13" s="1"/>
  <c r="K27" i="5" s="1"/>
  <c r="K28" i="5" s="1"/>
  <c r="K31" i="5" s="1"/>
  <c r="K29" i="5" s="1"/>
  <c r="M23" i="13"/>
  <c r="M26" i="13" s="1"/>
  <c r="M30" i="13" s="1"/>
  <c r="M33" i="13" s="1"/>
  <c r="L30" i="5" s="1"/>
  <c r="AI23" i="13"/>
  <c r="AI26" i="13" s="1"/>
  <c r="AI30" i="13" s="1"/>
  <c r="AI33" i="13" s="1"/>
  <c r="AH30" i="5" s="1"/>
  <c r="Z23" i="12"/>
  <c r="Z26" i="12" s="1"/>
  <c r="Z30" i="12" s="1"/>
  <c r="Z33" i="12" s="1"/>
  <c r="Y13" i="5" s="1"/>
  <c r="K23" i="13"/>
  <c r="K26" i="13" s="1"/>
  <c r="K30" i="13" s="1"/>
  <c r="K33" i="13" s="1"/>
  <c r="J30" i="5" s="1"/>
  <c r="AL23" i="13"/>
  <c r="AL26" i="13" s="1"/>
  <c r="AL30" i="13" s="1"/>
  <c r="AL33" i="13" s="1"/>
  <c r="AK30" i="5" s="1"/>
  <c r="E19" i="13"/>
  <c r="E22" i="13" s="1"/>
  <c r="E29" i="13" s="1"/>
  <c r="E32" i="13" s="1"/>
  <c r="D27" i="5" s="1"/>
  <c r="D28" i="5" s="1"/>
  <c r="D31" i="5" s="1"/>
  <c r="P23" i="13"/>
  <c r="P26" i="13" s="1"/>
  <c r="P30" i="13" s="1"/>
  <c r="P33" i="13" s="1"/>
  <c r="O30" i="5" s="1"/>
  <c r="O19" i="13"/>
  <c r="O22" i="13" s="1"/>
  <c r="O29" i="13" s="1"/>
  <c r="O32" i="13" s="1"/>
  <c r="N27" i="5" s="1"/>
  <c r="N28" i="5" s="1"/>
  <c r="N31" i="5" s="1"/>
  <c r="K23" i="16"/>
  <c r="K26" i="16" s="1"/>
  <c r="K30" i="16" s="1"/>
  <c r="K33" i="16" s="1"/>
  <c r="F23" i="16"/>
  <c r="F26" i="16" s="1"/>
  <c r="F30" i="16" s="1"/>
  <c r="F33" i="16" s="1"/>
  <c r="AI19" i="17"/>
  <c r="G23" i="16"/>
  <c r="G26" i="16" s="1"/>
  <c r="G30" i="16" s="1"/>
  <c r="G33" i="16" s="1"/>
  <c r="K23" i="15"/>
  <c r="K26" i="15" s="1"/>
  <c r="K30" i="15" s="1"/>
  <c r="K33" i="15" s="1"/>
  <c r="M23" i="15"/>
  <c r="M26" i="15" s="1"/>
  <c r="M30" i="15" s="1"/>
  <c r="M33" i="15" s="1"/>
  <c r="C23" i="15"/>
  <c r="C26" i="15" s="1"/>
  <c r="C30" i="15" s="1"/>
  <c r="C33" i="15" s="1"/>
  <c r="Y23" i="15"/>
  <c r="Y26" i="15" s="1"/>
  <c r="Y30" i="15" s="1"/>
  <c r="Y33" i="15" s="1"/>
  <c r="D23" i="15"/>
  <c r="D26" i="15" s="1"/>
  <c r="D30" i="15" s="1"/>
  <c r="D33" i="15" s="1"/>
  <c r="S23" i="15"/>
  <c r="S26" i="15" s="1"/>
  <c r="S30" i="15" s="1"/>
  <c r="S33" i="15" s="1"/>
  <c r="T19" i="15"/>
  <c r="T22" i="15" s="1"/>
  <c r="T29" i="15" s="1"/>
  <c r="T32" i="15" s="1"/>
  <c r="X23" i="15"/>
  <c r="X26" i="15" s="1"/>
  <c r="X30" i="15" s="1"/>
  <c r="X33" i="15" s="1"/>
  <c r="F83" i="6"/>
  <c r="V19" i="15"/>
  <c r="V22" i="15" s="1"/>
  <c r="V29" i="15" s="1"/>
  <c r="V32" i="15" s="1"/>
  <c r="O23" i="15"/>
  <c r="O26" i="15" s="1"/>
  <c r="O30" i="15" s="1"/>
  <c r="O33" i="15" s="1"/>
  <c r="AD19" i="12"/>
  <c r="AD22" i="12" s="1"/>
  <c r="AD29" i="12" s="1"/>
  <c r="AD32" i="12" s="1"/>
  <c r="AC10" i="5" s="1"/>
  <c r="AC11" i="5" s="1"/>
  <c r="AC16" i="5" s="1"/>
  <c r="Y23" i="12"/>
  <c r="Y26" i="12" s="1"/>
  <c r="Y30" i="12" s="1"/>
  <c r="Y33" i="12" s="1"/>
  <c r="X13" i="5" s="1"/>
  <c r="AE19" i="12"/>
  <c r="AE22" i="12" s="1"/>
  <c r="AE29" i="12" s="1"/>
  <c r="AE32" i="12" s="1"/>
  <c r="AD10" i="5" s="1"/>
  <c r="AD11" i="5" s="1"/>
  <c r="AD16" i="5" s="1"/>
  <c r="E19" i="12"/>
  <c r="E22" i="12" s="1"/>
  <c r="E29" i="12" s="1"/>
  <c r="E32" i="12" s="1"/>
  <c r="D10" i="5" s="1"/>
  <c r="D11" i="5" s="1"/>
  <c r="D16" i="5" s="1"/>
  <c r="AD23" i="12"/>
  <c r="AD26" i="12" s="1"/>
  <c r="AD30" i="12" s="1"/>
  <c r="AD33" i="12" s="1"/>
  <c r="AC13" i="5" s="1"/>
  <c r="H23" i="13"/>
  <c r="H26" i="13" s="1"/>
  <c r="H30" i="13" s="1"/>
  <c r="H33" i="13" s="1"/>
  <c r="G30" i="5" s="1"/>
  <c r="AD23" i="13"/>
  <c r="AD26" i="13" s="1"/>
  <c r="AD30" i="13" s="1"/>
  <c r="AD33" i="13" s="1"/>
  <c r="AC30" i="5" s="1"/>
  <c r="K19" i="12"/>
  <c r="K22" i="12" s="1"/>
  <c r="K29" i="12" s="1"/>
  <c r="K32" i="12" s="1"/>
  <c r="J10" i="5" s="1"/>
  <c r="J11" i="5" s="1"/>
  <c r="J16" i="5" s="1"/>
  <c r="V23" i="13"/>
  <c r="V26" i="13" s="1"/>
  <c r="V30" i="13" s="1"/>
  <c r="V33" i="13" s="1"/>
  <c r="U30" i="5" s="1"/>
  <c r="AE23" i="13"/>
  <c r="AE26" i="13" s="1"/>
  <c r="AE30" i="13" s="1"/>
  <c r="AE33" i="13" s="1"/>
  <c r="AD30" i="5" s="1"/>
  <c r="AK23" i="13"/>
  <c r="AK26" i="13" s="1"/>
  <c r="AK30" i="13" s="1"/>
  <c r="AK33" i="13" s="1"/>
  <c r="AJ30" i="5" s="1"/>
  <c r="E23" i="13"/>
  <c r="E26" i="13" s="1"/>
  <c r="E30" i="13" s="1"/>
  <c r="E33" i="13" s="1"/>
  <c r="D30" i="5" s="1"/>
  <c r="AA23" i="13"/>
  <c r="AA26" i="13" s="1"/>
  <c r="AA30" i="13" s="1"/>
  <c r="AA33" i="13" s="1"/>
  <c r="Z30" i="5" s="1"/>
  <c r="G23" i="13"/>
  <c r="G26" i="13" s="1"/>
  <c r="G30" i="13" s="1"/>
  <c r="G33" i="13" s="1"/>
  <c r="F30" i="5" s="1"/>
  <c r="AC23" i="13"/>
  <c r="AC26" i="13" s="1"/>
  <c r="AC30" i="13" s="1"/>
  <c r="AC33" i="13" s="1"/>
  <c r="AB30" i="5" s="1"/>
  <c r="J23" i="13"/>
  <c r="J26" i="13" s="1"/>
  <c r="J30" i="13" s="1"/>
  <c r="J33" i="13" s="1"/>
  <c r="I30" i="5" s="1"/>
  <c r="AF23" i="13"/>
  <c r="AF26" i="13" s="1"/>
  <c r="AF30" i="13" s="1"/>
  <c r="AF33" i="13" s="1"/>
  <c r="AE30" i="5" s="1"/>
  <c r="AC23" i="12"/>
  <c r="AC26" i="12" s="1"/>
  <c r="AC30" i="12" s="1"/>
  <c r="AC33" i="12" s="1"/>
  <c r="AB13" i="5" s="1"/>
  <c r="L23" i="13"/>
  <c r="L26" i="13" s="1"/>
  <c r="L30" i="13" s="1"/>
  <c r="L33" i="13" s="1"/>
  <c r="K30" i="5" s="1"/>
  <c r="AE23" i="12"/>
  <c r="AE26" i="12" s="1"/>
  <c r="AE30" i="12" s="1"/>
  <c r="AE33" i="12" s="1"/>
  <c r="AD13" i="5" s="1"/>
  <c r="N23" i="13"/>
  <c r="N26" i="13" s="1"/>
  <c r="N30" i="13" s="1"/>
  <c r="N33" i="13" s="1"/>
  <c r="M30" i="5" s="1"/>
  <c r="AJ23" i="13"/>
  <c r="AJ26" i="13" s="1"/>
  <c r="AJ30" i="13" s="1"/>
  <c r="AJ33" i="13" s="1"/>
  <c r="AI30" i="5" s="1"/>
  <c r="Q23" i="13"/>
  <c r="Q26" i="13" s="1"/>
  <c r="Q30" i="13" s="1"/>
  <c r="Q33" i="13" s="1"/>
  <c r="P30" i="5" s="1"/>
  <c r="R23" i="13"/>
  <c r="R26" i="13" s="1"/>
  <c r="R30" i="13" s="1"/>
  <c r="R33" i="13" s="1"/>
  <c r="Q30" i="5" s="1"/>
  <c r="AN23" i="13"/>
  <c r="AN26" i="13" s="1"/>
  <c r="AN30" i="13" s="1"/>
  <c r="AN33" i="13" s="1"/>
  <c r="AM30" i="5" s="1"/>
  <c r="T23" i="13"/>
  <c r="T26" i="13" s="1"/>
  <c r="T30" i="13" s="1"/>
  <c r="T33" i="13" s="1"/>
  <c r="S30" i="5" s="1"/>
  <c r="AP23" i="13"/>
  <c r="AP26" i="13" s="1"/>
  <c r="AP30" i="13" s="1"/>
  <c r="AP33" i="13" s="1"/>
  <c r="AO30" i="5" s="1"/>
  <c r="I23" i="13"/>
  <c r="I26" i="13" s="1"/>
  <c r="I30" i="13" s="1"/>
  <c r="I33" i="13" s="1"/>
  <c r="H30" i="5" s="1"/>
  <c r="H29" i="5" s="1"/>
  <c r="O23" i="13"/>
  <c r="O26" i="13" s="1"/>
  <c r="O30" i="13" s="1"/>
  <c r="O33" i="13" s="1"/>
  <c r="N30" i="5" s="1"/>
  <c r="U23" i="13"/>
  <c r="U26" i="13" s="1"/>
  <c r="U30" i="13" s="1"/>
  <c r="U33" i="13" s="1"/>
  <c r="T30" i="5" s="1"/>
  <c r="AQ23" i="13"/>
  <c r="AQ26" i="13" s="1"/>
  <c r="AQ30" i="13" s="1"/>
  <c r="AQ33" i="13" s="1"/>
  <c r="AP30" i="5" s="1"/>
  <c r="AM23" i="13"/>
  <c r="AM26" i="13" s="1"/>
  <c r="AM30" i="13" s="1"/>
  <c r="AM33" i="13" s="1"/>
  <c r="AL30" i="5" s="1"/>
  <c r="S23" i="13"/>
  <c r="S26" i="13" s="1"/>
  <c r="S30" i="13" s="1"/>
  <c r="S33" i="13" s="1"/>
  <c r="R30" i="5" s="1"/>
  <c r="AO23" i="13"/>
  <c r="AO26" i="13" s="1"/>
  <c r="AO30" i="13" s="1"/>
  <c r="AO33" i="13" s="1"/>
  <c r="AN30" i="5" s="1"/>
  <c r="AC19" i="13"/>
  <c r="AC22" i="13" s="1"/>
  <c r="AC29" i="13" s="1"/>
  <c r="AC32" i="13" s="1"/>
  <c r="AB27" i="5" s="1"/>
  <c r="AB28" i="5" s="1"/>
  <c r="AB31" i="5" s="1"/>
  <c r="AB29" i="5" s="1"/>
  <c r="C23" i="13"/>
  <c r="C26" i="13" s="1"/>
  <c r="C30" i="13" s="1"/>
  <c r="C33" i="13" s="1"/>
  <c r="B30" i="5" s="1"/>
  <c r="Y23" i="13"/>
  <c r="Y26" i="13" s="1"/>
  <c r="Y30" i="13" s="1"/>
  <c r="Y33" i="13" s="1"/>
  <c r="X30" i="5" s="1"/>
  <c r="D23" i="13"/>
  <c r="D26" i="13" s="1"/>
  <c r="D30" i="13" s="1"/>
  <c r="D33" i="13" s="1"/>
  <c r="C30" i="5" s="1"/>
  <c r="Z23" i="13"/>
  <c r="Z26" i="13" s="1"/>
  <c r="Z30" i="13" s="1"/>
  <c r="Z33" i="13" s="1"/>
  <c r="Y30" i="5" s="1"/>
  <c r="F23" i="13"/>
  <c r="F26" i="13" s="1"/>
  <c r="F30" i="13" s="1"/>
  <c r="F33" i="13" s="1"/>
  <c r="E30" i="5" s="1"/>
  <c r="AB23" i="13"/>
  <c r="AB26" i="13" s="1"/>
  <c r="AB30" i="13" s="1"/>
  <c r="AB33" i="13" s="1"/>
  <c r="AA30" i="5" s="1"/>
  <c r="AC19" i="14"/>
  <c r="AE19" i="14"/>
  <c r="L23" i="15"/>
  <c r="L26" i="15" s="1"/>
  <c r="L30" i="15" s="1"/>
  <c r="L33" i="15" s="1"/>
  <c r="Z19" i="16"/>
  <c r="Z22" i="16" s="1"/>
  <c r="Z29" i="16" s="1"/>
  <c r="Z32" i="16" s="1"/>
  <c r="Q23" i="16"/>
  <c r="Q26" i="16" s="1"/>
  <c r="Q30" i="16" s="1"/>
  <c r="Q33" i="16" s="1"/>
  <c r="D83" i="6"/>
  <c r="Q19" i="15"/>
  <c r="Q22" i="15" s="1"/>
  <c r="Q29" i="15" s="1"/>
  <c r="Q32" i="15" s="1"/>
  <c r="P23" i="15"/>
  <c r="P26" i="15" s="1"/>
  <c r="P30" i="15" s="1"/>
  <c r="P33" i="15" s="1"/>
  <c r="M23" i="16"/>
  <c r="M26" i="16" s="1"/>
  <c r="M30" i="16" s="1"/>
  <c r="M33" i="16" s="1"/>
  <c r="C83" i="6"/>
  <c r="Z19" i="15"/>
  <c r="Z22" i="15" s="1"/>
  <c r="Z29" i="15" s="1"/>
  <c r="Z32" i="15" s="1"/>
  <c r="H83" i="6"/>
  <c r="N23" i="15"/>
  <c r="N26" i="15" s="1"/>
  <c r="N30" i="15" s="1"/>
  <c r="N33" i="15" s="1"/>
  <c r="H23" i="16"/>
  <c r="H26" i="16" s="1"/>
  <c r="H30" i="16" s="1"/>
  <c r="H33" i="16" s="1"/>
  <c r="Q23" i="15"/>
  <c r="Q26" i="15" s="1"/>
  <c r="Q30" i="15" s="1"/>
  <c r="Q33" i="15" s="1"/>
  <c r="S19" i="15"/>
  <c r="S22" i="15" s="1"/>
  <c r="S29" i="15" s="1"/>
  <c r="S32" i="15" s="1"/>
  <c r="T23" i="15"/>
  <c r="T26" i="15" s="1"/>
  <c r="T30" i="15" s="1"/>
  <c r="T33" i="15" s="1"/>
  <c r="V23" i="16"/>
  <c r="V26" i="16" s="1"/>
  <c r="V30" i="16" s="1"/>
  <c r="V33" i="16" s="1"/>
  <c r="E83" i="6"/>
  <c r="W23" i="15"/>
  <c r="W26" i="15" s="1"/>
  <c r="W30" i="15" s="1"/>
  <c r="W33" i="15" s="1"/>
  <c r="E23" i="15"/>
  <c r="E26" i="15" s="1"/>
  <c r="E30" i="15" s="1"/>
  <c r="E33" i="15" s="1"/>
  <c r="AB19" i="16"/>
  <c r="AB22" i="16" s="1"/>
  <c r="AB29" i="16" s="1"/>
  <c r="AB32" i="16" s="1"/>
  <c r="S23" i="16"/>
  <c r="S26" i="16" s="1"/>
  <c r="S30" i="16" s="1"/>
  <c r="S33" i="16" s="1"/>
  <c r="C23" i="16"/>
  <c r="C26" i="16" s="1"/>
  <c r="C30" i="16" s="1"/>
  <c r="C33" i="16" s="1"/>
  <c r="Y23" i="16"/>
  <c r="Y26" i="16" s="1"/>
  <c r="Y30" i="16" s="1"/>
  <c r="Y33" i="16" s="1"/>
  <c r="F23" i="15"/>
  <c r="F26" i="15" s="1"/>
  <c r="F30" i="15" s="1"/>
  <c r="F33" i="15" s="1"/>
  <c r="G23" i="15"/>
  <c r="G26" i="15" s="1"/>
  <c r="G30" i="15" s="1"/>
  <c r="G33" i="15" s="1"/>
  <c r="AE19" i="15"/>
  <c r="AE22" i="15" s="1"/>
  <c r="AE29" i="15" s="1"/>
  <c r="AE32" i="15" s="1"/>
  <c r="H23" i="15"/>
  <c r="H26" i="15" s="1"/>
  <c r="H30" i="15" s="1"/>
  <c r="H33" i="15" s="1"/>
  <c r="I23" i="15"/>
  <c r="I26" i="15" s="1"/>
  <c r="I30" i="15" s="1"/>
  <c r="I33" i="15" s="1"/>
  <c r="P19" i="15"/>
  <c r="P22" i="15" s="1"/>
  <c r="P29" i="15" s="1"/>
  <c r="P32" i="15" s="1"/>
  <c r="L23" i="16"/>
  <c r="L26" i="16" s="1"/>
  <c r="L30" i="16" s="1"/>
  <c r="L33" i="16" s="1"/>
  <c r="O23" i="16"/>
  <c r="O26" i="16" s="1"/>
  <c r="O30" i="16" s="1"/>
  <c r="O33" i="16" s="1"/>
  <c r="R23" i="15"/>
  <c r="R26" i="15" s="1"/>
  <c r="R30" i="15" s="1"/>
  <c r="R33" i="15" s="1"/>
  <c r="N23" i="16"/>
  <c r="N26" i="16" s="1"/>
  <c r="N30" i="16" s="1"/>
  <c r="N33" i="16" s="1"/>
  <c r="T23" i="16"/>
  <c r="T26" i="16" s="1"/>
  <c r="T30" i="16" s="1"/>
  <c r="T33" i="16" s="1"/>
  <c r="P23" i="16"/>
  <c r="P26" i="16" s="1"/>
  <c r="P30" i="16" s="1"/>
  <c r="P33" i="16" s="1"/>
  <c r="R19" i="15"/>
  <c r="R22" i="15" s="1"/>
  <c r="R29" i="15" s="1"/>
  <c r="R32" i="15" s="1"/>
  <c r="U23" i="15"/>
  <c r="U26" i="15" s="1"/>
  <c r="U30" i="15" s="1"/>
  <c r="U33" i="15" s="1"/>
  <c r="U23" i="16"/>
  <c r="U26" i="16" s="1"/>
  <c r="U30" i="16" s="1"/>
  <c r="U33" i="16" s="1"/>
  <c r="U19" i="15"/>
  <c r="U22" i="15" s="1"/>
  <c r="U29" i="15" s="1"/>
  <c r="U32" i="15" s="1"/>
  <c r="X23" i="16"/>
  <c r="X26" i="16" s="1"/>
  <c r="X30" i="16" s="1"/>
  <c r="X33" i="16" s="1"/>
  <c r="Z83" i="6"/>
  <c r="Z84" i="6" s="1"/>
  <c r="Z47" i="6" s="1"/>
  <c r="J83" i="6"/>
  <c r="W19" i="15"/>
  <c r="W22" i="15" s="1"/>
  <c r="W29" i="15" s="1"/>
  <c r="W32" i="15" s="1"/>
  <c r="AB83" i="6"/>
  <c r="K83" i="6"/>
  <c r="E23" i="16"/>
  <c r="E26" i="16" s="1"/>
  <c r="E30" i="16" s="1"/>
  <c r="E33" i="16" s="1"/>
  <c r="D23" i="16"/>
  <c r="D26" i="16" s="1"/>
  <c r="D30" i="16" s="1"/>
  <c r="D33" i="16" s="1"/>
  <c r="G83" i="6"/>
  <c r="N83" i="6"/>
  <c r="O83" i="6"/>
  <c r="L83" i="6"/>
  <c r="T83" i="6"/>
  <c r="I23" i="16"/>
  <c r="I26" i="16" s="1"/>
  <c r="I30" i="16" s="1"/>
  <c r="I33" i="16" s="1"/>
  <c r="R23" i="16"/>
  <c r="R26" i="16" s="1"/>
  <c r="R30" i="16" s="1"/>
  <c r="R33" i="16" s="1"/>
  <c r="I83" i="6"/>
  <c r="W23" i="16"/>
  <c r="W26" i="16" s="1"/>
  <c r="W30" i="16" s="1"/>
  <c r="W33" i="16" s="1"/>
  <c r="Q83" i="6"/>
  <c r="R83" i="6"/>
  <c r="S83" i="6"/>
  <c r="U83" i="6"/>
  <c r="M83" i="6"/>
  <c r="P83" i="6"/>
  <c r="C19" i="17" l="1"/>
  <c r="B76" i="6"/>
  <c r="B59" i="6" s="1"/>
  <c r="M19" i="16"/>
  <c r="M22" i="16" s="1"/>
  <c r="M29" i="16" s="1"/>
  <c r="M32" i="16" s="1"/>
  <c r="Z23" i="15"/>
  <c r="Z26" i="15" s="1"/>
  <c r="Z30" i="15" s="1"/>
  <c r="Z33" i="15" s="1"/>
  <c r="BE69" i="5"/>
  <c r="AA8" i="2"/>
  <c r="AA15" i="2" s="1"/>
  <c r="AA9" i="2" s="1"/>
  <c r="AA13" i="2" s="1"/>
  <c r="AA31" i="2"/>
  <c r="AA24" i="2" s="1"/>
  <c r="AA29" i="2" s="1"/>
  <c r="X83" i="6"/>
  <c r="M46" i="6"/>
  <c r="M66" i="6"/>
  <c r="D29" i="5"/>
  <c r="AB23" i="12"/>
  <c r="AB26" i="12" s="1"/>
  <c r="AB30" i="12" s="1"/>
  <c r="AB33" i="12" s="1"/>
  <c r="AA13" i="5" s="1"/>
  <c r="O19" i="17"/>
  <c r="N76" i="6"/>
  <c r="J76" i="6"/>
  <c r="K19" i="17"/>
  <c r="W83" i="6"/>
  <c r="E66" i="6"/>
  <c r="E46" i="6"/>
  <c r="AD83" i="6"/>
  <c r="Q66" i="6"/>
  <c r="Q46" i="6"/>
  <c r="H76" i="6"/>
  <c r="I19" i="17"/>
  <c r="H19" i="16"/>
  <c r="H22" i="16" s="1"/>
  <c r="H29" i="16" s="1"/>
  <c r="H32" i="16" s="1"/>
  <c r="AE23" i="16"/>
  <c r="AE26" i="16" s="1"/>
  <c r="AE30" i="16" s="1"/>
  <c r="AE33" i="16" s="1"/>
  <c r="AE23" i="15"/>
  <c r="AE26" i="15" s="1"/>
  <c r="AE30" i="15" s="1"/>
  <c r="AE33" i="15" s="1"/>
  <c r="H66" i="6"/>
  <c r="H46" i="6"/>
  <c r="C19" i="15"/>
  <c r="C22" i="15" s="1"/>
  <c r="C29" i="15" s="1"/>
  <c r="C32" i="15" s="1"/>
  <c r="P19" i="16"/>
  <c r="P22" i="16" s="1"/>
  <c r="P29" i="16" s="1"/>
  <c r="P32" i="16" s="1"/>
  <c r="D15" i="5"/>
  <c r="D18" i="5"/>
  <c r="O19" i="14"/>
  <c r="N77" i="5"/>
  <c r="AD19" i="16"/>
  <c r="AD22" i="16" s="1"/>
  <c r="AD29" i="16" s="1"/>
  <c r="AD32" i="16" s="1"/>
  <c r="U19" i="14"/>
  <c r="T77" i="5"/>
  <c r="T19" i="12"/>
  <c r="T22" i="12" s="1"/>
  <c r="T29" i="12" s="1"/>
  <c r="T32" i="12" s="1"/>
  <c r="S10" i="5" s="1"/>
  <c r="S11" i="5" s="1"/>
  <c r="S16" i="5" s="1"/>
  <c r="C18" i="5"/>
  <c r="C15" i="5"/>
  <c r="R19" i="17"/>
  <c r="Q76" i="6"/>
  <c r="N19" i="17"/>
  <c r="M76" i="6"/>
  <c r="AB66" i="6"/>
  <c r="AB67" i="6" s="1"/>
  <c r="AB46" i="6"/>
  <c r="J19" i="15"/>
  <c r="J22" i="15" s="1"/>
  <c r="J29" i="15" s="1"/>
  <c r="J32" i="15" s="1"/>
  <c r="P19" i="12"/>
  <c r="P22" i="12" s="1"/>
  <c r="P29" i="12" s="1"/>
  <c r="P32" i="12" s="1"/>
  <c r="O10" i="5" s="1"/>
  <c r="O11" i="5" s="1"/>
  <c r="O16" i="5" s="1"/>
  <c r="AC83" i="6"/>
  <c r="O19" i="15"/>
  <c r="O22" i="15" s="1"/>
  <c r="O29" i="15" s="1"/>
  <c r="O32" i="15" s="1"/>
  <c r="K19" i="14"/>
  <c r="J77" i="5"/>
  <c r="F19" i="12"/>
  <c r="F22" i="12" s="1"/>
  <c r="F29" i="12" s="1"/>
  <c r="F32" i="12" s="1"/>
  <c r="E10" i="5" s="1"/>
  <c r="E11" i="5" s="1"/>
  <c r="E16" i="5" s="1"/>
  <c r="AC15" i="5"/>
  <c r="AC18" i="5"/>
  <c r="F66" i="6"/>
  <c r="F46" i="6"/>
  <c r="W15" i="5"/>
  <c r="W18" i="5"/>
  <c r="W19" i="12"/>
  <c r="W22" i="12" s="1"/>
  <c r="W29" i="12" s="1"/>
  <c r="W32" i="12" s="1"/>
  <c r="V10" i="5" s="1"/>
  <c r="V11" i="5" s="1"/>
  <c r="V16" i="5" s="1"/>
  <c r="T66" i="6"/>
  <c r="T46" i="6"/>
  <c r="Q19" i="17"/>
  <c r="P76" i="6"/>
  <c r="D19" i="17"/>
  <c r="C76" i="6"/>
  <c r="C59" i="6" s="1"/>
  <c r="I76" i="6"/>
  <c r="J19" i="17"/>
  <c r="G23" i="17"/>
  <c r="G19" i="17"/>
  <c r="F76" i="6"/>
  <c r="I46" i="6"/>
  <c r="I66" i="6"/>
  <c r="N46" i="6"/>
  <c r="N66" i="6"/>
  <c r="N19" i="16"/>
  <c r="N22" i="16" s="1"/>
  <c r="N29" i="16" s="1"/>
  <c r="N32" i="16" s="1"/>
  <c r="W19" i="16"/>
  <c r="W22" i="16" s="1"/>
  <c r="W29" i="16" s="1"/>
  <c r="W32" i="16" s="1"/>
  <c r="E19" i="15"/>
  <c r="E22" i="15" s="1"/>
  <c r="E29" i="15" s="1"/>
  <c r="E32" i="15" s="1"/>
  <c r="J19" i="16"/>
  <c r="J22" i="16" s="1"/>
  <c r="J29" i="16" s="1"/>
  <c r="J32" i="16" s="1"/>
  <c r="U19" i="16"/>
  <c r="U22" i="16" s="1"/>
  <c r="U29" i="16" s="1"/>
  <c r="U32" i="16" s="1"/>
  <c r="N19" i="15"/>
  <c r="N22" i="15" s="1"/>
  <c r="N29" i="15" s="1"/>
  <c r="N32" i="15" s="1"/>
  <c r="N29" i="5"/>
  <c r="D19" i="16"/>
  <c r="D22" i="16" s="1"/>
  <c r="D29" i="16" s="1"/>
  <c r="D32" i="16" s="1"/>
  <c r="AC22" i="14"/>
  <c r="AC29" i="14" s="1"/>
  <c r="AC32" i="14" s="1"/>
  <c r="AB39" i="5" s="1"/>
  <c r="AB40" i="5" s="1"/>
  <c r="AB50" i="5" s="1"/>
  <c r="W19" i="14"/>
  <c r="V77" i="5"/>
  <c r="L19" i="15"/>
  <c r="L22" i="15" s="1"/>
  <c r="L29" i="15" s="1"/>
  <c r="L32" i="15" s="1"/>
  <c r="V19" i="14"/>
  <c r="U77" i="5"/>
  <c r="O19" i="12"/>
  <c r="O22" i="12" s="1"/>
  <c r="O29" i="12" s="1"/>
  <c r="O32" i="12" s="1"/>
  <c r="N10" i="5" s="1"/>
  <c r="N11" i="5" s="1"/>
  <c r="N16" i="5" s="1"/>
  <c r="AC23" i="15"/>
  <c r="AC26" i="15" s="1"/>
  <c r="AC30" i="15" s="1"/>
  <c r="AC33" i="15" s="1"/>
  <c r="I19" i="15"/>
  <c r="I22" i="15" s="1"/>
  <c r="I29" i="15" s="1"/>
  <c r="I32" i="15" s="1"/>
  <c r="AD19" i="15"/>
  <c r="AD22" i="15" s="1"/>
  <c r="AD29" i="15" s="1"/>
  <c r="AD32" i="15" s="1"/>
  <c r="C66" i="6"/>
  <c r="C46" i="6"/>
  <c r="AB19" i="14"/>
  <c r="AC19" i="12"/>
  <c r="AC22" i="12" s="1"/>
  <c r="AC29" i="12" s="1"/>
  <c r="AC32" i="12" s="1"/>
  <c r="AB10" i="5" s="1"/>
  <c r="AB11" i="5" s="1"/>
  <c r="AB16" i="5" s="1"/>
  <c r="AE24" i="2"/>
  <c r="AE29" i="2" s="1"/>
  <c r="AE9" i="3"/>
  <c r="AE13" i="3" s="1"/>
  <c r="O19" i="16"/>
  <c r="O22" i="16" s="1"/>
  <c r="O29" i="16" s="1"/>
  <c r="O32" i="16" s="1"/>
  <c r="AA23" i="16"/>
  <c r="AA26" i="16" s="1"/>
  <c r="AA30" i="16" s="1"/>
  <c r="AA33" i="16" s="1"/>
  <c r="X19" i="15"/>
  <c r="X22" i="15" s="1"/>
  <c r="X29" i="15" s="1"/>
  <c r="X32" i="15" s="1"/>
  <c r="R19" i="14"/>
  <c r="Q77" i="5"/>
  <c r="C19" i="12"/>
  <c r="C22" i="12" s="1"/>
  <c r="C29" i="12" s="1"/>
  <c r="C32" i="12" s="1"/>
  <c r="B10" i="5" s="1"/>
  <c r="B11" i="5" s="1"/>
  <c r="B16" i="5" s="1"/>
  <c r="D19" i="15"/>
  <c r="D22" i="15" s="1"/>
  <c r="D29" i="15" s="1"/>
  <c r="D32" i="15" s="1"/>
  <c r="AD23" i="15"/>
  <c r="AD26" i="15" s="1"/>
  <c r="AD30" i="15" s="1"/>
  <c r="AD33" i="15" s="1"/>
  <c r="I19" i="14"/>
  <c r="H77" i="5"/>
  <c r="T23" i="17"/>
  <c r="T19" i="17"/>
  <c r="S76" i="6"/>
  <c r="AE44" i="14"/>
  <c r="AE22" i="14"/>
  <c r="AE29" i="14" s="1"/>
  <c r="AE32" i="14" s="1"/>
  <c r="AD39" i="5" s="1"/>
  <c r="AD40" i="5" s="1"/>
  <c r="AD50" i="5" s="1"/>
  <c r="Z19" i="14"/>
  <c r="J19" i="12"/>
  <c r="J22" i="12" s="1"/>
  <c r="J29" i="12" s="1"/>
  <c r="J32" i="12" s="1"/>
  <c r="I10" i="5" s="1"/>
  <c r="I11" i="5" s="1"/>
  <c r="I16" i="5" s="1"/>
  <c r="AC19" i="15"/>
  <c r="AC22" i="15" s="1"/>
  <c r="AC29" i="15" s="1"/>
  <c r="AC32" i="15" s="1"/>
  <c r="AA23" i="12"/>
  <c r="AA26" i="12" s="1"/>
  <c r="AA30" i="12" s="1"/>
  <c r="AA33" i="12" s="1"/>
  <c r="Z13" i="5" s="1"/>
  <c r="H19" i="15"/>
  <c r="H22" i="15" s="1"/>
  <c r="H29" i="15" s="1"/>
  <c r="H32" i="15" s="1"/>
  <c r="G19" i="12"/>
  <c r="G22" i="12" s="1"/>
  <c r="G29" i="12" s="1"/>
  <c r="G32" i="12" s="1"/>
  <c r="F10" i="5" s="1"/>
  <c r="F11" i="5" s="1"/>
  <c r="F16" i="5" s="1"/>
  <c r="L19" i="12"/>
  <c r="L22" i="12" s="1"/>
  <c r="L29" i="12" s="1"/>
  <c r="L32" i="12" s="1"/>
  <c r="K10" i="5" s="1"/>
  <c r="K11" i="5" s="1"/>
  <c r="K16" i="5" s="1"/>
  <c r="T19" i="16"/>
  <c r="T22" i="16" s="1"/>
  <c r="T29" i="16" s="1"/>
  <c r="T32" i="16" s="1"/>
  <c r="Y19" i="12"/>
  <c r="Y22" i="12" s="1"/>
  <c r="Y29" i="12" s="1"/>
  <c r="Y32" i="12" s="1"/>
  <c r="X10" i="5" s="1"/>
  <c r="X11" i="5" s="1"/>
  <c r="X16" i="5" s="1"/>
  <c r="R19" i="16"/>
  <c r="R22" i="16" s="1"/>
  <c r="R29" i="16" s="1"/>
  <c r="R32" i="16" s="1"/>
  <c r="L19" i="16"/>
  <c r="L22" i="16" s="1"/>
  <c r="L29" i="16" s="1"/>
  <c r="L32" i="16" s="1"/>
  <c r="X19" i="16"/>
  <c r="X22" i="16" s="1"/>
  <c r="X29" i="16" s="1"/>
  <c r="X32" i="16" s="1"/>
  <c r="E23" i="17"/>
  <c r="E19" i="17"/>
  <c r="D76" i="6"/>
  <c r="L46" i="6"/>
  <c r="L66" i="6"/>
  <c r="Z23" i="16"/>
  <c r="Z26" i="16" s="1"/>
  <c r="Z30" i="16" s="1"/>
  <c r="Z33" i="16" s="1"/>
  <c r="J46" i="6"/>
  <c r="J66" i="6"/>
  <c r="G19" i="15"/>
  <c r="G22" i="15" s="1"/>
  <c r="G29" i="15" s="1"/>
  <c r="G32" i="15" s="1"/>
  <c r="AA19" i="14"/>
  <c r="S19" i="14"/>
  <c r="R77" i="5"/>
  <c r="H19" i="12"/>
  <c r="H22" i="12" s="1"/>
  <c r="H29" i="12" s="1"/>
  <c r="H32" i="12" s="1"/>
  <c r="G10" i="5" s="1"/>
  <c r="G11" i="5" s="1"/>
  <c r="G16" i="5" s="1"/>
  <c r="D66" i="6"/>
  <c r="D46" i="6"/>
  <c r="C19" i="16"/>
  <c r="C22" i="16" s="1"/>
  <c r="C29" i="16" s="1"/>
  <c r="C32" i="16" s="1"/>
  <c r="D19" i="14"/>
  <c r="C77" i="5"/>
  <c r="Q19" i="16"/>
  <c r="Q22" i="16" s="1"/>
  <c r="Q29" i="16" s="1"/>
  <c r="Q32" i="16" s="1"/>
  <c r="U66" i="6"/>
  <c r="U46" i="6"/>
  <c r="R66" i="6"/>
  <c r="R46" i="6"/>
  <c r="U23" i="17"/>
  <c r="U19" i="17"/>
  <c r="T76" i="6"/>
  <c r="E19" i="16"/>
  <c r="E22" i="16" s="1"/>
  <c r="E29" i="16" s="1"/>
  <c r="E32" i="16" s="1"/>
  <c r="E19" i="14"/>
  <c r="D77" i="5"/>
  <c r="M19" i="12"/>
  <c r="M22" i="12" s="1"/>
  <c r="M29" i="12" s="1"/>
  <c r="M32" i="12" s="1"/>
  <c r="L10" i="5" s="1"/>
  <c r="L11" i="5" s="1"/>
  <c r="L16" i="5" s="1"/>
  <c r="AG23" i="13"/>
  <c r="AG26" i="13" s="1"/>
  <c r="AG30" i="13" s="1"/>
  <c r="AG33" i="13" s="1"/>
  <c r="AF30" i="5" s="1"/>
  <c r="AB8" i="2"/>
  <c r="AB15" i="2" s="1"/>
  <c r="AB9" i="2" s="1"/>
  <c r="AB13" i="2" s="1"/>
  <c r="AB31" i="2"/>
  <c r="AB24" i="2" s="1"/>
  <c r="AB29" i="2" s="1"/>
  <c r="F19" i="17"/>
  <c r="E76" i="6"/>
  <c r="AB23" i="16"/>
  <c r="AB26" i="16" s="1"/>
  <c r="AB30" i="16" s="1"/>
  <c r="AB33" i="16" s="1"/>
  <c r="O66" i="6"/>
  <c r="O46" i="6"/>
  <c r="G66" i="6"/>
  <c r="G46" i="6"/>
  <c r="AE19" i="16"/>
  <c r="AE22" i="16" s="1"/>
  <c r="AE29" i="16" s="1"/>
  <c r="AE32" i="16" s="1"/>
  <c r="V23" i="17"/>
  <c r="V19" i="17"/>
  <c r="U76" i="6"/>
  <c r="F19" i="15"/>
  <c r="F22" i="15" s="1"/>
  <c r="F29" i="15" s="1"/>
  <c r="F32" i="15" s="1"/>
  <c r="Y19" i="14"/>
  <c r="X77" i="5"/>
  <c r="I19" i="12"/>
  <c r="I22" i="12" s="1"/>
  <c r="I29" i="12" s="1"/>
  <c r="I32" i="12" s="1"/>
  <c r="H10" i="5" s="1"/>
  <c r="H11" i="5" s="1"/>
  <c r="H16" i="5" s="1"/>
  <c r="H19" i="14"/>
  <c r="G77" i="5"/>
  <c r="C19" i="14"/>
  <c r="B77" i="5"/>
  <c r="AH23" i="13"/>
  <c r="AH26" i="13" s="1"/>
  <c r="AH30" i="13" s="1"/>
  <c r="AH33" i="13" s="1"/>
  <c r="AG30" i="5" s="1"/>
  <c r="N19" i="14"/>
  <c r="M77" i="5"/>
  <c r="AB84" i="6"/>
  <c r="AB47" i="6" s="1"/>
  <c r="L19" i="14"/>
  <c r="K77" i="5"/>
  <c r="N19" i="12"/>
  <c r="N22" i="12" s="1"/>
  <c r="N29" i="12" s="1"/>
  <c r="N32" i="12" s="1"/>
  <c r="M10" i="5" s="1"/>
  <c r="M11" i="5" s="1"/>
  <c r="M16" i="5" s="1"/>
  <c r="M19" i="14"/>
  <c r="L77" i="5"/>
  <c r="F19" i="14"/>
  <c r="E77" i="5"/>
  <c r="J19" i="14"/>
  <c r="I77" i="5"/>
  <c r="K19" i="15"/>
  <c r="K22" i="15" s="1"/>
  <c r="K29" i="15" s="1"/>
  <c r="K32" i="15" s="1"/>
  <c r="R19" i="12"/>
  <c r="R22" i="12" s="1"/>
  <c r="R29" i="12" s="1"/>
  <c r="R32" i="12" s="1"/>
  <c r="Q10" i="5" s="1"/>
  <c r="Q11" i="5" s="1"/>
  <c r="Q16" i="5" s="1"/>
  <c r="S19" i="12"/>
  <c r="S22" i="12" s="1"/>
  <c r="S29" i="12" s="1"/>
  <c r="S32" i="12" s="1"/>
  <c r="R10" i="5" s="1"/>
  <c r="R11" i="5" s="1"/>
  <c r="R16" i="5" s="1"/>
  <c r="I19" i="16"/>
  <c r="I22" i="16" s="1"/>
  <c r="I29" i="16" s="1"/>
  <c r="I32" i="16" s="1"/>
  <c r="AC23" i="16"/>
  <c r="AC26" i="16" s="1"/>
  <c r="AC30" i="16" s="1"/>
  <c r="AC33" i="16" s="1"/>
  <c r="Y19" i="15"/>
  <c r="Y22" i="15" s="1"/>
  <c r="Y29" i="15" s="1"/>
  <c r="Y32" i="15" s="1"/>
  <c r="M19" i="15"/>
  <c r="M22" i="15" s="1"/>
  <c r="M29" i="15" s="1"/>
  <c r="M32" i="15" s="1"/>
  <c r="P66" i="6"/>
  <c r="P46" i="6"/>
  <c r="H85" i="6"/>
  <c r="H68" i="6" s="1"/>
  <c r="G85" i="6"/>
  <c r="G68" i="6" s="1"/>
  <c r="F85" i="6"/>
  <c r="F68" i="6" s="1"/>
  <c r="E85" i="6"/>
  <c r="E68" i="6" s="1"/>
  <c r="D85" i="6"/>
  <c r="D68" i="6" s="1"/>
  <c r="C85" i="6"/>
  <c r="X85" i="6"/>
  <c r="X68" i="6" s="1"/>
  <c r="B85" i="6"/>
  <c r="W85" i="6"/>
  <c r="W68" i="6" s="1"/>
  <c r="V85" i="6"/>
  <c r="V68" i="6" s="1"/>
  <c r="B83" i="6"/>
  <c r="T85" i="6"/>
  <c r="T68" i="6" s="1"/>
  <c r="S85" i="6"/>
  <c r="S68" i="6" s="1"/>
  <c r="U85" i="6"/>
  <c r="U68" i="6" s="1"/>
  <c r="R85" i="6"/>
  <c r="R68" i="6" s="1"/>
  <c r="Q85" i="6"/>
  <c r="Q68" i="6" s="1"/>
  <c r="P85" i="6"/>
  <c r="P68" i="6" s="1"/>
  <c r="O85" i="6"/>
  <c r="O68" i="6" s="1"/>
  <c r="N85" i="6"/>
  <c r="N68" i="6" s="1"/>
  <c r="M85" i="6"/>
  <c r="M68" i="6" s="1"/>
  <c r="L85" i="6"/>
  <c r="L68" i="6" s="1"/>
  <c r="I85" i="6"/>
  <c r="I68" i="6" s="1"/>
  <c r="J85" i="6"/>
  <c r="J68" i="6" s="1"/>
  <c r="K85" i="6"/>
  <c r="K68" i="6" s="1"/>
  <c r="P19" i="17"/>
  <c r="O76" i="6"/>
  <c r="V83" i="6"/>
  <c r="K76" i="6"/>
  <c r="L19" i="17"/>
  <c r="K46" i="6"/>
  <c r="K66" i="6"/>
  <c r="V19" i="16"/>
  <c r="V22" i="16" s="1"/>
  <c r="V29" i="16" s="1"/>
  <c r="V32" i="16" s="1"/>
  <c r="S19" i="16"/>
  <c r="S22" i="16" s="1"/>
  <c r="S29" i="16" s="1"/>
  <c r="S32" i="16" s="1"/>
  <c r="S66" i="6"/>
  <c r="S46" i="6"/>
  <c r="Z66" i="6"/>
  <c r="Z67" i="6" s="1"/>
  <c r="Z46" i="6"/>
  <c r="K19" i="16"/>
  <c r="K22" i="16" s="1"/>
  <c r="K29" i="16" s="1"/>
  <c r="K32" i="16" s="1"/>
  <c r="AD23" i="16"/>
  <c r="AD26" i="16" s="1"/>
  <c r="AD30" i="16" s="1"/>
  <c r="AD33" i="16" s="1"/>
  <c r="G76" i="6"/>
  <c r="H19" i="17"/>
  <c r="G19" i="14"/>
  <c r="F77" i="5"/>
  <c r="AD15" i="5"/>
  <c r="AD18" i="5"/>
  <c r="AI22" i="17"/>
  <c r="AI29" i="17" s="1"/>
  <c r="AI32" i="17" s="1"/>
  <c r="AH39" i="6" s="1"/>
  <c r="S19" i="17"/>
  <c r="R76" i="6"/>
  <c r="AD22" i="14"/>
  <c r="AD29" i="14" s="1"/>
  <c r="AD32" i="14" s="1"/>
  <c r="AC39" i="5" s="1"/>
  <c r="AC40" i="5" s="1"/>
  <c r="AC50" i="5" s="1"/>
  <c r="AD44" i="14"/>
  <c r="Z9" i="3"/>
  <c r="Z13" i="3" s="1"/>
  <c r="T19" i="14"/>
  <c r="S77" i="5"/>
  <c r="J15" i="5"/>
  <c r="J18" i="5"/>
  <c r="Q19" i="14"/>
  <c r="P77" i="5"/>
  <c r="E29" i="5"/>
  <c r="V19" i="12"/>
  <c r="V22" i="12" s="1"/>
  <c r="V29" i="12" s="1"/>
  <c r="V32" i="12" s="1"/>
  <c r="U10" i="5" s="1"/>
  <c r="U11" i="5" s="1"/>
  <c r="U16" i="5" s="1"/>
  <c r="Z8" i="2"/>
  <c r="Z15" i="2" s="1"/>
  <c r="Z9" i="2" s="1"/>
  <c r="Z13" i="2" s="1"/>
  <c r="Z31" i="2"/>
  <c r="Z24" i="2" s="1"/>
  <c r="Z29" i="2" s="1"/>
  <c r="M19" i="17"/>
  <c r="L76" i="6"/>
  <c r="AC19" i="16"/>
  <c r="AC22" i="16" s="1"/>
  <c r="AC29" i="16" s="1"/>
  <c r="AC32" i="16" s="1"/>
  <c r="F19" i="16"/>
  <c r="F22" i="16" s="1"/>
  <c r="F29" i="16" s="1"/>
  <c r="F32" i="16" s="1"/>
  <c r="Y19" i="16"/>
  <c r="Y22" i="16" s="1"/>
  <c r="Y29" i="16" s="1"/>
  <c r="Y32" i="16" s="1"/>
  <c r="G19" i="16"/>
  <c r="G22" i="16" s="1"/>
  <c r="G29" i="16" s="1"/>
  <c r="G32" i="16" s="1"/>
  <c r="P19" i="14"/>
  <c r="O77" i="5"/>
  <c r="Q19" i="12"/>
  <c r="Q22" i="12" s="1"/>
  <c r="Q29" i="12" s="1"/>
  <c r="Q32" i="12" s="1"/>
  <c r="P10" i="5" s="1"/>
  <c r="P11" i="5" s="1"/>
  <c r="P16" i="5" s="1"/>
  <c r="W19" i="17"/>
  <c r="V76" i="6"/>
  <c r="U19" i="12"/>
  <c r="U22" i="12" s="1"/>
  <c r="U29" i="12" s="1"/>
  <c r="U32" i="12" s="1"/>
  <c r="T10" i="5" s="1"/>
  <c r="T11" i="5" s="1"/>
  <c r="T16" i="5" s="1"/>
  <c r="AA19" i="15"/>
  <c r="AA22" i="15" s="1"/>
  <c r="AA29" i="15" s="1"/>
  <c r="AA32" i="15" s="1"/>
  <c r="S23" i="17"/>
  <c r="I23" i="17"/>
  <c r="M23" i="17"/>
  <c r="R23" i="17"/>
  <c r="AB19" i="13"/>
  <c r="AB22" i="13" s="1"/>
  <c r="AB29" i="13" s="1"/>
  <c r="AB32" i="13" s="1"/>
  <c r="AA27" i="5" s="1"/>
  <c r="AA28" i="5" s="1"/>
  <c r="AA31" i="5" s="1"/>
  <c r="AA29" i="5" s="1"/>
  <c r="AA19" i="13"/>
  <c r="AA22" i="13" s="1"/>
  <c r="AA29" i="13" s="1"/>
  <c r="AA32" i="13" s="1"/>
  <c r="Z27" i="5" s="1"/>
  <c r="Z28" i="5" s="1"/>
  <c r="Z31" i="5" s="1"/>
  <c r="Z29" i="5" s="1"/>
  <c r="AL19" i="17"/>
  <c r="C23" i="17"/>
  <c r="AN19" i="17"/>
  <c r="AJ19" i="17"/>
  <c r="H23" i="17"/>
  <c r="AA83" i="6"/>
  <c r="AG19" i="17"/>
  <c r="AK19" i="17"/>
  <c r="F23" i="17"/>
  <c r="AH19" i="17"/>
  <c r="D23" i="17"/>
  <c r="Y83" i="6"/>
  <c r="AB19" i="15"/>
  <c r="AB22" i="15" s="1"/>
  <c r="AB29" i="15" s="1"/>
  <c r="AB32" i="15" s="1"/>
  <c r="W23" i="17"/>
  <c r="AM19" i="17"/>
  <c r="AO19" i="17"/>
  <c r="C19" i="13"/>
  <c r="C22" i="13" s="1"/>
  <c r="C29" i="13" s="1"/>
  <c r="C32" i="13" s="1"/>
  <c r="B27" i="5" s="1"/>
  <c r="B28" i="5" s="1"/>
  <c r="B31" i="5" s="1"/>
  <c r="B29" i="5" s="1"/>
  <c r="Z19" i="13"/>
  <c r="Z22" i="13" s="1"/>
  <c r="Z29" i="13" s="1"/>
  <c r="Z32" i="13" s="1"/>
  <c r="Y27" i="5" s="1"/>
  <c r="Y28" i="5" s="1"/>
  <c r="Y31" i="5" s="1"/>
  <c r="Y29" i="5" s="1"/>
  <c r="X19" i="13" l="1"/>
  <c r="X22" i="13" s="1"/>
  <c r="X29" i="13" s="1"/>
  <c r="X32" i="13" s="1"/>
  <c r="W27" i="5" s="1"/>
  <c r="W28" i="5" s="1"/>
  <c r="W31" i="5" s="1"/>
  <c r="W29" i="5" s="1"/>
  <c r="O60" i="5"/>
  <c r="O61" i="5" s="1"/>
  <c r="O70" i="5" s="1"/>
  <c r="O22" i="3"/>
  <c r="O78" i="5"/>
  <c r="O87" i="5" s="1"/>
  <c r="K60" i="5"/>
  <c r="K61" i="5" s="1"/>
  <c r="K70" i="5" s="1"/>
  <c r="K22" i="3"/>
  <c r="K78" i="5"/>
  <c r="K87" i="5" s="1"/>
  <c r="V22" i="17"/>
  <c r="V29" i="17" s="1"/>
  <c r="V32" i="17" s="1"/>
  <c r="U39" i="6" s="1"/>
  <c r="U40" i="6" s="1"/>
  <c r="U50" i="6" s="1"/>
  <c r="U41" i="6" s="1"/>
  <c r="T59" i="6"/>
  <c r="T60" i="6" s="1"/>
  <c r="T69" i="6" s="1"/>
  <c r="T61" i="6" s="1"/>
  <c r="T65" i="6" s="1"/>
  <c r="T67" i="6" s="1"/>
  <c r="T77" i="6"/>
  <c r="T86" i="6" s="1"/>
  <c r="T78" i="6" s="1"/>
  <c r="T82" i="6" s="1"/>
  <c r="T84" i="6" s="1"/>
  <c r="T47" i="6" s="1"/>
  <c r="K15" i="5"/>
  <c r="K18" i="5"/>
  <c r="P59" i="6"/>
  <c r="P60" i="6" s="1"/>
  <c r="P69" i="6" s="1"/>
  <c r="P61" i="6" s="1"/>
  <c r="P65" i="6" s="1"/>
  <c r="P67" i="6" s="1"/>
  <c r="P77" i="6"/>
  <c r="P86" i="6" s="1"/>
  <c r="P78" i="6" s="1"/>
  <c r="P82" i="6" s="1"/>
  <c r="P84" i="6" s="1"/>
  <c r="P47" i="6" s="1"/>
  <c r="N23" i="17"/>
  <c r="P22" i="14"/>
  <c r="P29" i="14" s="1"/>
  <c r="P32" i="14" s="1"/>
  <c r="O39" i="5" s="1"/>
  <c r="P44" i="14"/>
  <c r="S60" i="5"/>
  <c r="S61" i="5" s="1"/>
  <c r="S70" i="5" s="1"/>
  <c r="S22" i="3"/>
  <c r="S78" i="5"/>
  <c r="S87" i="5" s="1"/>
  <c r="L44" i="14"/>
  <c r="L22" i="14"/>
  <c r="L29" i="14" s="1"/>
  <c r="L32" i="14" s="1"/>
  <c r="K39" i="5" s="1"/>
  <c r="V26" i="17"/>
  <c r="V30" i="17" s="1"/>
  <c r="V33" i="17" s="1"/>
  <c r="U49" i="6" s="1"/>
  <c r="V45" i="17"/>
  <c r="U22" i="17"/>
  <c r="U29" i="17" s="1"/>
  <c r="U32" i="17" s="1"/>
  <c r="T39" i="6" s="1"/>
  <c r="T40" i="6" s="1"/>
  <c r="T50" i="6" s="1"/>
  <c r="Q44" i="17"/>
  <c r="Q22" i="17"/>
  <c r="Q29" i="17" s="1"/>
  <c r="Q32" i="17" s="1"/>
  <c r="P39" i="6" s="1"/>
  <c r="P40" i="6" s="1"/>
  <c r="P50" i="6" s="1"/>
  <c r="K22" i="17"/>
  <c r="K29" i="17" s="1"/>
  <c r="K32" i="17" s="1"/>
  <c r="J39" i="6" s="1"/>
  <c r="J40" i="6" s="1"/>
  <c r="J50" i="6" s="1"/>
  <c r="AN22" i="17"/>
  <c r="AN29" i="17" s="1"/>
  <c r="AN32" i="17" s="1"/>
  <c r="AM39" i="6" s="1"/>
  <c r="AA23" i="17"/>
  <c r="AA19" i="17"/>
  <c r="Q19" i="13"/>
  <c r="Q22" i="13" s="1"/>
  <c r="Q29" i="13" s="1"/>
  <c r="Q32" i="13" s="1"/>
  <c r="P27" i="5" s="1"/>
  <c r="P28" i="5" s="1"/>
  <c r="P31" i="5" s="1"/>
  <c r="P29" i="5" s="1"/>
  <c r="T22" i="14"/>
  <c r="T29" i="14" s="1"/>
  <c r="T32" i="14" s="1"/>
  <c r="S39" i="5" s="1"/>
  <c r="T44" i="14"/>
  <c r="U26" i="17"/>
  <c r="U30" i="17" s="1"/>
  <c r="U33" i="17" s="1"/>
  <c r="T49" i="6" s="1"/>
  <c r="F15" i="5"/>
  <c r="F18" i="5"/>
  <c r="J59" i="6"/>
  <c r="J60" i="6" s="1"/>
  <c r="J69" i="6" s="1"/>
  <c r="J61" i="6" s="1"/>
  <c r="J65" i="6" s="1"/>
  <c r="J67" i="6" s="1"/>
  <c r="J77" i="6"/>
  <c r="J86" i="6" s="1"/>
  <c r="J78" i="6" s="1"/>
  <c r="J82" i="6" s="1"/>
  <c r="J84" i="6" s="1"/>
  <c r="J47" i="6" s="1"/>
  <c r="AA66" i="6"/>
  <c r="AA67" i="6" s="1"/>
  <c r="AA46" i="6"/>
  <c r="AA84" i="6"/>
  <c r="AA47" i="6" s="1"/>
  <c r="W19" i="13"/>
  <c r="W22" i="13" s="1"/>
  <c r="W29" i="13" s="1"/>
  <c r="W32" i="13" s="1"/>
  <c r="V27" i="5" s="1"/>
  <c r="V28" i="5" s="1"/>
  <c r="V31" i="5" s="1"/>
  <c r="V29" i="5" s="1"/>
  <c r="B15" i="5"/>
  <c r="B18" i="5"/>
  <c r="N59" i="6"/>
  <c r="N60" i="6" s="1"/>
  <c r="N69" i="6" s="1"/>
  <c r="N61" i="6" s="1"/>
  <c r="N65" i="6" s="1"/>
  <c r="N67" i="6" s="1"/>
  <c r="N77" i="6"/>
  <c r="N86" i="6" s="1"/>
  <c r="N78" i="6" s="1"/>
  <c r="N82" i="6" s="1"/>
  <c r="N84" i="6" s="1"/>
  <c r="N47" i="6" s="1"/>
  <c r="N19" i="13"/>
  <c r="N22" i="13" s="1"/>
  <c r="N29" i="13" s="1"/>
  <c r="N32" i="13" s="1"/>
  <c r="M27" i="5" s="1"/>
  <c r="M28" i="5" s="1"/>
  <c r="M31" i="5" s="1"/>
  <c r="M29" i="5" s="1"/>
  <c r="AA23" i="15"/>
  <c r="AA26" i="15" s="1"/>
  <c r="AA30" i="15" s="1"/>
  <c r="AA33" i="15" s="1"/>
  <c r="M78" i="5"/>
  <c r="M87" i="5" s="1"/>
  <c r="M60" i="5"/>
  <c r="M61" i="5" s="1"/>
  <c r="M70" i="5" s="1"/>
  <c r="M22" i="3"/>
  <c r="V15" i="5"/>
  <c r="V18" i="5"/>
  <c r="O22" i="17"/>
  <c r="O29" i="17" s="1"/>
  <c r="O32" i="17" s="1"/>
  <c r="N39" i="6" s="1"/>
  <c r="N40" i="6" s="1"/>
  <c r="N50" i="6" s="1"/>
  <c r="Q23" i="17"/>
  <c r="AD19" i="17"/>
  <c r="U19" i="13"/>
  <c r="U22" i="13" s="1"/>
  <c r="U29" i="13" s="1"/>
  <c r="U32" i="13" s="1"/>
  <c r="T27" i="5" s="1"/>
  <c r="T28" i="5" s="1"/>
  <c r="T31" i="5" s="1"/>
  <c r="T29" i="5" s="1"/>
  <c r="R15" i="5"/>
  <c r="R18" i="5"/>
  <c r="N22" i="14"/>
  <c r="N29" i="14" s="1"/>
  <c r="N32" i="14" s="1"/>
  <c r="M39" i="5" s="1"/>
  <c r="Q60" i="5"/>
  <c r="Q61" i="5" s="1"/>
  <c r="Q70" i="5" s="1"/>
  <c r="Q22" i="3"/>
  <c r="Q78" i="5"/>
  <c r="Q87" i="5" s="1"/>
  <c r="M59" i="6"/>
  <c r="M60" i="6" s="1"/>
  <c r="M69" i="6" s="1"/>
  <c r="M61" i="6" s="1"/>
  <c r="M65" i="6" s="1"/>
  <c r="M67" i="6" s="1"/>
  <c r="M77" i="6"/>
  <c r="M86" i="6" s="1"/>
  <c r="M78" i="6" s="1"/>
  <c r="M82" i="6" s="1"/>
  <c r="M84" i="6" s="1"/>
  <c r="M47" i="6" s="1"/>
  <c r="T19" i="13"/>
  <c r="T22" i="13" s="1"/>
  <c r="T29" i="13" s="1"/>
  <c r="T32" i="13" s="1"/>
  <c r="S27" i="5" s="1"/>
  <c r="S28" i="5" s="1"/>
  <c r="S31" i="5" s="1"/>
  <c r="S29" i="5" s="1"/>
  <c r="F26" i="17"/>
  <c r="F30" i="17" s="1"/>
  <c r="F33" i="17" s="1"/>
  <c r="E49" i="6" s="1"/>
  <c r="AB23" i="17"/>
  <c r="AB19" i="17"/>
  <c r="S26" i="17"/>
  <c r="S30" i="17" s="1"/>
  <c r="S33" i="17" s="1"/>
  <c r="R49" i="6" s="1"/>
  <c r="S45" i="17"/>
  <c r="B66" i="6"/>
  <c r="B46" i="6"/>
  <c r="R22" i="14"/>
  <c r="R29" i="14" s="1"/>
  <c r="R32" i="14" s="1"/>
  <c r="Q39" i="5" s="1"/>
  <c r="N15" i="5"/>
  <c r="N18" i="5"/>
  <c r="N22" i="17"/>
  <c r="N29" i="17" s="1"/>
  <c r="N32" i="17" s="1"/>
  <c r="M39" i="6" s="1"/>
  <c r="M40" i="6" s="1"/>
  <c r="M50" i="6" s="1"/>
  <c r="AO22" i="17"/>
  <c r="AO29" i="17" s="1"/>
  <c r="AO32" i="17" s="1"/>
  <c r="AN39" i="6" s="1"/>
  <c r="X19" i="17"/>
  <c r="W76" i="6"/>
  <c r="D26" i="17"/>
  <c r="D30" i="17" s="1"/>
  <c r="D33" i="17" s="1"/>
  <c r="C49" i="6" s="1"/>
  <c r="C41" i="6" s="1"/>
  <c r="P23" i="17"/>
  <c r="R59" i="6"/>
  <c r="R60" i="6" s="1"/>
  <c r="R69" i="6" s="1"/>
  <c r="R61" i="6" s="1"/>
  <c r="R65" i="6" s="1"/>
  <c r="R67" i="6" s="1"/>
  <c r="R77" i="6"/>
  <c r="R86" i="6" s="1"/>
  <c r="R78" i="6" s="1"/>
  <c r="R82" i="6" s="1"/>
  <c r="R84" i="6" s="1"/>
  <c r="R47" i="6" s="1"/>
  <c r="Q15" i="5"/>
  <c r="Q18" i="5"/>
  <c r="Q59" i="6"/>
  <c r="Q60" i="6" s="1"/>
  <c r="Q69" i="6" s="1"/>
  <c r="Q61" i="6" s="1"/>
  <c r="Q65" i="6" s="1"/>
  <c r="Q67" i="6" s="1"/>
  <c r="Q77" i="6"/>
  <c r="Q86" i="6" s="1"/>
  <c r="Q78" i="6" s="1"/>
  <c r="Q82" i="6" s="1"/>
  <c r="Q84" i="6" s="1"/>
  <c r="Q47" i="6" s="1"/>
  <c r="AK22" i="17"/>
  <c r="AK29" i="17" s="1"/>
  <c r="AK32" i="17" s="1"/>
  <c r="AJ39" i="6" s="1"/>
  <c r="AE19" i="17"/>
  <c r="AF19" i="17"/>
  <c r="AB19" i="12"/>
  <c r="AB22" i="12" s="1"/>
  <c r="AB29" i="12" s="1"/>
  <c r="AB32" i="12" s="1"/>
  <c r="AA10" i="5" s="1"/>
  <c r="AA11" i="5" s="1"/>
  <c r="AA16" i="5" s="1"/>
  <c r="I26" i="17"/>
  <c r="I30" i="17" s="1"/>
  <c r="I33" i="17" s="1"/>
  <c r="H49" i="6" s="1"/>
  <c r="S22" i="17"/>
  <c r="S29" i="17" s="1"/>
  <c r="S32" i="17" s="1"/>
  <c r="R39" i="6" s="1"/>
  <c r="R40" i="6" s="1"/>
  <c r="R50" i="6" s="1"/>
  <c r="R41" i="6" s="1"/>
  <c r="S44" i="17"/>
  <c r="U60" i="5"/>
  <c r="U61" i="5" s="1"/>
  <c r="U70" i="5" s="1"/>
  <c r="U22" i="3"/>
  <c r="U78" i="5"/>
  <c r="U87" i="5" s="1"/>
  <c r="R22" i="17"/>
  <c r="R29" i="17" s="1"/>
  <c r="R32" i="17" s="1"/>
  <c r="Q39" i="6" s="1"/>
  <c r="Q40" i="6" s="1"/>
  <c r="Q50" i="6" s="1"/>
  <c r="W26" i="17"/>
  <c r="W30" i="17" s="1"/>
  <c r="W33" i="17" s="1"/>
  <c r="V49" i="6" s="1"/>
  <c r="W45" i="17"/>
  <c r="H26" i="17"/>
  <c r="H30" i="17" s="1"/>
  <c r="H33" i="17" s="1"/>
  <c r="G49" i="6" s="1"/>
  <c r="AI44" i="17"/>
  <c r="L22" i="17"/>
  <c r="L29" i="17" s="1"/>
  <c r="L32" i="17" s="1"/>
  <c r="K39" i="6" s="1"/>
  <c r="K40" i="6" s="1"/>
  <c r="K50" i="6" s="1"/>
  <c r="L44" i="17"/>
  <c r="B68" i="6"/>
  <c r="B61" i="6" s="1"/>
  <c r="B65" i="6" s="1"/>
  <c r="B67" i="6" s="1"/>
  <c r="B78" i="6"/>
  <c r="B82" i="6" s="1"/>
  <c r="B84" i="6" s="1"/>
  <c r="B47" i="6" s="1"/>
  <c r="B60" i="5"/>
  <c r="B61" i="5" s="1"/>
  <c r="B70" i="5" s="1"/>
  <c r="B22" i="3"/>
  <c r="B22" i="2" s="1"/>
  <c r="B78" i="5"/>
  <c r="B87" i="5" s="1"/>
  <c r="C60" i="5"/>
  <c r="C61" i="5" s="1"/>
  <c r="C70" i="5" s="1"/>
  <c r="C22" i="3"/>
  <c r="C22" i="2" s="1"/>
  <c r="C78" i="5"/>
  <c r="C87" i="5" s="1"/>
  <c r="D59" i="6"/>
  <c r="D60" i="6" s="1"/>
  <c r="D69" i="6" s="1"/>
  <c r="D61" i="6" s="1"/>
  <c r="D65" i="6" s="1"/>
  <c r="D67" i="6" s="1"/>
  <c r="D77" i="6"/>
  <c r="D86" i="6" s="1"/>
  <c r="D78" i="6" s="1"/>
  <c r="D82" i="6" s="1"/>
  <c r="D84" i="6" s="1"/>
  <c r="D47" i="6" s="1"/>
  <c r="V22" i="14"/>
  <c r="V29" i="14" s="1"/>
  <c r="V32" i="14" s="1"/>
  <c r="U39" i="5" s="1"/>
  <c r="X66" i="6"/>
  <c r="X46" i="6"/>
  <c r="K59" i="6"/>
  <c r="K60" i="6" s="1"/>
  <c r="K69" i="6" s="1"/>
  <c r="K61" i="6" s="1"/>
  <c r="K65" i="6" s="1"/>
  <c r="K67" i="6" s="1"/>
  <c r="K77" i="6"/>
  <c r="K86" i="6" s="1"/>
  <c r="K78" i="6" s="1"/>
  <c r="K82" i="6" s="1"/>
  <c r="K84" i="6" s="1"/>
  <c r="K47" i="6" s="1"/>
  <c r="C22" i="14"/>
  <c r="C29" i="14" s="1"/>
  <c r="C32" i="14" s="1"/>
  <c r="B39" i="5" s="1"/>
  <c r="E59" i="6"/>
  <c r="E60" i="6" s="1"/>
  <c r="E69" i="6" s="1"/>
  <c r="E61" i="6" s="1"/>
  <c r="E65" i="6" s="1"/>
  <c r="E67" i="6" s="1"/>
  <c r="E77" i="6"/>
  <c r="E86" i="6" s="1"/>
  <c r="E78" i="6" s="1"/>
  <c r="E82" i="6" s="1"/>
  <c r="E84" i="6" s="1"/>
  <c r="E47" i="6" s="1"/>
  <c r="D22" i="14"/>
  <c r="D29" i="14" s="1"/>
  <c r="D32" i="14" s="1"/>
  <c r="C39" i="5" s="1"/>
  <c r="D44" i="14"/>
  <c r="E22" i="17"/>
  <c r="E29" i="17" s="1"/>
  <c r="E32" i="17" s="1"/>
  <c r="D39" i="6" s="1"/>
  <c r="D40" i="6" s="1"/>
  <c r="D50" i="6" s="1"/>
  <c r="D41" i="6" s="1"/>
  <c r="I15" i="5"/>
  <c r="I18" i="5"/>
  <c r="Z23" i="17"/>
  <c r="Z19" i="17"/>
  <c r="Y76" i="6"/>
  <c r="AC19" i="17"/>
  <c r="AL22" i="17"/>
  <c r="AL29" i="17" s="1"/>
  <c r="AL32" i="17" s="1"/>
  <c r="AK39" i="6" s="1"/>
  <c r="AL44" i="17"/>
  <c r="L59" i="6"/>
  <c r="L60" i="6" s="1"/>
  <c r="L69" i="6" s="1"/>
  <c r="L61" i="6" s="1"/>
  <c r="L65" i="6" s="1"/>
  <c r="L67" i="6" s="1"/>
  <c r="L77" i="6"/>
  <c r="L86" i="6" s="1"/>
  <c r="L78" i="6" s="1"/>
  <c r="L82" i="6" s="1"/>
  <c r="L84" i="6" s="1"/>
  <c r="L47" i="6" s="1"/>
  <c r="V66" i="6"/>
  <c r="V46" i="6"/>
  <c r="C68" i="6"/>
  <c r="C61" i="6" s="1"/>
  <c r="C65" i="6" s="1"/>
  <c r="C67" i="6" s="1"/>
  <c r="C78" i="6"/>
  <c r="C82" i="6" s="1"/>
  <c r="C84" i="6" s="1"/>
  <c r="C47" i="6" s="1"/>
  <c r="I78" i="5"/>
  <c r="I87" i="5" s="1"/>
  <c r="I60" i="5"/>
  <c r="I61" i="5" s="1"/>
  <c r="I70" i="5" s="1"/>
  <c r="I22" i="3"/>
  <c r="G60" i="5"/>
  <c r="G61" i="5" s="1"/>
  <c r="G70" i="5" s="1"/>
  <c r="G22" i="3"/>
  <c r="G78" i="5"/>
  <c r="G87" i="5" s="1"/>
  <c r="F22" i="17"/>
  <c r="F29" i="17" s="1"/>
  <c r="F32" i="17" s="1"/>
  <c r="E39" i="6" s="1"/>
  <c r="E40" i="6" s="1"/>
  <c r="E50" i="6" s="1"/>
  <c r="E41" i="6" s="1"/>
  <c r="E26" i="17"/>
  <c r="E30" i="17" s="1"/>
  <c r="E33" i="17" s="1"/>
  <c r="D49" i="6" s="1"/>
  <c r="E45" i="17"/>
  <c r="S15" i="5"/>
  <c r="S18" i="5"/>
  <c r="M22" i="17"/>
  <c r="M29" i="17" s="1"/>
  <c r="M32" i="17" s="1"/>
  <c r="L39" i="6" s="1"/>
  <c r="L40" i="6" s="1"/>
  <c r="L50" i="6" s="1"/>
  <c r="J22" i="14"/>
  <c r="J29" i="14" s="1"/>
  <c r="J32" i="14" s="1"/>
  <c r="I39" i="5" s="1"/>
  <c r="H22" i="14"/>
  <c r="H29" i="14" s="1"/>
  <c r="H32" i="14" s="1"/>
  <c r="G39" i="5" s="1"/>
  <c r="H44" i="14"/>
  <c r="Z22" i="14"/>
  <c r="Z29" i="14" s="1"/>
  <c r="Z32" i="14" s="1"/>
  <c r="Y39" i="5" s="1"/>
  <c r="E15" i="5"/>
  <c r="E18" i="5"/>
  <c r="X19" i="14"/>
  <c r="W77" i="5"/>
  <c r="AA19" i="16"/>
  <c r="AA22" i="16" s="1"/>
  <c r="AA29" i="16" s="1"/>
  <c r="AA32" i="16" s="1"/>
  <c r="K23" i="17"/>
  <c r="F60" i="5"/>
  <c r="F61" i="5" s="1"/>
  <c r="F70" i="5" s="1"/>
  <c r="F22" i="3"/>
  <c r="F78" i="5"/>
  <c r="F87" i="5" s="1"/>
  <c r="O59" i="6"/>
  <c r="O60" i="6" s="1"/>
  <c r="O69" i="6" s="1"/>
  <c r="O61" i="6" s="1"/>
  <c r="O65" i="6" s="1"/>
  <c r="O67" i="6" s="1"/>
  <c r="O77" i="6"/>
  <c r="O86" i="6" s="1"/>
  <c r="O78" i="6" s="1"/>
  <c r="O82" i="6" s="1"/>
  <c r="O84" i="6" s="1"/>
  <c r="O47" i="6" s="1"/>
  <c r="V60" i="5"/>
  <c r="V61" i="5" s="1"/>
  <c r="V70" i="5" s="1"/>
  <c r="V22" i="3"/>
  <c r="V78" i="5"/>
  <c r="V87" i="5" s="1"/>
  <c r="T60" i="5"/>
  <c r="T61" i="5" s="1"/>
  <c r="T70" i="5" s="1"/>
  <c r="T22" i="3"/>
  <c r="T78" i="5"/>
  <c r="T87" i="5" s="1"/>
  <c r="I22" i="17"/>
  <c r="I29" i="17" s="1"/>
  <c r="I32" i="17" s="1"/>
  <c r="H39" i="6" s="1"/>
  <c r="H40" i="6" s="1"/>
  <c r="H50" i="6" s="1"/>
  <c r="K19" i="13"/>
  <c r="K22" i="13" s="1"/>
  <c r="K29" i="13" s="1"/>
  <c r="K32" i="13" s="1"/>
  <c r="J27" i="5" s="1"/>
  <c r="J28" i="5" s="1"/>
  <c r="J31" i="5" s="1"/>
  <c r="J29" i="5" s="1"/>
  <c r="S19" i="13"/>
  <c r="S22" i="13" s="1"/>
  <c r="S29" i="13" s="1"/>
  <c r="S32" i="13" s="1"/>
  <c r="R27" i="5" s="1"/>
  <c r="R28" i="5" s="1"/>
  <c r="R31" i="5" s="1"/>
  <c r="R29" i="5" s="1"/>
  <c r="Y19" i="17"/>
  <c r="X76" i="6"/>
  <c r="AF76" i="6"/>
  <c r="M26" i="17"/>
  <c r="M30" i="17" s="1"/>
  <c r="M33" i="17" s="1"/>
  <c r="L49" i="6" s="1"/>
  <c r="G22" i="14"/>
  <c r="G29" i="14" s="1"/>
  <c r="G32" i="14" s="1"/>
  <c r="F39" i="5" s="1"/>
  <c r="P22" i="17"/>
  <c r="P29" i="17" s="1"/>
  <c r="P32" i="17" s="1"/>
  <c r="O39" i="6" s="1"/>
  <c r="O40" i="6" s="1"/>
  <c r="O50" i="6" s="1"/>
  <c r="E60" i="5"/>
  <c r="E61" i="5" s="1"/>
  <c r="E70" i="5" s="1"/>
  <c r="E22" i="3"/>
  <c r="E78" i="5"/>
  <c r="E87" i="5" s="1"/>
  <c r="H15" i="5"/>
  <c r="H18" i="5"/>
  <c r="W44" i="14"/>
  <c r="W22" i="14"/>
  <c r="W29" i="14" s="1"/>
  <c r="W32" i="14" s="1"/>
  <c r="V39" i="5" s="1"/>
  <c r="J60" i="5"/>
  <c r="J61" i="5" s="1"/>
  <c r="J70" i="5" s="1"/>
  <c r="J22" i="3"/>
  <c r="J78" i="5"/>
  <c r="J87" i="5" s="1"/>
  <c r="U44" i="14"/>
  <c r="U22" i="14"/>
  <c r="U29" i="14" s="1"/>
  <c r="U32" i="14" s="1"/>
  <c r="T39" i="5" s="1"/>
  <c r="H59" i="6"/>
  <c r="H60" i="6" s="1"/>
  <c r="H69" i="6" s="1"/>
  <c r="H61" i="6" s="1"/>
  <c r="H65" i="6" s="1"/>
  <c r="H67" i="6" s="1"/>
  <c r="H77" i="6"/>
  <c r="H86" i="6" s="1"/>
  <c r="H78" i="6" s="1"/>
  <c r="H82" i="6" s="1"/>
  <c r="H84" i="6" s="1"/>
  <c r="H47" i="6" s="1"/>
  <c r="V19" i="13"/>
  <c r="V22" i="13" s="1"/>
  <c r="V29" i="13" s="1"/>
  <c r="V32" i="13" s="1"/>
  <c r="U27" i="5" s="1"/>
  <c r="U28" i="5" s="1"/>
  <c r="U31" i="5" s="1"/>
  <c r="U29" i="5" s="1"/>
  <c r="AH22" i="17"/>
  <c r="AH29" i="17" s="1"/>
  <c r="AH32" i="17" s="1"/>
  <c r="AG39" i="6" s="1"/>
  <c r="AH44" i="17"/>
  <c r="T15" i="5"/>
  <c r="T18" i="5"/>
  <c r="U15" i="5"/>
  <c r="U18" i="5"/>
  <c r="H44" i="17"/>
  <c r="H22" i="17"/>
  <c r="H29" i="17" s="1"/>
  <c r="H32" i="17" s="1"/>
  <c r="G39" i="6" s="1"/>
  <c r="G40" i="6" s="1"/>
  <c r="G50" i="6" s="1"/>
  <c r="F22" i="14"/>
  <c r="F29" i="14" s="1"/>
  <c r="F32" i="14" s="1"/>
  <c r="E39" i="5" s="1"/>
  <c r="F44" i="14"/>
  <c r="F59" i="6"/>
  <c r="F60" i="6" s="1"/>
  <c r="F69" i="6" s="1"/>
  <c r="F61" i="6" s="1"/>
  <c r="F65" i="6" s="1"/>
  <c r="F67" i="6" s="1"/>
  <c r="F77" i="6"/>
  <c r="F86" i="6" s="1"/>
  <c r="F78" i="6" s="1"/>
  <c r="F82" i="6" s="1"/>
  <c r="F84" i="6" s="1"/>
  <c r="F47" i="6" s="1"/>
  <c r="K22" i="14"/>
  <c r="K29" i="14" s="1"/>
  <c r="K32" i="14" s="1"/>
  <c r="J39" i="5" s="1"/>
  <c r="K44" i="14"/>
  <c r="Y66" i="6"/>
  <c r="Y46" i="6"/>
  <c r="AA19" i="12"/>
  <c r="AA22" i="12" s="1"/>
  <c r="AA29" i="12" s="1"/>
  <c r="AA32" i="12" s="1"/>
  <c r="Z10" i="5" s="1"/>
  <c r="Z11" i="5" s="1"/>
  <c r="Z16" i="5" s="1"/>
  <c r="AG22" i="17"/>
  <c r="AG29" i="17" s="1"/>
  <c r="AG32" i="17" s="1"/>
  <c r="AF39" i="6" s="1"/>
  <c r="AF40" i="6" s="1"/>
  <c r="C26" i="17"/>
  <c r="C30" i="17" s="1"/>
  <c r="C33" i="17" s="1"/>
  <c r="B49" i="6" s="1"/>
  <c r="B41" i="6" s="1"/>
  <c r="R19" i="13"/>
  <c r="R22" i="13" s="1"/>
  <c r="R29" i="13" s="1"/>
  <c r="R32" i="13" s="1"/>
  <c r="Q27" i="5" s="1"/>
  <c r="Q28" i="5" s="1"/>
  <c r="Q31" i="5" s="1"/>
  <c r="Q29" i="5" s="1"/>
  <c r="O23" i="17"/>
  <c r="L23" i="17"/>
  <c r="G77" i="6"/>
  <c r="G86" i="6" s="1"/>
  <c r="G78" i="6" s="1"/>
  <c r="G82" i="6" s="1"/>
  <c r="G84" i="6" s="1"/>
  <c r="G47" i="6" s="1"/>
  <c r="G59" i="6"/>
  <c r="G60" i="6" s="1"/>
  <c r="G69" i="6" s="1"/>
  <c r="G61" i="6" s="1"/>
  <c r="G65" i="6" s="1"/>
  <c r="G67" i="6" s="1"/>
  <c r="X60" i="5"/>
  <c r="X61" i="5" s="1"/>
  <c r="X70" i="5" s="1"/>
  <c r="X78" i="5"/>
  <c r="X87" i="5" s="1"/>
  <c r="L15" i="5"/>
  <c r="L18" i="5"/>
  <c r="G15" i="5"/>
  <c r="G18" i="5"/>
  <c r="S59" i="6"/>
  <c r="S60" i="6" s="1"/>
  <c r="S69" i="6" s="1"/>
  <c r="S61" i="6" s="1"/>
  <c r="S65" i="6" s="1"/>
  <c r="S67" i="6" s="1"/>
  <c r="S77" i="6"/>
  <c r="S86" i="6" s="1"/>
  <c r="S78" i="6" s="1"/>
  <c r="S82" i="6" s="1"/>
  <c r="S84" i="6" s="1"/>
  <c r="S47" i="6" s="1"/>
  <c r="AB15" i="5"/>
  <c r="AB18" i="5"/>
  <c r="AC44" i="14"/>
  <c r="G44" i="17"/>
  <c r="G22" i="17"/>
  <c r="G29" i="17" s="1"/>
  <c r="G32" i="17" s="1"/>
  <c r="F39" i="6" s="1"/>
  <c r="F40" i="6" s="1"/>
  <c r="F50" i="6" s="1"/>
  <c r="AJ22" i="17"/>
  <c r="AJ29" i="17" s="1"/>
  <c r="AJ32" i="17" s="1"/>
  <c r="AI39" i="6" s="1"/>
  <c r="Z19" i="12"/>
  <c r="Z22" i="12" s="1"/>
  <c r="Z29" i="12" s="1"/>
  <c r="Z32" i="12" s="1"/>
  <c r="Y10" i="5" s="1"/>
  <c r="Y11" i="5" s="1"/>
  <c r="Y16" i="5" s="1"/>
  <c r="R26" i="17"/>
  <c r="R30" i="17" s="1"/>
  <c r="R33" i="17" s="1"/>
  <c r="Q49" i="6" s="1"/>
  <c r="R45" i="17"/>
  <c r="V59" i="6"/>
  <c r="V60" i="6" s="1"/>
  <c r="V69" i="6" s="1"/>
  <c r="V61" i="6" s="1"/>
  <c r="V65" i="6" s="1"/>
  <c r="V67" i="6" s="1"/>
  <c r="V77" i="6"/>
  <c r="V86" i="6" s="1"/>
  <c r="V78" i="6" s="1"/>
  <c r="V82" i="6" s="1"/>
  <c r="V84" i="6" s="1"/>
  <c r="V47" i="6" s="1"/>
  <c r="L60" i="5"/>
  <c r="L61" i="5" s="1"/>
  <c r="L70" i="5" s="1"/>
  <c r="L78" i="5"/>
  <c r="L87" i="5" s="1"/>
  <c r="L22" i="3"/>
  <c r="Y22" i="14"/>
  <c r="Y29" i="14" s="1"/>
  <c r="Y32" i="14" s="1"/>
  <c r="X39" i="5" s="1"/>
  <c r="T22" i="17"/>
  <c r="T29" i="17" s="1"/>
  <c r="T32" i="17" s="1"/>
  <c r="S39" i="6" s="1"/>
  <c r="S40" i="6" s="1"/>
  <c r="S50" i="6" s="1"/>
  <c r="G26" i="17"/>
  <c r="G30" i="17" s="1"/>
  <c r="G33" i="17" s="1"/>
  <c r="F49" i="6" s="1"/>
  <c r="AD66" i="6"/>
  <c r="AD67" i="6" s="1"/>
  <c r="AD46" i="6"/>
  <c r="AD84" i="6"/>
  <c r="AD47" i="6" s="1"/>
  <c r="H19" i="13"/>
  <c r="H22" i="13" s="1"/>
  <c r="H29" i="13" s="1"/>
  <c r="H32" i="13" s="1"/>
  <c r="G27" i="5" s="1"/>
  <c r="G28" i="5" s="1"/>
  <c r="G31" i="5" s="1"/>
  <c r="G29" i="5" s="1"/>
  <c r="W22" i="17"/>
  <c r="W29" i="17" s="1"/>
  <c r="W32" i="17" s="1"/>
  <c r="V39" i="6" s="1"/>
  <c r="V40" i="6" s="1"/>
  <c r="V50" i="6" s="1"/>
  <c r="V41" i="6" s="1"/>
  <c r="P60" i="5"/>
  <c r="P61" i="5" s="1"/>
  <c r="P70" i="5" s="1"/>
  <c r="P22" i="3"/>
  <c r="P78" i="5"/>
  <c r="P87" i="5" s="1"/>
  <c r="M22" i="14"/>
  <c r="M29" i="14" s="1"/>
  <c r="M32" i="14" s="1"/>
  <c r="L39" i="5" s="1"/>
  <c r="M44" i="14"/>
  <c r="D60" i="5"/>
  <c r="D61" i="5" s="1"/>
  <c r="D70" i="5" s="1"/>
  <c r="D22" i="3"/>
  <c r="D78" i="5"/>
  <c r="D87" i="5" s="1"/>
  <c r="R60" i="5"/>
  <c r="R61" i="5" s="1"/>
  <c r="R70" i="5" s="1"/>
  <c r="R22" i="3"/>
  <c r="R78" i="5"/>
  <c r="R87" i="5" s="1"/>
  <c r="X15" i="5"/>
  <c r="X18" i="5"/>
  <c r="T26" i="17"/>
  <c r="T30" i="17" s="1"/>
  <c r="T33" i="17" s="1"/>
  <c r="S49" i="6" s="1"/>
  <c r="T45" i="17"/>
  <c r="AB22" i="14"/>
  <c r="AB29" i="14" s="1"/>
  <c r="AB32" i="14" s="1"/>
  <c r="AA39" i="5" s="1"/>
  <c r="AA40" i="5" s="1"/>
  <c r="AA50" i="5" s="1"/>
  <c r="J22" i="17"/>
  <c r="J29" i="17" s="1"/>
  <c r="J32" i="17" s="1"/>
  <c r="I39" i="6" s="1"/>
  <c r="I40" i="6" s="1"/>
  <c r="I50" i="6" s="1"/>
  <c r="N60" i="5"/>
  <c r="N61" i="5" s="1"/>
  <c r="N70" i="5" s="1"/>
  <c r="N22" i="3"/>
  <c r="N78" i="5"/>
  <c r="N87" i="5" s="1"/>
  <c r="AM22" i="17"/>
  <c r="AM29" i="17" s="1"/>
  <c r="AM32" i="17" s="1"/>
  <c r="AL39" i="6" s="1"/>
  <c r="D19" i="13"/>
  <c r="D22" i="13" s="1"/>
  <c r="D29" i="13" s="1"/>
  <c r="D32" i="13" s="1"/>
  <c r="C27" i="5" s="1"/>
  <c r="C28" i="5" s="1"/>
  <c r="C31" i="5" s="1"/>
  <c r="C29" i="5" s="1"/>
  <c r="Y19" i="13"/>
  <c r="Y22" i="13" s="1"/>
  <c r="Y29" i="13" s="1"/>
  <c r="Y32" i="13" s="1"/>
  <c r="X27" i="5" s="1"/>
  <c r="X28" i="5" s="1"/>
  <c r="X31" i="5" s="1"/>
  <c r="X29" i="5" s="1"/>
  <c r="J19" i="13"/>
  <c r="J22" i="13" s="1"/>
  <c r="J29" i="13" s="1"/>
  <c r="J32" i="13" s="1"/>
  <c r="I27" i="5" s="1"/>
  <c r="I28" i="5" s="1"/>
  <c r="I31" i="5" s="1"/>
  <c r="I29" i="5" s="1"/>
  <c r="Q22" i="14"/>
  <c r="Q29" i="14" s="1"/>
  <c r="Q32" i="14" s="1"/>
  <c r="P39" i="5" s="1"/>
  <c r="E22" i="14"/>
  <c r="E29" i="14" s="1"/>
  <c r="E32" i="14" s="1"/>
  <c r="D39" i="5" s="1"/>
  <c r="E44" i="14"/>
  <c r="S22" i="14"/>
  <c r="S29" i="14" s="1"/>
  <c r="S32" i="14" s="1"/>
  <c r="R39" i="5" s="1"/>
  <c r="S44" i="14"/>
  <c r="H60" i="5"/>
  <c r="H61" i="5" s="1"/>
  <c r="H70" i="5" s="1"/>
  <c r="H78" i="5"/>
  <c r="H87" i="5" s="1"/>
  <c r="H22" i="3"/>
  <c r="I59" i="6"/>
  <c r="I60" i="6" s="1"/>
  <c r="I69" i="6" s="1"/>
  <c r="I61" i="6" s="1"/>
  <c r="I65" i="6" s="1"/>
  <c r="I67" i="6" s="1"/>
  <c r="I77" i="6"/>
  <c r="I86" i="6" s="1"/>
  <c r="I78" i="6" s="1"/>
  <c r="I82" i="6" s="1"/>
  <c r="I84" i="6" s="1"/>
  <c r="I47" i="6" s="1"/>
  <c r="AC66" i="6"/>
  <c r="AC67" i="6" s="1"/>
  <c r="AC46" i="6"/>
  <c r="AC84" i="6"/>
  <c r="AC47" i="6" s="1"/>
  <c r="O22" i="14"/>
  <c r="O29" i="14" s="1"/>
  <c r="O32" i="14" s="1"/>
  <c r="N39" i="5" s="1"/>
  <c r="M19" i="13"/>
  <c r="M22" i="13" s="1"/>
  <c r="M29" i="13" s="1"/>
  <c r="M32" i="13" s="1"/>
  <c r="L27" i="5" s="1"/>
  <c r="L28" i="5" s="1"/>
  <c r="L31" i="5" s="1"/>
  <c r="L29" i="5" s="1"/>
  <c r="P15" i="5"/>
  <c r="P18" i="5"/>
  <c r="M15" i="5"/>
  <c r="M18" i="5"/>
  <c r="I22" i="14"/>
  <c r="I29" i="14" s="1"/>
  <c r="I32" i="14" s="1"/>
  <c r="H39" i="5" s="1"/>
  <c r="G19" i="13"/>
  <c r="G22" i="13" s="1"/>
  <c r="G29" i="13" s="1"/>
  <c r="G32" i="13" s="1"/>
  <c r="F27" i="5" s="1"/>
  <c r="F28" i="5" s="1"/>
  <c r="F31" i="5" s="1"/>
  <c r="F29" i="5" s="1"/>
  <c r="AB23" i="15"/>
  <c r="AB26" i="15" s="1"/>
  <c r="AB30" i="15" s="1"/>
  <c r="AB33" i="15" s="1"/>
  <c r="U59" i="6"/>
  <c r="U60" i="6" s="1"/>
  <c r="U69" i="6" s="1"/>
  <c r="U61" i="6" s="1"/>
  <c r="U65" i="6" s="1"/>
  <c r="U67" i="6" s="1"/>
  <c r="U77" i="6"/>
  <c r="U86" i="6" s="1"/>
  <c r="U78" i="6" s="1"/>
  <c r="U82" i="6" s="1"/>
  <c r="U84" i="6" s="1"/>
  <c r="U47" i="6" s="1"/>
  <c r="AA44" i="14"/>
  <c r="AA22" i="14"/>
  <c r="AA29" i="14" s="1"/>
  <c r="AA32" i="14" s="1"/>
  <c r="Z39" i="5" s="1"/>
  <c r="Z40" i="5" s="1"/>
  <c r="Z50" i="5" s="1"/>
  <c r="D44" i="17"/>
  <c r="D22" i="17"/>
  <c r="D29" i="17" s="1"/>
  <c r="D32" i="17" s="1"/>
  <c r="C39" i="6" s="1"/>
  <c r="O15" i="5"/>
  <c r="O18" i="5"/>
  <c r="W66" i="6"/>
  <c r="W46" i="6"/>
  <c r="C22" i="17"/>
  <c r="C29" i="17" s="1"/>
  <c r="C32" i="17" s="1"/>
  <c r="B39" i="6" s="1"/>
  <c r="AD23" i="17"/>
  <c r="AH77" i="5"/>
  <c r="AG76" i="6"/>
  <c r="AG59" i="6" s="1"/>
  <c r="AG77" i="5"/>
  <c r="AC23" i="17"/>
  <c r="J23" i="17"/>
  <c r="AF77" i="5"/>
  <c r="AG85" i="6"/>
  <c r="AF85" i="6"/>
  <c r="AI77" i="5"/>
  <c r="AI60" i="5" l="1"/>
  <c r="AH60" i="5"/>
  <c r="AF68" i="6"/>
  <c r="AF30" i="3"/>
  <c r="AA26" i="17"/>
  <c r="AA30" i="17" s="1"/>
  <c r="AA33" i="17" s="1"/>
  <c r="Z49" i="6" s="1"/>
  <c r="AA45" i="17"/>
  <c r="Z26" i="17"/>
  <c r="Z30" i="17" s="1"/>
  <c r="Z33" i="17" s="1"/>
  <c r="Y49" i="6" s="1"/>
  <c r="Z45" i="17"/>
  <c r="AG60" i="5"/>
  <c r="AG22" i="3"/>
  <c r="AG68" i="6"/>
  <c r="AG30" i="3"/>
  <c r="AF60" i="5"/>
  <c r="AF61" i="5" s="1"/>
  <c r="AF78" i="5"/>
  <c r="AF22" i="3"/>
  <c r="N23" i="14"/>
  <c r="M86" i="5"/>
  <c r="K26" i="17"/>
  <c r="K30" i="17" s="1"/>
  <c r="K33" i="17" s="1"/>
  <c r="J49" i="6" s="1"/>
  <c r="J41" i="6" s="1"/>
  <c r="I45" i="17"/>
  <c r="O7" i="3"/>
  <c r="O8" i="3" s="1"/>
  <c r="O15" i="3" s="1"/>
  <c r="O40" i="5"/>
  <c r="O50" i="5" s="1"/>
  <c r="L23" i="14"/>
  <c r="K86" i="5"/>
  <c r="H7" i="3"/>
  <c r="H8" i="3" s="1"/>
  <c r="H15" i="3" s="1"/>
  <c r="H40" i="5"/>
  <c r="H50" i="5" s="1"/>
  <c r="G45" i="17"/>
  <c r="K23" i="14"/>
  <c r="J86" i="5"/>
  <c r="R45" i="6"/>
  <c r="R48" i="6" s="1"/>
  <c r="X22" i="17"/>
  <c r="X29" i="17" s="1"/>
  <c r="X32" i="17" s="1"/>
  <c r="W39" i="6" s="1"/>
  <c r="W40" i="6" s="1"/>
  <c r="W50" i="6" s="1"/>
  <c r="Y59" i="6"/>
  <c r="Y60" i="6" s="1"/>
  <c r="Y69" i="6" s="1"/>
  <c r="Y61" i="6" s="1"/>
  <c r="Y65" i="6" s="1"/>
  <c r="Y67" i="6" s="1"/>
  <c r="Y77" i="6"/>
  <c r="Y86" i="6" s="1"/>
  <c r="Y78" i="6" s="1"/>
  <c r="Y82" i="6" s="1"/>
  <c r="Y84" i="6" s="1"/>
  <c r="Y47" i="6" s="1"/>
  <c r="Y22" i="3"/>
  <c r="R7" i="3"/>
  <c r="R8" i="3" s="1"/>
  <c r="R15" i="3" s="1"/>
  <c r="R40" i="5"/>
  <c r="R50" i="5" s="1"/>
  <c r="Z15" i="5"/>
  <c r="Z18" i="5"/>
  <c r="AF59" i="6"/>
  <c r="AF60" i="6" s="1"/>
  <c r="AF77" i="6"/>
  <c r="Z44" i="17"/>
  <c r="Z22" i="17"/>
  <c r="Z29" i="17" s="1"/>
  <c r="Z32" i="17" s="1"/>
  <c r="Y39" i="6" s="1"/>
  <c r="Y40" i="6" s="1"/>
  <c r="Y50" i="6" s="1"/>
  <c r="N26" i="17"/>
  <c r="N30" i="17" s="1"/>
  <c r="N33" i="17" s="1"/>
  <c r="M49" i="6" s="1"/>
  <c r="M41" i="6" s="1"/>
  <c r="AC26" i="17"/>
  <c r="AC30" i="17" s="1"/>
  <c r="AC33" i="17" s="1"/>
  <c r="AB49" i="6" s="1"/>
  <c r="I44" i="14"/>
  <c r="X59" i="6"/>
  <c r="X60" i="6" s="1"/>
  <c r="X69" i="6" s="1"/>
  <c r="X61" i="6" s="1"/>
  <c r="X65" i="6" s="1"/>
  <c r="X67" i="6" s="1"/>
  <c r="X77" i="6"/>
  <c r="X86" i="6" s="1"/>
  <c r="X78" i="6" s="1"/>
  <c r="X82" i="6" s="1"/>
  <c r="X84" i="6" s="1"/>
  <c r="X47" i="6" s="1"/>
  <c r="E45" i="6"/>
  <c r="E48" i="6" s="1"/>
  <c r="AA15" i="5"/>
  <c r="AA18" i="5"/>
  <c r="AO44" i="17"/>
  <c r="Q22" i="2"/>
  <c r="Q23" i="2" s="1"/>
  <c r="Q23" i="3"/>
  <c r="Q31" i="3" s="1"/>
  <c r="D7" i="3"/>
  <c r="D8" i="3" s="1"/>
  <c r="D15" i="3" s="1"/>
  <c r="D40" i="5"/>
  <c r="D50" i="5" s="1"/>
  <c r="T44" i="17"/>
  <c r="T7" i="3"/>
  <c r="T8" i="3" s="1"/>
  <c r="T15" i="3" s="1"/>
  <c r="T40" i="5"/>
  <c r="T50" i="5" s="1"/>
  <c r="Y22" i="17"/>
  <c r="Y29" i="17" s="1"/>
  <c r="Y32" i="17" s="1"/>
  <c r="X39" i="6" s="1"/>
  <c r="X40" i="6" s="1"/>
  <c r="X50" i="6" s="1"/>
  <c r="F44" i="17"/>
  <c r="N44" i="17"/>
  <c r="AA22" i="17"/>
  <c r="AA29" i="17" s="1"/>
  <c r="AA32" i="17" s="1"/>
  <c r="Z39" i="6" s="1"/>
  <c r="Z40" i="6" s="1"/>
  <c r="Z50" i="6" s="1"/>
  <c r="Z41" i="6" s="1"/>
  <c r="H22" i="2"/>
  <c r="H23" i="2" s="1"/>
  <c r="H23" i="3"/>
  <c r="H31" i="3" s="1"/>
  <c r="C45" i="6"/>
  <c r="C48" i="6" s="1"/>
  <c r="P23" i="14"/>
  <c r="O86" i="5"/>
  <c r="M22" i="2"/>
  <c r="M23" i="2" s="1"/>
  <c r="M23" i="3"/>
  <c r="M31" i="3" s="1"/>
  <c r="B45" i="6"/>
  <c r="B48" i="6" s="1"/>
  <c r="Y23" i="17"/>
  <c r="AG44" i="17"/>
  <c r="M7" i="3"/>
  <c r="M8" i="3" s="1"/>
  <c r="M15" i="3" s="1"/>
  <c r="M40" i="5"/>
  <c r="M50" i="5" s="1"/>
  <c r="J79" i="5"/>
  <c r="J83" i="5" s="1"/>
  <c r="Y44" i="14"/>
  <c r="J22" i="2"/>
  <c r="J23" i="2" s="1"/>
  <c r="J23" i="3"/>
  <c r="J31" i="3" s="1"/>
  <c r="AI76" i="6"/>
  <c r="AI59" i="6" s="1"/>
  <c r="L79" i="5"/>
  <c r="L83" i="5" s="1"/>
  <c r="X22" i="3"/>
  <c r="V7" i="3"/>
  <c r="V8" i="3" s="1"/>
  <c r="V15" i="3" s="1"/>
  <c r="V40" i="5"/>
  <c r="V50" i="5" s="1"/>
  <c r="C7" i="3"/>
  <c r="C40" i="5"/>
  <c r="C50" i="5" s="1"/>
  <c r="AK44" i="17"/>
  <c r="R44" i="14"/>
  <c r="S7" i="3"/>
  <c r="S8" i="3" s="1"/>
  <c r="S15" i="3" s="1"/>
  <c r="S40" i="5"/>
  <c r="S50" i="5" s="1"/>
  <c r="N44" i="14"/>
  <c r="H41" i="6"/>
  <c r="K44" i="17"/>
  <c r="U45" i="6"/>
  <c r="U48" i="6"/>
  <c r="G79" i="5"/>
  <c r="G83" i="5" s="1"/>
  <c r="E44" i="17"/>
  <c r="M23" i="14"/>
  <c r="L86" i="5"/>
  <c r="P86" i="5"/>
  <c r="Q23" i="14"/>
  <c r="L40" i="5"/>
  <c r="L50" i="5" s="1"/>
  <c r="L7" i="3"/>
  <c r="L8" i="3" s="1"/>
  <c r="L15" i="3" s="1"/>
  <c r="E7" i="3"/>
  <c r="E8" i="3" s="1"/>
  <c r="E15" i="3" s="1"/>
  <c r="E40" i="5"/>
  <c r="E50" i="5" s="1"/>
  <c r="I44" i="17"/>
  <c r="Y7" i="3"/>
  <c r="Y8" i="3" s="1"/>
  <c r="Y15" i="3" s="1"/>
  <c r="Y40" i="5"/>
  <c r="Y50" i="5" s="1"/>
  <c r="P41" i="6"/>
  <c r="V44" i="17"/>
  <c r="AC22" i="17"/>
  <c r="AC29" i="17" s="1"/>
  <c r="AC32" i="17" s="1"/>
  <c r="AB39" i="6" s="1"/>
  <c r="AB40" i="6" s="1"/>
  <c r="AB50" i="6" s="1"/>
  <c r="AB44" i="14"/>
  <c r="J7" i="3"/>
  <c r="J8" i="3" s="1"/>
  <c r="J15" i="3" s="1"/>
  <c r="J40" i="5"/>
  <c r="J50" i="5" s="1"/>
  <c r="G41" i="6"/>
  <c r="Z44" i="14"/>
  <c r="C44" i="14"/>
  <c r="H45" i="17"/>
  <c r="AD44" i="17"/>
  <c r="AD22" i="17"/>
  <c r="AD29" i="17" s="1"/>
  <c r="AD32" i="17" s="1"/>
  <c r="AC39" i="6" s="1"/>
  <c r="AC40" i="6" s="1"/>
  <c r="AC50" i="6" s="1"/>
  <c r="K79" i="5"/>
  <c r="K83" i="5" s="1"/>
  <c r="S41" i="6"/>
  <c r="F23" i="14"/>
  <c r="E86" i="5"/>
  <c r="C44" i="17"/>
  <c r="AN44" i="17"/>
  <c r="J26" i="17"/>
  <c r="J30" i="17" s="1"/>
  <c r="J33" i="17" s="1"/>
  <c r="I49" i="6" s="1"/>
  <c r="N7" i="3"/>
  <c r="N8" i="3" s="1"/>
  <c r="N15" i="3" s="1"/>
  <c r="N40" i="5"/>
  <c r="N50" i="5" s="1"/>
  <c r="P22" i="2"/>
  <c r="P23" i="2" s="1"/>
  <c r="P23" i="3"/>
  <c r="P31" i="3" s="1"/>
  <c r="L26" i="17"/>
  <c r="L30" i="17" s="1"/>
  <c r="L33" i="17" s="1"/>
  <c r="K49" i="6" s="1"/>
  <c r="K41" i="6" s="1"/>
  <c r="T22" i="2"/>
  <c r="T23" i="2" s="1"/>
  <c r="T23" i="3"/>
  <c r="T31" i="3" s="1"/>
  <c r="B7" i="3"/>
  <c r="B40" i="5"/>
  <c r="B50" i="5" s="1"/>
  <c r="T41" i="6"/>
  <c r="K22" i="2"/>
  <c r="K23" i="2" s="1"/>
  <c r="K23" i="3"/>
  <c r="K31" i="3" s="1"/>
  <c r="Q7" i="3"/>
  <c r="Q8" i="3" s="1"/>
  <c r="Q15" i="3" s="1"/>
  <c r="Q40" i="5"/>
  <c r="Q50" i="5" s="1"/>
  <c r="AI85" i="6"/>
  <c r="O44" i="14"/>
  <c r="AM44" i="17"/>
  <c r="E79" i="5"/>
  <c r="E83" i="5" s="1"/>
  <c r="G40" i="5"/>
  <c r="G50" i="5" s="1"/>
  <c r="G7" i="3"/>
  <c r="G8" i="3" s="1"/>
  <c r="G15" i="3" s="1"/>
  <c r="Q26" i="17"/>
  <c r="Q30" i="17" s="1"/>
  <c r="Q33" i="17" s="1"/>
  <c r="P49" i="6" s="1"/>
  <c r="Q45" i="17"/>
  <c r="U44" i="17"/>
  <c r="AF44" i="17"/>
  <c r="AF22" i="17"/>
  <c r="AF29" i="17" s="1"/>
  <c r="AF32" i="17" s="1"/>
  <c r="AE39" i="6" s="1"/>
  <c r="AE40" i="6" s="1"/>
  <c r="AE50" i="6" s="1"/>
  <c r="X40" i="5"/>
  <c r="X50" i="5" s="1"/>
  <c r="AE22" i="17"/>
  <c r="AE29" i="17" s="1"/>
  <c r="AE32" i="17" s="1"/>
  <c r="AD39" i="6" s="1"/>
  <c r="AD40" i="6" s="1"/>
  <c r="AD50" i="6" s="1"/>
  <c r="D22" i="2"/>
  <c r="D23" i="3"/>
  <c r="D31" i="3" s="1"/>
  <c r="L22" i="2"/>
  <c r="L23" i="2" s="1"/>
  <c r="L23" i="3"/>
  <c r="L31" i="3" s="1"/>
  <c r="I22" i="2"/>
  <c r="I23" i="2" s="1"/>
  <c r="I23" i="3"/>
  <c r="I31" i="3" s="1"/>
  <c r="J23" i="14"/>
  <c r="I86" i="5"/>
  <c r="I79" i="5" s="1"/>
  <c r="I83" i="5" s="1"/>
  <c r="V45" i="6"/>
  <c r="V48" i="6" s="1"/>
  <c r="Y15" i="5"/>
  <c r="Y18" i="5"/>
  <c r="O45" i="17"/>
  <c r="O26" i="17"/>
  <c r="O30" i="17" s="1"/>
  <c r="O33" i="17" s="1"/>
  <c r="N49" i="6" s="1"/>
  <c r="N41" i="6" s="1"/>
  <c r="E22" i="2"/>
  <c r="E23" i="2" s="1"/>
  <c r="E23" i="3"/>
  <c r="E31" i="3" s="1"/>
  <c r="I7" i="3"/>
  <c r="I8" i="3" s="1"/>
  <c r="I15" i="3" s="1"/>
  <c r="I40" i="5"/>
  <c r="I50" i="5" s="1"/>
  <c r="Q41" i="6"/>
  <c r="AB22" i="17"/>
  <c r="AB29" i="17" s="1"/>
  <c r="AB32" i="17" s="1"/>
  <c r="AA39" i="6" s="1"/>
  <c r="AA40" i="6" s="1"/>
  <c r="AA50" i="6" s="1"/>
  <c r="O79" i="5"/>
  <c r="O83" i="5" s="1"/>
  <c r="F7" i="3"/>
  <c r="F8" i="3" s="1"/>
  <c r="F15" i="3" s="1"/>
  <c r="F40" i="5"/>
  <c r="F50" i="5" s="1"/>
  <c r="M45" i="17"/>
  <c r="D45" i="6"/>
  <c r="D48" i="6" s="1"/>
  <c r="N22" i="2"/>
  <c r="N23" i="2" s="1"/>
  <c r="N23" i="3"/>
  <c r="N31" i="3" s="1"/>
  <c r="W44" i="17"/>
  <c r="V22" i="2"/>
  <c r="V23" i="2" s="1"/>
  <c r="V23" i="3"/>
  <c r="V31" i="3" s="1"/>
  <c r="J44" i="14"/>
  <c r="R44" i="17"/>
  <c r="AB26" i="17"/>
  <c r="AB30" i="17" s="1"/>
  <c r="AB33" i="17" s="1"/>
  <c r="AA49" i="6" s="1"/>
  <c r="AB45" i="17"/>
  <c r="O22" i="2"/>
  <c r="O23" i="2" s="1"/>
  <c r="O23" i="3"/>
  <c r="O31" i="3" s="1"/>
  <c r="S22" i="2"/>
  <c r="S23" i="2" s="1"/>
  <c r="S23" i="3"/>
  <c r="S31" i="3" s="1"/>
  <c r="F22" i="2"/>
  <c r="F23" i="3"/>
  <c r="F31" i="3" s="1"/>
  <c r="P7" i="3"/>
  <c r="P8" i="3" s="1"/>
  <c r="P15" i="3" s="1"/>
  <c r="P40" i="5"/>
  <c r="P50" i="5" s="1"/>
  <c r="R23" i="3"/>
  <c r="R31" i="3" s="1"/>
  <c r="R22" i="2"/>
  <c r="R23" i="2" s="1"/>
  <c r="AD26" i="17"/>
  <c r="AD30" i="17" s="1"/>
  <c r="AD33" i="17" s="1"/>
  <c r="AC49" i="6" s="1"/>
  <c r="Q44" i="14"/>
  <c r="O23" i="14"/>
  <c r="N86" i="5"/>
  <c r="AJ44" i="17"/>
  <c r="P44" i="17"/>
  <c r="M44" i="17"/>
  <c r="P26" i="17"/>
  <c r="P30" i="17" s="1"/>
  <c r="P33" i="17" s="1"/>
  <c r="O49" i="6" s="1"/>
  <c r="F45" i="17"/>
  <c r="O44" i="17"/>
  <c r="K7" i="3"/>
  <c r="K8" i="3" s="1"/>
  <c r="K15" i="3" s="1"/>
  <c r="K40" i="5"/>
  <c r="K50" i="5" s="1"/>
  <c r="W59" i="6"/>
  <c r="W60" i="6" s="1"/>
  <c r="W69" i="6" s="1"/>
  <c r="W61" i="6" s="1"/>
  <c r="W65" i="6" s="1"/>
  <c r="W67" i="6" s="1"/>
  <c r="W77" i="6"/>
  <c r="W86" i="6" s="1"/>
  <c r="W78" i="6" s="1"/>
  <c r="W82" i="6" s="1"/>
  <c r="W84" i="6" s="1"/>
  <c r="W47" i="6" s="1"/>
  <c r="H23" i="14"/>
  <c r="G86" i="5"/>
  <c r="W60" i="5"/>
  <c r="W61" i="5" s="1"/>
  <c r="W70" i="5" s="1"/>
  <c r="W22" i="3"/>
  <c r="W78" i="5"/>
  <c r="W87" i="5" s="1"/>
  <c r="G22" i="2"/>
  <c r="G23" i="3"/>
  <c r="G31" i="3" s="1"/>
  <c r="X44" i="14"/>
  <c r="X22" i="14"/>
  <c r="X29" i="14" s="1"/>
  <c r="X32" i="14" s="1"/>
  <c r="W39" i="5" s="1"/>
  <c r="X23" i="17"/>
  <c r="I41" i="6"/>
  <c r="O41" i="6"/>
  <c r="L41" i="6"/>
  <c r="U7" i="3"/>
  <c r="U8" i="3" s="1"/>
  <c r="U15" i="3" s="1"/>
  <c r="U40" i="5"/>
  <c r="U50" i="5" s="1"/>
  <c r="U22" i="2"/>
  <c r="U23" i="2" s="1"/>
  <c r="U23" i="3"/>
  <c r="U31" i="3" s="1"/>
  <c r="J44" i="17"/>
  <c r="F41" i="6"/>
  <c r="C45" i="17"/>
  <c r="G44" i="14"/>
  <c r="V44" i="14"/>
  <c r="D45" i="17"/>
  <c r="U45" i="17"/>
  <c r="AH76" i="6"/>
  <c r="AE23" i="14"/>
  <c r="AB23" i="14"/>
  <c r="AD23" i="14"/>
  <c r="AK77" i="5"/>
  <c r="AJ77" i="5"/>
  <c r="AA23" i="14"/>
  <c r="AC23" i="14"/>
  <c r="Z23" i="14"/>
  <c r="AH85" i="6"/>
  <c r="AE23" i="17"/>
  <c r="AH59" i="6" l="1"/>
  <c r="AH22" i="3"/>
  <c r="J45" i="6"/>
  <c r="J48" i="6" s="1"/>
  <c r="AH68" i="6"/>
  <c r="AH30" i="3"/>
  <c r="K48" i="6"/>
  <c r="K45" i="6"/>
  <c r="AK60" i="5"/>
  <c r="AJ60" i="5"/>
  <c r="AJ22" i="3"/>
  <c r="AJ76" i="6"/>
  <c r="AJ59" i="6" s="1"/>
  <c r="AJ85" i="6"/>
  <c r="N45" i="6"/>
  <c r="N48" i="6" s="1"/>
  <c r="M45" i="6"/>
  <c r="M48" i="6" s="1"/>
  <c r="G23" i="14"/>
  <c r="F86" i="5"/>
  <c r="AD26" i="14"/>
  <c r="AD30" i="14" s="1"/>
  <c r="AD33" i="14" s="1"/>
  <c r="AC49" i="5" s="1"/>
  <c r="AC41" i="5" s="1"/>
  <c r="AC45" i="5" s="1"/>
  <c r="AC48" i="5" s="1"/>
  <c r="AD45" i="14"/>
  <c r="I31" i="2"/>
  <c r="I8" i="2"/>
  <c r="I15" i="2" s="1"/>
  <c r="I9" i="2" s="1"/>
  <c r="I13" i="2" s="1"/>
  <c r="H8" i="2"/>
  <c r="H15" i="2" s="1"/>
  <c r="H9" i="2" s="1"/>
  <c r="H13" i="2" s="1"/>
  <c r="H31" i="2"/>
  <c r="N26" i="14"/>
  <c r="N30" i="14" s="1"/>
  <c r="N33" i="14" s="1"/>
  <c r="M49" i="5" s="1"/>
  <c r="M14" i="3" s="1"/>
  <c r="N45" i="14"/>
  <c r="W7" i="3"/>
  <c r="W8" i="3" s="1"/>
  <c r="W15" i="3" s="1"/>
  <c r="W40" i="5"/>
  <c r="W50" i="5" s="1"/>
  <c r="S31" i="2"/>
  <c r="S8" i="2"/>
  <c r="S15" i="2" s="1"/>
  <c r="S9" i="2" s="1"/>
  <c r="S13" i="2" s="1"/>
  <c r="AA41" i="6"/>
  <c r="J45" i="17"/>
  <c r="AB41" i="6"/>
  <c r="J24" i="3"/>
  <c r="J29" i="3" s="1"/>
  <c r="Z45" i="6"/>
  <c r="Z48" i="6" s="1"/>
  <c r="X44" i="17"/>
  <c r="AF7" i="3"/>
  <c r="AF8" i="3" s="1"/>
  <c r="AF22" i="2"/>
  <c r="AF23" i="2" s="1"/>
  <c r="AF23" i="3"/>
  <c r="AB44" i="17"/>
  <c r="AC44" i="17"/>
  <c r="J31" i="2"/>
  <c r="J8" i="2"/>
  <c r="J15" i="2" s="1"/>
  <c r="J9" i="2" s="1"/>
  <c r="J13" i="2" s="1"/>
  <c r="AA44" i="17"/>
  <c r="J26" i="14"/>
  <c r="J30" i="14" s="1"/>
  <c r="J33" i="14" s="1"/>
  <c r="I49" i="5" s="1"/>
  <c r="I14" i="3" s="1"/>
  <c r="I9" i="3" s="1"/>
  <c r="I13" i="3" s="1"/>
  <c r="J45" i="14"/>
  <c r="X26" i="17"/>
  <c r="X30" i="17" s="1"/>
  <c r="X33" i="17" s="1"/>
  <c r="W49" i="6" s="1"/>
  <c r="W41" i="6" s="1"/>
  <c r="X45" i="17"/>
  <c r="M69" i="5"/>
  <c r="M62" i="5" s="1"/>
  <c r="M66" i="5" s="1"/>
  <c r="M30" i="3"/>
  <c r="M30" i="2" s="1"/>
  <c r="Y23" i="14"/>
  <c r="X86" i="5"/>
  <c r="AA26" i="14"/>
  <c r="AA30" i="14" s="1"/>
  <c r="AA33" i="14" s="1"/>
  <c r="Z49" i="5" s="1"/>
  <c r="Z41" i="5" s="1"/>
  <c r="Z45" i="5" s="1"/>
  <c r="Z48" i="5" s="1"/>
  <c r="O31" i="2"/>
  <c r="O24" i="2" s="1"/>
  <c r="O29" i="2" s="1"/>
  <c r="O8" i="2"/>
  <c r="O15" i="2" s="1"/>
  <c r="O9" i="2" s="1"/>
  <c r="O13" i="2" s="1"/>
  <c r="Q45" i="6"/>
  <c r="Q48" i="6" s="1"/>
  <c r="H45" i="6"/>
  <c r="H48" i="6" s="1"/>
  <c r="L8" i="2"/>
  <c r="L15" i="2" s="1"/>
  <c r="L9" i="2" s="1"/>
  <c r="L13" i="2" s="1"/>
  <c r="L31" i="2"/>
  <c r="AI68" i="6"/>
  <c r="AI30" i="3"/>
  <c r="M41" i="5"/>
  <c r="M45" i="5" s="1"/>
  <c r="M48" i="5" s="1"/>
  <c r="F45" i="14"/>
  <c r="F26" i="14"/>
  <c r="F30" i="14" s="1"/>
  <c r="F33" i="14" s="1"/>
  <c r="E49" i="5" s="1"/>
  <c r="E14" i="3" s="1"/>
  <c r="W22" i="2"/>
  <c r="W23" i="2" s="1"/>
  <c r="W23" i="3"/>
  <c r="W31" i="3" s="1"/>
  <c r="E24" i="3"/>
  <c r="E29" i="3" s="1"/>
  <c r="K24" i="3"/>
  <c r="K29" i="3" s="1"/>
  <c r="W23" i="14"/>
  <c r="V86" i="5"/>
  <c r="P45" i="6"/>
  <c r="P48" i="6" s="1"/>
  <c r="J69" i="5"/>
  <c r="J62" i="5" s="1"/>
  <c r="J66" i="5" s="1"/>
  <c r="J30" i="3"/>
  <c r="J30" i="2" s="1"/>
  <c r="N69" i="5"/>
  <c r="N62" i="5" s="1"/>
  <c r="N66" i="5" s="1"/>
  <c r="N30" i="3"/>
  <c r="N30" i="2" s="1"/>
  <c r="E8" i="2"/>
  <c r="E15" i="2" s="1"/>
  <c r="E9" i="2" s="1"/>
  <c r="E13" i="2" s="1"/>
  <c r="E31" i="2"/>
  <c r="E24" i="2" s="1"/>
  <c r="E29" i="2" s="1"/>
  <c r="AE44" i="17"/>
  <c r="K8" i="2"/>
  <c r="K15" i="2" s="1"/>
  <c r="K9" i="2" s="1"/>
  <c r="K13" i="2" s="1"/>
  <c r="K31" i="2"/>
  <c r="Y26" i="17"/>
  <c r="Y30" i="17" s="1"/>
  <c r="Y33" i="17" s="1"/>
  <c r="X49" i="6" s="1"/>
  <c r="X41" i="6" s="1"/>
  <c r="Y45" i="17"/>
  <c r="N45" i="17"/>
  <c r="X22" i="2"/>
  <c r="X23" i="2" s="1"/>
  <c r="X23" i="3"/>
  <c r="X31" i="3" s="1"/>
  <c r="G69" i="5"/>
  <c r="G62" i="5" s="1"/>
  <c r="G66" i="5" s="1"/>
  <c r="G30" i="3"/>
  <c r="G30" i="2" s="1"/>
  <c r="G24" i="2" s="1"/>
  <c r="G29" i="2" s="1"/>
  <c r="O26" i="14"/>
  <c r="O30" i="14" s="1"/>
  <c r="O33" i="14" s="1"/>
  <c r="N49" i="5" s="1"/>
  <c r="N14" i="3" s="1"/>
  <c r="O45" i="14"/>
  <c r="V31" i="2"/>
  <c r="V8" i="2"/>
  <c r="V15" i="2" s="1"/>
  <c r="V9" i="2" s="1"/>
  <c r="V13" i="2" s="1"/>
  <c r="T45" i="6"/>
  <c r="T48" i="6"/>
  <c r="AC41" i="6"/>
  <c r="E41" i="5"/>
  <c r="E45" i="5" s="1"/>
  <c r="E48" i="5" s="1"/>
  <c r="O45" i="6"/>
  <c r="O48" i="6"/>
  <c r="Y22" i="2"/>
  <c r="Y23" i="2" s="1"/>
  <c r="Y23" i="3"/>
  <c r="Y31" i="3" s="1"/>
  <c r="Y24" i="3" s="1"/>
  <c r="Y29" i="3" s="1"/>
  <c r="J9" i="3"/>
  <c r="J13" i="3" s="1"/>
  <c r="I24" i="3"/>
  <c r="I29" i="3" s="1"/>
  <c r="AC45" i="17"/>
  <c r="AG7" i="3"/>
  <c r="AG22" i="2"/>
  <c r="K26" i="14"/>
  <c r="K30" i="14" s="1"/>
  <c r="K33" i="14" s="1"/>
  <c r="J49" i="5" s="1"/>
  <c r="J14" i="3" s="1"/>
  <c r="V23" i="14"/>
  <c r="U86" i="5"/>
  <c r="F45" i="6"/>
  <c r="F48" i="6" s="1"/>
  <c r="H26" i="14"/>
  <c r="H30" i="14" s="1"/>
  <c r="H33" i="14" s="1"/>
  <c r="G49" i="5" s="1"/>
  <c r="G14" i="3" s="1"/>
  <c r="G9" i="3" s="1"/>
  <c r="G13" i="3" s="1"/>
  <c r="H45" i="14"/>
  <c r="X7" i="3"/>
  <c r="X8" i="3" s="1"/>
  <c r="X15" i="3" s="1"/>
  <c r="E9" i="3"/>
  <c r="E13" i="3" s="1"/>
  <c r="I69" i="5"/>
  <c r="I62" i="5" s="1"/>
  <c r="I66" i="5" s="1"/>
  <c r="I30" i="3"/>
  <c r="I30" i="2" s="1"/>
  <c r="AG14" i="3"/>
  <c r="AG30" i="2"/>
  <c r="AC26" i="14"/>
  <c r="AC30" i="14" s="1"/>
  <c r="AC33" i="14" s="1"/>
  <c r="AB49" i="5" s="1"/>
  <c r="AB41" i="5" s="1"/>
  <c r="AB45" i="5" s="1"/>
  <c r="AB48" i="5" s="1"/>
  <c r="E23" i="14"/>
  <c r="D86" i="5"/>
  <c r="I23" i="14"/>
  <c r="H86" i="5"/>
  <c r="D23" i="14"/>
  <c r="C86" i="5"/>
  <c r="Y41" i="6"/>
  <c r="C23" i="14"/>
  <c r="B86" i="5"/>
  <c r="I45" i="6"/>
  <c r="I48" i="6" s="1"/>
  <c r="I41" i="5"/>
  <c r="I45" i="5" s="1"/>
  <c r="I48" i="5" s="1"/>
  <c r="AM77" i="5"/>
  <c r="AF14" i="3"/>
  <c r="AF30" i="2"/>
  <c r="AD45" i="17"/>
  <c r="N31" i="2"/>
  <c r="N24" i="2" s="1"/>
  <c r="N29" i="2" s="1"/>
  <c r="N8" i="2"/>
  <c r="N15" i="2" s="1"/>
  <c r="N9" i="2" s="1"/>
  <c r="N13" i="2" s="1"/>
  <c r="T31" i="2"/>
  <c r="T8" i="2"/>
  <c r="T15" i="2" s="1"/>
  <c r="T9" i="2" s="1"/>
  <c r="T13" i="2" s="1"/>
  <c r="Q26" i="14"/>
  <c r="Q30" i="14" s="1"/>
  <c r="Q33" i="14" s="1"/>
  <c r="P49" i="5" s="1"/>
  <c r="P14" i="3" s="1"/>
  <c r="Q45" i="14"/>
  <c r="K69" i="5"/>
  <c r="K62" i="5" s="1"/>
  <c r="K66" i="5" s="1"/>
  <c r="K30" i="3"/>
  <c r="K30" i="2" s="1"/>
  <c r="P69" i="5"/>
  <c r="P62" i="5" s="1"/>
  <c r="P66" i="5" s="1"/>
  <c r="P30" i="3"/>
  <c r="P30" i="2" s="1"/>
  <c r="M24" i="3"/>
  <c r="M29" i="3" s="1"/>
  <c r="L26" i="14"/>
  <c r="L30" i="14" s="1"/>
  <c r="L33" i="14" s="1"/>
  <c r="K49" i="5" s="1"/>
  <c r="K14" i="3" s="1"/>
  <c r="K9" i="3" s="1"/>
  <c r="K13" i="3" s="1"/>
  <c r="L45" i="14"/>
  <c r="Y44" i="17"/>
  <c r="Z26" i="14"/>
  <c r="Z30" i="14" s="1"/>
  <c r="Z33" i="14" s="1"/>
  <c r="Y49" i="5" s="1"/>
  <c r="Y14" i="3" s="1"/>
  <c r="Y9" i="3" s="1"/>
  <c r="Y13" i="3" s="1"/>
  <c r="Z45" i="14"/>
  <c r="U31" i="2"/>
  <c r="U8" i="2"/>
  <c r="U15" i="2" s="1"/>
  <c r="U9" i="2" s="1"/>
  <c r="U13" i="2" s="1"/>
  <c r="R31" i="2"/>
  <c r="R8" i="2"/>
  <c r="R15" i="2" s="1"/>
  <c r="R9" i="2" s="1"/>
  <c r="R13" i="2" s="1"/>
  <c r="N79" i="5"/>
  <c r="N83" i="5" s="1"/>
  <c r="L45" i="17"/>
  <c r="G45" i="6"/>
  <c r="G48" i="6" s="1"/>
  <c r="L69" i="5"/>
  <c r="L62" i="5" s="1"/>
  <c r="L66" i="5" s="1"/>
  <c r="L30" i="3"/>
  <c r="L30" i="2" s="1"/>
  <c r="M31" i="2"/>
  <c r="M24" i="2" s="1"/>
  <c r="M29" i="2" s="1"/>
  <c r="M8" i="2"/>
  <c r="M15" i="2" s="1"/>
  <c r="M9" i="2" s="1"/>
  <c r="M13" i="2" s="1"/>
  <c r="X23" i="14"/>
  <c r="W86" i="5"/>
  <c r="K41" i="5"/>
  <c r="K45" i="5" s="1"/>
  <c r="K48" i="5" s="1"/>
  <c r="P79" i="5"/>
  <c r="P83" i="5" s="1"/>
  <c r="M26" i="14"/>
  <c r="M30" i="14" s="1"/>
  <c r="M33" i="14" s="1"/>
  <c r="L49" i="5" s="1"/>
  <c r="L14" i="3" s="1"/>
  <c r="L9" i="3" s="1"/>
  <c r="L13" i="3" s="1"/>
  <c r="M45" i="14"/>
  <c r="Q31" i="2"/>
  <c r="Q8" i="2"/>
  <c r="Q15" i="2" s="1"/>
  <c r="Q9" i="2" s="1"/>
  <c r="Q13" i="2" s="1"/>
  <c r="K45" i="17"/>
  <c r="G24" i="3"/>
  <c r="G29" i="3" s="1"/>
  <c r="M9" i="3"/>
  <c r="M13" i="3" s="1"/>
  <c r="AB45" i="14"/>
  <c r="AB26" i="14"/>
  <c r="AB30" i="14" s="1"/>
  <c r="AB33" i="14" s="1"/>
  <c r="AA49" i="5" s="1"/>
  <c r="AA41" i="5" s="1"/>
  <c r="AA45" i="5" s="1"/>
  <c r="AA48" i="5" s="1"/>
  <c r="AE26" i="14"/>
  <c r="AE30" i="14" s="1"/>
  <c r="AE33" i="14" s="1"/>
  <c r="AD49" i="5" s="1"/>
  <c r="AD41" i="5" s="1"/>
  <c r="AD45" i="5" s="1"/>
  <c r="AD48" i="5" s="1"/>
  <c r="P31" i="2"/>
  <c r="P8" i="2"/>
  <c r="P15" i="2" s="1"/>
  <c r="P9" i="2" s="1"/>
  <c r="P13" i="2" s="1"/>
  <c r="O69" i="5"/>
  <c r="O62" i="5" s="1"/>
  <c r="O66" i="5" s="1"/>
  <c r="O30" i="3"/>
  <c r="O30" i="2" s="1"/>
  <c r="M79" i="5"/>
  <c r="M83" i="5" s="1"/>
  <c r="AI22" i="3"/>
  <c r="N9" i="3"/>
  <c r="N13" i="3" s="1"/>
  <c r="AE26" i="17"/>
  <c r="AE30" i="17" s="1"/>
  <c r="AE33" i="17" s="1"/>
  <c r="AD49" i="6" s="1"/>
  <c r="AD41" i="6" s="1"/>
  <c r="P45" i="17"/>
  <c r="E69" i="5"/>
  <c r="E62" i="5" s="1"/>
  <c r="E66" i="5" s="1"/>
  <c r="E30" i="3"/>
  <c r="E30" i="2" s="1"/>
  <c r="S45" i="6"/>
  <c r="S48" i="6" s="1"/>
  <c r="L45" i="6"/>
  <c r="L48" i="6"/>
  <c r="P9" i="3"/>
  <c r="P13" i="3" s="1"/>
  <c r="N41" i="5"/>
  <c r="N45" i="5" s="1"/>
  <c r="N48" i="5" s="1"/>
  <c r="P26" i="14"/>
  <c r="P30" i="14" s="1"/>
  <c r="P33" i="14" s="1"/>
  <c r="O49" i="5" s="1"/>
  <c r="O14" i="3" s="1"/>
  <c r="O9" i="3" s="1"/>
  <c r="O13" i="3" s="1"/>
  <c r="AK85" i="6"/>
  <c r="AK76" i="6"/>
  <c r="AL77" i="5"/>
  <c r="AL76" i="6"/>
  <c r="AL59" i="6" s="1"/>
  <c r="AK59" i="6" l="1"/>
  <c r="AK22" i="3"/>
  <c r="AL60" i="5"/>
  <c r="AL22" i="3"/>
  <c r="AD45" i="6"/>
  <c r="AD48" i="6" s="1"/>
  <c r="AK68" i="6"/>
  <c r="AK30" i="3"/>
  <c r="X45" i="6"/>
  <c r="X48" i="6" s="1"/>
  <c r="W45" i="6"/>
  <c r="W48" i="6"/>
  <c r="F69" i="5"/>
  <c r="F62" i="5" s="1"/>
  <c r="F66" i="5" s="1"/>
  <c r="F30" i="3"/>
  <c r="F79" i="5"/>
  <c r="F83" i="5" s="1"/>
  <c r="G26" i="14"/>
  <c r="G30" i="14" s="1"/>
  <c r="G33" i="14" s="1"/>
  <c r="F49" i="5" s="1"/>
  <c r="G45" i="14"/>
  <c r="AE45" i="17"/>
  <c r="AI7" i="3"/>
  <c r="AI22" i="2"/>
  <c r="Y8" i="2"/>
  <c r="Y15" i="2" s="1"/>
  <c r="Y9" i="2" s="1"/>
  <c r="Y13" i="2" s="1"/>
  <c r="Y31" i="2"/>
  <c r="Y24" i="2" s="1"/>
  <c r="Y29" i="2" s="1"/>
  <c r="AA45" i="14"/>
  <c r="W31" i="2"/>
  <c r="W8" i="2"/>
  <c r="W15" i="2" s="1"/>
  <c r="W9" i="2" s="1"/>
  <c r="W13" i="2" s="1"/>
  <c r="X69" i="5"/>
  <c r="X62" i="5" s="1"/>
  <c r="X66" i="5" s="1"/>
  <c r="X30" i="3"/>
  <c r="X30" i="2" s="1"/>
  <c r="X79" i="5"/>
  <c r="X83" i="5" s="1"/>
  <c r="Y26" i="14"/>
  <c r="Y30" i="14" s="1"/>
  <c r="Y33" i="14" s="1"/>
  <c r="X49" i="5" s="1"/>
  <c r="AB48" i="6"/>
  <c r="AB45" i="6"/>
  <c r="P45" i="14"/>
  <c r="B30" i="3"/>
  <c r="B69" i="5"/>
  <c r="B62" i="5" s="1"/>
  <c r="B66" i="5" s="1"/>
  <c r="B79" i="5"/>
  <c r="B83" i="5" s="1"/>
  <c r="K24" i="2"/>
  <c r="K29" i="2" s="1"/>
  <c r="AJ68" i="6"/>
  <c r="AJ30" i="3"/>
  <c r="AJ7" i="3"/>
  <c r="AJ22" i="2"/>
  <c r="L24" i="2"/>
  <c r="L29" i="2" s="1"/>
  <c r="P41" i="5"/>
  <c r="P45" i="5" s="1"/>
  <c r="P48" i="5" s="1"/>
  <c r="P24" i="3"/>
  <c r="P29" i="3" s="1"/>
  <c r="U69" i="5"/>
  <c r="U62" i="5" s="1"/>
  <c r="U66" i="5" s="1"/>
  <c r="U30" i="3"/>
  <c r="U79" i="5"/>
  <c r="U83" i="5" s="1"/>
  <c r="AM60" i="5"/>
  <c r="C69" i="5"/>
  <c r="C62" i="5" s="1"/>
  <c r="C66" i="5" s="1"/>
  <c r="C30" i="3"/>
  <c r="C79" i="5"/>
  <c r="C83" i="5" s="1"/>
  <c r="V26" i="14"/>
  <c r="V30" i="14" s="1"/>
  <c r="V33" i="14" s="1"/>
  <c r="U49" i="5" s="1"/>
  <c r="C26" i="14"/>
  <c r="C30" i="14" s="1"/>
  <c r="C33" i="14" s="1"/>
  <c r="B49" i="5" s="1"/>
  <c r="AC45" i="6"/>
  <c r="AC48" i="6" s="1"/>
  <c r="D45" i="14"/>
  <c r="D26" i="14"/>
  <c r="D30" i="14" s="1"/>
  <c r="D33" i="14" s="1"/>
  <c r="C49" i="5" s="1"/>
  <c r="K45" i="14"/>
  <c r="J41" i="5"/>
  <c r="J45" i="5" s="1"/>
  <c r="J48" i="5" s="1"/>
  <c r="Y45" i="6"/>
  <c r="Y48" i="6" s="1"/>
  <c r="G41" i="5"/>
  <c r="G45" i="5" s="1"/>
  <c r="G48" i="5" s="1"/>
  <c r="L41" i="5"/>
  <c r="L45" i="5" s="1"/>
  <c r="L48" i="5" s="1"/>
  <c r="H69" i="5"/>
  <c r="H62" i="5" s="1"/>
  <c r="H66" i="5" s="1"/>
  <c r="H30" i="3"/>
  <c r="H79" i="5"/>
  <c r="H83" i="5" s="1"/>
  <c r="AN77" i="5"/>
  <c r="AI14" i="3"/>
  <c r="AI30" i="2"/>
  <c r="W69" i="5"/>
  <c r="W62" i="5" s="1"/>
  <c r="W66" i="5" s="1"/>
  <c r="W30" i="3"/>
  <c r="W30" i="2" s="1"/>
  <c r="I26" i="14"/>
  <c r="I30" i="14" s="1"/>
  <c r="I33" i="14" s="1"/>
  <c r="H49" i="5" s="1"/>
  <c r="J24" i="2"/>
  <c r="J29" i="2" s="1"/>
  <c r="AH30" i="2"/>
  <c r="AH14" i="3"/>
  <c r="P24" i="2"/>
  <c r="P29" i="2" s="1"/>
  <c r="X26" i="14"/>
  <c r="X30" i="14" s="1"/>
  <c r="X33" i="14" s="1"/>
  <c r="W49" i="5" s="1"/>
  <c r="W14" i="3" s="1"/>
  <c r="W9" i="3" s="1"/>
  <c r="W13" i="3" s="1"/>
  <c r="N24" i="3"/>
  <c r="N29" i="3" s="1"/>
  <c r="D69" i="5"/>
  <c r="D62" i="5" s="1"/>
  <c r="D66" i="5" s="1"/>
  <c r="D30" i="3"/>
  <c r="D79" i="5"/>
  <c r="D83" i="5" s="1"/>
  <c r="W79" i="5"/>
  <c r="W83" i="5" s="1"/>
  <c r="L24" i="3"/>
  <c r="L29" i="3" s="1"/>
  <c r="I24" i="2"/>
  <c r="I29" i="2" s="1"/>
  <c r="AE45" i="14"/>
  <c r="AM76" i="6"/>
  <c r="AM59" i="6" s="1"/>
  <c r="E26" i="14"/>
  <c r="E30" i="14" s="1"/>
  <c r="E33" i="14" s="1"/>
  <c r="D49" i="5" s="1"/>
  <c r="Y41" i="5"/>
  <c r="Y45" i="5" s="1"/>
  <c r="Y48" i="5" s="1"/>
  <c r="V69" i="5"/>
  <c r="V62" i="5" s="1"/>
  <c r="V66" i="5" s="1"/>
  <c r="V30" i="3"/>
  <c r="V79" i="5"/>
  <c r="V83" i="5" s="1"/>
  <c r="O24" i="3"/>
  <c r="O29" i="3" s="1"/>
  <c r="AA45" i="6"/>
  <c r="AA48" i="6" s="1"/>
  <c r="AC45" i="14"/>
  <c r="W26" i="14"/>
  <c r="W30" i="14" s="1"/>
  <c r="W33" i="14" s="1"/>
  <c r="V49" i="5" s="1"/>
  <c r="W45" i="14"/>
  <c r="AH7" i="3"/>
  <c r="AH22" i="2"/>
  <c r="X31" i="2"/>
  <c r="X24" i="2" s="1"/>
  <c r="X29" i="2" s="1"/>
  <c r="X8" i="2"/>
  <c r="X15" i="2" s="1"/>
  <c r="X9" i="2" s="1"/>
  <c r="X13" i="2" s="1"/>
  <c r="O41" i="5"/>
  <c r="O45" i="5" s="1"/>
  <c r="O48" i="5" s="1"/>
  <c r="X24" i="3"/>
  <c r="X29" i="3" s="1"/>
  <c r="AM85" i="6"/>
  <c r="AN76" i="6"/>
  <c r="AN59" i="6" s="1"/>
  <c r="AO77" i="5"/>
  <c r="AL85" i="6"/>
  <c r="AM68" i="6" l="1"/>
  <c r="AM30" i="3"/>
  <c r="AO60" i="5"/>
  <c r="C30" i="2"/>
  <c r="C24" i="2" s="1"/>
  <c r="C29" i="2" s="1"/>
  <c r="C24" i="3"/>
  <c r="C29" i="3" s="1"/>
  <c r="AN60" i="5"/>
  <c r="AN22" i="3"/>
  <c r="D30" i="2"/>
  <c r="D24" i="2" s="1"/>
  <c r="D29" i="2" s="1"/>
  <c r="D24" i="3"/>
  <c r="D29" i="3" s="1"/>
  <c r="F14" i="3"/>
  <c r="F9" i="3" s="1"/>
  <c r="F13" i="3" s="1"/>
  <c r="F41" i="5"/>
  <c r="F45" i="5" s="1"/>
  <c r="F48" i="5" s="1"/>
  <c r="W41" i="5"/>
  <c r="W45" i="5" s="1"/>
  <c r="W48" i="5" s="1"/>
  <c r="V14" i="3"/>
  <c r="V9" i="3" s="1"/>
  <c r="V13" i="3" s="1"/>
  <c r="V41" i="5"/>
  <c r="V45" i="5" s="1"/>
  <c r="V48" i="5" s="1"/>
  <c r="AF23" i="17"/>
  <c r="AP76" i="6"/>
  <c r="AP59" i="6" s="1"/>
  <c r="H30" i="2"/>
  <c r="H24" i="2" s="1"/>
  <c r="H29" i="2" s="1"/>
  <c r="H24" i="3"/>
  <c r="H29" i="3" s="1"/>
  <c r="AK14" i="3"/>
  <c r="AK30" i="2"/>
  <c r="C45" i="14"/>
  <c r="Y45" i="14"/>
  <c r="B14" i="3"/>
  <c r="B9" i="3" s="1"/>
  <c r="B13" i="3" s="1"/>
  <c r="B41" i="5"/>
  <c r="B45" i="5" s="1"/>
  <c r="B48" i="5" s="1"/>
  <c r="V30" i="2"/>
  <c r="V24" i="2" s="1"/>
  <c r="V29" i="2" s="1"/>
  <c r="V24" i="3"/>
  <c r="V29" i="3" s="1"/>
  <c r="C14" i="3"/>
  <c r="C9" i="3" s="1"/>
  <c r="C13" i="3" s="1"/>
  <c r="C41" i="5"/>
  <c r="C45" i="5" s="1"/>
  <c r="C48" i="5" s="1"/>
  <c r="W24" i="2"/>
  <c r="W29" i="2" s="1"/>
  <c r="B30" i="2"/>
  <c r="B24" i="2" s="1"/>
  <c r="B29" i="2" s="1"/>
  <c r="B24" i="3"/>
  <c r="B29" i="3" s="1"/>
  <c r="X14" i="3"/>
  <c r="X9" i="3" s="1"/>
  <c r="X13" i="3" s="1"/>
  <c r="X41" i="5"/>
  <c r="X45" i="5" s="1"/>
  <c r="X48" i="5" s="1"/>
  <c r="X45" i="14"/>
  <c r="AL68" i="6"/>
  <c r="AL30" i="3"/>
  <c r="H14" i="3"/>
  <c r="H9" i="3" s="1"/>
  <c r="H13" i="3" s="1"/>
  <c r="H41" i="5"/>
  <c r="H45" i="5" s="1"/>
  <c r="H48" i="5" s="1"/>
  <c r="AL7" i="3"/>
  <c r="AL22" i="2"/>
  <c r="AM22" i="3"/>
  <c r="U30" i="2"/>
  <c r="U24" i="2" s="1"/>
  <c r="U29" i="2" s="1"/>
  <c r="U24" i="3"/>
  <c r="U29" i="3" s="1"/>
  <c r="I45" i="14"/>
  <c r="AJ30" i="2"/>
  <c r="AJ14" i="3"/>
  <c r="D14" i="3"/>
  <c r="D9" i="3" s="1"/>
  <c r="D13" i="3" s="1"/>
  <c r="D41" i="5"/>
  <c r="D45" i="5" s="1"/>
  <c r="D48" i="5" s="1"/>
  <c r="W24" i="3"/>
  <c r="W29" i="3" s="1"/>
  <c r="AK7" i="3"/>
  <c r="AK22" i="2"/>
  <c r="U14" i="3"/>
  <c r="U9" i="3" s="1"/>
  <c r="U13" i="3" s="1"/>
  <c r="U41" i="5"/>
  <c r="U45" i="5" s="1"/>
  <c r="U48" i="5" s="1"/>
  <c r="V45" i="14"/>
  <c r="F30" i="2"/>
  <c r="F24" i="2" s="1"/>
  <c r="F29" i="2" s="1"/>
  <c r="F24" i="3"/>
  <c r="F29" i="3" s="1"/>
  <c r="E45" i="14"/>
  <c r="AN85" i="6"/>
  <c r="AQ77" i="5"/>
  <c r="AO76" i="6"/>
  <c r="AO85" i="6"/>
  <c r="AP77" i="5"/>
  <c r="AO68" i="6" l="1"/>
  <c r="AO30" i="3"/>
  <c r="AN68" i="6"/>
  <c r="AN30" i="3"/>
  <c r="AO59" i="6"/>
  <c r="AO22" i="3"/>
  <c r="AQ60" i="5"/>
  <c r="AP60" i="5"/>
  <c r="AP22" i="3"/>
  <c r="AM7" i="3"/>
  <c r="AM22" i="2"/>
  <c r="AS77" i="5"/>
  <c r="AN22" i="2"/>
  <c r="AN7" i="3"/>
  <c r="AL30" i="2"/>
  <c r="AL14" i="3"/>
  <c r="AM30" i="2"/>
  <c r="AM14" i="3"/>
  <c r="AF45" i="17"/>
  <c r="AF26" i="17"/>
  <c r="AF30" i="17" s="1"/>
  <c r="AF33" i="17" s="1"/>
  <c r="AE49" i="6" s="1"/>
  <c r="AE41" i="6" s="1"/>
  <c r="AQ76" i="6"/>
  <c r="AP85" i="6"/>
  <c r="AH23" i="17"/>
  <c r="AG23" i="17"/>
  <c r="AR76" i="6"/>
  <c r="AR59" i="6" s="1"/>
  <c r="AT77" i="5"/>
  <c r="AQ85" i="6"/>
  <c r="AR77" i="5"/>
  <c r="AT60" i="5" l="1"/>
  <c r="AQ59" i="6"/>
  <c r="AQ22" i="3"/>
  <c r="AP68" i="6"/>
  <c r="AP30" i="3"/>
  <c r="AQ68" i="6"/>
  <c r="AQ30" i="3"/>
  <c r="AR60" i="5"/>
  <c r="AR22" i="3"/>
  <c r="AR85" i="6"/>
  <c r="AS60" i="5"/>
  <c r="AE45" i="6"/>
  <c r="AE48" i="6" s="1"/>
  <c r="AP22" i="2"/>
  <c r="AP7" i="3"/>
  <c r="AO22" i="2"/>
  <c r="AO7" i="3"/>
  <c r="AN30" i="2"/>
  <c r="AN14" i="3"/>
  <c r="AH26" i="17"/>
  <c r="AH30" i="17" s="1"/>
  <c r="AH33" i="17" s="1"/>
  <c r="AG49" i="6" s="1"/>
  <c r="AV77" i="5"/>
  <c r="AO30" i="2"/>
  <c r="AO14" i="3"/>
  <c r="AG26" i="17"/>
  <c r="AG30" i="17" s="1"/>
  <c r="AG33" i="17" s="1"/>
  <c r="AF49" i="6" s="1"/>
  <c r="AS76" i="6"/>
  <c r="AU77" i="5"/>
  <c r="AS85" i="6"/>
  <c r="AT76" i="6"/>
  <c r="AT59" i="6" l="1"/>
  <c r="AT22" i="3"/>
  <c r="AS59" i="6"/>
  <c r="AS22" i="3"/>
  <c r="AS68" i="6"/>
  <c r="AS30" i="3"/>
  <c r="AH45" i="17"/>
  <c r="AR22" i="2"/>
  <c r="AR7" i="3"/>
  <c r="AU60" i="5"/>
  <c r="AQ30" i="2"/>
  <c r="AQ14" i="3"/>
  <c r="AP30" i="2"/>
  <c r="AP14" i="3"/>
  <c r="AV60" i="5"/>
  <c r="AR68" i="6"/>
  <c r="AR30" i="3"/>
  <c r="AQ22" i="2"/>
  <c r="AQ7" i="3"/>
  <c r="AW77" i="5"/>
  <c r="AT85" i="6"/>
  <c r="AG45" i="17"/>
  <c r="AU85" i="6"/>
  <c r="AU76" i="6"/>
  <c r="AI23" i="17"/>
  <c r="AV76" i="6"/>
  <c r="AX77" i="5"/>
  <c r="AJ23" i="17"/>
  <c r="AV59" i="6" l="1"/>
  <c r="AV22" i="3"/>
  <c r="AV7" i="3" s="1"/>
  <c r="AU59" i="6"/>
  <c r="AU22" i="3"/>
  <c r="AX60" i="5"/>
  <c r="AU68" i="6"/>
  <c r="AU30" i="3"/>
  <c r="AW60" i="5"/>
  <c r="AW22" i="3"/>
  <c r="AW7" i="3" s="1"/>
  <c r="AW76" i="6"/>
  <c r="AW59" i="6" s="1"/>
  <c r="AT68" i="6"/>
  <c r="AT30" i="3"/>
  <c r="AJ26" i="17"/>
  <c r="AJ30" i="17" s="1"/>
  <c r="AJ33" i="17" s="1"/>
  <c r="AI49" i="6" s="1"/>
  <c r="AS14" i="3"/>
  <c r="AS30" i="2"/>
  <c r="AI45" i="17"/>
  <c r="AI26" i="17"/>
  <c r="AI30" i="17" s="1"/>
  <c r="AI33" i="17" s="1"/>
  <c r="AH49" i="6" s="1"/>
  <c r="AS22" i="2"/>
  <c r="AS7" i="3"/>
  <c r="AR14" i="3"/>
  <c r="AR30" i="2"/>
  <c r="AT22" i="2"/>
  <c r="AT7" i="3"/>
  <c r="AZ76" i="6"/>
  <c r="AZ59" i="6" s="1"/>
  <c r="AY76" i="6"/>
  <c r="AY59" i="6" s="1"/>
  <c r="AV85" i="6"/>
  <c r="BA77" i="5"/>
  <c r="AZ77" i="5"/>
  <c r="AY77" i="5"/>
  <c r="AK23" i="17"/>
  <c r="AZ60" i="5" l="1"/>
  <c r="AZ22" i="3"/>
  <c r="AZ7" i="3" s="1"/>
  <c r="BA60" i="5"/>
  <c r="BA76" i="6"/>
  <c r="BA59" i="6" s="1"/>
  <c r="AU14" i="3"/>
  <c r="AU30" i="2"/>
  <c r="AY60" i="5"/>
  <c r="AY22" i="3"/>
  <c r="AY7" i="3" s="1"/>
  <c r="AJ45" i="17"/>
  <c r="AK26" i="17"/>
  <c r="AK30" i="17" s="1"/>
  <c r="AK33" i="17" s="1"/>
  <c r="AJ49" i="6" s="1"/>
  <c r="AW85" i="6"/>
  <c r="AX85" i="6"/>
  <c r="AT30" i="2"/>
  <c r="AT14" i="3"/>
  <c r="AX76" i="6"/>
  <c r="AU22" i="2"/>
  <c r="AU7" i="3"/>
  <c r="AV68" i="6"/>
  <c r="AV30" i="3"/>
  <c r="AV14" i="3" s="1"/>
  <c r="BB77" i="5"/>
  <c r="AL23" i="17"/>
  <c r="BC77" i="5"/>
  <c r="BB76" i="6"/>
  <c r="BB59" i="6" s="1"/>
  <c r="BC60" i="5" l="1"/>
  <c r="AK45" i="17"/>
  <c r="AW68" i="6"/>
  <c r="AW30" i="3"/>
  <c r="AW14" i="3" s="1"/>
  <c r="AZ85" i="6"/>
  <c r="BB60" i="5"/>
  <c r="BB22" i="3"/>
  <c r="BB7" i="3" s="1"/>
  <c r="AX59" i="6"/>
  <c r="AX22" i="3"/>
  <c r="AX7" i="3" s="1"/>
  <c r="BA22" i="3"/>
  <c r="BA7" i="3" s="1"/>
  <c r="AL26" i="17"/>
  <c r="AL30" i="17" s="1"/>
  <c r="AL33" i="17" s="1"/>
  <c r="AK49" i="6" s="1"/>
  <c r="AY85" i="6"/>
  <c r="AX68" i="6"/>
  <c r="AX30" i="3"/>
  <c r="AX14" i="3" s="1"/>
  <c r="BD77" i="5"/>
  <c r="BD76" i="6"/>
  <c r="BD59" i="6" s="1"/>
  <c r="AM23" i="17"/>
  <c r="BE77" i="5"/>
  <c r="BE60" i="5" l="1"/>
  <c r="BD60" i="5"/>
  <c r="BD22" i="3"/>
  <c r="BD7" i="3" s="1"/>
  <c r="BB85" i="6"/>
  <c r="BC76" i="6"/>
  <c r="BA85" i="6"/>
  <c r="AZ68" i="6"/>
  <c r="AZ30" i="3"/>
  <c r="AZ14" i="3" s="1"/>
  <c r="AM26" i="17"/>
  <c r="AM30" i="17" s="1"/>
  <c r="AM33" i="17" s="1"/>
  <c r="AL49" i="6" s="1"/>
  <c r="AM45" i="17"/>
  <c r="AY68" i="6"/>
  <c r="AY30" i="3"/>
  <c r="AY14" i="3" s="1"/>
  <c r="AL45" i="17"/>
  <c r="AN23" i="17"/>
  <c r="AO23" i="17"/>
  <c r="BD85" i="6" l="1"/>
  <c r="BE76" i="6"/>
  <c r="AO26" i="17"/>
  <c r="AO30" i="17" s="1"/>
  <c r="AO33" i="17" s="1"/>
  <c r="AN49" i="6" s="1"/>
  <c r="AO45" i="17"/>
  <c r="AN26" i="17"/>
  <c r="AN30" i="17" s="1"/>
  <c r="AN33" i="17" s="1"/>
  <c r="AM49" i="6" s="1"/>
  <c r="AN45" i="17"/>
  <c r="BA68" i="6"/>
  <c r="BA30" i="3"/>
  <c r="BA14" i="3" s="1"/>
  <c r="BC59" i="6"/>
  <c r="BC22" i="3"/>
  <c r="BC7" i="3" s="1"/>
  <c r="BB68" i="6"/>
  <c r="BB30" i="3"/>
  <c r="BB14" i="3" s="1"/>
  <c r="BC85" i="6"/>
  <c r="AP23" i="17"/>
  <c r="AQ23" i="17"/>
  <c r="AQ26" i="17" l="1"/>
  <c r="AQ30" i="17" s="1"/>
  <c r="AQ33" i="17" s="1"/>
  <c r="AP49" i="6" s="1"/>
  <c r="AQ45" i="17"/>
  <c r="AP26" i="17"/>
  <c r="AP30" i="17" s="1"/>
  <c r="AP33" i="17" s="1"/>
  <c r="AO49" i="6" s="1"/>
  <c r="BE85" i="6"/>
  <c r="BC68" i="6"/>
  <c r="BC30" i="3"/>
  <c r="BC14" i="3" s="1"/>
  <c r="BE59" i="6"/>
  <c r="BE22" i="3"/>
  <c r="BE7" i="3" s="1"/>
  <c r="BD68" i="6"/>
  <c r="BD30" i="3"/>
  <c r="BD14" i="3" s="1"/>
  <c r="BE68" i="6" l="1"/>
  <c r="BE30" i="3"/>
  <c r="BE14" i="3" s="1"/>
  <c r="AP45" i="17"/>
  <c r="AG74" i="6" l="1"/>
  <c r="AF87" i="6"/>
  <c r="AF70" i="6" l="1"/>
  <c r="AF69" i="6" s="1"/>
  <c r="AF61" i="6" s="1"/>
  <c r="AF65" i="6" s="1"/>
  <c r="AF67" i="6" s="1"/>
  <c r="AF51" i="6"/>
  <c r="AF50" i="6" s="1"/>
  <c r="AF41" i="6" s="1"/>
  <c r="AF86" i="6"/>
  <c r="AF78" i="6" s="1"/>
  <c r="AF82" i="6" s="1"/>
  <c r="AF84" i="6" s="1"/>
  <c r="AF47" i="6" s="1"/>
  <c r="AG77" i="6"/>
  <c r="AG57" i="6"/>
  <c r="AG60" i="6" s="1"/>
  <c r="AG37" i="6"/>
  <c r="AG40" i="6" s="1"/>
  <c r="AF45" i="6" l="1"/>
  <c r="AF48" i="6" s="1"/>
  <c r="AH74" i="6" l="1"/>
  <c r="AG87" i="6"/>
  <c r="AG70" i="6" l="1"/>
  <c r="AG69" i="6" s="1"/>
  <c r="AG61" i="6" s="1"/>
  <c r="AG65" i="6" s="1"/>
  <c r="AG67" i="6" s="1"/>
  <c r="AG51" i="6"/>
  <c r="AG50" i="6" s="1"/>
  <c r="AG41" i="6" s="1"/>
  <c r="AG86" i="6"/>
  <c r="AG78" i="6" s="1"/>
  <c r="AG82" i="6" s="1"/>
  <c r="AG84" i="6" s="1"/>
  <c r="AG47" i="6" s="1"/>
  <c r="AH77" i="6"/>
  <c r="AH57" i="6"/>
  <c r="AH60" i="6" s="1"/>
  <c r="AH37" i="6"/>
  <c r="AH40" i="6" s="1"/>
  <c r="AG45" i="6" l="1"/>
  <c r="AG48" i="6"/>
  <c r="AI74" i="6" l="1"/>
  <c r="AH87" i="6"/>
  <c r="AH51" i="6" l="1"/>
  <c r="AH50" i="6" s="1"/>
  <c r="AH41" i="6" s="1"/>
  <c r="AH70" i="6"/>
  <c r="AH69" i="6" s="1"/>
  <c r="AH61" i="6" s="1"/>
  <c r="AH65" i="6" s="1"/>
  <c r="AH67" i="6" s="1"/>
  <c r="AH86" i="6"/>
  <c r="AH78" i="6" s="1"/>
  <c r="AH82" i="6" s="1"/>
  <c r="AH84" i="6" s="1"/>
  <c r="AH47" i="6" s="1"/>
  <c r="AI77" i="6"/>
  <c r="AI57" i="6"/>
  <c r="AI60" i="6" s="1"/>
  <c r="AI37" i="6"/>
  <c r="AI40" i="6" s="1"/>
  <c r="AH45" i="6" l="1"/>
  <c r="AH48" i="6"/>
  <c r="AJ74" i="6" l="1"/>
  <c r="AI87" i="6"/>
  <c r="AI51" i="6" l="1"/>
  <c r="AI50" i="6" s="1"/>
  <c r="AI41" i="6" s="1"/>
  <c r="AI70" i="6"/>
  <c r="AI69" i="6" s="1"/>
  <c r="AI61" i="6" s="1"/>
  <c r="AI65" i="6" s="1"/>
  <c r="AI67" i="6" s="1"/>
  <c r="AI86" i="6"/>
  <c r="AI78" i="6" s="1"/>
  <c r="AI82" i="6" s="1"/>
  <c r="AI84" i="6" s="1"/>
  <c r="AI47" i="6" s="1"/>
  <c r="AJ77" i="6"/>
  <c r="AJ57" i="6"/>
  <c r="AJ60" i="6" s="1"/>
  <c r="AJ37" i="6"/>
  <c r="AJ40" i="6" s="1"/>
  <c r="AI45" i="6" l="1"/>
  <c r="AI48" i="6"/>
  <c r="AK74" i="6" l="1"/>
  <c r="AJ87" i="6"/>
  <c r="AJ51" i="6" l="1"/>
  <c r="AJ50" i="6" s="1"/>
  <c r="AJ41" i="6" s="1"/>
  <c r="AJ70" i="6"/>
  <c r="AJ69" i="6" s="1"/>
  <c r="AJ61" i="6" s="1"/>
  <c r="AJ65" i="6" s="1"/>
  <c r="AJ67" i="6" s="1"/>
  <c r="AJ86" i="6"/>
  <c r="AJ78" i="6" s="1"/>
  <c r="AJ82" i="6" s="1"/>
  <c r="AJ84" i="6" s="1"/>
  <c r="AJ47" i="6" s="1"/>
  <c r="AK77" i="6"/>
  <c r="AK57" i="6"/>
  <c r="AK60" i="6" s="1"/>
  <c r="AK37" i="6"/>
  <c r="AK40" i="6" s="1"/>
  <c r="AJ45" i="6" l="1"/>
  <c r="AJ48" i="6"/>
  <c r="AL74" i="6" l="1"/>
  <c r="AK87" i="6"/>
  <c r="AK70" i="6" l="1"/>
  <c r="AK69" i="6" s="1"/>
  <c r="AK61" i="6" s="1"/>
  <c r="AK65" i="6" s="1"/>
  <c r="AK67" i="6" s="1"/>
  <c r="AK51" i="6"/>
  <c r="AK50" i="6" s="1"/>
  <c r="AK41" i="6" s="1"/>
  <c r="AK86" i="6"/>
  <c r="AK78" i="6" s="1"/>
  <c r="AK82" i="6" s="1"/>
  <c r="AK84" i="6" s="1"/>
  <c r="AK47" i="6" s="1"/>
  <c r="AL77" i="6"/>
  <c r="AL57" i="6"/>
  <c r="AL60" i="6" s="1"/>
  <c r="AL37" i="6"/>
  <c r="AL40" i="6" s="1"/>
  <c r="AK45" i="6" l="1"/>
  <c r="AK48" i="6" s="1"/>
  <c r="AM74" i="6" l="1"/>
  <c r="AL87" i="6"/>
  <c r="AL51" i="6" l="1"/>
  <c r="AL50" i="6" s="1"/>
  <c r="AL41" i="6" s="1"/>
  <c r="AL70" i="6"/>
  <c r="AL69" i="6" s="1"/>
  <c r="AL61" i="6" s="1"/>
  <c r="AL65" i="6" s="1"/>
  <c r="AL67" i="6" s="1"/>
  <c r="AL86" i="6"/>
  <c r="AL78" i="6" s="1"/>
  <c r="AL82" i="6" s="1"/>
  <c r="AL84" i="6" s="1"/>
  <c r="AL47" i="6" s="1"/>
  <c r="AM77" i="6"/>
  <c r="AM57" i="6"/>
  <c r="AM60" i="6" s="1"/>
  <c r="AM37" i="6"/>
  <c r="AM40" i="6" s="1"/>
  <c r="AL45" i="6" l="1"/>
  <c r="AL48" i="6" s="1"/>
  <c r="AM87" i="6" l="1"/>
  <c r="AN74" i="6"/>
  <c r="AN77" i="6" l="1"/>
  <c r="AN57" i="6"/>
  <c r="AN60" i="6" s="1"/>
  <c r="AN37" i="6"/>
  <c r="AN40" i="6" s="1"/>
  <c r="AM51" i="6"/>
  <c r="AM50" i="6" s="1"/>
  <c r="AM41" i="6" s="1"/>
  <c r="AM70" i="6"/>
  <c r="AM69" i="6" s="1"/>
  <c r="AM61" i="6" s="1"/>
  <c r="AM65" i="6" s="1"/>
  <c r="AM67" i="6" s="1"/>
  <c r="AM86" i="6"/>
  <c r="AM78" i="6" s="1"/>
  <c r="AM82" i="6" s="1"/>
  <c r="AM84" i="6" s="1"/>
  <c r="AM47" i="6" s="1"/>
  <c r="AM45" i="6" l="1"/>
  <c r="AM48" i="6" s="1"/>
  <c r="AN87" i="6" l="1"/>
  <c r="AO74" i="6"/>
  <c r="AO77" i="6" l="1"/>
  <c r="AO57" i="6"/>
  <c r="AO60" i="6" s="1"/>
  <c r="AO37" i="6"/>
  <c r="AO40" i="6" s="1"/>
  <c r="AN51" i="6"/>
  <c r="AN50" i="6" s="1"/>
  <c r="AN41" i="6" s="1"/>
  <c r="AN70" i="6"/>
  <c r="AN69" i="6" s="1"/>
  <c r="AN61" i="6" s="1"/>
  <c r="AN65" i="6" s="1"/>
  <c r="AN67" i="6" s="1"/>
  <c r="AN86" i="6"/>
  <c r="AN78" i="6" s="1"/>
  <c r="AN82" i="6" s="1"/>
  <c r="AN84" i="6" s="1"/>
  <c r="AN47" i="6" s="1"/>
  <c r="AN45" i="6" l="1"/>
  <c r="AN48" i="6"/>
  <c r="AP74" i="6" l="1"/>
  <c r="AO87" i="6"/>
  <c r="AO70" i="6" l="1"/>
  <c r="AO69" i="6" s="1"/>
  <c r="AO61" i="6" s="1"/>
  <c r="AO65" i="6" s="1"/>
  <c r="AO67" i="6" s="1"/>
  <c r="AO51" i="6"/>
  <c r="AO50" i="6" s="1"/>
  <c r="AO41" i="6" s="1"/>
  <c r="AO86" i="6"/>
  <c r="AO78" i="6" s="1"/>
  <c r="AO82" i="6" s="1"/>
  <c r="AO84" i="6" s="1"/>
  <c r="AO47" i="6" s="1"/>
  <c r="AP77" i="6"/>
  <c r="AP37" i="6"/>
  <c r="AP40" i="6" s="1"/>
  <c r="AP57" i="6"/>
  <c r="AP60" i="6" s="1"/>
  <c r="AO45" i="6" l="1"/>
  <c r="AO48" i="6"/>
  <c r="AP87" i="6" l="1"/>
  <c r="AQ74" i="6"/>
  <c r="AQ77" i="6" l="1"/>
  <c r="AQ37" i="6"/>
  <c r="AQ40" i="6" s="1"/>
  <c r="AQ57" i="6"/>
  <c r="AQ60" i="6" s="1"/>
  <c r="AP70" i="6"/>
  <c r="AP69" i="6" s="1"/>
  <c r="AP61" i="6" s="1"/>
  <c r="AP65" i="6" s="1"/>
  <c r="AP67" i="6" s="1"/>
  <c r="AP51" i="6"/>
  <c r="AP50" i="6" s="1"/>
  <c r="AP41" i="6" s="1"/>
  <c r="AP86" i="6"/>
  <c r="AP78" i="6" s="1"/>
  <c r="AP82" i="6" s="1"/>
  <c r="AP84" i="6" s="1"/>
  <c r="AP47" i="6" s="1"/>
  <c r="AP45" i="6" l="1"/>
  <c r="AP48" i="6"/>
  <c r="AQ87" i="6" l="1"/>
  <c r="AR74" i="6"/>
  <c r="AR57" i="6" l="1"/>
  <c r="AR60" i="6" s="1"/>
  <c r="AR77" i="6"/>
  <c r="AR37" i="6"/>
  <c r="AR40" i="6" s="1"/>
  <c r="AQ70" i="6"/>
  <c r="AQ69" i="6" s="1"/>
  <c r="AQ61" i="6" s="1"/>
  <c r="AQ65" i="6" s="1"/>
  <c r="AQ67" i="6" s="1"/>
  <c r="AQ51" i="6"/>
  <c r="AQ50" i="6" s="1"/>
  <c r="AQ41" i="6" s="1"/>
  <c r="AQ86" i="6"/>
  <c r="AQ78" i="6" s="1"/>
  <c r="AQ82" i="6" s="1"/>
  <c r="AQ84" i="6" s="1"/>
  <c r="AQ47" i="6" s="1"/>
  <c r="AQ48" i="6" l="1"/>
  <c r="AQ45" i="6"/>
  <c r="AR87" i="6" l="1"/>
  <c r="AS74" i="6"/>
  <c r="AS57" i="6" l="1"/>
  <c r="AS60" i="6" s="1"/>
  <c r="AS37" i="6"/>
  <c r="AS40" i="6" s="1"/>
  <c r="AS77" i="6"/>
  <c r="AR70" i="6"/>
  <c r="AR69" i="6" s="1"/>
  <c r="AR61" i="6" s="1"/>
  <c r="AR65" i="6" s="1"/>
  <c r="AR67" i="6" s="1"/>
  <c r="AR51" i="6"/>
  <c r="AR50" i="6" s="1"/>
  <c r="AR41" i="6" s="1"/>
  <c r="AR86" i="6"/>
  <c r="AR78" i="6" s="1"/>
  <c r="AR82" i="6" s="1"/>
  <c r="AR84" i="6" s="1"/>
  <c r="AR47" i="6" s="1"/>
  <c r="AR45" i="6" l="1"/>
  <c r="AR48" i="6"/>
  <c r="AS87" i="6" l="1"/>
  <c r="AT74" i="6"/>
  <c r="AT57" i="6" l="1"/>
  <c r="AT60" i="6" s="1"/>
  <c r="AT37" i="6"/>
  <c r="AT40" i="6" s="1"/>
  <c r="AT77" i="6"/>
  <c r="AS70" i="6"/>
  <c r="AS69" i="6" s="1"/>
  <c r="AS61" i="6" s="1"/>
  <c r="AS65" i="6" s="1"/>
  <c r="AS67" i="6" s="1"/>
  <c r="AS51" i="6"/>
  <c r="AS50" i="6" s="1"/>
  <c r="AS41" i="6" s="1"/>
  <c r="AS86" i="6"/>
  <c r="AS78" i="6" s="1"/>
  <c r="AS82" i="6" s="1"/>
  <c r="AS84" i="6" s="1"/>
  <c r="AS47" i="6" s="1"/>
  <c r="AS45" i="6" l="1"/>
  <c r="AS48" i="6"/>
  <c r="AT87" i="6" l="1"/>
  <c r="AU74" i="6"/>
  <c r="AU37" i="6" l="1"/>
  <c r="AU40" i="6" s="1"/>
  <c r="AU77" i="6"/>
  <c r="AU57" i="6"/>
  <c r="AU60" i="6" s="1"/>
  <c r="AT70" i="6"/>
  <c r="AT69" i="6" s="1"/>
  <c r="AT61" i="6" s="1"/>
  <c r="AT65" i="6" s="1"/>
  <c r="AT67" i="6" s="1"/>
  <c r="AT51" i="6"/>
  <c r="AT50" i="6" s="1"/>
  <c r="AT41" i="6" s="1"/>
  <c r="AT86" i="6"/>
  <c r="AT78" i="6" s="1"/>
  <c r="AT82" i="6" s="1"/>
  <c r="AT84" i="6" s="1"/>
  <c r="AT47" i="6" s="1"/>
  <c r="AT45" i="6" l="1"/>
  <c r="AT48" i="6"/>
  <c r="AU87" i="6" l="1"/>
  <c r="AV74" i="6"/>
  <c r="AV57" i="6" l="1"/>
  <c r="AV60" i="6" s="1"/>
  <c r="AV37" i="6"/>
  <c r="AV40" i="6" s="1"/>
  <c r="AV77" i="6"/>
  <c r="AU70" i="6"/>
  <c r="AU69" i="6" s="1"/>
  <c r="AU61" i="6" s="1"/>
  <c r="AU65" i="6" s="1"/>
  <c r="AU67" i="6" s="1"/>
  <c r="AU51" i="6"/>
  <c r="AU50" i="6" s="1"/>
  <c r="AU41" i="6" s="1"/>
  <c r="AU86" i="6"/>
  <c r="AU78" i="6" s="1"/>
  <c r="AU82" i="6" s="1"/>
  <c r="AU84" i="6" s="1"/>
  <c r="AU47" i="6" s="1"/>
  <c r="AU45" i="6" l="1"/>
  <c r="AU48" i="6" s="1"/>
  <c r="AV87" i="6" l="1"/>
  <c r="AW74" i="6"/>
  <c r="AW77" i="6" l="1"/>
  <c r="AW57" i="6"/>
  <c r="AW60" i="6" s="1"/>
  <c r="AW37" i="6"/>
  <c r="AW40" i="6" s="1"/>
  <c r="AV70" i="6"/>
  <c r="AV69" i="6" s="1"/>
  <c r="AV61" i="6" s="1"/>
  <c r="AV65" i="6" s="1"/>
  <c r="AV67" i="6" s="1"/>
  <c r="AV51" i="6"/>
  <c r="AV50" i="6" s="1"/>
  <c r="AV41" i="6" s="1"/>
  <c r="AV86" i="6"/>
  <c r="AV78" i="6" s="1"/>
  <c r="AV82" i="6" s="1"/>
  <c r="AV84" i="6" s="1"/>
  <c r="AV47" i="6" s="1"/>
  <c r="AV48" i="6" l="1"/>
  <c r="AV45" i="6"/>
  <c r="AW87" i="6" l="1"/>
  <c r="AX74" i="6"/>
  <c r="AX77" i="6" l="1"/>
  <c r="AX57" i="6"/>
  <c r="AX60" i="6" s="1"/>
  <c r="AX37" i="6"/>
  <c r="AX40" i="6" s="1"/>
  <c r="AW70" i="6"/>
  <c r="AW69" i="6" s="1"/>
  <c r="AW61" i="6" s="1"/>
  <c r="AW65" i="6" s="1"/>
  <c r="AW67" i="6" s="1"/>
  <c r="AW51" i="6"/>
  <c r="AW50" i="6" s="1"/>
  <c r="AW41" i="6" s="1"/>
  <c r="AW86" i="6"/>
  <c r="AW78" i="6" s="1"/>
  <c r="AW82" i="6" s="1"/>
  <c r="AW84" i="6" s="1"/>
  <c r="AW47" i="6" s="1"/>
  <c r="AW45" i="6" l="1"/>
  <c r="AW48" i="6" s="1"/>
  <c r="AX87" i="6" l="1"/>
  <c r="AY74" i="6"/>
  <c r="AY37" i="6" l="1"/>
  <c r="AY40" i="6" s="1"/>
  <c r="AY77" i="6"/>
  <c r="AY57" i="6"/>
  <c r="AY60" i="6" s="1"/>
  <c r="AX70" i="6"/>
  <c r="AX69" i="6" s="1"/>
  <c r="AX61" i="6" s="1"/>
  <c r="AX65" i="6" s="1"/>
  <c r="AX67" i="6" s="1"/>
  <c r="AX51" i="6"/>
  <c r="AX50" i="6" s="1"/>
  <c r="AX41" i="6" s="1"/>
  <c r="AX86" i="6"/>
  <c r="AX78" i="6" s="1"/>
  <c r="AX82" i="6" s="1"/>
  <c r="AX84" i="6" s="1"/>
  <c r="AX47" i="6" s="1"/>
  <c r="AX45" i="6" l="1"/>
  <c r="AX48" i="6" s="1"/>
  <c r="AZ74" i="6" l="1"/>
  <c r="AY87" i="6"/>
  <c r="AY70" i="6" l="1"/>
  <c r="AY69" i="6" s="1"/>
  <c r="AY61" i="6" s="1"/>
  <c r="AY65" i="6" s="1"/>
  <c r="AY67" i="6" s="1"/>
  <c r="AY51" i="6"/>
  <c r="AY50" i="6" s="1"/>
  <c r="AY41" i="6" s="1"/>
  <c r="AY86" i="6"/>
  <c r="AY78" i="6" s="1"/>
  <c r="AY82" i="6" s="1"/>
  <c r="AY84" i="6" s="1"/>
  <c r="AY47" i="6" s="1"/>
  <c r="AZ77" i="6"/>
  <c r="AZ37" i="6"/>
  <c r="AZ40" i="6" s="1"/>
  <c r="AZ57" i="6"/>
  <c r="AZ60" i="6" s="1"/>
  <c r="AY45" i="6" l="1"/>
  <c r="AY48" i="6" s="1"/>
  <c r="AZ87" i="6" l="1"/>
  <c r="BA74" i="6"/>
  <c r="BA77" i="6" l="1"/>
  <c r="BA37" i="6"/>
  <c r="BA40" i="6" s="1"/>
  <c r="BA57" i="6"/>
  <c r="BA60" i="6" s="1"/>
  <c r="AZ70" i="6"/>
  <c r="AZ69" i="6" s="1"/>
  <c r="AZ61" i="6" s="1"/>
  <c r="AZ65" i="6" s="1"/>
  <c r="AZ67" i="6" s="1"/>
  <c r="AZ51" i="6"/>
  <c r="AZ50" i="6" s="1"/>
  <c r="AZ41" i="6" s="1"/>
  <c r="AZ86" i="6"/>
  <c r="AZ78" i="6" s="1"/>
  <c r="AZ82" i="6" s="1"/>
  <c r="AZ84" i="6" s="1"/>
  <c r="AZ47" i="6" s="1"/>
  <c r="AZ48" i="6" l="1"/>
  <c r="AZ45" i="6"/>
  <c r="BA87" i="6" l="1"/>
  <c r="BB74" i="6"/>
  <c r="BB77" i="6" l="1"/>
  <c r="BB57" i="6"/>
  <c r="BB60" i="6" s="1"/>
  <c r="BB37" i="6"/>
  <c r="BB40" i="6" s="1"/>
  <c r="BA70" i="6"/>
  <c r="BA69" i="6" s="1"/>
  <c r="BA61" i="6" s="1"/>
  <c r="BA65" i="6" s="1"/>
  <c r="BA67" i="6" s="1"/>
  <c r="BA51" i="6"/>
  <c r="BA50" i="6" s="1"/>
  <c r="BA41" i="6" s="1"/>
  <c r="BA86" i="6"/>
  <c r="BA78" i="6" s="1"/>
  <c r="BA82" i="6" s="1"/>
  <c r="BA84" i="6" s="1"/>
  <c r="BA47" i="6" s="1"/>
  <c r="BA45" i="6" l="1"/>
  <c r="BA48" i="6" s="1"/>
  <c r="BB87" i="6" l="1"/>
  <c r="BC74" i="6"/>
  <c r="BC77" i="6" l="1"/>
  <c r="BC57" i="6"/>
  <c r="BC60" i="6" s="1"/>
  <c r="BC37" i="6"/>
  <c r="BC40" i="6" s="1"/>
  <c r="BB70" i="6"/>
  <c r="BB69" i="6" s="1"/>
  <c r="BB61" i="6" s="1"/>
  <c r="BB65" i="6" s="1"/>
  <c r="BB67" i="6" s="1"/>
  <c r="BB51" i="6"/>
  <c r="BB50" i="6" s="1"/>
  <c r="BB41" i="6" s="1"/>
  <c r="BB86" i="6"/>
  <c r="BB78" i="6" s="1"/>
  <c r="BB82" i="6" s="1"/>
  <c r="BB84" i="6" s="1"/>
  <c r="BB47" i="6" s="1"/>
  <c r="BB45" i="6" l="1"/>
  <c r="BB48" i="6" s="1"/>
  <c r="BC87" i="6" l="1"/>
  <c r="BD74" i="6"/>
  <c r="BD77" i="6" l="1"/>
  <c r="BD57" i="6"/>
  <c r="BD60" i="6" s="1"/>
  <c r="BD37" i="6"/>
  <c r="BD40" i="6" s="1"/>
  <c r="BC70" i="6"/>
  <c r="BC69" i="6" s="1"/>
  <c r="BC61" i="6" s="1"/>
  <c r="BC65" i="6" s="1"/>
  <c r="BC67" i="6" s="1"/>
  <c r="BC51" i="6"/>
  <c r="BC50" i="6" s="1"/>
  <c r="BC41" i="6" s="1"/>
  <c r="BC86" i="6"/>
  <c r="BC78" i="6" s="1"/>
  <c r="BC82" i="6" s="1"/>
  <c r="BC84" i="6" s="1"/>
  <c r="BC47" i="6" s="1"/>
  <c r="BC45" i="6" l="1"/>
  <c r="BC48" i="6" s="1"/>
  <c r="BD87" i="6" l="1"/>
  <c r="BE74" i="6"/>
  <c r="BE77" i="6" l="1"/>
  <c r="BE37" i="6"/>
  <c r="BE40" i="6" s="1"/>
  <c r="BE57" i="6"/>
  <c r="BE60" i="6" s="1"/>
  <c r="BD70" i="6"/>
  <c r="BD69" i="6" s="1"/>
  <c r="BD61" i="6" s="1"/>
  <c r="BD65" i="6" s="1"/>
  <c r="BD67" i="6" s="1"/>
  <c r="BD51" i="6"/>
  <c r="BD50" i="6" s="1"/>
  <c r="BD41" i="6" s="1"/>
  <c r="BD86" i="6"/>
  <c r="BD78" i="6" s="1"/>
  <c r="BD82" i="6" s="1"/>
  <c r="BD84" i="6" s="1"/>
  <c r="BD47" i="6" s="1"/>
  <c r="BD45" i="6" l="1"/>
  <c r="BD48" i="6"/>
  <c r="BE87" i="6" l="1"/>
  <c r="BE51" i="6" l="1"/>
  <c r="BE50" i="6" s="1"/>
  <c r="BE41" i="6" s="1"/>
  <c r="BE70" i="6"/>
  <c r="BE69" i="6" s="1"/>
  <c r="BE61" i="6" s="1"/>
  <c r="BE65" i="6" s="1"/>
  <c r="BE67" i="6" s="1"/>
  <c r="BE86" i="6"/>
  <c r="BE78" i="6" s="1"/>
  <c r="BE82" i="6" s="1"/>
  <c r="BE84" i="6" s="1"/>
  <c r="BE47" i="6" s="1"/>
  <c r="BE45" i="6" l="1"/>
  <c r="BE48" i="6"/>
  <c r="AG23" i="12" l="1"/>
  <c r="AG26" i="12" s="1"/>
  <c r="AG30" i="12" s="1"/>
  <c r="AG33" i="12" s="1"/>
  <c r="AF13" i="5" s="1"/>
  <c r="AF23" i="12" l="1"/>
  <c r="AF26" i="12" s="1"/>
  <c r="AF30" i="12" s="1"/>
  <c r="AF33" i="12" s="1"/>
  <c r="AE13" i="5" s="1"/>
  <c r="AE17" i="5"/>
  <c r="AE16" i="5" l="1"/>
  <c r="AE15" i="5" s="1"/>
  <c r="AI23" i="12"/>
  <c r="AI26" i="12" s="1"/>
  <c r="AI30" i="12" s="1"/>
  <c r="AI33" i="12" s="1"/>
  <c r="AH13" i="5" s="1"/>
  <c r="AH23" i="12"/>
  <c r="AH26" i="12" s="1"/>
  <c r="AH30" i="12" s="1"/>
  <c r="AH33" i="12" s="1"/>
  <c r="AG13" i="5" s="1"/>
  <c r="AJ23" i="12"/>
  <c r="AJ26" i="12" s="1"/>
  <c r="AJ30" i="12" s="1"/>
  <c r="AJ33" i="12" s="1"/>
  <c r="AI13" i="5" s="1"/>
  <c r="AL23" i="12"/>
  <c r="AL26" i="12" s="1"/>
  <c r="AL30" i="12" s="1"/>
  <c r="AL33" i="12" s="1"/>
  <c r="AK13" i="5" s="1"/>
  <c r="AF8" i="5"/>
  <c r="AF11" i="5" s="1"/>
  <c r="AK23" i="12" l="1"/>
  <c r="AK26" i="12" s="1"/>
  <c r="AK30" i="12" s="1"/>
  <c r="AK33" i="12" s="1"/>
  <c r="AJ13" i="5" s="1"/>
  <c r="AE18" i="5"/>
  <c r="AN23" i="12" l="1"/>
  <c r="AN26" i="12" s="1"/>
  <c r="AN30" i="12" s="1"/>
  <c r="AN33" i="12" s="1"/>
  <c r="AM13" i="5" s="1"/>
  <c r="AG17" i="5"/>
  <c r="AG8" i="5"/>
  <c r="AG11" i="5" s="1"/>
  <c r="AG16" i="5" s="1"/>
  <c r="AG15" i="5" s="1"/>
  <c r="AM23" i="12"/>
  <c r="AM26" i="12" s="1"/>
  <c r="AM30" i="12" s="1"/>
  <c r="AM33" i="12" s="1"/>
  <c r="AL13" i="5" s="1"/>
  <c r="AF17" i="5"/>
  <c r="AP23" i="12" l="1"/>
  <c r="AP26" i="12" s="1"/>
  <c r="AP30" i="12" s="1"/>
  <c r="AP33" i="12" s="1"/>
  <c r="AO13" i="5" s="1"/>
  <c r="AF16" i="5"/>
  <c r="AF15" i="5" s="1"/>
  <c r="AH17" i="5"/>
  <c r="AH8" i="5"/>
  <c r="AH11" i="5" s="1"/>
  <c r="AH16" i="5" s="1"/>
  <c r="AH15" i="5" s="1"/>
  <c r="AO23" i="12"/>
  <c r="AO26" i="12" s="1"/>
  <c r="AO30" i="12" s="1"/>
  <c r="AO33" i="12" s="1"/>
  <c r="AN13" i="5" s="1"/>
  <c r="AG18" i="5"/>
  <c r="AI17" i="5" l="1"/>
  <c r="AI8" i="5"/>
  <c r="AI11" i="5" s="1"/>
  <c r="AI16" i="5" s="1"/>
  <c r="AI15" i="5" s="1"/>
  <c r="AH18" i="5"/>
  <c r="AR23" i="12"/>
  <c r="AR26" i="12" s="1"/>
  <c r="AR30" i="12" s="1"/>
  <c r="AR33" i="12" s="1"/>
  <c r="AQ13" i="5" s="1"/>
  <c r="AF18" i="5"/>
  <c r="AQ23" i="12"/>
  <c r="AQ26" i="12" s="1"/>
  <c r="AQ30" i="12" s="1"/>
  <c r="AQ33" i="12" s="1"/>
  <c r="AP13" i="5" s="1"/>
  <c r="AT23" i="12" l="1"/>
  <c r="AT26" i="12" s="1"/>
  <c r="AT30" i="12" s="1"/>
  <c r="AT33" i="12" s="1"/>
  <c r="AS13" i="5" s="1"/>
  <c r="AS23" i="12"/>
  <c r="AS26" i="12" s="1"/>
  <c r="AS30" i="12" s="1"/>
  <c r="AS33" i="12" s="1"/>
  <c r="AR13" i="5" s="1"/>
  <c r="AJ17" i="5"/>
  <c r="AJ8" i="5"/>
  <c r="AJ11" i="5" s="1"/>
  <c r="AI18" i="5"/>
  <c r="AW23" i="12" l="1"/>
  <c r="AW26" i="12" s="1"/>
  <c r="AW30" i="12" s="1"/>
  <c r="AW33" i="12" s="1"/>
  <c r="AV13" i="5" s="1"/>
  <c r="AU23" i="12"/>
  <c r="AU26" i="12" s="1"/>
  <c r="AU30" i="12" s="1"/>
  <c r="AU33" i="12" s="1"/>
  <c r="AT13" i="5" s="1"/>
  <c r="AJ16" i="5"/>
  <c r="AJ15" i="5" s="1"/>
  <c r="AX23" i="12"/>
  <c r="AX26" i="12" s="1"/>
  <c r="AX30" i="12" s="1"/>
  <c r="AX33" i="12" s="1"/>
  <c r="AW13" i="5" s="1"/>
  <c r="AK17" i="5"/>
  <c r="AK8" i="5"/>
  <c r="AK11" i="5" s="1"/>
  <c r="AV23" i="12"/>
  <c r="AV26" i="12" s="1"/>
  <c r="AV30" i="12" s="1"/>
  <c r="AV33" i="12" s="1"/>
  <c r="AU13" i="5" s="1"/>
  <c r="AZ23" i="12" l="1"/>
  <c r="AZ26" i="12" s="1"/>
  <c r="AZ30" i="12" s="1"/>
  <c r="AZ33" i="12" s="1"/>
  <c r="AY13" i="5" s="1"/>
  <c r="AJ18" i="5"/>
  <c r="AL17" i="5"/>
  <c r="AL8" i="5"/>
  <c r="AL11" i="5" s="1"/>
  <c r="AL16" i="5" s="1"/>
  <c r="AL15" i="5" s="1"/>
  <c r="AK16" i="5"/>
  <c r="AK15" i="5" s="1"/>
  <c r="AY23" i="12"/>
  <c r="AY26" i="12" s="1"/>
  <c r="AY30" i="12" s="1"/>
  <c r="AY33" i="12" s="1"/>
  <c r="AX13" i="5" s="1"/>
  <c r="AL18" i="5" l="1"/>
  <c r="BB23" i="12"/>
  <c r="BB26" i="12" s="1"/>
  <c r="BB30" i="12" s="1"/>
  <c r="BB33" i="12" s="1"/>
  <c r="BA13" i="5" s="1"/>
  <c r="AK18" i="5"/>
  <c r="BA23" i="12"/>
  <c r="BA26" i="12" s="1"/>
  <c r="BA30" i="12" s="1"/>
  <c r="BA33" i="12" s="1"/>
  <c r="AZ13" i="5" s="1"/>
  <c r="BE23" i="12" l="1"/>
  <c r="BE26" i="12" s="1"/>
  <c r="BE30" i="12" s="1"/>
  <c r="BE33" i="12" s="1"/>
  <c r="BD13" i="5" s="1"/>
  <c r="AM8" i="5"/>
  <c r="AM11" i="5" s="1"/>
  <c r="BC23" i="12"/>
  <c r="BC26" i="12" s="1"/>
  <c r="BC30" i="12" s="1"/>
  <c r="BC33" i="12" s="1"/>
  <c r="BB13" i="5" s="1"/>
  <c r="BD23" i="12"/>
  <c r="BD26" i="12" s="1"/>
  <c r="BD30" i="12" s="1"/>
  <c r="BD33" i="12" s="1"/>
  <c r="BC13" i="5" s="1"/>
  <c r="AM17" i="5" l="1"/>
  <c r="AN8" i="5" l="1"/>
  <c r="AN11" i="5" s="1"/>
  <c r="AM16" i="5"/>
  <c r="AM15" i="5" s="1"/>
  <c r="AM18" i="5" l="1"/>
  <c r="AN17" i="5"/>
  <c r="AO8" i="5" l="1"/>
  <c r="AO11" i="5" s="1"/>
  <c r="AN16" i="5"/>
  <c r="AN15" i="5" s="1"/>
  <c r="AN18" i="5" l="1"/>
  <c r="AO17" i="5"/>
  <c r="AP8" i="5" l="1"/>
  <c r="AP11" i="5" s="1"/>
  <c r="AO16" i="5"/>
  <c r="AO15" i="5" s="1"/>
  <c r="AO18" i="5" l="1"/>
  <c r="AP17" i="5"/>
  <c r="AQ8" i="5" l="1"/>
  <c r="AQ11" i="5" s="1"/>
  <c r="AP16" i="5"/>
  <c r="AP15" i="5" s="1"/>
  <c r="AP18" i="5" l="1"/>
  <c r="AQ17" i="5"/>
  <c r="AQ16" i="5" s="1"/>
  <c r="AQ15" i="5" s="1"/>
  <c r="AR8" i="5" l="1"/>
  <c r="AR11" i="5" s="1"/>
  <c r="AQ18" i="5"/>
  <c r="AR17" i="5" l="1"/>
  <c r="AS8" i="5" l="1"/>
  <c r="AS11" i="5" s="1"/>
  <c r="AR16" i="5"/>
  <c r="AR15" i="5" s="1"/>
  <c r="AS17" i="5" l="1"/>
  <c r="AR18" i="5"/>
  <c r="AT8" i="5" l="1"/>
  <c r="AT11" i="5" s="1"/>
  <c r="AS16" i="5"/>
  <c r="AS15" i="5" s="1"/>
  <c r="AS18" i="5" l="1"/>
  <c r="AT17" i="5"/>
  <c r="AU8" i="5" l="1"/>
  <c r="AU11" i="5" s="1"/>
  <c r="AT16" i="5"/>
  <c r="AT15" i="5" s="1"/>
  <c r="AT18" i="5" l="1"/>
  <c r="AU17" i="5"/>
  <c r="AV8" i="5" l="1"/>
  <c r="AV11" i="5" s="1"/>
  <c r="AU16" i="5"/>
  <c r="AU15" i="5" s="1"/>
  <c r="AU18" i="5" l="1"/>
  <c r="AV17" i="5"/>
  <c r="AW8" i="5" l="1"/>
  <c r="AW11" i="5" s="1"/>
  <c r="AV16" i="5"/>
  <c r="AV15" i="5" s="1"/>
  <c r="AW17" i="5" l="1"/>
  <c r="AW16" i="5"/>
  <c r="AW15" i="5" s="1"/>
  <c r="AV18" i="5"/>
  <c r="AX8" i="5" l="1"/>
  <c r="AX11" i="5" s="1"/>
  <c r="AW18" i="5"/>
  <c r="AX17" i="5" l="1"/>
  <c r="AY8" i="5" l="1"/>
  <c r="AY11" i="5" s="1"/>
  <c r="AX16" i="5"/>
  <c r="AX15" i="5" s="1"/>
  <c r="AY17" i="5" l="1"/>
  <c r="AX18" i="5"/>
  <c r="AZ8" i="5" l="1"/>
  <c r="AZ11" i="5" s="1"/>
  <c r="AY16" i="5"/>
  <c r="AY15" i="5" s="1"/>
  <c r="AZ17" i="5" l="1"/>
  <c r="AZ16" i="5"/>
  <c r="AZ15" i="5" s="1"/>
  <c r="AY18" i="5"/>
  <c r="BA8" i="5" l="1"/>
  <c r="BA11" i="5" s="1"/>
  <c r="AZ18" i="5"/>
  <c r="BA17" i="5" l="1"/>
  <c r="BB8" i="5" l="1"/>
  <c r="BB11" i="5" s="1"/>
  <c r="BA16" i="5"/>
  <c r="BA15" i="5" s="1"/>
  <c r="BA18" i="5" l="1"/>
  <c r="BB17" i="5"/>
  <c r="BC8" i="5" l="1"/>
  <c r="BC11" i="5" s="1"/>
  <c r="BB18" i="5"/>
  <c r="BB16" i="5"/>
  <c r="BB15" i="5" s="1"/>
  <c r="BC17" i="5" l="1"/>
  <c r="BD8" i="5" l="1"/>
  <c r="BD11" i="5" s="1"/>
  <c r="BC16" i="5"/>
  <c r="BC15" i="5" s="1"/>
  <c r="BC18" i="5" l="1"/>
  <c r="BD17" i="5"/>
  <c r="BD16" i="5"/>
  <c r="BD15" i="5" s="1"/>
  <c r="BE8" i="5" l="1"/>
  <c r="BE11" i="5" s="1"/>
  <c r="BD18" i="5"/>
  <c r="BE17" i="5" l="1"/>
  <c r="BE16" i="5" l="1"/>
  <c r="BE15" i="5" s="1"/>
  <c r="BE18" i="5" l="1"/>
  <c r="U23" i="14" l="1"/>
  <c r="T86" i="5"/>
  <c r="T23" i="14"/>
  <c r="S86" i="5"/>
  <c r="S69" i="5" l="1"/>
  <c r="S62" i="5" s="1"/>
  <c r="S66" i="5" s="1"/>
  <c r="S30" i="3"/>
  <c r="S79" i="5"/>
  <c r="S83" i="5" s="1"/>
  <c r="T26" i="14"/>
  <c r="T30" i="14" s="1"/>
  <c r="T33" i="14" s="1"/>
  <c r="S49" i="5" s="1"/>
  <c r="T69" i="5"/>
  <c r="T62" i="5" s="1"/>
  <c r="T66" i="5" s="1"/>
  <c r="T30" i="3"/>
  <c r="T79" i="5"/>
  <c r="T83" i="5" s="1"/>
  <c r="U26" i="14"/>
  <c r="U30" i="14" s="1"/>
  <c r="U33" i="14" s="1"/>
  <c r="T49" i="5" s="1"/>
  <c r="U45" i="14"/>
  <c r="T14" i="3" l="1"/>
  <c r="T9" i="3" s="1"/>
  <c r="T13" i="3" s="1"/>
  <c r="T41" i="5"/>
  <c r="T45" i="5" s="1"/>
  <c r="T48" i="5" s="1"/>
  <c r="T30" i="2"/>
  <c r="T24" i="2" s="1"/>
  <c r="T29" i="2" s="1"/>
  <c r="T24" i="3"/>
  <c r="T29" i="3" s="1"/>
  <c r="S14" i="3"/>
  <c r="S9" i="3" s="1"/>
  <c r="S13" i="3" s="1"/>
  <c r="S41" i="5"/>
  <c r="S45" i="5" s="1"/>
  <c r="S48" i="5" s="1"/>
  <c r="T45" i="14"/>
  <c r="S30" i="2"/>
  <c r="S24" i="2" s="1"/>
  <c r="S29" i="2" s="1"/>
  <c r="S24" i="3"/>
  <c r="S29" i="3" s="1"/>
  <c r="AE32" i="5" l="1"/>
  <c r="AE31" i="5" s="1"/>
  <c r="AE29" i="5" s="1"/>
  <c r="AF25" i="5"/>
  <c r="AF28" i="5" s="1"/>
  <c r="AF23" i="14"/>
  <c r="AF26" i="14" l="1"/>
  <c r="AF30" i="14" s="1"/>
  <c r="AF33" i="14" s="1"/>
  <c r="AE49" i="5" s="1"/>
  <c r="AE41" i="5" s="1"/>
  <c r="AE45" i="5" s="1"/>
  <c r="AE48" i="5" s="1"/>
  <c r="AF45" i="14"/>
  <c r="AF88" i="5" l="1"/>
  <c r="AG75" i="5"/>
  <c r="AG37" i="5" l="1"/>
  <c r="AG40" i="5" s="1"/>
  <c r="AG58" i="5"/>
  <c r="AG61" i="5" s="1"/>
  <c r="AG78" i="5"/>
  <c r="AG20" i="3"/>
  <c r="AF71" i="5"/>
  <c r="AF70" i="5" s="1"/>
  <c r="AF62" i="5" s="1"/>
  <c r="AF66" i="5" s="1"/>
  <c r="AF51" i="5"/>
  <c r="AF50" i="5" s="1"/>
  <c r="AF32" i="3"/>
  <c r="AF87" i="5"/>
  <c r="AF79" i="5" s="1"/>
  <c r="AF83" i="5" s="1"/>
  <c r="AF16" i="3" l="1"/>
  <c r="AF15" i="3" s="1"/>
  <c r="AF9" i="3" s="1"/>
  <c r="AF13" i="3" s="1"/>
  <c r="AF32" i="2"/>
  <c r="AF31" i="3"/>
  <c r="AF24" i="3" s="1"/>
  <c r="AF29" i="3" s="1"/>
  <c r="AG5" i="3"/>
  <c r="AG8" i="3" s="1"/>
  <c r="AG20" i="2"/>
  <c r="AG23" i="3"/>
  <c r="AG5" i="2" l="1"/>
  <c r="AG8" i="2" s="1"/>
  <c r="AG23" i="2"/>
  <c r="AF16" i="2"/>
  <c r="AF15" i="2" s="1"/>
  <c r="AF9" i="2" s="1"/>
  <c r="AF13" i="2" s="1"/>
  <c r="AF31" i="2"/>
  <c r="AF24" i="2" s="1"/>
  <c r="AF29" i="2" s="1"/>
  <c r="AF89" i="5" l="1"/>
  <c r="AG23" i="14" l="1"/>
  <c r="AG26" i="14" l="1"/>
  <c r="AG30" i="14" s="1"/>
  <c r="AG33" i="14" s="1"/>
  <c r="AF49" i="5" s="1"/>
  <c r="AF41" i="5" s="1"/>
  <c r="AF45" i="5" s="1"/>
  <c r="AF48" i="5" s="1"/>
  <c r="AG88" i="5" l="1"/>
  <c r="AH75" i="5"/>
  <c r="AG45" i="14"/>
  <c r="AH58" i="5" l="1"/>
  <c r="AH61" i="5" s="1"/>
  <c r="AH37" i="5"/>
  <c r="AH40" i="5" s="1"/>
  <c r="AH78" i="5"/>
  <c r="AH20" i="3"/>
  <c r="AG71" i="5"/>
  <c r="AG70" i="5" s="1"/>
  <c r="AG62" i="5" s="1"/>
  <c r="AG66" i="5" s="1"/>
  <c r="AG51" i="5"/>
  <c r="AG50" i="5" s="1"/>
  <c r="AG32" i="3"/>
  <c r="AG87" i="5"/>
  <c r="AG79" i="5" s="1"/>
  <c r="AG83" i="5" s="1"/>
  <c r="AH5" i="3" l="1"/>
  <c r="AH8" i="3" s="1"/>
  <c r="AH20" i="2"/>
  <c r="AH23" i="3"/>
  <c r="AG32" i="2"/>
  <c r="AG16" i="3"/>
  <c r="AG15" i="3" s="1"/>
  <c r="AG9" i="3" s="1"/>
  <c r="AG13" i="3" s="1"/>
  <c r="AG31" i="3"/>
  <c r="AG24" i="3" s="1"/>
  <c r="AG29" i="3" s="1"/>
  <c r="AG16" i="2" l="1"/>
  <c r="AG15" i="2" s="1"/>
  <c r="AG9" i="2" s="1"/>
  <c r="AG13" i="2" s="1"/>
  <c r="AG31" i="2"/>
  <c r="AG24" i="2" s="1"/>
  <c r="AG29" i="2" s="1"/>
  <c r="AH5" i="2"/>
  <c r="AH8" i="2" s="1"/>
  <c r="AH23" i="2"/>
  <c r="AG89" i="5" l="1"/>
  <c r="AH23" i="14" l="1"/>
  <c r="AH26" i="14" l="1"/>
  <c r="AH30" i="14" s="1"/>
  <c r="AH33" i="14" s="1"/>
  <c r="AG49" i="5" s="1"/>
  <c r="AG41" i="5" s="1"/>
  <c r="AG45" i="5" s="1"/>
  <c r="AG48" i="5" s="1"/>
  <c r="AH45" i="14"/>
  <c r="AH88" i="5" l="1"/>
  <c r="AI75" i="5"/>
  <c r="AI58" i="5" l="1"/>
  <c r="AI61" i="5" s="1"/>
  <c r="AI37" i="5"/>
  <c r="AI40" i="5" s="1"/>
  <c r="AI78" i="5"/>
  <c r="AI20" i="3"/>
  <c r="AH71" i="5"/>
  <c r="AH70" i="5" s="1"/>
  <c r="AH62" i="5" s="1"/>
  <c r="AH66" i="5" s="1"/>
  <c r="AH51" i="5"/>
  <c r="AH50" i="5" s="1"/>
  <c r="AH32" i="3"/>
  <c r="AH87" i="5"/>
  <c r="AH79" i="5" s="1"/>
  <c r="AH83" i="5" s="1"/>
  <c r="AI5" i="3" l="1"/>
  <c r="AI8" i="3" s="1"/>
  <c r="AI20" i="2"/>
  <c r="AI23" i="3"/>
  <c r="AH32" i="2"/>
  <c r="AH16" i="3"/>
  <c r="AH15" i="3" s="1"/>
  <c r="AH9" i="3" s="1"/>
  <c r="AH13" i="3" s="1"/>
  <c r="AH31" i="3"/>
  <c r="AH24" i="3" s="1"/>
  <c r="AH29" i="3" s="1"/>
  <c r="AH16" i="2" l="1"/>
  <c r="AH15" i="2" s="1"/>
  <c r="AH9" i="2" s="1"/>
  <c r="AH13" i="2" s="1"/>
  <c r="AH31" i="2"/>
  <c r="AH24" i="2" s="1"/>
  <c r="AH29" i="2" s="1"/>
  <c r="AI5" i="2"/>
  <c r="AI8" i="2" s="1"/>
  <c r="AI23" i="2"/>
  <c r="AH89" i="5" l="1"/>
  <c r="AI23" i="14" l="1"/>
  <c r="AI26" i="14" l="1"/>
  <c r="AI30" i="14" s="1"/>
  <c r="AI33" i="14" s="1"/>
  <c r="AH49" i="5" s="1"/>
  <c r="AH41" i="5" s="1"/>
  <c r="AH45" i="5" s="1"/>
  <c r="AH48" i="5" s="1"/>
  <c r="AI45" i="14"/>
  <c r="AI88" i="5" l="1"/>
  <c r="AJ75" i="5"/>
  <c r="AJ78" i="5" l="1"/>
  <c r="AJ37" i="5"/>
  <c r="AJ40" i="5" s="1"/>
  <c r="AJ58" i="5"/>
  <c r="AJ61" i="5" s="1"/>
  <c r="AJ20" i="3"/>
  <c r="AI71" i="5"/>
  <c r="AI70" i="5" s="1"/>
  <c r="AI62" i="5" s="1"/>
  <c r="AI66" i="5" s="1"/>
  <c r="AI32" i="3"/>
  <c r="AI51" i="5"/>
  <c r="AI50" i="5" s="1"/>
  <c r="AI87" i="5"/>
  <c r="AI79" i="5" s="1"/>
  <c r="AI83" i="5" s="1"/>
  <c r="AJ5" i="3" l="1"/>
  <c r="AJ8" i="3" s="1"/>
  <c r="AJ20" i="2"/>
  <c r="AJ23" i="3"/>
  <c r="AI32" i="2"/>
  <c r="AI16" i="3"/>
  <c r="AI15" i="3" s="1"/>
  <c r="AI9" i="3" s="1"/>
  <c r="AI13" i="3" s="1"/>
  <c r="AI31" i="3"/>
  <c r="AI24" i="3" s="1"/>
  <c r="AI29" i="3" s="1"/>
  <c r="AI16" i="2" l="1"/>
  <c r="AI15" i="2" s="1"/>
  <c r="AI9" i="2" s="1"/>
  <c r="AI13" i="2" s="1"/>
  <c r="AI31" i="2"/>
  <c r="AI24" i="2" s="1"/>
  <c r="AI29" i="2" s="1"/>
  <c r="AJ5" i="2"/>
  <c r="AJ8" i="2" s="1"/>
  <c r="AJ23" i="2"/>
  <c r="AI89" i="5" l="1"/>
  <c r="AJ23" i="14" l="1"/>
  <c r="AJ26" i="14" l="1"/>
  <c r="AJ30" i="14" s="1"/>
  <c r="AJ33" i="14" s="1"/>
  <c r="AI49" i="5" s="1"/>
  <c r="AI41" i="5" s="1"/>
  <c r="AI45" i="5" s="1"/>
  <c r="AI48" i="5" s="1"/>
  <c r="AJ88" i="5" l="1"/>
  <c r="AK75" i="5"/>
  <c r="AJ45" i="14"/>
  <c r="AK78" i="5" l="1"/>
  <c r="AK37" i="5"/>
  <c r="AK40" i="5" s="1"/>
  <c r="AK58" i="5"/>
  <c r="AK61" i="5" s="1"/>
  <c r="AK20" i="3"/>
  <c r="AJ71" i="5"/>
  <c r="AJ70" i="5" s="1"/>
  <c r="AJ62" i="5" s="1"/>
  <c r="AJ66" i="5" s="1"/>
  <c r="AJ32" i="3"/>
  <c r="AJ51" i="5"/>
  <c r="AJ50" i="5" s="1"/>
  <c r="AJ87" i="5"/>
  <c r="AJ79" i="5" s="1"/>
  <c r="AJ83" i="5" s="1"/>
  <c r="AJ32" i="2" l="1"/>
  <c r="AJ16" i="3"/>
  <c r="AJ15" i="3" s="1"/>
  <c r="AJ9" i="3" s="1"/>
  <c r="AJ13" i="3" s="1"/>
  <c r="AJ31" i="3"/>
  <c r="AJ24" i="3" s="1"/>
  <c r="AJ29" i="3" s="1"/>
  <c r="AK5" i="3"/>
  <c r="AK8" i="3" s="1"/>
  <c r="AK20" i="2"/>
  <c r="AK23" i="3"/>
  <c r="AK23" i="2" l="1"/>
  <c r="AK5" i="2"/>
  <c r="AK8" i="2" s="1"/>
  <c r="AJ16" i="2"/>
  <c r="AJ15" i="2" s="1"/>
  <c r="AJ9" i="2" s="1"/>
  <c r="AJ13" i="2" s="1"/>
  <c r="AJ31" i="2"/>
  <c r="AJ24" i="2" s="1"/>
  <c r="AJ29" i="2" s="1"/>
  <c r="AJ89" i="5" l="1"/>
  <c r="AK23" i="14" l="1"/>
  <c r="AK26" i="14" l="1"/>
  <c r="AK30" i="14" s="1"/>
  <c r="AK33" i="14" s="1"/>
  <c r="AJ49" i="5" s="1"/>
  <c r="AJ41" i="5" s="1"/>
  <c r="AJ45" i="5" s="1"/>
  <c r="AJ48" i="5" s="1"/>
  <c r="AK45" i="14"/>
  <c r="AK88" i="5" l="1"/>
  <c r="AL75" i="5"/>
  <c r="AL58" i="5" l="1"/>
  <c r="AL61" i="5" s="1"/>
  <c r="AL78" i="5"/>
  <c r="AL37" i="5"/>
  <c r="AL40" i="5" s="1"/>
  <c r="AL20" i="3"/>
  <c r="AK71" i="5"/>
  <c r="AK70" i="5" s="1"/>
  <c r="AK62" i="5" s="1"/>
  <c r="AK66" i="5" s="1"/>
  <c r="AK51" i="5"/>
  <c r="AK50" i="5" s="1"/>
  <c r="AK32" i="3"/>
  <c r="AK87" i="5"/>
  <c r="AK79" i="5" s="1"/>
  <c r="AK83" i="5" s="1"/>
  <c r="AK32" i="2" l="1"/>
  <c r="AK16" i="3"/>
  <c r="AK15" i="3" s="1"/>
  <c r="AK9" i="3" s="1"/>
  <c r="AK13" i="3" s="1"/>
  <c r="AK31" i="3"/>
  <c r="AK24" i="3" s="1"/>
  <c r="AK29" i="3" s="1"/>
  <c r="AL5" i="3"/>
  <c r="AL8" i="3" s="1"/>
  <c r="AL23" i="3"/>
  <c r="AL20" i="2"/>
  <c r="AL23" i="2" l="1"/>
  <c r="AL5" i="2"/>
  <c r="AL8" i="2" s="1"/>
  <c r="AK16" i="2"/>
  <c r="AK15" i="2" s="1"/>
  <c r="AK9" i="2" s="1"/>
  <c r="AK13" i="2" s="1"/>
  <c r="AK31" i="2"/>
  <c r="AK24" i="2" s="1"/>
  <c r="AK29" i="2" s="1"/>
  <c r="AK89" i="5" l="1"/>
  <c r="AL23" i="14" l="1"/>
  <c r="AL26" i="14" l="1"/>
  <c r="AL30" i="14" s="1"/>
  <c r="AL33" i="14" s="1"/>
  <c r="AK49" i="5" s="1"/>
  <c r="AK41" i="5" s="1"/>
  <c r="AK45" i="5" s="1"/>
  <c r="AK48" i="5" s="1"/>
  <c r="AL45" i="14"/>
  <c r="AL88" i="5" l="1"/>
  <c r="AM75" i="5"/>
  <c r="AM58" i="5" l="1"/>
  <c r="AM61" i="5" s="1"/>
  <c r="AM78" i="5"/>
  <c r="AM37" i="5"/>
  <c r="AM40" i="5" s="1"/>
  <c r="AM20" i="3"/>
  <c r="AL71" i="5"/>
  <c r="AL70" i="5" s="1"/>
  <c r="AL62" i="5" s="1"/>
  <c r="AL66" i="5" s="1"/>
  <c r="AL51" i="5"/>
  <c r="AL50" i="5" s="1"/>
  <c r="AL32" i="3"/>
  <c r="AL87" i="5"/>
  <c r="AL79" i="5" s="1"/>
  <c r="AL83" i="5" s="1"/>
  <c r="AM5" i="3" l="1"/>
  <c r="AM8" i="3" s="1"/>
  <c r="AM20" i="2"/>
  <c r="AM23" i="3"/>
  <c r="AL32" i="2"/>
  <c r="AL16" i="3"/>
  <c r="AL15" i="3" s="1"/>
  <c r="AL9" i="3" s="1"/>
  <c r="AL13" i="3" s="1"/>
  <c r="AL31" i="3"/>
  <c r="AL24" i="3" s="1"/>
  <c r="AL29" i="3" s="1"/>
  <c r="AL16" i="2" l="1"/>
  <c r="AL15" i="2" s="1"/>
  <c r="AL9" i="2" s="1"/>
  <c r="AL13" i="2" s="1"/>
  <c r="AL31" i="2"/>
  <c r="AL24" i="2" s="1"/>
  <c r="AL29" i="2" s="1"/>
  <c r="AM23" i="2"/>
  <c r="AM5" i="2"/>
  <c r="AM8" i="2" s="1"/>
  <c r="AL89" i="5" l="1"/>
  <c r="AM23" i="14" l="1"/>
  <c r="AM26" i="14" l="1"/>
  <c r="AM30" i="14" s="1"/>
  <c r="AM33" i="14" s="1"/>
  <c r="AL49" i="5" s="1"/>
  <c r="AL41" i="5" s="1"/>
  <c r="AL45" i="5" s="1"/>
  <c r="AL48" i="5" s="1"/>
  <c r="AM45" i="14"/>
  <c r="AM88" i="5" l="1"/>
  <c r="AN75" i="5"/>
  <c r="AN78" i="5" l="1"/>
  <c r="AN58" i="5"/>
  <c r="AN61" i="5" s="1"/>
  <c r="AN37" i="5"/>
  <c r="AN40" i="5" s="1"/>
  <c r="AN20" i="3"/>
  <c r="AM71" i="5"/>
  <c r="AM70" i="5" s="1"/>
  <c r="AM62" i="5" s="1"/>
  <c r="AM66" i="5" s="1"/>
  <c r="AM51" i="5"/>
  <c r="AM50" i="5" s="1"/>
  <c r="AM32" i="3"/>
  <c r="AM87" i="5"/>
  <c r="AM79" i="5" s="1"/>
  <c r="AM83" i="5" s="1"/>
  <c r="AN20" i="2" l="1"/>
  <c r="AN23" i="3"/>
  <c r="AN5" i="3"/>
  <c r="AN8" i="3" s="1"/>
  <c r="AM32" i="2"/>
  <c r="AM16" i="3"/>
  <c r="AM15" i="3" s="1"/>
  <c r="AM9" i="3" s="1"/>
  <c r="AM13" i="3" s="1"/>
  <c r="AM31" i="3"/>
  <c r="AM24" i="3" s="1"/>
  <c r="AM29" i="3" s="1"/>
  <c r="AM16" i="2" l="1"/>
  <c r="AM15" i="2" s="1"/>
  <c r="AM9" i="2" s="1"/>
  <c r="AM13" i="2" s="1"/>
  <c r="AM31" i="2"/>
  <c r="AM24" i="2" s="1"/>
  <c r="AM29" i="2" s="1"/>
  <c r="AN23" i="2"/>
  <c r="AN5" i="2"/>
  <c r="AN8" i="2" s="1"/>
  <c r="AM89" i="5" l="1"/>
  <c r="AN23" i="14" l="1"/>
  <c r="AN26" i="14" l="1"/>
  <c r="AN30" i="14" s="1"/>
  <c r="AN33" i="14" s="1"/>
  <c r="AM49" i="5" s="1"/>
  <c r="AM41" i="5" s="1"/>
  <c r="AM45" i="5" s="1"/>
  <c r="AM48" i="5" s="1"/>
  <c r="AN88" i="5" l="1"/>
  <c r="AO75" i="5"/>
  <c r="AN45" i="14"/>
  <c r="AO78" i="5" l="1"/>
  <c r="AO58" i="5"/>
  <c r="AO61" i="5" s="1"/>
  <c r="AO37" i="5"/>
  <c r="AO40" i="5" s="1"/>
  <c r="AO20" i="3"/>
  <c r="AN71" i="5"/>
  <c r="AN70" i="5" s="1"/>
  <c r="AN62" i="5" s="1"/>
  <c r="AN66" i="5" s="1"/>
  <c r="AN51" i="5"/>
  <c r="AN50" i="5" s="1"/>
  <c r="AN32" i="3"/>
  <c r="AN87" i="5"/>
  <c r="AN79" i="5" s="1"/>
  <c r="AN83" i="5" s="1"/>
  <c r="AN32" i="2" l="1"/>
  <c r="AN16" i="3"/>
  <c r="AN15" i="3" s="1"/>
  <c r="AN9" i="3" s="1"/>
  <c r="AN13" i="3" s="1"/>
  <c r="AN31" i="3"/>
  <c r="AN24" i="3" s="1"/>
  <c r="AN29" i="3" s="1"/>
  <c r="AO20" i="2"/>
  <c r="AO23" i="3"/>
  <c r="AO5" i="3"/>
  <c r="AO8" i="3" s="1"/>
  <c r="AO23" i="2" l="1"/>
  <c r="AO5" i="2"/>
  <c r="AO8" i="2" s="1"/>
  <c r="AN16" i="2"/>
  <c r="AN15" i="2" s="1"/>
  <c r="AN9" i="2" s="1"/>
  <c r="AN13" i="2" s="1"/>
  <c r="AN31" i="2"/>
  <c r="AN24" i="2" s="1"/>
  <c r="AN29" i="2" s="1"/>
  <c r="AN89" i="5" l="1"/>
  <c r="AO23" i="14" l="1"/>
  <c r="AO26" i="14" l="1"/>
  <c r="AO30" i="14" s="1"/>
  <c r="AO33" i="14" s="1"/>
  <c r="AN49" i="5" s="1"/>
  <c r="AN41" i="5" s="1"/>
  <c r="AN45" i="5" s="1"/>
  <c r="AN48" i="5" s="1"/>
  <c r="AP75" i="5" l="1"/>
  <c r="AO88" i="5"/>
  <c r="AO45" i="14"/>
  <c r="AO51" i="5" l="1"/>
  <c r="AO50" i="5" s="1"/>
  <c r="AO71" i="5"/>
  <c r="AO70" i="5" s="1"/>
  <c r="AO62" i="5" s="1"/>
  <c r="AO66" i="5" s="1"/>
  <c r="AO32" i="3"/>
  <c r="AO87" i="5"/>
  <c r="AO79" i="5" s="1"/>
  <c r="AO83" i="5" s="1"/>
  <c r="AP58" i="5"/>
  <c r="AP61" i="5" s="1"/>
  <c r="AP78" i="5"/>
  <c r="AP37" i="5"/>
  <c r="AP40" i="5" s="1"/>
  <c r="AP20" i="3"/>
  <c r="AO32" i="2" l="1"/>
  <c r="AO16" i="3"/>
  <c r="AO15" i="3" s="1"/>
  <c r="AO9" i="3" s="1"/>
  <c r="AO13" i="3" s="1"/>
  <c r="AO31" i="3"/>
  <c r="AO24" i="3" s="1"/>
  <c r="AO29" i="3" s="1"/>
  <c r="AP23" i="3"/>
  <c r="AP20" i="2"/>
  <c r="AP5" i="3"/>
  <c r="AP8" i="3" s="1"/>
  <c r="AP23" i="2" l="1"/>
  <c r="AP5" i="2"/>
  <c r="AP8" i="2" s="1"/>
  <c r="AO16" i="2"/>
  <c r="AO15" i="2" s="1"/>
  <c r="AO9" i="2" s="1"/>
  <c r="AO13" i="2" s="1"/>
  <c r="AO31" i="2"/>
  <c r="AO24" i="2" s="1"/>
  <c r="AO29" i="2" s="1"/>
  <c r="AO89" i="5" l="1"/>
  <c r="AP23" i="14" l="1"/>
  <c r="AP26" i="14" l="1"/>
  <c r="AP30" i="14" s="1"/>
  <c r="AP33" i="14" s="1"/>
  <c r="AO49" i="5" s="1"/>
  <c r="AO41" i="5" s="1"/>
  <c r="AO45" i="5" s="1"/>
  <c r="AO48" i="5" s="1"/>
  <c r="AP88" i="5" l="1"/>
  <c r="AQ75" i="5"/>
  <c r="AP45" i="14"/>
  <c r="AQ78" i="5" l="1"/>
  <c r="AQ58" i="5"/>
  <c r="AQ61" i="5" s="1"/>
  <c r="AQ37" i="5"/>
  <c r="AQ40" i="5" s="1"/>
  <c r="AQ20" i="3"/>
  <c r="AP71" i="5"/>
  <c r="AP70" i="5" s="1"/>
  <c r="AP62" i="5" s="1"/>
  <c r="AP66" i="5" s="1"/>
  <c r="AP32" i="3"/>
  <c r="AP51" i="5"/>
  <c r="AP50" i="5" s="1"/>
  <c r="AP87" i="5"/>
  <c r="AP79" i="5" s="1"/>
  <c r="AP83" i="5" s="1"/>
  <c r="AQ23" i="3" l="1"/>
  <c r="AQ5" i="3"/>
  <c r="AQ8" i="3" s="1"/>
  <c r="AQ20" i="2"/>
  <c r="AP16" i="3"/>
  <c r="AP15" i="3" s="1"/>
  <c r="AP9" i="3" s="1"/>
  <c r="AP13" i="3" s="1"/>
  <c r="AP32" i="2"/>
  <c r="AP31" i="3"/>
  <c r="AP24" i="3" s="1"/>
  <c r="AP29" i="3" s="1"/>
  <c r="AQ23" i="2" l="1"/>
  <c r="AQ5" i="2"/>
  <c r="AQ8" i="2" s="1"/>
  <c r="AP16" i="2"/>
  <c r="AP15" i="2" s="1"/>
  <c r="AP9" i="2" s="1"/>
  <c r="AP13" i="2" s="1"/>
  <c r="AP31" i="2"/>
  <c r="AP24" i="2" s="1"/>
  <c r="AP29" i="2" s="1"/>
  <c r="AP89" i="5" l="1"/>
  <c r="AQ23" i="14" l="1"/>
  <c r="AQ26" i="14" l="1"/>
  <c r="AQ30" i="14" s="1"/>
  <c r="AQ33" i="14" s="1"/>
  <c r="AP49" i="5" s="1"/>
  <c r="AP41" i="5" s="1"/>
  <c r="AP45" i="5" s="1"/>
  <c r="AP48" i="5" s="1"/>
  <c r="AQ88" i="5" l="1"/>
  <c r="AR75" i="5"/>
  <c r="AQ45" i="14"/>
  <c r="AR78" i="5" l="1"/>
  <c r="AR58" i="5"/>
  <c r="AR61" i="5" s="1"/>
  <c r="AR37" i="5"/>
  <c r="AR40" i="5" s="1"/>
  <c r="AR20" i="3"/>
  <c r="AQ71" i="5"/>
  <c r="AQ70" i="5" s="1"/>
  <c r="AQ62" i="5" s="1"/>
  <c r="AQ66" i="5" s="1"/>
  <c r="AQ32" i="3"/>
  <c r="AQ51" i="5"/>
  <c r="AQ50" i="5" s="1"/>
  <c r="AQ87" i="5"/>
  <c r="AQ79" i="5" s="1"/>
  <c r="AQ83" i="5" s="1"/>
  <c r="AR23" i="3" l="1"/>
  <c r="AR5" i="3"/>
  <c r="AR8" i="3" s="1"/>
  <c r="AR20" i="2"/>
  <c r="AQ16" i="3"/>
  <c r="AQ15" i="3" s="1"/>
  <c r="AQ9" i="3" s="1"/>
  <c r="AQ13" i="3" s="1"/>
  <c r="AQ32" i="2"/>
  <c r="AQ31" i="3"/>
  <c r="AQ24" i="3" s="1"/>
  <c r="AQ29" i="3" s="1"/>
  <c r="AQ16" i="2" l="1"/>
  <c r="AQ15" i="2" s="1"/>
  <c r="AQ9" i="2" s="1"/>
  <c r="AQ13" i="2" s="1"/>
  <c r="AQ31" i="2"/>
  <c r="AQ24" i="2" s="1"/>
  <c r="AQ29" i="2" s="1"/>
  <c r="AR23" i="2"/>
  <c r="AR5" i="2"/>
  <c r="AR8" i="2" s="1"/>
  <c r="AQ89" i="5" l="1"/>
  <c r="AR23" i="14" l="1"/>
  <c r="AR26" i="14" l="1"/>
  <c r="AR30" i="14" s="1"/>
  <c r="AR33" i="14" s="1"/>
  <c r="AQ49" i="5" s="1"/>
  <c r="AQ41" i="5" s="1"/>
  <c r="AQ45" i="5" s="1"/>
  <c r="AQ48" i="5" s="1"/>
  <c r="AR88" i="5" l="1"/>
  <c r="AS75" i="5"/>
  <c r="AR45" i="14"/>
  <c r="AS78" i="5" l="1"/>
  <c r="AS37" i="5"/>
  <c r="AS40" i="5" s="1"/>
  <c r="AS58" i="5"/>
  <c r="AS61" i="5" s="1"/>
  <c r="AS20" i="3"/>
  <c r="AR71" i="5"/>
  <c r="AR70" i="5" s="1"/>
  <c r="AR62" i="5" s="1"/>
  <c r="AR66" i="5" s="1"/>
  <c r="AR32" i="3"/>
  <c r="AR51" i="5"/>
  <c r="AR50" i="5" s="1"/>
  <c r="AR87" i="5"/>
  <c r="AR79" i="5" s="1"/>
  <c r="AR83" i="5" s="1"/>
  <c r="AS23" i="3" l="1"/>
  <c r="AS5" i="3"/>
  <c r="AS8" i="3" s="1"/>
  <c r="AS20" i="2"/>
  <c r="AR16" i="3"/>
  <c r="AR15" i="3" s="1"/>
  <c r="AR9" i="3" s="1"/>
  <c r="AR13" i="3" s="1"/>
  <c r="AR32" i="2"/>
  <c r="AR31" i="3"/>
  <c r="AR24" i="3" s="1"/>
  <c r="AR29" i="3" s="1"/>
  <c r="AR16" i="2" l="1"/>
  <c r="AR15" i="2" s="1"/>
  <c r="AR9" i="2" s="1"/>
  <c r="AR13" i="2" s="1"/>
  <c r="AR31" i="2"/>
  <c r="AR24" i="2" s="1"/>
  <c r="AR29" i="2" s="1"/>
  <c r="AS23" i="2"/>
  <c r="AS5" i="2"/>
  <c r="AS8" i="2" s="1"/>
  <c r="AR89" i="5" l="1"/>
  <c r="AS23" i="14" l="1"/>
  <c r="AS26" i="14" l="1"/>
  <c r="AS30" i="14" s="1"/>
  <c r="AS33" i="14" s="1"/>
  <c r="AR49" i="5" s="1"/>
  <c r="AR41" i="5" s="1"/>
  <c r="AR45" i="5" s="1"/>
  <c r="AR48" i="5" s="1"/>
  <c r="AS45" i="14"/>
  <c r="AT75" i="5" l="1"/>
  <c r="AS88" i="5"/>
  <c r="AS71" i="5" l="1"/>
  <c r="AS70" i="5" s="1"/>
  <c r="AS62" i="5" s="1"/>
  <c r="AS66" i="5" s="1"/>
  <c r="AS32" i="3"/>
  <c r="AS51" i="5"/>
  <c r="AS50" i="5" s="1"/>
  <c r="AS87" i="5"/>
  <c r="AS79" i="5" s="1"/>
  <c r="AS83" i="5" s="1"/>
  <c r="AT78" i="5"/>
  <c r="AT37" i="5"/>
  <c r="AT40" i="5" s="1"/>
  <c r="AT58" i="5"/>
  <c r="AT61" i="5" s="1"/>
  <c r="AT20" i="3"/>
  <c r="AT23" i="3" l="1"/>
  <c r="AT20" i="2"/>
  <c r="AT5" i="3"/>
  <c r="AT8" i="3" s="1"/>
  <c r="AS16" i="3"/>
  <c r="AS15" i="3" s="1"/>
  <c r="AS9" i="3" s="1"/>
  <c r="AS13" i="3" s="1"/>
  <c r="AS32" i="2"/>
  <c r="AS31" i="3"/>
  <c r="AS24" i="3" s="1"/>
  <c r="AS29" i="3" s="1"/>
  <c r="AS16" i="2" l="1"/>
  <c r="AS15" i="2" s="1"/>
  <c r="AS9" i="2" s="1"/>
  <c r="AS13" i="2" s="1"/>
  <c r="AS31" i="2"/>
  <c r="AS24" i="2" s="1"/>
  <c r="AS29" i="2" s="1"/>
  <c r="AT5" i="2"/>
  <c r="AT8" i="2" s="1"/>
  <c r="AT23" i="2"/>
  <c r="AS89" i="5" l="1"/>
  <c r="AT23" i="14" l="1"/>
  <c r="AT26" i="14" l="1"/>
  <c r="AT30" i="14" s="1"/>
  <c r="AT33" i="14" s="1"/>
  <c r="AS49" i="5" s="1"/>
  <c r="AS41" i="5" s="1"/>
  <c r="AS45" i="5" s="1"/>
  <c r="AS48" i="5" s="1"/>
  <c r="AU75" i="5" l="1"/>
  <c r="AT88" i="5"/>
  <c r="AT45" i="14"/>
  <c r="AT71" i="5" l="1"/>
  <c r="AT70" i="5" s="1"/>
  <c r="AT62" i="5" s="1"/>
  <c r="AT66" i="5" s="1"/>
  <c r="AT32" i="3"/>
  <c r="AT51" i="5"/>
  <c r="AT50" i="5" s="1"/>
  <c r="AT87" i="5"/>
  <c r="AT79" i="5" s="1"/>
  <c r="AT83" i="5" s="1"/>
  <c r="AU78" i="5"/>
  <c r="AU58" i="5"/>
  <c r="AU61" i="5" s="1"/>
  <c r="AU37" i="5"/>
  <c r="AU40" i="5" s="1"/>
  <c r="AU20" i="3"/>
  <c r="AU23" i="3" l="1"/>
  <c r="AU20" i="2"/>
  <c r="AU5" i="3"/>
  <c r="AU8" i="3" s="1"/>
  <c r="AT16" i="3"/>
  <c r="AT15" i="3" s="1"/>
  <c r="AT9" i="3" s="1"/>
  <c r="AT13" i="3" s="1"/>
  <c r="AT32" i="2"/>
  <c r="AT31" i="3"/>
  <c r="AT24" i="3" s="1"/>
  <c r="AT29" i="3" s="1"/>
  <c r="AT16" i="2" l="1"/>
  <c r="AT15" i="2" s="1"/>
  <c r="AT9" i="2" s="1"/>
  <c r="AT13" i="2" s="1"/>
  <c r="AT31" i="2"/>
  <c r="AT24" i="2" s="1"/>
  <c r="AT29" i="2" s="1"/>
  <c r="AU5" i="2"/>
  <c r="AU8" i="2" s="1"/>
  <c r="AU23" i="2"/>
  <c r="AT89" i="5" l="1"/>
  <c r="AU23" i="14" l="1"/>
  <c r="AU26" i="14" l="1"/>
  <c r="AU30" i="14" s="1"/>
  <c r="AU33" i="14" s="1"/>
  <c r="AT49" i="5" s="1"/>
  <c r="AT41" i="5" s="1"/>
  <c r="AT45" i="5" s="1"/>
  <c r="AT48" i="5" s="1"/>
  <c r="AV75" i="5" l="1"/>
  <c r="AU88" i="5"/>
  <c r="AU45" i="14"/>
  <c r="AU71" i="5" l="1"/>
  <c r="AU70" i="5" s="1"/>
  <c r="AU62" i="5" s="1"/>
  <c r="AU66" i="5" s="1"/>
  <c r="AU51" i="5"/>
  <c r="AU50" i="5" s="1"/>
  <c r="AU32" i="3"/>
  <c r="AU87" i="5"/>
  <c r="AU79" i="5" s="1"/>
  <c r="AU83" i="5" s="1"/>
  <c r="AV78" i="5"/>
  <c r="AV58" i="5"/>
  <c r="AV61" i="5" s="1"/>
  <c r="AV37" i="5"/>
  <c r="AV40" i="5" s="1"/>
  <c r="AV20" i="3"/>
  <c r="AU16" i="3" l="1"/>
  <c r="AU15" i="3" s="1"/>
  <c r="AU9" i="3" s="1"/>
  <c r="AU13" i="3" s="1"/>
  <c r="AU32" i="2"/>
  <c r="AU31" i="3"/>
  <c r="AU24" i="3" s="1"/>
  <c r="AU29" i="3" s="1"/>
  <c r="AV23" i="3"/>
  <c r="AV5" i="3"/>
  <c r="AV8" i="3" s="1"/>
  <c r="AU16" i="2" l="1"/>
  <c r="AU15" i="2" s="1"/>
  <c r="AU9" i="2" s="1"/>
  <c r="AU13" i="2" s="1"/>
  <c r="AU31" i="2"/>
  <c r="AU24" i="2" s="1"/>
  <c r="AU29" i="2" s="1"/>
  <c r="AU89" i="5" l="1"/>
  <c r="AV23" i="14" l="1"/>
  <c r="AV26" i="14" l="1"/>
  <c r="AV30" i="14" s="1"/>
  <c r="AV33" i="14" s="1"/>
  <c r="AU49" i="5" s="1"/>
  <c r="AU41" i="5" s="1"/>
  <c r="AU45" i="5" s="1"/>
  <c r="AU48" i="5" s="1"/>
  <c r="AV45" i="14" l="1"/>
  <c r="AW75" i="5"/>
  <c r="AV88" i="5"/>
  <c r="AV71" i="5" l="1"/>
  <c r="AV70" i="5" s="1"/>
  <c r="AV62" i="5" s="1"/>
  <c r="AV66" i="5" s="1"/>
  <c r="AV51" i="5"/>
  <c r="AV50" i="5" s="1"/>
  <c r="AV32" i="3"/>
  <c r="AV87" i="5"/>
  <c r="AV79" i="5" s="1"/>
  <c r="AV83" i="5" s="1"/>
  <c r="AW78" i="5"/>
  <c r="AW37" i="5"/>
  <c r="AW40" i="5" s="1"/>
  <c r="AW58" i="5"/>
  <c r="AW61" i="5" s="1"/>
  <c r="AW20" i="3"/>
  <c r="AV16" i="3" l="1"/>
  <c r="AV15" i="3" s="1"/>
  <c r="AV9" i="3" s="1"/>
  <c r="AV13" i="3" s="1"/>
  <c r="AV31" i="3"/>
  <c r="AV24" i="3" s="1"/>
  <c r="AV29" i="3" s="1"/>
  <c r="AW23" i="3"/>
  <c r="AW5" i="3"/>
  <c r="AW8" i="3" s="1"/>
  <c r="AV89" i="5" l="1"/>
  <c r="AW23" i="14" l="1"/>
  <c r="AW26" i="14" l="1"/>
  <c r="AW30" i="14" s="1"/>
  <c r="AW33" i="14" s="1"/>
  <c r="AV49" i="5" s="1"/>
  <c r="AV41" i="5" s="1"/>
  <c r="AV45" i="5" s="1"/>
  <c r="AV48" i="5" s="1"/>
  <c r="AW45" i="14" l="1"/>
  <c r="AW88" i="5"/>
  <c r="AX75" i="5"/>
  <c r="AX78" i="5" l="1"/>
  <c r="AX37" i="5"/>
  <c r="AX40" i="5" s="1"/>
  <c r="AX58" i="5"/>
  <c r="AX61" i="5" s="1"/>
  <c r="AX20" i="3"/>
  <c r="AW51" i="5"/>
  <c r="AW50" i="5" s="1"/>
  <c r="AW71" i="5"/>
  <c r="AW70" i="5" s="1"/>
  <c r="AW62" i="5" s="1"/>
  <c r="AW66" i="5" s="1"/>
  <c r="AW32" i="3"/>
  <c r="AW87" i="5"/>
  <c r="AW79" i="5" s="1"/>
  <c r="AW83" i="5" s="1"/>
  <c r="AW16" i="3" l="1"/>
  <c r="AW15" i="3" s="1"/>
  <c r="AW9" i="3" s="1"/>
  <c r="AW13" i="3" s="1"/>
  <c r="AW31" i="3"/>
  <c r="AW24" i="3" s="1"/>
  <c r="AW29" i="3" s="1"/>
  <c r="AX23" i="3"/>
  <c r="AX5" i="3"/>
  <c r="AX8" i="3" s="1"/>
  <c r="AW89" i="5" l="1"/>
  <c r="AX23" i="14" l="1"/>
  <c r="AX26" i="14" l="1"/>
  <c r="AX30" i="14" s="1"/>
  <c r="AX33" i="14" s="1"/>
  <c r="AW49" i="5" s="1"/>
  <c r="AW41" i="5" s="1"/>
  <c r="AW45" i="5" s="1"/>
  <c r="AW48" i="5" s="1"/>
  <c r="AX88" i="5" l="1"/>
  <c r="AY75" i="5"/>
  <c r="AX45" i="14"/>
  <c r="AY78" i="5" l="1"/>
  <c r="AY37" i="5"/>
  <c r="AY40" i="5" s="1"/>
  <c r="AY58" i="5"/>
  <c r="AY61" i="5" s="1"/>
  <c r="AY20" i="3"/>
  <c r="AX51" i="5"/>
  <c r="AX50" i="5" s="1"/>
  <c r="AX71" i="5"/>
  <c r="AX70" i="5" s="1"/>
  <c r="AX62" i="5" s="1"/>
  <c r="AX66" i="5" s="1"/>
  <c r="AX32" i="3"/>
  <c r="AX87" i="5"/>
  <c r="AX79" i="5" s="1"/>
  <c r="AX83" i="5" s="1"/>
  <c r="AX16" i="3" l="1"/>
  <c r="AX15" i="3" s="1"/>
  <c r="AX9" i="3" s="1"/>
  <c r="AX13" i="3" s="1"/>
  <c r="AX31" i="3"/>
  <c r="AX24" i="3" s="1"/>
  <c r="AX29" i="3" s="1"/>
  <c r="AY23" i="3"/>
  <c r="AY5" i="3"/>
  <c r="AY8" i="3" s="1"/>
  <c r="AX89" i="5" l="1"/>
  <c r="AY23" i="14" l="1"/>
  <c r="AY26" i="14" l="1"/>
  <c r="AY30" i="14" s="1"/>
  <c r="AY33" i="14" s="1"/>
  <c r="AX49" i="5" s="1"/>
  <c r="AX41" i="5" s="1"/>
  <c r="AX45" i="5" s="1"/>
  <c r="AX48" i="5" s="1"/>
  <c r="AY45" i="14"/>
  <c r="AY88" i="5" l="1"/>
  <c r="AZ75" i="5"/>
  <c r="AZ78" i="5" l="1"/>
  <c r="AZ37" i="5"/>
  <c r="AZ40" i="5" s="1"/>
  <c r="AZ58" i="5"/>
  <c r="AZ61" i="5" s="1"/>
  <c r="AZ20" i="3"/>
  <c r="AY51" i="5"/>
  <c r="AY50" i="5" s="1"/>
  <c r="AY71" i="5"/>
  <c r="AY70" i="5" s="1"/>
  <c r="AY62" i="5" s="1"/>
  <c r="AY66" i="5" s="1"/>
  <c r="AY32" i="3"/>
  <c r="AY87" i="5"/>
  <c r="AY79" i="5" s="1"/>
  <c r="AY83" i="5" s="1"/>
  <c r="AY16" i="3" l="1"/>
  <c r="AY15" i="3" s="1"/>
  <c r="AY9" i="3" s="1"/>
  <c r="AY13" i="3" s="1"/>
  <c r="AY31" i="3"/>
  <c r="AY24" i="3" s="1"/>
  <c r="AY29" i="3" s="1"/>
  <c r="AZ23" i="3"/>
  <c r="AZ5" i="3"/>
  <c r="AZ8" i="3" s="1"/>
  <c r="AY89" i="5" l="1"/>
  <c r="AZ23" i="14" l="1"/>
  <c r="AZ26" i="14" l="1"/>
  <c r="AZ30" i="14" s="1"/>
  <c r="AZ33" i="14" s="1"/>
  <c r="AY49" i="5" s="1"/>
  <c r="AY41" i="5" s="1"/>
  <c r="AY45" i="5" s="1"/>
  <c r="AY48" i="5" s="1"/>
  <c r="AZ45" i="14"/>
  <c r="AZ88" i="5" l="1"/>
  <c r="BA75" i="5"/>
  <c r="BA78" i="5" l="1"/>
  <c r="BA58" i="5"/>
  <c r="BA61" i="5" s="1"/>
  <c r="BA20" i="3"/>
  <c r="BA37" i="5"/>
  <c r="BA40" i="5" s="1"/>
  <c r="AZ71" i="5"/>
  <c r="AZ70" i="5" s="1"/>
  <c r="AZ62" i="5" s="1"/>
  <c r="AZ66" i="5" s="1"/>
  <c r="AZ51" i="5"/>
  <c r="AZ50" i="5" s="1"/>
  <c r="AZ32" i="3"/>
  <c r="AZ87" i="5"/>
  <c r="AZ79" i="5" s="1"/>
  <c r="AZ83" i="5" s="1"/>
  <c r="BA23" i="3" l="1"/>
  <c r="BA5" i="3"/>
  <c r="BA8" i="3" s="1"/>
  <c r="AZ16" i="3"/>
  <c r="AZ15" i="3" s="1"/>
  <c r="AZ9" i="3" s="1"/>
  <c r="AZ13" i="3" s="1"/>
  <c r="AZ31" i="3"/>
  <c r="AZ24" i="3" s="1"/>
  <c r="AZ29" i="3" s="1"/>
  <c r="AZ89" i="5" l="1"/>
  <c r="BA23" i="14" l="1"/>
  <c r="BA26" i="14" l="1"/>
  <c r="BA30" i="14" s="1"/>
  <c r="BA33" i="14" s="1"/>
  <c r="AZ49" i="5" s="1"/>
  <c r="AZ41" i="5" s="1"/>
  <c r="AZ45" i="5" s="1"/>
  <c r="AZ48" i="5" s="1"/>
  <c r="BA45" i="14"/>
  <c r="BA88" i="5" l="1"/>
  <c r="BB75" i="5"/>
  <c r="BB58" i="5" l="1"/>
  <c r="BB61" i="5" s="1"/>
  <c r="BB78" i="5"/>
  <c r="BB20" i="3"/>
  <c r="BB37" i="5"/>
  <c r="BB40" i="5" s="1"/>
  <c r="BA51" i="5"/>
  <c r="BA50" i="5" s="1"/>
  <c r="BA71" i="5"/>
  <c r="BA70" i="5" s="1"/>
  <c r="BA62" i="5" s="1"/>
  <c r="BA66" i="5" s="1"/>
  <c r="BA32" i="3"/>
  <c r="BA87" i="5"/>
  <c r="BA79" i="5" s="1"/>
  <c r="BA83" i="5" s="1"/>
  <c r="BB23" i="3" l="1"/>
  <c r="BB5" i="3"/>
  <c r="BB8" i="3" s="1"/>
  <c r="BA16" i="3"/>
  <c r="BA15" i="3" s="1"/>
  <c r="BA9" i="3" s="1"/>
  <c r="BA13" i="3" s="1"/>
  <c r="BA31" i="3"/>
  <c r="BA24" i="3" s="1"/>
  <c r="BA29" i="3" s="1"/>
  <c r="BA89" i="5" l="1"/>
  <c r="BB23" i="14" l="1"/>
  <c r="BB26" i="14" l="1"/>
  <c r="BB30" i="14" s="1"/>
  <c r="BB33" i="14" s="1"/>
  <c r="BA49" i="5" s="1"/>
  <c r="BA41" i="5" s="1"/>
  <c r="BA45" i="5" s="1"/>
  <c r="BA48" i="5" s="1"/>
  <c r="BB45" i="14"/>
  <c r="BB88" i="5" l="1"/>
  <c r="BC75" i="5"/>
  <c r="BC78" i="5" l="1"/>
  <c r="BC58" i="5"/>
  <c r="BC61" i="5" s="1"/>
  <c r="BC20" i="3"/>
  <c r="BC37" i="5"/>
  <c r="BC40" i="5" s="1"/>
  <c r="BB71" i="5"/>
  <c r="BB70" i="5" s="1"/>
  <c r="BB62" i="5" s="1"/>
  <c r="BB66" i="5" s="1"/>
  <c r="BB51" i="5"/>
  <c r="BB50" i="5" s="1"/>
  <c r="BB32" i="3"/>
  <c r="BB87" i="5"/>
  <c r="BB79" i="5" s="1"/>
  <c r="BB83" i="5" s="1"/>
  <c r="BC23" i="3" l="1"/>
  <c r="BC5" i="3"/>
  <c r="BC8" i="3" s="1"/>
  <c r="BB16" i="3"/>
  <c r="BB15" i="3" s="1"/>
  <c r="BB9" i="3" s="1"/>
  <c r="BB13" i="3" s="1"/>
  <c r="BB31" i="3"/>
  <c r="BB24" i="3" s="1"/>
  <c r="BB29" i="3" s="1"/>
  <c r="BB89" i="5" l="1"/>
  <c r="BC23" i="14" l="1"/>
  <c r="BC26" i="14" l="1"/>
  <c r="BC30" i="14" s="1"/>
  <c r="BC33" i="14" s="1"/>
  <c r="BB49" i="5" s="1"/>
  <c r="BB41" i="5" s="1"/>
  <c r="BB45" i="5" s="1"/>
  <c r="BB48" i="5" s="1"/>
  <c r="BC45" i="14"/>
  <c r="BC88" i="5" l="1"/>
  <c r="BD75" i="5"/>
  <c r="BD78" i="5" l="1"/>
  <c r="BD58" i="5"/>
  <c r="BD61" i="5" s="1"/>
  <c r="BD37" i="5"/>
  <c r="BD40" i="5" s="1"/>
  <c r="BD20" i="3"/>
  <c r="BC71" i="5"/>
  <c r="BC70" i="5" s="1"/>
  <c r="BC62" i="5" s="1"/>
  <c r="BC66" i="5" s="1"/>
  <c r="BC51" i="5"/>
  <c r="BC50" i="5" s="1"/>
  <c r="BC32" i="3"/>
  <c r="BC87" i="5"/>
  <c r="BC79" i="5" s="1"/>
  <c r="BC83" i="5" s="1"/>
  <c r="BC16" i="3" l="1"/>
  <c r="BC15" i="3" s="1"/>
  <c r="BC9" i="3" s="1"/>
  <c r="BC13" i="3" s="1"/>
  <c r="BC31" i="3"/>
  <c r="BC24" i="3" s="1"/>
  <c r="BC29" i="3" s="1"/>
  <c r="BD23" i="3"/>
  <c r="BD5" i="3"/>
  <c r="BD8" i="3" s="1"/>
  <c r="BC89" i="5" l="1"/>
  <c r="BD23" i="14" l="1"/>
  <c r="BD26" i="14" l="1"/>
  <c r="BD30" i="14" s="1"/>
  <c r="BD33" i="14" s="1"/>
  <c r="BC49" i="5" s="1"/>
  <c r="BC41" i="5" s="1"/>
  <c r="BC45" i="5" s="1"/>
  <c r="BC48" i="5" s="1"/>
  <c r="BD88" i="5" l="1"/>
  <c r="BE75" i="5"/>
  <c r="BD45" i="14"/>
  <c r="BE78" i="5" l="1"/>
  <c r="BE58" i="5"/>
  <c r="BE61" i="5" s="1"/>
  <c r="BE37" i="5"/>
  <c r="BE40" i="5" s="1"/>
  <c r="BE20" i="3"/>
  <c r="BD71" i="5"/>
  <c r="BD70" i="5" s="1"/>
  <c r="BD62" i="5" s="1"/>
  <c r="BD66" i="5" s="1"/>
  <c r="BD51" i="5"/>
  <c r="BD50" i="5" s="1"/>
  <c r="BD32" i="3"/>
  <c r="BD87" i="5"/>
  <c r="BD79" i="5" s="1"/>
  <c r="BD83" i="5" s="1"/>
  <c r="BE23" i="3" l="1"/>
  <c r="BE5" i="3"/>
  <c r="BE8" i="3" s="1"/>
  <c r="BD16" i="3"/>
  <c r="BD15" i="3" s="1"/>
  <c r="BD9" i="3" s="1"/>
  <c r="BD13" i="3" s="1"/>
  <c r="BD31" i="3"/>
  <c r="BD24" i="3" s="1"/>
  <c r="BD29" i="3" s="1"/>
  <c r="BD89" i="5" l="1"/>
  <c r="BE23" i="14" l="1"/>
  <c r="BE26" i="14" l="1"/>
  <c r="BE30" i="14" s="1"/>
  <c r="BE33" i="14" s="1"/>
  <c r="BD49" i="5" s="1"/>
  <c r="BD41" i="5" s="1"/>
  <c r="BD45" i="5" s="1"/>
  <c r="BD48" i="5" s="1"/>
  <c r="BE45" i="14"/>
  <c r="BE88" i="5"/>
  <c r="BE51" i="5" l="1"/>
  <c r="BE50" i="5" s="1"/>
  <c r="BE71" i="5"/>
  <c r="BE70" i="5" s="1"/>
  <c r="BE62" i="5" s="1"/>
  <c r="BE66" i="5" s="1"/>
  <c r="BE32" i="3"/>
  <c r="BE87" i="5"/>
  <c r="BE79" i="5" s="1"/>
  <c r="BE83" i="5" s="1"/>
  <c r="BE16" i="3" l="1"/>
  <c r="BE15" i="3" s="1"/>
  <c r="BE9" i="3" s="1"/>
  <c r="BE13" i="3" s="1"/>
  <c r="BE31" i="3"/>
  <c r="BE24" i="3" s="1"/>
  <c r="BE29" i="3" s="1"/>
  <c r="BE89" i="5" l="1"/>
  <c r="BF23" i="14" l="1"/>
  <c r="BF26" i="14" l="1"/>
  <c r="BF30" i="14" s="1"/>
  <c r="BF33" i="14" s="1"/>
  <c r="BE49" i="5" s="1"/>
  <c r="BE41" i="5" s="1"/>
  <c r="BE45" i="5" s="1"/>
  <c r="BE48" i="5" s="1"/>
  <c r="BF45" i="14" l="1"/>
  <c r="S23" i="14" l="1"/>
  <c r="R86" i="5"/>
  <c r="R23" i="14" l="1"/>
  <c r="Q86" i="5"/>
  <c r="R69" i="5"/>
  <c r="R62" i="5" s="1"/>
  <c r="R66" i="5" s="1"/>
  <c r="R30" i="3"/>
  <c r="R79" i="5"/>
  <c r="R83" i="5" s="1"/>
  <c r="S26" i="14"/>
  <c r="S30" i="14" s="1"/>
  <c r="S33" i="14" s="1"/>
  <c r="R49" i="5" s="1"/>
  <c r="R14" i="3" l="1"/>
  <c r="R9" i="3" s="1"/>
  <c r="R13" i="3" s="1"/>
  <c r="R41" i="5"/>
  <c r="R45" i="5" s="1"/>
  <c r="R48" i="5" s="1"/>
  <c r="S45" i="14"/>
  <c r="R30" i="2"/>
  <c r="R24" i="2" s="1"/>
  <c r="R29" i="2" s="1"/>
  <c r="R24" i="3"/>
  <c r="R29" i="3" s="1"/>
  <c r="Q69" i="5"/>
  <c r="Q62" i="5" s="1"/>
  <c r="Q66" i="5" s="1"/>
  <c r="Q30" i="3"/>
  <c r="Q79" i="5"/>
  <c r="Q83" i="5" s="1"/>
  <c r="R26" i="14"/>
  <c r="R30" i="14" s="1"/>
  <c r="R33" i="14" s="1"/>
  <c r="Q49" i="5" s="1"/>
  <c r="R45" i="14"/>
  <c r="Q14" i="3" l="1"/>
  <c r="Q9" i="3" s="1"/>
  <c r="Q13" i="3" s="1"/>
  <c r="Q41" i="5"/>
  <c r="Q45" i="5" s="1"/>
  <c r="Q48" i="5" s="1"/>
  <c r="Q30" i="2"/>
  <c r="Q24" i="2" s="1"/>
  <c r="Q29" i="2" s="1"/>
  <c r="Q24" i="3"/>
  <c r="Q29" i="3" s="1"/>
  <c r="AF32" i="5" l="1"/>
  <c r="AF31" i="5" s="1"/>
  <c r="AF29" i="5" s="1"/>
  <c r="AG25" i="5" l="1"/>
  <c r="AG28" i="5" s="1"/>
  <c r="AG32" i="5" l="1"/>
  <c r="AG31" i="5" s="1"/>
  <c r="AG29" i="5" s="1"/>
  <c r="AH25" i="5" l="1"/>
  <c r="AH28" i="5" s="1"/>
  <c r="AH32" i="5" l="1"/>
  <c r="AH31" i="5" s="1"/>
  <c r="AH29" i="5" s="1"/>
  <c r="AI25" i="5" l="1"/>
  <c r="AI28" i="5" s="1"/>
  <c r="AI32" i="5" l="1"/>
  <c r="AI31" i="5" s="1"/>
  <c r="AI29" i="5" s="1"/>
  <c r="AJ25" i="5" l="1"/>
  <c r="AJ28" i="5" s="1"/>
  <c r="AJ32" i="5" l="1"/>
  <c r="AJ31" i="5" s="1"/>
  <c r="AJ29" i="5" s="1"/>
  <c r="AK25" i="5" l="1"/>
  <c r="AK28" i="5" s="1"/>
  <c r="AK32" i="5" l="1"/>
  <c r="AK31" i="5" s="1"/>
  <c r="AK29" i="5" s="1"/>
  <c r="AL25" i="5" l="1"/>
  <c r="AL28" i="5" s="1"/>
  <c r="AL32" i="5" l="1"/>
  <c r="AL31" i="5" s="1"/>
  <c r="AL29" i="5" s="1"/>
  <c r="AM25" i="5" l="1"/>
  <c r="AM28" i="5" s="1"/>
  <c r="AM32" i="5" l="1"/>
  <c r="AM31" i="5" s="1"/>
  <c r="AM29" i="5" s="1"/>
  <c r="AN25" i="5" l="1"/>
  <c r="AN28" i="5" s="1"/>
  <c r="AN32" i="5" l="1"/>
  <c r="AN31" i="5" s="1"/>
  <c r="AN29" i="5" s="1"/>
  <c r="AO32" i="5" l="1"/>
  <c r="AO25" i="5"/>
  <c r="AO28" i="5" s="1"/>
  <c r="AO31" i="5" l="1"/>
  <c r="AO29" i="5" s="1"/>
  <c r="AP32" i="5"/>
  <c r="AP25" i="5"/>
  <c r="AP28" i="5" s="1"/>
  <c r="AP31" i="5" s="1"/>
  <c r="AP29" i="5" s="1"/>
  <c r="AQ25" i="5" l="1"/>
  <c r="AQ28" i="5" s="1"/>
  <c r="AQ32" i="5"/>
  <c r="AR32" i="5" l="1"/>
  <c r="AR25" i="5"/>
  <c r="AR28" i="5" s="1"/>
  <c r="AR31" i="5" s="1"/>
  <c r="AR29" i="5" s="1"/>
  <c r="AQ31" i="5"/>
  <c r="AQ29" i="5" s="1"/>
  <c r="AS32" i="5" l="1"/>
  <c r="AS25" i="5"/>
  <c r="AS28" i="5" s="1"/>
  <c r="AS31" i="5" s="1"/>
  <c r="AS29" i="5" s="1"/>
  <c r="AT32" i="5" l="1"/>
  <c r="AT25" i="5"/>
  <c r="AT28" i="5" s="1"/>
  <c r="AT31" i="5" s="1"/>
  <c r="AT29" i="5" s="1"/>
  <c r="AU32" i="5" l="1"/>
  <c r="AU25" i="5"/>
  <c r="AU28" i="5" s="1"/>
  <c r="AU31" i="5" s="1"/>
  <c r="AU29" i="5" s="1"/>
  <c r="AV32" i="5" l="1"/>
  <c r="AV25" i="5"/>
  <c r="AV28" i="5" s="1"/>
  <c r="AV31" i="5" s="1"/>
  <c r="AV29" i="5" s="1"/>
  <c r="AW32" i="5" l="1"/>
  <c r="AW25" i="5"/>
  <c r="AW28" i="5" s="1"/>
  <c r="AW31" i="5" s="1"/>
  <c r="AW29" i="5" s="1"/>
  <c r="AX32" i="5" l="1"/>
  <c r="AX25" i="5"/>
  <c r="AX28" i="5" s="1"/>
  <c r="AX31" i="5" s="1"/>
  <c r="AX29" i="5" s="1"/>
  <c r="AY32" i="5" l="1"/>
  <c r="AY25" i="5"/>
  <c r="AY28" i="5" s="1"/>
  <c r="AY31" i="5" s="1"/>
  <c r="AY29" i="5" s="1"/>
  <c r="AZ32" i="5" l="1"/>
  <c r="AZ25" i="5"/>
  <c r="AZ28" i="5" s="1"/>
  <c r="AZ31" i="5" s="1"/>
  <c r="AZ29" i="5" s="1"/>
  <c r="BA32" i="5" l="1"/>
  <c r="BA25" i="5"/>
  <c r="BA28" i="5" s="1"/>
  <c r="BA31" i="5" s="1"/>
  <c r="BA29" i="5" s="1"/>
  <c r="BB32" i="5" l="1"/>
  <c r="BB25" i="5"/>
  <c r="BB28" i="5" s="1"/>
  <c r="BB31" i="5" s="1"/>
  <c r="BB29" i="5" s="1"/>
  <c r="BC32" i="5" l="1"/>
  <c r="BC25" i="5"/>
  <c r="BC28" i="5" s="1"/>
  <c r="BE32" i="5"/>
  <c r="BD32" i="5" l="1"/>
  <c r="BC31" i="5"/>
  <c r="BC29" i="5" s="1"/>
  <c r="BD25" i="5"/>
  <c r="BD28" i="5" s="1"/>
  <c r="BD31" i="5" s="1"/>
  <c r="BD29" i="5" s="1"/>
  <c r="BE25" i="5" l="1"/>
  <c r="BE28" i="5" s="1"/>
  <c r="BE31" i="5" s="1"/>
  <c r="BE2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Morciani, Joao (BR)</author>
  </authors>
  <commentList>
    <comment ref="K71" authorId="0" shapeId="0" xr:uid="{DA137E93-9D75-42F0-A987-18036D6C60DB}">
      <text>
        <r>
          <rPr>
            <b/>
            <sz val="9"/>
            <color indexed="81"/>
            <rFont val="Tahoma"/>
            <family val="2"/>
          </rPr>
          <t>Morciani, Joao (BR):</t>
        </r>
        <r>
          <rPr>
            <sz val="9"/>
            <color indexed="81"/>
            <rFont val="Tahoma"/>
            <family val="2"/>
          </rPr>
          <t xml:space="preserve">
Industry+services
</t>
        </r>
      </text>
    </comment>
  </commentList>
</comments>
</file>

<file path=xl/sharedStrings.xml><?xml version="1.0" encoding="utf-8"?>
<sst xmlns="http://schemas.openxmlformats.org/spreadsheetml/2006/main" count="1463" uniqueCount="333">
  <si>
    <t>NORTH AMERICAN BIOMASS-BASED DIESEL FEEDSTOCK BALANCE SHEETS</t>
  </si>
  <si>
    <t>NORTH AMERICAN BIOMASS-BASED DIESEL FEEDSTOCK (million pounds)</t>
  </si>
  <si>
    <t>NORTH AMERICAN BIOMASS-BASED DIESEL FEEDSTOCK  (Million Pounds)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</si>
  <si>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</si>
  <si>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</si>
  <si>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</si>
  <si>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</si>
  <si>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</si>
  <si>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</si>
  <si>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</si>
  <si>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</si>
  <si>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</si>
  <si>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</si>
  <si>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</si>
  <si>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</si>
  <si>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</si>
  <si>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</si>
  <si>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</si>
  <si>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</si>
  <si>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</si>
  <si>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</si>
  <si>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</si>
  <si>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</si>
  <si>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</si>
  <si>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</si>
  <si>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</si>
  <si>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</si>
  <si>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</si>
  <si>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</si>
  <si>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</si>
  <si>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</si>
  <si>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</si>
  <si>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</si>
  <si>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</si>
  <si>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</si>
  <si>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</si>
  <si>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</si>
  <si>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</si>
  <si>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</si>
  <si>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</si>
  <si>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</si>
  <si>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</si>
  <si>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</si>
  <si>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</si>
  <si>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35/37</t>
  </si>
  <si>
    <t>35/38</t>
  </si>
  <si>
    <t>35/39</t>
  </si>
  <si>
    <t>35/40</t>
  </si>
  <si>
    <t>35/41</t>
  </si>
  <si>
    <t>Beginning Stocks (October 1)</t>
  </si>
  <si>
    <t>Production</t>
  </si>
  <si>
    <t>Imports</t>
  </si>
  <si>
    <t xml:space="preserve">    Total Supply</t>
  </si>
  <si>
    <t>Domestic Use</t>
  </si>
  <si>
    <t xml:space="preserve">  Biomass-Based Diesel Feedstock</t>
  </si>
  <si>
    <t xml:space="preserve">    Biodiesel</t>
  </si>
  <si>
    <t xml:space="preserve">    Renewable Biodiesel</t>
  </si>
  <si>
    <t xml:space="preserve">  Non-Biofuel Use</t>
  </si>
  <si>
    <t>Exports</t>
  </si>
  <si>
    <t xml:space="preserve">    Total Use</t>
  </si>
  <si>
    <t>Ending Stocks (September 30)</t>
  </si>
  <si>
    <t>US BIOMASS-BASED DIESEL FEEDSTOCK SUPPLY AND DEMAND (Million Pounds)</t>
  </si>
  <si>
    <t>Median Price (₵/lb)</t>
  </si>
  <si>
    <t>CANADA BIOMASS-BASED DIESEL FEEDSTOCK SUPPLY AND DEMAND (Million Pounds)</t>
  </si>
  <si>
    <t xml:space="preserve">    Co-Processing</t>
  </si>
  <si>
    <t xml:space="preserve">  Non-Biodiesel</t>
  </si>
  <si>
    <t>MEXICO BIOMASS-BASED DIESEL FEEDSTOCK SUPPLY AND DEMAND (Million Pounds)</t>
  </si>
  <si>
    <t>NORTH AMERICAN VEGETABLE OIL BALANCE SHEETS</t>
  </si>
  <si>
    <t>NORTH AMERICAN VEGETABLE OIL (million pounds)</t>
  </si>
  <si>
    <t>NORTH AMERICAN VEGETABLE OIL  (Million Pounds)</t>
  </si>
  <si>
    <t>US VEGETABLE OIL SUPPLY AND DEMAND (Million Pounds)</t>
  </si>
  <si>
    <t>CANADA VEGETABLE OIL SUPPLY AND DEMAND (Million Pounds)</t>
  </si>
  <si>
    <t>MEXICO VEGETABLE OIL SUPPLY AND DEMAND (Million Pounds)</t>
  </si>
  <si>
    <t>NORTH AMERICAN FAT AND GREASE BALANCE SHEETS</t>
  </si>
  <si>
    <t>NORTH AMERICAN FAT AND GREASE (million pounds)</t>
  </si>
  <si>
    <t>NORTH AMERICAN FAT AND GREASE  (Million Pounds)</t>
  </si>
  <si>
    <t>US FAT AND GREASE SUPPLY AND DEMAND (Million Pounds)</t>
  </si>
  <si>
    <t>CANADA FAT AND GREASE SUPPLY AND DEMAND (Million Pounds)</t>
  </si>
  <si>
    <t>MEXICO FAT AND GREASE SUPPLY AND DEMAND (Million Pounds)</t>
  </si>
  <si>
    <t>NORTH AMERICAN SOYBEAN COMPLEX BALANCE SHEETS</t>
  </si>
  <si>
    <t>NORTH AMERICAN SOYBEAN                                                (million acres/million bushels)</t>
  </si>
  <si>
    <t>Planted Area</t>
  </si>
  <si>
    <t>Harvested Area</t>
  </si>
  <si>
    <t>Harvested/Planted Area</t>
  </si>
  <si>
    <t>Yield</t>
  </si>
  <si>
    <r>
      <t xml:space="preserve">Beginning Stocks </t>
    </r>
    <r>
      <rPr>
        <sz val="8"/>
        <color theme="1"/>
        <rFont val="Avenir Next LT Pro Demi"/>
        <family val="2"/>
      </rPr>
      <t>(September 1)</t>
    </r>
  </si>
  <si>
    <t>Crush</t>
  </si>
  <si>
    <t>Seed</t>
  </si>
  <si>
    <t>Residual</t>
  </si>
  <si>
    <r>
      <t xml:space="preserve">Ending Stocks </t>
    </r>
    <r>
      <rPr>
        <sz val="8"/>
        <color theme="1"/>
        <rFont val="Avenir Next LT Pro Demi"/>
        <family val="2"/>
      </rPr>
      <t>(August 31)</t>
    </r>
  </si>
  <si>
    <t>Stocks/Use</t>
  </si>
  <si>
    <t>Futures Price ($/Bu.)</t>
  </si>
  <si>
    <t>Central Illinois ($/Bu)</t>
  </si>
  <si>
    <t>NORTH AMERICAN SOYBEAN MEAL (000 Tons)</t>
  </si>
  <si>
    <t>Crush (October - September)</t>
  </si>
  <si>
    <r>
      <t xml:space="preserve">Beginning Stocks </t>
    </r>
    <r>
      <rPr>
        <sz val="8"/>
        <color theme="1"/>
        <rFont val="Avenir Next LT Pro Demi"/>
        <family val="2"/>
      </rPr>
      <t>(October 1)</t>
    </r>
  </si>
  <si>
    <t>Domestic Usage</t>
  </si>
  <si>
    <r>
      <t xml:space="preserve">Ending Stocks </t>
    </r>
    <r>
      <rPr>
        <sz val="8"/>
        <color theme="1"/>
        <rFont val="Avenir Next LT Pro Demi"/>
        <family val="2"/>
      </rPr>
      <t>(September 30)</t>
    </r>
  </si>
  <si>
    <r>
      <t xml:space="preserve">Decatur Illinois </t>
    </r>
    <r>
      <rPr>
        <sz val="8"/>
        <color theme="1"/>
        <rFont val="Avenir Next LT Pro Demi"/>
        <family val="2"/>
      </rPr>
      <t>(48%, $/Ton)</t>
    </r>
  </si>
  <si>
    <t>NORTH AMERICAN SOYBEAN OIL (million pounds)</t>
  </si>
  <si>
    <t xml:space="preserve">    Renewable Diesel</t>
  </si>
  <si>
    <t xml:space="preserve">    Food Use</t>
  </si>
  <si>
    <t xml:space="preserve">    Feed Use</t>
  </si>
  <si>
    <t xml:space="preserve">  Residual Use</t>
  </si>
  <si>
    <t>Decatur Illinois (crude, ₵/lb)</t>
  </si>
  <si>
    <t xml:space="preserve">Bold numbers are Jacobsen Estimates and Forecasts - </t>
  </si>
  <si>
    <t>Residual use is the difference in the intraregional trade balance (intraregional imports - intraregional exports)</t>
  </si>
  <si>
    <t>NORTH AMERICAN SOYBEAN OIL SUPPLY AND DEMAND NON-TRADE ADJUSTED (million pounds)</t>
  </si>
  <si>
    <t xml:space="preserve">    Renewable Diesel/SAF</t>
  </si>
  <si>
    <t>US SOYBEAN OIL SUPPLY AND DEMAND (million pounds)</t>
  </si>
  <si>
    <t>Median Price (Crude, Central Illinois, ₵/lb)</t>
  </si>
  <si>
    <t>CANADA SOYBEAN OIL SUPPLY AND DEMAND (million pounds)</t>
  </si>
  <si>
    <t>MEXICO SOYBEAN OIL SUPPLY AND DEMAND (million pounds)</t>
  </si>
  <si>
    <t>Bold numbers are Fastmarkets' predictions</t>
  </si>
  <si>
    <t>NORTH AMERICAN CANOLA COMPLEX BALANCE SHEETS</t>
  </si>
  <si>
    <t>NORTH AMERICAN CANOLA SUPPLY AND DEMAND (million acres/million bushels)</t>
  </si>
  <si>
    <t>Last Checked</t>
  </si>
  <si>
    <t>Beginning Stocks (September 1)</t>
  </si>
  <si>
    <t>Ending Stocks (August 31)</t>
  </si>
  <si>
    <t>NORTH AMERICAN CANOLA MEAL SUPPLY AND DEMAND (000 Tons)</t>
  </si>
  <si>
    <t>Decatur Illinois (48%, $/Ton)</t>
  </si>
  <si>
    <t>NORTH AMERICAN CANOLA OIL (Million Pounds)</t>
  </si>
  <si>
    <t>NORTH AMERICAN CANOLA OIL SUPPLY AND DEMAND NON-TRADE ADJUSTED (Million Pounds)</t>
  </si>
  <si>
    <t>US CANOLA OIL SUPPLY AND DEMAND (Million Pounds)</t>
  </si>
  <si>
    <t>CANADA CANOLA OIL SUPPLY AND DEMAND (Million Pounds)</t>
  </si>
  <si>
    <t>MEXICO CANOLA OIL SUPPLY AND DEMAND (Million Pounds)</t>
  </si>
  <si>
    <t>NORTH AMERICAN INEDIBLE TALLOW BALANCE SHEETS</t>
  </si>
  <si>
    <t>NORTH AMERICAN INEDIBLE TALLOW (million pounds)</t>
  </si>
  <si>
    <t>NORTH AMERICAN INEDIBLE TALLOW  (Million Pounds)</t>
  </si>
  <si>
    <t>US INEDIBLE TALLOW SUPPLY AND DEMAND (Million Pounds)</t>
  </si>
  <si>
    <t>Median Price (Packer, Chicago, ₵/lb)</t>
  </si>
  <si>
    <t>CANADA INEDIBLE TALLOW SUPPLY AND DEMAND (Million Pounds)</t>
  </si>
  <si>
    <t>MEXICO INEDIBLE TALLOW SUPPLY AND DEMAND (Million Pounds)</t>
  </si>
  <si>
    <t>NORTH AMERICAN DISTILLERS' CORN OIL BALANCE SHEETS</t>
  </si>
  <si>
    <t>NORTH AMERICAN DCO  (Million Pounds)</t>
  </si>
  <si>
    <t>US DCO SUPPLY AND DEMAND (Million Pounds)</t>
  </si>
  <si>
    <t>Median Price (Illinois/Wisconsin, ₵/lb)</t>
  </si>
  <si>
    <t>CANADA DCO SUPPLY AND DEMAND (Million Pounds)</t>
  </si>
  <si>
    <t>NO EVIDENCE TO SUPPORT THE ASSUMPTION THAT MEXICO PRODUCES OR TRADES IN DISTILLERS' CORN OIL</t>
  </si>
  <si>
    <t>WILL REVISIT IFTHE MEXICAN GOVERNMENT IMPLEMENTS REGULATIONS THAT REQUIRE THE USE OF ETHANOL</t>
  </si>
  <si>
    <t>NORTH AMERICAN USED COOKING OIL BALANCE SHEETS</t>
  </si>
  <si>
    <t>NORTH AMERICAN USED COOKING OIL (million pounds)</t>
  </si>
  <si>
    <t xml:space="preserve">      Biodiesel Production</t>
  </si>
  <si>
    <t xml:space="preserve">      Renewable Diesel Production</t>
  </si>
  <si>
    <t xml:space="preserve">    Non-Biodiesel Usage</t>
  </si>
  <si>
    <t>Bold numbers are Fastmarkets forecasts and estimates</t>
  </si>
  <si>
    <t>Trade flows in North American balance sheet may not equal the sum of the components due to the elimination of inter-country trade</t>
  </si>
  <si>
    <t>US USED COOKING OIL SUPPLY AND DEMAND (million pounds)</t>
  </si>
  <si>
    <t xml:space="preserve">    Biomass-Based Diesel Production</t>
  </si>
  <si>
    <t>Median Price (Illinois, ₵/lb)</t>
  </si>
  <si>
    <t>CANADA USED COOKING OIL SUPPLY AND DEMAND (million pounds)</t>
  </si>
  <si>
    <t xml:space="preserve">  Biomas-Based Diesel</t>
  </si>
  <si>
    <t>MEXICO USED COOKING OIL SUPPLY AND DEMAND (million pounds)</t>
  </si>
  <si>
    <t>Assumptions</t>
  </si>
  <si>
    <t>GDP(USD bi)</t>
  </si>
  <si>
    <t>Food industry % of GDP</t>
  </si>
  <si>
    <t>Restaurants% of GDP</t>
  </si>
  <si>
    <t>Population</t>
  </si>
  <si>
    <t>Food GDP</t>
  </si>
  <si>
    <t>US Dom Use Check</t>
  </si>
  <si>
    <t>Canada</t>
  </si>
  <si>
    <t>Mexico Dom Use Check</t>
  </si>
  <si>
    <t>US</t>
  </si>
  <si>
    <t>Canada Dom use Check</t>
  </si>
  <si>
    <t>MX</t>
  </si>
  <si>
    <t>Ratio CN x US</t>
  </si>
  <si>
    <t>Daily per capita Fat supply (grams)</t>
  </si>
  <si>
    <t>NORTH AMERICAN CHOICE WHITE GREASE BALANCE SHEETS</t>
  </si>
  <si>
    <r>
      <t xml:space="preserve">NORTH AMERICAN CHOICE WHITE GREASE </t>
    </r>
    <r>
      <rPr>
        <b/>
        <sz val="8"/>
        <color theme="0"/>
        <rFont val="Aptos Display"/>
        <family val="2"/>
      </rPr>
      <t>(million pounds)</t>
    </r>
  </si>
  <si>
    <r>
      <t xml:space="preserve">US CHOICE WHITE GREASE SUPPLY AND DEMAND </t>
    </r>
    <r>
      <rPr>
        <b/>
        <sz val="8"/>
        <color theme="0"/>
        <rFont val="Aptos Display"/>
        <family val="2"/>
      </rPr>
      <t>(million pounds)</t>
    </r>
  </si>
  <si>
    <t>Median Price (Chicago, ₵/lb)</t>
  </si>
  <si>
    <t>CANADA CHOICE WHITE GREASE SUPPLY AND DEMAND (million pounds)</t>
  </si>
  <si>
    <t xml:space="preserve">      Renewable Diesel/SAF Production</t>
  </si>
  <si>
    <t>MEXICO CHOICE WHITE GREASE SUPPLY AND DEMAND (million pounds)</t>
  </si>
  <si>
    <t>NORTH AMERICAN POULTRY FAT BALANCE SHEETS</t>
  </si>
  <si>
    <t>NORTH AMERICAN POULTRY FAT (million pounds)</t>
  </si>
  <si>
    <t>US POULTRY FAT SUPPLY AND DEMAND (million pounds)</t>
  </si>
  <si>
    <t>Median Price (Mid-South, Stabilized, ₵/lb)</t>
  </si>
  <si>
    <t>CANADA POULTRY FAT SUPPLY AND DEMAND (million pounds)</t>
  </si>
  <si>
    <t>MEXICO POULTRY FAT SUPPLY AND DEMAND (million pounds)</t>
  </si>
  <si>
    <t>NORTH AMERICAN SOYBEAN TRADE</t>
  </si>
  <si>
    <t>(000 tonnes)</t>
  </si>
  <si>
    <t>Mexico Imports</t>
  </si>
  <si>
    <t>From US</t>
  </si>
  <si>
    <t>From Canada</t>
  </si>
  <si>
    <t>Net</t>
  </si>
  <si>
    <t>Mexico Exports</t>
  </si>
  <si>
    <t>To US</t>
  </si>
  <si>
    <t>To Canada</t>
  </si>
  <si>
    <t>Canada Imports</t>
  </si>
  <si>
    <t>From Mexico</t>
  </si>
  <si>
    <t>Canada Exports</t>
  </si>
  <si>
    <t>To Mexico</t>
  </si>
  <si>
    <t>US Imports</t>
  </si>
  <si>
    <t>US Exports</t>
  </si>
  <si>
    <t xml:space="preserve">North America </t>
  </si>
  <si>
    <t>Net Imports</t>
  </si>
  <si>
    <t>Net Exports</t>
  </si>
  <si>
    <t>(million bushels)</t>
  </si>
  <si>
    <t>NORTH AMERICAN SOYBEAN MEAL TRADE</t>
  </si>
  <si>
    <t>(000 tons)</t>
  </si>
  <si>
    <t>NORTH AMERICAN SOYBEAN OIL TRADE</t>
  </si>
  <si>
    <t>(million pounds)</t>
  </si>
  <si>
    <t>North America</t>
  </si>
  <si>
    <t>Intraregional Imports</t>
  </si>
  <si>
    <t>Intraregional Exports</t>
  </si>
  <si>
    <t>Check</t>
  </si>
  <si>
    <t>Residual Use</t>
  </si>
  <si>
    <t>NORTH AMERICAN CANOLA TRADE</t>
  </si>
  <si>
    <t>NORTH AMERICAN CANOLA OIL TRADE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</si>
  <si>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</si>
  <si>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</si>
  <si>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</si>
  <si>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</si>
  <si>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</si>
  <si>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</si>
  <si>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</si>
  <si>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</si>
  <si>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</si>
  <si>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2024</t>
  </si>
  <si>
    <t>Post forecasts exports at 415,000 MT, a one-percent increase over 2023. Albeit a small portion of total</t>
  </si>
  <si>
    <t>supply, Mexico’s share of global beef exports continues to gradually increase. Between 2015 and 2022,</t>
  </si>
  <si>
    <t>Mexico has nearly doubled its amount of beef exports. Continued growth of slaughter facilities with the</t>
  </si>
  <si>
    <t>designation, Tipo Inspección Federal (TIF), point to the country having additional export capacity. The</t>
  </si>
  <si>
    <t>country’s main export markets are the United States, Japan, Canada, and South Korea.</t>
  </si>
  <si>
    <t>Mexico aims to diversify its meat exports to meet demand for halal meat in North Africa, the Middle</t>
  </si>
  <si>
    <t>East, and Asia through cooperation among the Secretary of Agriculture and Rural Development</t>
  </si>
  <si>
    <t>(SADER) and halal certification bodies. Additionally, efforts to boost Mexican beef’s standing in the</t>
  </si>
  <si>
    <t>global market are made through national meat industry groups such as Comecarne and Mexican Beef.</t>
  </si>
  <si>
    <t>2023</t>
  </si>
  <si>
    <t>Post’s estimates exports four percent higher than 2022 at 410,000 MT and</t>
  </si>
  <si>
    <t>eight percent higher than</t>
  </si>
  <si>
    <t>USDA ’s</t>
  </si>
  <si>
    <t>official estimate. As of April 2023, exports are 15 percent lower compared to the same period</t>
  </si>
  <si>
    <t>of 2022, due in part to the strength of the peso. However, seasonality trends, estimates that the peso</t>
  </si>
  <si>
    <t>could return to less elevated levels in last quarter of the year, and expectations of accelerated slaughter</t>
  </si>
  <si>
    <t>in the latter half of the year support marginal growth in exports.</t>
  </si>
  <si>
    <t>Hogs</t>
  </si>
  <si>
    <t>Table 4: Swine</t>
  </si>
  <si>
    <t>–</t>
  </si>
  <si>
    <t>PSD</t>
  </si>
  <si>
    <t>Animal Numbers, Swine</t>
  </si>
  <si>
    <t>2022</t>
  </si>
  <si>
    <t>Market Year Begins</t>
  </si>
  <si>
    <t>Jan 2022</t>
  </si>
  <si>
    <t>Jan 2023</t>
  </si>
  <si>
    <t>Jan 2024</t>
  </si>
  <si>
    <t>Mexico</t>
  </si>
  <si>
    <t>USDA Official</t>
  </si>
  <si>
    <t>New Post</t>
  </si>
  <si>
    <t>Total Beginning Stocks (1000
HEAD)</t>
  </si>
  <si>
    <t>11775</t>
  </si>
  <si>
    <t>12250</t>
  </si>
  <si>
    <t>0</t>
  </si>
  <si>
    <t>12560</t>
  </si>
  <si>
    <t>Sow Beginning Stocks (1000 HEAD)</t>
  </si>
  <si>
    <t>1285</t>
  </si>
  <si>
    <t>1305</t>
  </si>
  <si>
    <t>1310</t>
  </si>
  <si>
    <t>Production (Pig Crop) (1000 HEAD)</t>
  </si>
  <si>
    <t>21700</t>
  </si>
  <si>
    <t>22075</t>
  </si>
  <si>
    <t>22150</t>
  </si>
  <si>
    <t>Total Imports (1000 HEAD)</t>
  </si>
  <si>
    <t>6</t>
  </si>
  <si>
    <t>10</t>
  </si>
  <si>
    <t>Total Supply (1000 HEAD)</t>
  </si>
  <si>
    <t>33481</t>
  </si>
  <si>
    <t>34331</t>
  </si>
  <si>
    <t>34720</t>
  </si>
  <si>
    <t>Total Exports (1000 HEAD)</t>
  </si>
  <si>
    <t>Sow Slaughter (1000 HEAD)</t>
  </si>
  <si>
    <t>Other Slaughter (1000 HEAD)</t>
  </si>
  <si>
    <t>20400</t>
  </si>
  <si>
    <t>20925</t>
  </si>
  <si>
    <t>20950</t>
  </si>
  <si>
    <t>Total Slaughter (1000 HEAD)</t>
  </si>
  <si>
    <t>Loss and Residual (1000 HEAD)</t>
  </si>
  <si>
    <t>831</t>
  </si>
  <si>
    <t>846</t>
  </si>
  <si>
    <t>850</t>
  </si>
  <si>
    <t>Ending Inventories (1000 HEAD)</t>
  </si>
  <si>
    <t>12920</t>
  </si>
  <si>
    <t>Total Distribution (1000 HEAD)</t>
  </si>
  <si>
    <t/>
  </si>
  <si>
    <t>(1000 HEAD)</t>
  </si>
  <si>
    <t>Post forecasts a slight increase in</t>
  </si>
  <si>
    <t>Mexico’s</t>
  </si>
  <si>
    <t>pig crop from 2023 at 22.2 million head. The forecast</t>
  </si>
  <si>
    <t>growth is attributed to both domestic and international factors. Solid domestic demand for pork and pork</t>
  </si>
  <si>
    <t>products will support increased production from the pork and meat processing sector, to offset relatively</t>
  </si>
  <si>
    <t>less growth in pork export demand due global factors such as excess supply.</t>
  </si>
  <si>
    <t>12</t>
  </si>
  <si>
    <t>2019</t>
  </si>
  <si>
    <t>2020</t>
  </si>
  <si>
    <t>2021</t>
  </si>
  <si>
    <t>Jan 2019</t>
  </si>
  <si>
    <t>Jan 2020</t>
  </si>
  <si>
    <t>Jan 2021</t>
  </si>
  <si>
    <t>Meat, Swine
Market Year Begins
Mexico</t>
  </si>
  <si>
    <t>USDA
Official</t>
  </si>
  <si>
    <t>Slaughter (Reference) (1,000 HEAD)</t>
  </si>
  <si>
    <t>18,500</t>
  </si>
  <si>
    <t>19,000</t>
  </si>
  <si>
    <t>19,700</t>
  </si>
  <si>
    <t>Beginning Stocks (1,000 MT CWE)</t>
  </si>
  <si>
    <t>Production (1,000 MT CWE)</t>
  </si>
  <si>
    <t>1,408</t>
  </si>
  <si>
    <t>1,460</t>
  </si>
  <si>
    <t>1,530</t>
  </si>
  <si>
    <t>Total Imports (1,000 MT CWE)</t>
  </si>
  <si>
    <t>985</t>
  </si>
  <si>
    <t>950</t>
  </si>
  <si>
    <t>960</t>
  </si>
  <si>
    <t>Total Supply (1,000 MT CWE)</t>
  </si>
  <si>
    <t>2,393</t>
  </si>
  <si>
    <t>2,410</t>
  </si>
  <si>
    <t>2,490</t>
  </si>
  <si>
    <t>Total Exports (1,000 MT CWE)</t>
  </si>
  <si>
    <t>234</t>
  </si>
  <si>
    <t>300</t>
  </si>
  <si>
    <t>285</t>
  </si>
  <si>
    <t>340</t>
  </si>
  <si>
    <t>Human Domestic Consumption (1,000 MT CWE)</t>
  </si>
  <si>
    <t>2,159</t>
  </si>
  <si>
    <t>2,110</t>
  </si>
  <si>
    <t>2,125</t>
  </si>
  <si>
    <t>2,150</t>
  </si>
  <si>
    <t>Other Use, Losses (1,000 MT CWE)</t>
  </si>
  <si>
    <t>Total Domestic Consumption (1,000 MT CWE)</t>
  </si>
  <si>
    <t>Ending Stocks (1,000 MT CWE)</t>
  </si>
  <si>
    <t>Total Distribution (1,000 MT CWE)</t>
  </si>
  <si>
    <t>(1,000 HEAD), (1,000 MT CWE)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</si>
</sst>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_);[Red]\(#,##0.0\)"/>
    <numFmt numFmtId="165" formatCode="0_);[Red]\(0\)"/>
    <numFmt numFmtId="166" formatCode="0.0%"/>
    <numFmt numFmtId="167" formatCode="0.000"/>
  </numFmts>
  <fonts count="44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8"/>
      <color theme="1"/>
      <name val="Arial"/>
      <family val="2"/>
    </font>
    <font>
      <b/>
      <sz val="10"/>
      <color theme="1"/>
      <name val="Arial Narrow"/>
      <family val="2"/>
    </font>
    <font>
      <b/>
      <sz val="11"/>
      <color theme="0"/>
      <name val="Helvetica"/>
    </font>
    <font>
      <b/>
      <sz val="8"/>
      <color theme="0"/>
      <name val="Helvetica"/>
    </font>
    <font>
      <sz val="10"/>
      <color rgb="FF000000"/>
      <name val="Arial"/>
      <family val="2"/>
    </font>
    <font>
      <sz val="9"/>
      <name val="Aptos Display"/>
      <family val="2"/>
    </font>
    <font>
      <b/>
      <sz val="9"/>
      <name val="Aptos Display"/>
      <family val="2"/>
    </font>
    <font>
      <b/>
      <sz val="11"/>
      <color theme="0"/>
      <name val="Helvetica"/>
      <family val="2"/>
    </font>
    <font>
      <sz val="11"/>
      <color theme="1"/>
      <name val="Arial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b/>
      <sz val="8"/>
      <color theme="1"/>
      <name val="Avenir Next LT Pro Demi"/>
      <family val="2"/>
    </font>
    <font>
      <sz val="8"/>
      <color theme="1"/>
      <name val="Avenir Next LT Pro Demi"/>
      <family val="2"/>
    </font>
    <font>
      <b/>
      <sz val="8"/>
      <color theme="0"/>
      <name val="Avenir Next LT Pro Demi"/>
      <family val="2"/>
    </font>
    <font>
      <sz val="8"/>
      <color rgb="FF000000"/>
      <name val="Avenir Next LT Pro Demi"/>
      <family val="2"/>
    </font>
    <font>
      <sz val="8"/>
      <name val="Avenir Next LT Pro Demi"/>
      <family val="2"/>
    </font>
    <font>
      <b/>
      <sz val="8"/>
      <name val="Avenir Next LT Pro Demi"/>
      <family val="2"/>
    </font>
    <font>
      <b/>
      <sz val="8"/>
      <color rgb="FFFFFFFF"/>
      <name val="Avenir Next LT Pro Demi"/>
      <family val="2"/>
    </font>
    <font>
      <sz val="8"/>
      <color rgb="FF6F0791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theme="0" tint="-0.499984740745262"/>
      <name val="Avenir Next LT Pro Demi"/>
      <family val="2"/>
    </font>
    <font>
      <b/>
      <sz val="18"/>
      <color theme="1"/>
      <name val="Aptos Display"/>
      <family val="2"/>
    </font>
    <font>
      <b/>
      <sz val="16"/>
      <color theme="0"/>
      <name val="Aptos Display"/>
      <family val="2"/>
    </font>
    <font>
      <b/>
      <sz val="11"/>
      <color theme="0"/>
      <name val="Aptos Display"/>
      <family val="2"/>
    </font>
    <font>
      <sz val="12"/>
      <color rgb="FF000000"/>
      <name val="Aptos Display"/>
      <family val="2"/>
    </font>
    <font>
      <sz val="10"/>
      <name val="Aptos Display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  <font>
      <b/>
      <sz val="10"/>
      <name val="Aptos Display"/>
      <family val="2"/>
    </font>
    <font>
      <sz val="11"/>
      <color theme="1"/>
      <name val="Aptos Display"/>
      <family val="2"/>
    </font>
    <font>
      <b/>
      <sz val="10"/>
      <color rgb="FF6F0791"/>
      <name val="Aptos Display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0"/>
      <name val="Aptos Display"/>
      <family val="2"/>
    </font>
    <font>
      <b/>
      <sz val="10"/>
      <color rgb="FFFFFFFF"/>
      <name val="Aptos Display"/>
      <family val="2"/>
    </font>
    <font>
      <b/>
      <sz val="11"/>
      <color theme="1"/>
      <name val="Aptos Display"/>
      <family val="2"/>
    </font>
    <font>
      <b/>
      <sz val="8"/>
      <color rgb="FF000000"/>
      <name val="Avenir Next LT Pro Demi"/>
      <family val="2"/>
    </font>
    <font>
      <b/>
      <sz val="16"/>
      <color theme="0"/>
      <name val="Arial Narrow"/>
      <family val="2"/>
    </font>
    <font>
      <sz val="8"/>
      <color theme="1"/>
      <name val="Arial Narrow"/>
      <family val="2"/>
    </font>
    <font>
      <b/>
      <sz val="10"/>
      <color theme="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7">
    <border>
      <left/>
      <right/>
      <top/>
      <bottom/>
      <diagonal/>
    </border>
    <border>
      <left/>
      <right/>
      <top style="medium">
        <color rgb="FF6F0791"/>
      </top>
      <bottom style="medium">
        <color rgb="FF8C8C8C"/>
      </bottom>
      <diagonal/>
    </border>
    <border>
      <left/>
      <right/>
      <top style="medium">
        <color rgb="FF6F0791"/>
      </top>
      <bottom/>
      <diagonal/>
    </border>
    <border>
      <left/>
      <right/>
      <top style="thin">
        <color rgb="FF6F0791"/>
      </top>
      <bottom/>
      <diagonal/>
    </border>
    <border>
      <left/>
      <right/>
      <top style="medium">
        <color rgb="FF8C8C8C"/>
      </top>
      <bottom style="medium">
        <color rgb="FF6F0791"/>
      </bottom>
      <diagonal/>
    </border>
    <border>
      <left/>
      <right/>
      <top style="thin">
        <color rgb="FF6F0791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  <border>
      <left/>
      <right/>
      <top/>
      <bottom style="medium">
        <color rgb="FF6F079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6F0791"/>
      </top>
      <bottom style="medium">
        <color rgb="FF6F0791"/>
      </bottom>
      <diagonal/>
    </border>
    <border>
      <left/>
      <right/>
      <top/>
      <bottom style="medium">
        <color rgb="FF8C8C8C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ck">
        <color rgb="FF8C8C8C"/>
      </top>
      <bottom/>
      <diagonal/>
    </border>
    <border>
      <left style="thin">
        <color rgb="FF6F0791"/>
      </left>
      <right style="thin">
        <color rgb="FF6F0791"/>
      </right>
      <top style="thin">
        <color rgb="FF6F0791"/>
      </top>
      <bottom/>
      <diagonal/>
    </border>
    <border>
      <left style="thin">
        <color rgb="FF6F0791"/>
      </left>
      <right style="thin">
        <color rgb="FF6F0791"/>
      </right>
      <top/>
      <bottom style="thin">
        <color rgb="FF6F0791"/>
      </bottom>
      <diagonal/>
    </border>
    <border>
      <left/>
      <right/>
      <top style="medium">
        <color rgb="FF6F0791"/>
      </top>
      <bottom style="thin">
        <color rgb="FF6F0791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/>
      <bottom style="thin">
        <color rgb="FF6F079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9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/>
    <xf numFmtId="0" fontId="5" fillId="4" borderId="2" xfId="0" applyFont="1" applyFill="1" applyBorder="1"/>
    <xf numFmtId="0" fontId="5" fillId="4" borderId="2" xfId="0" applyFont="1" applyFill="1" applyBorder="1" applyAlignment="1">
      <alignment wrapText="1"/>
    </xf>
    <xf numFmtId="38" fontId="3" fillId="2" borderId="3" xfId="0" applyNumberFormat="1" applyFont="1" applyFill="1" applyBorder="1" applyAlignment="1">
      <alignment horizontal="right" vertical="center"/>
    </xf>
    <xf numFmtId="38" fontId="6" fillId="3" borderId="0" xfId="0" applyNumberFormat="1" applyFont="1" applyFill="1" applyAlignment="1">
      <alignment vertical="center" wrapText="1"/>
    </xf>
    <xf numFmtId="38" fontId="7" fillId="3" borderId="0" xfId="0" applyNumberFormat="1" applyFont="1" applyFill="1" applyAlignment="1">
      <alignment horizontal="right" vertical="center" wrapText="1"/>
    </xf>
    <xf numFmtId="38" fontId="8" fillId="3" borderId="0" xfId="0" applyNumberFormat="1" applyFont="1" applyFill="1" applyAlignment="1">
      <alignment horizontal="right" vertical="center" wrapText="1"/>
    </xf>
    <xf numFmtId="0" fontId="0" fillId="0" borderId="4" xfId="0" applyBorder="1"/>
    <xf numFmtId="0" fontId="0" fillId="3" borderId="4" xfId="0" applyFill="1" applyBorder="1"/>
    <xf numFmtId="0" fontId="3" fillId="3" borderId="4" xfId="0" applyFont="1" applyFill="1" applyBorder="1"/>
    <xf numFmtId="0" fontId="9" fillId="4" borderId="2" xfId="0" applyFont="1" applyFill="1" applyBorder="1"/>
    <xf numFmtId="38" fontId="3" fillId="2" borderId="5" xfId="0" applyNumberFormat="1" applyFont="1" applyFill="1" applyBorder="1" applyAlignment="1">
      <alignment horizontal="right"/>
    </xf>
    <xf numFmtId="0" fontId="10" fillId="3" borderId="0" xfId="0" applyFont="1" applyFill="1"/>
    <xf numFmtId="38" fontId="11" fillId="3" borderId="0" xfId="0" applyNumberFormat="1" applyFont="1" applyFill="1" applyAlignment="1">
      <alignment horizontal="right" vertical="center"/>
    </xf>
    <xf numFmtId="38" fontId="12" fillId="3" borderId="0" xfId="0" applyNumberFormat="1" applyFont="1" applyFill="1" applyAlignment="1">
      <alignment horizontal="right" vertical="center"/>
    </xf>
    <xf numFmtId="164" fontId="11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right" vertical="center"/>
    </xf>
    <xf numFmtId="0" fontId="10" fillId="3" borderId="4" xfId="0" applyFont="1" applyFill="1" applyBorder="1"/>
    <xf numFmtId="38" fontId="11" fillId="3" borderId="0" xfId="0" applyNumberFormat="1" applyFont="1" applyFill="1"/>
    <xf numFmtId="38" fontId="12" fillId="3" borderId="0" xfId="0" applyNumberFormat="1" applyFont="1" applyFill="1"/>
    <xf numFmtId="0" fontId="10" fillId="3" borderId="3" xfId="0" applyFont="1" applyFill="1" applyBorder="1"/>
    <xf numFmtId="38" fontId="11" fillId="3" borderId="3" xfId="0" applyNumberFormat="1" applyFont="1" applyFill="1" applyBorder="1"/>
    <xf numFmtId="38" fontId="12" fillId="3" borderId="3" xfId="0" applyNumberFormat="1" applyFont="1" applyFill="1" applyBorder="1"/>
    <xf numFmtId="0" fontId="10" fillId="3" borderId="6" xfId="0" applyFont="1" applyFill="1" applyBorder="1"/>
    <xf numFmtId="0" fontId="0" fillId="3" borderId="6" xfId="0" applyFill="1" applyBorder="1"/>
    <xf numFmtId="0" fontId="3" fillId="3" borderId="6" xfId="0" applyFont="1" applyFill="1" applyBorder="1"/>
    <xf numFmtId="0" fontId="0" fillId="3" borderId="0" xfId="0" applyFill="1"/>
    <xf numFmtId="0" fontId="3" fillId="3" borderId="0" xfId="0" applyFont="1" applyFill="1"/>
    <xf numFmtId="0" fontId="3" fillId="0" borderId="0" xfId="0" applyFont="1"/>
    <xf numFmtId="165" fontId="3" fillId="2" borderId="3" xfId="0" applyNumberFormat="1" applyFont="1" applyFill="1" applyBorder="1" applyAlignment="1">
      <alignment horizontal="right" vertical="center"/>
    </xf>
    <xf numFmtId="165" fontId="3" fillId="2" borderId="5" xfId="0" applyNumberFormat="1" applyFont="1" applyFill="1" applyBorder="1" applyAlignment="1">
      <alignment horizontal="right"/>
    </xf>
    <xf numFmtId="165" fontId="0" fillId="0" borderId="0" xfId="0" applyNumberFormat="1"/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0" fontId="15" fillId="3" borderId="1" xfId="0" applyFont="1" applyFill="1" applyBorder="1"/>
    <xf numFmtId="0" fontId="15" fillId="4" borderId="2" xfId="0" applyFont="1" applyFill="1" applyBorder="1"/>
    <xf numFmtId="0" fontId="15" fillId="4" borderId="2" xfId="0" applyFont="1" applyFill="1" applyBorder="1" applyAlignment="1">
      <alignment wrapText="1"/>
    </xf>
    <xf numFmtId="165" fontId="13" fillId="2" borderId="3" xfId="0" applyNumberFormat="1" applyFont="1" applyFill="1" applyBorder="1" applyAlignment="1">
      <alignment horizontal="right" vertical="center"/>
    </xf>
    <xf numFmtId="38" fontId="16" fillId="3" borderId="0" xfId="0" applyNumberFormat="1" applyFont="1" applyFill="1" applyAlignment="1">
      <alignment vertical="center" wrapText="1"/>
    </xf>
    <xf numFmtId="38" fontId="17" fillId="3" borderId="0" xfId="0" applyNumberFormat="1" applyFont="1" applyFill="1" applyAlignment="1">
      <alignment horizontal="right" vertical="center" wrapText="1"/>
    </xf>
    <xf numFmtId="0" fontId="14" fillId="0" borderId="4" xfId="0" applyFont="1" applyBorder="1"/>
    <xf numFmtId="0" fontId="14" fillId="3" borderId="4" xfId="0" applyFont="1" applyFill="1" applyBorder="1"/>
    <xf numFmtId="0" fontId="13" fillId="3" borderId="4" xfId="0" applyFont="1" applyFill="1" applyBorder="1"/>
    <xf numFmtId="165" fontId="13" fillId="2" borderId="5" xfId="0" applyNumberFormat="1" applyFont="1" applyFill="1" applyBorder="1" applyAlignment="1">
      <alignment horizontal="right"/>
    </xf>
    <xf numFmtId="0" fontId="14" fillId="3" borderId="0" xfId="0" applyFont="1" applyFill="1"/>
    <xf numFmtId="38" fontId="14" fillId="3" borderId="0" xfId="0" applyNumberFormat="1" applyFont="1" applyFill="1" applyAlignment="1">
      <alignment horizontal="right" vertical="center"/>
    </xf>
    <xf numFmtId="38" fontId="13" fillId="3" borderId="0" xfId="0" applyNumberFormat="1" applyFont="1" applyFill="1" applyAlignment="1">
      <alignment horizontal="right" vertical="center"/>
    </xf>
    <xf numFmtId="164" fontId="14" fillId="3" borderId="0" xfId="0" applyNumberFormat="1" applyFont="1" applyFill="1" applyAlignment="1">
      <alignment horizontal="right" vertical="center"/>
    </xf>
    <xf numFmtId="164" fontId="13" fillId="3" borderId="0" xfId="0" applyNumberFormat="1" applyFont="1" applyFill="1" applyAlignment="1">
      <alignment horizontal="right" vertical="center"/>
    </xf>
    <xf numFmtId="38" fontId="14" fillId="3" borderId="0" xfId="0" applyNumberFormat="1" applyFont="1" applyFill="1"/>
    <xf numFmtId="38" fontId="13" fillId="3" borderId="0" xfId="0" applyNumberFormat="1" applyFont="1" applyFill="1"/>
    <xf numFmtId="0" fontId="14" fillId="3" borderId="3" xfId="0" applyFont="1" applyFill="1" applyBorder="1"/>
    <xf numFmtId="38" fontId="14" fillId="3" borderId="3" xfId="0" applyNumberFormat="1" applyFont="1" applyFill="1" applyBorder="1"/>
    <xf numFmtId="38" fontId="13" fillId="3" borderId="3" xfId="0" applyNumberFormat="1" applyFont="1" applyFill="1" applyBorder="1"/>
    <xf numFmtId="0" fontId="14" fillId="3" borderId="6" xfId="0" applyFont="1" applyFill="1" applyBorder="1"/>
    <xf numFmtId="0" fontId="13" fillId="3" borderId="6" xfId="0" applyFont="1" applyFill="1" applyBorder="1"/>
    <xf numFmtId="0" fontId="13" fillId="3" borderId="0" xfId="0" applyFont="1" applyFill="1"/>
    <xf numFmtId="0" fontId="13" fillId="0" borderId="0" xfId="0" applyFont="1"/>
    <xf numFmtId="0" fontId="15" fillId="4" borderId="0" xfId="0" applyFont="1" applyFill="1" applyAlignment="1">
      <alignment horizontal="left" wrapText="1"/>
    </xf>
    <xf numFmtId="38" fontId="15" fillId="4" borderId="3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38" fontId="15" fillId="4" borderId="7" xfId="0" applyNumberFormat="1" applyFont="1" applyFill="1" applyBorder="1" applyAlignment="1">
      <alignment horizontal="center"/>
    </xf>
    <xf numFmtId="165" fontId="15" fillId="4" borderId="7" xfId="0" applyNumberFormat="1" applyFont="1" applyFill="1" applyBorder="1" applyAlignment="1">
      <alignment horizontal="center"/>
    </xf>
    <xf numFmtId="0" fontId="16" fillId="3" borderId="8" xfId="0" applyFont="1" applyFill="1" applyBorder="1" applyAlignment="1">
      <alignment vertical="center" wrapText="1"/>
    </xf>
    <xf numFmtId="164" fontId="17" fillId="3" borderId="9" xfId="0" applyNumberFormat="1" applyFont="1" applyFill="1" applyBorder="1" applyAlignment="1">
      <alignment horizontal="center" vertical="center" wrapText="1"/>
    </xf>
    <xf numFmtId="164" fontId="17" fillId="3" borderId="10" xfId="0" applyNumberFormat="1" applyFont="1" applyFill="1" applyBorder="1" applyAlignment="1">
      <alignment horizontal="center" vertical="center" wrapText="1"/>
    </xf>
    <xf numFmtId="164" fontId="16" fillId="3" borderId="10" xfId="0" applyNumberFormat="1" applyFont="1" applyFill="1" applyBorder="1" applyAlignment="1">
      <alignment horizontal="center" vertical="center" wrapText="1"/>
    </xf>
    <xf numFmtId="164" fontId="18" fillId="3" borderId="10" xfId="0" applyNumberFormat="1" applyFont="1" applyFill="1" applyBorder="1" applyAlignment="1">
      <alignment horizontal="center" vertical="center" wrapText="1"/>
    </xf>
    <xf numFmtId="164" fontId="17" fillId="3" borderId="11" xfId="0" applyNumberFormat="1" applyFont="1" applyFill="1" applyBorder="1" applyAlignment="1">
      <alignment horizontal="center" vertical="center" wrapText="1"/>
    </xf>
    <xf numFmtId="38" fontId="17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2" borderId="12" xfId="0" applyFont="1" applyFill="1" applyBorder="1" applyAlignment="1">
      <alignment vertical="center" wrapText="1"/>
    </xf>
    <xf numFmtId="164" fontId="17" fillId="2" borderId="13" xfId="0" applyNumberFormat="1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 wrapText="1"/>
    </xf>
    <xf numFmtId="164" fontId="16" fillId="2" borderId="14" xfId="0" applyNumberFormat="1" applyFont="1" applyFill="1" applyBorder="1" applyAlignment="1">
      <alignment horizontal="center" vertical="center" wrapText="1"/>
    </xf>
    <xf numFmtId="164" fontId="18" fillId="2" borderId="14" xfId="0" applyNumberFormat="1" applyFont="1" applyFill="1" applyBorder="1" applyAlignment="1">
      <alignment horizontal="center" vertical="center" wrapText="1"/>
    </xf>
    <xf numFmtId="164" fontId="17" fillId="2" borderId="15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vertical="center" wrapText="1"/>
    </xf>
    <xf numFmtId="166" fontId="17" fillId="3" borderId="13" xfId="2" applyNumberFormat="1" applyFont="1" applyFill="1" applyBorder="1" applyAlignment="1">
      <alignment horizontal="center" vertical="center" wrapText="1"/>
    </xf>
    <xf numFmtId="166" fontId="17" fillId="3" borderId="14" xfId="2" applyNumberFormat="1" applyFont="1" applyFill="1" applyBorder="1" applyAlignment="1">
      <alignment horizontal="center" vertical="center" wrapText="1"/>
    </xf>
    <xf numFmtId="166" fontId="16" fillId="3" borderId="14" xfId="2" applyNumberFormat="1" applyFont="1" applyFill="1" applyBorder="1" applyAlignment="1">
      <alignment horizontal="center" vertical="center" wrapText="1"/>
    </xf>
    <xf numFmtId="166" fontId="18" fillId="3" borderId="14" xfId="2" applyNumberFormat="1" applyFont="1" applyFill="1" applyBorder="1" applyAlignment="1">
      <alignment horizontal="center" vertical="center" wrapText="1"/>
    </xf>
    <xf numFmtId="166" fontId="17" fillId="3" borderId="15" xfId="2" applyNumberFormat="1" applyFont="1" applyFill="1" applyBorder="1" applyAlignment="1">
      <alignment horizontal="center" vertical="center" wrapText="1"/>
    </xf>
    <xf numFmtId="38" fontId="17" fillId="3" borderId="13" xfId="0" applyNumberFormat="1" applyFont="1" applyFill="1" applyBorder="1" applyAlignment="1">
      <alignment horizontal="center" vertical="center" wrapText="1"/>
    </xf>
    <xf numFmtId="38" fontId="17" fillId="3" borderId="14" xfId="0" applyNumberFormat="1" applyFont="1" applyFill="1" applyBorder="1" applyAlignment="1">
      <alignment horizontal="center" vertical="center" wrapText="1"/>
    </xf>
    <xf numFmtId="38" fontId="16" fillId="3" borderId="14" xfId="0" applyNumberFormat="1" applyFont="1" applyFill="1" applyBorder="1" applyAlignment="1">
      <alignment horizontal="center" vertical="center" wrapText="1"/>
    </xf>
    <xf numFmtId="38" fontId="18" fillId="3" borderId="14" xfId="0" applyNumberFormat="1" applyFont="1" applyFill="1" applyBorder="1" applyAlignment="1">
      <alignment horizontal="center" vertical="center" wrapText="1"/>
    </xf>
    <xf numFmtId="38" fontId="17" fillId="3" borderId="15" xfId="0" applyNumberFormat="1" applyFont="1" applyFill="1" applyBorder="1" applyAlignment="1">
      <alignment horizontal="center" vertical="center" wrapText="1"/>
    </xf>
    <xf numFmtId="38" fontId="17" fillId="2" borderId="13" xfId="0" applyNumberFormat="1" applyFont="1" applyFill="1" applyBorder="1" applyAlignment="1">
      <alignment horizontal="center" vertical="center" wrapText="1"/>
    </xf>
    <xf numFmtId="38" fontId="17" fillId="2" borderId="14" xfId="0" applyNumberFormat="1" applyFont="1" applyFill="1" applyBorder="1" applyAlignment="1">
      <alignment horizontal="center" vertical="center" wrapText="1"/>
    </xf>
    <xf numFmtId="38" fontId="16" fillId="2" borderId="14" xfId="0" applyNumberFormat="1" applyFont="1" applyFill="1" applyBorder="1" applyAlignment="1">
      <alignment horizontal="center" vertical="center" wrapText="1"/>
    </xf>
    <xf numFmtId="38" fontId="18" fillId="2" borderId="14" xfId="0" applyNumberFormat="1" applyFont="1" applyFill="1" applyBorder="1" applyAlignment="1">
      <alignment horizontal="center" vertical="center" wrapText="1"/>
    </xf>
    <xf numFmtId="38" fontId="17" fillId="2" borderId="15" xfId="0" applyNumberFormat="1" applyFont="1" applyFill="1" applyBorder="1" applyAlignment="1">
      <alignment horizontal="center" vertical="center" wrapText="1"/>
    </xf>
    <xf numFmtId="44" fontId="17" fillId="2" borderId="13" xfId="0" applyNumberFormat="1" applyFont="1" applyFill="1" applyBorder="1" applyAlignment="1">
      <alignment horizontal="center" vertical="center" wrapText="1"/>
    </xf>
    <xf numFmtId="44" fontId="17" fillId="2" borderId="14" xfId="0" applyNumberFormat="1" applyFont="1" applyFill="1" applyBorder="1" applyAlignment="1">
      <alignment horizontal="center" vertical="center" wrapText="1"/>
    </xf>
    <xf numFmtId="44" fontId="16" fillId="2" borderId="14" xfId="0" applyNumberFormat="1" applyFont="1" applyFill="1" applyBorder="1" applyAlignment="1">
      <alignment horizontal="center" vertical="center" wrapText="1"/>
    </xf>
    <xf numFmtId="44" fontId="17" fillId="2" borderId="14" xfId="1" applyFont="1" applyFill="1" applyBorder="1" applyAlignment="1">
      <alignment horizontal="center" vertical="center" wrapText="1"/>
    </xf>
    <xf numFmtId="44" fontId="18" fillId="2" borderId="14" xfId="1" applyFont="1" applyFill="1" applyBorder="1" applyAlignment="1">
      <alignment horizontal="center" vertical="center" wrapText="1"/>
    </xf>
    <xf numFmtId="44" fontId="17" fillId="2" borderId="15" xfId="1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vertical="center" wrapText="1"/>
    </xf>
    <xf numFmtId="44" fontId="17" fillId="3" borderId="17" xfId="0" applyNumberFormat="1" applyFont="1" applyFill="1" applyBorder="1" applyAlignment="1">
      <alignment horizontal="center" vertical="center" wrapText="1"/>
    </xf>
    <xf numFmtId="44" fontId="17" fillId="3" borderId="18" xfId="0" applyNumberFormat="1" applyFont="1" applyFill="1" applyBorder="1" applyAlignment="1">
      <alignment horizontal="center" vertical="center" wrapText="1"/>
    </xf>
    <xf numFmtId="44" fontId="16" fillId="3" borderId="18" xfId="0" applyNumberFormat="1" applyFont="1" applyFill="1" applyBorder="1" applyAlignment="1">
      <alignment horizontal="center" vertical="center" wrapText="1"/>
    </xf>
    <xf numFmtId="44" fontId="17" fillId="3" borderId="18" xfId="1" applyFont="1" applyFill="1" applyBorder="1" applyAlignment="1">
      <alignment horizontal="center" vertical="center" wrapText="1"/>
    </xf>
    <xf numFmtId="44" fontId="18" fillId="3" borderId="18" xfId="1" applyFont="1" applyFill="1" applyBorder="1" applyAlignment="1">
      <alignment horizontal="center" vertical="center" wrapText="1"/>
    </xf>
    <xf numFmtId="44" fontId="17" fillId="3" borderId="19" xfId="1" applyFont="1" applyFill="1" applyBorder="1" applyAlignment="1">
      <alignment horizontal="center" vertical="center" wrapText="1"/>
    </xf>
    <xf numFmtId="0" fontId="14" fillId="3" borderId="16" xfId="0" applyFont="1" applyFill="1" applyBorder="1"/>
    <xf numFmtId="8" fontId="14" fillId="3" borderId="16" xfId="0" applyNumberFormat="1" applyFont="1" applyFill="1" applyBorder="1"/>
    <xf numFmtId="8" fontId="13" fillId="3" borderId="16" xfId="0" applyNumberFormat="1" applyFont="1" applyFill="1" applyBorder="1"/>
    <xf numFmtId="8" fontId="13" fillId="3" borderId="0" xfId="0" applyNumberFormat="1" applyFont="1" applyFill="1"/>
    <xf numFmtId="0" fontId="15" fillId="4" borderId="7" xfId="0" applyFont="1" applyFill="1" applyBorder="1" applyAlignment="1">
      <alignment wrapText="1"/>
    </xf>
    <xf numFmtId="38" fontId="15" fillId="4" borderId="20" xfId="0" applyNumberFormat="1" applyFont="1" applyFill="1" applyBorder="1" applyAlignment="1">
      <alignment horizontal="center"/>
    </xf>
    <xf numFmtId="0" fontId="15" fillId="3" borderId="21" xfId="0" applyFont="1" applyFill="1" applyBorder="1"/>
    <xf numFmtId="38" fontId="13" fillId="3" borderId="21" xfId="0" applyNumberFormat="1" applyFont="1" applyFill="1" applyBorder="1" applyAlignment="1">
      <alignment horizontal="center"/>
    </xf>
    <xf numFmtId="0" fontId="16" fillId="3" borderId="22" xfId="0" applyFont="1" applyFill="1" applyBorder="1" applyAlignment="1">
      <alignment vertical="center" wrapText="1"/>
    </xf>
    <xf numFmtId="38" fontId="17" fillId="3" borderId="9" xfId="0" applyNumberFormat="1" applyFont="1" applyFill="1" applyBorder="1" applyAlignment="1">
      <alignment horizontal="center" vertical="center" wrapText="1"/>
    </xf>
    <xf numFmtId="38" fontId="17" fillId="3" borderId="10" xfId="0" applyNumberFormat="1" applyFont="1" applyFill="1" applyBorder="1" applyAlignment="1">
      <alignment horizontal="center" vertical="center" wrapText="1"/>
    </xf>
    <xf numFmtId="38" fontId="16" fillId="3" borderId="10" xfId="0" applyNumberFormat="1" applyFont="1" applyFill="1" applyBorder="1" applyAlignment="1">
      <alignment horizontal="center" vertical="center" wrapText="1"/>
    </xf>
    <xf numFmtId="38" fontId="18" fillId="3" borderId="10" xfId="0" applyNumberFormat="1" applyFont="1" applyFill="1" applyBorder="1" applyAlignment="1">
      <alignment horizontal="center" vertical="center" wrapText="1"/>
    </xf>
    <xf numFmtId="38" fontId="17" fillId="3" borderId="11" xfId="0" applyNumberFormat="1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vertical="center" wrapText="1"/>
    </xf>
    <xf numFmtId="38" fontId="17" fillId="3" borderId="17" xfId="0" applyNumberFormat="1" applyFont="1" applyFill="1" applyBorder="1" applyAlignment="1">
      <alignment horizontal="center" vertical="center" wrapText="1"/>
    </xf>
    <xf numFmtId="38" fontId="17" fillId="3" borderId="18" xfId="0" applyNumberFormat="1" applyFont="1" applyFill="1" applyBorder="1" applyAlignment="1">
      <alignment horizontal="center" vertical="center" wrapText="1"/>
    </xf>
    <xf numFmtId="38" fontId="16" fillId="3" borderId="18" xfId="0" applyNumberFormat="1" applyFont="1" applyFill="1" applyBorder="1" applyAlignment="1">
      <alignment horizontal="center" vertical="center" wrapText="1"/>
    </xf>
    <xf numFmtId="38" fontId="18" fillId="3" borderId="18" xfId="0" applyNumberFormat="1" applyFont="1" applyFill="1" applyBorder="1" applyAlignment="1">
      <alignment horizontal="center" vertical="center" wrapText="1"/>
    </xf>
    <xf numFmtId="38" fontId="17" fillId="3" borderId="19" xfId="0" applyNumberFormat="1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left" vertical="center" wrapText="1"/>
    </xf>
    <xf numFmtId="0" fontId="15" fillId="3" borderId="13" xfId="0" applyFont="1" applyFill="1" applyBorder="1"/>
    <xf numFmtId="38" fontId="13" fillId="3" borderId="14" xfId="0" applyNumberFormat="1" applyFont="1" applyFill="1" applyBorder="1" applyAlignment="1">
      <alignment horizontal="center"/>
    </xf>
    <xf numFmtId="38" fontId="13" fillId="3" borderId="15" xfId="0" applyNumberFormat="1" applyFont="1" applyFill="1" applyBorder="1" applyAlignment="1">
      <alignment horizontal="center"/>
    </xf>
    <xf numFmtId="0" fontId="14" fillId="0" borderId="0" xfId="0" applyFont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6" fillId="3" borderId="17" xfId="0" applyFont="1" applyFill="1" applyBorder="1" applyAlignment="1">
      <alignment vertical="center" wrapText="1"/>
    </xf>
    <xf numFmtId="0" fontId="13" fillId="3" borderId="25" xfId="0" applyFont="1" applyFill="1" applyBorder="1"/>
    <xf numFmtId="38" fontId="14" fillId="3" borderId="25" xfId="0" applyNumberFormat="1" applyFont="1" applyFill="1" applyBorder="1"/>
    <xf numFmtId="0" fontId="14" fillId="3" borderId="25" xfId="0" applyFont="1" applyFill="1" applyBorder="1"/>
    <xf numFmtId="38" fontId="13" fillId="2" borderId="5" xfId="0" applyNumberFormat="1" applyFont="1" applyFill="1" applyBorder="1" applyAlignment="1">
      <alignment horizontal="right" vertical="center"/>
    </xf>
    <xf numFmtId="38" fontId="14" fillId="3" borderId="3" xfId="0" applyNumberFormat="1" applyFont="1" applyFill="1" applyBorder="1" applyAlignment="1">
      <alignment horizontal="right" vertical="center"/>
    </xf>
    <xf numFmtId="38" fontId="13" fillId="3" borderId="3" xfId="0" applyNumberFormat="1" applyFont="1" applyFill="1" applyBorder="1" applyAlignment="1">
      <alignment horizontal="right" vertical="center"/>
    </xf>
    <xf numFmtId="0" fontId="14" fillId="0" borderId="6" xfId="0" applyFont="1" applyBorder="1"/>
    <xf numFmtId="40" fontId="14" fillId="3" borderId="0" xfId="0" applyNumberFormat="1" applyFont="1" applyFill="1"/>
    <xf numFmtId="40" fontId="13" fillId="3" borderId="0" xfId="0" applyNumberFormat="1" applyFont="1" applyFill="1"/>
    <xf numFmtId="38" fontId="14" fillId="3" borderId="6" xfId="0" applyNumberFormat="1" applyFont="1" applyFill="1" applyBorder="1"/>
    <xf numFmtId="3" fontId="14" fillId="0" borderId="0" xfId="0" applyNumberFormat="1" applyFont="1"/>
    <xf numFmtId="0" fontId="15" fillId="4" borderId="20" xfId="0" applyFont="1" applyFill="1" applyBorder="1"/>
    <xf numFmtId="0" fontId="14" fillId="4" borderId="20" xfId="0" applyFont="1" applyFill="1" applyBorder="1"/>
    <xf numFmtId="165" fontId="15" fillId="3" borderId="1" xfId="0" applyNumberFormat="1" applyFont="1" applyFill="1" applyBorder="1"/>
    <xf numFmtId="165" fontId="13" fillId="3" borderId="1" xfId="0" applyNumberFormat="1" applyFont="1" applyFill="1" applyBorder="1" applyAlignment="1">
      <alignment horizontal="center"/>
    </xf>
    <xf numFmtId="0" fontId="13" fillId="2" borderId="26" xfId="0" applyFont="1" applyFill="1" applyBorder="1"/>
    <xf numFmtId="14" fontId="14" fillId="2" borderId="27" xfId="0" applyNumberFormat="1" applyFont="1" applyFill="1" applyBorder="1"/>
    <xf numFmtId="0" fontId="15" fillId="4" borderId="0" xfId="0" applyFont="1" applyFill="1"/>
    <xf numFmtId="0" fontId="14" fillId="3" borderId="5" xfId="0" applyFont="1" applyFill="1" applyBorder="1"/>
    <xf numFmtId="0" fontId="15" fillId="4" borderId="9" xfId="0" applyFont="1" applyFill="1" applyBorder="1" applyAlignment="1">
      <alignment wrapText="1"/>
    </xf>
    <xf numFmtId="165" fontId="19" fillId="4" borderId="9" xfId="0" applyNumberFormat="1" applyFont="1" applyFill="1" applyBorder="1" applyAlignment="1">
      <alignment horizontal="center" vertical="center" wrapText="1"/>
    </xf>
    <xf numFmtId="38" fontId="13" fillId="2" borderId="13" xfId="0" applyNumberFormat="1" applyFont="1" applyFill="1" applyBorder="1" applyAlignment="1">
      <alignment horizontal="right" vertical="center"/>
    </xf>
    <xf numFmtId="38" fontId="13" fillId="2" borderId="21" xfId="0" applyNumberFormat="1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vertical="center" wrapText="1"/>
    </xf>
    <xf numFmtId="38" fontId="18" fillId="3" borderId="13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vertical="center" wrapText="1"/>
    </xf>
    <xf numFmtId="38" fontId="18" fillId="2" borderId="13" xfId="0" applyNumberFormat="1" applyFont="1" applyFill="1" applyBorder="1" applyAlignment="1">
      <alignment horizontal="center" vertical="center" wrapText="1"/>
    </xf>
    <xf numFmtId="38" fontId="18" fillId="3" borderId="17" xfId="0" applyNumberFormat="1" applyFont="1" applyFill="1" applyBorder="1" applyAlignment="1">
      <alignment horizontal="center" vertical="center" wrapText="1"/>
    </xf>
    <xf numFmtId="165" fontId="13" fillId="2" borderId="5" xfId="0" applyNumberFormat="1" applyFont="1" applyFill="1" applyBorder="1" applyAlignment="1">
      <alignment horizontal="right" vertical="center"/>
    </xf>
    <xf numFmtId="38" fontId="14" fillId="3" borderId="0" xfId="0" applyNumberFormat="1" applyFont="1" applyFill="1" applyAlignment="1">
      <alignment horizontal="right" vertical="center" wrapText="1"/>
    </xf>
    <xf numFmtId="38" fontId="20" fillId="3" borderId="0" xfId="0" applyNumberFormat="1" applyFont="1" applyFill="1" applyAlignment="1">
      <alignment horizontal="right" vertical="center" wrapText="1"/>
    </xf>
    <xf numFmtId="38" fontId="14" fillId="3" borderId="4" xfId="0" applyNumberFormat="1" applyFont="1" applyFill="1" applyBorder="1"/>
    <xf numFmtId="38" fontId="20" fillId="3" borderId="0" xfId="0" applyNumberFormat="1" applyFont="1" applyFill="1" applyAlignment="1">
      <alignment horizontal="right" vertical="center"/>
    </xf>
    <xf numFmtId="40" fontId="14" fillId="3" borderId="0" xfId="0" applyNumberFormat="1" applyFont="1" applyFill="1" applyAlignment="1">
      <alignment horizontal="right" vertical="center"/>
    </xf>
    <xf numFmtId="38" fontId="21" fillId="3" borderId="0" xfId="0" applyNumberFormat="1" applyFont="1" applyFill="1" applyAlignment="1">
      <alignment horizontal="right" vertical="center"/>
    </xf>
    <xf numFmtId="38" fontId="20" fillId="3" borderId="0" xfId="0" applyNumberFormat="1" applyFont="1" applyFill="1"/>
    <xf numFmtId="38" fontId="20" fillId="3" borderId="3" xfId="0" applyNumberFormat="1" applyFont="1" applyFill="1" applyBorder="1"/>
    <xf numFmtId="165" fontId="14" fillId="0" borderId="0" xfId="0" applyNumberFormat="1" applyFont="1"/>
    <xf numFmtId="0" fontId="16" fillId="3" borderId="0" xfId="0" applyFont="1" applyFill="1" applyAlignment="1">
      <alignment vertical="center" wrapText="1"/>
    </xf>
    <xf numFmtId="38" fontId="17" fillId="3" borderId="0" xfId="0" applyNumberFormat="1" applyFont="1" applyFill="1"/>
    <xf numFmtId="38" fontId="17" fillId="3" borderId="3" xfId="0" applyNumberFormat="1" applyFont="1" applyFill="1" applyBorder="1"/>
    <xf numFmtId="38" fontId="17" fillId="0" borderId="0" xfId="0" applyNumberFormat="1" applyFont="1"/>
    <xf numFmtId="38" fontId="20" fillId="0" borderId="0" xfId="0" applyNumberFormat="1" applyFont="1"/>
    <xf numFmtId="40" fontId="17" fillId="3" borderId="0" xfId="0" applyNumberFormat="1" applyFont="1" applyFill="1"/>
    <xf numFmtId="40" fontId="18" fillId="3" borderId="0" xfId="0" applyNumberFormat="1" applyFont="1" applyFill="1"/>
    <xf numFmtId="38" fontId="22" fillId="3" borderId="0" xfId="0" applyNumberFormat="1" applyFont="1" applyFill="1"/>
    <xf numFmtId="38" fontId="22" fillId="3" borderId="3" xfId="0" applyNumberFormat="1" applyFont="1" applyFill="1" applyBorder="1"/>
    <xf numFmtId="0" fontId="17" fillId="0" borderId="0" xfId="0" applyFont="1"/>
    <xf numFmtId="0" fontId="14" fillId="5" borderId="0" xfId="0" applyFont="1" applyFill="1"/>
    <xf numFmtId="0" fontId="17" fillId="5" borderId="0" xfId="0" applyFont="1" applyFill="1"/>
    <xf numFmtId="0" fontId="23" fillId="2" borderId="7" xfId="0" applyFont="1" applyFill="1" applyBorder="1"/>
    <xf numFmtId="0" fontId="11" fillId="2" borderId="7" xfId="0" applyFont="1" applyFill="1" applyBorder="1"/>
    <xf numFmtId="0" fontId="12" fillId="2" borderId="7" xfId="0" applyFont="1" applyFill="1" applyBorder="1"/>
    <xf numFmtId="0" fontId="11" fillId="3" borderId="0" xfId="0" applyFont="1" applyFill="1"/>
    <xf numFmtId="0" fontId="24" fillId="4" borderId="12" xfId="0" applyFont="1" applyFill="1" applyBorder="1"/>
    <xf numFmtId="38" fontId="25" fillId="4" borderId="12" xfId="0" applyNumberFormat="1" applyFont="1" applyFill="1" applyBorder="1" applyAlignment="1">
      <alignment horizontal="center"/>
    </xf>
    <xf numFmtId="0" fontId="25" fillId="2" borderId="1" xfId="0" applyFont="1" applyFill="1" applyBorder="1"/>
    <xf numFmtId="38" fontId="12" fillId="2" borderId="1" xfId="0" applyNumberFormat="1" applyFont="1" applyFill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0" fontId="26" fillId="3" borderId="0" xfId="0" applyFont="1" applyFill="1" applyAlignment="1">
      <alignment vertical="center" wrapText="1"/>
    </xf>
    <xf numFmtId="38" fontId="27" fillId="3" borderId="0" xfId="0" applyNumberFormat="1" applyFont="1" applyFill="1" applyAlignment="1">
      <alignment horizontal="right" vertical="center" wrapText="1"/>
    </xf>
    <xf numFmtId="38" fontId="28" fillId="0" borderId="0" xfId="0" applyNumberFormat="1" applyFont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30" fillId="3" borderId="6" xfId="0" applyFont="1" applyFill="1" applyBorder="1" applyAlignment="1">
      <alignment vertical="center"/>
    </xf>
    <xf numFmtId="38" fontId="27" fillId="3" borderId="6" xfId="0" applyNumberFormat="1" applyFont="1" applyFill="1" applyBorder="1" applyAlignment="1">
      <alignment horizontal="right" vertical="center" wrapText="1"/>
    </xf>
    <xf numFmtId="38" fontId="31" fillId="3" borderId="6" xfId="0" applyNumberFormat="1" applyFont="1" applyFill="1" applyBorder="1" applyAlignment="1">
      <alignment vertical="center" wrapText="1"/>
    </xf>
    <xf numFmtId="38" fontId="32" fillId="3" borderId="6" xfId="0" applyNumberFormat="1" applyFont="1" applyFill="1" applyBorder="1" applyAlignment="1">
      <alignment horizontal="right" vertical="center" wrapText="1"/>
    </xf>
    <xf numFmtId="0" fontId="30" fillId="3" borderId="0" xfId="0" applyFont="1" applyFill="1" applyAlignment="1">
      <alignment vertical="center"/>
    </xf>
    <xf numFmtId="38" fontId="31" fillId="3" borderId="0" xfId="0" applyNumberFormat="1" applyFont="1" applyFill="1" applyAlignment="1">
      <alignment vertical="center" wrapText="1"/>
    </xf>
    <xf numFmtId="38" fontId="32" fillId="3" borderId="0" xfId="0" applyNumberFormat="1" applyFont="1" applyFill="1" applyAlignment="1">
      <alignment horizontal="right" vertical="center" wrapText="1"/>
    </xf>
    <xf numFmtId="0" fontId="11" fillId="0" borderId="0" xfId="0" applyFont="1"/>
    <xf numFmtId="0" fontId="12" fillId="3" borderId="0" xfId="0" applyFont="1" applyFill="1"/>
    <xf numFmtId="0" fontId="25" fillId="4" borderId="2" xfId="0" applyFont="1" applyFill="1" applyBorder="1"/>
    <xf numFmtId="38" fontId="12" fillId="2" borderId="5" xfId="0" applyNumberFormat="1" applyFont="1" applyFill="1" applyBorder="1" applyAlignment="1">
      <alignment horizontal="right"/>
    </xf>
    <xf numFmtId="165" fontId="12" fillId="2" borderId="5" xfId="0" applyNumberFormat="1" applyFont="1" applyFill="1" applyBorder="1" applyAlignment="1">
      <alignment horizontal="right"/>
    </xf>
    <xf numFmtId="0" fontId="33" fillId="3" borderId="0" xfId="0" applyFont="1" applyFill="1"/>
    <xf numFmtId="38" fontId="34" fillId="3" borderId="0" xfId="0" applyNumberFormat="1" applyFont="1" applyFill="1"/>
    <xf numFmtId="0" fontId="33" fillId="3" borderId="3" xfId="0" applyFont="1" applyFill="1" applyBorder="1"/>
    <xf numFmtId="38" fontId="34" fillId="3" borderId="3" xfId="0" applyNumberFormat="1" applyFont="1" applyFill="1" applyBorder="1"/>
    <xf numFmtId="0" fontId="33" fillId="3" borderId="1" xfId="0" applyFont="1" applyFill="1" applyBorder="1"/>
    <xf numFmtId="40" fontId="11" fillId="3" borderId="1" xfId="0" applyNumberFormat="1" applyFont="1" applyFill="1" applyBorder="1"/>
    <xf numFmtId="40" fontId="12" fillId="3" borderId="1" xfId="0" applyNumberFormat="1" applyFont="1" applyFill="1" applyBorder="1"/>
    <xf numFmtId="0" fontId="11" fillId="3" borderId="6" xfId="0" applyFont="1" applyFill="1" applyBorder="1"/>
    <xf numFmtId="0" fontId="4" fillId="4" borderId="2" xfId="0" applyFont="1" applyFill="1" applyBorder="1"/>
    <xf numFmtId="0" fontId="33" fillId="3" borderId="4" xfId="0" applyFont="1" applyFill="1" applyBorder="1"/>
    <xf numFmtId="38" fontId="0" fillId="3" borderId="4" xfId="0" applyNumberFormat="1" applyFill="1" applyBorder="1"/>
    <xf numFmtId="0" fontId="25" fillId="4" borderId="28" xfId="0" applyFont="1" applyFill="1" applyBorder="1"/>
    <xf numFmtId="38" fontId="0" fillId="0" borderId="0" xfId="0" applyNumberFormat="1"/>
    <xf numFmtId="4" fontId="0" fillId="0" borderId="0" xfId="0" applyNumberFormat="1"/>
    <xf numFmtId="167" fontId="0" fillId="0" borderId="0" xfId="0" applyNumberFormat="1"/>
    <xf numFmtId="2" fontId="0" fillId="0" borderId="0" xfId="0" applyNumberFormat="1"/>
    <xf numFmtId="0" fontId="25" fillId="0" borderId="0" xfId="0" applyFont="1"/>
    <xf numFmtId="0" fontId="38" fillId="0" borderId="0" xfId="0" applyFont="1" applyAlignment="1">
      <alignment horizontal="right" vertical="center" wrapText="1"/>
    </xf>
    <xf numFmtId="0" fontId="37" fillId="0" borderId="0" xfId="0" applyFont="1" applyAlignment="1">
      <alignment wrapText="1"/>
    </xf>
    <xf numFmtId="165" fontId="25" fillId="2" borderId="1" xfId="0" applyNumberFormat="1" applyFont="1" applyFill="1" applyBorder="1"/>
    <xf numFmtId="165" fontId="39" fillId="2" borderId="1" xfId="0" applyNumberFormat="1" applyFont="1" applyFill="1" applyBorder="1" applyAlignment="1">
      <alignment horizontal="center"/>
    </xf>
    <xf numFmtId="0" fontId="33" fillId="3" borderId="6" xfId="0" applyFont="1" applyFill="1" applyBorder="1"/>
    <xf numFmtId="0" fontId="12" fillId="3" borderId="6" xfId="0" applyFont="1" applyFill="1" applyBorder="1"/>
    <xf numFmtId="0" fontId="12" fillId="0" borderId="0" xfId="0" applyFont="1"/>
    <xf numFmtId="0" fontId="13" fillId="2" borderId="7" xfId="0" applyFont="1" applyFill="1" applyBorder="1"/>
    <xf numFmtId="0" fontId="14" fillId="2" borderId="7" xfId="0" applyFont="1" applyFill="1" applyBorder="1"/>
    <xf numFmtId="0" fontId="15" fillId="4" borderId="12" xfId="0" applyFont="1" applyFill="1" applyBorder="1"/>
    <xf numFmtId="38" fontId="15" fillId="4" borderId="12" xfId="0" applyNumberFormat="1" applyFont="1" applyFill="1" applyBorder="1" applyAlignment="1">
      <alignment horizontal="center"/>
    </xf>
    <xf numFmtId="0" fontId="15" fillId="0" borderId="0" xfId="0" applyFont="1"/>
    <xf numFmtId="0" fontId="19" fillId="0" borderId="0" xfId="0" applyFont="1" applyAlignment="1">
      <alignment horizontal="right" vertical="center" wrapText="1"/>
    </xf>
    <xf numFmtId="0" fontId="15" fillId="0" borderId="0" xfId="0" applyFont="1" applyAlignment="1">
      <alignment wrapText="1"/>
    </xf>
    <xf numFmtId="165" fontId="15" fillId="2" borderId="1" xfId="0" applyNumberFormat="1" applyFont="1" applyFill="1" applyBorder="1"/>
    <xf numFmtId="165" fontId="13" fillId="2" borderId="1" xfId="0" applyNumberFormat="1" applyFont="1" applyFill="1" applyBorder="1" applyAlignment="1">
      <alignment horizontal="center"/>
    </xf>
    <xf numFmtId="38" fontId="17" fillId="3" borderId="0" xfId="0" applyNumberFormat="1" applyFont="1" applyFill="1" applyAlignment="1">
      <alignment horizontal="center" vertical="center" wrapText="1"/>
    </xf>
    <xf numFmtId="0" fontId="40" fillId="3" borderId="6" xfId="0" applyFont="1" applyFill="1" applyBorder="1" applyAlignment="1">
      <alignment vertical="center"/>
    </xf>
    <xf numFmtId="38" fontId="17" fillId="3" borderId="6" xfId="0" applyNumberFormat="1" applyFont="1" applyFill="1" applyBorder="1" applyAlignment="1">
      <alignment horizontal="center" vertical="center" wrapText="1"/>
    </xf>
    <xf numFmtId="38" fontId="16" fillId="3" borderId="6" xfId="0" applyNumberFormat="1" applyFont="1" applyFill="1" applyBorder="1" applyAlignment="1">
      <alignment horizontal="center" vertical="center" wrapText="1"/>
    </xf>
    <xf numFmtId="38" fontId="18" fillId="3" borderId="6" xfId="0" applyNumberFormat="1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/>
    </xf>
    <xf numFmtId="38" fontId="16" fillId="3" borderId="0" xfId="0" applyNumberFormat="1" applyFont="1" applyFill="1" applyAlignment="1">
      <alignment horizontal="center" vertical="center" wrapText="1"/>
    </xf>
    <xf numFmtId="38" fontId="18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/>
    <xf numFmtId="0" fontId="14" fillId="3" borderId="29" xfId="0" applyFont="1" applyFill="1" applyBorder="1"/>
    <xf numFmtId="0" fontId="13" fillId="3" borderId="29" xfId="0" applyFont="1" applyFill="1" applyBorder="1"/>
    <xf numFmtId="38" fontId="13" fillId="2" borderId="5" xfId="0" applyNumberFormat="1" applyFont="1" applyFill="1" applyBorder="1" applyAlignment="1">
      <alignment horizontal="right"/>
    </xf>
    <xf numFmtId="38" fontId="14" fillId="0" borderId="0" xfId="0" applyNumberFormat="1" applyFont="1"/>
    <xf numFmtId="0" fontId="41" fillId="4" borderId="0" xfId="0" applyFont="1" applyFill="1"/>
    <xf numFmtId="38" fontId="3" fillId="0" borderId="0" xfId="0" applyNumberFormat="1" applyFont="1" applyAlignment="1">
      <alignment horizontal="right"/>
    </xf>
    <xf numFmtId="0" fontId="0" fillId="0" borderId="28" xfId="0" applyBorder="1"/>
    <xf numFmtId="38" fontId="0" fillId="0" borderId="28" xfId="0" applyNumberFormat="1" applyBorder="1"/>
    <xf numFmtId="38" fontId="3" fillId="0" borderId="28" xfId="0" applyNumberFormat="1" applyFont="1" applyBorder="1"/>
    <xf numFmtId="0" fontId="0" fillId="0" borderId="3" xfId="0" applyBorder="1"/>
    <xf numFmtId="38" fontId="0" fillId="0" borderId="3" xfId="0" applyNumberFormat="1" applyBorder="1"/>
    <xf numFmtId="38" fontId="3" fillId="0" borderId="3" xfId="0" applyNumberFormat="1" applyFont="1" applyBorder="1"/>
    <xf numFmtId="38" fontId="3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4" fontId="0" fillId="0" borderId="3" xfId="0" applyNumberFormat="1" applyBorder="1"/>
    <xf numFmtId="164" fontId="3" fillId="0" borderId="3" xfId="0" applyNumberFormat="1" applyFont="1" applyBorder="1"/>
    <xf numFmtId="0" fontId="0" fillId="0" borderId="2" xfId="0" applyBorder="1"/>
    <xf numFmtId="0" fontId="42" fillId="0" borderId="0" xfId="0" applyFont="1"/>
    <xf numFmtId="38" fontId="0" fillId="0" borderId="30" xfId="0" applyNumberFormat="1" applyBorder="1"/>
    <xf numFmtId="38" fontId="3" fillId="0" borderId="30" xfId="0" applyNumberFormat="1" applyFont="1" applyBorder="1"/>
    <xf numFmtId="0" fontId="3" fillId="0" borderId="2" xfId="0" applyFont="1" applyBorder="1"/>
    <xf numFmtId="38" fontId="0" fillId="0" borderId="7" xfId="0" applyNumberFormat="1" applyBorder="1"/>
    <xf numFmtId="38" fontId="3" fillId="0" borderId="7" xfId="0" applyNumberFormat="1" applyFont="1" applyBorder="1"/>
    <xf numFmtId="38" fontId="0" fillId="3" borderId="3" xfId="0" applyNumberFormat="1" applyFill="1" applyBorder="1"/>
    <xf numFmtId="38" fontId="3" fillId="3" borderId="3" xfId="0" applyNumberFormat="1" applyFont="1" applyFill="1" applyBorder="1"/>
    <xf numFmtId="0" fontId="43" fillId="6" borderId="31" xfId="0" applyFont="1" applyFill="1" applyBorder="1"/>
    <xf numFmtId="0" fontId="43" fillId="6" borderId="32" xfId="0" applyFont="1" applyFill="1" applyBorder="1"/>
    <xf numFmtId="0" fontId="43" fillId="6" borderId="33" xfId="0" applyFont="1" applyFill="1" applyBorder="1"/>
    <xf numFmtId="0" fontId="0" fillId="7" borderId="31" xfId="0" applyFill="1" applyBorder="1"/>
    <xf numFmtId="0" fontId="0" fillId="7" borderId="32" xfId="0" applyFill="1" applyBorder="1"/>
    <xf numFmtId="0" fontId="0" fillId="7" borderId="33" xfId="0" applyFill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7" borderId="34" xfId="0" applyFill="1" applyBorder="1"/>
    <xf numFmtId="0" fontId="0" fillId="7" borderId="35" xfId="0" applyFill="1" applyBorder="1"/>
    <xf numFmtId="0" fontId="0" fillId="7" borderId="36" xfId="0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7" xfId="0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soybal%20-%20HOBO.xlsx" TargetMode="External"/><Relationship Id="rId1" Type="http://schemas.openxmlformats.org/officeDocument/2006/relationships/externalLinkPath" Target="/Users/torem/Dropbox/FM%20Files/HOBO/Biofuel%20Model/wldsoy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soytrade%20-%20HOBO.xlsx" TargetMode="External"/><Relationship Id="rId1" Type="http://schemas.openxmlformats.org/officeDocument/2006/relationships/externalLinkPath" Target="/Users/torem/Dropbox/FM%20Files/HOBO/Biofuel%20Model/wldsoytrade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Fats%20and%20Greases/Low%20CI%20Feedstock%20Trad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Fats%20and%20Greases/North%20American%20Low%20CI%20Balance%20Sheet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/Users/torem/Dropbox/RLC%20Documents/Models/Oilseeds/US%20Oilseed%20Balance%20Sheet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Fats%20and%20Greases/US%20Fat%20and%20Grease%20Balance%20Sheet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.xlsx" TargetMode="External"/><Relationship Id="rId1" Type="http://schemas.openxmlformats.org/officeDocument/2006/relationships/externalLinkPath" Target="/Users/torem/Dropbox/RLC%20Documents/Models/Oilseeds/US%20Oilseed%20Balance%20Shee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Trade.xlsx" TargetMode="External"/><Relationship Id="rId1" Type="http://schemas.openxmlformats.org/officeDocument/2006/relationships/externalLinkPath" Target="/Users/torem/Dropbox/RLC%20Documents/Models/Oilseeds/US%20Oilseed%20Trad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Soybean%20Trade.xlsx" TargetMode="External"/><Relationship Id="rId1" Type="http://schemas.openxmlformats.org/officeDocument/2006/relationships/externalLinkPath" Target="/Users/torem/Dropbox/RLC%20Documents/Models/Oilseeds/US%20Soybean%20Trad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Oilseeds/World%20Rapeseed%20Balance%20Sheet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Oilseeds/World%20Rapeseed%20Trad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Oilseeds/World%20Soybean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4">
          <cell r="AG4">
            <v>826.1</v>
          </cell>
          <cell r="AK4">
            <v>1004</v>
          </cell>
          <cell r="AL4">
            <v>1068.7</v>
          </cell>
          <cell r="AM4">
            <v>1081.5</v>
          </cell>
          <cell r="AN4">
            <v>1030.3</v>
          </cell>
          <cell r="AO4">
            <v>1052.8</v>
          </cell>
          <cell r="AP4">
            <v>1223</v>
          </cell>
          <cell r="AQ4">
            <v>1172.4000000000001</v>
          </cell>
          <cell r="AR4">
            <v>1213.5</v>
          </cell>
          <cell r="AS4">
            <v>1174</v>
          </cell>
          <cell r="AT4">
            <v>1202.4000000000001</v>
          </cell>
          <cell r="AU4">
            <v>1423.7</v>
          </cell>
          <cell r="AV4">
            <v>1512.9</v>
          </cell>
          <cell r="AW4">
            <v>1558.8</v>
          </cell>
          <cell r="AX4">
            <v>1696.3</v>
          </cell>
          <cell r="AY4">
            <v>1875</v>
          </cell>
          <cell r="AZ4">
            <v>2271.6</v>
          </cell>
          <cell r="BA4">
            <v>2238.8000000000002</v>
          </cell>
          <cell r="BB4">
            <v>2269.1999999999998</v>
          </cell>
          <cell r="BC4">
            <v>2946.9</v>
          </cell>
          <cell r="BD4">
            <v>2557.6999999999998</v>
          </cell>
          <cell r="BE4">
            <v>2312.5</v>
          </cell>
          <cell r="BF4">
            <v>2051.9</v>
          </cell>
          <cell r="BG4">
            <v>2087.4079999999999</v>
          </cell>
          <cell r="BH4">
            <v>2134.5</v>
          </cell>
          <cell r="BI4">
            <v>2175</v>
          </cell>
          <cell r="BJ4">
            <v>2205</v>
          </cell>
          <cell r="BK4">
            <v>2235</v>
          </cell>
          <cell r="BL4">
            <v>2265</v>
          </cell>
          <cell r="BM4">
            <v>2295</v>
          </cell>
          <cell r="BN4">
            <v>2325</v>
          </cell>
          <cell r="BO4">
            <v>2355</v>
          </cell>
          <cell r="BP4">
            <v>2385</v>
          </cell>
          <cell r="BQ4">
            <v>2415</v>
          </cell>
          <cell r="BR4">
            <v>2445</v>
          </cell>
          <cell r="BS4">
            <v>2475</v>
          </cell>
          <cell r="BT4">
            <v>2505</v>
          </cell>
          <cell r="BU4">
            <v>2535</v>
          </cell>
          <cell r="BV4">
            <v>2565</v>
          </cell>
          <cell r="BW4">
            <v>2595</v>
          </cell>
          <cell r="BX4">
            <v>2625</v>
          </cell>
          <cell r="BY4">
            <v>2655</v>
          </cell>
          <cell r="BZ4">
            <v>2685</v>
          </cell>
          <cell r="CK4">
            <v>2715</v>
          </cell>
          <cell r="CL4"/>
          <cell r="CM4" t="str">
            <v>Adjusted long-term trend</v>
          </cell>
          <cell r="CN4" t="str">
            <v>Stats Canada</v>
          </cell>
        </row>
        <row r="5">
          <cell r="AG5">
            <v>824.1</v>
          </cell>
          <cell r="AH5">
            <v>862.2</v>
          </cell>
          <cell r="AI5">
            <v>1059.5999999999999</v>
          </cell>
          <cell r="AJ5">
            <v>980.1</v>
          </cell>
          <cell r="AK5">
            <v>1004</v>
          </cell>
          <cell r="AL5">
            <v>1060.7</v>
          </cell>
          <cell r="AM5">
            <v>1068.9000000000001</v>
          </cell>
          <cell r="AN5">
            <v>1023.8</v>
          </cell>
          <cell r="AO5">
            <v>1048.5999999999999</v>
          </cell>
          <cell r="AP5">
            <v>1173.5</v>
          </cell>
          <cell r="AQ5">
            <v>1165.2</v>
          </cell>
          <cell r="AR5">
            <v>1201.2</v>
          </cell>
          <cell r="AS5">
            <v>1167.4000000000001</v>
          </cell>
          <cell r="AT5">
            <v>1195.4000000000001</v>
          </cell>
          <cell r="AU5">
            <v>1411.7</v>
          </cell>
          <cell r="AV5">
            <v>1505.9</v>
          </cell>
          <cell r="AW5">
            <v>1554.2</v>
          </cell>
          <cell r="AX5">
            <v>1694.9</v>
          </cell>
          <cell r="AY5">
            <v>1865.1</v>
          </cell>
          <cell r="AZ5">
            <v>2256.6999999999998</v>
          </cell>
          <cell r="BA5">
            <v>2232.5</v>
          </cell>
          <cell r="BB5">
            <v>2231.8000000000002</v>
          </cell>
          <cell r="BC5">
            <v>2934.8</v>
          </cell>
          <cell r="BD5">
            <v>2539.6</v>
          </cell>
          <cell r="BE5">
            <v>2270.5</v>
          </cell>
          <cell r="BF5">
            <v>2041.2</v>
          </cell>
          <cell r="BG5">
            <v>2080.1</v>
          </cell>
          <cell r="BH5">
            <v>2118</v>
          </cell>
          <cell r="BI5">
            <v>2158.2521582641657</v>
          </cell>
          <cell r="BJ5">
            <v>2187.5349656079279</v>
          </cell>
          <cell r="BK5">
            <v>2217.0162240884292</v>
          </cell>
          <cell r="BL5">
            <v>2245.5258109345573</v>
          </cell>
          <cell r="BM5">
            <v>2277.3873371585255</v>
          </cell>
          <cell r="BN5">
            <v>2305.6932605316106</v>
          </cell>
          <cell r="BO5">
            <v>2335.2422495619344</v>
          </cell>
          <cell r="BP5">
            <v>2367.7403345605326</v>
          </cell>
          <cell r="BQ5">
            <v>2396.6975440065457</v>
          </cell>
          <cell r="BR5">
            <v>2425.5466035009586</v>
          </cell>
          <cell r="BS5">
            <v>2455.3593543775219</v>
          </cell>
          <cell r="BT5">
            <v>2485.0538946966458</v>
          </cell>
          <cell r="BU5">
            <v>2514.8119415879573</v>
          </cell>
          <cell r="BV5">
            <v>2544.5954804858347</v>
          </cell>
          <cell r="BW5">
            <v>2574.5280372373536</v>
          </cell>
          <cell r="BX5">
            <v>2604.2124172318809</v>
          </cell>
          <cell r="BY5">
            <v>2634.0908100220231</v>
          </cell>
          <cell r="BZ5">
            <v>2663.9851389059586</v>
          </cell>
          <cell r="CK5">
            <v>2693.5675154829428</v>
          </cell>
          <cell r="CL5"/>
          <cell r="CN5" t="str">
            <v>Customized Acreage and Production Report</v>
          </cell>
        </row>
        <row r="7">
          <cell r="AG7">
            <v>183</v>
          </cell>
          <cell r="AH7">
            <v>120</v>
          </cell>
          <cell r="AI7">
            <v>77</v>
          </cell>
          <cell r="AJ7">
            <v>132</v>
          </cell>
          <cell r="AK7">
            <v>183</v>
          </cell>
          <cell r="AL7">
            <v>252</v>
          </cell>
          <cell r="AM7">
            <v>420</v>
          </cell>
          <cell r="AN7">
            <v>338</v>
          </cell>
          <cell r="AO7">
            <v>303</v>
          </cell>
          <cell r="AP7">
            <v>195</v>
          </cell>
          <cell r="AQ7">
            <v>453</v>
          </cell>
          <cell r="AR7">
            <v>636</v>
          </cell>
          <cell r="AS7">
            <v>655</v>
          </cell>
          <cell r="AT7">
            <v>174</v>
          </cell>
          <cell r="AU7">
            <v>220</v>
          </cell>
          <cell r="AV7">
            <v>305</v>
          </cell>
          <cell r="AW7">
            <v>297</v>
          </cell>
          <cell r="AX7">
            <v>231</v>
          </cell>
          <cell r="AY7">
            <v>158</v>
          </cell>
          <cell r="AZ7">
            <v>246</v>
          </cell>
          <cell r="BA7">
            <v>466</v>
          </cell>
          <cell r="BB7">
            <v>301</v>
          </cell>
          <cell r="BC7">
            <v>277</v>
          </cell>
          <cell r="BD7">
            <v>651</v>
          </cell>
          <cell r="BE7">
            <v>699.8</v>
          </cell>
          <cell r="BF7">
            <v>621.1</v>
          </cell>
          <cell r="BG7">
            <v>295.8</v>
          </cell>
          <cell r="BH7">
            <v>287.10000000000002</v>
          </cell>
          <cell r="BI7">
            <v>376.2</v>
          </cell>
          <cell r="BJ7">
            <v>375</v>
          </cell>
          <cell r="BK7">
            <v>650</v>
          </cell>
          <cell r="BL7">
            <v>650</v>
          </cell>
          <cell r="BM7">
            <v>650</v>
          </cell>
          <cell r="BN7">
            <v>650</v>
          </cell>
          <cell r="BO7">
            <v>650</v>
          </cell>
          <cell r="BP7">
            <v>650</v>
          </cell>
          <cell r="BQ7">
            <v>650</v>
          </cell>
          <cell r="BR7">
            <v>650</v>
          </cell>
          <cell r="BS7">
            <v>650</v>
          </cell>
          <cell r="BT7">
            <v>650</v>
          </cell>
          <cell r="BU7">
            <v>650</v>
          </cell>
          <cell r="BV7">
            <v>650</v>
          </cell>
          <cell r="BW7">
            <v>650</v>
          </cell>
          <cell r="BX7">
            <v>650</v>
          </cell>
          <cell r="BY7">
            <v>650</v>
          </cell>
          <cell r="BZ7">
            <v>650</v>
          </cell>
          <cell r="CN7"/>
        </row>
        <row r="8">
          <cell r="AG8">
            <v>2297.5</v>
          </cell>
          <cell r="AH8">
            <v>2169.5</v>
          </cell>
          <cell r="AI8">
            <v>2737.7</v>
          </cell>
          <cell r="AJ8">
            <v>2736.6</v>
          </cell>
          <cell r="AK8">
            <v>2780.9</v>
          </cell>
          <cell r="AL8">
            <v>2703</v>
          </cell>
          <cell r="AM8">
            <v>1635.2</v>
          </cell>
          <cell r="AN8">
            <v>2335.6999999999998</v>
          </cell>
          <cell r="AO8">
            <v>2273.3000000000002</v>
          </cell>
          <cell r="AP8">
            <v>3043.9</v>
          </cell>
          <cell r="AQ8">
            <v>3155.6</v>
          </cell>
          <cell r="AR8">
            <v>3465.5</v>
          </cell>
          <cell r="AS8">
            <v>2686.2</v>
          </cell>
          <cell r="AT8">
            <v>3335.9</v>
          </cell>
          <cell r="AU8">
            <v>3581.6</v>
          </cell>
          <cell r="AV8">
            <v>4444.6000000000004</v>
          </cell>
          <cell r="AW8">
            <v>4466.5</v>
          </cell>
          <cell r="AX8">
            <v>5086.3999999999996</v>
          </cell>
          <cell r="AY8">
            <v>5355.9</v>
          </cell>
          <cell r="AZ8">
            <v>6044.8</v>
          </cell>
          <cell r="BA8">
            <v>6456.3</v>
          </cell>
          <cell r="BB8">
            <v>6596.5</v>
          </cell>
          <cell r="BC8">
            <v>7716.6</v>
          </cell>
          <cell r="BD8">
            <v>7416.6</v>
          </cell>
          <cell r="BE8">
            <v>6145</v>
          </cell>
          <cell r="BF8">
            <v>6358.5</v>
          </cell>
          <cell r="BG8">
            <v>6224.0290000000005</v>
          </cell>
          <cell r="BH8">
            <v>6543.1580000000004</v>
          </cell>
          <cell r="BI8">
            <v>6575</v>
          </cell>
          <cell r="BJ8">
            <v>6675</v>
          </cell>
          <cell r="BK8">
            <v>6775</v>
          </cell>
          <cell r="BL8">
            <v>6950</v>
          </cell>
          <cell r="BM8">
            <v>7175</v>
          </cell>
          <cell r="BN8">
            <v>7275</v>
          </cell>
          <cell r="BO8">
            <v>7400</v>
          </cell>
          <cell r="BP8">
            <v>7475</v>
          </cell>
          <cell r="BQ8">
            <v>7650</v>
          </cell>
          <cell r="BR8">
            <v>7775</v>
          </cell>
          <cell r="BS8">
            <v>7950</v>
          </cell>
          <cell r="BT8">
            <v>8100</v>
          </cell>
          <cell r="BU8">
            <v>8225</v>
          </cell>
          <cell r="BV8">
            <v>8375</v>
          </cell>
          <cell r="BW8">
            <v>8500</v>
          </cell>
          <cell r="BX8">
            <v>8650</v>
          </cell>
          <cell r="BY8">
            <v>8800</v>
          </cell>
          <cell r="BZ8">
            <v>8950</v>
          </cell>
          <cell r="CN8" t="str">
            <v xml:space="preserve">Stats Canada Supply and Demand </v>
          </cell>
        </row>
        <row r="9">
          <cell r="AG9">
            <v>70.097000000000008</v>
          </cell>
          <cell r="AH9">
            <v>232.21600000000001</v>
          </cell>
          <cell r="AI9">
            <v>149.05000000000001</v>
          </cell>
          <cell r="AJ9">
            <v>253.82499999999999</v>
          </cell>
          <cell r="AK9">
            <v>454.83699999999999</v>
          </cell>
          <cell r="AL9">
            <v>430.98000000000008</v>
          </cell>
          <cell r="AM9">
            <v>982.28700000000003</v>
          </cell>
          <cell r="AN9">
            <v>650.9369999999999</v>
          </cell>
          <cell r="AO9">
            <v>586.77099999999984</v>
          </cell>
          <cell r="AP9">
            <v>393.48399999999998</v>
          </cell>
          <cell r="AQ9">
            <v>339.214</v>
          </cell>
          <cell r="AR9">
            <v>240.68899999999999</v>
          </cell>
          <cell r="AS9">
            <v>336.79700000000008</v>
          </cell>
          <cell r="AT9">
            <v>350.57100000000003</v>
          </cell>
          <cell r="AU9">
            <v>371.74600000000004</v>
          </cell>
          <cell r="AV9">
            <v>266.28199999999998</v>
          </cell>
          <cell r="AW9">
            <v>232.464</v>
          </cell>
          <cell r="AX9">
            <v>257.601</v>
          </cell>
          <cell r="AY9">
            <v>343.10300000000007</v>
          </cell>
          <cell r="AZ9">
            <v>331.24799999999999</v>
          </cell>
          <cell r="BA9">
            <v>319.02900000000005</v>
          </cell>
          <cell r="BB9">
            <v>482.403369</v>
          </cell>
          <cell r="BC9">
            <v>533.93817799999999</v>
          </cell>
          <cell r="BD9">
            <v>1130.863873</v>
          </cell>
          <cell r="BE9">
            <v>242.31373199999999</v>
          </cell>
          <cell r="BF9">
            <v>519.3278029999999</v>
          </cell>
          <cell r="BG9">
            <v>551.37897900000007</v>
          </cell>
          <cell r="BH9">
            <v>500</v>
          </cell>
          <cell r="BI9">
            <v>500</v>
          </cell>
          <cell r="BJ9">
            <v>500</v>
          </cell>
          <cell r="BK9">
            <v>500</v>
          </cell>
          <cell r="BL9">
            <v>500</v>
          </cell>
          <cell r="BM9">
            <v>500</v>
          </cell>
          <cell r="BN9">
            <v>500</v>
          </cell>
          <cell r="BO9">
            <v>500</v>
          </cell>
          <cell r="BP9">
            <v>500</v>
          </cell>
          <cell r="BQ9">
            <v>500</v>
          </cell>
          <cell r="BR9">
            <v>500</v>
          </cell>
          <cell r="BS9">
            <v>500</v>
          </cell>
          <cell r="BT9">
            <v>500</v>
          </cell>
          <cell r="BU9">
            <v>500</v>
          </cell>
          <cell r="BV9">
            <v>500</v>
          </cell>
          <cell r="BW9">
            <v>500</v>
          </cell>
          <cell r="BX9">
            <v>500</v>
          </cell>
          <cell r="BY9">
            <v>500</v>
          </cell>
          <cell r="BZ9">
            <v>500</v>
          </cell>
          <cell r="CA9">
            <v>501</v>
          </cell>
          <cell r="CB9">
            <v>502</v>
          </cell>
          <cell r="CC9">
            <v>503</v>
          </cell>
          <cell r="CD9">
            <v>504</v>
          </cell>
          <cell r="CE9">
            <v>505</v>
          </cell>
          <cell r="CF9">
            <v>506</v>
          </cell>
          <cell r="CG9">
            <v>507</v>
          </cell>
          <cell r="CH9">
            <v>508</v>
          </cell>
          <cell r="CI9">
            <v>509</v>
          </cell>
        </row>
        <row r="11">
          <cell r="AG11">
            <v>1713.9999999999998</v>
          </cell>
          <cell r="AH11">
            <v>1451.6</v>
          </cell>
          <cell r="AI11">
            <v>1553.2</v>
          </cell>
          <cell r="AJ11">
            <v>1577.5000000000005</v>
          </cell>
          <cell r="AK11">
            <v>1710.3</v>
          </cell>
          <cell r="AL11">
            <v>1649.9</v>
          </cell>
          <cell r="AM11">
            <v>1670.7999999999997</v>
          </cell>
          <cell r="AN11">
            <v>1762.4</v>
          </cell>
          <cell r="AO11">
            <v>1500.0999999999997</v>
          </cell>
          <cell r="AP11">
            <v>1610.3150000000001</v>
          </cell>
          <cell r="AQ11">
            <v>1493.213</v>
          </cell>
          <cell r="AR11">
            <v>1512.922</v>
          </cell>
          <cell r="AS11">
            <v>1347.492</v>
          </cell>
          <cell r="AT11">
            <v>1279.8820000000001</v>
          </cell>
          <cell r="AU11">
            <v>1292.7740000000001</v>
          </cell>
          <cell r="AV11">
            <v>1448.4369999999999</v>
          </cell>
          <cell r="AW11">
            <v>1407.7669999999998</v>
          </cell>
          <cell r="AX11">
            <v>1540.7180000000001</v>
          </cell>
          <cell r="AY11">
            <v>1524.6399999999999</v>
          </cell>
          <cell r="AZ11">
            <v>1787.3519999999999</v>
          </cell>
          <cell r="BA11">
            <v>1922.7750000000001</v>
          </cell>
          <cell r="BB11">
            <v>1832.278</v>
          </cell>
          <cell r="BC11">
            <v>1969.0519999999999</v>
          </cell>
          <cell r="BD11">
            <v>2058.0740000000005</v>
          </cell>
          <cell r="BE11">
            <v>1741.569</v>
          </cell>
          <cell r="BF11">
            <v>1635.7319999999997</v>
          </cell>
          <cell r="BG11">
            <v>1857.6389999999997</v>
          </cell>
          <cell r="BH11">
            <v>1811.1232857142859</v>
          </cell>
          <cell r="BI11">
            <v>1900</v>
          </cell>
          <cell r="BJ11">
            <v>1930</v>
          </cell>
          <cell r="BK11">
            <v>1960</v>
          </cell>
          <cell r="BL11">
            <v>1990</v>
          </cell>
          <cell r="BM11">
            <v>2020</v>
          </cell>
          <cell r="BN11">
            <v>2050</v>
          </cell>
          <cell r="BO11">
            <v>2080</v>
          </cell>
          <cell r="BP11">
            <v>2110</v>
          </cell>
          <cell r="BQ11">
            <v>2140</v>
          </cell>
          <cell r="BR11">
            <v>2170</v>
          </cell>
          <cell r="BS11">
            <v>2200</v>
          </cell>
          <cell r="BT11">
            <v>2230</v>
          </cell>
          <cell r="BU11">
            <v>2260</v>
          </cell>
          <cell r="BV11">
            <v>2290</v>
          </cell>
          <cell r="BW11">
            <v>2320</v>
          </cell>
          <cell r="BX11">
            <v>2350</v>
          </cell>
          <cell r="BY11">
            <v>2380</v>
          </cell>
          <cell r="BZ11">
            <v>2410</v>
          </cell>
          <cell r="CM11" t="str">
            <v>GDP growth rounded to 10</v>
          </cell>
        </row>
        <row r="12">
          <cell r="AG12">
            <v>598.678</v>
          </cell>
          <cell r="AH12">
            <v>477.83400000000006</v>
          </cell>
          <cell r="AI12">
            <v>769.20700000000011</v>
          </cell>
          <cell r="AJ12">
            <v>876.16200000000015</v>
          </cell>
          <cell r="AK12">
            <v>949.10300000000007</v>
          </cell>
          <cell r="AL12">
            <v>747.44100000000003</v>
          </cell>
          <cell r="AM12">
            <v>502.43599999999998</v>
          </cell>
          <cell r="AN12">
            <v>726.42699999999991</v>
          </cell>
          <cell r="AO12">
            <v>913.82899999999995</v>
          </cell>
          <cell r="AP12">
            <v>1123.7579999999998</v>
          </cell>
          <cell r="AQ12">
            <v>1318.2569999999998</v>
          </cell>
          <cell r="AR12">
            <v>1746.1310000000001</v>
          </cell>
          <cell r="AS12">
            <v>1711.6399999999996</v>
          </cell>
          <cell r="AT12">
            <v>1994.8039999999999</v>
          </cell>
          <cell r="AU12">
            <v>2320.4639999999995</v>
          </cell>
          <cell r="AV12">
            <v>2902.3010000000004</v>
          </cell>
          <cell r="AW12">
            <v>2934.2220000000002</v>
          </cell>
          <cell r="AX12">
            <v>3465.8159999999998</v>
          </cell>
          <cell r="AY12">
            <v>3447.6069999999995</v>
          </cell>
          <cell r="AZ12">
            <v>3915.6210000000005</v>
          </cell>
          <cell r="BA12">
            <v>4299.0173640000003</v>
          </cell>
          <cell r="BB12">
            <v>4468.4110150000006</v>
          </cell>
          <cell r="BC12">
            <v>4946.6536490000017</v>
          </cell>
          <cell r="BD12">
            <v>5654.6510630000002</v>
          </cell>
          <cell r="BE12">
            <v>3583.9811749999999</v>
          </cell>
          <cell r="BF12">
            <v>4506.1797489999999</v>
          </cell>
          <cell r="BG12">
            <v>4166.5379450000009</v>
          </cell>
          <cell r="BH12">
            <v>3786.4752249999997</v>
          </cell>
          <cell r="BI12">
            <v>4450</v>
          </cell>
          <cell r="BJ12">
            <v>4525</v>
          </cell>
          <cell r="BK12">
            <v>4650</v>
          </cell>
          <cell r="BL12">
            <v>4800</v>
          </cell>
          <cell r="BM12">
            <v>4950</v>
          </cell>
          <cell r="BN12">
            <v>5025</v>
          </cell>
          <cell r="BO12">
            <v>5125</v>
          </cell>
          <cell r="BP12">
            <v>5175</v>
          </cell>
          <cell r="BQ12">
            <v>5325</v>
          </cell>
          <cell r="BR12">
            <v>5400</v>
          </cell>
          <cell r="BS12">
            <v>5500</v>
          </cell>
          <cell r="BT12">
            <v>5650</v>
          </cell>
          <cell r="BU12">
            <v>5750</v>
          </cell>
          <cell r="BV12">
            <v>5850</v>
          </cell>
          <cell r="BW12">
            <v>5925</v>
          </cell>
          <cell r="BX12">
            <v>6050</v>
          </cell>
          <cell r="BY12">
            <v>6150</v>
          </cell>
          <cell r="BZ12">
            <v>6300</v>
          </cell>
          <cell r="CA12">
            <v>6301</v>
          </cell>
          <cell r="CB12">
            <v>6302</v>
          </cell>
          <cell r="CC12">
            <v>6303</v>
          </cell>
          <cell r="CD12">
            <v>6304</v>
          </cell>
          <cell r="CE12">
            <v>6305</v>
          </cell>
          <cell r="CF12">
            <v>6306</v>
          </cell>
          <cell r="CG12">
            <v>6307</v>
          </cell>
          <cell r="CH12">
            <v>6308</v>
          </cell>
          <cell r="CI12">
            <v>6309</v>
          </cell>
        </row>
        <row r="13">
          <cell r="AG13">
            <v>58.7</v>
          </cell>
          <cell r="AH13">
            <v>71.400000000000006</v>
          </cell>
          <cell r="AI13">
            <v>66</v>
          </cell>
          <cell r="AJ13">
            <v>67.5</v>
          </cell>
          <cell r="AK13">
            <v>71.900000000000006</v>
          </cell>
          <cell r="AL13">
            <v>112.1</v>
          </cell>
          <cell r="AM13">
            <v>106.6</v>
          </cell>
          <cell r="AN13">
            <v>108.8</v>
          </cell>
          <cell r="AO13">
            <v>127.2</v>
          </cell>
          <cell r="AP13">
            <v>121.9</v>
          </cell>
          <cell r="AQ13">
            <v>126</v>
          </cell>
          <cell r="AR13">
            <v>122.4</v>
          </cell>
          <cell r="AS13">
            <v>125.7</v>
          </cell>
          <cell r="AT13">
            <v>148.1</v>
          </cell>
          <cell r="AU13">
            <v>157.4</v>
          </cell>
          <cell r="AV13">
            <v>162.6</v>
          </cell>
          <cell r="AW13">
            <v>174.3</v>
          </cell>
          <cell r="AX13">
            <v>186.3</v>
          </cell>
          <cell r="AY13">
            <v>232.5</v>
          </cell>
          <cell r="AZ13">
            <v>225.6</v>
          </cell>
          <cell r="BA13">
            <v>227.9</v>
          </cell>
          <cell r="BB13">
            <v>197.4</v>
          </cell>
          <cell r="BC13">
            <v>171.4</v>
          </cell>
          <cell r="BD13">
            <v>237.9</v>
          </cell>
          <cell r="BE13">
            <v>213.3</v>
          </cell>
          <cell r="BF13">
            <v>216.6</v>
          </cell>
          <cell r="BG13">
            <v>221.2</v>
          </cell>
          <cell r="BH13">
            <v>145.69999999999999</v>
          </cell>
          <cell r="BI13">
            <v>147.69999999999999</v>
          </cell>
          <cell r="BJ13">
            <v>149.69999999999999</v>
          </cell>
          <cell r="BK13">
            <v>151.80000000000001</v>
          </cell>
          <cell r="BL13">
            <v>153.80000000000001</v>
          </cell>
          <cell r="BM13">
            <v>155.80000000000001</v>
          </cell>
          <cell r="BN13">
            <v>157.80000000000001</v>
          </cell>
          <cell r="BO13">
            <v>159.80000000000001</v>
          </cell>
          <cell r="BP13">
            <v>161.80000000000001</v>
          </cell>
          <cell r="BQ13">
            <v>163.80000000000001</v>
          </cell>
          <cell r="BR13">
            <v>165.8</v>
          </cell>
          <cell r="BS13">
            <v>167.8</v>
          </cell>
          <cell r="BT13">
            <v>169.8</v>
          </cell>
          <cell r="BU13">
            <v>171.9</v>
          </cell>
          <cell r="BV13">
            <v>173.9</v>
          </cell>
          <cell r="BW13">
            <v>175.9</v>
          </cell>
          <cell r="BX13">
            <v>177.9</v>
          </cell>
          <cell r="BY13">
            <v>179.9</v>
          </cell>
          <cell r="BZ13">
            <v>181.9</v>
          </cell>
        </row>
        <row r="16">
          <cell r="AG16">
            <v>120</v>
          </cell>
          <cell r="AH16">
            <v>77</v>
          </cell>
          <cell r="AI16">
            <v>132</v>
          </cell>
          <cell r="AJ16">
            <v>183</v>
          </cell>
          <cell r="AK16">
            <v>252</v>
          </cell>
          <cell r="AL16">
            <v>420</v>
          </cell>
          <cell r="AM16">
            <v>338</v>
          </cell>
          <cell r="AN16">
            <v>303</v>
          </cell>
          <cell r="AO16">
            <v>195</v>
          </cell>
          <cell r="AP16">
            <v>453</v>
          </cell>
          <cell r="AQ16">
            <v>636</v>
          </cell>
          <cell r="AR16">
            <v>655</v>
          </cell>
          <cell r="AS16">
            <v>174</v>
          </cell>
          <cell r="AT16">
            <v>220</v>
          </cell>
          <cell r="AU16">
            <v>305</v>
          </cell>
          <cell r="AV16">
            <v>297</v>
          </cell>
          <cell r="AW16">
            <v>231</v>
          </cell>
          <cell r="AX16">
            <v>158</v>
          </cell>
          <cell r="AY16">
            <v>246</v>
          </cell>
          <cell r="AZ16">
            <v>466</v>
          </cell>
          <cell r="BA16">
            <v>301</v>
          </cell>
          <cell r="BB16">
            <v>277</v>
          </cell>
          <cell r="BC16">
            <v>651</v>
          </cell>
          <cell r="BD16">
            <v>699.8</v>
          </cell>
          <cell r="BE16">
            <v>621.1</v>
          </cell>
          <cell r="BF16">
            <v>295.8</v>
          </cell>
          <cell r="BG16">
            <v>287.10000000000002</v>
          </cell>
          <cell r="BH16">
            <v>376.2</v>
          </cell>
          <cell r="BI16">
            <v>375</v>
          </cell>
          <cell r="BJ16">
            <v>650</v>
          </cell>
          <cell r="BK16">
            <v>650</v>
          </cell>
          <cell r="BL16">
            <v>650</v>
          </cell>
          <cell r="BM16">
            <v>650</v>
          </cell>
          <cell r="BN16">
            <v>650</v>
          </cell>
          <cell r="BO16">
            <v>650</v>
          </cell>
          <cell r="BP16">
            <v>650</v>
          </cell>
          <cell r="BQ16">
            <v>650</v>
          </cell>
          <cell r="BR16">
            <v>650</v>
          </cell>
          <cell r="BS16">
            <v>650</v>
          </cell>
          <cell r="BT16">
            <v>650</v>
          </cell>
          <cell r="BU16">
            <v>650</v>
          </cell>
          <cell r="BV16">
            <v>650</v>
          </cell>
          <cell r="BW16">
            <v>650</v>
          </cell>
          <cell r="BX16">
            <v>650</v>
          </cell>
          <cell r="BY16">
            <v>650</v>
          </cell>
          <cell r="BZ16">
            <v>650</v>
          </cell>
          <cell r="CM16" t="str">
            <v>Adjusted to leave residual at long-term average 450 (max 650)</v>
          </cell>
          <cell r="CN16" t="str">
            <v>Grain Stocks</v>
          </cell>
        </row>
        <row r="99">
          <cell r="AH99">
            <v>80.877386883163766</v>
          </cell>
          <cell r="AI99">
            <v>96.766607904051909</v>
          </cell>
          <cell r="AJ99">
            <v>92.225569901118845</v>
          </cell>
          <cell r="AK99">
            <v>111.25546968430754</v>
          </cell>
          <cell r="AL99">
            <v>103.48425587681879</v>
          </cell>
          <cell r="AM99">
            <v>101.96495874698638</v>
          </cell>
          <cell r="AN99">
            <v>104.8345843934206</v>
          </cell>
          <cell r="AO99">
            <v>111.86123715997526</v>
          </cell>
          <cell r="AP99">
            <v>76.092946503683152</v>
          </cell>
          <cell r="AQ99">
            <v>118.178</v>
          </cell>
          <cell r="AR99">
            <v>96.397000000000006</v>
          </cell>
          <cell r="AS99">
            <v>91.89</v>
          </cell>
          <cell r="AT99">
            <v>63.143000000000001</v>
          </cell>
          <cell r="AU99">
            <v>67.673000000000002</v>
          </cell>
          <cell r="AV99">
            <v>94.093000000000004</v>
          </cell>
          <cell r="AW99">
            <v>75.031000000000006</v>
          </cell>
          <cell r="AX99">
            <v>92.180999999999997</v>
          </cell>
          <cell r="AY99">
            <v>67.418999999999997</v>
          </cell>
          <cell r="AZ99">
            <v>55.911999999999999</v>
          </cell>
          <cell r="BA99">
            <v>98.846999999999994</v>
          </cell>
          <cell r="BB99">
            <v>116.46</v>
          </cell>
          <cell r="BC99">
            <v>107.11799999999999</v>
          </cell>
          <cell r="BD99">
            <v>115.59099999999999</v>
          </cell>
          <cell r="BE99">
            <v>92.79</v>
          </cell>
          <cell r="BF99">
            <v>109.026</v>
          </cell>
          <cell r="BG99">
            <v>104.574</v>
          </cell>
          <cell r="BH99">
            <v>108.688</v>
          </cell>
          <cell r="BI99">
            <v>111.53055824441405</v>
          </cell>
          <cell r="BJ99">
            <v>112.45181973620846</v>
          </cell>
          <cell r="BK99">
            <v>115.45628540023957</v>
          </cell>
          <cell r="BL99">
            <v>118.92583824474205</v>
          </cell>
          <cell r="BM99">
            <v>117.82534148199463</v>
          </cell>
          <cell r="BN99">
            <v>121.05290552784562</v>
          </cell>
          <cell r="BO99">
            <v>121.85555673762073</v>
          </cell>
          <cell r="BP99">
            <v>123.9186173754098</v>
          </cell>
          <cell r="BQ99">
            <v>125.92568532438527</v>
          </cell>
          <cell r="BR99">
            <v>127.59283941530433</v>
          </cell>
          <cell r="BS99">
            <v>128.9366582065484</v>
          </cell>
          <cell r="BT99">
            <v>130.82142248874104</v>
          </cell>
          <cell r="BU99">
            <v>132.20115312712628</v>
          </cell>
          <cell r="BV99">
            <v>133.96059082909804</v>
          </cell>
          <cell r="BW99">
            <v>135.73049874047194</v>
          </cell>
          <cell r="BX99">
            <v>137.46454701495958</v>
          </cell>
          <cell r="BY99">
            <v>139.35232572481081</v>
          </cell>
          <cell r="BZ99">
            <v>141.27589756709511</v>
          </cell>
        </row>
        <row r="100">
          <cell r="AG100">
            <v>118.45934344420112</v>
          </cell>
          <cell r="AH100">
            <v>93.509233640145183</v>
          </cell>
          <cell r="AI100">
            <v>111.8801150207284</v>
          </cell>
          <cell r="AJ100">
            <v>106.62983431867666</v>
          </cell>
          <cell r="AK100">
            <v>128.63192184340571</v>
          </cell>
          <cell r="AL100">
            <v>107.73056503687137</v>
          </cell>
          <cell r="AM100">
            <v>119.8596852009824</v>
          </cell>
          <cell r="AN100">
            <v>137.24578862763076</v>
          </cell>
          <cell r="AO100">
            <v>123.12507163763159</v>
          </cell>
          <cell r="AP100">
            <v>104.48609593655438</v>
          </cell>
          <cell r="AQ100">
            <v>117.48</v>
          </cell>
          <cell r="AR100">
            <v>110.95</v>
          </cell>
          <cell r="AS100">
            <v>98.617000000000004</v>
          </cell>
          <cell r="AT100">
            <v>93.421999999999997</v>
          </cell>
          <cell r="AU100">
            <v>76.637</v>
          </cell>
          <cell r="AV100">
            <v>102.85899999999999</v>
          </cell>
          <cell r="AW100">
            <v>101.601</v>
          </cell>
          <cell r="AX100">
            <v>100.664</v>
          </cell>
          <cell r="AY100">
            <v>121.928</v>
          </cell>
          <cell r="AZ100">
            <v>136.55600000000001</v>
          </cell>
          <cell r="BA100">
            <v>146.28299999999999</v>
          </cell>
          <cell r="BB100">
            <v>139.75800000000001</v>
          </cell>
          <cell r="BC100">
            <v>136.922</v>
          </cell>
          <cell r="BD100">
            <v>147.828</v>
          </cell>
          <cell r="BE100">
            <v>114.57599999999999</v>
          </cell>
          <cell r="BF100">
            <v>123.084</v>
          </cell>
          <cell r="BG100">
            <v>128.34399999999999</v>
          </cell>
          <cell r="BH100">
            <v>125.72</v>
          </cell>
          <cell r="BI100">
            <v>94.932867130443199</v>
          </cell>
          <cell r="BJ100">
            <v>136.00116079323695</v>
          </cell>
          <cell r="BK100">
            <v>128.57390050871317</v>
          </cell>
          <cell r="BL100">
            <v>132.4583485801206</v>
          </cell>
          <cell r="BM100">
            <v>130.80848416713766</v>
          </cell>
          <cell r="BN100">
            <v>131.79949545391295</v>
          </cell>
          <cell r="BO100">
            <v>131.77525196736948</v>
          </cell>
          <cell r="BP100">
            <v>139.54505671804219</v>
          </cell>
          <cell r="BQ100">
            <v>138.68811208033841</v>
          </cell>
          <cell r="BR100">
            <v>140.86317552882608</v>
          </cell>
          <cell r="BS100">
            <v>142.03149732994106</v>
          </cell>
          <cell r="BT100">
            <v>143.97450937997573</v>
          </cell>
          <cell r="BU100">
            <v>145.80889182352288</v>
          </cell>
          <cell r="BV100">
            <v>148.23633044046161</v>
          </cell>
          <cell r="BW100">
            <v>149.58425323041919</v>
          </cell>
          <cell r="BX100">
            <v>151.64249507544505</v>
          </cell>
          <cell r="BY100">
            <v>153.67242989680997</v>
          </cell>
          <cell r="BZ100">
            <v>155.83546787756947</v>
          </cell>
        </row>
        <row r="101">
          <cell r="AG101">
            <v>113.07634081689311</v>
          </cell>
          <cell r="AH101">
            <v>89.352603750605624</v>
          </cell>
          <cell r="AI101">
            <v>106.90687107425427</v>
          </cell>
          <cell r="AJ101">
            <v>101.88997346010812</v>
          </cell>
          <cell r="AK101">
            <v>122.91403420526261</v>
          </cell>
          <cell r="AL101">
            <v>102.39764972172844</v>
          </cell>
          <cell r="AM101">
            <v>121.23464193366077</v>
          </cell>
          <cell r="AN101">
            <v>117.51419547808112</v>
          </cell>
          <cell r="AO101">
            <v>125.27479547185759</v>
          </cell>
          <cell r="AP101">
            <v>111.97902641310912</v>
          </cell>
          <cell r="AQ101">
            <v>106.625</v>
          </cell>
          <cell r="AR101">
            <v>111.01600000000001</v>
          </cell>
          <cell r="AS101">
            <v>92.394000000000005</v>
          </cell>
          <cell r="AT101">
            <v>91.584999999999994</v>
          </cell>
          <cell r="AU101">
            <v>99.757999999999996</v>
          </cell>
          <cell r="AV101">
            <v>103.72799999999999</v>
          </cell>
          <cell r="AW101">
            <v>92.647999999999996</v>
          </cell>
          <cell r="AX101">
            <v>120.19499999999999</v>
          </cell>
          <cell r="AY101">
            <v>137.04300000000001</v>
          </cell>
          <cell r="AZ101">
            <v>139.095</v>
          </cell>
          <cell r="BA101">
            <v>151.315</v>
          </cell>
          <cell r="BB101">
            <v>134.43299999999999</v>
          </cell>
          <cell r="BC101">
            <v>131.83699999999999</v>
          </cell>
          <cell r="BD101">
            <v>143.309</v>
          </cell>
          <cell r="BE101">
            <v>121.621</v>
          </cell>
          <cell r="BF101">
            <v>114.38500000000001</v>
          </cell>
          <cell r="BG101">
            <v>113.625</v>
          </cell>
          <cell r="BH101">
            <v>120.468</v>
          </cell>
          <cell r="BI101">
            <v>121.08682136908482</v>
          </cell>
          <cell r="BJ101">
            <v>130.58760380025521</v>
          </cell>
          <cell r="BK101">
            <v>129.1913326051386</v>
          </cell>
          <cell r="BL101">
            <v>130.47500806066722</v>
          </cell>
          <cell r="BM101">
            <v>131.29589630260651</v>
          </cell>
          <cell r="BN101">
            <v>134.87440161930624</v>
          </cell>
          <cell r="BO101">
            <v>135.93704931682595</v>
          </cell>
          <cell r="BP101">
            <v>138.79998670634799</v>
          </cell>
          <cell r="BQ101">
            <v>140.02845278654573</v>
          </cell>
          <cell r="BR101">
            <v>141.9628788342639</v>
          </cell>
          <cell r="BS101">
            <v>143.79163746089316</v>
          </cell>
          <cell r="BT101">
            <v>145.84539457197207</v>
          </cell>
          <cell r="BU101">
            <v>147.40336848805421</v>
          </cell>
          <cell r="BV101">
            <v>149.36056191109708</v>
          </cell>
          <cell r="BW101">
            <v>151.20266723226143</v>
          </cell>
          <cell r="BX101">
            <v>153.2078479416443</v>
          </cell>
          <cell r="BY101">
            <v>155.34775112456293</v>
          </cell>
          <cell r="BZ101">
            <v>157.47345417464084</v>
          </cell>
        </row>
        <row r="102">
          <cell r="AG102">
            <v>112.47029753376452</v>
          </cell>
          <cell r="AH102">
            <v>88.566995821779173</v>
          </cell>
          <cell r="AI102">
            <v>105.96692212999767</v>
          </cell>
          <cell r="AJ102">
            <v>100.99413419344731</v>
          </cell>
          <cell r="AK102">
            <v>121.83334672910112</v>
          </cell>
          <cell r="AL102">
            <v>103.29784489856196</v>
          </cell>
          <cell r="AM102">
            <v>109.76877902221655</v>
          </cell>
          <cell r="AN102">
            <v>136.49618589678357</v>
          </cell>
          <cell r="AO102">
            <v>112.52330467622245</v>
          </cell>
          <cell r="AP102">
            <v>115.94913114665341</v>
          </cell>
          <cell r="AQ102">
            <v>93.641000000000005</v>
          </cell>
          <cell r="AR102">
            <v>106.628</v>
          </cell>
          <cell r="AS102">
            <v>91.686000000000007</v>
          </cell>
          <cell r="AT102">
            <v>91.171999999999997</v>
          </cell>
          <cell r="AU102">
            <v>96.311999999999998</v>
          </cell>
          <cell r="AV102">
            <v>99.123999999999995</v>
          </cell>
          <cell r="AW102">
            <v>96.787000000000006</v>
          </cell>
          <cell r="AX102">
            <v>101.90900000000001</v>
          </cell>
          <cell r="AY102">
            <v>122.283</v>
          </cell>
          <cell r="AZ102">
            <v>145.66300000000001</v>
          </cell>
          <cell r="BA102">
            <v>149.63399999999999</v>
          </cell>
          <cell r="BB102">
            <v>116.173</v>
          </cell>
          <cell r="BC102">
            <v>127.876</v>
          </cell>
          <cell r="BD102">
            <v>160.37</v>
          </cell>
          <cell r="BE102">
            <v>128.43299999999999</v>
          </cell>
          <cell r="BF102">
            <v>119.294</v>
          </cell>
          <cell r="BG102">
            <v>126.95699999999999</v>
          </cell>
          <cell r="BH102">
            <v>128.988</v>
          </cell>
          <cell r="BI102">
            <v>136.89244054865259</v>
          </cell>
          <cell r="BJ102">
            <v>141.83471533946079</v>
          </cell>
          <cell r="BK102">
            <v>139.98171811885408</v>
          </cell>
          <cell r="BL102">
            <v>142.56366235504592</v>
          </cell>
          <cell r="BM102">
            <v>144.01897990037884</v>
          </cell>
          <cell r="BN102">
            <v>147.07364586594284</v>
          </cell>
          <cell r="BO102">
            <v>149.27532166561383</v>
          </cell>
          <cell r="BP102">
            <v>151.32243859260782</v>
          </cell>
          <cell r="BQ102">
            <v>153.0097207320716</v>
          </cell>
          <cell r="BR102">
            <v>155.22397175974444</v>
          </cell>
          <cell r="BS102">
            <v>157.2239007491213</v>
          </cell>
          <cell r="BT102">
            <v>159.42725379271005</v>
          </cell>
          <cell r="BU102">
            <v>161.20068990546389</v>
          </cell>
          <cell r="BV102">
            <v>163.19141502332863</v>
          </cell>
          <cell r="BW102">
            <v>165.29546503484045</v>
          </cell>
          <cell r="BX102">
            <v>167.48873518779573</v>
          </cell>
          <cell r="BY102">
            <v>169.82855534139506</v>
          </cell>
          <cell r="BZ102">
            <v>172.14255365547504</v>
          </cell>
        </row>
        <row r="103">
          <cell r="AG103">
            <v>108.84957538122119</v>
          </cell>
          <cell r="AH103">
            <v>103.14910627636695</v>
          </cell>
          <cell r="AI103">
            <v>100.02777161456568</v>
          </cell>
          <cell r="AJ103">
            <v>89.945668059901962</v>
          </cell>
          <cell r="AK103">
            <v>108.97814893489608</v>
          </cell>
          <cell r="AL103">
            <v>101.6214608741903</v>
          </cell>
          <cell r="AM103">
            <v>104.69775831003841</v>
          </cell>
          <cell r="AN103">
            <v>112.20958976977775</v>
          </cell>
          <cell r="AO103">
            <v>102.60720870591409</v>
          </cell>
          <cell r="AP103">
            <v>123.944</v>
          </cell>
          <cell r="AQ103">
            <v>89.980999999999995</v>
          </cell>
          <cell r="AR103">
            <v>102.20099999999999</v>
          </cell>
          <cell r="AS103">
            <v>89.6</v>
          </cell>
          <cell r="AT103">
            <v>85.025000000000006</v>
          </cell>
          <cell r="AU103">
            <v>97.576999999999998</v>
          </cell>
          <cell r="AV103">
            <v>101.98099999999999</v>
          </cell>
          <cell r="AW103">
            <v>95.028000000000006</v>
          </cell>
          <cell r="AX103">
            <v>109.331</v>
          </cell>
          <cell r="AY103">
            <v>104.181</v>
          </cell>
          <cell r="AZ103">
            <v>118.937</v>
          </cell>
          <cell r="BA103">
            <v>136.97900000000001</v>
          </cell>
          <cell r="BB103">
            <v>123.015</v>
          </cell>
          <cell r="BC103">
            <v>123.834</v>
          </cell>
          <cell r="BD103">
            <v>135.386</v>
          </cell>
          <cell r="BE103">
            <v>126.44199999999999</v>
          </cell>
          <cell r="BF103">
            <v>111.94499999999999</v>
          </cell>
          <cell r="BG103">
            <v>126.79600000000001</v>
          </cell>
          <cell r="BH103">
            <v>127.98648121931127</v>
          </cell>
          <cell r="BI103">
            <v>128.84595967530504</v>
          </cell>
          <cell r="BJ103">
            <v>134.03212685581155</v>
          </cell>
          <cell r="BK103">
            <v>136.36082746740965</v>
          </cell>
          <cell r="BL103">
            <v>136.90640403166046</v>
          </cell>
          <cell r="BM103">
            <v>139.60302022585728</v>
          </cell>
          <cell r="BN103">
            <v>141.62373137490681</v>
          </cell>
          <cell r="BO103">
            <v>143.01490215109416</v>
          </cell>
          <cell r="BP103">
            <v>145.64567481777178</v>
          </cell>
          <cell r="BQ103">
            <v>147.57299026780865</v>
          </cell>
          <cell r="BR103">
            <v>149.43140207597924</v>
          </cell>
          <cell r="BS103">
            <v>151.49156303983764</v>
          </cell>
          <cell r="BT103">
            <v>153.38840351368538</v>
          </cell>
          <cell r="BU103">
            <v>155.11754633079266</v>
          </cell>
          <cell r="BV103">
            <v>157.15519996691756</v>
          </cell>
          <cell r="BW103">
            <v>159.18397259732862</v>
          </cell>
          <cell r="BX103">
            <v>161.24746744759517</v>
          </cell>
          <cell r="BY103">
            <v>163.50836983608224</v>
          </cell>
          <cell r="BZ103">
            <v>165.7100237678896</v>
          </cell>
        </row>
        <row r="104">
          <cell r="AG104">
            <v>107.76812060472906</v>
          </cell>
          <cell r="AH104">
            <v>102.04120774373912</v>
          </cell>
          <cell r="AI104">
            <v>98.953398550228258</v>
          </cell>
          <cell r="AJ104">
            <v>88.979584326778763</v>
          </cell>
          <cell r="AK104">
            <v>107.80764212536562</v>
          </cell>
          <cell r="AL104">
            <v>100.93664814843189</v>
          </cell>
          <cell r="AM104">
            <v>91.261728002132557</v>
          </cell>
          <cell r="AN104">
            <v>114.48351984120464</v>
          </cell>
          <cell r="AO104">
            <v>110.25553919532459</v>
          </cell>
          <cell r="AP104">
            <v>105.131</v>
          </cell>
          <cell r="AQ104">
            <v>83.713999999999999</v>
          </cell>
          <cell r="AR104">
            <v>88.198999999999998</v>
          </cell>
          <cell r="AS104">
            <v>84.573999999999998</v>
          </cell>
          <cell r="AT104">
            <v>90.988</v>
          </cell>
          <cell r="AU104">
            <v>87.957999999999998</v>
          </cell>
          <cell r="AV104">
            <v>86.084000000000003</v>
          </cell>
          <cell r="AW104">
            <v>101.294</v>
          </cell>
          <cell r="AX104">
            <v>102.616</v>
          </cell>
          <cell r="AY104">
            <v>111.29300000000001</v>
          </cell>
          <cell r="AZ104">
            <v>106.355</v>
          </cell>
          <cell r="BA104">
            <v>110.366</v>
          </cell>
          <cell r="BB104">
            <v>107.194</v>
          </cell>
          <cell r="BC104">
            <v>116.827</v>
          </cell>
          <cell r="BD104">
            <v>132.672</v>
          </cell>
          <cell r="BE104">
            <v>112.554</v>
          </cell>
          <cell r="BF104">
            <v>99.203999999999994</v>
          </cell>
          <cell r="BG104">
            <v>110.244</v>
          </cell>
          <cell r="BH104">
            <v>111.72113297965012</v>
          </cell>
          <cell r="BI104">
            <v>117.9651493504842</v>
          </cell>
          <cell r="BJ104">
            <v>120.83711399238085</v>
          </cell>
          <cell r="BK104">
            <v>121.03899741827418</v>
          </cell>
          <cell r="BL104">
            <v>121.86416777509145</v>
          </cell>
          <cell r="BM104">
            <v>124.01979392594767</v>
          </cell>
          <cell r="BN104">
            <v>126.56095641605333</v>
          </cell>
          <cell r="BO104">
            <v>128.21417618744871</v>
          </cell>
          <cell r="BP104">
            <v>129.96821280567204</v>
          </cell>
          <cell r="BQ104">
            <v>131.535138944746</v>
          </cell>
          <cell r="BR104">
            <v>133.30437619365338</v>
          </cell>
          <cell r="BS104">
            <v>135.20575453039027</v>
          </cell>
          <cell r="BT104">
            <v>137.00475784213947</v>
          </cell>
          <cell r="BU104">
            <v>138.5104641750039</v>
          </cell>
          <cell r="BV104">
            <v>140.22692088843533</v>
          </cell>
          <cell r="BW104">
            <v>142.05562742980578</v>
          </cell>
          <cell r="BX104">
            <v>143.93120003742453</v>
          </cell>
          <cell r="BY104">
            <v>145.95785897974454</v>
          </cell>
          <cell r="BZ104">
            <v>147.92580592035344</v>
          </cell>
        </row>
        <row r="105">
          <cell r="AG105">
            <v>121.39174132859347</v>
          </cell>
          <cell r="AH105">
            <v>115.65179124305175</v>
          </cell>
          <cell r="AI105">
            <v>112.1521201577866</v>
          </cell>
          <cell r="AJ105">
            <v>100.84796661068069</v>
          </cell>
          <cell r="AK105">
            <v>122.1873711334372</v>
          </cell>
          <cell r="AL105">
            <v>110.91701233660113</v>
          </cell>
          <cell r="AM105">
            <v>119.54748484167519</v>
          </cell>
          <cell r="AN105">
            <v>126.02555176167785</v>
          </cell>
          <cell r="AO105">
            <v>115.70805082080602</v>
          </cell>
          <cell r="AP105">
            <v>125.791</v>
          </cell>
          <cell r="AQ105">
            <v>96.462999999999994</v>
          </cell>
          <cell r="AR105">
            <v>99.075000000000003</v>
          </cell>
          <cell r="AS105">
            <v>87.283000000000001</v>
          </cell>
          <cell r="AT105">
            <v>87.888999999999996</v>
          </cell>
          <cell r="AU105">
            <v>93.475999999999999</v>
          </cell>
          <cell r="AV105">
            <v>97.350999999999999</v>
          </cell>
          <cell r="AW105">
            <v>95.661000000000001</v>
          </cell>
          <cell r="AX105">
            <v>122.17</v>
          </cell>
          <cell r="AY105">
            <v>113.021</v>
          </cell>
          <cell r="AZ105">
            <v>101.46</v>
          </cell>
          <cell r="BA105">
            <v>123.705</v>
          </cell>
          <cell r="BB105">
            <v>118.538</v>
          </cell>
          <cell r="BC105">
            <v>135.49600000000001</v>
          </cell>
          <cell r="BD105">
            <v>130.13499999999999</v>
          </cell>
          <cell r="BE105">
            <v>116.783</v>
          </cell>
          <cell r="BF105">
            <v>109.122</v>
          </cell>
          <cell r="BG105">
            <v>131.24</v>
          </cell>
          <cell r="BH105">
            <v>128.09716174216737</v>
          </cell>
          <cell r="BI105">
            <v>128.60556151937317</v>
          </cell>
          <cell r="BJ105">
            <v>130.92253466548706</v>
          </cell>
          <cell r="BK105">
            <v>134.75913173918397</v>
          </cell>
          <cell r="BL105">
            <v>136.7259904119386</v>
          </cell>
          <cell r="BM105">
            <v>139.29256521135855</v>
          </cell>
          <cell r="BN105">
            <v>140.57247018447555</v>
          </cell>
          <cell r="BO105">
            <v>141.85799919241168</v>
          </cell>
          <cell r="BP105">
            <v>144.36800347557346</v>
          </cell>
          <cell r="BQ105">
            <v>146.67002281644147</v>
          </cell>
          <cell r="BR105">
            <v>148.55598741035624</v>
          </cell>
          <cell r="BS105">
            <v>150.5057141572681</v>
          </cell>
          <cell r="BT105">
            <v>152.28194732871725</v>
          </cell>
          <cell r="BU105">
            <v>154.02942743221845</v>
          </cell>
          <cell r="BV105">
            <v>156.07033948562213</v>
          </cell>
          <cell r="BW105">
            <v>158.13662776757195</v>
          </cell>
          <cell r="BX105">
            <v>160.16803773530171</v>
          </cell>
          <cell r="BY105">
            <v>162.39043531040511</v>
          </cell>
          <cell r="BZ105">
            <v>164.57079461016201</v>
          </cell>
        </row>
        <row r="106">
          <cell r="AG106">
            <v>115.16828531330906</v>
          </cell>
          <cell r="AH106">
            <v>95.194308896613308</v>
          </cell>
          <cell r="AI106">
            <v>100.77546218896856</v>
          </cell>
          <cell r="AJ106">
            <v>116.67585713728228</v>
          </cell>
          <cell r="AK106">
            <v>108.67552100721107</v>
          </cell>
          <cell r="AL106">
            <v>111.7643156057308</v>
          </cell>
          <cell r="AM106">
            <v>108.18476293365097</v>
          </cell>
          <cell r="AN106">
            <v>112.95291970070274</v>
          </cell>
          <cell r="AO106">
            <v>98.034930844798879</v>
          </cell>
          <cell r="AP106">
            <v>119.196</v>
          </cell>
          <cell r="AQ106">
            <v>93.617999999999995</v>
          </cell>
          <cell r="AR106">
            <v>91.146000000000001</v>
          </cell>
          <cell r="AS106">
            <v>92.111999999999995</v>
          </cell>
          <cell r="AT106">
            <v>94.358000000000004</v>
          </cell>
          <cell r="AU106">
            <v>83.594999999999999</v>
          </cell>
          <cell r="AV106">
            <v>101.871</v>
          </cell>
          <cell r="AW106">
            <v>88.436000000000007</v>
          </cell>
          <cell r="AX106">
            <v>94.131</v>
          </cell>
          <cell r="AY106">
            <v>95.179000000000002</v>
          </cell>
          <cell r="AZ106">
            <v>127.634</v>
          </cell>
          <cell r="BA106">
            <v>121.48099999999999</v>
          </cell>
          <cell r="BB106">
            <v>116.61799999999999</v>
          </cell>
          <cell r="BC106">
            <v>130.94200000000001</v>
          </cell>
          <cell r="BD106">
            <v>130.91300000000001</v>
          </cell>
          <cell r="BE106">
            <v>128.232</v>
          </cell>
          <cell r="BF106">
            <v>108.148</v>
          </cell>
          <cell r="BG106">
            <v>134.10400000000001</v>
          </cell>
          <cell r="BH106">
            <v>122.27331245044218</v>
          </cell>
          <cell r="BI106">
            <v>130.36181634744673</v>
          </cell>
          <cell r="BJ106">
            <v>132.80448966028075</v>
          </cell>
          <cell r="BK106">
            <v>136.3501936401299</v>
          </cell>
          <cell r="BL106">
            <v>136.76426607602917</v>
          </cell>
          <cell r="BM106">
            <v>139.96174207436064</v>
          </cell>
          <cell r="BN106">
            <v>140.40758482703123</v>
          </cell>
          <cell r="BO106">
            <v>143.09573572006303</v>
          </cell>
          <cell r="BP106">
            <v>145.16903970754925</v>
          </cell>
          <cell r="BQ106">
            <v>147.41825527927148</v>
          </cell>
          <cell r="BR106">
            <v>149.12152261201845</v>
          </cell>
          <cell r="BS106">
            <v>151.18747678123424</v>
          </cell>
          <cell r="BT106">
            <v>152.94875884019882</v>
          </cell>
          <cell r="BU106">
            <v>154.87555482181554</v>
          </cell>
          <cell r="BV106">
            <v>156.80552073790739</v>
          </cell>
          <cell r="BW106">
            <v>158.87553828508351</v>
          </cell>
          <cell r="BX106">
            <v>160.90046871911275</v>
          </cell>
          <cell r="BY106">
            <v>163.16250465770153</v>
          </cell>
          <cell r="BZ106">
            <v>165.35528631160039</v>
          </cell>
        </row>
        <row r="107">
          <cell r="AG107">
            <v>119.05524044814781</v>
          </cell>
          <cell r="AH107">
            <v>98.633372812273677</v>
          </cell>
          <cell r="AI107">
            <v>104.4161552053386</v>
          </cell>
          <cell r="AJ107">
            <v>120.89098023403545</v>
          </cell>
          <cell r="AK107">
            <v>110.00882871905556</v>
          </cell>
          <cell r="AL107">
            <v>117.11934925598155</v>
          </cell>
          <cell r="AM107">
            <v>113.4560837411976</v>
          </cell>
          <cell r="AN107">
            <v>126.84535876489915</v>
          </cell>
          <cell r="AO107">
            <v>88.728904896611283</v>
          </cell>
          <cell r="AP107">
            <v>111.236</v>
          </cell>
          <cell r="AQ107">
            <v>87.135999999999996</v>
          </cell>
          <cell r="AR107">
            <v>103.932</v>
          </cell>
          <cell r="AS107">
            <v>93.418999999999997</v>
          </cell>
          <cell r="AT107">
            <v>90.808999999999997</v>
          </cell>
          <cell r="AU107">
            <v>83.352000000000004</v>
          </cell>
          <cell r="AV107">
            <v>110.217</v>
          </cell>
          <cell r="AW107">
            <v>83.02</v>
          </cell>
          <cell r="AX107">
            <v>90.56</v>
          </cell>
          <cell r="AY107">
            <v>101.09399999999999</v>
          </cell>
          <cell r="AZ107">
            <v>128.017</v>
          </cell>
          <cell r="BA107">
            <v>106.608</v>
          </cell>
          <cell r="BB107">
            <v>123.42700000000001</v>
          </cell>
          <cell r="BC107">
            <v>145.25299999999999</v>
          </cell>
          <cell r="BD107">
            <v>131.58799999999999</v>
          </cell>
          <cell r="BE107">
            <v>119.19</v>
          </cell>
          <cell r="BF107">
            <v>85.22</v>
          </cell>
          <cell r="BG107">
            <v>123.437</v>
          </cell>
          <cell r="BH107">
            <v>122.98064642557878</v>
          </cell>
          <cell r="BI107">
            <v>124.42874165349515</v>
          </cell>
          <cell r="BJ107">
            <v>124.11005364141103</v>
          </cell>
          <cell r="BK107">
            <v>126.32308932037812</v>
          </cell>
          <cell r="BL107">
            <v>126.12864207653507</v>
          </cell>
          <cell r="BM107">
            <v>132.81445177695235</v>
          </cell>
          <cell r="BN107">
            <v>132.97976931691326</v>
          </cell>
          <cell r="BO107">
            <v>134.11851612855637</v>
          </cell>
          <cell r="BP107">
            <v>135.89408777268636</v>
          </cell>
          <cell r="BQ107">
            <v>138.01570803852456</v>
          </cell>
          <cell r="BR107">
            <v>139.96687864697594</v>
          </cell>
          <cell r="BS107">
            <v>142.26192985022323</v>
          </cell>
          <cell r="BT107">
            <v>143.61947800498137</v>
          </cell>
          <cell r="BU107">
            <v>145.25155998648583</v>
          </cell>
          <cell r="BV107">
            <v>147.1123765522205</v>
          </cell>
          <cell r="BW107">
            <v>149.11597625414788</v>
          </cell>
          <cell r="BX107">
            <v>151.07010959413938</v>
          </cell>
          <cell r="BY107">
            <v>153.19349800173364</v>
          </cell>
          <cell r="BZ107">
            <v>155.18668911207124</v>
          </cell>
        </row>
        <row r="108">
          <cell r="AG108">
            <v>107.89230016562827</v>
          </cell>
          <cell r="AH108">
            <v>88.197867751504134</v>
          </cell>
          <cell r="AI108">
            <v>93.36882624351469</v>
          </cell>
          <cell r="AJ108">
            <v>108.10059904698271</v>
          </cell>
          <cell r="AK108">
            <v>94.437802475559337</v>
          </cell>
          <cell r="AL108">
            <v>115.29941492631391</v>
          </cell>
          <cell r="AM108">
            <v>108.52497301514323</v>
          </cell>
          <cell r="AN108">
            <v>107.01055253488528</v>
          </cell>
          <cell r="AO108">
            <v>67.694692915022046</v>
          </cell>
          <cell r="AP108">
            <v>94.111999999999995</v>
          </cell>
          <cell r="AQ108">
            <v>108.254</v>
          </cell>
          <cell r="AR108">
            <v>98.71</v>
          </cell>
          <cell r="AS108">
            <v>74.397000000000006</v>
          </cell>
          <cell r="AT108">
            <v>60.866999999999997</v>
          </cell>
          <cell r="AU108">
            <v>64.364999999999995</v>
          </cell>
          <cell r="AV108">
            <v>78.025000000000006</v>
          </cell>
          <cell r="AW108">
            <v>89.634</v>
          </cell>
          <cell r="AX108">
            <v>86.233999999999995</v>
          </cell>
          <cell r="AY108">
            <v>71.957999999999998</v>
          </cell>
          <cell r="AZ108">
            <v>83.123000000000005</v>
          </cell>
          <cell r="BA108">
            <v>94.009</v>
          </cell>
          <cell r="BB108">
            <v>114.617</v>
          </cell>
          <cell r="BC108">
            <v>133.05600000000001</v>
          </cell>
          <cell r="BD108">
            <v>102.22799999999999</v>
          </cell>
          <cell r="BE108">
            <v>93.144000000000005</v>
          </cell>
          <cell r="BF108">
            <v>85.216999999999999</v>
          </cell>
          <cell r="BG108">
            <v>106.29900000000001</v>
          </cell>
          <cell r="BH108">
            <v>127.70485525452132</v>
          </cell>
          <cell r="BI108">
            <v>107.08007600736633</v>
          </cell>
          <cell r="BJ108">
            <v>109.49386652013079</v>
          </cell>
          <cell r="BK108">
            <v>114.1241020959247</v>
          </cell>
          <cell r="BL108">
            <v>116.6599273514709</v>
          </cell>
          <cell r="BM108">
            <v>120.3107263937821</v>
          </cell>
          <cell r="BN108">
            <v>122.61667872492038</v>
          </cell>
          <cell r="BO108">
            <v>120.15570783196867</v>
          </cell>
          <cell r="BP108">
            <v>123.42169154859457</v>
          </cell>
          <cell r="BQ108">
            <v>125.6468920402065</v>
          </cell>
          <cell r="BR108">
            <v>127.48528992659732</v>
          </cell>
          <cell r="BS108">
            <v>129.25936695512661</v>
          </cell>
          <cell r="BT108">
            <v>130.62608225776728</v>
          </cell>
          <cell r="BU108">
            <v>131.7270990939646</v>
          </cell>
          <cell r="BV108">
            <v>133.79658761068458</v>
          </cell>
          <cell r="BW108">
            <v>135.57325800060093</v>
          </cell>
          <cell r="BX108">
            <v>137.33512829250773</v>
          </cell>
          <cell r="BY108">
            <v>139.21441461128489</v>
          </cell>
          <cell r="BZ108">
            <v>141.03916516199632</v>
          </cell>
        </row>
        <row r="109">
          <cell r="AG109">
            <v>90.108478938599177</v>
          </cell>
          <cell r="AH109">
            <v>69.077209135296457</v>
          </cell>
          <cell r="AI109">
            <v>73.127141296796566</v>
          </cell>
          <cell r="AJ109">
            <v>84.66517250800436</v>
          </cell>
          <cell r="AK109">
            <v>94.014071939211604</v>
          </cell>
          <cell r="AL109">
            <v>96.305101802018783</v>
          </cell>
          <cell r="AM109">
            <v>79.268626411770498</v>
          </cell>
          <cell r="AN109">
            <v>60.913432453991661</v>
          </cell>
          <cell r="AO109">
            <v>76.269588946249897</v>
          </cell>
          <cell r="AP109">
            <v>81.408000000000001</v>
          </cell>
          <cell r="AQ109">
            <v>71.400999999999996</v>
          </cell>
          <cell r="AR109">
            <v>80.164000000000001</v>
          </cell>
          <cell r="AS109">
            <v>60.512</v>
          </cell>
          <cell r="AT109">
            <v>81.415999999999997</v>
          </cell>
          <cell r="AU109">
            <v>91.584999999999994</v>
          </cell>
          <cell r="AV109">
            <v>68.888999999999996</v>
          </cell>
          <cell r="AW109">
            <v>94.132000000000005</v>
          </cell>
          <cell r="AX109">
            <v>105.29600000000001</v>
          </cell>
          <cell r="AY109">
            <v>75.149000000000001</v>
          </cell>
          <cell r="AZ109">
            <v>111.06</v>
          </cell>
          <cell r="BA109">
            <v>126.587</v>
          </cell>
          <cell r="BB109">
            <v>101.006</v>
          </cell>
          <cell r="BC109">
            <v>112.22199999999999</v>
          </cell>
          <cell r="BD109">
            <v>143.803</v>
          </cell>
          <cell r="BE109">
            <v>98.373000000000005</v>
          </cell>
          <cell r="BF109">
            <v>112.072</v>
          </cell>
          <cell r="BG109">
            <v>125.248</v>
          </cell>
          <cell r="BH109">
            <v>88.854246734591698</v>
          </cell>
          <cell r="BI109">
            <v>122.15246980725875</v>
          </cell>
          <cell r="BJ109">
            <v>120.49044576499409</v>
          </cell>
          <cell r="BK109">
            <v>119.94872436863535</v>
          </cell>
          <cell r="BL109">
            <v>123.88416221222907</v>
          </cell>
          <cell r="BM109">
            <v>123.07892917931834</v>
          </cell>
          <cell r="BN109">
            <v>122.67000844835789</v>
          </cell>
          <cell r="BO109">
            <v>128.93523943737304</v>
          </cell>
          <cell r="BP109">
            <v>129.08991340720868</v>
          </cell>
          <cell r="BQ109">
            <v>130.88578198384971</v>
          </cell>
          <cell r="BR109">
            <v>132.68767267132048</v>
          </cell>
          <cell r="BS109">
            <v>134.00179730771094</v>
          </cell>
          <cell r="BT109">
            <v>135.87516119157155</v>
          </cell>
          <cell r="BU109">
            <v>137.96445619509356</v>
          </cell>
          <cell r="BV109">
            <v>139.28924697851875</v>
          </cell>
          <cell r="BW109">
            <v>141.18352153584667</v>
          </cell>
          <cell r="BX109">
            <v>142.99572931727639</v>
          </cell>
          <cell r="BY109">
            <v>144.97000698837849</v>
          </cell>
          <cell r="BZ109">
            <v>146.99550444032562</v>
          </cell>
        </row>
        <row r="110">
          <cell r="AG110">
            <v>104.73773390142948</v>
          </cell>
          <cell r="AH110">
            <v>87.021643318188055</v>
          </cell>
          <cell r="AI110">
            <v>92.123640871833246</v>
          </cell>
          <cell r="AJ110">
            <v>106.65894780192751</v>
          </cell>
          <cell r="AK110">
            <v>94.389096745776939</v>
          </cell>
          <cell r="AL110">
            <v>104.59519219636269</v>
          </cell>
          <cell r="AM110">
            <v>110.47354668669925</v>
          </cell>
          <cell r="AN110">
            <v>113.00207006792611</v>
          </cell>
          <cell r="AO110">
            <v>65.121083675273169</v>
          </cell>
          <cell r="AP110">
            <v>115.65</v>
          </cell>
          <cell r="AQ110">
            <v>111.072</v>
          </cell>
          <cell r="AR110">
            <v>100.377</v>
          </cell>
          <cell r="AS110">
            <v>76.418000000000006</v>
          </cell>
          <cell r="AT110">
            <v>76.617999999999995</v>
          </cell>
          <cell r="AU110">
            <v>77.951999999999998</v>
          </cell>
          <cell r="AV110">
            <v>95.436000000000007</v>
          </cell>
          <cell r="AW110">
            <v>93.138999999999996</v>
          </cell>
          <cell r="AX110">
            <v>85.031000000000006</v>
          </cell>
          <cell r="AY110">
            <v>74.028000000000006</v>
          </cell>
          <cell r="AZ110">
            <v>138.245</v>
          </cell>
          <cell r="BA110">
            <v>126.258</v>
          </cell>
          <cell r="BB110">
            <v>105.295</v>
          </cell>
          <cell r="BC110">
            <v>130.67500000000001</v>
          </cell>
          <cell r="BD110">
            <v>114.21299999999999</v>
          </cell>
          <cell r="BE110">
            <v>103.95099999999999</v>
          </cell>
          <cell r="BF110">
            <v>98.400999999999996</v>
          </cell>
          <cell r="BG110">
            <v>112.13500000000001</v>
          </cell>
          <cell r="BH110">
            <v>96.880083197010492</v>
          </cell>
          <cell r="BI110">
            <v>158.68167629464958</v>
          </cell>
          <cell r="BJ110">
            <v>111.91355967461048</v>
          </cell>
          <cell r="BK110">
            <v>125.15507473485611</v>
          </cell>
          <cell r="BL110">
            <v>126.30750021201627</v>
          </cell>
          <cell r="BM110">
            <v>128.50922184670642</v>
          </cell>
          <cell r="BN110">
            <v>132.0018443877139</v>
          </cell>
          <cell r="BO110">
            <v>137.73930098981825</v>
          </cell>
          <cell r="BP110">
            <v>132.0479737761213</v>
          </cell>
          <cell r="BQ110">
            <v>137.50423567065124</v>
          </cell>
          <cell r="BR110">
            <v>138.72404521015096</v>
          </cell>
          <cell r="BS110">
            <v>141.0218637366203</v>
          </cell>
          <cell r="BT110">
            <v>143.01358156706561</v>
          </cell>
          <cell r="BU110">
            <v>144.58190422710567</v>
          </cell>
          <cell r="BV110">
            <v>145.54334056562342</v>
          </cell>
          <cell r="BW110">
            <v>148.20327509247412</v>
          </cell>
          <cell r="BX110">
            <v>149.95723160263691</v>
          </cell>
          <cell r="BY110">
            <v>152.14391421656748</v>
          </cell>
          <cell r="BZ110">
            <v>154.15968883727777</v>
          </cell>
        </row>
        <row r="131">
          <cell r="AH131">
            <v>62.107999999999997</v>
          </cell>
          <cell r="AI131">
            <v>83.206000000000003</v>
          </cell>
          <cell r="AJ131">
            <v>66.421999999999997</v>
          </cell>
          <cell r="AK131">
            <v>64.635999999999996</v>
          </cell>
          <cell r="AL131">
            <v>60.462000000000003</v>
          </cell>
          <cell r="AM131">
            <v>79.656000000000006</v>
          </cell>
          <cell r="AN131">
            <v>93.53</v>
          </cell>
          <cell r="AO131">
            <v>74.722999999999999</v>
          </cell>
          <cell r="AP131">
            <v>75.644999999999996</v>
          </cell>
          <cell r="AQ131">
            <v>90.715000000000003</v>
          </cell>
          <cell r="AR131">
            <v>102.617</v>
          </cell>
          <cell r="AS131">
            <v>126.01600000000001</v>
          </cell>
          <cell r="AT131">
            <v>126.952</v>
          </cell>
          <cell r="AU131">
            <v>95.847999999999999</v>
          </cell>
          <cell r="AV131">
            <v>92.965000000000003</v>
          </cell>
          <cell r="AW131">
            <v>87.334999999999994</v>
          </cell>
          <cell r="AX131">
            <v>65.995999999999995</v>
          </cell>
          <cell r="AY131">
            <v>83.849000000000004</v>
          </cell>
          <cell r="AZ131">
            <v>90.337999999999994</v>
          </cell>
          <cell r="BA131">
            <v>56.274999999999999</v>
          </cell>
          <cell r="BB131">
            <v>54.685000000000002</v>
          </cell>
          <cell r="BC131">
            <v>84.064173999999994</v>
          </cell>
          <cell r="BD131">
            <v>97.492035999999999</v>
          </cell>
          <cell r="BE131">
            <v>102.004903</v>
          </cell>
          <cell r="BF131">
            <v>109.683036</v>
          </cell>
          <cell r="BG131">
            <v>104.487683</v>
          </cell>
          <cell r="BH131">
            <v>111.05167906149153</v>
          </cell>
          <cell r="BI131">
            <v>110.90600426537502</v>
          </cell>
          <cell r="BJ131">
            <v>111.21775245747655</v>
          </cell>
          <cell r="BK131">
            <v>109.7246197803596</v>
          </cell>
          <cell r="BL131">
            <v>109.78897420296346</v>
          </cell>
          <cell r="BM131">
            <v>110.07202422927043</v>
          </cell>
          <cell r="BN131">
            <v>109.66052177929885</v>
          </cell>
          <cell r="BO131">
            <v>110.34187498708901</v>
          </cell>
          <cell r="BP131">
            <v>110.09277848987377</v>
          </cell>
          <cell r="BQ131">
            <v>109.91760299579629</v>
          </cell>
          <cell r="BR131">
            <v>109.9912347376991</v>
          </cell>
          <cell r="BS131">
            <v>110.01696049626567</v>
          </cell>
          <cell r="BT131">
            <v>110.00080259795141</v>
          </cell>
          <cell r="BU131">
            <v>110.07209034134479</v>
          </cell>
          <cell r="BV131">
            <v>110.00387586351727</v>
          </cell>
        </row>
        <row r="132">
          <cell r="AG132">
            <v>64.391999999999996</v>
          </cell>
          <cell r="AH132">
            <v>52.540999999999997</v>
          </cell>
          <cell r="AI132">
            <v>61.881999999999998</v>
          </cell>
          <cell r="AJ132">
            <v>65.126000000000005</v>
          </cell>
          <cell r="AK132">
            <v>70.972999999999999</v>
          </cell>
          <cell r="AL132">
            <v>94.667000000000002</v>
          </cell>
          <cell r="AM132">
            <v>123.90900000000001</v>
          </cell>
          <cell r="AN132">
            <v>96.611000000000004</v>
          </cell>
          <cell r="AO132">
            <v>100.313</v>
          </cell>
          <cell r="AP132">
            <v>98.367000000000004</v>
          </cell>
          <cell r="AQ132">
            <v>111.47799999999999</v>
          </cell>
          <cell r="AR132">
            <v>128.488</v>
          </cell>
          <cell r="AS132">
            <v>139.25399999999999</v>
          </cell>
          <cell r="AT132">
            <v>111.577</v>
          </cell>
          <cell r="AU132">
            <v>89.724000000000004</v>
          </cell>
          <cell r="AV132">
            <v>104.383</v>
          </cell>
          <cell r="AW132">
            <v>96.834000000000003</v>
          </cell>
          <cell r="AX132">
            <v>101.078</v>
          </cell>
          <cell r="AY132">
            <v>87.739000000000004</v>
          </cell>
          <cell r="AZ132">
            <v>74.849999999999994</v>
          </cell>
          <cell r="BA132">
            <v>75.555000000000007</v>
          </cell>
          <cell r="BB132">
            <v>59.854999999999997</v>
          </cell>
          <cell r="BC132">
            <v>91.576947000000004</v>
          </cell>
          <cell r="BD132">
            <v>96.059926000000004</v>
          </cell>
          <cell r="BE132">
            <v>117.978477</v>
          </cell>
          <cell r="BF132">
            <v>105.254615</v>
          </cell>
          <cell r="BG132">
            <v>106.311842</v>
          </cell>
          <cell r="BH132">
            <v>84.934687436803159</v>
          </cell>
          <cell r="BI132">
            <v>115.23990230368946</v>
          </cell>
          <cell r="BJ132">
            <v>108.21225176217271</v>
          </cell>
          <cell r="BK132">
            <v>108.00906161597668</v>
          </cell>
          <cell r="BL132">
            <v>104.29440085962911</v>
          </cell>
          <cell r="BM132">
            <v>105.10922246155798</v>
          </cell>
          <cell r="BN132">
            <v>103.31156824965697</v>
          </cell>
          <cell r="BO132">
            <v>108.17296780060518</v>
          </cell>
          <cell r="BP132">
            <v>105.78730098979868</v>
          </cell>
          <cell r="BQ132">
            <v>105.77944419748519</v>
          </cell>
          <cell r="BR132">
            <v>105.33509207224959</v>
          </cell>
          <cell r="BS132">
            <v>105.63210073982079</v>
          </cell>
          <cell r="BT132">
            <v>105.6772746619591</v>
          </cell>
          <cell r="BU132">
            <v>106.14138115999189</v>
          </cell>
        </row>
        <row r="133">
          <cell r="AG133">
            <v>74.347999999999999</v>
          </cell>
          <cell r="AH133">
            <v>65.013999999999996</v>
          </cell>
          <cell r="AI133">
            <v>63.719000000000001</v>
          </cell>
          <cell r="AJ133">
            <v>79.385999999999996</v>
          </cell>
          <cell r="AK133">
            <v>85.025000000000006</v>
          </cell>
          <cell r="AL133">
            <v>79.644999999999996</v>
          </cell>
          <cell r="AM133">
            <v>96.918999999999997</v>
          </cell>
          <cell r="AN133">
            <v>80.287000000000006</v>
          </cell>
          <cell r="AO133">
            <v>82.918000000000006</v>
          </cell>
          <cell r="AP133">
            <v>117.753</v>
          </cell>
          <cell r="AQ133">
            <v>122.009</v>
          </cell>
          <cell r="AR133">
            <v>119.79300000000001</v>
          </cell>
          <cell r="AS133">
            <v>152.84</v>
          </cell>
          <cell r="AT133">
            <v>95.197000000000003</v>
          </cell>
          <cell r="AU133">
            <v>99.531000000000006</v>
          </cell>
          <cell r="AV133">
            <v>105.879</v>
          </cell>
          <cell r="AW133">
            <v>97.834000000000003</v>
          </cell>
          <cell r="AX133">
            <v>105.88</v>
          </cell>
          <cell r="AY133">
            <v>77.988</v>
          </cell>
          <cell r="AZ133">
            <v>75.665999999999997</v>
          </cell>
          <cell r="BA133">
            <v>60.978000000000002</v>
          </cell>
          <cell r="BB133">
            <v>59.551552999999998</v>
          </cell>
          <cell r="BC133">
            <v>91.161917000000003</v>
          </cell>
          <cell r="BD133">
            <v>96.028294000000002</v>
          </cell>
          <cell r="BE133">
            <v>75.000496999999996</v>
          </cell>
          <cell r="BF133">
            <v>117.07869100000001</v>
          </cell>
          <cell r="BG133">
            <v>95.630695000000003</v>
          </cell>
          <cell r="BH133">
            <v>92.431021917000663</v>
          </cell>
          <cell r="BI133">
            <v>105.81857230057771</v>
          </cell>
          <cell r="BJ133">
            <v>100.92722785785142</v>
          </cell>
          <cell r="BK133">
            <v>99.086450027420369</v>
          </cell>
          <cell r="BL133">
            <v>102.67627022133549</v>
          </cell>
          <cell r="BM133">
            <v>99.315174388418384</v>
          </cell>
          <cell r="BN133">
            <v>99.392766334163809</v>
          </cell>
          <cell r="BO133">
            <v>101.56473895912066</v>
          </cell>
          <cell r="BP133">
            <v>100.27957776583789</v>
          </cell>
          <cell r="BQ133">
            <v>100.40707998609172</v>
          </cell>
          <cell r="BR133">
            <v>100.64570553377523</v>
          </cell>
          <cell r="BS133">
            <v>100.19186748672648</v>
          </cell>
          <cell r="BT133">
            <v>100.45797371579786</v>
          </cell>
          <cell r="BU133">
            <v>100.61779394631041</v>
          </cell>
        </row>
        <row r="134">
          <cell r="AG134">
            <v>73.480999999999995</v>
          </cell>
          <cell r="AH134">
            <v>66.843000000000004</v>
          </cell>
          <cell r="AI134">
            <v>63.512</v>
          </cell>
          <cell r="AJ134">
            <v>84.134</v>
          </cell>
          <cell r="AK134">
            <v>75.039000000000001</v>
          </cell>
          <cell r="AL134">
            <v>69.356999999999999</v>
          </cell>
          <cell r="AM134">
            <v>94.207999999999998</v>
          </cell>
          <cell r="AN134">
            <v>108.72799999999999</v>
          </cell>
          <cell r="AO134">
            <v>92.322000000000003</v>
          </cell>
          <cell r="AP134">
            <v>135.089</v>
          </cell>
          <cell r="AQ134">
            <v>110.664</v>
          </cell>
          <cell r="AR134">
            <v>142.57499999999999</v>
          </cell>
          <cell r="AS134">
            <v>132.69900000000001</v>
          </cell>
          <cell r="AT134">
            <v>106.11199999999999</v>
          </cell>
          <cell r="AU134">
            <v>93.254999999999995</v>
          </cell>
          <cell r="AV134">
            <v>104.499</v>
          </cell>
          <cell r="AW134">
            <v>112.11</v>
          </cell>
          <cell r="AX134">
            <v>94.873000000000005</v>
          </cell>
          <cell r="AY134">
            <v>76.141000000000005</v>
          </cell>
          <cell r="AZ134">
            <v>95.381</v>
          </cell>
          <cell r="BA134">
            <v>68.081000000000003</v>
          </cell>
          <cell r="BB134">
            <v>82.645287999999994</v>
          </cell>
          <cell r="BC134">
            <v>93.951759999999993</v>
          </cell>
          <cell r="BD134">
            <v>102.561266</v>
          </cell>
          <cell r="BE134">
            <v>107.940201</v>
          </cell>
          <cell r="BF134">
            <v>118.40726100000001</v>
          </cell>
          <cell r="BG134">
            <v>116.946145</v>
          </cell>
          <cell r="BH134">
            <v>124.43741593778398</v>
          </cell>
          <cell r="BI134">
            <v>120.28122955570929</v>
          </cell>
          <cell r="BJ134">
            <v>120.87724263163038</v>
          </cell>
          <cell r="BK134">
            <v>119.89486655514054</v>
          </cell>
          <cell r="BL134">
            <v>120.54091542122509</v>
          </cell>
          <cell r="BM134">
            <v>121.14164119219565</v>
          </cell>
          <cell r="BN134">
            <v>120.24437898839075</v>
          </cell>
          <cell r="BO134">
            <v>120.54717907118017</v>
          </cell>
          <cell r="BP134">
            <v>120.53980895771649</v>
          </cell>
          <cell r="BQ134">
            <v>120.47379624562643</v>
          </cell>
          <cell r="BR134">
            <v>120.60278472614162</v>
          </cell>
          <cell r="BS134">
            <v>120.5893608910219</v>
          </cell>
          <cell r="BT134">
            <v>120.48158959781108</v>
          </cell>
          <cell r="BU134">
            <v>120.55058597833731</v>
          </cell>
        </row>
        <row r="135">
          <cell r="AG135">
            <v>70.087000000000003</v>
          </cell>
          <cell r="AH135">
            <v>55.561</v>
          </cell>
          <cell r="AI135">
            <v>58.064999999999998</v>
          </cell>
          <cell r="AJ135">
            <v>54.466000000000001</v>
          </cell>
          <cell r="AK135">
            <v>64.882999999999996</v>
          </cell>
          <cell r="AL135">
            <v>87.379000000000005</v>
          </cell>
          <cell r="AM135">
            <v>86.305000000000007</v>
          </cell>
          <cell r="AN135">
            <v>85.206000000000003</v>
          </cell>
          <cell r="AO135">
            <v>92.436999999999998</v>
          </cell>
          <cell r="AP135">
            <v>88.543999999999997</v>
          </cell>
          <cell r="AQ135">
            <v>137.072</v>
          </cell>
          <cell r="AR135">
            <v>123.89100000000001</v>
          </cell>
          <cell r="AS135">
            <v>142.834</v>
          </cell>
          <cell r="AT135">
            <v>126.626</v>
          </cell>
          <cell r="AU135">
            <v>89.558000000000007</v>
          </cell>
          <cell r="AV135">
            <v>92.200999999999993</v>
          </cell>
          <cell r="AW135">
            <v>92.512</v>
          </cell>
          <cell r="AX135">
            <v>82.691000000000003</v>
          </cell>
          <cell r="AY135">
            <v>78.212999999999994</v>
          </cell>
          <cell r="AZ135">
            <v>66.144000000000005</v>
          </cell>
          <cell r="BA135">
            <v>62.061999999999998</v>
          </cell>
          <cell r="BB135">
            <v>77.680243000000004</v>
          </cell>
          <cell r="BC135">
            <v>84.394970999999998</v>
          </cell>
          <cell r="BD135">
            <v>85.914905000000005</v>
          </cell>
          <cell r="BE135">
            <v>85.736890000000002</v>
          </cell>
          <cell r="BF135">
            <v>105.907905</v>
          </cell>
          <cell r="BG135">
            <v>100.14236200000001</v>
          </cell>
          <cell r="BH135">
            <v>108.22236906386978</v>
          </cell>
          <cell r="BI135">
            <v>102.96575830198286</v>
          </cell>
          <cell r="BJ135">
            <v>102.99491417593457</v>
          </cell>
          <cell r="BK135">
            <v>102.55594903652975</v>
          </cell>
          <cell r="BL135">
            <v>104.35056644093994</v>
          </cell>
          <cell r="BM135">
            <v>103.93761634822141</v>
          </cell>
          <cell r="BN135">
            <v>103.39078512286844</v>
          </cell>
          <cell r="BO135">
            <v>103.36096086072172</v>
          </cell>
          <cell r="BP135">
            <v>103.44596622489883</v>
          </cell>
          <cell r="BQ135">
            <v>103.51917556185626</v>
          </cell>
          <cell r="BR135">
            <v>103.69717899953007</v>
          </cell>
          <cell r="BS135">
            <v>103.53090082371334</v>
          </cell>
          <cell r="BT135">
            <v>103.48281335397506</v>
          </cell>
          <cell r="BU135">
            <v>103.51083649414404</v>
          </cell>
        </row>
        <row r="136">
          <cell r="AG136">
            <v>53.695999999999998</v>
          </cell>
          <cell r="AH136">
            <v>50.029000000000003</v>
          </cell>
          <cell r="AI136">
            <v>56.485999999999997</v>
          </cell>
          <cell r="AJ136">
            <v>55.131999999999998</v>
          </cell>
          <cell r="AK136">
            <v>62.146000000000001</v>
          </cell>
          <cell r="AL136">
            <v>60.399000000000001</v>
          </cell>
          <cell r="AM136">
            <v>82.891999999999996</v>
          </cell>
          <cell r="AN136">
            <v>80.194000000000003</v>
          </cell>
          <cell r="AO136">
            <v>97.71</v>
          </cell>
          <cell r="AP136">
            <v>87.951999999999998</v>
          </cell>
          <cell r="AQ136">
            <v>102.723</v>
          </cell>
          <cell r="AR136">
            <v>93.757999999999996</v>
          </cell>
          <cell r="AS136">
            <v>102.768</v>
          </cell>
          <cell r="AT136">
            <v>94.83</v>
          </cell>
          <cell r="AU136">
            <v>76.381</v>
          </cell>
          <cell r="AV136">
            <v>61.378</v>
          </cell>
          <cell r="AW136">
            <v>84.078999999999994</v>
          </cell>
          <cell r="AX136">
            <v>67.921000000000006</v>
          </cell>
          <cell r="AY136">
            <v>65.135000000000005</v>
          </cell>
          <cell r="AZ136">
            <v>52.043999999999997</v>
          </cell>
          <cell r="BA136">
            <v>56.728000000000002</v>
          </cell>
          <cell r="BB136">
            <v>59.985500999999999</v>
          </cell>
          <cell r="BC136">
            <v>74.290547000000004</v>
          </cell>
          <cell r="BD136">
            <v>69.466814999999997</v>
          </cell>
          <cell r="BE136">
            <v>71.988862999999995</v>
          </cell>
          <cell r="BF136">
            <v>81.071538000000004</v>
          </cell>
          <cell r="BG136">
            <v>87.870259000000004</v>
          </cell>
          <cell r="BH136">
            <v>87.832183682757645</v>
          </cell>
          <cell r="BI136">
            <v>85.717265133186601</v>
          </cell>
          <cell r="BJ136">
            <v>84.407424069096166</v>
          </cell>
          <cell r="BK136">
            <v>84.511907916064473</v>
          </cell>
          <cell r="BL136">
            <v>85.629115406418848</v>
          </cell>
          <cell r="BM136">
            <v>86.535166717456761</v>
          </cell>
          <cell r="BN136">
            <v>84.94005877133408</v>
          </cell>
          <cell r="BO136">
            <v>85.36017584844457</v>
          </cell>
          <cell r="BP136">
            <v>85.20473457607406</v>
          </cell>
          <cell r="BQ136">
            <v>85.395284931943735</v>
          </cell>
          <cell r="BR136">
            <v>85.533850263945666</v>
          </cell>
          <cell r="BS136">
            <v>85.487084169050632</v>
          </cell>
          <cell r="BT136">
            <v>85.286820878348408</v>
          </cell>
          <cell r="BU136">
            <v>85.39622595789173</v>
          </cell>
        </row>
        <row r="137">
          <cell r="AG137">
            <v>57.588999999999999</v>
          </cell>
          <cell r="AH137">
            <v>55.220999999999997</v>
          </cell>
          <cell r="AI137">
            <v>59.783999999999999</v>
          </cell>
          <cell r="AJ137">
            <v>64.158000000000001</v>
          </cell>
          <cell r="AK137">
            <v>57.323999999999998</v>
          </cell>
          <cell r="AL137">
            <v>70.391000000000005</v>
          </cell>
          <cell r="AM137">
            <v>87.369</v>
          </cell>
          <cell r="AN137">
            <v>86.600999999999999</v>
          </cell>
          <cell r="AO137">
            <v>116.241</v>
          </cell>
          <cell r="AP137">
            <v>97.905000000000001</v>
          </cell>
          <cell r="AQ137">
            <v>116.51600000000001</v>
          </cell>
          <cell r="AR137">
            <v>115.512</v>
          </cell>
          <cell r="AS137">
            <v>125.117</v>
          </cell>
          <cell r="AT137">
            <v>86.492000000000004</v>
          </cell>
          <cell r="AU137">
            <v>82.436999999999998</v>
          </cell>
          <cell r="AV137">
            <v>87.537999999999997</v>
          </cell>
          <cell r="AW137">
            <v>87.679000000000002</v>
          </cell>
          <cell r="AX137">
            <v>78.915000000000006</v>
          </cell>
          <cell r="AY137">
            <v>75.891999999999996</v>
          </cell>
          <cell r="AZ137">
            <v>85.707999999999998</v>
          </cell>
          <cell r="BA137">
            <v>66.906999999999996</v>
          </cell>
          <cell r="BB137">
            <v>70.165891000000002</v>
          </cell>
          <cell r="BC137">
            <v>88.164677999999995</v>
          </cell>
          <cell r="BD137">
            <v>70.818546999999995</v>
          </cell>
          <cell r="BE137">
            <v>104.700616</v>
          </cell>
          <cell r="BF137">
            <v>118.83625499999999</v>
          </cell>
          <cell r="BG137">
            <v>69.582507000000007</v>
          </cell>
          <cell r="BH137">
            <v>111.43507577552441</v>
          </cell>
          <cell r="BI137">
            <v>100.73877134847416</v>
          </cell>
          <cell r="BJ137">
            <v>100.75846836767957</v>
          </cell>
          <cell r="BK137">
            <v>103.02857387844783</v>
          </cell>
          <cell r="BL137">
            <v>100.56308979652722</v>
          </cell>
          <cell r="BM137">
            <v>97.635991317144672</v>
          </cell>
          <cell r="BN137">
            <v>102.48491650132009</v>
          </cell>
          <cell r="BO137">
            <v>100.54497894165468</v>
          </cell>
          <cell r="BP137">
            <v>100.89420797222387</v>
          </cell>
          <cell r="BQ137">
            <v>100.85151008701888</v>
          </cell>
          <cell r="BR137">
            <v>100.42463690577411</v>
          </cell>
          <cell r="BS137">
            <v>100.48232096387243</v>
          </cell>
          <cell r="BT137">
            <v>101.04005008159831</v>
          </cell>
          <cell r="BU137">
            <v>100.63953097410878</v>
          </cell>
        </row>
        <row r="138">
          <cell r="AG138">
            <v>57.127000000000002</v>
          </cell>
          <cell r="AH138">
            <v>58.302999999999997</v>
          </cell>
          <cell r="AI138">
            <v>52.576000000000001</v>
          </cell>
          <cell r="AJ138">
            <v>65.078999999999994</v>
          </cell>
          <cell r="AK138">
            <v>52.18</v>
          </cell>
          <cell r="AL138">
            <v>68.808000000000007</v>
          </cell>
          <cell r="AM138">
            <v>86.503</v>
          </cell>
          <cell r="AN138">
            <v>82.712000000000003</v>
          </cell>
          <cell r="AO138">
            <v>73.216999999999999</v>
          </cell>
          <cell r="AP138">
            <v>89.846999999999994</v>
          </cell>
          <cell r="AQ138">
            <v>121.05800000000001</v>
          </cell>
          <cell r="AR138">
            <v>118.129</v>
          </cell>
          <cell r="AS138">
            <v>122.812</v>
          </cell>
          <cell r="AT138">
            <v>86.546999999999997</v>
          </cell>
          <cell r="AU138">
            <v>94.292000000000002</v>
          </cell>
          <cell r="AV138">
            <v>79.489000000000004</v>
          </cell>
          <cell r="AW138">
            <v>93.665999999999997</v>
          </cell>
          <cell r="AX138">
            <v>75.123000000000005</v>
          </cell>
          <cell r="AY138">
            <v>89.647000000000006</v>
          </cell>
          <cell r="AZ138">
            <v>70.772000000000006</v>
          </cell>
          <cell r="BA138">
            <v>66.566999999999993</v>
          </cell>
          <cell r="BB138">
            <v>63.449832999999998</v>
          </cell>
          <cell r="BC138">
            <v>74.758235999999997</v>
          </cell>
          <cell r="BD138">
            <v>85.453468000000001</v>
          </cell>
          <cell r="BE138">
            <v>96.885907000000003</v>
          </cell>
          <cell r="BF138">
            <v>112.924623</v>
          </cell>
          <cell r="BG138">
            <v>95.24919100000001</v>
          </cell>
          <cell r="BH138">
            <v>106.70529687219631</v>
          </cell>
          <cell r="BI138">
            <v>103.6730852400196</v>
          </cell>
          <cell r="BJ138">
            <v>105.38876418906347</v>
          </cell>
          <cell r="BK138">
            <v>105.09710015057506</v>
          </cell>
          <cell r="BL138">
            <v>105.094262692057</v>
          </cell>
          <cell r="BM138">
            <v>103.78319934825784</v>
          </cell>
          <cell r="BN138">
            <v>104.35684705236339</v>
          </cell>
          <cell r="BO138">
            <v>104.60728232399458</v>
          </cell>
          <cell r="BP138">
            <v>104.74403468646335</v>
          </cell>
          <cell r="BQ138">
            <v>104.58773831344956</v>
          </cell>
          <cell r="BR138">
            <v>104.51712522062724</v>
          </cell>
          <cell r="BS138">
            <v>104.41582034490575</v>
          </cell>
          <cell r="BT138">
            <v>104.56260551937963</v>
          </cell>
          <cell r="BU138">
            <v>104.57440017788811</v>
          </cell>
        </row>
        <row r="139">
          <cell r="AG139">
            <v>54.381</v>
          </cell>
          <cell r="AH139">
            <v>43.911000000000001</v>
          </cell>
          <cell r="AI139">
            <v>68.745999999999995</v>
          </cell>
          <cell r="AJ139">
            <v>58.829000000000001</v>
          </cell>
          <cell r="AK139">
            <v>71.471999999999994</v>
          </cell>
          <cell r="AL139">
            <v>69.055000000000007</v>
          </cell>
          <cell r="AM139">
            <v>90.194000000000003</v>
          </cell>
          <cell r="AN139">
            <v>81.781000000000006</v>
          </cell>
          <cell r="AO139">
            <v>74.915000000000006</v>
          </cell>
          <cell r="AP139">
            <v>87.668999999999997</v>
          </cell>
          <cell r="AQ139">
            <v>130.34299999999999</v>
          </cell>
          <cell r="AR139">
            <v>122.363</v>
          </cell>
          <cell r="AS139">
            <v>115.517</v>
          </cell>
          <cell r="AT139">
            <v>90.686000000000007</v>
          </cell>
          <cell r="AU139">
            <v>83.915000000000006</v>
          </cell>
          <cell r="AV139">
            <v>80.843999999999994</v>
          </cell>
          <cell r="AW139">
            <v>89.786000000000001</v>
          </cell>
          <cell r="AX139">
            <v>70.019000000000005</v>
          </cell>
          <cell r="AY139">
            <v>88.992000000000004</v>
          </cell>
          <cell r="AZ139">
            <v>73.733999999999995</v>
          </cell>
          <cell r="BA139">
            <v>71.084999999999994</v>
          </cell>
          <cell r="BB139">
            <v>71.082991000000007</v>
          </cell>
          <cell r="BC139">
            <v>82.492451000000003</v>
          </cell>
          <cell r="BD139">
            <v>73.565533000000002</v>
          </cell>
          <cell r="BE139">
            <v>95.315093000000005</v>
          </cell>
          <cell r="BF139">
            <v>90.358076999999994</v>
          </cell>
          <cell r="BG139">
            <v>95.520745223158698</v>
          </cell>
          <cell r="BH139">
            <v>101.62005639746768</v>
          </cell>
          <cell r="BI139">
            <v>97.429695837269591</v>
          </cell>
          <cell r="BJ139">
            <v>96.732670565968434</v>
          </cell>
          <cell r="BK139">
            <v>97.921004502287758</v>
          </cell>
          <cell r="BL139">
            <v>96.613621091990126</v>
          </cell>
          <cell r="BM139">
            <v>98.376143961577242</v>
          </cell>
          <cell r="BN139">
            <v>97.285128649798338</v>
          </cell>
          <cell r="BO139">
            <v>97.414627191818624</v>
          </cell>
          <cell r="BP139">
            <v>97.385713754324385</v>
          </cell>
          <cell r="BQ139">
            <v>97.522105079494438</v>
          </cell>
          <cell r="BR139">
            <v>97.415046929901749</v>
          </cell>
          <cell r="BS139">
            <v>97.596743727402611</v>
          </cell>
          <cell r="BT139">
            <v>97.404524321067498</v>
          </cell>
          <cell r="BU139">
            <v>97.466847336588373</v>
          </cell>
        </row>
        <row r="140">
          <cell r="AG140">
            <v>45.241999999999997</v>
          </cell>
          <cell r="AH140">
            <v>53.478999999999999</v>
          </cell>
          <cell r="AI140">
            <v>64.319999999999993</v>
          </cell>
          <cell r="AJ140">
            <v>64.856999999999999</v>
          </cell>
          <cell r="AK140">
            <v>84.483000000000004</v>
          </cell>
          <cell r="AL140">
            <v>86.569000000000003</v>
          </cell>
          <cell r="AM140">
            <v>98.055000000000007</v>
          </cell>
          <cell r="AN140">
            <v>117.44499999999999</v>
          </cell>
          <cell r="AO140">
            <v>87.492999999999995</v>
          </cell>
          <cell r="AP140">
            <v>84.054000000000002</v>
          </cell>
          <cell r="AQ140">
            <v>98.061999999999998</v>
          </cell>
          <cell r="AR140">
            <v>109.70399999999999</v>
          </cell>
          <cell r="AS140">
            <v>116.158</v>
          </cell>
          <cell r="AT140">
            <v>109.672</v>
          </cell>
          <cell r="AU140">
            <v>93.456999999999994</v>
          </cell>
          <cell r="AV140">
            <v>92.528000000000006</v>
          </cell>
          <cell r="AW140">
            <v>99.152000000000001</v>
          </cell>
          <cell r="AX140">
            <v>80.576999999999998</v>
          </cell>
          <cell r="AY140">
            <v>87.444999999999993</v>
          </cell>
          <cell r="AZ140">
            <v>85.578000000000003</v>
          </cell>
          <cell r="BA140">
            <v>73.06</v>
          </cell>
          <cell r="BB140">
            <v>71.185350999999997</v>
          </cell>
          <cell r="BC140">
            <v>91.318737999999996</v>
          </cell>
          <cell r="BD140">
            <v>79.531454999999994</v>
          </cell>
          <cell r="BE140">
            <v>94.352275000000006</v>
          </cell>
          <cell r="BF140">
            <v>96.791966000000002</v>
          </cell>
          <cell r="BG140">
            <v>97.61442874635398</v>
          </cell>
          <cell r="BH140">
            <v>106.63334751269952</v>
          </cell>
          <cell r="BI140">
            <v>102.41133722014249</v>
          </cell>
          <cell r="BJ140">
            <v>100.66318780960556</v>
          </cell>
          <cell r="BK140">
            <v>101.50139984820294</v>
          </cell>
          <cell r="BL140">
            <v>101.11734192875203</v>
          </cell>
          <cell r="BM140">
            <v>102.31733525276839</v>
          </cell>
          <cell r="BN140">
            <v>101.65210601575447</v>
          </cell>
          <cell r="BO140">
            <v>101.60212041189428</v>
          </cell>
          <cell r="BP140">
            <v>101.45027417101667</v>
          </cell>
          <cell r="BQ140">
            <v>101.63806069147441</v>
          </cell>
          <cell r="BR140">
            <v>101.62783555603717</v>
          </cell>
          <cell r="BS140">
            <v>101.73197930858163</v>
          </cell>
          <cell r="BT140">
            <v>101.59407936923539</v>
          </cell>
          <cell r="BU140">
            <v>101.61005402780083</v>
          </cell>
        </row>
        <row r="141">
          <cell r="AG141">
            <v>67.322999999999993</v>
          </cell>
          <cell r="AH141">
            <v>59.796999999999997</v>
          </cell>
          <cell r="AI141">
            <v>71.643000000000001</v>
          </cell>
          <cell r="AJ141">
            <v>74.498000000000005</v>
          </cell>
          <cell r="AK141">
            <v>74.721999999999994</v>
          </cell>
          <cell r="AL141">
            <v>91.8</v>
          </cell>
          <cell r="AM141">
            <v>105.169</v>
          </cell>
          <cell r="AN141">
            <v>91.367000000000004</v>
          </cell>
          <cell r="AO141">
            <v>97.953000000000003</v>
          </cell>
          <cell r="AP141">
            <v>101.965</v>
          </cell>
          <cell r="AQ141">
            <v>105.688</v>
          </cell>
          <cell r="AR141">
            <v>132.03700000000001</v>
          </cell>
          <cell r="AS141">
            <v>114.562</v>
          </cell>
          <cell r="AT141">
            <v>99.204999999999998</v>
          </cell>
          <cell r="AU141">
            <v>95.828999999999994</v>
          </cell>
          <cell r="AV141">
            <v>98.11</v>
          </cell>
          <cell r="AW141">
            <v>98.323999999999998</v>
          </cell>
          <cell r="AX141">
            <v>69.793000000000006</v>
          </cell>
          <cell r="AY141">
            <v>96.727999999999994</v>
          </cell>
          <cell r="AZ141">
            <v>78.192999999999998</v>
          </cell>
          <cell r="BA141">
            <v>68.326999999999998</v>
          </cell>
          <cell r="BB141">
            <v>85.746240999999998</v>
          </cell>
          <cell r="BC141">
            <v>84.641668999999993</v>
          </cell>
          <cell r="BD141">
            <v>89.791775000000001</v>
          </cell>
          <cell r="BE141">
            <v>94.244563999999997</v>
          </cell>
          <cell r="BF141">
            <v>102.81782699999999</v>
          </cell>
          <cell r="BG141">
            <v>99.949877542368313</v>
          </cell>
          <cell r="BH141">
            <v>112.55662169816199</v>
          </cell>
          <cell r="BI141">
            <v>105.04885732547775</v>
          </cell>
          <cell r="BJ141">
            <v>105.84281334997507</v>
          </cell>
          <cell r="BK141">
            <v>104.92983081507521</v>
          </cell>
          <cell r="BL141">
            <v>105.5505990233151</v>
          </cell>
          <cell r="BM141">
            <v>106.2393773195508</v>
          </cell>
          <cell r="BN141">
            <v>105.938238534128</v>
          </cell>
          <cell r="BO141">
            <v>105.52229556667878</v>
          </cell>
          <cell r="BP141">
            <v>105.70017180840881</v>
          </cell>
          <cell r="BQ141">
            <v>105.63606825174956</v>
          </cell>
          <cell r="BR141">
            <v>105.7901364504163</v>
          </cell>
          <cell r="BS141">
            <v>105.8072302961032</v>
          </cell>
          <cell r="BT141">
            <v>105.71738212227629</v>
          </cell>
          <cell r="BU141">
            <v>105.69118047467136</v>
          </cell>
        </row>
        <row r="142">
          <cell r="AG142">
            <v>49.213999999999999</v>
          </cell>
          <cell r="AH142">
            <v>57.631</v>
          </cell>
          <cell r="AI142">
            <v>67.328999999999994</v>
          </cell>
          <cell r="AJ142">
            <v>77.694999999999993</v>
          </cell>
          <cell r="AK142">
            <v>57.838000000000001</v>
          </cell>
          <cell r="AL142">
            <v>96.144000000000005</v>
          </cell>
          <cell r="AM142">
            <v>91.207999999999998</v>
          </cell>
          <cell r="AN142">
            <v>88.778000000000006</v>
          </cell>
          <cell r="AO142">
            <v>80.159000000000006</v>
          </cell>
          <cell r="AP142">
            <v>95.635000000000005</v>
          </cell>
          <cell r="AQ142">
            <v>106.407</v>
          </cell>
          <cell r="AR142">
            <v>119.736</v>
          </cell>
          <cell r="AS142">
            <v>117.82</v>
          </cell>
          <cell r="AT142">
            <v>111.93899999999999</v>
          </cell>
          <cell r="AU142">
            <v>76.555000000000007</v>
          </cell>
          <cell r="AV142">
            <v>99.149000000000001</v>
          </cell>
          <cell r="AW142">
            <v>90.301000000000002</v>
          </cell>
          <cell r="AX142">
            <v>73.460999999999999</v>
          </cell>
          <cell r="AY142">
            <v>84.501999999999995</v>
          </cell>
          <cell r="AZ142">
            <v>63.448999999999998</v>
          </cell>
          <cell r="BA142">
            <v>64.742000000000004</v>
          </cell>
          <cell r="BB142">
            <v>81.401726999999994</v>
          </cell>
          <cell r="BC142">
            <v>71.590217999999993</v>
          </cell>
          <cell r="BD142">
            <v>70.249696999999998</v>
          </cell>
          <cell r="BE142">
            <v>102.552497</v>
          </cell>
          <cell r="BF142">
            <v>106.42103</v>
          </cell>
          <cell r="BG142">
            <v>96.939291295994863</v>
          </cell>
          <cell r="BH142">
            <v>348.12661114253808</v>
          </cell>
          <cell r="BI142">
            <v>325.9154277371598</v>
          </cell>
          <cell r="BJ142">
            <v>331.40728698319549</v>
          </cell>
          <cell r="BK142">
            <v>331.47291727025606</v>
          </cell>
          <cell r="BL142">
            <v>327.86421797743924</v>
          </cell>
          <cell r="BM142">
            <v>330.71835415440876</v>
          </cell>
          <cell r="BN142">
            <v>330.31477402987866</v>
          </cell>
          <cell r="BO142">
            <v>329.47564082449196</v>
          </cell>
          <cell r="BP142">
            <v>330.35551008303582</v>
          </cell>
          <cell r="BQ142">
            <v>329.96918085129516</v>
          </cell>
          <cell r="BR142">
            <v>329.74569941385084</v>
          </cell>
          <cell r="BS142">
            <v>330.16669198862201</v>
          </cell>
          <cell r="BT142">
            <v>329.97216104051051</v>
          </cell>
          <cell r="BU142">
            <v>329.94254463225911</v>
          </cell>
        </row>
        <row r="147">
          <cell r="AH147">
            <v>4.6619999999999999</v>
          </cell>
          <cell r="AI147">
            <v>2.032</v>
          </cell>
          <cell r="AJ147">
            <v>3.1819999999999999</v>
          </cell>
          <cell r="AK147">
            <v>34.539000000000001</v>
          </cell>
          <cell r="AL147">
            <v>4.6040000000000001</v>
          </cell>
          <cell r="AM147">
            <v>15.773999999999999</v>
          </cell>
          <cell r="AN147">
            <v>7.0170000000000003</v>
          </cell>
          <cell r="AO147">
            <v>7.5720000000000001</v>
          </cell>
          <cell r="AP147">
            <v>5.1989999999999998</v>
          </cell>
          <cell r="AQ147">
            <v>7.0979999999999999</v>
          </cell>
          <cell r="AR147">
            <v>10.343999999999999</v>
          </cell>
          <cell r="AS147">
            <v>10.029</v>
          </cell>
          <cell r="AT147">
            <v>8.875</v>
          </cell>
          <cell r="AU147">
            <v>4.1840000000000002</v>
          </cell>
          <cell r="AV147">
            <v>20.721</v>
          </cell>
          <cell r="AW147">
            <v>13.678000000000001</v>
          </cell>
          <cell r="AX147">
            <v>13.42</v>
          </cell>
          <cell r="AY147">
            <v>8.1389999999999993</v>
          </cell>
          <cell r="AZ147">
            <v>15.462</v>
          </cell>
          <cell r="BA147">
            <v>20.398</v>
          </cell>
          <cell r="BB147">
            <v>20.638000000000002</v>
          </cell>
          <cell r="BC147">
            <v>15.829330000000001</v>
          </cell>
          <cell r="BD147">
            <v>16.087264000000001</v>
          </cell>
          <cell r="BE147">
            <v>26.879649000000001</v>
          </cell>
          <cell r="BF147">
            <v>32.364327000000003</v>
          </cell>
          <cell r="BG147">
            <v>28.182085000000001</v>
          </cell>
          <cell r="BH147">
            <v>21.364857000000001</v>
          </cell>
          <cell r="BI147">
            <v>32</v>
          </cell>
          <cell r="BJ147">
            <v>23.421899235571988</v>
          </cell>
          <cell r="BK147">
            <v>27.208585660723429</v>
          </cell>
          <cell r="BL147">
            <v>26.258090578774191</v>
          </cell>
          <cell r="BM147">
            <v>25.673667019465107</v>
          </cell>
          <cell r="BN147">
            <v>26.179740498190114</v>
          </cell>
          <cell r="BO147">
            <v>26.91244849890694</v>
          </cell>
          <cell r="BP147">
            <v>25.748396598544961</v>
          </cell>
          <cell r="BQ147">
            <v>26.446506451211956</v>
          </cell>
          <cell r="BR147">
            <v>26.154468638776262</v>
          </cell>
          <cell r="BS147">
            <v>26.192151813263813</v>
          </cell>
          <cell r="BT147">
            <v>26.288312137126045</v>
          </cell>
          <cell r="BU147">
            <v>26.290794400140786</v>
          </cell>
          <cell r="BV147">
            <v>26.165967127784608</v>
          </cell>
        </row>
        <row r="148">
          <cell r="AG148">
            <v>4.4459999999999997</v>
          </cell>
          <cell r="AH148">
            <v>5.8339999999999996</v>
          </cell>
          <cell r="AI148">
            <v>6.0389999999999997</v>
          </cell>
          <cell r="AJ148">
            <v>6.3540000000000001</v>
          </cell>
          <cell r="AK148">
            <v>3.992</v>
          </cell>
          <cell r="AL148">
            <v>2.7850000000000001</v>
          </cell>
          <cell r="AM148">
            <v>22.079000000000001</v>
          </cell>
          <cell r="AN148">
            <v>30.745999999999999</v>
          </cell>
          <cell r="AO148">
            <v>6.44</v>
          </cell>
          <cell r="AP148">
            <v>5.484</v>
          </cell>
          <cell r="AQ148">
            <v>13.000999999999999</v>
          </cell>
          <cell r="AR148">
            <v>11.414999999999999</v>
          </cell>
          <cell r="AS148">
            <v>11.146000000000001</v>
          </cell>
          <cell r="AT148">
            <v>8.1159999999999997</v>
          </cell>
          <cell r="AU148">
            <v>11.016999999999999</v>
          </cell>
          <cell r="AV148">
            <v>11.993</v>
          </cell>
          <cell r="AW148">
            <v>13.593</v>
          </cell>
          <cell r="AX148">
            <v>31.78</v>
          </cell>
          <cell r="AY148">
            <v>22.893999999999998</v>
          </cell>
          <cell r="AZ148">
            <v>13.564</v>
          </cell>
          <cell r="BA148">
            <v>28.533999999999999</v>
          </cell>
          <cell r="BB148">
            <v>19.760000000000002</v>
          </cell>
          <cell r="BC148">
            <v>26.908387000000001</v>
          </cell>
          <cell r="BD148">
            <v>70.228043999999997</v>
          </cell>
          <cell r="BE148">
            <v>19.942402999999999</v>
          </cell>
          <cell r="BF148">
            <v>52.799480000000003</v>
          </cell>
          <cell r="BG148">
            <v>39.463191000000002</v>
          </cell>
          <cell r="BH148">
            <v>46.330174999999997</v>
          </cell>
          <cell r="BI148">
            <v>17</v>
          </cell>
          <cell r="BJ148">
            <v>42.906380535261398</v>
          </cell>
          <cell r="BK148">
            <v>33.923110430268771</v>
          </cell>
          <cell r="BL148">
            <v>37.953035942772679</v>
          </cell>
          <cell r="BM148">
            <v>34.88929635796444</v>
          </cell>
          <cell r="BN148">
            <v>35.7990129456538</v>
          </cell>
          <cell r="BO148">
            <v>33.334364653253459</v>
          </cell>
          <cell r="BP148">
            <v>37.094167242384216</v>
          </cell>
          <cell r="BQ148">
            <v>35.179764065982631</v>
          </cell>
          <cell r="BR148">
            <v>35.813975428405719</v>
          </cell>
          <cell r="BS148">
            <v>35.259321053047707</v>
          </cell>
          <cell r="BT148">
            <v>35.444256867135962</v>
          </cell>
          <cell r="BU148">
            <v>35.336318488614744</v>
          </cell>
        </row>
        <row r="149">
          <cell r="AG149">
            <v>5.1719999999999997</v>
          </cell>
          <cell r="AH149">
            <v>9.6739999999999995</v>
          </cell>
          <cell r="AI149">
            <v>11.250999999999999</v>
          </cell>
          <cell r="AJ149">
            <v>3.2250000000000001</v>
          </cell>
          <cell r="AK149">
            <v>12.602</v>
          </cell>
          <cell r="AL149">
            <v>2.194</v>
          </cell>
          <cell r="AM149">
            <v>23.75</v>
          </cell>
          <cell r="AN149">
            <v>31.177</v>
          </cell>
          <cell r="AO149">
            <v>5.7249999999999996</v>
          </cell>
          <cell r="AP149">
            <v>6.54</v>
          </cell>
          <cell r="AQ149">
            <v>14.250999999999999</v>
          </cell>
          <cell r="AR149">
            <v>11.976000000000001</v>
          </cell>
          <cell r="AS149">
            <v>12.99</v>
          </cell>
          <cell r="AT149">
            <v>6.7850000000000001</v>
          </cell>
          <cell r="AU149">
            <v>25.44</v>
          </cell>
          <cell r="AV149">
            <v>33.201000000000001</v>
          </cell>
          <cell r="AW149">
            <v>29.917000000000002</v>
          </cell>
          <cell r="AX149">
            <v>28.745000000000001</v>
          </cell>
          <cell r="AY149">
            <v>39.076000000000001</v>
          </cell>
          <cell r="AZ149">
            <v>15.503</v>
          </cell>
          <cell r="BA149">
            <v>18.895</v>
          </cell>
          <cell r="BB149">
            <v>27.613</v>
          </cell>
          <cell r="BC149">
            <v>21.076172</v>
          </cell>
          <cell r="BD149">
            <v>37.302691000000003</v>
          </cell>
          <cell r="BE149">
            <v>41.005986</v>
          </cell>
          <cell r="BF149">
            <v>31.566779</v>
          </cell>
          <cell r="BG149">
            <v>33.646132000000001</v>
          </cell>
          <cell r="BH149">
            <v>31.072476999999999</v>
          </cell>
          <cell r="BI149">
            <v>31</v>
          </cell>
          <cell r="BJ149">
            <v>32.746509695015469</v>
          </cell>
          <cell r="BK149">
            <v>32.523193473600642</v>
          </cell>
          <cell r="BL149">
            <v>30.598085802264375</v>
          </cell>
          <cell r="BM149">
            <v>31.269789537403945</v>
          </cell>
          <cell r="BN149">
            <v>31.744539078647168</v>
          </cell>
          <cell r="BO149">
            <v>31.62751570165689</v>
          </cell>
          <cell r="BP149">
            <v>31.776423517386316</v>
          </cell>
          <cell r="BQ149">
            <v>31.552624718714604</v>
          </cell>
          <cell r="BR149">
            <v>31.403270727471739</v>
          </cell>
          <cell r="BS149">
            <v>31.594178510761786</v>
          </cell>
          <cell r="BT149">
            <v>31.620874748775343</v>
          </cell>
          <cell r="BU149">
            <v>31.590802635198266</v>
          </cell>
        </row>
        <row r="150">
          <cell r="AG150">
            <v>6.516</v>
          </cell>
          <cell r="AH150">
            <v>28.443999999999999</v>
          </cell>
          <cell r="AI150">
            <v>9.1349999999999998</v>
          </cell>
          <cell r="AJ150">
            <v>3.016</v>
          </cell>
          <cell r="AK150">
            <v>34.021999999999998</v>
          </cell>
          <cell r="AL150">
            <v>2.8839999999999999</v>
          </cell>
          <cell r="AM150">
            <v>4.2949999999999999</v>
          </cell>
          <cell r="AN150">
            <v>9.5259999999999998</v>
          </cell>
          <cell r="AO150">
            <v>4.6550000000000002</v>
          </cell>
          <cell r="AP150">
            <v>6.181</v>
          </cell>
          <cell r="AQ150">
            <v>9.8059999999999992</v>
          </cell>
          <cell r="AR150">
            <v>12.782</v>
          </cell>
          <cell r="AS150">
            <v>9.3000000000000007</v>
          </cell>
          <cell r="AT150">
            <v>8.0809999999999995</v>
          </cell>
          <cell r="AU150">
            <v>8.2810000000000006</v>
          </cell>
          <cell r="AV150">
            <v>24.338000000000001</v>
          </cell>
          <cell r="AW150">
            <v>9.1890000000000001</v>
          </cell>
          <cell r="AX150">
            <v>49.908000000000001</v>
          </cell>
          <cell r="AY150">
            <v>52.206000000000003</v>
          </cell>
          <cell r="AZ150">
            <v>33.006999999999998</v>
          </cell>
          <cell r="BA150">
            <v>69.619</v>
          </cell>
          <cell r="BB150">
            <v>45.708261999999998</v>
          </cell>
          <cell r="BC150">
            <v>37.489049999999999</v>
          </cell>
          <cell r="BD150">
            <v>52.497571999999998</v>
          </cell>
          <cell r="BE150">
            <v>38.898412999999998</v>
          </cell>
          <cell r="BF150">
            <v>35.455938000000003</v>
          </cell>
          <cell r="BG150">
            <v>41.273020000000002</v>
          </cell>
          <cell r="BH150">
            <v>31.880341000000001</v>
          </cell>
          <cell r="BI150">
            <v>37.791261702928409</v>
          </cell>
          <cell r="BJ150">
            <v>37.512586533570435</v>
          </cell>
          <cell r="BK150">
            <v>35.810001599963044</v>
          </cell>
          <cell r="BL150">
            <v>35.164178769106421</v>
          </cell>
          <cell r="BM150">
            <v>35.791398915131154</v>
          </cell>
          <cell r="BN150">
            <v>35.80819173227647</v>
          </cell>
          <cell r="BO150">
            <v>36.413885504139898</v>
          </cell>
          <cell r="BP150">
            <v>36.017271510009508</v>
          </cell>
          <cell r="BQ150">
            <v>35.797531304123403</v>
          </cell>
          <cell r="BR150">
            <v>35.838985286132683</v>
          </cell>
          <cell r="BS150">
            <v>35.965655793136087</v>
          </cell>
          <cell r="BT150">
            <v>35.975173067336392</v>
          </cell>
          <cell r="BU150">
            <v>36.006665879508319</v>
          </cell>
        </row>
        <row r="151">
          <cell r="AG151">
            <v>4.92</v>
          </cell>
          <cell r="AH151">
            <v>12.436999999999999</v>
          </cell>
          <cell r="AI151">
            <v>5.6529999999999996</v>
          </cell>
          <cell r="AJ151">
            <v>10.101000000000001</v>
          </cell>
          <cell r="AK151">
            <v>4.2590000000000003</v>
          </cell>
          <cell r="AL151">
            <v>5.875</v>
          </cell>
          <cell r="AM151">
            <v>6.7389999999999999</v>
          </cell>
          <cell r="AN151">
            <v>10.95</v>
          </cell>
          <cell r="AO151">
            <v>5.516</v>
          </cell>
          <cell r="AP151">
            <v>6.101</v>
          </cell>
          <cell r="AQ151">
            <v>9.4819999999999993</v>
          </cell>
          <cell r="AR151">
            <v>11.539</v>
          </cell>
          <cell r="AS151">
            <v>8.0269999999999992</v>
          </cell>
          <cell r="AT151">
            <v>5.1150000000000002</v>
          </cell>
          <cell r="AU151">
            <v>15.372999999999999</v>
          </cell>
          <cell r="AV151">
            <v>14.500999999999999</v>
          </cell>
          <cell r="AW151">
            <v>9.2959999999999994</v>
          </cell>
          <cell r="AX151">
            <v>21.135999999999999</v>
          </cell>
          <cell r="AY151">
            <v>20.431000000000001</v>
          </cell>
          <cell r="AZ151">
            <v>19.228999999999999</v>
          </cell>
          <cell r="BA151">
            <v>35.795999999999999</v>
          </cell>
          <cell r="BB151">
            <v>19.711962</v>
          </cell>
          <cell r="BC151">
            <v>28.130579999999998</v>
          </cell>
          <cell r="BD151">
            <v>29.791710999999999</v>
          </cell>
          <cell r="BE151">
            <v>23.609563000000001</v>
          </cell>
          <cell r="BF151">
            <v>24.707096</v>
          </cell>
          <cell r="BG151">
            <v>25.746254</v>
          </cell>
          <cell r="BH151">
            <v>30.497714999999999</v>
          </cell>
          <cell r="BI151">
            <v>24.258501634557494</v>
          </cell>
          <cell r="BJ151">
            <v>25.19885295993025</v>
          </cell>
          <cell r="BK151">
            <v>24.89497457074393</v>
          </cell>
          <cell r="BL151">
            <v>24.934079202724565</v>
          </cell>
          <cell r="BM151">
            <v>25.366554273291825</v>
          </cell>
          <cell r="BN151">
            <v>26.085413689259241</v>
          </cell>
          <cell r="BO151">
            <v>24.930592528249612</v>
          </cell>
          <cell r="BP151">
            <v>25.295974939189957</v>
          </cell>
          <cell r="BQ151">
            <v>25.242322852853835</v>
          </cell>
          <cell r="BR151">
            <v>25.322522926543041</v>
          </cell>
          <cell r="BS151">
            <v>25.384171656568892</v>
          </cell>
          <cell r="BT151">
            <v>25.375365387219137</v>
          </cell>
          <cell r="BU151">
            <v>25.235116980681067</v>
          </cell>
        </row>
        <row r="152">
          <cell r="AG152">
            <v>10.933</v>
          </cell>
          <cell r="AH152">
            <v>24.402999999999999</v>
          </cell>
          <cell r="AI152">
            <v>5.6360000000000001</v>
          </cell>
          <cell r="AJ152">
            <v>4.2350000000000003</v>
          </cell>
          <cell r="AK152">
            <v>6.423</v>
          </cell>
          <cell r="AL152">
            <v>4.5529999999999999</v>
          </cell>
          <cell r="AM152">
            <v>4.399</v>
          </cell>
          <cell r="AN152">
            <v>11.747</v>
          </cell>
          <cell r="AO152">
            <v>4.9809999999999999</v>
          </cell>
          <cell r="AP152">
            <v>8.6050000000000004</v>
          </cell>
          <cell r="AQ152">
            <v>9.8989999999999991</v>
          </cell>
          <cell r="AR152">
            <v>11.888</v>
          </cell>
          <cell r="AS152">
            <v>8.4269999999999996</v>
          </cell>
          <cell r="AT152">
            <v>5.2779999999999996</v>
          </cell>
          <cell r="AU152">
            <v>20.103999999999999</v>
          </cell>
          <cell r="AV152">
            <v>15.481999999999999</v>
          </cell>
          <cell r="AW152">
            <v>12.192</v>
          </cell>
          <cell r="AX152">
            <v>16.962</v>
          </cell>
          <cell r="AY152">
            <v>13.211</v>
          </cell>
          <cell r="AZ152">
            <v>19.654</v>
          </cell>
          <cell r="BA152">
            <v>35.851999999999997</v>
          </cell>
          <cell r="BB152">
            <v>17.312224000000001</v>
          </cell>
          <cell r="BC152">
            <v>28.905387999999999</v>
          </cell>
          <cell r="BD152">
            <v>27.161135999999999</v>
          </cell>
          <cell r="BE152">
            <v>21.212865000000001</v>
          </cell>
          <cell r="BF152">
            <v>30.675823000000001</v>
          </cell>
          <cell r="BG152">
            <v>21.377597999999999</v>
          </cell>
          <cell r="BH152">
            <v>28.362141000000001</v>
          </cell>
          <cell r="BI152">
            <v>23.770999230996484</v>
          </cell>
          <cell r="BJ152">
            <v>24.155509944718371</v>
          </cell>
          <cell r="BK152">
            <v>24.234098895581006</v>
          </cell>
          <cell r="BL152">
            <v>24.538993553390572</v>
          </cell>
          <cell r="BM152">
            <v>23.677484073896689</v>
          </cell>
          <cell r="BN152">
            <v>25.136258645563057</v>
          </cell>
          <cell r="BO152">
            <v>24.075417139716624</v>
          </cell>
          <cell r="BP152">
            <v>24.348469022629939</v>
          </cell>
          <cell r="BQ152">
            <v>24.332450461629591</v>
          </cell>
          <cell r="BR152">
            <v>24.355324487039379</v>
          </cell>
          <cell r="BS152">
            <v>24.314015868687179</v>
          </cell>
          <cell r="BT152">
            <v>24.44958395131572</v>
          </cell>
          <cell r="BU152">
            <v>24.285135395940543</v>
          </cell>
        </row>
        <row r="153">
          <cell r="AG153">
            <v>8.94</v>
          </cell>
          <cell r="AH153">
            <v>12.497</v>
          </cell>
          <cell r="AI153">
            <v>16.048999999999999</v>
          </cell>
          <cell r="AJ153">
            <v>8.5269999999999992</v>
          </cell>
          <cell r="AK153">
            <v>8.4009999999999998</v>
          </cell>
          <cell r="AL153">
            <v>4.4820000000000002</v>
          </cell>
          <cell r="AM153">
            <v>5.0629999999999997</v>
          </cell>
          <cell r="AN153">
            <v>7.867</v>
          </cell>
          <cell r="AO153">
            <v>6.8040000000000003</v>
          </cell>
          <cell r="AP153">
            <v>8.423</v>
          </cell>
          <cell r="AQ153">
            <v>11.231999999999999</v>
          </cell>
          <cell r="AR153">
            <v>13.47</v>
          </cell>
          <cell r="AS153">
            <v>8.4570000000000007</v>
          </cell>
          <cell r="AT153">
            <v>8.3160000000000007</v>
          </cell>
          <cell r="AU153">
            <v>13.689</v>
          </cell>
          <cell r="AV153">
            <v>13.846</v>
          </cell>
          <cell r="AW153">
            <v>13.66</v>
          </cell>
          <cell r="AX153">
            <v>18.405000000000001</v>
          </cell>
          <cell r="AY153">
            <v>15.833</v>
          </cell>
          <cell r="AZ153">
            <v>14.134</v>
          </cell>
          <cell r="BA153">
            <v>23.126999999999999</v>
          </cell>
          <cell r="BB153">
            <v>17.021840000000001</v>
          </cell>
          <cell r="BC153">
            <v>28.603435999999999</v>
          </cell>
          <cell r="BD153">
            <v>26.18038</v>
          </cell>
          <cell r="BE153">
            <v>23.440804</v>
          </cell>
          <cell r="BF153">
            <v>30.417907</v>
          </cell>
          <cell r="BG153">
            <v>26.890649</v>
          </cell>
          <cell r="BH153">
            <v>22.865604000000001</v>
          </cell>
          <cell r="BI153">
            <v>24.910608703781435</v>
          </cell>
          <cell r="BJ153">
            <v>24.344152194771727</v>
          </cell>
          <cell r="BK153">
            <v>24.838243149351253</v>
          </cell>
          <cell r="BL153">
            <v>24.746799131856886</v>
          </cell>
          <cell r="BM153">
            <v>24.056033323683639</v>
          </cell>
          <cell r="BN153">
            <v>24.461666127704952</v>
          </cell>
          <cell r="BO153">
            <v>24.57916730068899</v>
          </cell>
          <cell r="BP153">
            <v>24.48937878547369</v>
          </cell>
          <cell r="BQ153">
            <v>24.536381806657147</v>
          </cell>
          <cell r="BR153">
            <v>24.466608933881631</v>
          </cell>
          <cell r="BS153">
            <v>24.424525468841686</v>
          </cell>
          <cell r="BT153">
            <v>24.506640590881283</v>
          </cell>
          <cell r="BU153">
            <v>24.499212459108627</v>
          </cell>
        </row>
        <row r="154">
          <cell r="AG154">
            <v>6.9950000000000001</v>
          </cell>
          <cell r="AH154">
            <v>6.5529999999999999</v>
          </cell>
          <cell r="AI154">
            <v>4.6360000000000001</v>
          </cell>
          <cell r="AJ154">
            <v>4.54</v>
          </cell>
          <cell r="AK154">
            <v>7.0890000000000004</v>
          </cell>
          <cell r="AL154">
            <v>4.2930000000000001</v>
          </cell>
          <cell r="AM154">
            <v>6.5270000000000001</v>
          </cell>
          <cell r="AN154">
            <v>6.3129999999999997</v>
          </cell>
          <cell r="AO154">
            <v>4.8630000000000004</v>
          </cell>
          <cell r="AP154">
            <v>21.125</v>
          </cell>
          <cell r="AQ154">
            <v>12.643000000000001</v>
          </cell>
          <cell r="AR154">
            <v>11.045999999999999</v>
          </cell>
          <cell r="AS154">
            <v>10.54</v>
          </cell>
          <cell r="AT154">
            <v>6.4459999999999997</v>
          </cell>
          <cell r="AU154">
            <v>6.0910000000000002</v>
          </cell>
          <cell r="AV154">
            <v>22.568000000000001</v>
          </cell>
          <cell r="AW154">
            <v>10.186</v>
          </cell>
          <cell r="AX154">
            <v>16.376000000000001</v>
          </cell>
          <cell r="AY154">
            <v>14.47</v>
          </cell>
          <cell r="AZ154">
            <v>22.899000000000001</v>
          </cell>
          <cell r="BA154">
            <v>32.308</v>
          </cell>
          <cell r="BB154">
            <v>23.446342000000001</v>
          </cell>
          <cell r="BC154">
            <v>31.081054999999999</v>
          </cell>
          <cell r="BD154">
            <v>30.276021</v>
          </cell>
          <cell r="BE154">
            <v>32.492196999999997</v>
          </cell>
          <cell r="BF154">
            <v>24.238702</v>
          </cell>
          <cell r="BG154">
            <v>41.260337999999997</v>
          </cell>
          <cell r="BH154">
            <v>36</v>
          </cell>
          <cell r="BI154">
            <v>29.287762523551343</v>
          </cell>
          <cell r="BJ154">
            <v>30.809634661238952</v>
          </cell>
          <cell r="BK154">
            <v>31.554525733923874</v>
          </cell>
          <cell r="BL154">
            <v>30.897225625253878</v>
          </cell>
          <cell r="BM154">
            <v>32.808908783906887</v>
          </cell>
          <cell r="BN154">
            <v>31.866918868986694</v>
          </cell>
          <cell r="BO154">
            <v>31.071611465574986</v>
          </cell>
          <cell r="BP154">
            <v>31.587442734662055</v>
          </cell>
          <cell r="BQ154">
            <v>31.639838095529264</v>
          </cell>
          <cell r="BR154">
            <v>31.646421495676904</v>
          </cell>
          <cell r="BS154">
            <v>31.79494398973198</v>
          </cell>
          <cell r="BT154">
            <v>31.562446532085982</v>
          </cell>
          <cell r="BU154">
            <v>31.548051556235038</v>
          </cell>
        </row>
        <row r="155">
          <cell r="AG155">
            <v>5.0629999999999997</v>
          </cell>
          <cell r="AH155">
            <v>7.032</v>
          </cell>
          <cell r="AI155">
            <v>40.552999999999997</v>
          </cell>
          <cell r="AJ155">
            <v>3.1040000000000001</v>
          </cell>
          <cell r="AK155">
            <v>9.1460000000000008</v>
          </cell>
          <cell r="AL155">
            <v>9.8070000000000004</v>
          </cell>
          <cell r="AM155">
            <v>5.8540000000000001</v>
          </cell>
          <cell r="AN155">
            <v>4.5270000000000001</v>
          </cell>
          <cell r="AO155">
            <v>4.6020000000000003</v>
          </cell>
          <cell r="AP155">
            <v>9.8770000000000007</v>
          </cell>
          <cell r="AQ155">
            <v>12.010999999999999</v>
          </cell>
          <cell r="AR155">
            <v>11.999000000000001</v>
          </cell>
          <cell r="AS155">
            <v>11.846</v>
          </cell>
          <cell r="AT155">
            <v>6.1609999999999996</v>
          </cell>
          <cell r="AU155">
            <v>6.298</v>
          </cell>
          <cell r="AV155">
            <v>11.725</v>
          </cell>
          <cell r="AW155">
            <v>12.045999999999999</v>
          </cell>
          <cell r="AX155">
            <v>13.464</v>
          </cell>
          <cell r="AY155">
            <v>14.531000000000001</v>
          </cell>
          <cell r="AZ155">
            <v>13.082000000000001</v>
          </cell>
          <cell r="BA155">
            <v>19.321999999999999</v>
          </cell>
          <cell r="BB155">
            <v>17.328088999999999</v>
          </cell>
          <cell r="BC155">
            <v>40.218547999999998</v>
          </cell>
          <cell r="BD155">
            <v>35.533957000000001</v>
          </cell>
          <cell r="BE155">
            <v>28.694240000000001</v>
          </cell>
          <cell r="BF155">
            <v>20.458593</v>
          </cell>
          <cell r="BG155">
            <v>44.894153000000003</v>
          </cell>
          <cell r="BH155">
            <v>16</v>
          </cell>
          <cell r="BI155">
            <v>31.208659040073385</v>
          </cell>
          <cell r="BJ155">
            <v>27.3048672150396</v>
          </cell>
          <cell r="BK155">
            <v>27.298396606332084</v>
          </cell>
          <cell r="BL155">
            <v>26.742419860950726</v>
          </cell>
          <cell r="BM155">
            <v>28.495659431729287</v>
          </cell>
          <cell r="BN155">
            <v>25.838239103847599</v>
          </cell>
          <cell r="BO155">
            <v>28.210000430825016</v>
          </cell>
          <cell r="BP155">
            <v>27.135916443579855</v>
          </cell>
          <cell r="BQ155">
            <v>27.316943086736938</v>
          </cell>
          <cell r="BR155">
            <v>27.284447054186494</v>
          </cell>
          <cell r="BS155">
            <v>27.39935169934374</v>
          </cell>
          <cell r="BT155">
            <v>27.157109223835182</v>
          </cell>
          <cell r="BU155">
            <v>27.469331742934415</v>
          </cell>
        </row>
        <row r="156">
          <cell r="AG156">
            <v>4.9589999999999996</v>
          </cell>
          <cell r="AH156">
            <v>5.6550000000000002</v>
          </cell>
          <cell r="AI156">
            <v>3.6139999999999999</v>
          </cell>
          <cell r="AJ156">
            <v>13.583</v>
          </cell>
          <cell r="AK156">
            <v>2.5049999999999999</v>
          </cell>
          <cell r="AL156">
            <v>24.756</v>
          </cell>
          <cell r="AM156">
            <v>4.9610000000000003</v>
          </cell>
          <cell r="AN156">
            <v>4.0720000000000001</v>
          </cell>
          <cell r="AO156">
            <v>4.6950000000000003</v>
          </cell>
          <cell r="AP156">
            <v>6.2949999999999999</v>
          </cell>
          <cell r="AQ156">
            <v>11.398</v>
          </cell>
          <cell r="AR156">
            <v>9.6539999999999999</v>
          </cell>
          <cell r="AS156">
            <v>9.6690000000000005</v>
          </cell>
          <cell r="AT156">
            <v>4.641</v>
          </cell>
          <cell r="AU156">
            <v>2.8809999999999998</v>
          </cell>
          <cell r="AV156">
            <v>21.355</v>
          </cell>
          <cell r="AW156">
            <v>26.925000000000001</v>
          </cell>
          <cell r="AX156">
            <v>9.2059999999999995</v>
          </cell>
          <cell r="AY156">
            <v>14.464</v>
          </cell>
          <cell r="AZ156">
            <v>19.891999999999999</v>
          </cell>
          <cell r="BA156">
            <v>15.218999999999999</v>
          </cell>
          <cell r="BB156">
            <v>15.49137</v>
          </cell>
          <cell r="BC156">
            <v>27.930137999999999</v>
          </cell>
          <cell r="BD156">
            <v>21.180146000000001</v>
          </cell>
          <cell r="BE156">
            <v>24.539535999999998</v>
          </cell>
          <cell r="BF156">
            <v>15.788748999999999</v>
          </cell>
          <cell r="BG156">
            <v>28.239978000000001</v>
          </cell>
          <cell r="BH156">
            <v>22</v>
          </cell>
          <cell r="BI156">
            <v>21.628979144903628</v>
          </cell>
          <cell r="BJ156">
            <v>20.9593055681535</v>
          </cell>
          <cell r="BK156">
            <v>21.682707358982764</v>
          </cell>
          <cell r="BL156">
            <v>20.76756379103535</v>
          </cell>
          <cell r="BM156">
            <v>22.242198117626433</v>
          </cell>
          <cell r="BN156">
            <v>21.513764071689103</v>
          </cell>
          <cell r="BO156">
            <v>21.456150796140335</v>
          </cell>
          <cell r="BP156">
            <v>21.433107781497434</v>
          </cell>
          <cell r="BQ156">
            <v>21.532476827094793</v>
          </cell>
          <cell r="BR156">
            <v>21.48255691159773</v>
          </cell>
          <cell r="BS156">
            <v>21.635539518809622</v>
          </cell>
          <cell r="BT156">
            <v>21.483611277603877</v>
          </cell>
          <cell r="BU156">
            <v>21.507966367027983</v>
          </cell>
        </row>
        <row r="157">
          <cell r="AG157">
            <v>4.6970000000000001</v>
          </cell>
          <cell r="AH157">
            <v>4.375</v>
          </cell>
          <cell r="AI157">
            <v>4.12</v>
          </cell>
          <cell r="AJ157">
            <v>7.819</v>
          </cell>
          <cell r="AK157">
            <v>1.736</v>
          </cell>
          <cell r="AL157">
            <v>2.823</v>
          </cell>
          <cell r="AM157">
            <v>6.8529999999999998</v>
          </cell>
          <cell r="AN157">
            <v>5.2850000000000001</v>
          </cell>
          <cell r="AO157">
            <v>4.7889999999999997</v>
          </cell>
          <cell r="AP157">
            <v>4.9720000000000004</v>
          </cell>
          <cell r="AQ157">
            <v>10.196</v>
          </cell>
          <cell r="AR157">
            <v>9.7149999999999999</v>
          </cell>
          <cell r="AS157">
            <v>8.1829999999999998</v>
          </cell>
          <cell r="AT157">
            <v>6.141</v>
          </cell>
          <cell r="AU157">
            <v>7.7930000000000001</v>
          </cell>
          <cell r="AV157">
            <v>8.4339999999999993</v>
          </cell>
          <cell r="AW157">
            <v>9.9510000000000005</v>
          </cell>
          <cell r="AX157">
            <v>11.457000000000001</v>
          </cell>
          <cell r="AY157">
            <v>11.362</v>
          </cell>
          <cell r="AZ157">
            <v>16.103000000000002</v>
          </cell>
          <cell r="BA157">
            <v>16.257999999999999</v>
          </cell>
          <cell r="BB157">
            <v>16.909929000000002</v>
          </cell>
          <cell r="BC157">
            <v>54.897647999999997</v>
          </cell>
          <cell r="BD157">
            <v>40.054654999999997</v>
          </cell>
          <cell r="BE157">
            <v>29.481781999999999</v>
          </cell>
          <cell r="BF157">
            <v>43.777189999999997</v>
          </cell>
          <cell r="BG157">
            <v>38.752811999999999</v>
          </cell>
          <cell r="BH157">
            <v>39</v>
          </cell>
          <cell r="BI157">
            <v>38.039405104713097</v>
          </cell>
          <cell r="BJ157">
            <v>35.836034845202676</v>
          </cell>
          <cell r="BK157">
            <v>36.53513696826105</v>
          </cell>
          <cell r="BL157">
            <v>37.36150458209022</v>
          </cell>
          <cell r="BM157">
            <v>36.548178503501937</v>
          </cell>
          <cell r="BN157">
            <v>37.539468504368813</v>
          </cell>
          <cell r="BO157">
            <v>36.864052000753794</v>
          </cell>
          <cell r="BP157">
            <v>36.764064680684932</v>
          </cell>
          <cell r="BQ157">
            <v>36.969668111795158</v>
          </cell>
          <cell r="BR157">
            <v>37.015453654279931</v>
          </cell>
          <cell r="BS157">
            <v>36.937086360220924</v>
          </cell>
          <cell r="BT157">
            <v>37.03054139037652</v>
          </cell>
          <cell r="BU157">
            <v>36.910064961546951</v>
          </cell>
        </row>
        <row r="158">
          <cell r="AG158">
            <v>2.9129999999999998</v>
          </cell>
          <cell r="AH158">
            <v>5.1189999999999998</v>
          </cell>
          <cell r="AI158">
            <v>2.661</v>
          </cell>
          <cell r="AJ158">
            <v>3.637</v>
          </cell>
          <cell r="AK158">
            <v>16.006</v>
          </cell>
          <cell r="AL158">
            <v>5.76</v>
          </cell>
          <cell r="AM158">
            <v>6.4710000000000001</v>
          </cell>
          <cell r="AN158">
            <v>7.7939999999999996</v>
          </cell>
          <cell r="AO158">
            <v>4.694</v>
          </cell>
          <cell r="AP158">
            <v>7.5549999999999997</v>
          </cell>
          <cell r="AQ158">
            <v>11.061999999999999</v>
          </cell>
          <cell r="AR158">
            <v>11.462999999999999</v>
          </cell>
          <cell r="AS158">
            <v>8.2889999999999997</v>
          </cell>
          <cell r="AT158">
            <v>4.8070000000000004</v>
          </cell>
          <cell r="AU158">
            <v>11.837999999999999</v>
          </cell>
          <cell r="AV158">
            <v>12.706</v>
          </cell>
          <cell r="AW158">
            <v>14.002000000000001</v>
          </cell>
          <cell r="AX158">
            <v>14.862</v>
          </cell>
          <cell r="AY158">
            <v>9.609</v>
          </cell>
          <cell r="AZ158">
            <v>19.042999999999999</v>
          </cell>
          <cell r="BA158">
            <v>40.759</v>
          </cell>
          <cell r="BB158">
            <v>15.738958999999999</v>
          </cell>
          <cell r="BC158">
            <v>38.487412999999997</v>
          </cell>
          <cell r="BD158">
            <v>18.719894</v>
          </cell>
          <cell r="BE158">
            <v>20.334026000000001</v>
          </cell>
          <cell r="BF158">
            <v>36.366131000000003</v>
          </cell>
          <cell r="BG158">
            <v>40.828477999999997</v>
          </cell>
          <cell r="BH158">
            <v>16</v>
          </cell>
          <cell r="BI158">
            <v>39.103822914494685</v>
          </cell>
          <cell r="BJ158">
            <v>24.804266611525577</v>
          </cell>
          <cell r="BK158">
            <v>29.497025552268155</v>
          </cell>
          <cell r="BL158">
            <v>30.038023159780153</v>
          </cell>
          <cell r="BM158">
            <v>29.180831662398646</v>
          </cell>
          <cell r="BN158">
            <v>28.026786733813026</v>
          </cell>
          <cell r="BO158">
            <v>30.52479398009342</v>
          </cell>
          <cell r="BP158">
            <v>28.309386743957134</v>
          </cell>
          <cell r="BQ158">
            <v>29.453492217670657</v>
          </cell>
          <cell r="BR158">
            <v>29.215964456008464</v>
          </cell>
          <cell r="BS158">
            <v>29.099058267586599</v>
          </cell>
          <cell r="BT158">
            <v>29.106084826308575</v>
          </cell>
          <cell r="BU158">
            <v>29.320539133063335</v>
          </cell>
        </row>
        <row r="179">
          <cell r="AG179">
            <v>5</v>
          </cell>
          <cell r="AH179">
            <v>5</v>
          </cell>
          <cell r="AI179">
            <v>5</v>
          </cell>
          <cell r="AJ179">
            <v>6.25</v>
          </cell>
          <cell r="AK179">
            <v>20.333333333333332</v>
          </cell>
          <cell r="AL179">
            <v>24.5</v>
          </cell>
          <cell r="AM179">
            <v>29.583333333333332</v>
          </cell>
          <cell r="AN179">
            <v>25</v>
          </cell>
          <cell r="AO179">
            <v>24.916666666666668</v>
          </cell>
          <cell r="AP179">
            <v>23.666666666666668</v>
          </cell>
          <cell r="AQ179">
            <v>20.25</v>
          </cell>
          <cell r="AR179">
            <v>23.166666666666668</v>
          </cell>
          <cell r="AS179">
            <v>24.583333333333332</v>
          </cell>
          <cell r="AT179">
            <v>20</v>
          </cell>
          <cell r="AU179">
            <v>20</v>
          </cell>
          <cell r="AV179">
            <v>20.083333333333332</v>
          </cell>
          <cell r="AW179">
            <v>22.166666666666668</v>
          </cell>
          <cell r="AX179">
            <v>35.5</v>
          </cell>
          <cell r="AY179">
            <v>40.666666666666664</v>
          </cell>
          <cell r="AZ179">
            <v>36.916666666666664</v>
          </cell>
          <cell r="BA179">
            <v>35.833333333333336</v>
          </cell>
          <cell r="BB179">
            <v>36.75</v>
          </cell>
          <cell r="BC179">
            <v>63.292583333333333</v>
          </cell>
          <cell r="BD179">
            <v>22.258749999999999</v>
          </cell>
          <cell r="BE179">
            <v>18.701416666666667</v>
          </cell>
          <cell r="BF179">
            <v>10.90075</v>
          </cell>
          <cell r="BG179">
            <v>19.803833333333333</v>
          </cell>
          <cell r="BH179">
            <v>20</v>
          </cell>
          <cell r="BI179">
            <v>20</v>
          </cell>
          <cell r="BJ179">
            <v>20</v>
          </cell>
          <cell r="BK179">
            <v>20</v>
          </cell>
          <cell r="BL179">
            <v>20</v>
          </cell>
          <cell r="BM179">
            <v>20</v>
          </cell>
          <cell r="BN179">
            <v>20</v>
          </cell>
          <cell r="BO179">
            <v>20</v>
          </cell>
          <cell r="BP179">
            <v>20</v>
          </cell>
          <cell r="BQ179">
            <v>20</v>
          </cell>
          <cell r="BR179">
            <v>20</v>
          </cell>
          <cell r="BS179">
            <v>20</v>
          </cell>
          <cell r="BT179">
            <v>20</v>
          </cell>
          <cell r="BU179">
            <v>20</v>
          </cell>
          <cell r="BV179">
            <v>20</v>
          </cell>
          <cell r="BW179">
            <v>20</v>
          </cell>
          <cell r="BX179">
            <v>20</v>
          </cell>
          <cell r="BY179">
            <v>20</v>
          </cell>
          <cell r="BZ179">
            <v>20</v>
          </cell>
        </row>
        <row r="210">
          <cell r="AH210">
            <v>18.630683764157368</v>
          </cell>
          <cell r="AI210">
            <v>21.395631898383336</v>
          </cell>
          <cell r="AJ210">
            <v>21.815954622211716</v>
          </cell>
          <cell r="AK210">
            <v>26.47344007548282</v>
          </cell>
          <cell r="AL210">
            <v>23.47484297362687</v>
          </cell>
          <cell r="AM210">
            <v>23.842157150503443</v>
          </cell>
          <cell r="AN210">
            <v>24.792996601071732</v>
          </cell>
          <cell r="AO210">
            <v>24.897857430322755</v>
          </cell>
          <cell r="AP210">
            <v>17.015759394039698</v>
          </cell>
          <cell r="AQ210">
            <v>27.163</v>
          </cell>
          <cell r="AR210">
            <v>22.876000000000001</v>
          </cell>
          <cell r="AS210">
            <v>21.98</v>
          </cell>
          <cell r="AT210">
            <v>16.138999999999999</v>
          </cell>
          <cell r="AU210">
            <v>15.835000000000001</v>
          </cell>
          <cell r="AV210">
            <v>21.667999999999999</v>
          </cell>
          <cell r="AW210">
            <v>17.870999999999999</v>
          </cell>
          <cell r="AX210">
            <v>21.353000000000002</v>
          </cell>
          <cell r="AY210">
            <v>16.536000000000001</v>
          </cell>
          <cell r="AZ210">
            <v>12.747999999999999</v>
          </cell>
          <cell r="BA210">
            <v>22.547000000000001</v>
          </cell>
          <cell r="BB210">
            <v>27.59</v>
          </cell>
          <cell r="BC210">
            <v>26.257999999999999</v>
          </cell>
          <cell r="BD210">
            <v>27.385000000000002</v>
          </cell>
          <cell r="BE210">
            <v>22.826000000000001</v>
          </cell>
          <cell r="BF210">
            <v>25.547000000000001</v>
          </cell>
          <cell r="BG210">
            <v>25.332000000000001</v>
          </cell>
          <cell r="BH210">
            <v>25.53</v>
          </cell>
          <cell r="BI210">
            <v>27.521999999999998</v>
          </cell>
          <cell r="BJ210">
            <v>27.204813151653468</v>
          </cell>
          <cell r="BK210">
            <v>28.024050732867916</v>
          </cell>
          <cell r="BL210">
            <v>28.802550708255911</v>
          </cell>
          <cell r="BM210">
            <v>28.633484057917283</v>
          </cell>
          <cell r="BN210">
            <v>29.4625135856291</v>
          </cell>
          <cell r="BO210">
            <v>29.746548178412603</v>
          </cell>
          <cell r="BP210">
            <v>30.167196844929368</v>
          </cell>
          <cell r="BQ210">
            <v>30.623275411045647</v>
          </cell>
          <cell r="BR210">
            <v>31.150849670504751</v>
          </cell>
          <cell r="BS210">
            <v>31.466508783559966</v>
          </cell>
          <cell r="BT210">
            <v>32.098023305424761</v>
          </cell>
          <cell r="BU210">
            <v>32.431975116215476</v>
          </cell>
          <cell r="BV210">
            <v>32.885507373269597</v>
          </cell>
          <cell r="BW210">
            <v>33.309017221892958</v>
          </cell>
          <cell r="BX210">
            <v>33.631503106003606</v>
          </cell>
          <cell r="BY210">
            <v>34.000991293218696</v>
          </cell>
          <cell r="BZ210">
            <v>34.397445046482225</v>
          </cell>
          <cell r="CA210">
            <v>34.780908174411437</v>
          </cell>
          <cell r="CB210">
            <v>35.14627532670314</v>
          </cell>
          <cell r="CC210">
            <v>35.499409321887356</v>
          </cell>
          <cell r="CD210">
            <v>35.849518658906156</v>
          </cell>
          <cell r="CE210">
            <v>36.195655800865993</v>
          </cell>
          <cell r="CF210">
            <v>36.516346379667318</v>
          </cell>
          <cell r="CG210">
            <v>36.81174388686842</v>
          </cell>
          <cell r="CH210">
            <v>37.105397640610335</v>
          </cell>
          <cell r="CI210">
            <v>37.515511699236335</v>
          </cell>
          <cell r="CJ210">
            <v>37.93459285666578</v>
          </cell>
        </row>
        <row r="211">
          <cell r="AG211">
            <v>27.559928882936589</v>
          </cell>
          <cell r="AH211">
            <v>21.540519892104875</v>
          </cell>
          <cell r="AI211">
            <v>24.737311863879647</v>
          </cell>
          <cell r="AJ211">
            <v>25.223282755143835</v>
          </cell>
          <cell r="AK211">
            <v>30.608198269967019</v>
          </cell>
          <cell r="AL211">
            <v>24.438095208521055</v>
          </cell>
          <cell r="AM211">
            <v>28.026426781211782</v>
          </cell>
          <cell r="AN211">
            <v>32.458128113395887</v>
          </cell>
          <cell r="AO211">
            <v>27.404939884116562</v>
          </cell>
          <cell r="AP211">
            <v>23.364981252144069</v>
          </cell>
          <cell r="AQ211">
            <v>28.774000000000001</v>
          </cell>
          <cell r="AR211">
            <v>26.097999999999999</v>
          </cell>
          <cell r="AS211">
            <v>24.684999999999999</v>
          </cell>
          <cell r="AT211">
            <v>22.343</v>
          </cell>
          <cell r="AU211">
            <v>18.062000000000001</v>
          </cell>
          <cell r="AV211">
            <v>24.606999999999999</v>
          </cell>
          <cell r="AW211">
            <v>23.754000000000001</v>
          </cell>
          <cell r="AX211">
            <v>24.376999999999999</v>
          </cell>
          <cell r="AY211">
            <v>27.92</v>
          </cell>
          <cell r="AZ211">
            <v>31.962</v>
          </cell>
          <cell r="BA211">
            <v>35.398000000000003</v>
          </cell>
          <cell r="BB211">
            <v>34.472999999999999</v>
          </cell>
          <cell r="BC211">
            <v>31.939</v>
          </cell>
          <cell r="BD211">
            <v>36.604999999999997</v>
          </cell>
          <cell r="BE211">
            <v>27.004000000000001</v>
          </cell>
          <cell r="BF211">
            <v>29.498999999999999</v>
          </cell>
          <cell r="BG211">
            <v>31.01</v>
          </cell>
          <cell r="BH211">
            <v>30.847000000000001</v>
          </cell>
          <cell r="BI211">
            <v>30.471</v>
          </cell>
          <cell r="BJ211">
            <v>33.362809135642266</v>
          </cell>
          <cell r="BK211">
            <v>31.664312311299209</v>
          </cell>
          <cell r="BL211">
            <v>32.53457096391606</v>
          </cell>
          <cell r="BM211">
            <v>32.241654212070721</v>
          </cell>
          <cell r="BN211">
            <v>32.554285957571871</v>
          </cell>
          <cell r="BO211">
            <v>32.630619110741733</v>
          </cell>
          <cell r="BP211">
            <v>34.462362778882621</v>
          </cell>
          <cell r="BQ211">
            <v>34.213253660134306</v>
          </cell>
          <cell r="BR211">
            <v>34.888339077486208</v>
          </cell>
          <cell r="BS211">
            <v>35.165331760513787</v>
          </cell>
          <cell r="BT211">
            <v>35.835584551894925</v>
          </cell>
          <cell r="BU211">
            <v>36.287536208095631</v>
          </cell>
          <cell r="BV211">
            <v>36.916293625520531</v>
          </cell>
          <cell r="BW211">
            <v>37.240013463136016</v>
          </cell>
          <cell r="BX211">
            <v>37.637099073770464</v>
          </cell>
          <cell r="BY211">
            <v>38.037266852983095</v>
          </cell>
          <cell r="BZ211">
            <v>38.491223323066606</v>
          </cell>
          <cell r="CA211">
            <v>38.935364071519011</v>
          </cell>
          <cell r="CB211">
            <v>39.345072964986649</v>
          </cell>
          <cell r="CC211">
            <v>39.719041380351626</v>
          </cell>
          <cell r="CD211">
            <v>40.121047217517933</v>
          </cell>
          <cell r="CE211">
            <v>40.506642615778283</v>
          </cell>
          <cell r="CF211">
            <v>40.868653596561742</v>
          </cell>
          <cell r="CG211">
            <v>41.199847946490081</v>
          </cell>
          <cell r="CH211">
            <v>41.526649107604676</v>
          </cell>
          <cell r="CI211">
            <v>41.983751786965705</v>
          </cell>
          <cell r="CJ211">
            <v>42.454885627920731</v>
          </cell>
        </row>
        <row r="212">
          <cell r="AG212">
            <v>26.307556843113908</v>
          </cell>
          <cell r="AH212">
            <v>20.583010506835937</v>
          </cell>
          <cell r="AI212">
            <v>23.637700137021046</v>
          </cell>
          <cell r="AJ212">
            <v>24.102068871434629</v>
          </cell>
          <cell r="AK212">
            <v>29.247616572938995</v>
          </cell>
          <cell r="AL212">
            <v>23.228352252417203</v>
          </cell>
          <cell r="AM212">
            <v>28.347928745205166</v>
          </cell>
          <cell r="AN212">
            <v>27.791678346641085</v>
          </cell>
          <cell r="AO212">
            <v>27.88342124994108</v>
          </cell>
          <cell r="AP212">
            <v>25.040536057202793</v>
          </cell>
          <cell r="AQ212">
            <v>24.864000000000001</v>
          </cell>
          <cell r="AR212">
            <v>24.998999999999999</v>
          </cell>
          <cell r="AS212">
            <v>23.457000000000001</v>
          </cell>
          <cell r="AT212">
            <v>21.221</v>
          </cell>
          <cell r="AU212">
            <v>22.956</v>
          </cell>
          <cell r="AV212">
            <v>23.448</v>
          </cell>
          <cell r="AW212">
            <v>21.312999999999999</v>
          </cell>
          <cell r="AX212">
            <v>27.94</v>
          </cell>
          <cell r="AY212">
            <v>31.751999999999999</v>
          </cell>
          <cell r="AZ212">
            <v>31.326000000000001</v>
          </cell>
          <cell r="BA212">
            <v>35.213999999999999</v>
          </cell>
          <cell r="BB212">
            <v>33.113</v>
          </cell>
          <cell r="BC212">
            <v>30.795999999999999</v>
          </cell>
          <cell r="BD212">
            <v>35.930999999999997</v>
          </cell>
          <cell r="BE212">
            <v>28.164999999999999</v>
          </cell>
          <cell r="BF212">
            <v>27.672999999999998</v>
          </cell>
          <cell r="BG212">
            <v>27.524000000000001</v>
          </cell>
          <cell r="BH212">
            <v>28.934000000000001</v>
          </cell>
          <cell r="BI212">
            <v>26.773</v>
          </cell>
          <cell r="BJ212">
            <v>32.210707515825597</v>
          </cell>
          <cell r="BK212">
            <v>32.078014264849742</v>
          </cell>
          <cell r="BL212">
            <v>32.36891445618464</v>
          </cell>
          <cell r="BM212">
            <v>32.629157240253008</v>
          </cell>
          <cell r="BN212">
            <v>33.569848726409468</v>
          </cell>
          <cell r="BO212">
            <v>33.928313637867362</v>
          </cell>
          <cell r="BP212">
            <v>34.567247799514107</v>
          </cell>
          <cell r="BQ212">
            <v>34.836445587187534</v>
          </cell>
          <cell r="BR212">
            <v>35.447478265068348</v>
          </cell>
          <cell r="BS212">
            <v>35.890729604532098</v>
          </cell>
          <cell r="BT212">
            <v>36.599817042743993</v>
          </cell>
          <cell r="BU212">
            <v>36.988189963941124</v>
          </cell>
          <cell r="BV212">
            <v>37.503261463263911</v>
          </cell>
          <cell r="BW212">
            <v>37.951982690060433</v>
          </cell>
          <cell r="BX212">
            <v>38.338222984372663</v>
          </cell>
          <cell r="BY212">
            <v>38.768724294767523</v>
          </cell>
          <cell r="BZ212">
            <v>39.216346698694046</v>
          </cell>
          <cell r="CA212">
            <v>39.653400421067431</v>
          </cell>
          <cell r="CB212">
            <v>40.067315384433577</v>
          </cell>
          <cell r="CC212">
            <v>40.46768526352195</v>
          </cell>
          <cell r="CD212">
            <v>40.871138479936405</v>
          </cell>
          <cell r="CE212">
            <v>41.265734929434309</v>
          </cell>
          <cell r="CF212">
            <v>41.630302249956131</v>
          </cell>
          <cell r="CG212">
            <v>41.966935915469698</v>
          </cell>
          <cell r="CH212">
            <v>42.301390649723963</v>
          </cell>
          <cell r="CI212">
            <v>42.769126931016139</v>
          </cell>
          <cell r="CJ212">
            <v>43.247476135973152</v>
          </cell>
        </row>
        <row r="213">
          <cell r="AG213">
            <v>26.166559018059502</v>
          </cell>
          <cell r="AH213">
            <v>20.40204010894556</v>
          </cell>
          <cell r="AI213">
            <v>23.429872229748231</v>
          </cell>
          <cell r="AJ213">
            <v>23.890158131157047</v>
          </cell>
          <cell r="AK213">
            <v>28.990465034936715</v>
          </cell>
          <cell r="AL213">
            <v>23.432556652813506</v>
          </cell>
          <cell r="AM213">
            <v>25.666900784618054</v>
          </cell>
          <cell r="AN213">
            <v>32.280849803326923</v>
          </cell>
          <cell r="AO213">
            <v>25.045219135300112</v>
          </cell>
          <cell r="AP213">
            <v>25.928323296613449</v>
          </cell>
          <cell r="AQ213">
            <v>23.648</v>
          </cell>
          <cell r="AR213">
            <v>23.747</v>
          </cell>
          <cell r="AS213">
            <v>23.634</v>
          </cell>
          <cell r="AT213">
            <v>21.388999999999999</v>
          </cell>
          <cell r="AU213">
            <v>21.388999999999999</v>
          </cell>
          <cell r="AV213">
            <v>24.553000000000001</v>
          </cell>
          <cell r="AW213">
            <v>22.294</v>
          </cell>
          <cell r="AX213">
            <v>25.074000000000002</v>
          </cell>
          <cell r="AY213">
            <v>27.263999999999999</v>
          </cell>
          <cell r="AZ213">
            <v>33.704999999999998</v>
          </cell>
          <cell r="BA213">
            <v>35.627000000000002</v>
          </cell>
          <cell r="BB213">
            <v>28.524000000000001</v>
          </cell>
          <cell r="BC213">
            <v>29.736999999999998</v>
          </cell>
          <cell r="BD213">
            <v>40.508000000000003</v>
          </cell>
          <cell r="BE213">
            <v>29.815000000000001</v>
          </cell>
          <cell r="BF213">
            <v>27.629000000000001</v>
          </cell>
          <cell r="BG213">
            <v>29.853000000000002</v>
          </cell>
          <cell r="BH213">
            <v>30.791</v>
          </cell>
          <cell r="BI213">
            <v>27.734000000000002</v>
          </cell>
          <cell r="BJ213">
            <v>34.05609822964341</v>
          </cell>
          <cell r="BK213">
            <v>33.833597210243283</v>
          </cell>
          <cell r="BL213">
            <v>34.330078512157911</v>
          </cell>
          <cell r="BM213">
            <v>34.751361717140504</v>
          </cell>
          <cell r="BN213">
            <v>35.613386069911684</v>
          </cell>
          <cell r="BO213">
            <v>36.224347141226005</v>
          </cell>
          <cell r="BP213">
            <v>36.632041926951175</v>
          </cell>
          <cell r="BQ213">
            <v>36.990888578409297</v>
          </cell>
          <cell r="BR213">
            <v>37.67265485794379</v>
          </cell>
          <cell r="BS213">
            <v>38.151897946020355</v>
          </cell>
          <cell r="BT213">
            <v>38.889795128935354</v>
          </cell>
          <cell r="BU213">
            <v>39.317799097845906</v>
          </cell>
          <cell r="BV213">
            <v>39.828493305228186</v>
          </cell>
          <cell r="BW213">
            <v>40.329286368944757</v>
          </cell>
          <cell r="BX213">
            <v>40.740532943622611</v>
          </cell>
          <cell r="BY213">
            <v>41.197000977535929</v>
          </cell>
          <cell r="BZ213">
            <v>41.67011067607374</v>
          </cell>
          <cell r="CA213">
            <v>42.135054276033259</v>
          </cell>
          <cell r="CB213">
            <v>42.571687245507178</v>
          </cell>
          <cell r="CC213">
            <v>43.001663723521865</v>
          </cell>
          <cell r="CD213">
            <v>43.42925499102504</v>
          </cell>
          <cell r="CE213">
            <v>43.84821634054952</v>
          </cell>
          <cell r="CF213">
            <v>44.235240904212361</v>
          </cell>
          <cell r="CG213">
            <v>44.593038689706994</v>
          </cell>
          <cell r="CH213">
            <v>44.948335278601363</v>
          </cell>
          <cell r="CI213">
            <v>45.445929839661311</v>
          </cell>
          <cell r="CJ213">
            <v>45.953844490903251</v>
          </cell>
        </row>
        <row r="214">
          <cell r="AG214">
            <v>25.324186925426972</v>
          </cell>
          <cell r="AH214">
            <v>23.761133410091674</v>
          </cell>
          <cell r="AI214">
            <v>22.116693221311007</v>
          </cell>
          <cell r="AJ214">
            <v>21.27664393902036</v>
          </cell>
          <cell r="AK214">
            <v>25.931547487520454</v>
          </cell>
          <cell r="AL214">
            <v>23.052278016201722</v>
          </cell>
          <cell r="AM214">
            <v>24.481159386602901</v>
          </cell>
          <cell r="AN214">
            <v>26.537158456502183</v>
          </cell>
          <cell r="AO214">
            <v>22.838113707161021</v>
          </cell>
          <cell r="AP214">
            <v>27.617000000000001</v>
          </cell>
          <cell r="AQ214">
            <v>21.326000000000001</v>
          </cell>
          <cell r="AR214">
            <v>23.843</v>
          </cell>
          <cell r="AS214">
            <v>22.937999999999999</v>
          </cell>
          <cell r="AT214">
            <v>20.533000000000001</v>
          </cell>
          <cell r="AU214">
            <v>21.812000000000001</v>
          </cell>
          <cell r="AV214">
            <v>24.251999999999999</v>
          </cell>
          <cell r="AW214">
            <v>21.425000000000001</v>
          </cell>
          <cell r="AX214">
            <v>26.452999999999999</v>
          </cell>
          <cell r="AY214">
            <v>24.209</v>
          </cell>
          <cell r="AZ214">
            <v>25.988</v>
          </cell>
          <cell r="BA214">
            <v>32.729999999999997</v>
          </cell>
          <cell r="BB214">
            <v>30.306999999999999</v>
          </cell>
          <cell r="BC214">
            <v>28.353000000000002</v>
          </cell>
          <cell r="BD214">
            <v>34.027000000000001</v>
          </cell>
          <cell r="BE214">
            <v>28.702999999999999</v>
          </cell>
          <cell r="BF214">
            <v>26.733000000000001</v>
          </cell>
          <cell r="BG214">
            <v>30.321000000000002</v>
          </cell>
          <cell r="BH214">
            <v>31.187000000000001</v>
          </cell>
          <cell r="BI214">
            <v>30.932273216965022</v>
          </cell>
          <cell r="BJ214">
            <v>32.344270407876834</v>
          </cell>
          <cell r="BK214">
            <v>33.028787290714561</v>
          </cell>
          <cell r="BL214">
            <v>33.135098268768573</v>
          </cell>
          <cell r="BM214">
            <v>33.859325820822662</v>
          </cell>
          <cell r="BN214">
            <v>34.439564561627044</v>
          </cell>
          <cell r="BO214">
            <v>34.855313962331159</v>
          </cell>
          <cell r="BP214">
            <v>35.405450773979695</v>
          </cell>
          <cell r="BQ214">
            <v>35.840607802708867</v>
          </cell>
          <cell r="BR214">
            <v>36.430140166848354</v>
          </cell>
          <cell r="BS214">
            <v>36.921683424266156</v>
          </cell>
          <cell r="BT214">
            <v>37.58127837324021</v>
          </cell>
          <cell r="BU214">
            <v>38.001025963000465</v>
          </cell>
          <cell r="BV214">
            <v>38.526265763571537</v>
          </cell>
          <cell r="BW214">
            <v>39.010207838308666</v>
          </cell>
          <cell r="BX214">
            <v>39.395523133453231</v>
          </cell>
          <cell r="BY214">
            <v>39.839257072314204</v>
          </cell>
          <cell r="BZ214">
            <v>40.290590963134946</v>
          </cell>
          <cell r="CA214">
            <v>40.745810507295452</v>
          </cell>
          <cell r="CB214">
            <v>41.171125938153558</v>
          </cell>
          <cell r="CC214">
            <v>41.584638997982104</v>
          </cell>
          <cell r="CD214">
            <v>41.99657116513513</v>
          </cell>
          <cell r="CE214">
            <v>42.402248280347735</v>
          </cell>
          <cell r="CF214">
            <v>42.776234420285711</v>
          </cell>
          <cell r="CG214">
            <v>43.123344141353776</v>
          </cell>
          <cell r="CH214">
            <v>43.466816246662226</v>
          </cell>
          <cell r="CI214">
            <v>43.947493418536553</v>
          </cell>
        </row>
        <row r="215">
          <cell r="AG215">
            <v>25.072583161100233</v>
          </cell>
          <cell r="AH215">
            <v>23.505921069539905</v>
          </cell>
          <cell r="AI215">
            <v>21.879143398040419</v>
          </cell>
          <cell r="AJ215">
            <v>21.048116873200442</v>
          </cell>
          <cell r="AK215">
            <v>25.653023276818928</v>
          </cell>
          <cell r="AL215">
            <v>22.896931958317751</v>
          </cell>
          <cell r="AM215">
            <v>21.339453157162719</v>
          </cell>
          <cell r="AN215">
            <v>27.074934619379786</v>
          </cell>
          <cell r="AO215">
            <v>24.540464288470965</v>
          </cell>
          <cell r="AP215">
            <v>23.114000000000001</v>
          </cell>
          <cell r="AQ215">
            <v>20.65</v>
          </cell>
          <cell r="AR215">
            <v>20.356999999999999</v>
          </cell>
          <cell r="AS215">
            <v>21.303000000000001</v>
          </cell>
          <cell r="AT215">
            <v>21.111000000000001</v>
          </cell>
          <cell r="AU215">
            <v>19.454000000000001</v>
          </cell>
          <cell r="AV215">
            <v>20.670999999999999</v>
          </cell>
          <cell r="AW215">
            <v>22.117000000000001</v>
          </cell>
          <cell r="AX215">
            <v>24.56</v>
          </cell>
          <cell r="AY215">
            <v>25.315999999999999</v>
          </cell>
          <cell r="AZ215">
            <v>23.065999999999999</v>
          </cell>
          <cell r="BA215">
            <v>27.177</v>
          </cell>
          <cell r="BB215">
            <v>26.695</v>
          </cell>
          <cell r="BC215">
            <v>27.381</v>
          </cell>
          <cell r="BD215">
            <v>33.015000000000001</v>
          </cell>
          <cell r="BE215">
            <v>26.256</v>
          </cell>
          <cell r="BF215">
            <v>23.481000000000002</v>
          </cell>
          <cell r="BG215">
            <v>26.568999999999999</v>
          </cell>
          <cell r="BH215">
            <v>27.283000000000001</v>
          </cell>
          <cell r="BI215">
            <v>28.275557523376861</v>
          </cell>
          <cell r="BJ215">
            <v>29.108201744815659</v>
          </cell>
          <cell r="BK215">
            <v>29.239061121693798</v>
          </cell>
          <cell r="BL215">
            <v>29.387761638469904</v>
          </cell>
          <cell r="BM215">
            <v>30.012470569909219</v>
          </cell>
          <cell r="BN215">
            <v>30.703492369312151</v>
          </cell>
          <cell r="BO215">
            <v>31.168803018016334</v>
          </cell>
          <cell r="BP215">
            <v>31.509377567739943</v>
          </cell>
          <cell r="BQ215">
            <v>31.859534210817497</v>
          </cell>
          <cell r="BR215">
            <v>32.417034202763645</v>
          </cell>
          <cell r="BS215">
            <v>32.868102149409374</v>
          </cell>
          <cell r="BT215">
            <v>33.479969558990341</v>
          </cell>
          <cell r="BU215">
            <v>33.84403700076912</v>
          </cell>
          <cell r="BV215">
            <v>34.287179318800071</v>
          </cell>
          <cell r="BW215">
            <v>34.723076921601873</v>
          </cell>
          <cell r="BX215">
            <v>35.073888794602546</v>
          </cell>
          <cell r="BY215">
            <v>35.470837714013889</v>
          </cell>
          <cell r="BZ215">
            <v>35.873354463683675</v>
          </cell>
          <cell r="CA215">
            <v>36.274589024440864</v>
          </cell>
          <cell r="CB215">
            <v>36.651362063320185</v>
          </cell>
          <cell r="CC215">
            <v>37.021877330765562</v>
          </cell>
          <cell r="CD215">
            <v>37.389533024667145</v>
          </cell>
          <cell r="CE215">
            <v>37.750502449733972</v>
          </cell>
          <cell r="CF215">
            <v>38.08305716396346</v>
          </cell>
          <cell r="CG215">
            <v>38.39150074668693</v>
          </cell>
          <cell r="CH215">
            <v>38.697458224343357</v>
          </cell>
          <cell r="CI215">
            <v>39.12583098003708</v>
          </cell>
        </row>
        <row r="216">
          <cell r="AG216">
            <v>28.242160227468688</v>
          </cell>
          <cell r="AH216">
            <v>26.641216197060135</v>
          </cell>
          <cell r="AI216">
            <v>24.797453703229202</v>
          </cell>
          <cell r="AJ216">
            <v>23.855582195694748</v>
          </cell>
          <cell r="AK216">
            <v>29.074705781751621</v>
          </cell>
          <cell r="AL216">
            <v>25.160923520626156</v>
          </cell>
          <cell r="AM216">
            <v>27.95342591777284</v>
          </cell>
          <cell r="AN216">
            <v>29.804583044367611</v>
          </cell>
          <cell r="AO216">
            <v>25.754073761556505</v>
          </cell>
          <cell r="AP216">
            <v>27.818999999999999</v>
          </cell>
          <cell r="AQ216">
            <v>23.14</v>
          </cell>
          <cell r="AR216">
            <v>23.079000000000001</v>
          </cell>
          <cell r="AS216">
            <v>21.923999999999999</v>
          </cell>
          <cell r="AT216">
            <v>20.6</v>
          </cell>
          <cell r="AU216">
            <v>21.085000000000001</v>
          </cell>
          <cell r="AV216">
            <v>23.047000000000001</v>
          </cell>
          <cell r="AW216">
            <v>22.670999999999999</v>
          </cell>
          <cell r="AX216">
            <v>29.78</v>
          </cell>
          <cell r="AY216">
            <v>26.201000000000001</v>
          </cell>
          <cell r="AZ216">
            <v>23.506</v>
          </cell>
          <cell r="BA216">
            <v>27.898</v>
          </cell>
          <cell r="BB216">
            <v>29.122</v>
          </cell>
          <cell r="BC216">
            <v>31.608000000000001</v>
          </cell>
          <cell r="BD216">
            <v>31.888999999999999</v>
          </cell>
          <cell r="BE216">
            <v>27.614999999999998</v>
          </cell>
          <cell r="BF216">
            <v>26.495000000000001</v>
          </cell>
          <cell r="BG216">
            <v>31.427</v>
          </cell>
          <cell r="BH216">
            <v>29.891999999999999</v>
          </cell>
          <cell r="BI216">
            <v>30.818526266691311</v>
          </cell>
          <cell r="BJ216">
            <v>31.592491005108489</v>
          </cell>
          <cell r="BK216">
            <v>32.584277683159748</v>
          </cell>
          <cell r="BL216">
            <v>32.986835381924791</v>
          </cell>
          <cell r="BM216">
            <v>33.733335369156343</v>
          </cell>
          <cell r="BN216">
            <v>34.127501391213819</v>
          </cell>
          <cell r="BO216">
            <v>34.51742988951905</v>
          </cell>
          <cell r="BP216">
            <v>35.027025394212117</v>
          </cell>
          <cell r="BQ216">
            <v>35.551026625993082</v>
          </cell>
          <cell r="BR216">
            <v>36.153891349381595</v>
          </cell>
          <cell r="BS216">
            <v>36.616054165465776</v>
          </cell>
          <cell r="BT216">
            <v>37.242730640070917</v>
          </cell>
          <cell r="BU216">
            <v>37.664793206035505</v>
          </cell>
          <cell r="BV216">
            <v>38.190345090596175</v>
          </cell>
          <cell r="BW216">
            <v>38.68379111823171</v>
          </cell>
          <cell r="BX216">
            <v>39.060858325188185</v>
          </cell>
          <cell r="BY216">
            <v>39.494891892792204</v>
          </cell>
          <cell r="BZ216">
            <v>39.940720651944332</v>
          </cell>
          <cell r="CA216">
            <v>40.394863586197715</v>
          </cell>
          <cell r="CB216">
            <v>40.817779388821606</v>
          </cell>
          <cell r="CC216">
            <v>41.228577468785382</v>
          </cell>
          <cell r="CD216">
            <v>41.635234365097503</v>
          </cell>
          <cell r="CE216">
            <v>42.036892806134823</v>
          </cell>
          <cell r="CF216">
            <v>42.407991971649047</v>
          </cell>
          <cell r="CG216">
            <v>42.752668670426068</v>
          </cell>
          <cell r="CH216">
            <v>43.093219520592669</v>
          </cell>
          <cell r="CI216">
            <v>43.569651979505494</v>
          </cell>
        </row>
        <row r="217">
          <cell r="AG217">
            <v>26.794254134116802</v>
          </cell>
          <cell r="AH217">
            <v>21.928689013684139</v>
          </cell>
          <cell r="AI217">
            <v>22.282011740274459</v>
          </cell>
          <cell r="AJ217">
            <v>27.599669023934407</v>
          </cell>
          <cell r="AK217">
            <v>25.859536625209863</v>
          </cell>
          <cell r="AL217">
            <v>25.353129678223077</v>
          </cell>
          <cell r="AM217">
            <v>25.296515105296407</v>
          </cell>
          <cell r="AN217">
            <v>26.712953272282988</v>
          </cell>
          <cell r="AO217">
            <v>21.820424959851152</v>
          </cell>
          <cell r="AP217">
            <v>25.914000000000001</v>
          </cell>
          <cell r="AQ217">
            <v>22.859000000000002</v>
          </cell>
          <cell r="AR217">
            <v>20.986999999999998</v>
          </cell>
          <cell r="AS217">
            <v>23.3</v>
          </cell>
          <cell r="AT217">
            <v>22.222999999999999</v>
          </cell>
          <cell r="AU217">
            <v>18.745000000000001</v>
          </cell>
          <cell r="AV217">
            <v>23.687999999999999</v>
          </cell>
          <cell r="AW217">
            <v>20.181000000000001</v>
          </cell>
          <cell r="AX217">
            <v>22.51</v>
          </cell>
          <cell r="AY217">
            <v>21.545000000000002</v>
          </cell>
          <cell r="AZ217">
            <v>28.994</v>
          </cell>
          <cell r="BA217">
            <v>26.509</v>
          </cell>
          <cell r="BB217">
            <v>28.861000000000001</v>
          </cell>
          <cell r="BC217">
            <v>31.151</v>
          </cell>
          <cell r="BD217">
            <v>32.026000000000003</v>
          </cell>
          <cell r="BE217">
            <v>28.728999999999999</v>
          </cell>
          <cell r="BF217">
            <v>26.385999999999999</v>
          </cell>
          <cell r="BG217">
            <v>31.858000000000001</v>
          </cell>
          <cell r="BH217">
            <v>29.558</v>
          </cell>
          <cell r="BI217">
            <v>31.222458949523077</v>
          </cell>
          <cell r="BJ217">
            <v>32.002644632842419</v>
          </cell>
          <cell r="BK217">
            <v>33.031262658015649</v>
          </cell>
          <cell r="BL217">
            <v>33.030962684652899</v>
          </cell>
          <cell r="BM217">
            <v>33.888478328674573</v>
          </cell>
          <cell r="BN217">
            <v>34.093078123692848</v>
          </cell>
          <cell r="BO217">
            <v>34.829256909674676</v>
          </cell>
          <cell r="BP217">
            <v>35.24401777460173</v>
          </cell>
          <cell r="BQ217">
            <v>35.746445960649538</v>
          </cell>
          <cell r="BR217">
            <v>36.300973933613371</v>
          </cell>
          <cell r="BS217">
            <v>36.794916442454102</v>
          </cell>
          <cell r="BT217">
            <v>37.420443112489423</v>
          </cell>
          <cell r="BU217">
            <v>37.887158708965231</v>
          </cell>
          <cell r="BV217">
            <v>38.384106528770054</v>
          </cell>
          <cell r="BW217">
            <v>38.878336603509659</v>
          </cell>
          <cell r="BX217">
            <v>39.254147388895234</v>
          </cell>
          <cell r="BY217">
            <v>39.697662618303617</v>
          </cell>
          <cell r="BZ217">
            <v>40.146172308751794</v>
          </cell>
          <cell r="CA217">
            <v>40.605458835567589</v>
          </cell>
          <cell r="CB217">
            <v>41.024580461142364</v>
          </cell>
          <cell r="CC217">
            <v>41.438645669680582</v>
          </cell>
          <cell r="CD217">
            <v>41.84765894456266</v>
          </cell>
          <cell r="CE217">
            <v>42.252551899939029</v>
          </cell>
          <cell r="CF217">
            <v>42.625278344444283</v>
          </cell>
          <cell r="CG217">
            <v>42.971611665393908</v>
          </cell>
          <cell r="CH217">
            <v>43.313162234861359</v>
          </cell>
          <cell r="CI217">
            <v>43.79249514701327</v>
          </cell>
        </row>
        <row r="218">
          <cell r="AG218">
            <v>27.698566145079287</v>
          </cell>
          <cell r="AH218">
            <v>22.720901951398758</v>
          </cell>
          <cell r="AI218">
            <v>23.086989090627632</v>
          </cell>
          <cell r="AJ218">
            <v>28.59675621249173</v>
          </cell>
          <cell r="AK218">
            <v>26.176799604835512</v>
          </cell>
          <cell r="AL218">
            <v>26.567890058852957</v>
          </cell>
          <cell r="AM218">
            <v>26.52909206731043</v>
          </cell>
          <cell r="AN218">
            <v>29.998464408633083</v>
          </cell>
          <cell r="AO218">
            <v>19.749107735194507</v>
          </cell>
          <cell r="AP218">
            <v>25.126000000000001</v>
          </cell>
          <cell r="AQ218">
            <v>20.440999999999999</v>
          </cell>
          <cell r="AR218">
            <v>23.998999999999999</v>
          </cell>
          <cell r="AS218">
            <v>23.420999999999999</v>
          </cell>
          <cell r="AT218">
            <v>20.64</v>
          </cell>
          <cell r="AU218">
            <v>18.72</v>
          </cell>
          <cell r="AV218">
            <v>25.928000000000001</v>
          </cell>
          <cell r="AW218">
            <v>19.434000000000001</v>
          </cell>
          <cell r="AX218">
            <v>22.474</v>
          </cell>
          <cell r="AY218">
            <v>23.751000000000001</v>
          </cell>
          <cell r="AZ218">
            <v>29.309000000000001</v>
          </cell>
          <cell r="BA218">
            <v>25.821000000000002</v>
          </cell>
          <cell r="BB218">
            <v>29.748999999999999</v>
          </cell>
          <cell r="BC218">
            <v>33.643000000000001</v>
          </cell>
          <cell r="BD218">
            <v>32.485999999999997</v>
          </cell>
          <cell r="BE218">
            <v>27.591999999999999</v>
          </cell>
          <cell r="BF218">
            <v>20.488</v>
          </cell>
          <cell r="BG218">
            <v>30.265999999999998</v>
          </cell>
          <cell r="BH218">
            <v>27.51</v>
          </cell>
          <cell r="BI218">
            <v>30.025071930635622</v>
          </cell>
          <cell r="BJ218">
            <v>30.145991027458763</v>
          </cell>
          <cell r="BK218">
            <v>30.77040940268359</v>
          </cell>
          <cell r="BL218">
            <v>30.729692048465363</v>
          </cell>
          <cell r="BM218">
            <v>32.381143147061735</v>
          </cell>
          <cell r="BN218">
            <v>32.526446773477893</v>
          </cell>
          <cell r="BO218">
            <v>32.882693435315701</v>
          </cell>
          <cell r="BP218">
            <v>33.228845213880312</v>
          </cell>
          <cell r="BQ218">
            <v>33.717715008774121</v>
          </cell>
          <cell r="BR218">
            <v>34.319549012601904</v>
          </cell>
          <cell r="BS218">
            <v>34.875941444320539</v>
          </cell>
          <cell r="BT218">
            <v>35.394804640334272</v>
          </cell>
          <cell r="BU218">
            <v>35.792628321067234</v>
          </cell>
          <cell r="BV218">
            <v>36.275633748528072</v>
          </cell>
          <cell r="BW218">
            <v>36.756658825658782</v>
          </cell>
          <cell r="BX218">
            <v>37.125522988956796</v>
          </cell>
          <cell r="BY218">
            <v>37.54488804040426</v>
          </cell>
          <cell r="BZ218">
            <v>37.953075749044679</v>
          </cell>
          <cell r="CA218">
            <v>38.386724763313978</v>
          </cell>
          <cell r="CB218">
            <v>38.78812670963768</v>
          </cell>
          <cell r="CC218">
            <v>39.181862863240063</v>
          </cell>
          <cell r="CD218">
            <v>39.569034229322874</v>
          </cell>
          <cell r="CE218">
            <v>39.949970220026273</v>
          </cell>
          <cell r="CF218">
            <v>40.300590880820103</v>
          </cell>
          <cell r="CG218">
            <v>40.629152055947046</v>
          </cell>
          <cell r="CH218">
            <v>40.95293560869618</v>
          </cell>
          <cell r="CI218">
            <v>41.406165398315693</v>
          </cell>
        </row>
        <row r="219">
          <cell r="AG219">
            <v>25.101473916084945</v>
          </cell>
          <cell r="AH219">
            <v>20.317008821328631</v>
          </cell>
          <cell r="AI219">
            <v>20.644363591530887</v>
          </cell>
          <cell r="AJ219">
            <v>25.571192088825114</v>
          </cell>
          <cell r="AK219">
            <v>22.471645769786708</v>
          </cell>
          <cell r="AL219">
            <v>26.15504781295504</v>
          </cell>
          <cell r="AM219">
            <v>25.376065397149624</v>
          </cell>
          <cell r="AN219">
            <v>25.307605125038563</v>
          </cell>
          <cell r="AO219">
            <v>15.067353587170638</v>
          </cell>
          <cell r="AP219">
            <v>21.100999999999999</v>
          </cell>
          <cell r="AQ219">
            <v>25.57</v>
          </cell>
          <cell r="AR219">
            <v>23.030999999999999</v>
          </cell>
          <cell r="AS219">
            <v>19.687999999999999</v>
          </cell>
          <cell r="AT219">
            <v>14.691000000000001</v>
          </cell>
          <cell r="AU219">
            <v>15.35</v>
          </cell>
          <cell r="AV219">
            <v>18.236000000000001</v>
          </cell>
          <cell r="AW219">
            <v>20.841000000000001</v>
          </cell>
          <cell r="AX219">
            <v>20.327999999999999</v>
          </cell>
          <cell r="AY219">
            <v>16.998999999999999</v>
          </cell>
          <cell r="AZ219">
            <v>18.611000000000001</v>
          </cell>
          <cell r="BA219">
            <v>21.026</v>
          </cell>
          <cell r="BB219">
            <v>27.390999999999998</v>
          </cell>
          <cell r="BC219">
            <v>31.77</v>
          </cell>
          <cell r="BD219">
            <v>25.922999999999998</v>
          </cell>
          <cell r="BE219">
            <v>22.427</v>
          </cell>
          <cell r="BF219">
            <v>20.513000000000002</v>
          </cell>
          <cell r="BG219">
            <v>25.096</v>
          </cell>
          <cell r="BH219">
            <v>20.067</v>
          </cell>
          <cell r="BI219">
            <v>25.896273415822158</v>
          </cell>
          <cell r="BJ219">
            <v>26.654093827402111</v>
          </cell>
          <cell r="BK219">
            <v>27.81104395750566</v>
          </cell>
          <cell r="BL219">
            <v>28.365999932377811</v>
          </cell>
          <cell r="BM219">
            <v>29.372941016547003</v>
          </cell>
          <cell r="BN219">
            <v>30.01702893490873</v>
          </cell>
          <cell r="BO219">
            <v>29.476126250512756</v>
          </cell>
          <cell r="BP219">
            <v>30.186479680485657</v>
          </cell>
          <cell r="BQ219">
            <v>30.702305478780026</v>
          </cell>
          <cell r="BR219">
            <v>31.279356051371888</v>
          </cell>
          <cell r="BS219">
            <v>31.70426156210117</v>
          </cell>
          <cell r="BT219">
            <v>32.206584388529315</v>
          </cell>
          <cell r="BU219">
            <v>32.473174267792061</v>
          </cell>
          <cell r="BV219">
            <v>33.006676460335065</v>
          </cell>
          <cell r="BW219">
            <v>33.434679846663713</v>
          </cell>
          <cell r="BX219">
            <v>33.76547700886983</v>
          </cell>
          <cell r="BY219">
            <v>34.134037343144627</v>
          </cell>
          <cell r="BZ219">
            <v>34.508500596377118</v>
          </cell>
          <cell r="CA219">
            <v>34.897057692153538</v>
          </cell>
          <cell r="CB219">
            <v>35.276825960153886</v>
          </cell>
          <cell r="CC219">
            <v>35.628746449276498</v>
          </cell>
          <cell r="CD219">
            <v>35.979761682171116</v>
          </cell>
          <cell r="CE219">
            <v>36.324788822398425</v>
          </cell>
          <cell r="CF219">
            <v>36.644682895163356</v>
          </cell>
          <cell r="CG219">
            <v>36.943548486456024</v>
          </cell>
          <cell r="CH219">
            <v>37.23947725005209</v>
          </cell>
          <cell r="CI219">
            <v>37.650088709145543</v>
          </cell>
        </row>
        <row r="220">
          <cell r="AG220">
            <v>20.964013467347563</v>
          </cell>
          <cell r="AH220">
            <v>15.912428532952218</v>
          </cell>
          <cell r="AI220">
            <v>16.168815161100749</v>
          </cell>
          <cell r="AJ220">
            <v>20.027542941688477</v>
          </cell>
          <cell r="AK220">
            <v>22.370818322884688</v>
          </cell>
          <cell r="AL220">
            <v>21.846290754147116</v>
          </cell>
          <cell r="AM220">
            <v>18.535142574848908</v>
          </cell>
          <cell r="AN220">
            <v>14.405804463571751</v>
          </cell>
          <cell r="AO220">
            <v>16.975937331511183</v>
          </cell>
          <cell r="AP220">
            <v>18.167000000000002</v>
          </cell>
          <cell r="AQ220">
            <v>17.253</v>
          </cell>
          <cell r="AR220">
            <v>18.879000000000001</v>
          </cell>
          <cell r="AS220">
            <v>14.997999999999999</v>
          </cell>
          <cell r="AT220">
            <v>18.852</v>
          </cell>
          <cell r="AU220">
            <v>20.693999999999999</v>
          </cell>
          <cell r="AV220">
            <v>16.850000000000001</v>
          </cell>
          <cell r="AW220">
            <v>21.614000000000001</v>
          </cell>
          <cell r="AX220">
            <v>24.768000000000001</v>
          </cell>
          <cell r="AY220">
            <v>17.09</v>
          </cell>
          <cell r="AZ220">
            <v>25.314</v>
          </cell>
          <cell r="BA220">
            <v>30.785</v>
          </cell>
          <cell r="BB220">
            <v>24.213000000000001</v>
          </cell>
          <cell r="BC220">
            <v>26.327000000000002</v>
          </cell>
          <cell r="BD220">
            <v>35.194000000000003</v>
          </cell>
          <cell r="BE220">
            <v>22.763999999999999</v>
          </cell>
          <cell r="BF220">
            <v>27.001000000000001</v>
          </cell>
          <cell r="BG220">
            <v>30.483000000000001</v>
          </cell>
          <cell r="BH220">
            <v>28.497</v>
          </cell>
          <cell r="BI220">
            <v>29.065197175124588</v>
          </cell>
          <cell r="BJ220">
            <v>28.957575600671802</v>
          </cell>
          <cell r="BK220">
            <v>28.904963749683418</v>
          </cell>
          <cell r="BL220">
            <v>29.780720273330051</v>
          </cell>
          <cell r="BM220">
            <v>29.659940468314954</v>
          </cell>
          <cell r="BN220">
            <v>29.64397332007411</v>
          </cell>
          <cell r="BO220">
            <v>31.243926551563543</v>
          </cell>
          <cell r="BP220">
            <v>31.190893105648101</v>
          </cell>
          <cell r="BQ220">
            <v>31.589414153350162</v>
          </cell>
          <cell r="BR220">
            <v>32.149583926057716</v>
          </cell>
          <cell r="BS220">
            <v>32.460414749295488</v>
          </cell>
          <cell r="BT220">
            <v>33.089050706091342</v>
          </cell>
          <cell r="BU220">
            <v>33.592211134522387</v>
          </cell>
          <cell r="BV220">
            <v>33.937318853051572</v>
          </cell>
          <cell r="BW220">
            <v>34.387846091617391</v>
          </cell>
          <cell r="BX220">
            <v>34.723406966391643</v>
          </cell>
          <cell r="BY220">
            <v>35.106996283785087</v>
          </cell>
          <cell r="BZ220">
            <v>35.522128776574782</v>
          </cell>
          <cell r="CA220">
            <v>35.929117132452866</v>
          </cell>
          <cell r="CB220">
            <v>36.285608365606031</v>
          </cell>
          <cell r="CC220">
            <v>36.657483391282028</v>
          </cell>
          <cell r="CD220">
            <v>37.019118687511479</v>
          </cell>
          <cell r="CE220">
            <v>37.3776325737145</v>
          </cell>
          <cell r="CF220">
            <v>37.709462087761217</v>
          </cell>
          <cell r="CG220">
            <v>38.014208555111978</v>
          </cell>
          <cell r="CH220">
            <v>38.315030997237947</v>
          </cell>
          <cell r="CI220">
            <v>38.740341449109131</v>
          </cell>
        </row>
        <row r="221">
          <cell r="AG221">
            <v>24.367554417883593</v>
          </cell>
          <cell r="AH221">
            <v>20.046057121511176</v>
          </cell>
          <cell r="AI221">
            <v>20.369046222917905</v>
          </cell>
          <cell r="AJ221">
            <v>25.230169548363722</v>
          </cell>
          <cell r="AK221">
            <v>22.460056153362583</v>
          </cell>
          <cell r="AL221">
            <v>23.726852860870341</v>
          </cell>
          <cell r="AM221">
            <v>25.831694470779247</v>
          </cell>
          <cell r="AN221">
            <v>26.72457715475041</v>
          </cell>
          <cell r="AO221">
            <v>14.494524629084019</v>
          </cell>
          <cell r="AP221">
            <v>25.606999999999999</v>
          </cell>
          <cell r="AQ221">
            <v>26.465</v>
          </cell>
          <cell r="AR221">
            <v>23.213000000000001</v>
          </cell>
          <cell r="AS221">
            <v>18.965</v>
          </cell>
          <cell r="AT221">
            <v>17.795000000000002</v>
          </cell>
          <cell r="AU221">
            <v>17.643000000000001</v>
          </cell>
          <cell r="AV221">
            <v>22.72</v>
          </cell>
          <cell r="AW221">
            <v>21.597000000000001</v>
          </cell>
          <cell r="AX221">
            <v>20.367999999999999</v>
          </cell>
          <cell r="AY221">
            <v>16.765000000000001</v>
          </cell>
          <cell r="AZ221">
            <v>31.962</v>
          </cell>
          <cell r="BA221">
            <v>29.957999999999998</v>
          </cell>
          <cell r="BB221">
            <v>25.58</v>
          </cell>
          <cell r="BC221">
            <v>30.963999999999999</v>
          </cell>
          <cell r="BD221">
            <v>27.888000000000002</v>
          </cell>
          <cell r="BE221">
            <v>24.353999999999999</v>
          </cell>
          <cell r="BF221">
            <v>23.338999999999999</v>
          </cell>
          <cell r="BG221">
            <v>27.094000000000001</v>
          </cell>
          <cell r="BH221">
            <v>23.361999999999998</v>
          </cell>
          <cell r="BI221">
            <v>38.432276132631493</v>
          </cell>
          <cell r="BJ221">
            <v>27.267460480896879</v>
          </cell>
          <cell r="BK221">
            <v>30.542351507133404</v>
          </cell>
          <cell r="BL221">
            <v>30.635849395370553</v>
          </cell>
          <cell r="BM221">
            <v>31.391933177856743</v>
          </cell>
          <cell r="BN221">
            <v>32.32653603320815</v>
          </cell>
          <cell r="BO221">
            <v>33.794731154081013</v>
          </cell>
          <cell r="BP221">
            <v>32.296337337566825</v>
          </cell>
          <cell r="BQ221">
            <v>33.590225124426524</v>
          </cell>
          <cell r="BR221">
            <v>34.042268160055713</v>
          </cell>
          <cell r="BS221">
            <v>34.592083488363969</v>
          </cell>
          <cell r="BT221">
            <v>35.261550939641815</v>
          </cell>
          <cell r="BU221">
            <v>35.641974715321929</v>
          </cell>
          <cell r="BV221">
            <v>35.904330099748556</v>
          </cell>
          <cell r="BW221">
            <v>36.551294791365301</v>
          </cell>
          <cell r="BX221">
            <v>36.869821261801953</v>
          </cell>
          <cell r="BY221">
            <v>37.304904808539483</v>
          </cell>
          <cell r="BZ221">
            <v>37.719401225703656</v>
          </cell>
          <cell r="CA221">
            <v>38.130882384227142</v>
          </cell>
          <cell r="CB221">
            <v>38.51533714512383</v>
          </cell>
          <cell r="CC221">
            <v>38.933399801343924</v>
          </cell>
          <cell r="CD221">
            <v>39.306762050657397</v>
          </cell>
          <cell r="CE221">
            <v>39.689517752618606</v>
          </cell>
          <cell r="CF221">
            <v>40.035963585047803</v>
          </cell>
          <cell r="CG221">
            <v>40.359551031263265</v>
          </cell>
          <cell r="CH221">
            <v>40.681997979616149</v>
          </cell>
          <cell r="CI221">
            <v>41.135392912664308</v>
          </cell>
        </row>
        <row r="258">
          <cell r="AH258">
            <v>3.9380000000000002</v>
          </cell>
          <cell r="AI258">
            <v>5.7720000000000002</v>
          </cell>
          <cell r="AJ258">
            <v>0.81599999999999995</v>
          </cell>
          <cell r="AK258">
            <v>0.89900000000000002</v>
          </cell>
          <cell r="AL258">
            <v>1.7849999999999999</v>
          </cell>
          <cell r="AM258">
            <v>2.4700000000000002</v>
          </cell>
          <cell r="AN258">
            <v>10.382999999999999</v>
          </cell>
          <cell r="AO258">
            <v>11.215999999999999</v>
          </cell>
          <cell r="AP258">
            <v>9.1829999999999998</v>
          </cell>
          <cell r="AQ258">
            <v>6.4039999999999999</v>
          </cell>
          <cell r="AR258">
            <v>6.8490000000000002</v>
          </cell>
          <cell r="AS258">
            <v>5.5579999999999998</v>
          </cell>
          <cell r="AT258">
            <v>4.7009999999999996</v>
          </cell>
          <cell r="AU258">
            <v>3.7709999999999999</v>
          </cell>
          <cell r="AV258">
            <v>3.45</v>
          </cell>
          <cell r="AW258">
            <v>3.4670000000000001</v>
          </cell>
          <cell r="AX258">
            <v>2.2639999999999998</v>
          </cell>
          <cell r="AY258">
            <v>4.7210000000000001</v>
          </cell>
          <cell r="AZ258">
            <v>1.8109999999999999</v>
          </cell>
          <cell r="BA258">
            <v>1.6659999999999999</v>
          </cell>
          <cell r="BB258">
            <v>1.31</v>
          </cell>
          <cell r="BC258">
            <v>1.5043800000000001</v>
          </cell>
          <cell r="BD258">
            <v>2.1275460000000002</v>
          </cell>
          <cell r="BE258">
            <v>2.145826</v>
          </cell>
          <cell r="BF258">
            <v>7.0600480000000001</v>
          </cell>
          <cell r="BG258">
            <v>2.7536659999999999</v>
          </cell>
          <cell r="BH258">
            <v>8.3190000000000008</v>
          </cell>
          <cell r="BI258">
            <v>41.690699000000002</v>
          </cell>
          <cell r="BJ258">
            <v>10.218338908228752</v>
          </cell>
          <cell r="BK258">
            <v>22.71323543586286</v>
          </cell>
          <cell r="BL258">
            <v>29.012035157855568</v>
          </cell>
          <cell r="BM258">
            <v>31.409034567911633</v>
          </cell>
          <cell r="BN258">
            <v>33.567246384764644</v>
          </cell>
          <cell r="BO258">
            <v>37.673035620346873</v>
          </cell>
          <cell r="BP258">
            <v>31.082422152152684</v>
          </cell>
          <cell r="BQ258">
            <v>30.323579622038526</v>
          </cell>
          <cell r="BR258">
            <v>29.836358545222421</v>
          </cell>
          <cell r="BS258">
            <v>30.076808363655964</v>
          </cell>
          <cell r="BT258">
            <v>30.29337399270808</v>
          </cell>
          <cell r="BU258">
            <v>30.153693919613467</v>
          </cell>
          <cell r="BV258">
            <v>29.781035168456327</v>
          </cell>
          <cell r="BW258">
            <v>30.136762888647695</v>
          </cell>
          <cell r="BX258">
            <v>30.028253997931252</v>
          </cell>
          <cell r="BY258">
            <v>30.088334866616307</v>
          </cell>
          <cell r="BZ258">
            <v>30.078623993471364</v>
          </cell>
          <cell r="CA258">
            <v>30.03761616825301</v>
          </cell>
          <cell r="CB258">
            <v>30.022602183024588</v>
          </cell>
          <cell r="CC258">
            <v>30.073918382983923</v>
          </cell>
          <cell r="CD258">
            <v>30.051086241859306</v>
          </cell>
          <cell r="CE258">
            <v>30.060219118869838</v>
          </cell>
          <cell r="CF258">
            <v>30.052769393918439</v>
          </cell>
          <cell r="CG258">
            <v>30.049088418998132</v>
          </cell>
          <cell r="CH258">
            <v>30.052119064131219</v>
          </cell>
          <cell r="CI258">
            <v>30.057416311325927</v>
          </cell>
          <cell r="CJ258">
            <v>30.053056447555388</v>
          </cell>
        </row>
        <row r="259">
          <cell r="AG259">
            <v>2.35</v>
          </cell>
          <cell r="AH259">
            <v>16.02</v>
          </cell>
          <cell r="AI259">
            <v>7.8719999999999999</v>
          </cell>
          <cell r="AJ259">
            <v>0.748</v>
          </cell>
          <cell r="AK259">
            <v>1.2509999999999999</v>
          </cell>
          <cell r="AL259">
            <v>3.339</v>
          </cell>
          <cell r="AM259">
            <v>3.65</v>
          </cell>
          <cell r="AN259">
            <v>11.250999999999999</v>
          </cell>
          <cell r="AO259">
            <v>11.728</v>
          </cell>
          <cell r="AP259">
            <v>4.742</v>
          </cell>
          <cell r="AQ259">
            <v>7.02</v>
          </cell>
          <cell r="AR259">
            <v>7.7350000000000003</v>
          </cell>
          <cell r="AS259">
            <v>6.069</v>
          </cell>
          <cell r="AT259">
            <v>4.2889999999999997</v>
          </cell>
          <cell r="AU259">
            <v>4.1890000000000001</v>
          </cell>
          <cell r="AV259">
            <v>5.8529999999999998</v>
          </cell>
          <cell r="AW259">
            <v>2.359</v>
          </cell>
          <cell r="AX259">
            <v>4.6859999999999999</v>
          </cell>
          <cell r="AY259">
            <v>3.9260000000000002</v>
          </cell>
          <cell r="AZ259">
            <v>2.3660000000000001</v>
          </cell>
          <cell r="BA259">
            <v>1.82</v>
          </cell>
          <cell r="BB259">
            <v>1.65</v>
          </cell>
          <cell r="BC259">
            <v>1.8631359999999999</v>
          </cell>
          <cell r="BD259">
            <v>2.4076569999999999</v>
          </cell>
          <cell r="BE259">
            <v>1.870614</v>
          </cell>
          <cell r="BF259">
            <v>9.326924</v>
          </cell>
          <cell r="BG259">
            <v>2.4138220000000001</v>
          </cell>
          <cell r="BH259">
            <v>8.0329999999999995</v>
          </cell>
          <cell r="BI259">
            <v>18.487235999999999</v>
          </cell>
          <cell r="BJ259">
            <v>10.968968928017118</v>
          </cell>
          <cell r="BK259">
            <v>14.709207391830843</v>
          </cell>
          <cell r="BL259">
            <v>20.391566861641273</v>
          </cell>
          <cell r="BM259">
            <v>20.016556038338102</v>
          </cell>
          <cell r="BN259">
            <v>21.764838831963644</v>
          </cell>
          <cell r="BO259">
            <v>23.593475490509771</v>
          </cell>
          <cell r="BP259">
            <v>21.514564420846771</v>
          </cell>
          <cell r="BQ259">
            <v>19.736287334948571</v>
          </cell>
          <cell r="BR259">
            <v>19.668183634604919</v>
          </cell>
          <cell r="BS259">
            <v>19.548049054711257</v>
          </cell>
          <cell r="BT259">
            <v>19.814421132908649</v>
          </cell>
          <cell r="BU259">
            <v>19.735623436066103</v>
          </cell>
          <cell r="BV259">
            <v>19.698152881396819</v>
          </cell>
          <cell r="BW259">
            <v>19.700512918647902</v>
          </cell>
          <cell r="BX259">
            <v>19.692886027937551</v>
          </cell>
          <cell r="BY259">
            <v>19.699351884746147</v>
          </cell>
          <cell r="BZ259">
            <v>19.728319279391407</v>
          </cell>
          <cell r="CA259">
            <v>19.705305429758905</v>
          </cell>
          <cell r="CB259">
            <v>19.70384459842397</v>
          </cell>
          <cell r="CC259">
            <v>19.705275108096387</v>
          </cell>
          <cell r="CD259">
            <v>19.705941444051593</v>
          </cell>
          <cell r="CE259">
            <v>19.708419260083364</v>
          </cell>
          <cell r="CF259">
            <v>19.70973717194445</v>
          </cell>
          <cell r="CG259">
            <v>19.705757168082844</v>
          </cell>
          <cell r="CH259">
            <v>19.706643516519954</v>
          </cell>
          <cell r="CI259">
            <v>19.707026030451729</v>
          </cell>
          <cell r="CJ259">
            <v>19.707299712136436</v>
          </cell>
        </row>
        <row r="260">
          <cell r="AG260">
            <v>3.7130000000000001</v>
          </cell>
          <cell r="AH260">
            <v>0.59699999999999998</v>
          </cell>
          <cell r="AI260">
            <v>5.492</v>
          </cell>
          <cell r="AJ260">
            <v>0.73599999999999999</v>
          </cell>
          <cell r="AK260">
            <v>1.2010000000000001</v>
          </cell>
          <cell r="AL260">
            <v>3.101</v>
          </cell>
          <cell r="AM260">
            <v>2.5139999999999998</v>
          </cell>
          <cell r="AN260">
            <v>11.55</v>
          </cell>
          <cell r="AO260">
            <v>11.595000000000001</v>
          </cell>
          <cell r="AP260">
            <v>6.5309999999999997</v>
          </cell>
          <cell r="AQ260">
            <v>7.306</v>
          </cell>
          <cell r="AR260">
            <v>7.0250000000000004</v>
          </cell>
          <cell r="AS260">
            <v>5.9939999999999998</v>
          </cell>
          <cell r="AT260">
            <v>4.0419999999999998</v>
          </cell>
          <cell r="AU260">
            <v>2.8450000000000002</v>
          </cell>
          <cell r="AV260">
            <v>2.431</v>
          </cell>
          <cell r="AW260">
            <v>2.395</v>
          </cell>
          <cell r="AX260">
            <v>2.4830000000000001</v>
          </cell>
          <cell r="AY260">
            <v>2.2320000000000002</v>
          </cell>
          <cell r="AZ260">
            <v>1.462</v>
          </cell>
          <cell r="BA260">
            <v>1.341</v>
          </cell>
          <cell r="BB260">
            <v>1.3480000000000001</v>
          </cell>
          <cell r="BC260">
            <v>1.803655</v>
          </cell>
          <cell r="BD260">
            <v>1.9659599999999999</v>
          </cell>
          <cell r="BE260">
            <v>1.4708779999999999</v>
          </cell>
          <cell r="BF260">
            <v>2.6812520000000002</v>
          </cell>
          <cell r="BG260">
            <v>2.7869999999999999</v>
          </cell>
          <cell r="BH260">
            <v>7.5129999999999999</v>
          </cell>
          <cell r="BI260">
            <v>25.634557000000001</v>
          </cell>
          <cell r="BJ260">
            <v>7.4875017370638215</v>
          </cell>
          <cell r="BK260">
            <v>14.69274714951305</v>
          </cell>
          <cell r="BL260">
            <v>19.096479393458683</v>
          </cell>
          <cell r="BM260">
            <v>21.300323694374814</v>
          </cell>
          <cell r="BN260">
            <v>22.314823513782216</v>
          </cell>
          <cell r="BO260">
            <v>24.608388769685295</v>
          </cell>
          <cell r="BP260">
            <v>20.789847058332878</v>
          </cell>
          <cell r="BQ260">
            <v>20.038221209445616</v>
          </cell>
          <cell r="BR260">
            <v>19.820141445432878</v>
          </cell>
          <cell r="BS260">
            <v>19.992794111697147</v>
          </cell>
          <cell r="BT260">
            <v>20.055688846838436</v>
          </cell>
          <cell r="BU260">
            <v>19.961091698974688</v>
          </cell>
          <cell r="BV260">
            <v>19.779707489093152</v>
          </cell>
          <cell r="BW260">
            <v>19.973587462477752</v>
          </cell>
          <cell r="BX260">
            <v>19.921884718407263</v>
          </cell>
          <cell r="BY260">
            <v>19.952573921816235</v>
          </cell>
          <cell r="BZ260">
            <v>19.938392043158256</v>
          </cell>
          <cell r="CA260">
            <v>19.917769058153819</v>
          </cell>
          <cell r="CB260">
            <v>19.913229126990529</v>
          </cell>
          <cell r="CC260">
            <v>19.940841440802668</v>
          </cell>
          <cell r="CD260">
            <v>19.92876977370522</v>
          </cell>
          <cell r="CE260">
            <v>19.932561118184303</v>
          </cell>
          <cell r="CF260">
            <v>19.9278002885621</v>
          </cell>
          <cell r="CG260">
            <v>19.926634103567313</v>
          </cell>
          <cell r="CH260">
            <v>19.928640349648965</v>
          </cell>
          <cell r="CI260">
            <v>19.931321344964321</v>
          </cell>
          <cell r="CJ260">
            <v>19.928881126733579</v>
          </cell>
        </row>
        <row r="261">
          <cell r="AG261">
            <v>2.4550000000000001</v>
          </cell>
          <cell r="AH261">
            <v>5.8639999999999999</v>
          </cell>
          <cell r="AI261">
            <v>2.54</v>
          </cell>
          <cell r="AJ261">
            <v>0.82899999999999996</v>
          </cell>
          <cell r="AK261">
            <v>1.9630000000000001</v>
          </cell>
          <cell r="AL261">
            <v>3.2269999999999999</v>
          </cell>
          <cell r="AM261">
            <v>4.7270000000000003</v>
          </cell>
          <cell r="AN261">
            <v>10.3</v>
          </cell>
          <cell r="AO261">
            <v>5.5380000000000003</v>
          </cell>
          <cell r="AP261">
            <v>7.2649999999999997</v>
          </cell>
          <cell r="AQ261">
            <v>5.306</v>
          </cell>
          <cell r="AR261">
            <v>5.5880000000000001</v>
          </cell>
          <cell r="AS261">
            <v>8.516</v>
          </cell>
          <cell r="AT261">
            <v>3.2389999999999999</v>
          </cell>
          <cell r="AU261">
            <v>3.9929999999999999</v>
          </cell>
          <cell r="AV261">
            <v>2.6920000000000002</v>
          </cell>
          <cell r="AW261">
            <v>2.5190000000000001</v>
          </cell>
          <cell r="AX261">
            <v>1.5609999999999999</v>
          </cell>
          <cell r="AY261">
            <v>2.258</v>
          </cell>
          <cell r="AZ261">
            <v>1.8779999999999999</v>
          </cell>
          <cell r="BA261">
            <v>1.323</v>
          </cell>
          <cell r="BB261">
            <v>1.68</v>
          </cell>
          <cell r="BC261">
            <v>1.1557299999999999</v>
          </cell>
          <cell r="BD261">
            <v>1.5559959999999999</v>
          </cell>
          <cell r="BE261">
            <v>1.1863379999999999</v>
          </cell>
          <cell r="BF261">
            <v>1.5719810000000001</v>
          </cell>
          <cell r="BG261">
            <v>3.2320000000000002</v>
          </cell>
          <cell r="BH261">
            <v>3.7890000000000001</v>
          </cell>
          <cell r="BI261">
            <v>9.7412688473451663</v>
          </cell>
          <cell r="BJ261">
            <v>5.1694923558505037</v>
          </cell>
          <cell r="BK261">
            <v>7.1547708956567009</v>
          </cell>
          <cell r="BL261">
            <v>9.735498849796409</v>
          </cell>
          <cell r="BM261">
            <v>10.660838307910112</v>
          </cell>
          <cell r="BN261">
            <v>10.671049866060137</v>
          </cell>
          <cell r="BO261">
            <v>11.845585844104411</v>
          </cell>
          <cell r="BP261">
            <v>10.626526598026251</v>
          </cell>
          <cell r="BQ261">
            <v>9.8347353821215275</v>
          </cell>
          <cell r="BR261">
            <v>9.8155749020811758</v>
          </cell>
          <cell r="BS261">
            <v>9.8337682663407815</v>
          </cell>
          <cell r="BT261">
            <v>9.8428508223106537</v>
          </cell>
          <cell r="BU261">
            <v>9.8537603606795798</v>
          </cell>
          <cell r="BV261">
            <v>9.812285994280078</v>
          </cell>
          <cell r="BW261">
            <v>9.8361379467067422</v>
          </cell>
          <cell r="BX261">
            <v>9.8316480691384527</v>
          </cell>
          <cell r="BY261">
            <v>9.8357606780635685</v>
          </cell>
          <cell r="BZ261">
            <v>9.8353366386231009</v>
          </cell>
          <cell r="CA261">
            <v>9.8339186097736846</v>
          </cell>
          <cell r="CB261">
            <v>9.8302338653623877</v>
          </cell>
          <cell r="CC261">
            <v>9.8345603884611084</v>
          </cell>
          <cell r="CD261">
            <v>9.8333795721922392</v>
          </cell>
          <cell r="CE261">
            <v>9.8339620360567697</v>
          </cell>
          <cell r="CF261">
            <v>9.8334858148825042</v>
          </cell>
          <cell r="CG261">
            <v>9.8332108943692376</v>
          </cell>
          <cell r="CH261">
            <v>9.8331243353910018</v>
          </cell>
          <cell r="CI261">
            <v>9.8337197411923736</v>
          </cell>
          <cell r="CJ261">
            <v>9.833432530578353</v>
          </cell>
        </row>
        <row r="262">
          <cell r="AG262">
            <v>5.0209999999999999</v>
          </cell>
          <cell r="AH262">
            <v>10.804</v>
          </cell>
          <cell r="AI262">
            <v>0.379</v>
          </cell>
          <cell r="AJ262">
            <v>0.51100000000000001</v>
          </cell>
          <cell r="AK262">
            <v>1.6910000000000001</v>
          </cell>
          <cell r="AL262">
            <v>1.865</v>
          </cell>
          <cell r="AM262">
            <v>10.81</v>
          </cell>
          <cell r="AN262">
            <v>9.4380000000000006</v>
          </cell>
          <cell r="AO262">
            <v>7.6559999999999997</v>
          </cell>
          <cell r="AP262">
            <v>5.1840000000000002</v>
          </cell>
          <cell r="AQ262">
            <v>6.37</v>
          </cell>
          <cell r="AR262">
            <v>4.7750000000000004</v>
          </cell>
          <cell r="AS262">
            <v>5.0730000000000004</v>
          </cell>
          <cell r="AT262">
            <v>3.7679999999999998</v>
          </cell>
          <cell r="AU262">
            <v>2.8290000000000002</v>
          </cell>
          <cell r="AV262">
            <v>1.69</v>
          </cell>
          <cell r="AW262">
            <v>2.4020000000000001</v>
          </cell>
          <cell r="AX262">
            <v>2.5870000000000002</v>
          </cell>
          <cell r="AY262">
            <v>1.853</v>
          </cell>
          <cell r="AZ262">
            <v>1.579</v>
          </cell>
          <cell r="BA262">
            <v>1.8759999999999999</v>
          </cell>
          <cell r="BB262">
            <v>1.857</v>
          </cell>
          <cell r="BC262">
            <v>1.822832</v>
          </cell>
          <cell r="BD262">
            <v>2.1930149999999999</v>
          </cell>
          <cell r="BE262">
            <v>2.0822569999999998</v>
          </cell>
          <cell r="BF262">
            <v>1.615159</v>
          </cell>
          <cell r="BG262">
            <v>5.7469999999999999</v>
          </cell>
          <cell r="BH262">
            <v>24.263999999999999</v>
          </cell>
          <cell r="BI262">
            <v>15.067727257095635</v>
          </cell>
          <cell r="BJ262">
            <v>16.372917128336912</v>
          </cell>
          <cell r="BK262">
            <v>17.877644510880433</v>
          </cell>
          <cell r="BL262">
            <v>26.122937637383316</v>
          </cell>
          <cell r="BM262">
            <v>29.075887050778736</v>
          </cell>
          <cell r="BN262">
            <v>29.89487269013712</v>
          </cell>
          <cell r="BO262">
            <v>29.157134690947967</v>
          </cell>
          <cell r="BP262">
            <v>29.227165473677516</v>
          </cell>
          <cell r="BQ262">
            <v>25.953807899667915</v>
          </cell>
          <cell r="BR262">
            <v>26.304299549536186</v>
          </cell>
          <cell r="BS262">
            <v>26.273292430955028</v>
          </cell>
          <cell r="BT262">
            <v>26.20186581938362</v>
          </cell>
          <cell r="BU262">
            <v>25.966770698148807</v>
          </cell>
          <cell r="BV262">
            <v>26.313656123311123</v>
          </cell>
          <cell r="BW262">
            <v>26.140007279538313</v>
          </cell>
          <cell r="BX262">
            <v>26.211976924266953</v>
          </cell>
          <cell r="BY262">
            <v>26.179118470267376</v>
          </cell>
          <cell r="BZ262">
            <v>26.166855368929767</v>
          </cell>
          <cell r="CA262">
            <v>26.162305899106514</v>
          </cell>
          <cell r="CB262">
            <v>26.202322833262706</v>
          </cell>
          <cell r="CC262">
            <v>26.172052788421787</v>
          </cell>
          <cell r="CD262">
            <v>26.184515899166666</v>
          </cell>
          <cell r="CE262">
            <v>26.17653107199763</v>
          </cell>
          <cell r="CF262">
            <v>26.177610557777484</v>
          </cell>
          <cell r="CG262">
            <v>26.179545698391063</v>
          </cell>
          <cell r="CH262">
            <v>26.18260663012526</v>
          </cell>
          <cell r="CI262">
            <v>26.178051203150925</v>
          </cell>
          <cell r="CJ262">
            <v>26.180161971491621</v>
          </cell>
        </row>
        <row r="263">
          <cell r="AG263">
            <v>5.6609999999999996</v>
          </cell>
          <cell r="AH263">
            <v>4.8209999999999997</v>
          </cell>
          <cell r="AI263">
            <v>2.2909999999999999</v>
          </cell>
          <cell r="AJ263">
            <v>0.57199999999999995</v>
          </cell>
          <cell r="AK263">
            <v>1.5469999999999999</v>
          </cell>
          <cell r="AL263">
            <v>5.282</v>
          </cell>
          <cell r="AM263">
            <v>9.7550000000000008</v>
          </cell>
          <cell r="AN263">
            <v>9.58</v>
          </cell>
          <cell r="AO263">
            <v>3.972</v>
          </cell>
          <cell r="AP263">
            <v>5.04</v>
          </cell>
          <cell r="AQ263">
            <v>6.0369999999999999</v>
          </cell>
          <cell r="AR263">
            <v>8.1839999999999993</v>
          </cell>
          <cell r="AS263">
            <v>10.327</v>
          </cell>
          <cell r="AT263">
            <v>2.754</v>
          </cell>
          <cell r="AU263">
            <v>3.0179999999999998</v>
          </cell>
          <cell r="AV263">
            <v>1.665</v>
          </cell>
          <cell r="AW263">
            <v>1.2509999999999999</v>
          </cell>
          <cell r="AX263">
            <v>1.8460000000000001</v>
          </cell>
          <cell r="AY263">
            <v>1.768</v>
          </cell>
          <cell r="AZ263">
            <v>1.897</v>
          </cell>
          <cell r="BA263">
            <v>1.6080000000000001</v>
          </cell>
          <cell r="BB263">
            <v>1.6981120000000001</v>
          </cell>
          <cell r="BC263">
            <v>1.5707279999999999</v>
          </cell>
          <cell r="BD263">
            <v>1.514473</v>
          </cell>
          <cell r="BE263">
            <v>1.9547559999999999</v>
          </cell>
          <cell r="BF263">
            <v>2.135024</v>
          </cell>
          <cell r="BG263">
            <v>9.8490000000000002</v>
          </cell>
          <cell r="BH263">
            <v>2.851</v>
          </cell>
          <cell r="BI263">
            <v>19.05703495823062</v>
          </cell>
          <cell r="BJ263">
            <v>8.3476900256458375</v>
          </cell>
          <cell r="BK263">
            <v>13.138730778541632</v>
          </cell>
          <cell r="BL263">
            <v>17.496151212563351</v>
          </cell>
          <cell r="BM263">
            <v>19.514869318501535</v>
          </cell>
          <cell r="BN263">
            <v>18.256986186446834</v>
          </cell>
          <cell r="BO263">
            <v>21.635368923074651</v>
          </cell>
          <cell r="BP263">
            <v>18.797002658375316</v>
          </cell>
          <cell r="BQ263">
            <v>17.686842332328716</v>
          </cell>
          <cell r="BR263">
            <v>17.545069354809645</v>
          </cell>
          <cell r="BS263">
            <v>17.580029393433296</v>
          </cell>
          <cell r="BT263">
            <v>17.510745152633675</v>
          </cell>
          <cell r="BU263">
            <v>17.684266194521346</v>
          </cell>
          <cell r="BV263">
            <v>17.505653175131908</v>
          </cell>
          <cell r="BW263">
            <v>17.601390485545338</v>
          </cell>
          <cell r="BX263">
            <v>17.565152654105976</v>
          </cell>
          <cell r="BY263">
            <v>17.57641688025311</v>
          </cell>
          <cell r="BZ263">
            <v>17.573441532387648</v>
          </cell>
          <cell r="CA263">
            <v>17.586575877911535</v>
          </cell>
          <cell r="CB263">
            <v>17.564410945484795</v>
          </cell>
          <cell r="CC263">
            <v>17.580595486040721</v>
          </cell>
          <cell r="CD263">
            <v>17.573199578028611</v>
          </cell>
          <cell r="CE263">
            <v>17.576288144415557</v>
          </cell>
          <cell r="CF263">
            <v>17.575644683970658</v>
          </cell>
          <cell r="CG263">
            <v>17.576214006376244</v>
          </cell>
          <cell r="CH263">
            <v>17.574027767588067</v>
          </cell>
          <cell r="CI263">
            <v>17.576388379766357</v>
          </cell>
          <cell r="CJ263">
            <v>17.575074836075824</v>
          </cell>
        </row>
        <row r="264">
          <cell r="AG264">
            <v>5.625</v>
          </cell>
          <cell r="AH264">
            <v>5.57</v>
          </cell>
          <cell r="AI264">
            <v>1.569</v>
          </cell>
          <cell r="AJ264">
            <v>1.089</v>
          </cell>
          <cell r="AK264">
            <v>1.4350000000000001</v>
          </cell>
          <cell r="AL264">
            <v>8.4920000000000009</v>
          </cell>
          <cell r="AM264">
            <v>4.9960000000000004</v>
          </cell>
          <cell r="AN264">
            <v>10.081</v>
          </cell>
          <cell r="AO264">
            <v>7.3849999999999998</v>
          </cell>
          <cell r="AP264">
            <v>4.4169999999999998</v>
          </cell>
          <cell r="AQ264">
            <v>7.3440000000000003</v>
          </cell>
          <cell r="AR264">
            <v>6.2779999999999996</v>
          </cell>
          <cell r="AS264">
            <v>6.8970000000000002</v>
          </cell>
          <cell r="AT264">
            <v>2.6230000000000002</v>
          </cell>
          <cell r="AU264">
            <v>4.3730000000000002</v>
          </cell>
          <cell r="AV264">
            <v>1.6479999999999999</v>
          </cell>
          <cell r="AW264">
            <v>2.1320000000000001</v>
          </cell>
          <cell r="AX264">
            <v>2.0710000000000002</v>
          </cell>
          <cell r="AY264">
            <v>1.8919999999999999</v>
          </cell>
          <cell r="AZ264">
            <v>8.8529999999999998</v>
          </cell>
          <cell r="BA264">
            <v>1.109</v>
          </cell>
          <cell r="BB264">
            <v>1.7844420000000001</v>
          </cell>
          <cell r="BC264">
            <v>1.91743</v>
          </cell>
          <cell r="BD264">
            <v>2.1897760000000002</v>
          </cell>
          <cell r="BE264">
            <v>2.9013990000000001</v>
          </cell>
          <cell r="BF264">
            <v>2.8238379999999998</v>
          </cell>
          <cell r="BG264">
            <v>7.601</v>
          </cell>
          <cell r="BH264">
            <v>3.0030000000000001</v>
          </cell>
          <cell r="BI264">
            <v>19.515396116414895</v>
          </cell>
          <cell r="BJ264">
            <v>8.4456317395146154</v>
          </cell>
          <cell r="BK264">
            <v>13.137931080374541</v>
          </cell>
          <cell r="BL264">
            <v>17.143706412844928</v>
          </cell>
          <cell r="BM264">
            <v>18.950244167547272</v>
          </cell>
          <cell r="BN264">
            <v>18.36344424549069</v>
          </cell>
          <cell r="BO264">
            <v>21.534502654872345</v>
          </cell>
          <cell r="BP264">
            <v>18.622275341821723</v>
          </cell>
          <cell r="BQ264">
            <v>17.50764489593621</v>
          </cell>
          <cell r="BR264">
            <v>17.34593168413911</v>
          </cell>
          <cell r="BS264">
            <v>17.412653739372509</v>
          </cell>
          <cell r="BT264">
            <v>17.408674356692558</v>
          </cell>
          <cell r="BU264">
            <v>17.528501577199325</v>
          </cell>
          <cell r="BV264">
            <v>17.344088932099698</v>
          </cell>
          <cell r="BW264">
            <v>17.440681250667939</v>
          </cell>
          <cell r="BX264">
            <v>17.407970057900638</v>
          </cell>
          <cell r="BY264">
            <v>17.426919971206402</v>
          </cell>
          <cell r="BZ264">
            <v>17.425983234912032</v>
          </cell>
          <cell r="CA264">
            <v>17.429632357814803</v>
          </cell>
          <cell r="CB264">
            <v>17.409128689357338</v>
          </cell>
          <cell r="CC264">
            <v>17.426237374500364</v>
          </cell>
          <cell r="CD264">
            <v>17.419926862238242</v>
          </cell>
          <cell r="CE264">
            <v>17.423580325558191</v>
          </cell>
          <cell r="CF264">
            <v>17.422181703764558</v>
          </cell>
          <cell r="CG264">
            <v>17.421701121893786</v>
          </cell>
          <cell r="CH264">
            <v>17.420210991083742</v>
          </cell>
          <cell r="CI264">
            <v>17.42272547759103</v>
          </cell>
          <cell r="CJ264">
            <v>17.4215202009077</v>
          </cell>
        </row>
        <row r="265">
          <cell r="AG265">
            <v>5.2249999999999996</v>
          </cell>
          <cell r="AH265">
            <v>2.0649999999999999</v>
          </cell>
          <cell r="AI265">
            <v>1.698</v>
          </cell>
          <cell r="AJ265">
            <v>1.4530000000000001</v>
          </cell>
          <cell r="AK265">
            <v>1.7</v>
          </cell>
          <cell r="AL265">
            <v>5.7759999999999998</v>
          </cell>
          <cell r="AM265">
            <v>6.8789999999999996</v>
          </cell>
          <cell r="AN265">
            <v>8.2550000000000008</v>
          </cell>
          <cell r="AO265">
            <v>6.3760000000000003</v>
          </cell>
          <cell r="AP265">
            <v>5.0810000000000004</v>
          </cell>
          <cell r="AQ265">
            <v>6.2060000000000004</v>
          </cell>
          <cell r="AR265">
            <v>4.9329999999999998</v>
          </cell>
          <cell r="AS265">
            <v>4.9249999999999998</v>
          </cell>
          <cell r="AT265">
            <v>2.4780000000000002</v>
          </cell>
          <cell r="AU265">
            <v>2.6960000000000002</v>
          </cell>
          <cell r="AV265">
            <v>2.2719999999999998</v>
          </cell>
          <cell r="AW265">
            <v>1.548</v>
          </cell>
          <cell r="AX265">
            <v>2.2450000000000001</v>
          </cell>
          <cell r="AY265">
            <v>1.597</v>
          </cell>
          <cell r="AZ265">
            <v>2.2370000000000001</v>
          </cell>
          <cell r="BA265">
            <v>1.337</v>
          </cell>
          <cell r="BB265">
            <v>1.6788099999999999</v>
          </cell>
          <cell r="BC265">
            <v>1.7067570000000001</v>
          </cell>
          <cell r="BD265">
            <v>1.705503</v>
          </cell>
          <cell r="BE265">
            <v>3.5827900000000001</v>
          </cell>
          <cell r="BF265">
            <v>3.9460299999999999</v>
          </cell>
          <cell r="BG265">
            <v>7.8620000000000001</v>
          </cell>
          <cell r="BH265">
            <v>33.061</v>
          </cell>
          <cell r="BI265">
            <v>21.04859920146804</v>
          </cell>
          <cell r="BJ265">
            <v>22.874344280544886</v>
          </cell>
          <cell r="BK265">
            <v>25.473596411505184</v>
          </cell>
          <cell r="BL265">
            <v>36.77857543841499</v>
          </cell>
          <cell r="BM265">
            <v>40.434479195071852</v>
          </cell>
          <cell r="BN265">
            <v>41.747520029059388</v>
          </cell>
          <cell r="BO265">
            <v>40.899672292941297</v>
          </cell>
          <cell r="BP265">
            <v>40.973513964390925</v>
          </cell>
          <cell r="BQ265">
            <v>36.404862089944992</v>
          </cell>
          <cell r="BR265">
            <v>36.819522835311041</v>
          </cell>
          <cell r="BS265">
            <v>36.751008721424881</v>
          </cell>
          <cell r="BT265">
            <v>36.699932259798715</v>
          </cell>
          <cell r="BU265">
            <v>36.385075499036965</v>
          </cell>
          <cell r="BV265">
            <v>36.859593546063863</v>
          </cell>
          <cell r="BW265">
            <v>36.612080281103317</v>
          </cell>
          <cell r="BX265">
            <v>36.703026572327083</v>
          </cell>
          <cell r="BY265">
            <v>36.661538061485544</v>
          </cell>
          <cell r="BZ265">
            <v>36.651941631665991</v>
          </cell>
          <cell r="CA265">
            <v>36.64426279200336</v>
          </cell>
          <cell r="CB265">
            <v>36.697636018529153</v>
          </cell>
          <cell r="CC265">
            <v>36.654569867717058</v>
          </cell>
          <cell r="CD265">
            <v>36.671681015202218</v>
          </cell>
          <cell r="CE265">
            <v>36.661989674280221</v>
          </cell>
          <cell r="CF265">
            <v>36.664018265023557</v>
          </cell>
          <cell r="CG265">
            <v>36.666027873546405</v>
          </cell>
          <cell r="CH265">
            <v>36.669978968150446</v>
          </cell>
          <cell r="CI265">
            <v>36.6636573391539</v>
          </cell>
          <cell r="CJ265">
            <v>36.666739159240571</v>
          </cell>
        </row>
        <row r="266">
          <cell r="AG266">
            <v>2.415</v>
          </cell>
          <cell r="AH266">
            <v>0.96299999999999997</v>
          </cell>
          <cell r="AI266">
            <v>0.73699999999999999</v>
          </cell>
          <cell r="AJ266">
            <v>0.89300000000000002</v>
          </cell>
          <cell r="AK266">
            <v>2.9820000000000002</v>
          </cell>
          <cell r="AL266">
            <v>3.7610000000000001</v>
          </cell>
          <cell r="AM266">
            <v>4.9210000000000003</v>
          </cell>
          <cell r="AN266">
            <v>9.2720000000000002</v>
          </cell>
          <cell r="AO266">
            <v>5.4660000000000002</v>
          </cell>
          <cell r="AP266">
            <v>5.593</v>
          </cell>
          <cell r="AQ266">
            <v>8.2989999999999995</v>
          </cell>
          <cell r="AR266">
            <v>8.94</v>
          </cell>
          <cell r="AS266">
            <v>7.8449999999999998</v>
          </cell>
          <cell r="AT266">
            <v>4.0140000000000002</v>
          </cell>
          <cell r="AU266">
            <v>2.6589999999999998</v>
          </cell>
          <cell r="AV266">
            <v>2.0270000000000001</v>
          </cell>
          <cell r="AW266">
            <v>1.486</v>
          </cell>
          <cell r="AX266">
            <v>2.0880000000000001</v>
          </cell>
          <cell r="AY266">
            <v>1.5409999999999999</v>
          </cell>
          <cell r="AZ266">
            <v>1.7150000000000001</v>
          </cell>
          <cell r="BA266">
            <v>1.339</v>
          </cell>
          <cell r="BB266">
            <v>1.811537</v>
          </cell>
          <cell r="BC266">
            <v>2.4085800000000002</v>
          </cell>
          <cell r="BD266">
            <v>1.5279119999999999</v>
          </cell>
          <cell r="BE266">
            <v>2.2378589999999998</v>
          </cell>
          <cell r="BF266">
            <v>3.278915</v>
          </cell>
          <cell r="BG266">
            <v>4.7270000000000003</v>
          </cell>
          <cell r="BH266">
            <v>4.1390000000000002</v>
          </cell>
          <cell r="BI266">
            <v>15.873715136254505</v>
          </cell>
          <cell r="BJ266">
            <v>7.2560991603089668</v>
          </cell>
          <cell r="BK266">
            <v>11.08974020504553</v>
          </cell>
          <cell r="BL266">
            <v>14.611166320862766</v>
          </cell>
          <cell r="BM266">
            <v>15.791780484082709</v>
          </cell>
          <cell r="BN266">
            <v>15.88204666366946</v>
          </cell>
          <cell r="BO266">
            <v>18.027736415991594</v>
          </cell>
          <cell r="BP266">
            <v>15.827959061380271</v>
          </cell>
          <cell r="BQ266">
            <v>14.81119948189594</v>
          </cell>
          <cell r="BR266">
            <v>14.69245964009758</v>
          </cell>
          <cell r="BS266">
            <v>14.729132386286995</v>
          </cell>
          <cell r="BT266">
            <v>14.773820574464123</v>
          </cell>
          <cell r="BU266">
            <v>14.809885462796142</v>
          </cell>
          <cell r="BV266">
            <v>14.699647903310249</v>
          </cell>
          <cell r="BW266">
            <v>14.763299509108158</v>
          </cell>
          <cell r="BX266">
            <v>14.740989193391018</v>
          </cell>
          <cell r="BY266">
            <v>14.755157167193136</v>
          </cell>
          <cell r="BZ266">
            <v>14.757528528613937</v>
          </cell>
          <cell r="CA266">
            <v>14.753795847159738</v>
          </cell>
          <cell r="CB266">
            <v>14.743324460323299</v>
          </cell>
          <cell r="CC266">
            <v>14.7541540490932</v>
          </cell>
          <cell r="CD266">
            <v>14.750159039336225</v>
          </cell>
          <cell r="CE266">
            <v>14.752792010476663</v>
          </cell>
          <cell r="CF266">
            <v>14.751792384905281</v>
          </cell>
          <cell r="CG266">
            <v>14.750845081277824</v>
          </cell>
          <cell r="CH266">
            <v>14.750444388826931</v>
          </cell>
          <cell r="CI266">
            <v>14.751948513017838</v>
          </cell>
          <cell r="CJ266">
            <v>14.751206580964583</v>
          </cell>
        </row>
        <row r="267">
          <cell r="AG267">
            <v>0.32700000000000001</v>
          </cell>
          <cell r="AH267">
            <v>1.8979999999999999</v>
          </cell>
          <cell r="AI267">
            <v>1.22</v>
          </cell>
          <cell r="AJ267">
            <v>1.109</v>
          </cell>
          <cell r="AK267">
            <v>2.7730000000000001</v>
          </cell>
          <cell r="AL267">
            <v>4.6219999999999999</v>
          </cell>
          <cell r="AM267">
            <v>9.1999999999999993</v>
          </cell>
          <cell r="AN267">
            <v>12.986000000000001</v>
          </cell>
          <cell r="AO267">
            <v>10.547000000000001</v>
          </cell>
          <cell r="AP267">
            <v>10.045999999999999</v>
          </cell>
          <cell r="AQ267">
            <v>7.125</v>
          </cell>
          <cell r="AR267">
            <v>5.6879999999999997</v>
          </cell>
          <cell r="AS267">
            <v>6.5970000000000004</v>
          </cell>
          <cell r="AT267">
            <v>3.407</v>
          </cell>
          <cell r="AU267">
            <v>4.899</v>
          </cell>
          <cell r="AV267">
            <v>3.2149999999999999</v>
          </cell>
          <cell r="AW267">
            <v>1.429</v>
          </cell>
          <cell r="AX267">
            <v>2.1909999999999998</v>
          </cell>
          <cell r="AY267">
            <v>3.8479999999999999</v>
          </cell>
          <cell r="AZ267">
            <v>2.5150000000000001</v>
          </cell>
          <cell r="BA267">
            <v>1.6339999999999999</v>
          </cell>
          <cell r="BB267">
            <v>2.1845309999999998</v>
          </cell>
          <cell r="BC267">
            <v>1.4968440000000001</v>
          </cell>
          <cell r="BD267">
            <v>2.4544290000000002</v>
          </cell>
          <cell r="BE267">
            <v>2.86103</v>
          </cell>
          <cell r="BF267">
            <v>4.7220380000000004</v>
          </cell>
          <cell r="BG267">
            <v>6.3090000000000002</v>
          </cell>
          <cell r="BH267">
            <v>17.018999999999998</v>
          </cell>
          <cell r="BI267">
            <v>19.974245343003485</v>
          </cell>
          <cell r="BJ267">
            <v>15.216399516965602</v>
          </cell>
          <cell r="BK267">
            <v>18.650706718978618</v>
          </cell>
          <cell r="BL267">
            <v>26.194960356562202</v>
          </cell>
          <cell r="BM267">
            <v>28.28422366452854</v>
          </cell>
          <cell r="BN267">
            <v>29.100342029041382</v>
          </cell>
          <cell r="BO267">
            <v>30.218175167392697</v>
          </cell>
          <cell r="BP267">
            <v>28.762440559855431</v>
          </cell>
          <cell r="BQ267">
            <v>26.016651558956028</v>
          </cell>
          <cell r="BR267">
            <v>26.136025992519716</v>
          </cell>
          <cell r="BS267">
            <v>26.103336046291918</v>
          </cell>
          <cell r="BT267">
            <v>26.145254040430807</v>
          </cell>
          <cell r="BU267">
            <v>26.027636596123685</v>
          </cell>
          <cell r="BV267">
            <v>26.157156967474872</v>
          </cell>
          <cell r="BW267">
            <v>26.085780846864427</v>
          </cell>
          <cell r="BX267">
            <v>26.113881928568201</v>
          </cell>
          <cell r="BY267">
            <v>26.103832899437144</v>
          </cell>
          <cell r="BZ267">
            <v>26.105942075892397</v>
          </cell>
          <cell r="CA267">
            <v>26.097657847693664</v>
          </cell>
          <cell r="CB267">
            <v>26.113318943647407</v>
          </cell>
          <cell r="CC267">
            <v>26.101419119691165</v>
          </cell>
          <cell r="CD267">
            <v>26.106926739047765</v>
          </cell>
          <cell r="CE267">
            <v>26.104434177272356</v>
          </cell>
          <cell r="CF267">
            <v>26.10505294519448</v>
          </cell>
          <cell r="CG267">
            <v>26.104751365470474</v>
          </cell>
          <cell r="CH267">
            <v>26.106230384970633</v>
          </cell>
          <cell r="CI267">
            <v>26.104516869335249</v>
          </cell>
          <cell r="CJ267">
            <v>26.105479122391142</v>
          </cell>
        </row>
        <row r="268">
          <cell r="AG268">
            <v>4.1219999999999999</v>
          </cell>
          <cell r="AH268">
            <v>2.944</v>
          </cell>
          <cell r="AI268">
            <v>1.595</v>
          </cell>
          <cell r="AJ268">
            <v>1.294</v>
          </cell>
          <cell r="AK268">
            <v>2.4470000000000001</v>
          </cell>
          <cell r="AL268">
            <v>6.9710000000000001</v>
          </cell>
          <cell r="AM268">
            <v>9.6129999999999995</v>
          </cell>
          <cell r="AN268">
            <v>14.505000000000001</v>
          </cell>
          <cell r="AO268">
            <v>8.9160000000000004</v>
          </cell>
          <cell r="AP268">
            <v>8.4369999999999994</v>
          </cell>
          <cell r="AQ268">
            <v>5.83</v>
          </cell>
          <cell r="AR268">
            <v>7.04</v>
          </cell>
          <cell r="AS268">
            <v>6.649</v>
          </cell>
          <cell r="AT268">
            <v>2.6269999999999998</v>
          </cell>
          <cell r="AU268">
            <v>3.1739999999999999</v>
          </cell>
          <cell r="AV268">
            <v>2.4500000000000002</v>
          </cell>
          <cell r="AW268">
            <v>2.6389999999999998</v>
          </cell>
          <cell r="AX268">
            <v>2.1930000000000001</v>
          </cell>
          <cell r="AY268">
            <v>3.286</v>
          </cell>
          <cell r="AZ268">
            <v>1.581</v>
          </cell>
          <cell r="BA268">
            <v>1.3169999999999999</v>
          </cell>
          <cell r="BB268">
            <v>3.7159879999999998</v>
          </cell>
          <cell r="BC268">
            <v>2.291893</v>
          </cell>
          <cell r="BD268">
            <v>2.109559</v>
          </cell>
          <cell r="BE268">
            <v>3.3282790000000002</v>
          </cell>
          <cell r="BF268">
            <v>2.9696579999999999</v>
          </cell>
          <cell r="BG268">
            <v>6.2119999999999997</v>
          </cell>
          <cell r="BH268">
            <v>3.1320000000000001</v>
          </cell>
          <cell r="BI268">
            <v>18.930996889930551</v>
          </cell>
          <cell r="BJ268">
            <v>8.0956041254178466</v>
          </cell>
          <cell r="BK268">
            <v>12.671822339959904</v>
          </cell>
          <cell r="BL268">
            <v>16.295151771301473</v>
          </cell>
          <cell r="BM268">
            <v>17.975100773173473</v>
          </cell>
          <cell r="BN268">
            <v>17.727772179964678</v>
          </cell>
          <cell r="BO268">
            <v>20.635038341141254</v>
          </cell>
          <cell r="BP268">
            <v>17.820110495465482</v>
          </cell>
          <cell r="BQ268">
            <v>16.756316776088369</v>
          </cell>
          <cell r="BR268">
            <v>16.583081819525166</v>
          </cell>
          <cell r="BS268">
            <v>16.667628737069432</v>
          </cell>
          <cell r="BT268">
            <v>16.690601961593803</v>
          </cell>
          <cell r="BU268">
            <v>16.777309273485979</v>
          </cell>
          <cell r="BV268">
            <v>16.6016988872708</v>
          </cell>
          <cell r="BW268">
            <v>16.69498771355255</v>
          </cell>
          <cell r="BX268">
            <v>16.664064135789037</v>
          </cell>
          <cell r="BY268">
            <v>16.686445314594515</v>
          </cell>
          <cell r="BZ268">
            <v>16.685732394338434</v>
          </cell>
          <cell r="CA268">
            <v>16.684901064938579</v>
          </cell>
          <cell r="CB268">
            <v>16.666585689109066</v>
          </cell>
          <cell r="CC268">
            <v>16.683226124642623</v>
          </cell>
          <cell r="CD268">
            <v>16.677545719753926</v>
          </cell>
          <cell r="CE268">
            <v>16.681378117524645</v>
          </cell>
          <cell r="CF268">
            <v>16.679598198556526</v>
          </cell>
          <cell r="CG268">
            <v>16.678727343193767</v>
          </cell>
          <cell r="CH268">
            <v>16.677666769917355</v>
          </cell>
          <cell r="CI268">
            <v>16.680095100734295</v>
          </cell>
          <cell r="CJ268">
            <v>16.678983229789242</v>
          </cell>
        </row>
        <row r="269">
          <cell r="AG269">
            <v>4.7629999999999999</v>
          </cell>
          <cell r="AH269">
            <v>3.9380000000000002</v>
          </cell>
          <cell r="AI269">
            <v>0.81499999999999995</v>
          </cell>
          <cell r="AJ269">
            <v>1.5069999999999999</v>
          </cell>
          <cell r="AK269">
            <v>2.0089999999999999</v>
          </cell>
          <cell r="AL269">
            <v>6.14</v>
          </cell>
          <cell r="AM269">
            <v>10.326000000000001</v>
          </cell>
          <cell r="AN269">
            <v>6.7670000000000003</v>
          </cell>
          <cell r="AO269">
            <v>8.5909999999999993</v>
          </cell>
          <cell r="AP269">
            <v>4.7060000000000004</v>
          </cell>
          <cell r="AQ269">
            <v>6.1020000000000003</v>
          </cell>
          <cell r="AR269">
            <v>5.62</v>
          </cell>
          <cell r="AS269">
            <v>6.2869999999999999</v>
          </cell>
          <cell r="AT269">
            <v>4.8579999999999997</v>
          </cell>
          <cell r="AU269">
            <v>2.3140000000000001</v>
          </cell>
          <cell r="AV269">
            <v>4.1559999999999997</v>
          </cell>
          <cell r="AW269">
            <v>1.8440000000000001</v>
          </cell>
          <cell r="AX269">
            <v>2.234</v>
          </cell>
          <cell r="AY269">
            <v>6.4539999999999997</v>
          </cell>
          <cell r="AZ269">
            <v>1.881</v>
          </cell>
          <cell r="BA269">
            <v>2.37</v>
          </cell>
          <cell r="BB269">
            <v>1.3731</v>
          </cell>
          <cell r="BC269">
            <v>1.5027710000000001</v>
          </cell>
          <cell r="BD269">
            <v>1.491752</v>
          </cell>
          <cell r="BE269">
            <v>6.1308040000000004</v>
          </cell>
          <cell r="BF269">
            <v>3.276678</v>
          </cell>
          <cell r="BG269">
            <v>33.454000000000001</v>
          </cell>
          <cell r="BH269">
            <v>20.435466000000002</v>
          </cell>
          <cell r="BI269">
            <v>14.978524250257067</v>
          </cell>
          <cell r="BJ269">
            <v>29.547012094105128</v>
          </cell>
          <cell r="BK269">
            <v>28.689867081850707</v>
          </cell>
          <cell r="BL269">
            <v>42.121770587315012</v>
          </cell>
          <cell r="BM269">
            <v>46.586662737781211</v>
          </cell>
          <cell r="BN269">
            <v>40.709057379619821</v>
          </cell>
          <cell r="BO269">
            <v>45.171885788991915</v>
          </cell>
          <cell r="BP269">
            <v>45.956172215674741</v>
          </cell>
          <cell r="BQ269">
            <v>39.929851416627599</v>
          </cell>
          <cell r="BR269">
            <v>40.433350596720175</v>
          </cell>
          <cell r="BS269">
            <v>40.031498748760782</v>
          </cell>
          <cell r="BT269">
            <v>39.562771040236896</v>
          </cell>
          <cell r="BU269">
            <v>40.116385283353964</v>
          </cell>
          <cell r="BV269">
            <v>40.447322932111121</v>
          </cell>
          <cell r="BW269">
            <v>40.014771417139855</v>
          </cell>
          <cell r="BX269">
            <v>40.118265720236622</v>
          </cell>
          <cell r="BY269">
            <v>40.034549884320484</v>
          </cell>
          <cell r="BZ269">
            <v>40.051903278615669</v>
          </cell>
          <cell r="CA269">
            <v>40.14625904743238</v>
          </cell>
          <cell r="CB269">
            <v>40.133362646484755</v>
          </cell>
          <cell r="CC269">
            <v>40.073149869548985</v>
          </cell>
          <cell r="CD269">
            <v>40.096868115417976</v>
          </cell>
          <cell r="CE269">
            <v>40.087844945280438</v>
          </cell>
          <cell r="CF269">
            <v>40.100308591499953</v>
          </cell>
          <cell r="CG269">
            <v>40.10749692483293</v>
          </cell>
          <cell r="CH269">
            <v>40.098306833646404</v>
          </cell>
          <cell r="CI269">
            <v>40.093133689316062</v>
          </cell>
          <cell r="CJ269">
            <v>40.09816508213558</v>
          </cell>
        </row>
        <row r="274">
          <cell r="AH274">
            <v>1.5529999999999999</v>
          </cell>
          <cell r="AI274">
            <v>2.2469999999999999</v>
          </cell>
          <cell r="AJ274">
            <v>2.7759999999999998</v>
          </cell>
          <cell r="AK274">
            <v>2.7469999999999999</v>
          </cell>
          <cell r="AL274">
            <v>2.5619999999999998</v>
          </cell>
          <cell r="AM274">
            <v>1.4850000000000001</v>
          </cell>
          <cell r="AN274">
            <v>1.407</v>
          </cell>
          <cell r="AO274">
            <v>1.796</v>
          </cell>
          <cell r="AP274">
            <v>0.79500000000000004</v>
          </cell>
          <cell r="AQ274">
            <v>2.6</v>
          </cell>
          <cell r="AR274">
            <v>1.2549999999999999</v>
          </cell>
          <cell r="AS274">
            <v>0.97099999999999997</v>
          </cell>
          <cell r="AT274">
            <v>1.345</v>
          </cell>
          <cell r="AU274">
            <v>3.5249999999999999</v>
          </cell>
          <cell r="AV274">
            <v>2.1</v>
          </cell>
          <cell r="AW274">
            <v>3.9769999999999999</v>
          </cell>
          <cell r="AX274">
            <v>5.407</v>
          </cell>
          <cell r="AY274">
            <v>2.5379999999999998</v>
          </cell>
          <cell r="AZ274">
            <v>5.5679999999999996</v>
          </cell>
          <cell r="BA274">
            <v>6.218</v>
          </cell>
          <cell r="BB274">
            <v>21.219000000000001</v>
          </cell>
          <cell r="BC274">
            <v>8.3050449999999998</v>
          </cell>
          <cell r="BD274">
            <v>6.3891140000000002</v>
          </cell>
          <cell r="BE274">
            <v>11.033809</v>
          </cell>
          <cell r="BF274">
            <v>8.5904369999999997</v>
          </cell>
          <cell r="BG274">
            <v>15.605708999999999</v>
          </cell>
          <cell r="BH274">
            <v>11.218999999999999</v>
          </cell>
          <cell r="BI274">
            <v>9.4097496976834538</v>
          </cell>
          <cell r="BJ274">
            <v>10.253508707766331</v>
          </cell>
          <cell r="BK274">
            <v>11.353125165524965</v>
          </cell>
          <cell r="BL274">
            <v>11.181564664192303</v>
          </cell>
          <cell r="BM274">
            <v>11.537592173557535</v>
          </cell>
          <cell r="BN274">
            <v>10.711515025056341</v>
          </cell>
          <cell r="BO274">
            <v>10.747108081744917</v>
          </cell>
          <cell r="BP274">
            <v>11.007461147219495</v>
          </cell>
          <cell r="BQ274">
            <v>8.7262850887262378</v>
          </cell>
          <cell r="BR274">
            <v>7.8836058702529428</v>
          </cell>
          <cell r="BS274">
            <v>7.8701435098961978</v>
          </cell>
          <cell r="BT274">
            <v>7.7898373353968156</v>
          </cell>
          <cell r="BU274">
            <v>7.836373508108438</v>
          </cell>
          <cell r="BV274">
            <v>7.8686059911803063</v>
          </cell>
          <cell r="BW274">
            <v>7.8639696690942413</v>
          </cell>
          <cell r="BX274">
            <v>7.8497132429669394</v>
          </cell>
          <cell r="BY274">
            <v>7.8457860027352</v>
          </cell>
          <cell r="BZ274">
            <v>7.8416999493493487</v>
          </cell>
          <cell r="CA274">
            <v>7.8528896828170245</v>
          </cell>
          <cell r="CB274">
            <v>7.8539549710652068</v>
          </cell>
          <cell r="CC274">
            <v>7.8508117093925511</v>
          </cell>
          <cell r="CD274">
            <v>7.8488087697867446</v>
          </cell>
          <cell r="CE274">
            <v>7.8490284630718667</v>
          </cell>
          <cell r="CF274">
            <v>7.8496330164821755</v>
          </cell>
          <cell r="CG274">
            <v>7.8510987192266786</v>
          </cell>
          <cell r="CH274">
            <v>7.8504473859597077</v>
          </cell>
          <cell r="CI274">
            <v>7.8498761355920044</v>
          </cell>
          <cell r="CJ274">
            <v>7.8498032709054337</v>
          </cell>
        </row>
        <row r="275">
          <cell r="AG275">
            <v>0.80300000000000005</v>
          </cell>
          <cell r="AH275">
            <v>3.1339999999999999</v>
          </cell>
          <cell r="AI275">
            <v>3.1840000000000002</v>
          </cell>
          <cell r="AJ275">
            <v>3.919</v>
          </cell>
          <cell r="AK275">
            <v>2.96</v>
          </cell>
          <cell r="AL275">
            <v>3.0030000000000001</v>
          </cell>
          <cell r="AM275">
            <v>2.13</v>
          </cell>
          <cell r="AN275">
            <v>1.208</v>
          </cell>
          <cell r="AO275">
            <v>1.46</v>
          </cell>
          <cell r="AP275">
            <v>0.45800000000000002</v>
          </cell>
          <cell r="AQ275">
            <v>1.365</v>
          </cell>
          <cell r="AR275">
            <v>0.42299999999999999</v>
          </cell>
          <cell r="AS275">
            <v>1.8680000000000001</v>
          </cell>
          <cell r="AT275">
            <v>2.141</v>
          </cell>
          <cell r="AU275">
            <v>2.99</v>
          </cell>
          <cell r="AV275">
            <v>3.746</v>
          </cell>
          <cell r="AW275">
            <v>3.3639999999999999</v>
          </cell>
          <cell r="AX275">
            <v>5.2149999999999999</v>
          </cell>
          <cell r="AY275">
            <v>5.9989999999999997</v>
          </cell>
          <cell r="AZ275">
            <v>5.125</v>
          </cell>
          <cell r="BA275">
            <v>19.661000000000001</v>
          </cell>
          <cell r="BB275">
            <v>16.652293</v>
          </cell>
          <cell r="BC275">
            <v>14.403613</v>
          </cell>
          <cell r="BD275">
            <v>15.595922</v>
          </cell>
          <cell r="BE275">
            <v>13.596482</v>
          </cell>
          <cell r="BF275">
            <v>9.1940480000000004</v>
          </cell>
          <cell r="BG275">
            <v>17.253429000000001</v>
          </cell>
          <cell r="BH275">
            <v>13.694000000000001</v>
          </cell>
          <cell r="BI275">
            <v>13.201871674501685</v>
          </cell>
          <cell r="BJ275">
            <v>13.454608883922967</v>
          </cell>
          <cell r="BK275">
            <v>13.605332961438732</v>
          </cell>
          <cell r="BL275">
            <v>13.560771956596389</v>
          </cell>
          <cell r="BM275">
            <v>14.204143847628753</v>
          </cell>
          <cell r="BN275">
            <v>13.538866289921776</v>
          </cell>
          <cell r="BO275">
            <v>13.605345864817707</v>
          </cell>
          <cell r="BP275">
            <v>13.672744787901724</v>
          </cell>
          <cell r="BQ275">
            <v>10.766558144634816</v>
          </cell>
          <cell r="BR275">
            <v>9.7974103924094802</v>
          </cell>
          <cell r="BS275">
            <v>9.8190535723738464</v>
          </cell>
          <cell r="BT275">
            <v>9.7430040443945245</v>
          </cell>
          <cell r="BU275">
            <v>9.7730699596843351</v>
          </cell>
          <cell r="BV275">
            <v>9.781594716675345</v>
          </cell>
          <cell r="BW275">
            <v>9.7841364928425492</v>
          </cell>
          <cell r="BX275">
            <v>9.7828265371075052</v>
          </cell>
          <cell r="BY275">
            <v>9.78017175719412</v>
          </cell>
          <cell r="BZ275">
            <v>9.7729263501408514</v>
          </cell>
          <cell r="CA275">
            <v>9.7803598927007691</v>
          </cell>
          <cell r="CB275">
            <v>9.7803311707920724</v>
          </cell>
          <cell r="CC275">
            <v>9.7800842059971576</v>
          </cell>
          <cell r="CD275">
            <v>9.7793231415870636</v>
          </cell>
          <cell r="CE275">
            <v>9.7787746753649945</v>
          </cell>
          <cell r="CF275">
            <v>9.7786049522435832</v>
          </cell>
          <cell r="CG275">
            <v>9.7797746172884104</v>
          </cell>
          <cell r="CH275">
            <v>9.7794236291969732</v>
          </cell>
          <cell r="CI275">
            <v>9.7793123184962418</v>
          </cell>
          <cell r="CJ275">
            <v>9.7791802031362032</v>
          </cell>
        </row>
        <row r="276">
          <cell r="AG276">
            <v>1.179</v>
          </cell>
          <cell r="AH276">
            <v>1.2909999999999999</v>
          </cell>
          <cell r="AI276">
            <v>5.8390000000000004</v>
          </cell>
          <cell r="AJ276">
            <v>3.6760000000000002</v>
          </cell>
          <cell r="AK276">
            <v>3.1859999999999999</v>
          </cell>
          <cell r="AL276">
            <v>2.4569999999999999</v>
          </cell>
          <cell r="AM276">
            <v>1.603</v>
          </cell>
          <cell r="AN276">
            <v>1.5309999999999999</v>
          </cell>
          <cell r="AO276">
            <v>1.2130000000000001</v>
          </cell>
          <cell r="AP276">
            <v>0.72799999999999998</v>
          </cell>
          <cell r="AQ276">
            <v>2.9380000000000002</v>
          </cell>
          <cell r="AR276">
            <v>0.73899999999999999</v>
          </cell>
          <cell r="AS276">
            <v>2.7170000000000001</v>
          </cell>
          <cell r="AT276">
            <v>3.8319999999999999</v>
          </cell>
          <cell r="AU276">
            <v>4.2949999999999999</v>
          </cell>
          <cell r="AV276">
            <v>7.726</v>
          </cell>
          <cell r="AW276">
            <v>5.2320000000000002</v>
          </cell>
          <cell r="AX276">
            <v>4.6360000000000001</v>
          </cell>
          <cell r="AY276">
            <v>8.2880000000000003</v>
          </cell>
          <cell r="AZ276">
            <v>6.06</v>
          </cell>
          <cell r="BA276">
            <v>20.212</v>
          </cell>
          <cell r="BB276">
            <v>17.520893999999998</v>
          </cell>
          <cell r="BC276">
            <v>9.8634489999999992</v>
          </cell>
          <cell r="BD276">
            <v>15.32612</v>
          </cell>
          <cell r="BE276">
            <v>10.947791</v>
          </cell>
          <cell r="BF276">
            <v>8.9806290000000004</v>
          </cell>
          <cell r="BG276">
            <v>14.917</v>
          </cell>
          <cell r="BH276">
            <v>11.111000000000001</v>
          </cell>
          <cell r="BI276">
            <v>11.315458088914299</v>
          </cell>
          <cell r="BJ276">
            <v>11.892203281010108</v>
          </cell>
          <cell r="BK276">
            <v>11.640348696361666</v>
          </cell>
          <cell r="BL276">
            <v>11.818592464822686</v>
          </cell>
          <cell r="BM276">
            <v>12.142968710979098</v>
          </cell>
          <cell r="BN276">
            <v>11.585941879327761</v>
          </cell>
          <cell r="BO276">
            <v>11.761914248417572</v>
          </cell>
          <cell r="BP276">
            <v>11.816011006500265</v>
          </cell>
          <cell r="BQ276">
            <v>9.2635346571285222</v>
          </cell>
          <cell r="BR276">
            <v>8.4464897585781973</v>
          </cell>
          <cell r="BS276">
            <v>8.443338880948243</v>
          </cell>
          <cell r="BT276">
            <v>8.3926811984051284</v>
          </cell>
          <cell r="BU276">
            <v>8.4290319578936952</v>
          </cell>
          <cell r="BV276">
            <v>8.4294646366473369</v>
          </cell>
          <cell r="BW276">
            <v>8.4264855790105475</v>
          </cell>
          <cell r="BX276">
            <v>8.4282012864945219</v>
          </cell>
          <cell r="BY276">
            <v>8.4242004505809902</v>
          </cell>
          <cell r="BZ276">
            <v>8.4211729316902453</v>
          </cell>
          <cell r="CA276">
            <v>8.4274767821254173</v>
          </cell>
          <cell r="CB276">
            <v>8.4259049768847287</v>
          </cell>
          <cell r="CC276">
            <v>8.4255074059803459</v>
          </cell>
          <cell r="CD276">
            <v>8.4253912855551807</v>
          </cell>
          <cell r="CE276">
            <v>8.4248525094523465</v>
          </cell>
          <cell r="CF276">
            <v>8.4250906764471836</v>
          </cell>
          <cell r="CG276">
            <v>8.4258265919996038</v>
          </cell>
          <cell r="CH276">
            <v>8.4253493708639571</v>
          </cell>
          <cell r="CI276">
            <v>8.4253336938869321</v>
          </cell>
          <cell r="CJ276">
            <v>8.4253020868636543</v>
          </cell>
        </row>
        <row r="277">
          <cell r="AG277">
            <v>2.98</v>
          </cell>
          <cell r="AH277">
            <v>1.081</v>
          </cell>
          <cell r="AI277">
            <v>3.1179999999999999</v>
          </cell>
          <cell r="AJ277">
            <v>2.2509999999999999</v>
          </cell>
          <cell r="AK277">
            <v>3.319</v>
          </cell>
          <cell r="AL277">
            <v>2.6909999999999998</v>
          </cell>
          <cell r="AM277">
            <v>1.579</v>
          </cell>
          <cell r="AN277">
            <v>1.74</v>
          </cell>
          <cell r="AO277">
            <v>1.4119999999999999</v>
          </cell>
          <cell r="AP277">
            <v>0.44600000000000001</v>
          </cell>
          <cell r="AQ277">
            <v>1.5740000000000001</v>
          </cell>
          <cell r="AR277">
            <v>0.56399999999999995</v>
          </cell>
          <cell r="AS277">
            <v>1.573</v>
          </cell>
          <cell r="AT277">
            <v>1.125</v>
          </cell>
          <cell r="AU277">
            <v>4.4939999999999998</v>
          </cell>
          <cell r="AV277">
            <v>8.0389999999999997</v>
          </cell>
          <cell r="AW277">
            <v>9.9359999999999999</v>
          </cell>
          <cell r="AX277">
            <v>7.5090000000000003</v>
          </cell>
          <cell r="AY277">
            <v>7.3209999999999997</v>
          </cell>
          <cell r="AZ277">
            <v>14.723000000000001</v>
          </cell>
          <cell r="BA277">
            <v>10.196</v>
          </cell>
          <cell r="BB277">
            <v>21.641604999999998</v>
          </cell>
          <cell r="BC277">
            <v>14.203416000000001</v>
          </cell>
          <cell r="BD277">
            <v>19.869229000000001</v>
          </cell>
          <cell r="BE277">
            <v>15.168291999999999</v>
          </cell>
          <cell r="BF277">
            <v>11.568332</v>
          </cell>
          <cell r="BG277">
            <v>14.281000000000001</v>
          </cell>
          <cell r="BH277">
            <v>9.5660000000000007</v>
          </cell>
          <cell r="BI277">
            <v>14.15309315297452</v>
          </cell>
          <cell r="BJ277">
            <v>13.671751360226303</v>
          </cell>
          <cell r="BK277">
            <v>13.15755631321302</v>
          </cell>
          <cell r="BL277">
            <v>12.838500510144106</v>
          </cell>
          <cell r="BM277">
            <v>12.931553577993759</v>
          </cell>
          <cell r="BN277">
            <v>12.710755078503432</v>
          </cell>
          <cell r="BO277">
            <v>13.350490982910342</v>
          </cell>
          <cell r="BP277">
            <v>13.062023368016124</v>
          </cell>
          <cell r="BQ277">
            <v>10.212534587005875</v>
          </cell>
          <cell r="BR277">
            <v>9.2704747882239662</v>
          </cell>
          <cell r="BS277">
            <v>9.2936354618551551</v>
          </cell>
          <cell r="BT277">
            <v>9.3025839372475776</v>
          </cell>
          <cell r="BU277">
            <v>9.3540947776290615</v>
          </cell>
          <cell r="BV277">
            <v>9.2984094804270345</v>
          </cell>
          <cell r="BW277">
            <v>9.3006516768552228</v>
          </cell>
          <cell r="BX277">
            <v>9.3038396890765576</v>
          </cell>
          <cell r="BY277">
            <v>9.3098750668028103</v>
          </cell>
          <cell r="BZ277">
            <v>9.3119159122470894</v>
          </cell>
          <cell r="CA277">
            <v>9.313374138158137</v>
          </cell>
          <cell r="CB277">
            <v>9.3049383650817408</v>
          </cell>
          <cell r="CC277">
            <v>9.307931296627963</v>
          </cell>
          <cell r="CD277">
            <v>9.3087886342732666</v>
          </cell>
          <cell r="CE277">
            <v>9.309606955783547</v>
          </cell>
          <cell r="CF277">
            <v>9.309389669277639</v>
          </cell>
          <cell r="CG277">
            <v>9.3089278779849316</v>
          </cell>
          <cell r="CH277">
            <v>9.3081309842088302</v>
          </cell>
          <cell r="CI277">
            <v>9.3089288867894684</v>
          </cell>
          <cell r="CJ277">
            <v>9.3089688243056425</v>
          </cell>
        </row>
        <row r="278">
          <cell r="AG278">
            <v>6.0460000000000003</v>
          </cell>
          <cell r="AH278">
            <v>6.0960000000000001</v>
          </cell>
          <cell r="AI278">
            <v>2.61</v>
          </cell>
          <cell r="AJ278">
            <v>1.851</v>
          </cell>
          <cell r="AK278">
            <v>3.4969999999999999</v>
          </cell>
          <cell r="AL278">
            <v>2.8410000000000002</v>
          </cell>
          <cell r="AM278">
            <v>1.7749999999999999</v>
          </cell>
          <cell r="AN278">
            <v>1.643</v>
          </cell>
          <cell r="AO278">
            <v>1.3620000000000001</v>
          </cell>
          <cell r="AP278">
            <v>0.68200000000000005</v>
          </cell>
          <cell r="AQ278">
            <v>1.343</v>
          </cell>
          <cell r="AR278">
            <v>1.5840000000000001</v>
          </cell>
          <cell r="AS278">
            <v>6.7169999999999996</v>
          </cell>
          <cell r="AT278">
            <v>3.798</v>
          </cell>
          <cell r="AU278">
            <v>6.0549999999999997</v>
          </cell>
          <cell r="AV278">
            <v>6.3869999999999996</v>
          </cell>
          <cell r="AW278">
            <v>7.9089999999999998</v>
          </cell>
          <cell r="AX278">
            <v>15.629</v>
          </cell>
          <cell r="AY278">
            <v>15.558999999999999</v>
          </cell>
          <cell r="AZ278">
            <v>15.877000000000001</v>
          </cell>
          <cell r="BA278">
            <v>7.6319999999999997</v>
          </cell>
          <cell r="BB278">
            <v>10.543400999999999</v>
          </cell>
          <cell r="BC278">
            <v>10.838633</v>
          </cell>
          <cell r="BD278">
            <v>13.748384</v>
          </cell>
          <cell r="BE278">
            <v>14.101927</v>
          </cell>
          <cell r="BF278">
            <v>8.1100119999999993</v>
          </cell>
          <cell r="BG278">
            <v>7.3860000000000001</v>
          </cell>
          <cell r="BH278">
            <v>11.292999999999999</v>
          </cell>
          <cell r="BI278">
            <v>10.212837694826018</v>
          </cell>
          <cell r="BJ278">
            <v>10.603051640039251</v>
          </cell>
          <cell r="BK278">
            <v>10.386699376354477</v>
          </cell>
          <cell r="BL278">
            <v>9.6643555374240648</v>
          </cell>
          <cell r="BM278">
            <v>9.9499058876350368</v>
          </cell>
          <cell r="BN278">
            <v>10.459452383272268</v>
          </cell>
          <cell r="BO278">
            <v>10.16337002725577</v>
          </cell>
          <cell r="BP278">
            <v>10.212692964945017</v>
          </cell>
          <cell r="BQ278">
            <v>7.9551659333051106</v>
          </cell>
          <cell r="BR278">
            <v>7.2071109715045951</v>
          </cell>
          <cell r="BS278">
            <v>7.2747145069273431</v>
          </cell>
          <cell r="BT278">
            <v>7.3012368698861518</v>
          </cell>
          <cell r="BU278">
            <v>7.256449898972515</v>
          </cell>
          <cell r="BV278">
            <v>7.263803863012404</v>
          </cell>
          <cell r="BW278">
            <v>7.2538584667834733</v>
          </cell>
          <cell r="BX278">
            <v>7.2606632220606011</v>
          </cell>
          <cell r="BY278">
            <v>7.2700127211163785</v>
          </cell>
          <cell r="BZ278">
            <v>7.2672024641430299</v>
          </cell>
          <cell r="CA278">
            <v>7.2609576343890732</v>
          </cell>
          <cell r="CB278">
            <v>7.2631081474231776</v>
          </cell>
          <cell r="CC278">
            <v>7.2625389016985107</v>
          </cell>
          <cell r="CD278">
            <v>7.2643888378264521</v>
          </cell>
          <cell r="CE278">
            <v>7.264763973754035</v>
          </cell>
          <cell r="CF278">
            <v>7.2636391970960483</v>
          </cell>
          <cell r="CG278">
            <v>7.2631514990182495</v>
          </cell>
          <cell r="CH278">
            <v>7.2636878115596453</v>
          </cell>
          <cell r="CI278">
            <v>7.2636964818786591</v>
          </cell>
          <cell r="CJ278">
            <v>7.2639262638508857</v>
          </cell>
        </row>
        <row r="279">
          <cell r="AG279">
            <v>4.7140000000000004</v>
          </cell>
          <cell r="AH279">
            <v>1.087</v>
          </cell>
          <cell r="AI279">
            <v>2.88</v>
          </cell>
          <cell r="AJ279">
            <v>1.7829999999999999</v>
          </cell>
          <cell r="AK279">
            <v>2.5590000000000002</v>
          </cell>
          <cell r="AL279">
            <v>2.4849999999999999</v>
          </cell>
          <cell r="AM279">
            <v>1.734</v>
          </cell>
          <cell r="AN279">
            <v>1.49</v>
          </cell>
          <cell r="AO279">
            <v>1.2310000000000001</v>
          </cell>
          <cell r="AP279">
            <v>0.84299999999999997</v>
          </cell>
          <cell r="AQ279">
            <v>1.93</v>
          </cell>
          <cell r="AR279">
            <v>2.3860000000000001</v>
          </cell>
          <cell r="AS279">
            <v>4.41</v>
          </cell>
          <cell r="AT279">
            <v>4.5380000000000003</v>
          </cell>
          <cell r="AU279">
            <v>6.1609999999999996</v>
          </cell>
          <cell r="AV279">
            <v>7.2789999999999999</v>
          </cell>
          <cell r="AW279">
            <v>4.2409999999999997</v>
          </cell>
          <cell r="AX279">
            <v>6.3170000000000002</v>
          </cell>
          <cell r="AY279">
            <v>5.0670000000000002</v>
          </cell>
          <cell r="AZ279">
            <v>5.4589999999999996</v>
          </cell>
          <cell r="BA279">
            <v>6.5679999999999996</v>
          </cell>
          <cell r="BB279">
            <v>9.4632419999999993</v>
          </cell>
          <cell r="BC279">
            <v>19.409870000000002</v>
          </cell>
          <cell r="BD279">
            <v>13.254545</v>
          </cell>
          <cell r="BE279">
            <v>11.835319999999999</v>
          </cell>
          <cell r="BF279">
            <v>9.671875</v>
          </cell>
          <cell r="BG279">
            <v>9.75</v>
          </cell>
          <cell r="BH279">
            <v>13.583</v>
          </cell>
          <cell r="BI279">
            <v>12.048012517016121</v>
          </cell>
          <cell r="BJ279">
            <v>11.273593712620745</v>
          </cell>
          <cell r="BK279">
            <v>11.56236872799929</v>
          </cell>
          <cell r="BL279">
            <v>11.434938956098023</v>
          </cell>
          <cell r="BM279">
            <v>11.612569624531535</v>
          </cell>
          <cell r="BN279">
            <v>12.011922659673235</v>
          </cell>
          <cell r="BO279">
            <v>11.586296707653142</v>
          </cell>
          <cell r="BP279">
            <v>11.579078736184565</v>
          </cell>
          <cell r="BQ279">
            <v>9.146986620507251</v>
          </cell>
          <cell r="BR279">
            <v>8.3178295263057844</v>
          </cell>
          <cell r="BS279">
            <v>8.3487842311268246</v>
          </cell>
          <cell r="BT279">
            <v>8.3558911508450748</v>
          </cell>
          <cell r="BU279">
            <v>8.3015213257250107</v>
          </cell>
          <cell r="BV279">
            <v>8.3179218663580894</v>
          </cell>
          <cell r="BW279">
            <v>8.3276495793156755</v>
          </cell>
          <cell r="BX279">
            <v>8.3283896200721568</v>
          </cell>
          <cell r="BY279">
            <v>8.3303536306741357</v>
          </cell>
          <cell r="BZ279">
            <v>8.3262747084632025</v>
          </cell>
          <cell r="CA279">
            <v>8.3211672044290133</v>
          </cell>
          <cell r="CB279">
            <v>8.3261178809766534</v>
          </cell>
          <cell r="CC279">
            <v>8.3267669485908389</v>
          </cell>
          <cell r="CD279">
            <v>8.3264606089230302</v>
          </cell>
          <cell r="CE279">
            <v>8.3261360746267687</v>
          </cell>
          <cell r="CF279">
            <v>8.3253574702765487</v>
          </cell>
          <cell r="CG279">
            <v>8.3253297435092612</v>
          </cell>
          <cell r="CH279">
            <v>8.3261677966787673</v>
          </cell>
          <cell r="CI279">
            <v>8.3260101691852899</v>
          </cell>
          <cell r="CJ279">
            <v>8.3258903388028749</v>
          </cell>
        </row>
        <row r="280">
          <cell r="AG280">
            <v>5.1479999999999997</v>
          </cell>
          <cell r="AH280">
            <v>1.4850000000000001</v>
          </cell>
          <cell r="AI280">
            <v>2.1949999999999998</v>
          </cell>
          <cell r="AJ280">
            <v>3.4359999999999999</v>
          </cell>
          <cell r="AK280">
            <v>4.3479999999999999</v>
          </cell>
          <cell r="AL280">
            <v>4.0940000000000003</v>
          </cell>
          <cell r="AM280">
            <v>1.657</v>
          </cell>
          <cell r="AN280">
            <v>1.6259999999999999</v>
          </cell>
          <cell r="AO280">
            <v>1.516</v>
          </cell>
          <cell r="AP280">
            <v>0.89800000000000002</v>
          </cell>
          <cell r="AQ280">
            <v>2.222</v>
          </cell>
          <cell r="AR280">
            <v>2.6040000000000001</v>
          </cell>
          <cell r="AS280">
            <v>14.058999999999999</v>
          </cell>
          <cell r="AT280">
            <v>4.8070000000000004</v>
          </cell>
          <cell r="AU280">
            <v>2.1680000000000001</v>
          </cell>
          <cell r="AV280">
            <v>5.7859999999999996</v>
          </cell>
          <cell r="AW280">
            <v>7.46</v>
          </cell>
          <cell r="AX280">
            <v>9.0129999999999999</v>
          </cell>
          <cell r="AY280">
            <v>5.5670000000000002</v>
          </cell>
          <cell r="AZ280">
            <v>7.4379999999999997</v>
          </cell>
          <cell r="BA280">
            <v>19.919</v>
          </cell>
          <cell r="BB280">
            <v>12.578586</v>
          </cell>
          <cell r="BC280">
            <v>9.9972750000000001</v>
          </cell>
          <cell r="BD280">
            <v>13.695439</v>
          </cell>
          <cell r="BE280">
            <v>9.8662709999999993</v>
          </cell>
          <cell r="BF280">
            <v>9.7111870000000007</v>
          </cell>
          <cell r="BG280">
            <v>10.112</v>
          </cell>
          <cell r="BH280">
            <v>14.435</v>
          </cell>
          <cell r="BI280">
            <v>10.061528119230845</v>
          </cell>
          <cell r="BJ280">
            <v>11.220258964642564</v>
          </cell>
          <cell r="BK280">
            <v>11.013149802854965</v>
          </cell>
          <cell r="BL280">
            <v>11.275268744076897</v>
          </cell>
          <cell r="BM280">
            <v>11.338290080697151</v>
          </cell>
          <cell r="BN280">
            <v>11.631582338071592</v>
          </cell>
          <cell r="BO280">
            <v>10.981699142300485</v>
          </cell>
          <cell r="BP280">
            <v>11.295709986068633</v>
          </cell>
          <cell r="BQ280">
            <v>8.837712731257314</v>
          </cell>
          <cell r="BR280">
            <v>8.0746500416021085</v>
          </cell>
          <cell r="BS280">
            <v>8.0723872057306227</v>
          </cell>
          <cell r="BT280">
            <v>8.0668816252857347</v>
          </cell>
          <cell r="BU280">
            <v>8.0105354418574848</v>
          </cell>
          <cell r="BV280">
            <v>8.0631530163535299</v>
          </cell>
          <cell r="BW280">
            <v>8.0514053030849535</v>
          </cell>
          <cell r="BX280">
            <v>8.0575214661658947</v>
          </cell>
          <cell r="BY280">
            <v>8.0528725184624665</v>
          </cell>
          <cell r="BZ280">
            <v>8.0498993705495199</v>
          </cell>
          <cell r="CA280">
            <v>8.0470975491848655</v>
          </cell>
          <cell r="CB280">
            <v>8.0549703349232722</v>
          </cell>
          <cell r="CC280">
            <v>8.05175924148954</v>
          </cell>
          <cell r="CD280">
            <v>8.0524722478572031</v>
          </cell>
          <cell r="CE280">
            <v>8.0513198029219346</v>
          </cell>
          <cell r="CF280">
            <v>8.0512397488008798</v>
          </cell>
          <cell r="CG280">
            <v>8.0515238352753631</v>
          </cell>
          <cell r="CH280">
            <v>8.052352275198567</v>
          </cell>
          <cell r="CI280">
            <v>8.0516629752689841</v>
          </cell>
          <cell r="CJ280">
            <v>8.0517815820107899</v>
          </cell>
        </row>
        <row r="281">
          <cell r="AG281">
            <v>6.4210000000000003</v>
          </cell>
          <cell r="AH281">
            <v>1.8759999999999999</v>
          </cell>
          <cell r="AI281">
            <v>1.863</v>
          </cell>
          <cell r="AJ281">
            <v>2.6509999999999998</v>
          </cell>
          <cell r="AK281">
            <v>2.8</v>
          </cell>
          <cell r="AL281">
            <v>3.294</v>
          </cell>
          <cell r="AM281">
            <v>1.409</v>
          </cell>
          <cell r="AN281">
            <v>1.956</v>
          </cell>
          <cell r="AO281">
            <v>3.5379999999999998</v>
          </cell>
          <cell r="AP281">
            <v>0.94799999999999995</v>
          </cell>
          <cell r="AQ281">
            <v>1.0009999999999999</v>
          </cell>
          <cell r="AR281">
            <v>3.0449999999999999</v>
          </cell>
          <cell r="AS281">
            <v>7.5190000000000001</v>
          </cell>
          <cell r="AT281">
            <v>5.343</v>
          </cell>
          <cell r="AU281">
            <v>3.68</v>
          </cell>
          <cell r="AV281">
            <v>6.22</v>
          </cell>
          <cell r="AW281">
            <v>5.7119999999999997</v>
          </cell>
          <cell r="AX281">
            <v>13.428000000000001</v>
          </cell>
          <cell r="AY281">
            <v>16.774000000000001</v>
          </cell>
          <cell r="AZ281">
            <v>16.260000000000002</v>
          </cell>
          <cell r="BA281">
            <v>13.21</v>
          </cell>
          <cell r="BB281">
            <v>15.499565</v>
          </cell>
          <cell r="BC281">
            <v>13.304930000000001</v>
          </cell>
          <cell r="BD281">
            <v>13.107011</v>
          </cell>
          <cell r="BE281">
            <v>10.322937</v>
          </cell>
          <cell r="BF281">
            <v>9.4333189999999991</v>
          </cell>
          <cell r="BG281">
            <v>10.717000000000001</v>
          </cell>
          <cell r="BH281">
            <v>12.909000000000001</v>
          </cell>
          <cell r="BI281">
            <v>10.72178196839735</v>
          </cell>
          <cell r="BJ281">
            <v>10.962043126137658</v>
          </cell>
          <cell r="BK281">
            <v>10.99649407088747</v>
          </cell>
          <cell r="BL281">
            <v>11.113502873254514</v>
          </cell>
          <cell r="BM281">
            <v>11.231450141223762</v>
          </cell>
          <cell r="BN281">
            <v>11.370419881653227</v>
          </cell>
          <cell r="BO281">
            <v>11.005054435980151</v>
          </cell>
          <cell r="BP281">
            <v>11.134782018631327</v>
          </cell>
          <cell r="BQ281">
            <v>8.7555162204712911</v>
          </cell>
          <cell r="BR281">
            <v>7.9793156215347123</v>
          </cell>
          <cell r="BS281">
            <v>7.9846601041730985</v>
          </cell>
          <cell r="BT281">
            <v>7.9754108219477313</v>
          </cell>
          <cell r="BU281">
            <v>7.9422590509814528</v>
          </cell>
          <cell r="BV281">
            <v>7.9690335975923938</v>
          </cell>
          <cell r="BW281">
            <v>7.968070944923193</v>
          </cell>
          <cell r="BX281">
            <v>7.970135839245879</v>
          </cell>
          <cell r="BY281">
            <v>7.9678869039235742</v>
          </cell>
          <cell r="BZ281">
            <v>7.9649820509381293</v>
          </cell>
          <cell r="CA281">
            <v>7.9634772673332979</v>
          </cell>
          <cell r="CB281">
            <v>7.9680218673246346</v>
          </cell>
          <cell r="CC281">
            <v>7.9669106012728159</v>
          </cell>
          <cell r="CD281">
            <v>7.9669007857531033</v>
          </cell>
          <cell r="CE281">
            <v>7.9662557381584893</v>
          </cell>
          <cell r="CF281">
            <v>7.9660585145243958</v>
          </cell>
          <cell r="CG281">
            <v>7.9663132519684678</v>
          </cell>
          <cell r="CH281">
            <v>7.9668295014066883</v>
          </cell>
          <cell r="CI281">
            <v>7.9664877783354546</v>
          </cell>
          <cell r="CJ281">
            <v>7.9664715583622288</v>
          </cell>
        </row>
        <row r="282">
          <cell r="AG282">
            <v>5.62</v>
          </cell>
          <cell r="AH282">
            <v>3.3319999999999999</v>
          </cell>
          <cell r="AI282">
            <v>1.7290000000000001</v>
          </cell>
          <cell r="AJ282">
            <v>5.6529999999999996</v>
          </cell>
          <cell r="AK282">
            <v>3.323</v>
          </cell>
          <cell r="AL282">
            <v>4.3049999999999997</v>
          </cell>
          <cell r="AM282">
            <v>2.589</v>
          </cell>
          <cell r="AN282">
            <v>2.1120000000000001</v>
          </cell>
          <cell r="AO282">
            <v>1.3640000000000001</v>
          </cell>
          <cell r="AP282">
            <v>0.85099999999999998</v>
          </cell>
          <cell r="AQ282">
            <v>1.26</v>
          </cell>
          <cell r="AR282">
            <v>1.77</v>
          </cell>
          <cell r="AS282">
            <v>3.375</v>
          </cell>
          <cell r="AT282">
            <v>1.796</v>
          </cell>
          <cell r="AU282">
            <v>4.6130000000000004</v>
          </cell>
          <cell r="AV282">
            <v>5.4020000000000001</v>
          </cell>
          <cell r="AW282">
            <v>7.5380000000000003</v>
          </cell>
          <cell r="AX282">
            <v>15.673</v>
          </cell>
          <cell r="AY282">
            <v>6.1189999999999998</v>
          </cell>
          <cell r="AZ282">
            <v>5.931</v>
          </cell>
          <cell r="BA282">
            <v>14.835000000000001</v>
          </cell>
          <cell r="BB282">
            <v>15.614922</v>
          </cell>
          <cell r="BC282">
            <v>16.888117999999999</v>
          </cell>
          <cell r="BD282">
            <v>15.412597999999999</v>
          </cell>
          <cell r="BE282">
            <v>10.133977</v>
          </cell>
          <cell r="BF282">
            <v>7.273333</v>
          </cell>
          <cell r="BG282">
            <v>11.53</v>
          </cell>
          <cell r="BH282">
            <v>10.206</v>
          </cell>
          <cell r="BI282">
            <v>11.542207772384936</v>
          </cell>
          <cell r="BJ282">
            <v>10.586864515016606</v>
          </cell>
          <cell r="BK282">
            <v>10.301689422690652</v>
          </cell>
          <cell r="BL282">
            <v>10.381698448188452</v>
          </cell>
          <cell r="BM282">
            <v>10.804671526673822</v>
          </cell>
          <cell r="BN282">
            <v>10.631607595600004</v>
          </cell>
          <cell r="BO282">
            <v>10.723426336990894</v>
          </cell>
          <cell r="BP282">
            <v>10.541306301633908</v>
          </cell>
          <cell r="BQ282">
            <v>8.3039146661654577</v>
          </cell>
          <cell r="BR282">
            <v>7.5832443155838689</v>
          </cell>
          <cell r="BS282">
            <v>7.612675586128967</v>
          </cell>
          <cell r="BT282">
            <v>7.5846824152339902</v>
          </cell>
          <cell r="BU282">
            <v>7.5872147807632366</v>
          </cell>
          <cell r="BV282">
            <v>7.5683315063174899</v>
          </cell>
          <cell r="BW282">
            <v>7.5826925027206924</v>
          </cell>
          <cell r="BX282">
            <v>7.5872297208055102</v>
          </cell>
          <cell r="BY282">
            <v>7.587119358232874</v>
          </cell>
          <cell r="BZ282">
            <v>7.5820301851681844</v>
          </cell>
          <cell r="CA282">
            <v>7.5825175737679604</v>
          </cell>
          <cell r="CB282">
            <v>7.5814806546489502</v>
          </cell>
          <cell r="CC282">
            <v>7.5843178681390437</v>
          </cell>
          <cell r="CD282">
            <v>7.5840754985246965</v>
          </cell>
          <cell r="CE282">
            <v>7.5834931279914031</v>
          </cell>
          <cell r="CF282">
            <v>7.5828843560497665</v>
          </cell>
          <cell r="CG282">
            <v>7.5831769446144097</v>
          </cell>
          <cell r="CH282">
            <v>7.5832503010707724</v>
          </cell>
          <cell r="CI282">
            <v>7.5835895590638653</v>
          </cell>
          <cell r="CJ282">
            <v>7.5833760456502084</v>
          </cell>
        </row>
        <row r="283">
          <cell r="AG283">
            <v>4.7569999999999997</v>
          </cell>
          <cell r="AH283">
            <v>1.601</v>
          </cell>
          <cell r="AI283">
            <v>2.4849999999999999</v>
          </cell>
          <cell r="AJ283">
            <v>4.1870000000000003</v>
          </cell>
          <cell r="AK283">
            <v>3.2389999999999999</v>
          </cell>
          <cell r="AL283">
            <v>2.117</v>
          </cell>
          <cell r="AM283">
            <v>1.6930000000000001</v>
          </cell>
          <cell r="AN283">
            <v>2.226</v>
          </cell>
          <cell r="AO283">
            <v>0.92100000000000004</v>
          </cell>
          <cell r="AP283">
            <v>0.89500000000000002</v>
          </cell>
          <cell r="AQ283">
            <v>2.871</v>
          </cell>
          <cell r="AR283">
            <v>4.7089999999999996</v>
          </cell>
          <cell r="AS283">
            <v>1.2669999999999999</v>
          </cell>
          <cell r="AT283">
            <v>2.145</v>
          </cell>
          <cell r="AU283">
            <v>2.4790000000000001</v>
          </cell>
          <cell r="AV283">
            <v>5.33</v>
          </cell>
          <cell r="AW283">
            <v>6.6929999999999996</v>
          </cell>
          <cell r="AX283">
            <v>4.5789999999999997</v>
          </cell>
          <cell r="AY283">
            <v>5.7140000000000004</v>
          </cell>
          <cell r="AZ283">
            <v>22.609000000000002</v>
          </cell>
          <cell r="BA283">
            <v>7.32</v>
          </cell>
          <cell r="BB283">
            <v>11.767033</v>
          </cell>
          <cell r="BC283">
            <v>15.353076</v>
          </cell>
          <cell r="BD283">
            <v>15.568659999999999</v>
          </cell>
          <cell r="BE283">
            <v>10.391769</v>
          </cell>
          <cell r="BF283">
            <v>11.852102</v>
          </cell>
          <cell r="BG283">
            <v>10.78</v>
          </cell>
          <cell r="BH283">
            <v>7.8170000000000002</v>
          </cell>
          <cell r="BI283">
            <v>12.052535496903062</v>
          </cell>
          <cell r="BJ283">
            <v>10.946569930659557</v>
          </cell>
          <cell r="BK283">
            <v>10.750436617540037</v>
          </cell>
          <cell r="BL283">
            <v>10.850615481470291</v>
          </cell>
          <cell r="BM283">
            <v>10.441591383691232</v>
          </cell>
          <cell r="BN283">
            <v>10.511030468172448</v>
          </cell>
          <cell r="BO283">
            <v>11.008349782052836</v>
          </cell>
          <cell r="BP283">
            <v>10.700048776306716</v>
          </cell>
          <cell r="BQ283">
            <v>8.4168894437456476</v>
          </cell>
          <cell r="BR283">
            <v>7.6445194130990757</v>
          </cell>
          <cell r="BS283">
            <v>7.6235686349207272</v>
          </cell>
          <cell r="BT283">
            <v>7.6636250608534473</v>
          </cell>
          <cell r="BU283">
            <v>7.693792550868646</v>
          </cell>
          <cell r="BV283">
            <v>7.6452093325319295</v>
          </cell>
          <cell r="BW283">
            <v>7.6553715889191256</v>
          </cell>
          <cell r="BX283">
            <v>7.6541429984547644</v>
          </cell>
          <cell r="BY283">
            <v>7.6563134336187764</v>
          </cell>
          <cell r="BZ283">
            <v>7.6624283063255829</v>
          </cell>
          <cell r="CA283">
            <v>7.6609659808786494</v>
          </cell>
          <cell r="CB283">
            <v>7.6546931319700349</v>
          </cell>
          <cell r="CC283">
            <v>7.657844461639379</v>
          </cell>
          <cell r="CD283">
            <v>7.6577087702495623</v>
          </cell>
          <cell r="CE283">
            <v>7.6584490628864836</v>
          </cell>
          <cell r="CF283">
            <v>7.6587281302126415</v>
          </cell>
          <cell r="CG283">
            <v>7.6579322815248219</v>
          </cell>
          <cell r="CH283">
            <v>7.6574847113916213</v>
          </cell>
          <cell r="CI283">
            <v>7.6581325413025789</v>
          </cell>
          <cell r="CJ283">
            <v>7.658060591253026</v>
          </cell>
        </row>
        <row r="284">
          <cell r="AG284">
            <v>2.3730000000000002</v>
          </cell>
          <cell r="AH284">
            <v>2.831</v>
          </cell>
          <cell r="AI284">
            <v>3.0259999999999998</v>
          </cell>
          <cell r="AJ284">
            <v>3.5579999999999998</v>
          </cell>
          <cell r="AK284">
            <v>3.1640000000000001</v>
          </cell>
          <cell r="AL284">
            <v>2.1280000000000001</v>
          </cell>
          <cell r="AM284">
            <v>1.6220000000000001</v>
          </cell>
          <cell r="AN284">
            <v>1.7230000000000001</v>
          </cell>
          <cell r="AO284">
            <v>0.45800000000000002</v>
          </cell>
          <cell r="AP284">
            <v>0.313</v>
          </cell>
          <cell r="AQ284">
            <v>2.34</v>
          </cell>
          <cell r="AR284">
            <v>2.871</v>
          </cell>
          <cell r="AS284">
            <v>2.0739999999999998</v>
          </cell>
          <cell r="AT284">
            <v>3.609</v>
          </cell>
          <cell r="AU284">
            <v>2.6760000000000002</v>
          </cell>
          <cell r="AV284">
            <v>4.7450000000000001</v>
          </cell>
          <cell r="AW284">
            <v>3.782</v>
          </cell>
          <cell r="AX284">
            <v>8.0410000000000004</v>
          </cell>
          <cell r="AY284">
            <v>6.2480000000000002</v>
          </cell>
          <cell r="AZ284">
            <v>6.577</v>
          </cell>
          <cell r="BA284">
            <v>7.4530000000000003</v>
          </cell>
          <cell r="BB284">
            <v>11.273826</v>
          </cell>
          <cell r="BC284">
            <v>15.732241</v>
          </cell>
          <cell r="BD284">
            <v>16.245996000000002</v>
          </cell>
          <cell r="BE284">
            <v>11.826957999999999</v>
          </cell>
          <cell r="BF284">
            <v>14.322981</v>
          </cell>
          <cell r="BG284">
            <v>11.401</v>
          </cell>
          <cell r="BH284">
            <v>12.16</v>
          </cell>
          <cell r="BI284">
            <v>13.104932475039611</v>
          </cell>
          <cell r="BJ284">
            <v>12.799294526832121</v>
          </cell>
          <cell r="BK284">
            <v>12.767149813039429</v>
          </cell>
          <cell r="BL284">
            <v>12.949757355630741</v>
          </cell>
          <cell r="BM284">
            <v>12.413523876654917</v>
          </cell>
          <cell r="BN284">
            <v>12.789809218885969</v>
          </cell>
          <cell r="BO284">
            <v>12.806931609439365</v>
          </cell>
          <cell r="BP284">
            <v>12.743906958208637</v>
          </cell>
          <cell r="BQ284">
            <v>10.014269865859351</v>
          </cell>
          <cell r="BR284">
            <v>9.1005612884028046</v>
          </cell>
          <cell r="BS284">
            <v>9.0699166461266021</v>
          </cell>
          <cell r="BT284">
            <v>9.1199172921898608</v>
          </cell>
          <cell r="BU284">
            <v>9.1077265030570764</v>
          </cell>
          <cell r="BV284">
            <v>9.0997403728704107</v>
          </cell>
          <cell r="BW284">
            <v>9.1004689403207237</v>
          </cell>
          <cell r="BX284">
            <v>9.0995724205293538</v>
          </cell>
          <cell r="BY284">
            <v>9.0995539509129344</v>
          </cell>
          <cell r="BZ284">
            <v>9.1054851057934858</v>
          </cell>
          <cell r="CA284">
            <v>9.1014124375380998</v>
          </cell>
          <cell r="CB284">
            <v>9.1009641580853806</v>
          </cell>
          <cell r="CC284">
            <v>9.1012985710189209</v>
          </cell>
          <cell r="CD284">
            <v>9.1013976145718516</v>
          </cell>
          <cell r="CE284">
            <v>9.101742844669765</v>
          </cell>
          <cell r="CF284">
            <v>9.1021115774015495</v>
          </cell>
          <cell r="CG284">
            <v>9.1013631251768032</v>
          </cell>
          <cell r="CH284">
            <v>9.1015029531494935</v>
          </cell>
          <cell r="CI284">
            <v>9.1015827465677788</v>
          </cell>
          <cell r="CJ284">
            <v>9.1016236229938929</v>
          </cell>
        </row>
        <row r="285">
          <cell r="AG285">
            <v>1.629</v>
          </cell>
          <cell r="AH285">
            <v>1.488</v>
          </cell>
          <cell r="AI285">
            <v>1.5780000000000001</v>
          </cell>
          <cell r="AJ285">
            <v>3.081</v>
          </cell>
          <cell r="AK285">
            <v>3.2149999999999999</v>
          </cell>
          <cell r="AL285">
            <v>2.2130000000000001</v>
          </cell>
          <cell r="AM285">
            <v>1.56</v>
          </cell>
          <cell r="AN285">
            <v>1.506</v>
          </cell>
          <cell r="AO285">
            <v>0.82499999999999996</v>
          </cell>
          <cell r="AP285">
            <v>1.198</v>
          </cell>
          <cell r="AQ285">
            <v>1.8260000000000001</v>
          </cell>
          <cell r="AR285">
            <v>3.3809999999999998</v>
          </cell>
          <cell r="AS285">
            <v>3.5750000000000002</v>
          </cell>
          <cell r="AT285">
            <v>3.4159999999999999</v>
          </cell>
          <cell r="AU285">
            <v>3.6509999999999998</v>
          </cell>
          <cell r="AV285">
            <v>5.859</v>
          </cell>
          <cell r="AW285">
            <v>6.742</v>
          </cell>
          <cell r="AX285">
            <v>7.2939999999999996</v>
          </cell>
          <cell r="AY285">
            <v>6.2859999999999996</v>
          </cell>
          <cell r="AZ285">
            <v>17.314</v>
          </cell>
          <cell r="BA285">
            <v>11.291</v>
          </cell>
          <cell r="BB285">
            <v>8.8495050000000006</v>
          </cell>
          <cell r="BC285">
            <v>11.198816000000001</v>
          </cell>
          <cell r="BD285">
            <v>14.414334</v>
          </cell>
          <cell r="BE285">
            <v>9.9756839999999993</v>
          </cell>
          <cell r="BF285">
            <v>19.048777000000001</v>
          </cell>
          <cell r="BG285">
            <v>9.9629999999999992</v>
          </cell>
          <cell r="BH285">
            <v>10.169</v>
          </cell>
          <cell r="BI285">
            <v>12.1759913421281</v>
          </cell>
          <cell r="BJ285">
            <v>12.33625135112581</v>
          </cell>
          <cell r="BK285">
            <v>12.4656490320953</v>
          </cell>
          <cell r="BL285">
            <v>12.930433008101531</v>
          </cell>
          <cell r="BM285">
            <v>11.391739168733409</v>
          </cell>
          <cell r="BN285">
            <v>12.047097181861943</v>
          </cell>
          <cell r="BO285">
            <v>12.26001278043681</v>
          </cell>
          <cell r="BP285">
            <v>12.234233948383576</v>
          </cell>
          <cell r="BQ285">
            <v>9.600632041193137</v>
          </cell>
          <cell r="BR285">
            <v>8.694788012502471</v>
          </cell>
          <cell r="BS285">
            <v>8.5871216597923592</v>
          </cell>
          <cell r="BT285">
            <v>8.7042482483139736</v>
          </cell>
          <cell r="BU285">
            <v>8.7079302444590496</v>
          </cell>
          <cell r="BV285">
            <v>8.694731620033707</v>
          </cell>
          <cell r="BW285">
            <v>8.6852392561296057</v>
          </cell>
          <cell r="BX285">
            <v>8.6777639570203178</v>
          </cell>
          <cell r="BY285">
            <v>8.6758542057457504</v>
          </cell>
          <cell r="BZ285">
            <v>8.6939826651913279</v>
          </cell>
          <cell r="CA285">
            <v>8.6883038566776918</v>
          </cell>
          <cell r="CB285">
            <v>8.6855143408241418</v>
          </cell>
          <cell r="CC285">
            <v>8.6842287881529359</v>
          </cell>
          <cell r="CD285">
            <v>8.6842838050918658</v>
          </cell>
          <cell r="CE285">
            <v>8.6855767713183525</v>
          </cell>
          <cell r="CF285">
            <v>8.6872626911875983</v>
          </cell>
          <cell r="CG285">
            <v>8.6855815124130089</v>
          </cell>
          <cell r="CH285">
            <v>8.6853732793149732</v>
          </cell>
          <cell r="CI285">
            <v>8.6853867136327381</v>
          </cell>
          <cell r="CJ285">
            <v>8.6856156118651455</v>
          </cell>
        </row>
        <row r="322">
          <cell r="AX322"/>
          <cell r="AY322">
            <v>8.4008216047831027E-2</v>
          </cell>
          <cell r="AZ322">
            <v>0</v>
          </cell>
          <cell r="BA322">
            <v>0</v>
          </cell>
          <cell r="BB322">
            <v>1.2682089139584682</v>
          </cell>
          <cell r="BC322">
            <v>1.6514714220710141</v>
          </cell>
          <cell r="BD322">
            <v>0.41920995976617853</v>
          </cell>
          <cell r="BE322">
            <v>0.5240096553829714</v>
          </cell>
          <cell r="BF322">
            <v>0.51303227107123894</v>
          </cell>
          <cell r="BG322">
            <v>0.58956914303817753</v>
          </cell>
          <cell r="BH322">
            <v>0.63274628112264686</v>
          </cell>
          <cell r="BI322">
            <v>1.1465367279639467</v>
          </cell>
          <cell r="BJ322">
            <v>1.6041444062036463</v>
          </cell>
          <cell r="BK322">
            <v>1.5690495309097516</v>
          </cell>
          <cell r="BL322">
            <v>2.0572090496074389</v>
          </cell>
          <cell r="BM322">
            <v>2.7638146598517488</v>
          </cell>
          <cell r="BN322">
            <v>2.7778508373370396</v>
          </cell>
          <cell r="BO322">
            <v>2.7774276630706565</v>
          </cell>
          <cell r="BP322">
            <v>2.7769192782193595</v>
          </cell>
          <cell r="BQ322">
            <v>2.1042632505497996</v>
          </cell>
          <cell r="BR322">
            <v>2.1028677466173349</v>
          </cell>
          <cell r="BS322">
            <v>2.10447992878811</v>
          </cell>
          <cell r="BT322">
            <v>2.1042895033411755</v>
          </cell>
          <cell r="BU322">
            <v>2.1041252128857879</v>
          </cell>
          <cell r="BV322">
            <v>2.1040051284364414</v>
          </cell>
          <cell r="BW322">
            <v>2.10395350401377</v>
          </cell>
          <cell r="BX322">
            <v>2.104170655493057</v>
          </cell>
          <cell r="BY322">
            <v>2.1041088008340463</v>
          </cell>
          <cell r="BZ322">
            <v>2.1040726603326196</v>
          </cell>
          <cell r="CA322">
            <v>2.1040726603326196</v>
          </cell>
          <cell r="CB322">
            <v>2.1040726603326196</v>
          </cell>
          <cell r="CC322">
            <v>2.1040726603326196</v>
          </cell>
          <cell r="CD322">
            <v>2.1040726603326196</v>
          </cell>
          <cell r="CE322">
            <v>2.1040726603326196</v>
          </cell>
          <cell r="CF322">
            <v>2.1040726603326196</v>
          </cell>
          <cell r="CG322">
            <v>2.1040726603326196</v>
          </cell>
          <cell r="CH322">
            <v>2.1040726603326196</v>
          </cell>
          <cell r="CI322">
            <v>2.1040726603326196</v>
          </cell>
          <cell r="CJ322">
            <v>2.1040726603326196</v>
          </cell>
        </row>
        <row r="323">
          <cell r="AX323"/>
          <cell r="AY323">
            <v>8.6157541104886229E-2</v>
          </cell>
          <cell r="AZ323">
            <v>0</v>
          </cell>
          <cell r="BA323">
            <v>0</v>
          </cell>
          <cell r="BB323">
            <v>1.3027540436152174</v>
          </cell>
          <cell r="BC323">
            <v>1.7015617899172788</v>
          </cell>
          <cell r="BD323">
            <v>0.42163066870077154</v>
          </cell>
          <cell r="BE323">
            <v>0.54585352822195932</v>
          </cell>
          <cell r="BF323">
            <v>0.52310240052993318</v>
          </cell>
          <cell r="BG323">
            <v>0.57341416701467463</v>
          </cell>
          <cell r="BH323">
            <v>1.2297027778177798</v>
          </cell>
          <cell r="BI323">
            <v>0.70061273274484115</v>
          </cell>
          <cell r="BJ323">
            <v>1.6404590815488918</v>
          </cell>
          <cell r="BK323">
            <v>1.3682987346619744</v>
          </cell>
          <cell r="BL323">
            <v>2.1398457643800293</v>
          </cell>
          <cell r="BM323">
            <v>2.9310415560175418</v>
          </cell>
          <cell r="BN323">
            <v>2.9007736796459791</v>
          </cell>
          <cell r="BO323">
            <v>2.902631145814988</v>
          </cell>
          <cell r="BP323">
            <v>2.9048601584543747</v>
          </cell>
          <cell r="BQ323">
            <v>2.2037239131817006</v>
          </cell>
          <cell r="BR323">
            <v>2.2051159640735509</v>
          </cell>
          <cell r="BS323">
            <v>2.2018285580170511</v>
          </cell>
          <cell r="BT323">
            <v>2.2024744229748716</v>
          </cell>
          <cell r="BU323">
            <v>2.2029678851026211</v>
          </cell>
          <cell r="BV323">
            <v>2.2032221486699592</v>
          </cell>
          <cell r="BW323">
            <v>2.2031217957676108</v>
          </cell>
          <cell r="BX323">
            <v>2.202722962106423</v>
          </cell>
          <cell r="BY323">
            <v>2.2029018429242964</v>
          </cell>
          <cell r="BZ323">
            <v>2.2029873269141818</v>
          </cell>
          <cell r="CA323">
            <v>2.2029873269141818</v>
          </cell>
          <cell r="CB323">
            <v>2.2029873269141818</v>
          </cell>
          <cell r="CC323">
            <v>2.2029873269141818</v>
          </cell>
          <cell r="CD323">
            <v>2.2029873269141818</v>
          </cell>
          <cell r="CE323">
            <v>2.2029873269141818</v>
          </cell>
          <cell r="CF323">
            <v>2.2029873269141818</v>
          </cell>
          <cell r="CG323">
            <v>2.2029873269141818</v>
          </cell>
          <cell r="CH323">
            <v>2.2029873269141818</v>
          </cell>
          <cell r="CI323">
            <v>2.2029873269141818</v>
          </cell>
          <cell r="CJ323">
            <v>2.2029873269141818</v>
          </cell>
        </row>
        <row r="324">
          <cell r="AX324"/>
          <cell r="AY324">
            <v>9.7946464369098721E-2</v>
          </cell>
          <cell r="AZ324">
            <v>0</v>
          </cell>
          <cell r="BA324">
            <v>0</v>
          </cell>
          <cell r="BB324">
            <v>1.4757299369684709</v>
          </cell>
          <cell r="BC324">
            <v>1.952417762592852</v>
          </cell>
          <cell r="BD324">
            <v>0.480237727451157</v>
          </cell>
          <cell r="BE324">
            <v>0.60735889020341183</v>
          </cell>
          <cell r="BF324">
            <v>0.57800210244373007</v>
          </cell>
          <cell r="BG324">
            <v>0.60955387872067879</v>
          </cell>
          <cell r="BH324">
            <v>0.73029823020318874</v>
          </cell>
          <cell r="BI324">
            <v>1.31562936509079</v>
          </cell>
          <cell r="BJ324">
            <v>1.6242263439079543</v>
          </cell>
          <cell r="BK324">
            <v>1.6640359577422061</v>
          </cell>
          <cell r="BL324">
            <v>2.2800862277146168</v>
          </cell>
          <cell r="BM324">
            <v>3.1453302242148471</v>
          </cell>
          <cell r="BN324">
            <v>3.1291974166579792</v>
          </cell>
          <cell r="BO324">
            <v>3.1275506847872014</v>
          </cell>
          <cell r="BP324">
            <v>3.1255749760941756</v>
          </cell>
          <cell r="BQ324">
            <v>2.3671872097743774</v>
          </cell>
          <cell r="BR324">
            <v>2.3724679746297554</v>
          </cell>
          <cell r="BS324">
            <v>2.3701700903728544</v>
          </cell>
          <cell r="BT324">
            <v>2.369858209424708</v>
          </cell>
          <cell r="BU324">
            <v>2.3697335284044709</v>
          </cell>
          <cell r="BV324">
            <v>2.3698834025212334</v>
          </cell>
          <cell r="BW324">
            <v>2.3704226410706042</v>
          </cell>
          <cell r="BX324">
            <v>2.370013574358774</v>
          </cell>
          <cell r="BY324">
            <v>2.3699822711559579</v>
          </cell>
          <cell r="BZ324">
            <v>2.370007083502208</v>
          </cell>
          <cell r="CA324">
            <v>2.370007083502208</v>
          </cell>
          <cell r="CB324">
            <v>2.370007083502208</v>
          </cell>
          <cell r="CC324">
            <v>2.370007083502208</v>
          </cell>
          <cell r="CD324">
            <v>2.370007083502208</v>
          </cell>
          <cell r="CE324">
            <v>2.370007083502208</v>
          </cell>
          <cell r="CF324">
            <v>2.370007083502208</v>
          </cell>
          <cell r="CG324">
            <v>2.370007083502208</v>
          </cell>
          <cell r="CH324">
            <v>2.370007083502208</v>
          </cell>
          <cell r="CI324">
            <v>2.370007083502208</v>
          </cell>
          <cell r="CJ324">
            <v>2.370007083502208</v>
          </cell>
        </row>
        <row r="325">
          <cell r="AX325"/>
          <cell r="AY325">
            <v>8.937916684087481E-2</v>
          </cell>
          <cell r="AZ325">
            <v>0</v>
          </cell>
          <cell r="BA325">
            <v>0</v>
          </cell>
          <cell r="BB325">
            <v>1.3505215616099528</v>
          </cell>
          <cell r="BC325">
            <v>1.7418731249496544</v>
          </cell>
          <cell r="BD325">
            <v>0.45160758000164658</v>
          </cell>
          <cell r="BE325">
            <v>0.55824714727321301</v>
          </cell>
          <cell r="BF325">
            <v>0.53229771179240559</v>
          </cell>
          <cell r="BG325">
            <v>0.67926716875711279</v>
          </cell>
          <cell r="BH325">
            <v>0.64590743487464719</v>
          </cell>
          <cell r="BI325">
            <v>0.8061741284218733</v>
          </cell>
          <cell r="BJ325">
            <v>1.7975569891853811</v>
          </cell>
          <cell r="BK325">
            <v>2.6696772104418822</v>
          </cell>
          <cell r="BL325">
            <v>2.104602660796334</v>
          </cell>
          <cell r="BM325">
            <v>2.8339400798012018</v>
          </cell>
          <cell r="BN325">
            <v>2.8451604476651635</v>
          </cell>
          <cell r="BO325">
            <v>2.844747016046083</v>
          </cell>
          <cell r="BP325">
            <v>2.8442510689539184</v>
          </cell>
          <cell r="BQ325">
            <v>2.1553077106889087</v>
          </cell>
          <cell r="BR325">
            <v>2.1543172762859673</v>
          </cell>
          <cell r="BS325">
            <v>2.1555932792489902</v>
          </cell>
          <cell r="BT325">
            <v>2.155422348167737</v>
          </cell>
          <cell r="BU325">
            <v>2.1552798805387146</v>
          </cell>
          <cell r="BV325">
            <v>2.1551840989860636</v>
          </cell>
          <cell r="BW325">
            <v>2.1551593766454937</v>
          </cell>
          <cell r="BX325">
            <v>2.1553277967174003</v>
          </cell>
          <cell r="BY325">
            <v>2.1552747002110824</v>
          </cell>
          <cell r="BZ325">
            <v>2.1552451706197506</v>
          </cell>
          <cell r="CA325">
            <v>2.1552451706197506</v>
          </cell>
          <cell r="CB325">
            <v>2.1552451706197506</v>
          </cell>
          <cell r="CC325">
            <v>2.1552451706197506</v>
          </cell>
          <cell r="CD325">
            <v>2.1552451706197506</v>
          </cell>
          <cell r="CE325">
            <v>2.1552451706197506</v>
          </cell>
          <cell r="CF325">
            <v>2.1552451706197506</v>
          </cell>
          <cell r="CG325">
            <v>2.1552451706197506</v>
          </cell>
          <cell r="CH325">
            <v>2.1552451706197506</v>
          </cell>
          <cell r="CI325">
            <v>2.1552451706197506</v>
          </cell>
          <cell r="CJ325">
            <v>2.1552451706197506</v>
          </cell>
        </row>
        <row r="326">
          <cell r="AX326">
            <v>7.5223363578482527E-2</v>
          </cell>
          <cell r="AY326">
            <v>0</v>
          </cell>
          <cell r="AZ326">
            <v>0</v>
          </cell>
          <cell r="BA326">
            <v>1.1179486454348204</v>
          </cell>
          <cell r="BB326">
            <v>1.5496392191185759</v>
          </cell>
          <cell r="BC326">
            <v>0.37281455415601189</v>
          </cell>
          <cell r="BD326">
            <v>0.42742243254589163</v>
          </cell>
          <cell r="BE326">
            <v>0.54402027562173316</v>
          </cell>
          <cell r="BF326">
            <v>0.43643707789121983</v>
          </cell>
          <cell r="BG326">
            <v>0.30748887576861672</v>
          </cell>
          <cell r="BH326">
            <v>0.65232276831358471</v>
          </cell>
          <cell r="BI326">
            <v>1.4286169952335039</v>
          </cell>
          <cell r="BJ326">
            <v>0.41691891191336983</v>
          </cell>
          <cell r="BK326">
            <v>0.80736365477062255</v>
          </cell>
          <cell r="BL326">
            <v>1.6752790343916331</v>
          </cell>
          <cell r="BM326">
            <v>2.3962070094491863</v>
          </cell>
          <cell r="BN326">
            <v>2.3356649955851285</v>
          </cell>
          <cell r="BO326">
            <v>2.3275312443391503</v>
          </cell>
          <cell r="BP326">
            <v>1.7567206233472183</v>
          </cell>
          <cell r="BQ326">
            <v>1.7653400824446575</v>
          </cell>
          <cell r="BR326">
            <v>1.7745259397908923</v>
          </cell>
          <cell r="BS326">
            <v>1.7661977108978593</v>
          </cell>
          <cell r="BT326">
            <v>1.7653805721217166</v>
          </cell>
          <cell r="BU326">
            <v>1.7656329857204689</v>
          </cell>
          <cell r="BV326">
            <v>1.7674154581951189</v>
          </cell>
          <cell r="BW326">
            <v>1.7678305333452113</v>
          </cell>
          <cell r="BX326">
            <v>1.7664914520560751</v>
          </cell>
          <cell r="BY326">
            <v>1.7665502002877183</v>
          </cell>
          <cell r="BZ326">
            <v>1.7667841259209185</v>
          </cell>
          <cell r="CA326">
            <v>1.7667841259209185</v>
          </cell>
          <cell r="CB326">
            <v>1.7667841259209185</v>
          </cell>
          <cell r="CC326">
            <v>1.7667841259209185</v>
          </cell>
          <cell r="CD326">
            <v>1.7667841259209185</v>
          </cell>
          <cell r="CE326">
            <v>1.7667841259209185</v>
          </cell>
          <cell r="CF326">
            <v>1.7667841259209185</v>
          </cell>
          <cell r="CG326">
            <v>1.7667841259209185</v>
          </cell>
          <cell r="CH326">
            <v>1.7667841259209185</v>
          </cell>
          <cell r="CI326">
            <v>1.7667841259209185</v>
          </cell>
        </row>
        <row r="327">
          <cell r="AX327">
            <v>7.3372650400680944E-2</v>
          </cell>
          <cell r="AY327">
            <v>0</v>
          </cell>
          <cell r="AZ327">
            <v>0</v>
          </cell>
          <cell r="BA327">
            <v>1.0929505587850352</v>
          </cell>
          <cell r="BB327">
            <v>1.491810748628166</v>
          </cell>
          <cell r="BC327">
            <v>0.3691042876020334</v>
          </cell>
          <cell r="BD327">
            <v>0.42079151242224178</v>
          </cell>
          <cell r="BE327">
            <v>0.5064419739930599</v>
          </cell>
          <cell r="BF327">
            <v>0.49193943234019388</v>
          </cell>
          <cell r="BG327">
            <v>0.36085278573794494</v>
          </cell>
          <cell r="BH327">
            <v>0.62467851331307611</v>
          </cell>
          <cell r="BI327">
            <v>0.83473208242731922</v>
          </cell>
          <cell r="BJ327">
            <v>0.57296703771438484</v>
          </cell>
          <cell r="BK327">
            <v>1.146283187291427</v>
          </cell>
          <cell r="BL327">
            <v>1.5362923622718101</v>
          </cell>
          <cell r="BM327">
            <v>2.1830539339003896</v>
          </cell>
          <cell r="BN327">
            <v>2.1727412222978342</v>
          </cell>
          <cell r="BO327">
            <v>2.1603648649529275</v>
          </cell>
          <cell r="BP327">
            <v>1.6261605171834321</v>
          </cell>
          <cell r="BQ327">
            <v>1.6283538891156373</v>
          </cell>
          <cell r="BR327">
            <v>1.6386688279613681</v>
          </cell>
          <cell r="BS327">
            <v>1.6354796252898773</v>
          </cell>
          <cell r="BT327">
            <v>1.6332160064871313</v>
          </cell>
          <cell r="BU327">
            <v>1.6323757732074886</v>
          </cell>
          <cell r="BV327">
            <v>1.6336188244123002</v>
          </cell>
          <cell r="BW327">
            <v>1.6346718114716332</v>
          </cell>
          <cell r="BX327">
            <v>1.6338724081736864</v>
          </cell>
          <cell r="BY327">
            <v>1.633550964750448</v>
          </cell>
          <cell r="BZ327">
            <v>1.6336179564031112</v>
          </cell>
          <cell r="CA327">
            <v>1.6336179564031112</v>
          </cell>
          <cell r="CB327">
            <v>1.6336179564031112</v>
          </cell>
          <cell r="CC327">
            <v>1.6336179564031112</v>
          </cell>
          <cell r="CD327">
            <v>1.6336179564031112</v>
          </cell>
          <cell r="CE327">
            <v>1.6336179564031112</v>
          </cell>
          <cell r="CF327">
            <v>1.6336179564031112</v>
          </cell>
          <cell r="CG327">
            <v>1.6336179564031112</v>
          </cell>
          <cell r="CH327">
            <v>1.6336179564031112</v>
          </cell>
          <cell r="CI327">
            <v>1.6336179564031112</v>
          </cell>
        </row>
        <row r="328">
          <cell r="AX328">
            <v>7.5277980207151596E-2</v>
          </cell>
          <cell r="AY328">
            <v>0</v>
          </cell>
          <cell r="AZ328">
            <v>0</v>
          </cell>
          <cell r="BA328">
            <v>1.1324487996521557</v>
          </cell>
          <cell r="BB328">
            <v>1.4824106638099313</v>
          </cell>
          <cell r="BC328">
            <v>0.38214574790814032</v>
          </cell>
          <cell r="BD328">
            <v>0.45730927756363776</v>
          </cell>
          <cell r="BE328">
            <v>0.40624612991950199</v>
          </cell>
          <cell r="BF328">
            <v>0.54584767363161157</v>
          </cell>
          <cell r="BG328">
            <v>0.46200120962515939</v>
          </cell>
          <cell r="BH328">
            <v>0.71869230880002577</v>
          </cell>
          <cell r="BI328">
            <v>1.6871549328226101</v>
          </cell>
          <cell r="BJ328">
            <v>1.6139678552827501</v>
          </cell>
          <cell r="BK328">
            <v>1.7852323972821331</v>
          </cell>
          <cell r="BL328">
            <v>1.733386080839294</v>
          </cell>
          <cell r="BM328">
            <v>2.4066119348293014</v>
          </cell>
          <cell r="BN328">
            <v>2.4030651751516898</v>
          </cell>
          <cell r="BO328">
            <v>2.3988053068409081</v>
          </cell>
          <cell r="BP328">
            <v>1.8142651699274779</v>
          </cell>
          <cell r="BQ328">
            <v>1.8114089888441913</v>
          </cell>
          <cell r="BR328">
            <v>1.8178482281390602</v>
          </cell>
          <cell r="BS328">
            <v>1.8166060791960406</v>
          </cell>
          <cell r="BT328">
            <v>1.8156536215043455</v>
          </cell>
          <cell r="BU328">
            <v>1.815156417522223</v>
          </cell>
          <cell r="BV328">
            <v>1.8153346670411725</v>
          </cell>
          <cell r="BW328">
            <v>1.8161198026805681</v>
          </cell>
          <cell r="BX328">
            <v>1.8157741175888695</v>
          </cell>
          <cell r="BY328">
            <v>1.8156077252674354</v>
          </cell>
          <cell r="BZ328">
            <v>1.8155985460200537</v>
          </cell>
          <cell r="CA328">
            <v>1.8155985460200537</v>
          </cell>
          <cell r="CB328">
            <v>1.8155985460200537</v>
          </cell>
          <cell r="CC328">
            <v>1.8155985460200537</v>
          </cell>
          <cell r="CD328">
            <v>1.8155985460200537</v>
          </cell>
          <cell r="CE328">
            <v>1.8155985460200537</v>
          </cell>
          <cell r="CF328">
            <v>1.8155985460200537</v>
          </cell>
          <cell r="CG328">
            <v>1.8155985460200537</v>
          </cell>
          <cell r="CH328">
            <v>1.8155985460200537</v>
          </cell>
          <cell r="CI328">
            <v>1.8155985460200537</v>
          </cell>
        </row>
        <row r="329">
          <cell r="AX329">
            <v>7.8281590532510811E-2</v>
          </cell>
          <cell r="AY329">
            <v>0</v>
          </cell>
          <cell r="AZ329">
            <v>0</v>
          </cell>
          <cell r="BA329">
            <v>1.1742044639462537</v>
          </cell>
          <cell r="BB329">
            <v>1.5581082626429912</v>
          </cell>
          <cell r="BC329">
            <v>0.39542807799465179</v>
          </cell>
          <cell r="BD329">
            <v>0.46802369957638434</v>
          </cell>
          <cell r="BE329">
            <v>0.53369742090635552</v>
          </cell>
          <cell r="BF329">
            <v>0.50821105078985784</v>
          </cell>
          <cell r="BG329">
            <v>0.43517345160779225</v>
          </cell>
          <cell r="BH329">
            <v>0.54959967167317159</v>
          </cell>
          <cell r="BI329">
            <v>1.2146364644384593</v>
          </cell>
          <cell r="BJ329">
            <v>1.4751976573110293</v>
          </cell>
          <cell r="BK329">
            <v>1.8008698256732429</v>
          </cell>
          <cell r="BL329">
            <v>1.8996787470107481</v>
          </cell>
          <cell r="BM329">
            <v>2.4531965572099392</v>
          </cell>
          <cell r="BN329">
            <v>2.4474340838566522</v>
          </cell>
          <cell r="BO329">
            <v>2.4405176929767571</v>
          </cell>
          <cell r="BP329">
            <v>1.8434643591320325</v>
          </cell>
          <cell r="BQ329">
            <v>1.8424494088858581</v>
          </cell>
          <cell r="BR329">
            <v>1.8500062684601302</v>
          </cell>
          <cell r="BS329">
            <v>1.8481344127955051</v>
          </cell>
          <cell r="BT329">
            <v>1.8467618776271426</v>
          </cell>
          <cell r="BU329">
            <v>1.8461632653801341</v>
          </cell>
          <cell r="BV329">
            <v>1.8467030466297538</v>
          </cell>
          <cell r="BW329">
            <v>1.8475537741785328</v>
          </cell>
          <cell r="BX329">
            <v>1.8470632753222138</v>
          </cell>
          <cell r="BY329">
            <v>1.846849047827555</v>
          </cell>
          <cell r="BZ329">
            <v>1.8468664818676379</v>
          </cell>
          <cell r="CA329">
            <v>1.8468664818676379</v>
          </cell>
          <cell r="CB329">
            <v>1.8468664818676379</v>
          </cell>
          <cell r="CC329">
            <v>1.8468664818676379</v>
          </cell>
          <cell r="CD329">
            <v>1.8468664818676379</v>
          </cell>
          <cell r="CE329">
            <v>1.8468664818676379</v>
          </cell>
          <cell r="CF329">
            <v>1.8468664818676379</v>
          </cell>
          <cell r="CG329">
            <v>1.8468664818676379</v>
          </cell>
          <cell r="CH329">
            <v>1.8468664818676379</v>
          </cell>
          <cell r="CI329">
            <v>1.8468664818676379</v>
          </cell>
        </row>
        <row r="330">
          <cell r="AX330">
            <v>7.9403236001222136E-2</v>
          </cell>
          <cell r="AY330">
            <v>0</v>
          </cell>
          <cell r="AZ330">
            <v>0</v>
          </cell>
          <cell r="BA330">
            <v>1.1830240270680408</v>
          </cell>
          <cell r="BB330">
            <v>1.6345514455580648</v>
          </cell>
          <cell r="BC330">
            <v>0.38830907408718723</v>
          </cell>
          <cell r="BD330">
            <v>0.46044823111857425</v>
          </cell>
          <cell r="BE330">
            <v>0.59032731880823119</v>
          </cell>
          <cell r="BF330">
            <v>0.40350503290468626</v>
          </cell>
          <cell r="BG330">
            <v>0.44639056492374946</v>
          </cell>
          <cell r="BH330">
            <v>0.70135146811053706</v>
          </cell>
          <cell r="BI330">
            <v>1.759823164321817</v>
          </cell>
          <cell r="BJ330">
            <v>1.4442097519384971</v>
          </cell>
          <cell r="BK330">
            <v>1.7034387246901224</v>
          </cell>
          <cell r="BL330">
            <v>2.1326977744350746</v>
          </cell>
          <cell r="BM330">
            <v>2.3914957490679343</v>
          </cell>
          <cell r="BN330">
            <v>2.3816969768914023</v>
          </cell>
          <cell r="BO330">
            <v>2.3699395659339881</v>
          </cell>
          <cell r="BP330">
            <v>1.7855676747342875</v>
          </cell>
          <cell r="BQ330">
            <v>1.7925658624023895</v>
          </cell>
          <cell r="BR330">
            <v>1.7984332264088434</v>
          </cell>
          <cell r="BS330">
            <v>1.7956001285218626</v>
          </cell>
          <cell r="BT330">
            <v>1.7936856330964674</v>
          </cell>
          <cell r="BU330">
            <v>1.7931705050327695</v>
          </cell>
          <cell r="BV330">
            <v>1.7946910710924666</v>
          </cell>
          <cell r="BW330">
            <v>1.7951161128304818</v>
          </cell>
          <cell r="BX330">
            <v>1.7944526901148097</v>
          </cell>
          <cell r="BY330">
            <v>1.7942232024333993</v>
          </cell>
          <cell r="BZ330">
            <v>1.7943307163007853</v>
          </cell>
          <cell r="CA330">
            <v>1.7943307163007853</v>
          </cell>
          <cell r="CB330">
            <v>1.7943307163007853</v>
          </cell>
          <cell r="CC330">
            <v>1.7943307163007853</v>
          </cell>
          <cell r="CD330">
            <v>1.7943307163007853</v>
          </cell>
          <cell r="CE330">
            <v>1.7943307163007853</v>
          </cell>
          <cell r="CF330">
            <v>1.7943307163007853</v>
          </cell>
          <cell r="CG330">
            <v>1.7943307163007853</v>
          </cell>
          <cell r="CH330">
            <v>1.7943307163007853</v>
          </cell>
          <cell r="CI330">
            <v>1.7943307163007853</v>
          </cell>
        </row>
        <row r="331">
          <cell r="AX331">
            <v>8.5274160399207349E-2</v>
          </cell>
          <cell r="AY331">
            <v>0</v>
          </cell>
          <cell r="AZ331">
            <v>0</v>
          </cell>
          <cell r="BA331">
            <v>1.2792713133632503</v>
          </cell>
          <cell r="BB331">
            <v>1.6861760508431589</v>
          </cell>
          <cell r="BC331">
            <v>0.43627401596267579</v>
          </cell>
          <cell r="BD331">
            <v>0.50804297217875816</v>
          </cell>
          <cell r="BE331">
            <v>0.5416874270984845</v>
          </cell>
          <cell r="BF331">
            <v>0.60403280388232083</v>
          </cell>
          <cell r="BG331">
            <v>0.47792290079633676</v>
          </cell>
          <cell r="BH331">
            <v>0.78338997451146863</v>
          </cell>
          <cell r="BI331">
            <v>2.6081635298014154</v>
          </cell>
          <cell r="BJ331">
            <v>1.7021464043584347</v>
          </cell>
          <cell r="BK331">
            <v>1.9638360395562697</v>
          </cell>
          <cell r="BL331">
            <v>2.5628645500069873</v>
          </cell>
          <cell r="BM331">
            <v>2.6626575656656786</v>
          </cell>
          <cell r="BN331">
            <v>2.6559012669170667</v>
          </cell>
          <cell r="BO331">
            <v>2.6477952627341406</v>
          </cell>
          <cell r="BP331">
            <v>1.9994853714740759</v>
          </cell>
          <cell r="BQ331">
            <v>1.9959864933432754</v>
          </cell>
          <cell r="BR331">
            <v>2.006690653070764</v>
          </cell>
          <cell r="BS331">
            <v>2.0044044544301056</v>
          </cell>
          <cell r="BT331">
            <v>2.0026849872041721</v>
          </cell>
          <cell r="BU331">
            <v>2.0018503919044792</v>
          </cell>
          <cell r="BV331">
            <v>2.0023233959905591</v>
          </cell>
          <cell r="BW331">
            <v>2.0035907765200163</v>
          </cell>
          <cell r="BX331">
            <v>2.0029708012098659</v>
          </cell>
          <cell r="BY331">
            <v>2.0026840705658184</v>
          </cell>
          <cell r="BZ331">
            <v>2.0026838872381481</v>
          </cell>
          <cell r="CA331">
            <v>2.0026838872381481</v>
          </cell>
          <cell r="CB331">
            <v>2.0026838872381481</v>
          </cell>
          <cell r="CC331">
            <v>2.0026838872381481</v>
          </cell>
          <cell r="CD331">
            <v>2.0026838872381481</v>
          </cell>
          <cell r="CE331">
            <v>2.0026838872381481</v>
          </cell>
          <cell r="CF331">
            <v>2.0026838872381481</v>
          </cell>
          <cell r="CG331">
            <v>2.0026838872381481</v>
          </cell>
          <cell r="CH331">
            <v>2.0026838872381481</v>
          </cell>
          <cell r="CI331">
            <v>2.0026838872381481</v>
          </cell>
        </row>
        <row r="332">
          <cell r="AX332">
            <v>9.3054515669683188E-2</v>
          </cell>
          <cell r="AY332">
            <v>0</v>
          </cell>
          <cell r="AZ332">
            <v>0</v>
          </cell>
          <cell r="BA332">
            <v>1.3845822186057553</v>
          </cell>
          <cell r="BB332">
            <v>1.9023798131017744</v>
          </cell>
          <cell r="BC332">
            <v>0.46567646810810359</v>
          </cell>
          <cell r="BD332">
            <v>0.53089340915162386</v>
          </cell>
          <cell r="BE332">
            <v>0.68478824359546708</v>
          </cell>
          <cell r="BF332">
            <v>0.56416053453911807</v>
          </cell>
          <cell r="BG332">
            <v>0.46244833892544923</v>
          </cell>
          <cell r="BH332">
            <v>0.7260019008395393</v>
          </cell>
          <cell r="BI332">
            <v>1.7562266895151406</v>
          </cell>
          <cell r="BJ332">
            <v>1.5533220352836683</v>
          </cell>
          <cell r="BK332">
            <v>1.9725748339188562</v>
          </cell>
          <cell r="BL332">
            <v>2.6210824372766535</v>
          </cell>
          <cell r="BM332">
            <v>2.7498559546878854</v>
          </cell>
          <cell r="BN332">
            <v>2.7360081637035965</v>
          </cell>
          <cell r="BO332">
            <v>2.71939108146774</v>
          </cell>
          <cell r="BP332">
            <v>2.0460093444869205</v>
          </cell>
          <cell r="BQ332">
            <v>2.050328813784172</v>
          </cell>
          <cell r="BR332">
            <v>2.0630784082143325</v>
          </cell>
          <cell r="BS332">
            <v>2.0588514413847649</v>
          </cell>
          <cell r="BT332">
            <v>2.0558781964571553</v>
          </cell>
          <cell r="BU332">
            <v>2.0548292408654691</v>
          </cell>
          <cell r="BV332">
            <v>2.0565932201411785</v>
          </cell>
          <cell r="BW332">
            <v>2.0578461014125802</v>
          </cell>
          <cell r="BX332">
            <v>2.0567996400522301</v>
          </cell>
          <cell r="BY332">
            <v>2.0563892797857228</v>
          </cell>
          <cell r="BZ332">
            <v>2.0564914964514358</v>
          </cell>
          <cell r="CA332">
            <v>2.0564914964514358</v>
          </cell>
          <cell r="CB332">
            <v>2.0564914964514358</v>
          </cell>
          <cell r="CC332">
            <v>2.0564914964514358</v>
          </cell>
          <cell r="CD332">
            <v>2.0564914964514358</v>
          </cell>
          <cell r="CE332">
            <v>2.0564914964514358</v>
          </cell>
          <cell r="CF332">
            <v>2.0564914964514358</v>
          </cell>
          <cell r="CG332">
            <v>2.0564914964514358</v>
          </cell>
          <cell r="CH332">
            <v>2.0564914964514358</v>
          </cell>
          <cell r="CI332">
            <v>2.0564914964514358</v>
          </cell>
        </row>
        <row r="333">
          <cell r="AX333">
            <v>8.2621114848370772E-2</v>
          </cell>
          <cell r="AY333">
            <v>0</v>
          </cell>
          <cell r="AZ333">
            <v>0</v>
          </cell>
          <cell r="BA333">
            <v>1.2383555169925804</v>
          </cell>
          <cell r="BB333">
            <v>1.6475996967665396</v>
          </cell>
          <cell r="BC333">
            <v>0.41756183826144178</v>
          </cell>
          <cell r="BD333">
            <v>0.49159924436133268</v>
          </cell>
          <cell r="BE333">
            <v>0.45900738735365665</v>
          </cell>
          <cell r="BF333">
            <v>0.5678153305588749</v>
          </cell>
          <cell r="BG333">
            <v>0.46038765606324522</v>
          </cell>
          <cell r="BH333">
            <v>0.63156041645666483</v>
          </cell>
          <cell r="BI333">
            <v>2.6287120372103816</v>
          </cell>
          <cell r="BJ333">
            <v>1.4488001860566533</v>
          </cell>
          <cell r="BK333">
            <v>1.8910782151544179</v>
          </cell>
          <cell r="BL333">
            <v>2.4972142419103989</v>
          </cell>
          <cell r="BM333">
            <v>2.5803908104158513</v>
          </cell>
          <cell r="BN333">
            <v>2.5734549637072552</v>
          </cell>
          <cell r="BO333">
            <v>2.5651313030097782</v>
          </cell>
          <cell r="BP333">
            <v>1.9366334470097002</v>
          </cell>
          <cell r="BQ333">
            <v>1.9359678521057246</v>
          </cell>
          <cell r="BR333">
            <v>1.9446176596924698</v>
          </cell>
          <cell r="BS333">
            <v>1.9423871593202959</v>
          </cell>
          <cell r="BT333">
            <v>1.9407620267057561</v>
          </cell>
          <cell r="BU333">
            <v>1.9400736289667886</v>
          </cell>
          <cell r="BV333">
            <v>1.9407616653582076</v>
          </cell>
          <cell r="BW333">
            <v>1.9417204280087037</v>
          </cell>
          <cell r="BX333">
            <v>1.9411409816719503</v>
          </cell>
          <cell r="BY333">
            <v>1.9408917461422808</v>
          </cell>
          <cell r="BZ333">
            <v>1.9409176900295866</v>
          </cell>
          <cell r="CA333">
            <v>1.9409176900295866</v>
          </cell>
          <cell r="CB333">
            <v>1.9409176900295866</v>
          </cell>
          <cell r="CC333">
            <v>1.9409176900295866</v>
          </cell>
          <cell r="CD333">
            <v>1.9409176900295866</v>
          </cell>
          <cell r="CE333">
            <v>1.9409176900295866</v>
          </cell>
          <cell r="CF333">
            <v>1.9409176900295866</v>
          </cell>
          <cell r="CG333">
            <v>1.9409176900295866</v>
          </cell>
          <cell r="CH333">
            <v>1.9409176900295866</v>
          </cell>
          <cell r="CI333">
            <v>1.9409176900295866</v>
          </cell>
        </row>
        <row r="338">
          <cell r="BF338"/>
          <cell r="BG338"/>
          <cell r="BH338"/>
          <cell r="BI338">
            <v>0</v>
          </cell>
          <cell r="BJ338">
            <v>0</v>
          </cell>
          <cell r="BK338">
            <v>0</v>
          </cell>
          <cell r="BL338">
            <v>3.5167779027116275</v>
          </cell>
          <cell r="BM338">
            <v>3.4722402306262419</v>
          </cell>
          <cell r="BN338">
            <v>3.8175541770905936</v>
          </cell>
          <cell r="BO338">
            <v>3.8266881653495894</v>
          </cell>
          <cell r="BP338">
            <v>4.0488147390721174</v>
          </cell>
          <cell r="BQ338">
            <v>4.1102867316831109</v>
          </cell>
          <cell r="BR338">
            <v>4.184388097811742</v>
          </cell>
          <cell r="BS338">
            <v>4.2563757132989553</v>
          </cell>
          <cell r="BT338">
            <v>4.3255032944091649</v>
          </cell>
          <cell r="BU338">
            <v>4.3972697807901726</v>
          </cell>
          <cell r="BV338">
            <v>4.4327693949789255</v>
          </cell>
          <cell r="BW338">
            <v>4.4324604010034578</v>
          </cell>
          <cell r="BX338">
            <v>4.4326536018624854</v>
          </cell>
          <cell r="BY338">
            <v>4.4326277992816241</v>
          </cell>
          <cell r="BZ338">
            <v>4.4325806007158555</v>
          </cell>
          <cell r="CA338">
            <v>4.4326206672866562</v>
          </cell>
          <cell r="CB338">
            <v>4.4326096890947131</v>
          </cell>
          <cell r="CC338">
            <v>4.4494168120108553</v>
          </cell>
          <cell r="CD338">
            <v>4.4494245250396309</v>
          </cell>
          <cell r="CE338">
            <v>4.4494214028960091</v>
          </cell>
          <cell r="CF338">
            <v>4.4494209133154996</v>
          </cell>
          <cell r="CG338">
            <v>4.4494222804170462</v>
          </cell>
          <cell r="CH338">
            <v>4.4494215322095192</v>
          </cell>
          <cell r="CI338">
            <v>4.4494215753140205</v>
          </cell>
          <cell r="CJ338">
            <v>4.4494217959801947</v>
          </cell>
        </row>
        <row r="339">
          <cell r="BI339">
            <v>0</v>
          </cell>
          <cell r="BJ339">
            <v>0</v>
          </cell>
          <cell r="BK339">
            <v>0</v>
          </cell>
          <cell r="BL339">
            <v>2.8340818079353287</v>
          </cell>
          <cell r="BM339">
            <v>2.6940232705544882</v>
          </cell>
          <cell r="BN339">
            <v>3.0995150539133034</v>
          </cell>
          <cell r="BO339">
            <v>3.0524287458924548</v>
          </cell>
          <cell r="BP339">
            <v>3.2218538211535726</v>
          </cell>
          <cell r="BQ339">
            <v>3.2950318910038865</v>
          </cell>
          <cell r="BR339">
            <v>3.3407665859464197</v>
          </cell>
          <cell r="BS339">
            <v>3.3991904476220269</v>
          </cell>
          <cell r="BT339">
            <v>3.4583860135531772</v>
          </cell>
          <cell r="BU339">
            <v>3.5127626051196699</v>
          </cell>
          <cell r="BV339">
            <v>3.541782467996883</v>
          </cell>
          <cell r="BW339">
            <v>3.5420926841879137</v>
          </cell>
          <cell r="BX339">
            <v>3.5416570044466802</v>
          </cell>
          <cell r="BY339">
            <v>3.541844052210493</v>
          </cell>
          <cell r="BZ339">
            <v>3.5418645802816959</v>
          </cell>
          <cell r="CA339">
            <v>3.5417885456462894</v>
          </cell>
          <cell r="CB339">
            <v>3.5418323927128261</v>
          </cell>
          <cell r="CC339">
            <v>3.555262896648852</v>
          </cell>
          <cell r="CD339">
            <v>3.5552508263490434</v>
          </cell>
          <cell r="CE339">
            <v>3.5552601736292391</v>
          </cell>
          <cell r="CF339">
            <v>3.5552579655423782</v>
          </cell>
          <cell r="CG339">
            <v>3.5552563218402216</v>
          </cell>
          <cell r="CH339">
            <v>3.5552581536706138</v>
          </cell>
          <cell r="CI339">
            <v>3.5552574803510719</v>
          </cell>
          <cell r="CJ339">
            <v>3.5552573186206353</v>
          </cell>
        </row>
        <row r="340">
          <cell r="BH340"/>
          <cell r="BI340">
            <v>0</v>
          </cell>
          <cell r="BJ340">
            <v>0</v>
          </cell>
          <cell r="BK340">
            <v>0</v>
          </cell>
          <cell r="BL340">
            <v>3.6815115938336498</v>
          </cell>
          <cell r="BM340">
            <v>3.4944826244064915</v>
          </cell>
          <cell r="BN340">
            <v>3.9648758643652164</v>
          </cell>
          <cell r="BO340">
            <v>3.9393944501677578</v>
          </cell>
          <cell r="BP340">
            <v>4.1516224761632561</v>
          </cell>
          <cell r="BQ340">
            <v>4.2378289809720071</v>
          </cell>
          <cell r="BR340">
            <v>4.30415330491644</v>
          </cell>
          <cell r="BS340">
            <v>4.3771050903626563</v>
          </cell>
          <cell r="BT340">
            <v>4.452340847182584</v>
          </cell>
          <cell r="BU340">
            <v>4.523795294625689</v>
          </cell>
          <cell r="BV340">
            <v>4.5605332077086507</v>
          </cell>
          <cell r="BW340">
            <v>4.5608724223439756</v>
          </cell>
          <cell r="BX340">
            <v>4.560561806376441</v>
          </cell>
          <cell r="BY340">
            <v>4.5606558121430236</v>
          </cell>
          <cell r="BZ340">
            <v>4.5606966802878137</v>
          </cell>
          <cell r="CA340">
            <v>4.5606380996024276</v>
          </cell>
          <cell r="CB340">
            <v>4.560663530677755</v>
          </cell>
          <cell r="CC340">
            <v>4.5779650125387397</v>
          </cell>
          <cell r="CD340">
            <v>4.5779547816237889</v>
          </cell>
          <cell r="CE340">
            <v>4.5779607413657981</v>
          </cell>
          <cell r="CF340">
            <v>4.577960178509441</v>
          </cell>
          <cell r="CG340">
            <v>4.577958567166343</v>
          </cell>
          <cell r="CH340">
            <v>4.5779598290138619</v>
          </cell>
          <cell r="CI340">
            <v>4.5779595248965501</v>
          </cell>
          <cell r="CJ340">
            <v>4.5779593070255862</v>
          </cell>
        </row>
        <row r="341">
          <cell r="BH341"/>
          <cell r="BI341">
            <v>0</v>
          </cell>
          <cell r="BJ341">
            <v>0</v>
          </cell>
          <cell r="BK341">
            <v>0</v>
          </cell>
          <cell r="BL341">
            <v>4.7618441071340589</v>
          </cell>
          <cell r="BM341">
            <v>4.7564204116725604</v>
          </cell>
          <cell r="BN341">
            <v>5.569364459464504</v>
          </cell>
          <cell r="BO341">
            <v>5.3576571398778912</v>
          </cell>
          <cell r="BP341">
            <v>5.7121801573664746</v>
          </cell>
          <cell r="BQ341">
            <v>5.8489315266006896</v>
          </cell>
          <cell r="BR341">
            <v>5.9065524296263803</v>
          </cell>
          <cell r="BS341">
            <v>6.0233324529632943</v>
          </cell>
          <cell r="BT341">
            <v>6.1271627172915988</v>
          </cell>
          <cell r="BU341">
            <v>6.2196497288479966</v>
          </cell>
          <cell r="BV341">
            <v>6.2739565912236683</v>
          </cell>
          <cell r="BW341">
            <v>6.2738440152841255</v>
          </cell>
          <cell r="BX341">
            <v>6.27254356128201</v>
          </cell>
          <cell r="BY341">
            <v>6.2734480559299328</v>
          </cell>
          <cell r="BZ341">
            <v>6.2732785441653531</v>
          </cell>
          <cell r="CA341">
            <v>6.2730900537924246</v>
          </cell>
          <cell r="CB341">
            <v>6.2732722179625604</v>
          </cell>
          <cell r="CC341">
            <v>6.2970083205815479</v>
          </cell>
          <cell r="CD341">
            <v>6.2969865921895627</v>
          </cell>
          <cell r="CE341">
            <v>6.2970206894433751</v>
          </cell>
          <cell r="CF341">
            <v>6.2970052007381554</v>
          </cell>
          <cell r="CG341">
            <v>6.2970041607903582</v>
          </cell>
          <cell r="CH341">
            <v>6.2970100169906216</v>
          </cell>
          <cell r="CI341">
            <v>6.2970064595063731</v>
          </cell>
          <cell r="CJ341">
            <v>6.2970068790957843</v>
          </cell>
        </row>
        <row r="342">
          <cell r="BE342"/>
          <cell r="BH342"/>
          <cell r="BI342">
            <v>0</v>
          </cell>
          <cell r="BJ342">
            <v>0</v>
          </cell>
          <cell r="BK342">
            <v>0.67584135303756643</v>
          </cell>
          <cell r="BL342">
            <v>2.0467000150038235</v>
          </cell>
          <cell r="BM342">
            <v>1.6735369133242244</v>
          </cell>
          <cell r="BN342">
            <v>1.7244790692371452</v>
          </cell>
          <cell r="BO342">
            <v>1.7878454351395106</v>
          </cell>
          <cell r="BP342">
            <v>1.8229088619797031</v>
          </cell>
          <cell r="BQ342">
            <v>1.8625962639942315</v>
          </cell>
          <cell r="BR342">
            <v>1.8873622624529125</v>
          </cell>
          <cell r="BS342">
            <v>1.9205927157855234</v>
          </cell>
          <cell r="BT342">
            <v>1.9531898723245862</v>
          </cell>
          <cell r="BU342">
            <v>1.967604115629447</v>
          </cell>
          <cell r="BV342">
            <v>1.9681222047640015</v>
          </cell>
          <cell r="BW342">
            <v>1.9682206526464019</v>
          </cell>
          <cell r="BX342">
            <v>1.9679823243466168</v>
          </cell>
          <cell r="BY342">
            <v>1.9681083939190065</v>
          </cell>
          <cell r="BZ342">
            <v>1.9681037903040084</v>
          </cell>
          <cell r="CA342">
            <v>1.9680648361898776</v>
          </cell>
          <cell r="CB342">
            <v>1.9755574449171662</v>
          </cell>
          <cell r="CC342">
            <v>1.9755520733590217</v>
          </cell>
          <cell r="CD342">
            <v>1.9755464516404344</v>
          </cell>
          <cell r="CE342">
            <v>1.9755519899722074</v>
          </cell>
          <cell r="CF342">
            <v>1.9755501716572219</v>
          </cell>
          <cell r="CG342">
            <v>1.9755495377566219</v>
          </cell>
          <cell r="CH342">
            <v>1.9755505664620165</v>
          </cell>
          <cell r="CI342">
            <v>1.9755500919586204</v>
          </cell>
        </row>
        <row r="343">
          <cell r="BE343"/>
          <cell r="BH343"/>
          <cell r="BI343">
            <v>0</v>
          </cell>
          <cell r="BJ343">
            <v>0</v>
          </cell>
          <cell r="BK343">
            <v>1.5820952143412557</v>
          </cell>
          <cell r="BL343">
            <v>2.4791778979390613</v>
          </cell>
          <cell r="BM343">
            <v>1.9269346894212154</v>
          </cell>
          <cell r="BN343">
            <v>2.0303161962029268</v>
          </cell>
          <cell r="BO343">
            <v>2.1077946391753959</v>
          </cell>
          <cell r="BP343">
            <v>2.1319553965962017</v>
          </cell>
          <cell r="BQ343">
            <v>2.1889580336479111</v>
          </cell>
          <cell r="BR343">
            <v>2.2167958860067274</v>
          </cell>
          <cell r="BS343">
            <v>2.2531088604028318</v>
          </cell>
          <cell r="BT343">
            <v>2.2936082909086841</v>
          </cell>
          <cell r="BU343">
            <v>2.3099429772261755</v>
          </cell>
          <cell r="BV343">
            <v>2.3101954610976034</v>
          </cell>
          <cell r="BW343">
            <v>2.3107442276846468</v>
          </cell>
          <cell r="BX343">
            <v>2.3102942220028089</v>
          </cell>
          <cell r="BY343">
            <v>2.3104113035950209</v>
          </cell>
          <cell r="BZ343">
            <v>2.3104832510941589</v>
          </cell>
          <cell r="CA343">
            <v>2.3103962588973301</v>
          </cell>
          <cell r="CB343">
            <v>2.3191938864530477</v>
          </cell>
          <cell r="CC343">
            <v>2.3192002329683299</v>
          </cell>
          <cell r="CD343">
            <v>2.3191846215217824</v>
          </cell>
          <cell r="CE343">
            <v>2.3191929136477203</v>
          </cell>
          <cell r="CF343">
            <v>2.3191925893792766</v>
          </cell>
          <cell r="CG343">
            <v>2.3191900415162601</v>
          </cell>
          <cell r="CH343">
            <v>2.3191918481810867</v>
          </cell>
          <cell r="CI343">
            <v>2.3191914930255413</v>
          </cell>
        </row>
        <row r="344">
          <cell r="BE344"/>
          <cell r="BH344"/>
          <cell r="BI344">
            <v>0</v>
          </cell>
          <cell r="BJ344">
            <v>0</v>
          </cell>
          <cell r="BK344">
            <v>3.6253203959272025</v>
          </cell>
          <cell r="BL344">
            <v>4.8011568452973172</v>
          </cell>
          <cell r="BM344">
            <v>3.8706353296653688</v>
          </cell>
          <cell r="BN344">
            <v>3.9059678148218024</v>
          </cell>
          <cell r="BO344">
            <v>4.123103271481007</v>
          </cell>
          <cell r="BP344">
            <v>4.1829271037948761</v>
          </cell>
          <cell r="BQ344">
            <v>4.2633603148861754</v>
          </cell>
          <cell r="BR344">
            <v>4.3342726517800223</v>
          </cell>
          <cell r="BS344">
            <v>4.4045997982944929</v>
          </cell>
          <cell r="BT344">
            <v>4.4785468412642349</v>
          </cell>
          <cell r="BU344">
            <v>4.5141459328342739</v>
          </cell>
          <cell r="BV344">
            <v>4.5139125917766174</v>
          </cell>
          <cell r="BW344">
            <v>4.5142397613218996</v>
          </cell>
          <cell r="BX344">
            <v>4.5140994286442631</v>
          </cell>
          <cell r="BY344">
            <v>4.5140839272475963</v>
          </cell>
          <cell r="BZ344">
            <v>4.5141410390712524</v>
          </cell>
          <cell r="CA344">
            <v>4.5141081316543694</v>
          </cell>
          <cell r="CB344">
            <v>4.5312333552022652</v>
          </cell>
          <cell r="CC344">
            <v>4.5312424246098528</v>
          </cell>
          <cell r="CD344">
            <v>4.5312354076691044</v>
          </cell>
          <cell r="CE344">
            <v>4.5312370624937399</v>
          </cell>
          <cell r="CF344">
            <v>4.5312382982575681</v>
          </cell>
          <cell r="CG344">
            <v>4.531236922806805</v>
          </cell>
          <cell r="CH344">
            <v>4.5312374278527061</v>
          </cell>
          <cell r="CI344">
            <v>4.5312375496390258</v>
          </cell>
        </row>
        <row r="345">
          <cell r="BE345"/>
          <cell r="BH345">
            <v>0</v>
          </cell>
          <cell r="BI345">
            <v>0</v>
          </cell>
          <cell r="BJ345">
            <v>0</v>
          </cell>
          <cell r="BK345">
            <v>3.1029763172137859</v>
          </cell>
          <cell r="BL345">
            <v>3.8312174048043883</v>
          </cell>
          <cell r="BM345">
            <v>3.3680465095518102</v>
          </cell>
          <cell r="BN345">
            <v>3.3733114056007394</v>
          </cell>
          <cell r="BO345">
            <v>3.5683526885689454</v>
          </cell>
          <cell r="BP345">
            <v>3.624019484944526</v>
          </cell>
          <cell r="BQ345">
            <v>3.6886114270280377</v>
          </cell>
          <cell r="BR345">
            <v>3.7520633105315553</v>
          </cell>
          <cell r="BS345">
            <v>3.8132562009759945</v>
          </cell>
          <cell r="BT345">
            <v>3.8763539899400339</v>
          </cell>
          <cell r="BU345">
            <v>3.907675376177453</v>
          </cell>
          <cell r="BV345">
            <v>3.9074412288050802</v>
          </cell>
          <cell r="BW345">
            <v>3.9075770704955111</v>
          </cell>
          <cell r="BX345">
            <v>3.9075645584926817</v>
          </cell>
          <cell r="BY345">
            <v>3.9075276192644237</v>
          </cell>
          <cell r="BZ345">
            <v>3.9075564160842053</v>
          </cell>
          <cell r="CA345">
            <v>3.9075495312804369</v>
          </cell>
          <cell r="CB345">
            <v>3.9223660977496633</v>
          </cell>
          <cell r="CC345">
            <v>3.9223717534360834</v>
          </cell>
          <cell r="CD345">
            <v>3.9223696590019657</v>
          </cell>
          <cell r="CE345">
            <v>3.9223691700625709</v>
          </cell>
          <cell r="CF345">
            <v>3.9223701941668732</v>
          </cell>
          <cell r="CG345">
            <v>3.9223696744104704</v>
          </cell>
          <cell r="CH345">
            <v>3.9223696795466378</v>
          </cell>
          <cell r="CI345">
            <v>3.922369849374661</v>
          </cell>
        </row>
        <row r="346">
          <cell r="BE346"/>
          <cell r="BH346">
            <v>0</v>
          </cell>
          <cell r="BI346">
            <v>0</v>
          </cell>
          <cell r="BJ346">
            <v>0</v>
          </cell>
          <cell r="BK346">
            <v>3.3846649176514951</v>
          </cell>
          <cell r="BL346">
            <v>3.580241591883381</v>
          </cell>
          <cell r="BM346">
            <v>3.6206819463616817</v>
          </cell>
          <cell r="BN346">
            <v>3.6390688071723956</v>
          </cell>
          <cell r="BO346">
            <v>3.8394674004987892</v>
          </cell>
          <cell r="BP346">
            <v>3.9015433511145834</v>
          </cell>
          <cell r="BQ346">
            <v>3.9729271832447366</v>
          </cell>
          <cell r="BR346">
            <v>4.0392889430545207</v>
          </cell>
          <cell r="BS346">
            <v>4.1058719102951651</v>
          </cell>
          <cell r="BT346">
            <v>4.1740081014936328</v>
          </cell>
          <cell r="BU346">
            <v>4.2073664463262705</v>
          </cell>
          <cell r="BV346">
            <v>4.2072932810360735</v>
          </cell>
          <cell r="BW346">
            <v>4.2074424561684411</v>
          </cell>
          <cell r="BX346">
            <v>4.2073673945102623</v>
          </cell>
          <cell r="BY346">
            <v>4.2073677105715923</v>
          </cell>
          <cell r="BZ346">
            <v>4.2073925204167653</v>
          </cell>
          <cell r="CA346">
            <v>4.207375875166206</v>
          </cell>
          <cell r="CB346">
            <v>4.2233375685220889</v>
          </cell>
          <cell r="CC346">
            <v>4.2233412462458695</v>
          </cell>
          <cell r="CD346">
            <v>4.2233378485607238</v>
          </cell>
          <cell r="CE346">
            <v>4.2233388877762259</v>
          </cell>
          <cell r="CF346">
            <v>4.223339327527607</v>
          </cell>
          <cell r="CG346">
            <v>4.2233386879548513</v>
          </cell>
          <cell r="CH346">
            <v>4.2233389677528947</v>
          </cell>
          <cell r="CI346">
            <v>4.2233389944117841</v>
          </cell>
        </row>
        <row r="347">
          <cell r="BE347"/>
          <cell r="BH347">
            <v>0</v>
          </cell>
          <cell r="BI347">
            <v>0</v>
          </cell>
          <cell r="BJ347">
            <v>0</v>
          </cell>
          <cell r="BK347">
            <v>4.2076605221596486</v>
          </cell>
          <cell r="BL347">
            <v>4.1351188400245</v>
          </cell>
          <cell r="BM347">
            <v>4.4894807675303579</v>
          </cell>
          <cell r="BN347">
            <v>4.5407895655029638</v>
          </cell>
          <cell r="BO347">
            <v>4.7950618713373512</v>
          </cell>
          <cell r="BP347">
            <v>4.8598137445666607</v>
          </cell>
          <cell r="BQ347">
            <v>4.9558831106687071</v>
          </cell>
          <cell r="BR347">
            <v>5.0381926643354209</v>
          </cell>
          <cell r="BS347">
            <v>5.1191370660667692</v>
          </cell>
          <cell r="BT347">
            <v>5.2056622008133084</v>
          </cell>
          <cell r="BU347">
            <v>5.2469234737757864</v>
          </cell>
          <cell r="BV347">
            <v>5.2465373115417329</v>
          </cell>
          <cell r="BW347">
            <v>5.2470330835998746</v>
          </cell>
          <cell r="BX347">
            <v>5.2468312896391307</v>
          </cell>
          <cell r="BY347">
            <v>5.2468005615935809</v>
          </cell>
          <cell r="BZ347">
            <v>5.2468883116108618</v>
          </cell>
          <cell r="CA347">
            <v>5.2468400542811917</v>
          </cell>
          <cell r="CB347">
            <v>5.2667445992318411</v>
          </cell>
          <cell r="CC347">
            <v>5.2667587909368301</v>
          </cell>
          <cell r="CD347">
            <v>5.2667483522571779</v>
          </cell>
          <cell r="CE347">
            <v>5.2667505808086164</v>
          </cell>
          <cell r="CF347">
            <v>5.2667525746675414</v>
          </cell>
          <cell r="CG347">
            <v>5.2667505025777794</v>
          </cell>
          <cell r="CH347">
            <v>5.2667512193513133</v>
          </cell>
          <cell r="CI347">
            <v>5.2667514321988778</v>
          </cell>
        </row>
        <row r="348">
          <cell r="BE348"/>
          <cell r="BH348">
            <v>0</v>
          </cell>
          <cell r="BI348">
            <v>0</v>
          </cell>
          <cell r="BJ348">
            <v>0</v>
          </cell>
          <cell r="BK348">
            <v>3.7040897747157455</v>
          </cell>
          <cell r="BL348">
            <v>3.5956543863100721</v>
          </cell>
          <cell r="BM348">
            <v>3.9799125125146162</v>
          </cell>
          <cell r="BN348">
            <v>3.9908295073398219</v>
          </cell>
          <cell r="BO348">
            <v>4.2126811191781286</v>
          </cell>
          <cell r="BP348">
            <v>4.2826578306902334</v>
          </cell>
          <cell r="BQ348">
            <v>4.3590765619839233</v>
          </cell>
          <cell r="BR348">
            <v>4.4325570730525135</v>
          </cell>
          <cell r="BS348">
            <v>4.5058292621995859</v>
          </cell>
          <cell r="BT348">
            <v>4.5802372201590744</v>
          </cell>
          <cell r="BU348">
            <v>4.6170162416021761</v>
          </cell>
          <cell r="BV348">
            <v>4.6169416185851873</v>
          </cell>
          <cell r="BW348">
            <v>4.6170438102762157</v>
          </cell>
          <cell r="BX348">
            <v>4.6170005568211918</v>
          </cell>
          <cell r="BY348">
            <v>4.616995328560864</v>
          </cell>
          <cell r="BZ348">
            <v>4.6170132318860917</v>
          </cell>
          <cell r="CA348">
            <v>4.6170030390893846</v>
          </cell>
          <cell r="CB348">
            <v>4.6345164683997995</v>
          </cell>
          <cell r="CC348">
            <v>4.6345193251785526</v>
          </cell>
          <cell r="CD348">
            <v>4.6345171438056516</v>
          </cell>
          <cell r="CE348">
            <v>4.6345176457946682</v>
          </cell>
          <cell r="CF348">
            <v>4.6345180382596247</v>
          </cell>
          <cell r="CG348">
            <v>4.6345176092866485</v>
          </cell>
          <cell r="CH348">
            <v>4.6345177644469802</v>
          </cell>
          <cell r="CI348">
            <v>4.6345178039977499</v>
          </cell>
        </row>
        <row r="349">
          <cell r="BE349"/>
          <cell r="BH349">
            <v>0</v>
          </cell>
          <cell r="BI349">
            <v>0</v>
          </cell>
          <cell r="BJ349">
            <v>0</v>
          </cell>
          <cell r="BK349">
            <v>3.2555454173353437</v>
          </cell>
          <cell r="BL349">
            <v>3.1493694532861878</v>
          </cell>
          <cell r="BM349">
            <v>3.5073970187457593</v>
          </cell>
          <cell r="BN349">
            <v>3.5070043747831638</v>
          </cell>
          <cell r="BO349">
            <v>3.7018206918112546</v>
          </cell>
          <cell r="BP349">
            <v>3.7669144299983661</v>
          </cell>
          <cell r="BQ349">
            <v>3.8317670431891973</v>
          </cell>
          <cell r="BR349">
            <v>3.8967248844823512</v>
          </cell>
          <cell r="BS349">
            <v>3.9616937164851116</v>
          </cell>
          <cell r="BT349">
            <v>4.0266194996539584</v>
          </cell>
          <cell r="BU349">
            <v>4.0590977119608675</v>
          </cell>
          <cell r="BV349">
            <v>4.059100717014803</v>
          </cell>
          <cell r="BW349">
            <v>4.0590969012799576</v>
          </cell>
          <cell r="BX349">
            <v>4.0590984434185442</v>
          </cell>
          <cell r="BY349">
            <v>4.0590986872377668</v>
          </cell>
          <cell r="BZ349">
            <v>4.0590980106454229</v>
          </cell>
          <cell r="CA349">
            <v>4.0590983804339125</v>
          </cell>
          <cell r="CB349">
            <v>4.0744947887354011</v>
          </cell>
          <cell r="CC349">
            <v>4.0744946790547045</v>
          </cell>
          <cell r="CD349">
            <v>4.0744947592000074</v>
          </cell>
          <cell r="CE349">
            <v>4.0744947423300379</v>
          </cell>
          <cell r="CF349">
            <v>4.0744947268615839</v>
          </cell>
          <cell r="CG349">
            <v>4.0744947427972091</v>
          </cell>
          <cell r="CH349">
            <v>4.0744947373296121</v>
          </cell>
          <cell r="CI349">
            <v>4.0744947356628023</v>
          </cell>
        </row>
        <row r="354">
          <cell r="BK354">
            <v>0</v>
          </cell>
          <cell r="BL354">
            <v>1.5303365576078607</v>
          </cell>
          <cell r="BM354">
            <v>2.4644847929945568</v>
          </cell>
          <cell r="BN354">
            <v>4.6924287045274973</v>
          </cell>
          <cell r="BO354">
            <v>7.7417696725371625</v>
          </cell>
          <cell r="BP354">
            <v>7.846551971240558</v>
          </cell>
          <cell r="BQ354">
            <v>9.4273873351224697</v>
          </cell>
          <cell r="BR354">
            <v>10.448603224423655</v>
          </cell>
          <cell r="BS354">
            <v>11.3916964237297</v>
          </cell>
          <cell r="BT354">
            <v>12.34955563447204</v>
          </cell>
          <cell r="BU354">
            <v>12.371310045254804</v>
          </cell>
          <cell r="BV354">
            <v>12.412544597253222</v>
          </cell>
          <cell r="BW354">
            <v>12.455500260988373</v>
          </cell>
          <cell r="BX354">
            <v>12.475782098290233</v>
          </cell>
          <cell r="BY354">
            <v>12.47561715556402</v>
          </cell>
          <cell r="BZ354">
            <v>12.475861496783011</v>
          </cell>
          <cell r="CA354">
            <v>12.475753583141941</v>
          </cell>
          <cell r="CB354">
            <v>12.465954733567504</v>
          </cell>
          <cell r="CC354">
            <v>12.46600929053114</v>
          </cell>
          <cell r="CD354">
            <v>12.465996669977368</v>
          </cell>
          <cell r="CE354">
            <v>12.475763937630457</v>
          </cell>
          <cell r="CF354">
            <v>12.475770557489964</v>
          </cell>
          <cell r="CG354">
            <v>12.475765281374622</v>
          </cell>
          <cell r="CH354">
            <v>12.475766592164709</v>
          </cell>
          <cell r="CI354">
            <v>12.475767477009533</v>
          </cell>
          <cell r="CJ354">
            <v>12.47576633972286</v>
          </cell>
        </row>
        <row r="355">
          <cell r="BK355">
            <v>0</v>
          </cell>
          <cell r="BL355">
            <v>1.2332592839003775</v>
          </cell>
          <cell r="BM355">
            <v>1.9493340323481911</v>
          </cell>
          <cell r="BN355">
            <v>3.7462843164413702</v>
          </cell>
          <cell r="BO355">
            <v>6.1605313676740252</v>
          </cell>
          <cell r="BP355">
            <v>6.2902275844561073</v>
          </cell>
          <cell r="BQ355">
            <v>7.5267159416742473</v>
          </cell>
          <cell r="BR355">
            <v>8.3443743371813124</v>
          </cell>
          <cell r="BS355">
            <v>9.108046139600015</v>
          </cell>
          <cell r="BT355">
            <v>9.8654527434572987</v>
          </cell>
          <cell r="BU355">
            <v>9.8846759486448565</v>
          </cell>
          <cell r="BV355">
            <v>9.9191824477740109</v>
          </cell>
          <cell r="BW355">
            <v>9.9518513525807091</v>
          </cell>
          <cell r="BX355">
            <v>9.9686408655075081</v>
          </cell>
          <cell r="BY355">
            <v>9.9686729922769466</v>
          </cell>
          <cell r="BZ355">
            <v>9.9685641211035101</v>
          </cell>
          <cell r="CA355">
            <v>9.9686259931674037</v>
          </cell>
          <cell r="CB355">
            <v>9.960798955925851</v>
          </cell>
          <cell r="CC355">
            <v>9.9607915291160971</v>
          </cell>
          <cell r="CD355">
            <v>9.9608145389026834</v>
          </cell>
          <cell r="CE355">
            <v>9.968613889225443</v>
          </cell>
          <cell r="CF355">
            <v>9.9686115070621959</v>
          </cell>
          <cell r="CG355">
            <v>9.9686141038343123</v>
          </cell>
          <cell r="CH355">
            <v>9.9686131667074509</v>
          </cell>
          <cell r="CI355">
            <v>9.9686129258681024</v>
          </cell>
          <cell r="CJ355">
            <v>9.9686133105415209</v>
          </cell>
        </row>
        <row r="356">
          <cell r="BK356">
            <v>0</v>
          </cell>
          <cell r="BL356">
            <v>1.6020209223211772</v>
          </cell>
          <cell r="BM356">
            <v>2.5304167607050538</v>
          </cell>
          <cell r="BN356">
            <v>4.8375874483882759</v>
          </cell>
          <cell r="BO356">
            <v>7.9383491340357546</v>
          </cell>
          <cell r="BP356">
            <v>8.0900305781854414</v>
          </cell>
          <cell r="BQ356">
            <v>9.6972172290650533</v>
          </cell>
          <cell r="BR356">
            <v>10.744971177687052</v>
          </cell>
          <cell r="BS356">
            <v>11.725737296659135</v>
          </cell>
          <cell r="BT356">
            <v>12.70489746023809</v>
          </cell>
          <cell r="BU356">
            <v>12.727883013303558</v>
          </cell>
          <cell r="BV356">
            <v>12.772146217462117</v>
          </cell>
          <cell r="BW356">
            <v>12.814914918167258</v>
          </cell>
          <cell r="BX356">
            <v>12.836121306376862</v>
          </cell>
          <cell r="BY356">
            <v>12.836203302593898</v>
          </cell>
          <cell r="BZ356">
            <v>12.836173798382013</v>
          </cell>
          <cell r="CA356">
            <v>12.836166135795775</v>
          </cell>
          <cell r="CB356">
            <v>12.826108910298345</v>
          </cell>
          <cell r="CC356">
            <v>12.826114209638915</v>
          </cell>
          <cell r="CD356">
            <v>12.826126857127885</v>
          </cell>
          <cell r="CE356">
            <v>12.836176126209212</v>
          </cell>
          <cell r="CF356">
            <v>12.836174475287052</v>
          </cell>
          <cell r="CG356">
            <v>12.836174743366485</v>
          </cell>
          <cell r="CH356">
            <v>12.836175114954294</v>
          </cell>
          <cell r="CI356">
            <v>12.836174777869296</v>
          </cell>
          <cell r="CJ356">
            <v>12.836174765078932</v>
          </cell>
        </row>
        <row r="357">
          <cell r="BK357">
            <v>0</v>
          </cell>
          <cell r="BL357">
            <v>2.0721308880944589</v>
          </cell>
          <cell r="BM357">
            <v>3.3563538847330903</v>
          </cell>
          <cell r="BN357">
            <v>6.5513486855198115</v>
          </cell>
          <cell r="BO357">
            <v>10.922303428608569</v>
          </cell>
          <cell r="BP357">
            <v>11.16563106070868</v>
          </cell>
          <cell r="BQ357">
            <v>13.307407503242027</v>
          </cell>
          <cell r="BR357">
            <v>14.786150267037646</v>
          </cell>
          <cell r="BS357">
            <v>16.136567900525588</v>
          </cell>
          <cell r="BT357">
            <v>17.467636552318776</v>
          </cell>
          <cell r="BU357">
            <v>17.509835338697318</v>
          </cell>
          <cell r="BV357">
            <v>17.569106453448402</v>
          </cell>
          <cell r="BW357">
            <v>17.625484637866105</v>
          </cell>
          <cell r="BX357">
            <v>17.656833484509711</v>
          </cell>
          <cell r="BY357">
            <v>17.656310956778004</v>
          </cell>
          <cell r="BZ357">
            <v>17.655966648702247</v>
          </cell>
          <cell r="CA357">
            <v>17.656370364351986</v>
          </cell>
          <cell r="CB357">
            <v>17.642361684202655</v>
          </cell>
          <cell r="CC357">
            <v>17.642347551396171</v>
          </cell>
          <cell r="CD357">
            <v>17.642437328242391</v>
          </cell>
          <cell r="CE357">
            <v>17.656219074113501</v>
          </cell>
          <cell r="CF357">
            <v>17.656220101953725</v>
          </cell>
          <cell r="CG357">
            <v>17.656232024262298</v>
          </cell>
          <cell r="CH357">
            <v>17.656223733443511</v>
          </cell>
          <cell r="CI357">
            <v>17.656225286553653</v>
          </cell>
          <cell r="CJ357">
            <v>17.656226858425626</v>
          </cell>
        </row>
        <row r="358">
          <cell r="BK358">
            <v>5.9388496550513113E-2</v>
          </cell>
          <cell r="BL358">
            <v>1.184722123595275</v>
          </cell>
          <cell r="BM358">
            <v>1.5501559541762107</v>
          </cell>
          <cell r="BN358">
            <v>2.3642040140998244</v>
          </cell>
          <cell r="BO358">
            <v>3.6115510806277191</v>
          </cell>
          <cell r="BP358">
            <v>3.5801745938622909</v>
          </cell>
          <cell r="BQ358">
            <v>4.3050476712100307</v>
          </cell>
          <cell r="BR358">
            <v>4.7173596931845836</v>
          </cell>
          <cell r="BS358">
            <v>5.1467562883655509</v>
          </cell>
          <cell r="BT358">
            <v>5.5730918256846937</v>
          </cell>
          <cell r="BU358">
            <v>5.5678232204434313</v>
          </cell>
          <cell r="BV358">
            <v>5.5563223665841539</v>
          </cell>
          <cell r="BW358">
            <v>5.5447023871992158</v>
          </cell>
          <cell r="BX358">
            <v>5.539308189225542</v>
          </cell>
          <cell r="BY358">
            <v>5.5392809791844355</v>
          </cell>
          <cell r="BZ358">
            <v>5.5392297595417066</v>
          </cell>
          <cell r="CA358">
            <v>5.5392729761056163</v>
          </cell>
          <cell r="CB358">
            <v>5.541912863795738</v>
          </cell>
          <cell r="CC358">
            <v>5.5419029555822457</v>
          </cell>
          <cell r="CD358">
            <v>5.5419078868600131</v>
          </cell>
          <cell r="CE358">
            <v>5.5392596179837295</v>
          </cell>
          <cell r="CF358">
            <v>5.539259077854223</v>
          </cell>
          <cell r="CG358">
            <v>5.5392605511188107</v>
          </cell>
          <cell r="CH358">
            <v>5.5392597489856463</v>
          </cell>
          <cell r="CI358">
            <v>5.539259792652957</v>
          </cell>
        </row>
        <row r="359">
          <cell r="BK359">
            <v>0.13902413008199915</v>
          </cell>
          <cell r="BL359">
            <v>1.7672752974705142</v>
          </cell>
          <cell r="BM359">
            <v>2.1115765881604061</v>
          </cell>
          <cell r="BN359">
            <v>2.7948254368772645</v>
          </cell>
          <cell r="BO359">
            <v>4.2238347604855946</v>
          </cell>
          <cell r="BP359">
            <v>4.2074882735410002</v>
          </cell>
          <cell r="BQ359">
            <v>5.0564812894998408</v>
          </cell>
          <cell r="BR359">
            <v>5.5340858241640349</v>
          </cell>
          <cell r="BS359">
            <v>6.0437764200734669</v>
          </cell>
          <cell r="BT359">
            <v>6.5427411042280008</v>
          </cell>
          <cell r="BU359">
            <v>6.5355494190995325</v>
          </cell>
          <cell r="BV359">
            <v>6.5232725906397881</v>
          </cell>
          <cell r="BW359">
            <v>6.5091508848406434</v>
          </cell>
          <cell r="BX359">
            <v>6.5027314013934499</v>
          </cell>
          <cell r="BY359">
            <v>6.5029171675611419</v>
          </cell>
          <cell r="BZ359">
            <v>6.5027409048139653</v>
          </cell>
          <cell r="CA359">
            <v>6.5027964915074241</v>
          </cell>
          <cell r="CB359">
            <v>6.5059310202886911</v>
          </cell>
          <cell r="CC359">
            <v>6.5058941719245285</v>
          </cell>
          <cell r="CD359">
            <v>6.5059049645537135</v>
          </cell>
          <cell r="CE359">
            <v>6.5028011138280393</v>
          </cell>
          <cell r="CF359">
            <v>6.5027954223442492</v>
          </cell>
          <cell r="CG359">
            <v>6.502798831473398</v>
          </cell>
          <cell r="CH359">
            <v>6.5027984558821244</v>
          </cell>
          <cell r="CI359">
            <v>6.5027975699000802</v>
          </cell>
        </row>
        <row r="360">
          <cell r="BK360">
            <v>0.31856933119045167</v>
          </cell>
          <cell r="BL360">
            <v>3.6668070975291047</v>
          </cell>
          <cell r="BM360">
            <v>4.3362381310958957</v>
          </cell>
          <cell r="BN360">
            <v>5.4615136344173658</v>
          </cell>
          <cell r="BO360">
            <v>8.287224455912245</v>
          </cell>
          <cell r="BP360">
            <v>8.1947841187570898</v>
          </cell>
          <cell r="BQ360">
            <v>9.8864170155041613</v>
          </cell>
          <cell r="BR360">
            <v>10.818577714216286</v>
          </cell>
          <cell r="BS360">
            <v>11.801202455849049</v>
          </cell>
          <cell r="BT360">
            <v>12.785981488038507</v>
          </cell>
          <cell r="BU360">
            <v>12.769871343715426</v>
          </cell>
          <cell r="BV360">
            <v>12.743780185535206</v>
          </cell>
          <cell r="BW360">
            <v>12.718273720455478</v>
          </cell>
          <cell r="BX360">
            <v>12.705043148189029</v>
          </cell>
          <cell r="BY360">
            <v>12.705171199950168</v>
          </cell>
          <cell r="BZ360">
            <v>12.705212572700358</v>
          </cell>
          <cell r="CA360">
            <v>12.705142306784555</v>
          </cell>
          <cell r="CB360">
            <v>12.711257207984442</v>
          </cell>
          <cell r="CC360">
            <v>12.711250927909772</v>
          </cell>
          <cell r="CD360">
            <v>12.711231362845449</v>
          </cell>
          <cell r="CE360">
            <v>12.705172303442016</v>
          </cell>
          <cell r="CF360">
            <v>12.705171284678762</v>
          </cell>
          <cell r="CG360">
            <v>12.705169464129803</v>
          </cell>
          <cell r="CH360">
            <v>12.705171017416829</v>
          </cell>
          <cell r="CI360">
            <v>12.705170588741728</v>
          </cell>
        </row>
        <row r="361">
          <cell r="BK361">
            <v>0.27266916634047927</v>
          </cell>
          <cell r="BL361">
            <v>3.0174354036281819</v>
          </cell>
          <cell r="BM361">
            <v>3.6328013320456405</v>
          </cell>
          <cell r="BN361">
            <v>4.5908225556654729</v>
          </cell>
          <cell r="BO361">
            <v>7.179915441769924</v>
          </cell>
          <cell r="BP361">
            <v>7.0900351154772894</v>
          </cell>
          <cell r="BQ361">
            <v>8.5584054204005593</v>
          </cell>
          <cell r="BR361">
            <v>9.3661196121495376</v>
          </cell>
          <cell r="BS361">
            <v>10.214393160819814</v>
          </cell>
          <cell r="BT361">
            <v>11.068198893981821</v>
          </cell>
          <cell r="BU361">
            <v>11.054162162083685</v>
          </cell>
          <cell r="BV361">
            <v>11.031160478248568</v>
          </cell>
          <cell r="BW361">
            <v>11.009388787474384</v>
          </cell>
          <cell r="BX361">
            <v>10.997869735170271</v>
          </cell>
          <cell r="BY361">
            <v>10.997922486273897</v>
          </cell>
          <cell r="BZ361">
            <v>10.998019095984482</v>
          </cell>
          <cell r="CA361">
            <v>10.997937105579107</v>
          </cell>
          <cell r="CB361">
            <v>11.003224190280473</v>
          </cell>
          <cell r="CC361">
            <v>11.003229889756522</v>
          </cell>
          <cell r="CD361">
            <v>11.003207584049525</v>
          </cell>
          <cell r="CE361">
            <v>10.997962560022206</v>
          </cell>
          <cell r="CF361">
            <v>10.997963559218517</v>
          </cell>
          <cell r="CG361">
            <v>10.99796077188134</v>
          </cell>
          <cell r="CH361">
            <v>10.997962297040576</v>
          </cell>
          <cell r="CI361">
            <v>10.997962209380029</v>
          </cell>
        </row>
        <row r="362">
          <cell r="BK362">
            <v>0.29742210932069951</v>
          </cell>
          <cell r="BL362">
            <v>3.0308001661531656</v>
          </cell>
          <cell r="BM362">
            <v>3.7327162809916019</v>
          </cell>
          <cell r="BN362">
            <v>4.7069403486440446</v>
          </cell>
          <cell r="BO362">
            <v>7.7297463409833673</v>
          </cell>
          <cell r="BP362">
            <v>7.6365303848594674</v>
          </cell>
          <cell r="BQ362">
            <v>9.2135631847598916</v>
          </cell>
          <cell r="BR362">
            <v>10.084842296761144</v>
          </cell>
          <cell r="BS362">
            <v>10.998727132699923</v>
          </cell>
          <cell r="BT362">
            <v>11.917051485826885</v>
          </cell>
          <cell r="BU362">
            <v>11.90244445627666</v>
          </cell>
          <cell r="BV362">
            <v>11.877685865094113</v>
          </cell>
          <cell r="BW362">
            <v>11.854069900709318</v>
          </cell>
          <cell r="BX362">
            <v>11.84177989701285</v>
          </cell>
          <cell r="BY362">
            <v>11.841819255227103</v>
          </cell>
          <cell r="BZ362">
            <v>11.841897293596062</v>
          </cell>
          <cell r="CA362">
            <v>11.841832148427809</v>
          </cell>
          <cell r="CB362">
            <v>11.847518164820855</v>
          </cell>
          <cell r="CC362">
            <v>11.847521104583397</v>
          </cell>
          <cell r="CD362">
            <v>11.847501462808347</v>
          </cell>
          <cell r="CE362">
            <v>11.841852120815368</v>
          </cell>
          <cell r="CF362">
            <v>11.841852972551944</v>
          </cell>
          <cell r="CG362">
            <v>11.841850740359796</v>
          </cell>
          <cell r="CH362">
            <v>11.841851944575611</v>
          </cell>
          <cell r="CI362">
            <v>11.841851885829021</v>
          </cell>
        </row>
        <row r="363">
          <cell r="BK363">
            <v>0.36974155440902501</v>
          </cell>
          <cell r="BL363">
            <v>3.6303857119218534</v>
          </cell>
          <cell r="BM363">
            <v>4.5249431817296051</v>
          </cell>
          <cell r="BN363">
            <v>5.7166739172527388</v>
          </cell>
          <cell r="BO363">
            <v>9.6282737699667766</v>
          </cell>
          <cell r="BP363">
            <v>9.5259113023874686</v>
          </cell>
          <cell r="BQ363">
            <v>11.492048997798479</v>
          </cell>
          <cell r="BR363">
            <v>12.573624100971188</v>
          </cell>
          <cell r="BS363">
            <v>13.717189018216633</v>
          </cell>
          <cell r="BT363">
            <v>14.861519189462776</v>
          </cell>
          <cell r="BU363">
            <v>14.84246872445998</v>
          </cell>
          <cell r="BV363">
            <v>14.812468938080325</v>
          </cell>
          <cell r="BW363">
            <v>14.782713044210094</v>
          </cell>
          <cell r="BX363">
            <v>14.767299101954107</v>
          </cell>
          <cell r="BY363">
            <v>14.767508079399482</v>
          </cell>
          <cell r="BZ363">
            <v>14.767527998973801</v>
          </cell>
          <cell r="CA363">
            <v>14.767445059942755</v>
          </cell>
          <cell r="CB363">
            <v>14.774562760496343</v>
          </cell>
          <cell r="CC363">
            <v>14.774549073540214</v>
          </cell>
          <cell r="CD363">
            <v>14.774527185345525</v>
          </cell>
          <cell r="CE363">
            <v>14.76748617844251</v>
          </cell>
          <cell r="CF363">
            <v>14.767483667013643</v>
          </cell>
          <cell r="CG363">
            <v>14.76748191475388</v>
          </cell>
          <cell r="CH363">
            <v>14.76748392007001</v>
          </cell>
          <cell r="CI363">
            <v>14.767483167279112</v>
          </cell>
        </row>
        <row r="364">
          <cell r="BK364">
            <v>0.32549106653476617</v>
          </cell>
          <cell r="BL364">
            <v>3.1765057845105402</v>
          </cell>
          <cell r="BM364">
            <v>3.97746032587037</v>
          </cell>
          <cell r="BN364">
            <v>5.0223594443406023</v>
          </cell>
          <cell r="BO364">
            <v>8.4848111932434591</v>
          </cell>
          <cell r="BP364">
            <v>8.378764341794982</v>
          </cell>
          <cell r="BQ364">
            <v>10.110602444731436</v>
          </cell>
          <cell r="BR364">
            <v>11.067217516327196</v>
          </cell>
          <cell r="BS364">
            <v>12.069161861362648</v>
          </cell>
          <cell r="BT364">
            <v>13.077353960959295</v>
          </cell>
          <cell r="BU364">
            <v>13.061340748641541</v>
          </cell>
          <cell r="BV364">
            <v>13.033997868096479</v>
          </cell>
          <cell r="BW364">
            <v>13.008193057631201</v>
          </cell>
          <cell r="BX364">
            <v>12.994690796570909</v>
          </cell>
          <cell r="BY364">
            <v>12.99470774967563</v>
          </cell>
          <cell r="BZ364">
            <v>12.994816107547683</v>
          </cell>
          <cell r="CA364">
            <v>12.99473821769827</v>
          </cell>
          <cell r="CB364">
            <v>13.00097451436398</v>
          </cell>
          <cell r="CC364">
            <v>13.000982069404312</v>
          </cell>
          <cell r="CD364">
            <v>13.000958731226659</v>
          </cell>
          <cell r="CE364">
            <v>12.994759124043666</v>
          </cell>
          <cell r="CF364">
            <v>12.99476082380019</v>
          </cell>
          <cell r="CG364">
            <v>12.994757948431424</v>
          </cell>
          <cell r="CH364">
            <v>12.9947592987583</v>
          </cell>
          <cell r="CI364">
            <v>12.994759356996516</v>
          </cell>
        </row>
        <row r="365">
          <cell r="BK365">
            <v>0.28607593619195448</v>
          </cell>
          <cell r="BL365">
            <v>2.7871181081184382</v>
          </cell>
          <cell r="BM365">
            <v>3.495303839353177</v>
          </cell>
          <cell r="BN365">
            <v>4.413311519861935</v>
          </cell>
          <cell r="BO365">
            <v>7.4630192238564206</v>
          </cell>
          <cell r="BP365">
            <v>7.3652005444306354</v>
          </cell>
          <cell r="BQ365">
            <v>8.8883765046168151</v>
          </cell>
          <cell r="BR365">
            <v>9.7307118272839119</v>
          </cell>
          <cell r="BS365">
            <v>10.610350547248487</v>
          </cell>
          <cell r="BT365">
            <v>11.497091360244383</v>
          </cell>
          <cell r="BU365">
            <v>11.483207278291758</v>
          </cell>
          <cell r="BV365">
            <v>11.458903690696161</v>
          </cell>
          <cell r="BW365">
            <v>11.436328746789769</v>
          </cell>
          <cell r="BX365">
            <v>11.424471674712066</v>
          </cell>
          <cell r="BY365">
            <v>11.424440374427832</v>
          </cell>
          <cell r="BZ365">
            <v>11.424561900783715</v>
          </cell>
          <cell r="CA365">
            <v>11.424491316409927</v>
          </cell>
          <cell r="CB365">
            <v>11.429966692887689</v>
          </cell>
          <cell r="CC365">
            <v>11.429978925529241</v>
          </cell>
          <cell r="CD365">
            <v>11.429957126972994</v>
          </cell>
          <cell r="CE365">
            <v>11.424505653156416</v>
          </cell>
          <cell r="CF365">
            <v>11.424508249658089</v>
          </cell>
          <cell r="CG365">
            <v>11.424505323926411</v>
          </cell>
          <cell r="CH365">
            <v>11.424506408913487</v>
          </cell>
          <cell r="CI365">
            <v>11.424506660832549</v>
          </cell>
        </row>
        <row r="386">
          <cell r="AH386">
            <v>21.015683764157373</v>
          </cell>
          <cell r="AI386">
            <v>24.764420066106375</v>
          </cell>
          <cell r="AJ386">
            <v>19.436315709698519</v>
          </cell>
          <cell r="AK386">
            <v>24.458773408816164</v>
          </cell>
          <cell r="AL386">
            <v>20.102924449991388</v>
          </cell>
          <cell r="AM386">
            <v>23.776117571886687</v>
          </cell>
          <cell r="AN386">
            <v>31.183400647694306</v>
          </cell>
          <cell r="AO386">
            <v>33.901190763656082</v>
          </cell>
          <cell r="AP386">
            <v>25.028137643533004</v>
          </cell>
          <cell r="AQ386">
            <v>31.096195952842915</v>
          </cell>
          <cell r="AR386">
            <v>28.38666666666667</v>
          </cell>
          <cell r="AS386">
            <v>28.400333333333339</v>
          </cell>
          <cell r="AT386">
            <v>19.745000000000001</v>
          </cell>
          <cell r="AU386">
            <v>15.747666666666669</v>
          </cell>
          <cell r="AV386">
            <v>22.832092128138584</v>
          </cell>
          <cell r="AW386">
            <v>17.611000000000001</v>
          </cell>
          <cell r="AX386">
            <v>18.041964154637963</v>
          </cell>
          <cell r="AY386">
            <v>18.557731901484555</v>
          </cell>
          <cell r="AZ386">
            <v>9.0578636243834492</v>
          </cell>
          <cell r="BA386">
            <v>17.051981097538128</v>
          </cell>
          <cell r="BB386">
            <v>7.0512619923476834</v>
          </cell>
          <cell r="BC386">
            <v>17.704809932380375</v>
          </cell>
          <cell r="BD386">
            <v>20.367514300181384</v>
          </cell>
          <cell r="BE386">
            <v>14.530908463364669</v>
          </cell>
          <cell r="BF386">
            <v>21.678370764580624</v>
          </cell>
          <cell r="BG386">
            <v>9.3560861760341663</v>
          </cell>
          <cell r="BH386">
            <v>16.701955004436492</v>
          </cell>
          <cell r="BI386">
            <v>32.790624693665769</v>
          </cell>
          <cell r="BJ386">
            <v>18.793016835877186</v>
          </cell>
          <cell r="BK386">
            <v>24.819523390060297</v>
          </cell>
          <cell r="BL386">
            <v>24.402600209503333</v>
          </cell>
          <cell r="BM386">
            <v>23.822659397291623</v>
          </cell>
          <cell r="BN386">
            <v>25.593526991535054</v>
          </cell>
          <cell r="BO386">
            <v>26.9624762159246</v>
          </cell>
          <cell r="BP386">
            <v>23.85255124100124</v>
          </cell>
          <cell r="BQ386">
            <v>25.130674076601721</v>
          </cell>
          <cell r="BR386">
            <v>24.882556452674137</v>
          </cell>
          <cell r="BS386">
            <v>25.197366087461432</v>
          </cell>
          <cell r="BT386">
            <v>25.609767161845344</v>
          </cell>
          <cell r="BU386">
            <v>25.582551745048697</v>
          </cell>
          <cell r="BV386">
            <v>25.420813994330192</v>
          </cell>
          <cell r="BW386">
            <v>25.801150894086891</v>
          </cell>
          <cell r="BX386">
            <v>25.887645457124282</v>
          </cell>
          <cell r="BY386">
            <v>26.098985880222347</v>
          </cell>
          <cell r="BZ386">
            <v>26.267965708364301</v>
          </cell>
          <cell r="CA386">
            <v>26.401988535170904</v>
          </cell>
          <cell r="CB386">
            <v>26.582288224231114</v>
          </cell>
          <cell r="CC386">
            <v>26.791560015352573</v>
          </cell>
          <cell r="CD386">
            <v>26.959085320445354</v>
          </cell>
          <cell r="CE386">
            <v>27.145922596879711</v>
          </cell>
          <cell r="CF386">
            <v>27.329930717325048</v>
          </cell>
          <cell r="CG386">
            <v>27.521600791551375</v>
          </cell>
          <cell r="CH386">
            <v>27.722501468923774</v>
          </cell>
          <cell r="CI386">
            <v>27.913047096973706</v>
          </cell>
          <cell r="CJ386">
            <v>28.097316417039941</v>
          </cell>
        </row>
        <row r="387">
          <cell r="AG387">
            <v>21.601584078666935</v>
          </cell>
          <cell r="AH387">
            <v>34.426519892104885</v>
          </cell>
          <cell r="AI387">
            <v>29.255882236871638</v>
          </cell>
          <cell r="AJ387">
            <v>21.542038812077006</v>
          </cell>
          <cell r="AK387">
            <v>28.732531603300355</v>
          </cell>
          <cell r="AL387">
            <v>21.935083652606899</v>
          </cell>
          <cell r="AM387">
            <v>28.295600366995199</v>
          </cell>
          <cell r="AN387">
            <v>39.891628766783612</v>
          </cell>
          <cell r="AO387">
            <v>37.256273217449902</v>
          </cell>
          <cell r="AP387">
            <v>27.204465856428811</v>
          </cell>
          <cell r="AQ387">
            <v>34.535617164184927</v>
          </cell>
          <cell r="AR387">
            <v>33.326666666666668</v>
          </cell>
          <cell r="AS387">
            <v>30.719333333333324</v>
          </cell>
          <cell r="AT387">
            <v>24.741000000000014</v>
          </cell>
          <cell r="AU387">
            <v>18.927666666666664</v>
          </cell>
          <cell r="AV387">
            <v>26.471886209238171</v>
          </cell>
          <cell r="AW387">
            <v>22.999000000000009</v>
          </cell>
          <cell r="AX387">
            <v>23.679536327398846</v>
          </cell>
          <cell r="AY387">
            <v>25.622446589738729</v>
          </cell>
          <cell r="AZ387">
            <v>28.692247449075651</v>
          </cell>
          <cell r="BA387">
            <v>16.616780492271261</v>
          </cell>
          <cell r="BB387">
            <v>18.759605908735555</v>
          </cell>
          <cell r="BC387">
            <v>17.59652561831351</v>
          </cell>
          <cell r="BD387">
            <v>20.654822442286889</v>
          </cell>
          <cell r="BE387">
            <v>15.787237516625403</v>
          </cell>
          <cell r="BF387">
            <v>26.941590561304452</v>
          </cell>
          <cell r="BG387">
            <v>12.565025717808847</v>
          </cell>
          <cell r="BH387">
            <v>18.145653000516713</v>
          </cell>
          <cell r="BI387">
            <v>19.690234012952949</v>
          </cell>
          <cell r="BJ387">
            <v>19.131897338261037</v>
          </cell>
          <cell r="BK387">
            <v>20.590323759884782</v>
          </cell>
          <cell r="BL387">
            <v>20.453179501084676</v>
          </cell>
          <cell r="BM387">
            <v>18.230168995897628</v>
          </cell>
          <cell r="BN387">
            <v>19.345181953020134</v>
          </cell>
          <cell r="BO387">
            <v>19.415969446784441</v>
          </cell>
          <cell r="BP387">
            <v>20.04187551061818</v>
          </cell>
          <cell r="BQ387">
            <v>20.729188559959542</v>
          </cell>
          <cell r="BR387">
            <v>21.120255719080856</v>
          </cell>
          <cell r="BS387">
            <v>21.174163091957929</v>
          </cell>
          <cell r="BT387">
            <v>21.716834364215963</v>
          </cell>
          <cell r="BU387">
            <v>21.853664152356298</v>
          </cell>
          <cell r="BV387">
            <v>22.098324794417401</v>
          </cell>
          <cell r="BW387">
            <v>22.183357965682234</v>
          </cell>
          <cell r="BX387">
            <v>22.395876640433489</v>
          </cell>
          <cell r="BY387">
            <v>22.598379414070763</v>
          </cell>
          <cell r="BZ387">
            <v>22.854657120409694</v>
          </cell>
          <cell r="CA387">
            <v>23.054843762329462</v>
          </cell>
          <cell r="CB387">
            <v>23.287059774807059</v>
          </cell>
          <cell r="CC387">
            <v>23.484184001679562</v>
          </cell>
          <cell r="CD387">
            <v>23.710310389133348</v>
          </cell>
          <cell r="CE387">
            <v>23.924399468167881</v>
          </cell>
          <cell r="CF387">
            <v>24.150552787688287</v>
          </cell>
          <cell r="CG387">
            <v>24.367805439122261</v>
          </cell>
          <cell r="CH387">
            <v>24.590267765056396</v>
          </cell>
          <cell r="CI387">
            <v>24.818484261714111</v>
          </cell>
          <cell r="CJ387">
            <v>25.052575463789584</v>
          </cell>
        </row>
        <row r="388">
          <cell r="AG388">
            <v>21.404639342469856</v>
          </cell>
          <cell r="AH388">
            <v>19.889010506835941</v>
          </cell>
          <cell r="AI388">
            <v>23.139270909415746</v>
          </cell>
          <cell r="AJ388">
            <v>20.688548883647218</v>
          </cell>
          <cell r="AK388">
            <v>27.095949906272342</v>
          </cell>
          <cell r="AL388">
            <v>21.139353428863839</v>
          </cell>
          <cell r="AM388">
            <v>28.02027335052118</v>
          </cell>
          <cell r="AN388">
            <v>35.214018667533225</v>
          </cell>
          <cell r="AO388">
            <v>37.84875458327442</v>
          </cell>
          <cell r="AP388">
            <v>30.300997152343161</v>
          </cell>
          <cell r="AQ388">
            <v>29.372511434738239</v>
          </cell>
          <cell r="AR388">
            <v>31.201666666666664</v>
          </cell>
          <cell r="AS388">
            <v>28.567333333333334</v>
          </cell>
          <cell r="AT388">
            <v>21.681000000000008</v>
          </cell>
          <cell r="AU388">
            <v>21.172666666666665</v>
          </cell>
          <cell r="AV388">
            <v>18.04107529790333</v>
          </cell>
          <cell r="AW388">
            <v>18.725999999999999</v>
          </cell>
          <cell r="AX388">
            <v>25.61838919064526</v>
          </cell>
          <cell r="AY388">
            <v>25.461054308349247</v>
          </cell>
          <cell r="AZ388">
            <v>26.287977710004149</v>
          </cell>
          <cell r="BA388">
            <v>15.410539545253014</v>
          </cell>
          <cell r="BB388">
            <v>16.066796705347272</v>
          </cell>
          <cell r="BC388">
            <v>20.665833971358317</v>
          </cell>
          <cell r="BD388">
            <v>19.761434243650378</v>
          </cell>
          <cell r="BE388">
            <v>18.978352361628961</v>
          </cell>
          <cell r="BF388">
            <v>19.135626471839089</v>
          </cell>
          <cell r="BG388">
            <v>11.861584640969006</v>
          </cell>
          <cell r="BH388">
            <v>18.62422534587553</v>
          </cell>
          <cell r="BI388">
            <v>22.310637294417631</v>
          </cell>
          <cell r="BJ388">
            <v>15.025559370977092</v>
          </cell>
          <cell r="BK388">
            <v>21.952644732527162</v>
          </cell>
          <cell r="BL388">
            <v>19.786732521489608</v>
          </cell>
          <cell r="BM388">
            <v>19.511601603656761</v>
          </cell>
          <cell r="BN388">
            <v>20.17859927615919</v>
          </cell>
          <cell r="BO388">
            <v>20.224230171428456</v>
          </cell>
          <cell r="BP388">
            <v>18.892908645961953</v>
          </cell>
          <cell r="BQ388">
            <v>20.14749031482895</v>
          </cell>
          <cell r="BR388">
            <v>20.11495862775698</v>
          </cell>
          <cell r="BS388">
            <v>20.319705352741089</v>
          </cell>
          <cell r="BT388">
            <v>20.540009463165109</v>
          </cell>
          <cell r="BU388">
            <v>20.604607052434353</v>
          </cell>
          <cell r="BV388">
            <v>20.665860816713103</v>
          </cell>
          <cell r="BW388">
            <v>20.980065127839431</v>
          </cell>
          <cell r="BX388">
            <v>21.151404631106491</v>
          </cell>
          <cell r="BY388">
            <v>21.396384737269113</v>
          </cell>
          <cell r="BZ388">
            <v>21.621260286769587</v>
          </cell>
          <cell r="CA388">
            <v>21.822178481373182</v>
          </cell>
          <cell r="CB388">
            <v>22.06237162957224</v>
          </cell>
          <cell r="CC388">
            <v>22.29613149066045</v>
          </cell>
          <cell r="CD388">
            <v>22.516676581263539</v>
          </cell>
          <cell r="CE388">
            <v>22.737331485521715</v>
          </cell>
          <cell r="CF388">
            <v>22.963398579388102</v>
          </cell>
          <cell r="CG388">
            <v>23.186985992971177</v>
          </cell>
          <cell r="CH388">
            <v>23.415734206727787</v>
          </cell>
          <cell r="CI388">
            <v>23.656176300795522</v>
          </cell>
          <cell r="CJ388">
            <v>23.897415679756531</v>
          </cell>
        </row>
        <row r="389">
          <cell r="AG389">
            <v>19.029774500236801</v>
          </cell>
          <cell r="AH389">
            <v>25.185040108945564</v>
          </cell>
          <cell r="AI389">
            <v>22.701730626845467</v>
          </cell>
          <cell r="AJ389">
            <v>21.940758098986233</v>
          </cell>
          <cell r="AK389">
            <v>27.46779836827006</v>
          </cell>
          <cell r="AL389">
            <v>21.224247631290634</v>
          </cell>
          <cell r="AM389">
            <v>27.595042989585146</v>
          </cell>
          <cell r="AN389">
            <v>38.235895313290492</v>
          </cell>
          <cell r="AO389">
            <v>28.754552468633435</v>
          </cell>
          <cell r="AP389">
            <v>32.146367517647967</v>
          </cell>
          <cell r="AQ389">
            <v>27.532589977948692</v>
          </cell>
          <cell r="AR389">
            <v>28.687666666666665</v>
          </cell>
          <cell r="AS389">
            <v>32.41033333333332</v>
          </cell>
          <cell r="AT389">
            <v>23.752999999999997</v>
          </cell>
          <cell r="AU389">
            <v>20.55466666666667</v>
          </cell>
          <cell r="AV389">
            <v>19.078062085619209</v>
          </cell>
          <cell r="AW389">
            <v>15.126999999999995</v>
          </cell>
          <cell r="AX389">
            <v>18.957894645991093</v>
          </cell>
          <cell r="AY389">
            <v>22.004533333334681</v>
          </cell>
          <cell r="AZ389">
            <v>20.587672728641895</v>
          </cell>
          <cell r="BA389">
            <v>25.754999594187829</v>
          </cell>
          <cell r="BB389">
            <v>7.8471617938141707</v>
          </cell>
          <cell r="BC389">
            <v>14.862609640359853</v>
          </cell>
          <cell r="BD389">
            <v>19.418260514893962</v>
          </cell>
          <cell r="BE389">
            <v>16.304266299649594</v>
          </cell>
          <cell r="BF389">
            <v>15.665806668718206</v>
          </cell>
          <cell r="BG389">
            <v>14.753400375103732</v>
          </cell>
          <cell r="BH389">
            <v>18.449121560760137</v>
          </cell>
          <cell r="BI389">
            <v>12.729597422405664</v>
          </cell>
          <cell r="BJ389">
            <v>12.598861544822942</v>
          </cell>
          <cell r="BK389">
            <v>16.477461001524606</v>
          </cell>
          <cell r="BL389">
            <v>13.714491377803709</v>
          </cell>
          <cell r="BM389">
            <v>12.864973695173214</v>
          </cell>
          <cell r="BN389">
            <v>11.57852154451165</v>
          </cell>
          <cell r="BO389">
            <v>9.9004152065983515</v>
          </cell>
          <cell r="BP389">
            <v>9.7063420888336704</v>
          </cell>
          <cell r="BQ389">
            <v>10.54580081628956</v>
          </cell>
          <cell r="BR389">
            <v>10.516549746265547</v>
          </cell>
          <cell r="BS389">
            <v>10.084760590940512</v>
          </cell>
          <cell r="BT389">
            <v>9.7688414328384052</v>
          </cell>
          <cell r="BU389">
            <v>9.9277298458969305</v>
          </cell>
          <cell r="BV389">
            <v>10.153896551120052</v>
          </cell>
          <cell r="BW389">
            <v>10.443385384442241</v>
          </cell>
          <cell r="BX389">
            <v>10.681955718184881</v>
          </cell>
          <cell r="BY389">
            <v>10.945143862106258</v>
          </cell>
          <cell r="BZ389">
            <v>11.247498165912731</v>
          </cell>
          <cell r="CA389">
            <v>11.511130017549025</v>
          </cell>
          <cell r="CB389">
            <v>11.813254933462815</v>
          </cell>
          <cell r="CC389">
            <v>12.06820121056399</v>
          </cell>
          <cell r="CD389">
            <v>12.335092834794873</v>
          </cell>
          <cell r="CE389">
            <v>12.575385943989753</v>
          </cell>
          <cell r="CF389">
            <v>12.84263249234173</v>
          </cell>
          <cell r="CG389">
            <v>13.08523065409436</v>
          </cell>
          <cell r="CH389">
            <v>13.328482706341335</v>
          </cell>
          <cell r="CI389">
            <v>13.616768176553123</v>
          </cell>
          <cell r="CJ389">
            <v>13.915392097212557</v>
          </cell>
        </row>
        <row r="390">
          <cell r="AG390">
            <v>18.033538733128548</v>
          </cell>
          <cell r="AH390">
            <v>28.469133410091676</v>
          </cell>
          <cell r="AI390">
            <v>19.744255088037466</v>
          </cell>
          <cell r="AJ390">
            <v>19.513676353571093</v>
          </cell>
          <cell r="AK390">
            <v>23.958880820853793</v>
          </cell>
          <cell r="AL390">
            <v>19.554433309256829</v>
          </cell>
          <cell r="AM390">
            <v>32.097277239726374</v>
          </cell>
          <cell r="AN390">
            <v>31.745020900222162</v>
          </cell>
          <cell r="AO390">
            <v>28.715447040494361</v>
          </cell>
          <cell r="AP390">
            <v>31.537324045038059</v>
          </cell>
          <cell r="AQ390">
            <v>26.512287960603725</v>
          </cell>
          <cell r="AR390">
            <v>26.950666666666663</v>
          </cell>
          <cell r="AS390">
            <v>23.127333333333329</v>
          </cell>
          <cell r="AT390">
            <v>20.753000000000007</v>
          </cell>
          <cell r="AU390">
            <v>18.25266666666667</v>
          </cell>
          <cell r="AV390">
            <v>19.421754762649442</v>
          </cell>
          <cell r="AW390">
            <v>16.167999999999999</v>
          </cell>
          <cell r="AX390">
            <v>13.16811066078713</v>
          </cell>
          <cell r="AY390">
            <v>10.495508256683134</v>
          </cell>
          <cell r="AZ390">
            <v>11.679731917617378</v>
          </cell>
          <cell r="BA390">
            <v>24.862790018864061</v>
          </cell>
          <cell r="BB390">
            <v>20.655033519362679</v>
          </cell>
          <cell r="BC390">
            <v>18.856755844992904</v>
          </cell>
          <cell r="BD390">
            <v>19.715610590490403</v>
          </cell>
          <cell r="BE390">
            <v>17.128156091770375</v>
          </cell>
          <cell r="BF390">
            <v>18.20235438353949</v>
          </cell>
          <cell r="BG390">
            <v>23.62703090826836</v>
          </cell>
          <cell r="BH390">
            <v>32.552377862276849</v>
          </cell>
          <cell r="BI390">
            <v>19.303225001356232</v>
          </cell>
          <cell r="BJ390">
            <v>27.455030849697025</v>
          </cell>
          <cell r="BK390">
            <v>25.585583385073789</v>
          </cell>
          <cell r="BL390">
            <v>27.600491121762737</v>
          </cell>
          <cell r="BM390">
            <v>28.357373274052357</v>
          </cell>
          <cell r="BN390">
            <v>29.606419356464396</v>
          </cell>
          <cell r="BO390">
            <v>29.385057269086666</v>
          </cell>
          <cell r="BP390">
            <v>31.691832328003549</v>
          </cell>
          <cell r="BQ390">
            <v>31.524485805343247</v>
          </cell>
          <cell r="BR390">
            <v>32.258388276895801</v>
          </cell>
          <cell r="BS390">
            <v>33.030085075447552</v>
          </cell>
          <cell r="BT390">
            <v>33.742598718870205</v>
          </cell>
          <cell r="BU390">
            <v>33.810716839790786</v>
          </cell>
          <cell r="BV390">
            <v>34.249382161995264</v>
          </cell>
          <cell r="BW390">
            <v>34.281007559486909</v>
          </cell>
          <cell r="BX390">
            <v>34.523758503282657</v>
          </cell>
          <cell r="BY390">
            <v>34.691085694042584</v>
          </cell>
          <cell r="BZ390">
            <v>34.851952790846873</v>
          </cell>
          <cell r="CA390">
            <v>35.051304199140191</v>
          </cell>
          <cell r="CB390">
            <v>35.264763151718746</v>
          </cell>
          <cell r="CC390">
            <v>35.449264041314322</v>
          </cell>
          <cell r="CD390">
            <v>35.661844341136558</v>
          </cell>
          <cell r="CE390">
            <v>35.879086898258223</v>
          </cell>
          <cell r="CF390">
            <v>36.087575115985253</v>
          </cell>
          <cell r="CG390">
            <v>36.317443465431474</v>
          </cell>
          <cell r="CH390">
            <v>36.550638429233565</v>
          </cell>
          <cell r="CI390">
            <v>36.756772846633837</v>
          </cell>
          <cell r="CJ390">
            <v>36.963024616360272</v>
          </cell>
        </row>
        <row r="391">
          <cell r="AG391">
            <v>19.310323518049788</v>
          </cell>
          <cell r="AH391">
            <v>27.239921069539907</v>
          </cell>
          <cell r="AI391">
            <v>21.144584276308617</v>
          </cell>
          <cell r="AJ391">
            <v>19.418255073541701</v>
          </cell>
          <cell r="AK391">
            <v>24.474356610152267</v>
          </cell>
          <cell r="AL391">
            <v>22.746780486797118</v>
          </cell>
          <cell r="AM391">
            <v>28.117499800593027</v>
          </cell>
          <cell r="AN391">
            <v>32.575517416249532</v>
          </cell>
          <cell r="AO391">
            <v>26.864797621804296</v>
          </cell>
          <cell r="AP391">
            <v>26.876855410353773</v>
          </cell>
          <cell r="AQ391">
            <v>24.926696899569109</v>
          </cell>
          <cell r="AR391">
            <v>26.071666666666658</v>
          </cell>
          <cell r="AS391">
            <v>29.053333333333335</v>
          </cell>
          <cell r="AT391">
            <v>19.577000000000005</v>
          </cell>
          <cell r="AU391">
            <v>15.977666666666668</v>
          </cell>
          <cell r="AV391">
            <v>14.992156879319914</v>
          </cell>
          <cell r="AW391">
            <v>19.377000000000002</v>
          </cell>
          <cell r="AX391">
            <v>19.847454488174165</v>
          </cell>
          <cell r="AY391">
            <v>21.910724296304942</v>
          </cell>
          <cell r="AZ391">
            <v>19.270424338265748</v>
          </cell>
          <cell r="BA391">
            <v>20.161031806959887</v>
          </cell>
          <cell r="BB391">
            <v>18.032619193030843</v>
          </cell>
          <cell r="BC391">
            <v>9.1206955688375349</v>
          </cell>
          <cell r="BD391">
            <v>18.540161246398029</v>
          </cell>
          <cell r="BE391">
            <v>16.870541813175265</v>
          </cell>
          <cell r="BF391">
            <v>14.118218702243835</v>
          </cell>
          <cell r="BG391">
            <v>21.837233803367514</v>
          </cell>
          <cell r="BH391">
            <v>12.22804072781811</v>
          </cell>
          <cell r="BI391">
            <v>19.353905495298132</v>
          </cell>
          <cell r="BJ391">
            <v>18.59260237624267</v>
          </cell>
          <cell r="BK391">
            <v>18.314699805568935</v>
          </cell>
          <cell r="BL391">
            <v>18.288335003337721</v>
          </cell>
          <cell r="BM391">
            <v>18.957986821240386</v>
          </cell>
          <cell r="BN391">
            <v>18.668256791427787</v>
          </cell>
          <cell r="BO391">
            <v>20.834660468829615</v>
          </cell>
          <cell r="BP391">
            <v>20.628271140002632</v>
          </cell>
          <cell r="BQ391">
            <v>21.666970060960558</v>
          </cell>
          <cell r="BR391">
            <v>22.06845698614638</v>
          </cell>
          <cell r="BS391">
            <v>22.564287480333025</v>
          </cell>
          <cell r="BT391">
            <v>22.993537563001123</v>
          </cell>
          <cell r="BU391">
            <v>23.351259964088101</v>
          </cell>
          <cell r="BV391">
            <v>23.404018758852736</v>
          </cell>
          <cell r="BW391">
            <v>23.652121623477687</v>
          </cell>
          <cell r="BX391">
            <v>23.823747292702336</v>
          </cell>
          <cell r="BY391">
            <v>24.020889664412131</v>
          </cell>
          <cell r="BZ391">
            <v>24.209519485755692</v>
          </cell>
          <cell r="CA391">
            <v>24.410253435480108</v>
          </cell>
          <cell r="CB391">
            <v>24.583099407031895</v>
          </cell>
          <cell r="CC391">
            <v>24.793755105525676</v>
          </cell>
          <cell r="CD391">
            <v>24.987356365533003</v>
          </cell>
          <cell r="CE391">
            <v>25.191168041667279</v>
          </cell>
          <cell r="CF391">
            <v>25.393310257171702</v>
          </cell>
          <cell r="CG391">
            <v>25.598487903515316</v>
          </cell>
          <cell r="CH391">
            <v>25.803502637373793</v>
          </cell>
          <cell r="CI391">
            <v>26.009862941277454</v>
          </cell>
          <cell r="CJ391">
            <v>26.21541512964513</v>
          </cell>
        </row>
        <row r="392">
          <cell r="AG392">
            <v>21.313803212198675</v>
          </cell>
          <cell r="AH392">
            <v>30.726216197060136</v>
          </cell>
          <cell r="AI392">
            <v>24.017440136683973</v>
          </cell>
          <cell r="AJ392">
            <v>21.020767508558425</v>
          </cell>
          <cell r="AK392">
            <v>25.995039115084971</v>
          </cell>
          <cell r="AL392">
            <v>26.157387223254421</v>
          </cell>
          <cell r="AM392">
            <v>29.967683904374617</v>
          </cell>
          <cell r="AN392">
            <v>35.661694530639053</v>
          </cell>
          <cell r="AO392">
            <v>31.206407094889851</v>
          </cell>
          <cell r="AP392">
            <v>30.780288686533815</v>
          </cell>
          <cell r="AQ392">
            <v>28.408837669573078</v>
          </cell>
          <cell r="AR392">
            <v>26.669666666666668</v>
          </cell>
          <cell r="AS392">
            <v>16.595333333333333</v>
          </cell>
          <cell r="AT392">
            <v>18.666</v>
          </cell>
          <cell r="AU392">
            <v>22.956666666666671</v>
          </cell>
          <cell r="AV392">
            <v>18.785578632673708</v>
          </cell>
          <cell r="AW392">
            <v>17.592999999999996</v>
          </cell>
          <cell r="AX392">
            <v>22.594340701126058</v>
          </cell>
          <cell r="AY392">
            <v>22.41535734860366</v>
          </cell>
          <cell r="AZ392">
            <v>24.532617944952754</v>
          </cell>
          <cell r="BA392">
            <v>7.0766975492403432</v>
          </cell>
          <cell r="BB392">
            <v>17.442365515104868</v>
          </cell>
          <cell r="BC392">
            <v>23.014648669405787</v>
          </cell>
          <cell r="BD392">
            <v>17.623456403322301</v>
          </cell>
          <cell r="BE392">
            <v>21.039865247500543</v>
          </cell>
          <cell r="BF392">
            <v>17.507589771002245</v>
          </cell>
          <cell r="BG392">
            <v>23.695846463213883</v>
          </cell>
          <cell r="BH392">
            <v>13.565577103068765</v>
          </cell>
          <cell r="BI392">
            <v>21.649402373133899</v>
          </cell>
          <cell r="BJ392">
            <v>19.761683343334365</v>
          </cell>
          <cell r="BK392">
            <v>18.994984696204583</v>
          </cell>
          <cell r="BL392">
            <v>17.660753521083258</v>
          </cell>
          <cell r="BM392">
            <v>18.381387602556519</v>
          </cell>
          <cell r="BN392">
            <v>18.129562815863043</v>
          </cell>
          <cell r="BO392">
            <v>19.261472385449892</v>
          </cell>
          <cell r="BP392">
            <v>18.884699728747318</v>
          </cell>
          <cell r="BQ392">
            <v>19.428345852182098</v>
          </cell>
          <cell r="BR392">
            <v>19.468353044307616</v>
          </cell>
          <cell r="BS392">
            <v>19.59490079352415</v>
          </cell>
          <cell r="BT392">
            <v>19.659060174124409</v>
          </cell>
          <cell r="BU392">
            <v>20.023004251428716</v>
          </cell>
          <cell r="BV392">
            <v>20.131496975181967</v>
          </cell>
          <cell r="BW392">
            <v>20.46640935986629</v>
          </cell>
          <cell r="BX392">
            <v>20.666807974882502</v>
          </cell>
          <cell r="BY392">
            <v>20.907817281396735</v>
          </cell>
          <cell r="BZ392">
            <v>21.143100823882286</v>
          </cell>
          <cell r="CA392">
            <v>21.38042291831767</v>
          </cell>
          <cell r="CB392">
            <v>21.58778267384816</v>
          </cell>
          <cell r="CC392">
            <v>21.836509106219129</v>
          </cell>
          <cell r="CD392">
            <v>22.063721191166728</v>
          </cell>
          <cell r="CE392">
            <v>22.301078630751054</v>
          </cell>
          <cell r="CF392">
            <v>22.535139528202265</v>
          </cell>
          <cell r="CG392">
            <v>22.765175294638063</v>
          </cell>
          <cell r="CH392">
            <v>22.994871379026495</v>
          </cell>
          <cell r="CI392">
            <v>23.242853450896316</v>
          </cell>
          <cell r="CJ392">
            <v>23.491951347331952</v>
          </cell>
        </row>
        <row r="393">
          <cell r="AG393">
            <v>18.997635963901779</v>
          </cell>
          <cell r="AH393">
            <v>22.117689013684146</v>
          </cell>
          <cell r="AI393">
            <v>21.969026391574047</v>
          </cell>
          <cell r="AJ393">
            <v>25.712000035099404</v>
          </cell>
          <cell r="AK393">
            <v>24.592869958543211</v>
          </cell>
          <cell r="AL393">
            <v>24.636249907329173</v>
          </cell>
          <cell r="AM393">
            <v>29.464037142324269</v>
          </cell>
          <cell r="AN393">
            <v>30.428429654206315</v>
          </cell>
          <cell r="AO393">
            <v>24.241758293184485</v>
          </cell>
          <cell r="AP393">
            <v>29.528902453718224</v>
          </cell>
          <cell r="AQ393">
            <v>28.212129004106391</v>
          </cell>
          <cell r="AR393">
            <v>22.791666666666664</v>
          </cell>
          <cell r="AS393">
            <v>22.539333333333325</v>
          </cell>
          <cell r="AT393">
            <v>19.608000000000004</v>
          </cell>
          <cell r="AU393">
            <v>17.427666666666667</v>
          </cell>
          <cell r="AV393">
            <v>19.603941425258594</v>
          </cell>
          <cell r="AW393">
            <v>16.266999999999999</v>
          </cell>
          <cell r="AX393">
            <v>11.081210805659831</v>
          </cell>
          <cell r="AY393">
            <v>6.395984344590369</v>
          </cell>
          <cell r="AZ393">
            <v>14.866967882826915</v>
          </cell>
          <cell r="BA393">
            <v>12.54774975847897</v>
          </cell>
          <cell r="BB393">
            <v>14.092452157345871</v>
          </cell>
          <cell r="BC393">
            <v>19.048674905794353</v>
          </cell>
          <cell r="BD393">
            <v>17.851065495937547</v>
          </cell>
          <cell r="BE393">
            <v>22.194224408321514</v>
          </cell>
          <cell r="BF393">
            <v>18.755222106843853</v>
          </cell>
          <cell r="BG393">
            <v>23.794391567331463</v>
          </cell>
          <cell r="BH393">
            <v>36.719570877253915</v>
          </cell>
          <cell r="BI393">
            <v>22.620469604933135</v>
          </cell>
          <cell r="BJ393">
            <v>30.93209401743389</v>
          </cell>
          <cell r="BK393">
            <v>27.797157404030866</v>
          </cell>
          <cell r="BL393">
            <v>30.861891852580808</v>
          </cell>
          <cell r="BM393">
            <v>32.119032090934617</v>
          </cell>
          <cell r="BN393">
            <v>33.736661493540616</v>
          </cell>
          <cell r="BO393">
            <v>32.839956936871133</v>
          </cell>
          <cell r="BP393">
            <v>35.222526610493965</v>
          </cell>
          <cell r="BQ393">
            <v>33.855124465849727</v>
          </cell>
          <cell r="BR393">
            <v>34.32801137136974</v>
          </cell>
          <cell r="BS393">
            <v>34.853051155605677</v>
          </cell>
          <cell r="BT393">
            <v>35.290325181399197</v>
          </cell>
          <cell r="BU393">
            <v>35.317199830986873</v>
          </cell>
          <cell r="BV393">
            <v>35.814875189024598</v>
          </cell>
          <cell r="BW393">
            <v>35.791583713664153</v>
          </cell>
          <cell r="BX393">
            <v>36.044401754949945</v>
          </cell>
          <cell r="BY393">
            <v>36.21015988807671</v>
          </cell>
          <cell r="BZ393">
            <v>36.363273435258677</v>
          </cell>
          <cell r="CA393">
            <v>36.556146307021059</v>
          </cell>
          <cell r="CB393">
            <v>36.76042316969864</v>
          </cell>
          <cell r="CC393">
            <v>36.933361354803743</v>
          </cell>
          <cell r="CD393">
            <v>37.145118307574485</v>
          </cell>
          <cell r="CE393">
            <v>37.361893757792039</v>
          </cell>
          <cell r="CF393">
            <v>37.56625149808761</v>
          </cell>
          <cell r="CG393">
            <v>37.79468832807899</v>
          </cell>
          <cell r="CH393">
            <v>38.026985051686701</v>
          </cell>
          <cell r="CI393">
            <v>38.226930665696628</v>
          </cell>
          <cell r="CJ393">
            <v>38.427451339487426</v>
          </cell>
        </row>
        <row r="394">
          <cell r="AG394">
            <v>18.177796448305315</v>
          </cell>
          <cell r="AH394">
            <v>20.351901951398762</v>
          </cell>
          <cell r="AI394">
            <v>21.947068361581596</v>
          </cell>
          <cell r="AJ394">
            <v>23.252897462192394</v>
          </cell>
          <cell r="AK394">
            <v>25.669132938168858</v>
          </cell>
          <cell r="AL394">
            <v>23.037947311430987</v>
          </cell>
          <cell r="AM394">
            <v>27.639278798036052</v>
          </cell>
          <cell r="AN394">
            <v>34.563590104174182</v>
          </cell>
          <cell r="AO394">
            <v>23.434441068527839</v>
          </cell>
          <cell r="AP394">
            <v>29.355394989989332</v>
          </cell>
          <cell r="AQ394">
            <v>27.631937788790466</v>
          </cell>
          <cell r="AR394">
            <v>31.085666666666661</v>
          </cell>
          <cell r="AS394">
            <v>29.724333333333323</v>
          </cell>
          <cell r="AT394">
            <v>23.108000000000008</v>
          </cell>
          <cell r="AU394">
            <v>16.432666666666663</v>
          </cell>
          <cell r="AV394">
            <v>22.374163489688552</v>
          </cell>
          <cell r="AW394">
            <v>13.632000000000001</v>
          </cell>
          <cell r="AX394">
            <v>8.6422742475766192</v>
          </cell>
          <cell r="AY394">
            <v>19.091124294855891</v>
          </cell>
          <cell r="AZ394">
            <v>24.699702549041763</v>
          </cell>
          <cell r="BA394">
            <v>10.242756886377272</v>
          </cell>
          <cell r="BB394">
            <v>14.918077560296075</v>
          </cell>
          <cell r="BC394">
            <v>18.668598271004207</v>
          </cell>
          <cell r="BD394">
            <v>15.860229214912966</v>
          </cell>
          <cell r="BE394">
            <v>19.955025042741315</v>
          </cell>
          <cell r="BF394">
            <v>14.717169568704875</v>
          </cell>
          <cell r="BG394">
            <v>18.988487647766373</v>
          </cell>
          <cell r="BH394">
            <v>15.776649012372344</v>
          </cell>
          <cell r="BI394">
            <v>18.325280664108831</v>
          </cell>
          <cell r="BJ394">
            <v>18.417877819105151</v>
          </cell>
          <cell r="BK394">
            <v>17.144484306228346</v>
          </cell>
          <cell r="BL394">
            <v>16.148997053145695</v>
          </cell>
          <cell r="BM394">
            <v>16.51710047276087</v>
          </cell>
          <cell r="BN394">
            <v>16.854709849228662</v>
          </cell>
          <cell r="BO394">
            <v>16.699947304328642</v>
          </cell>
          <cell r="BP394">
            <v>16.893230649397289</v>
          </cell>
          <cell r="BQ394">
            <v>17.362456878278724</v>
          </cell>
          <cell r="BR394">
            <v>17.451164163618031</v>
          </cell>
          <cell r="BS394">
            <v>17.60151406963584</v>
          </cell>
          <cell r="BT394">
            <v>17.652225631281357</v>
          </cell>
          <cell r="BU394">
            <v>17.903294821434411</v>
          </cell>
          <cell r="BV394">
            <v>18.093275759214162</v>
          </cell>
          <cell r="BW394">
            <v>18.390608569483753</v>
          </cell>
          <cell r="BX394">
            <v>18.597968278576349</v>
          </cell>
          <cell r="BY394">
            <v>18.827337852684455</v>
          </cell>
          <cell r="BZ394">
            <v>19.050635255403435</v>
          </cell>
          <cell r="CA394">
            <v>19.271632076666481</v>
          </cell>
          <cell r="CB394">
            <v>19.486120858353711</v>
          </cell>
          <cell r="CC394">
            <v>19.719339449051617</v>
          </cell>
          <cell r="CD394">
            <v>19.940083956355778</v>
          </cell>
          <cell r="CE394">
            <v>20.163548261576839</v>
          </cell>
          <cell r="CF394">
            <v>20.388867023675644</v>
          </cell>
          <cell r="CG394">
            <v>20.608120698967973</v>
          </cell>
          <cell r="CH394">
            <v>20.827839997825169</v>
          </cell>
          <cell r="CI394">
            <v>21.06480235239059</v>
          </cell>
          <cell r="CJ394">
            <v>21.30553683242956</v>
          </cell>
        </row>
        <row r="395">
          <cell r="AG395">
            <v>15.341246877132864</v>
          </cell>
          <cell r="AH395">
            <v>20.614008821328639</v>
          </cell>
          <cell r="AI395">
            <v>19.239411148953238</v>
          </cell>
          <cell r="AJ395">
            <v>21.964759331869057</v>
          </cell>
          <cell r="AK395">
            <v>21.838979103120053</v>
          </cell>
          <cell r="AL395">
            <v>25.364187162038785</v>
          </cell>
          <cell r="AM395">
            <v>31.490984822272097</v>
          </cell>
          <cell r="AN395">
            <v>33.475716945832453</v>
          </cell>
          <cell r="AO395">
            <v>24.276686920503959</v>
          </cell>
          <cell r="AP395">
            <v>29.727612118882575</v>
          </cell>
          <cell r="AQ395">
            <v>29.960650474921501</v>
          </cell>
          <cell r="AR395">
            <v>23.926666666666662</v>
          </cell>
          <cell r="AS395">
            <v>26.851333333333326</v>
          </cell>
          <cell r="AT395">
            <v>16.20300000000001</v>
          </cell>
          <cell r="AU395">
            <v>17.436666666666664</v>
          </cell>
          <cell r="AV395">
            <v>16.039976387515253</v>
          </cell>
          <cell r="AW395">
            <v>15.827</v>
          </cell>
          <cell r="AX395">
            <v>17.686716953437614</v>
          </cell>
          <cell r="AY395">
            <v>15.085785333585079</v>
          </cell>
          <cell r="AZ395">
            <v>-1.1168116269437873</v>
          </cell>
          <cell r="BA395">
            <v>13.142854940323991</v>
          </cell>
          <cell r="BB395">
            <v>16.722122152848126</v>
          </cell>
          <cell r="BC395">
            <v>17.378303934961014</v>
          </cell>
          <cell r="BD395">
            <v>10.091848841893629</v>
          </cell>
          <cell r="BE395">
            <v>15.427279972050027</v>
          </cell>
          <cell r="BF395">
            <v>11.608011770571236</v>
          </cell>
          <cell r="BG395">
            <v>16.504222230150404</v>
          </cell>
          <cell r="BH395">
            <v>21.483485880043226</v>
          </cell>
          <cell r="BI395">
            <v>17.555412028731133</v>
          </cell>
          <cell r="BJ395">
            <v>21.241125392483799</v>
          </cell>
          <cell r="BK395">
            <v>19.12033282217612</v>
          </cell>
          <cell r="BL395">
            <v>20.591922880926802</v>
          </cell>
          <cell r="BM395">
            <v>21.264193432905632</v>
          </cell>
          <cell r="BN395">
            <v>22.25742082574574</v>
          </cell>
          <cell r="BO395">
            <v>20.125507400968477</v>
          </cell>
          <cell r="BP395">
            <v>21.367229288292037</v>
          </cell>
          <cell r="BQ395">
            <v>20.523984843226106</v>
          </cell>
          <cell r="BR395">
            <v>20.630031262794986</v>
          </cell>
          <cell r="BS395">
            <v>20.583547848760574</v>
          </cell>
          <cell r="BT395">
            <v>20.456033514890002</v>
          </cell>
          <cell r="BU395">
            <v>20.474010098568915</v>
          </cell>
          <cell r="BV395">
            <v>20.883353272470014</v>
          </cell>
          <cell r="BW395">
            <v>21.035685211029886</v>
          </cell>
          <cell r="BX395">
            <v>21.251940827785475</v>
          </cell>
          <cell r="BY395">
            <v>21.420461322168052</v>
          </cell>
          <cell r="BZ395">
            <v>21.599075297347518</v>
          </cell>
          <cell r="CA395">
            <v>21.780323627400559</v>
          </cell>
          <cell r="CB395">
            <v>21.988548265897762</v>
          </cell>
          <cell r="CC395">
            <v>22.171111439847049</v>
          </cell>
          <cell r="CD395">
            <v>22.367897164130952</v>
          </cell>
          <cell r="CE395">
            <v>22.561046678021778</v>
          </cell>
          <cell r="CF395">
            <v>22.760416918648847</v>
          </cell>
          <cell r="CG395">
            <v>22.959717419789254</v>
          </cell>
          <cell r="CH395">
            <v>23.161595818346598</v>
          </cell>
          <cell r="CI395">
            <v>23.36010220376895</v>
          </cell>
          <cell r="CJ395">
            <v>23.565106479752238</v>
          </cell>
        </row>
        <row r="396">
          <cell r="AG396">
            <v>16.85636681451577</v>
          </cell>
          <cell r="AH396">
            <v>16.025428532952223</v>
          </cell>
          <cell r="AI396">
            <v>14.6114821176497</v>
          </cell>
          <cell r="AJ396">
            <v>17.430222198761101</v>
          </cell>
          <cell r="AK396">
            <v>21.487151656218032</v>
          </cell>
          <cell r="AL396">
            <v>23.625120674484378</v>
          </cell>
          <cell r="AM396">
            <v>25.403177688245609</v>
          </cell>
          <cell r="AN396">
            <v>24.620223908083691</v>
          </cell>
          <cell r="AO396">
            <v>25.017270664844521</v>
          </cell>
          <cell r="AP396">
            <v>25.888153661731064</v>
          </cell>
          <cell r="AQ396">
            <v>20.938875772380531</v>
          </cell>
          <cell r="AR396">
            <v>22.964666666666666</v>
          </cell>
          <cell r="AS396">
            <v>21.406333333333329</v>
          </cell>
          <cell r="AT396">
            <v>18.120000000000005</v>
          </cell>
          <cell r="AU396">
            <v>20.858666666666664</v>
          </cell>
          <cell r="AV396">
            <v>14.497790908348055</v>
          </cell>
          <cell r="AW396">
            <v>20.721</v>
          </cell>
          <cell r="AX396">
            <v>18.658862823416086</v>
          </cell>
          <cell r="AY396">
            <v>14.089407695942215</v>
          </cell>
          <cell r="AZ396">
            <v>20.061161941338156</v>
          </cell>
          <cell r="BA396">
            <v>22.287720384905281</v>
          </cell>
          <cell r="BB396">
            <v>15.35803693474949</v>
          </cell>
          <cell r="BC396">
            <v>12.350482749934184</v>
          </cell>
          <cell r="BD396">
            <v>18.216718023519864</v>
          </cell>
          <cell r="BE396">
            <v>14.689609286453619</v>
          </cell>
          <cell r="BF396">
            <v>13.772019706628633</v>
          </cell>
          <cell r="BG396">
            <v>20.559753512469548</v>
          </cell>
          <cell r="BH396">
            <v>14.303763076083516</v>
          </cell>
          <cell r="BI396">
            <v>18.62407154084676</v>
          </cell>
          <cell r="BJ396">
            <v>16.459992327842038</v>
          </cell>
          <cell r="BK396">
            <v>14.925827983735212</v>
          </cell>
          <cell r="BL396">
            <v>14.609934350406112</v>
          </cell>
          <cell r="BM396">
            <v>14.652439325183533</v>
          </cell>
          <cell r="BN396">
            <v>14.219269412449604</v>
          </cell>
          <cell r="BO396">
            <v>15.045112289113362</v>
          </cell>
          <cell r="BP396">
            <v>14.457544833446686</v>
          </cell>
          <cell r="BQ396">
            <v>15.008217126814124</v>
          </cell>
          <cell r="BR396">
            <v>15.099628017458464</v>
          </cell>
          <cell r="BS396">
            <v>15.028568839538909</v>
          </cell>
          <cell r="BT396">
            <v>14.967332035933838</v>
          </cell>
          <cell r="BU396">
            <v>15.346667959539413</v>
          </cell>
          <cell r="BV396">
            <v>15.398670550119709</v>
          </cell>
          <cell r="BW396">
            <v>15.724207925741053</v>
          </cell>
          <cell r="BX396">
            <v>15.91315174046459</v>
          </cell>
          <cell r="BY396">
            <v>16.129878865698899</v>
          </cell>
          <cell r="BZ396">
            <v>16.361898425437868</v>
          </cell>
          <cell r="CA396">
            <v>16.576459133019529</v>
          </cell>
          <cell r="CB396">
            <v>16.76245805991767</v>
          </cell>
          <cell r="CC396">
            <v>16.992567273494597</v>
          </cell>
          <cell r="CD396">
            <v>17.200373401396345</v>
          </cell>
          <cell r="CE396">
            <v>17.411237877594683</v>
          </cell>
          <cell r="CF396">
            <v>17.628485173944512</v>
          </cell>
          <cell r="CG396">
            <v>17.832936510788826</v>
          </cell>
          <cell r="CH396">
            <v>18.036730255951365</v>
          </cell>
          <cell r="CI396">
            <v>18.263462902934386</v>
          </cell>
          <cell r="CJ396">
            <v>18.493461714919544</v>
          </cell>
        </row>
        <row r="397">
          <cell r="AG397">
            <v>20.410162213994813</v>
          </cell>
          <cell r="AH397">
            <v>22.496057121511186</v>
          </cell>
          <cell r="AI397">
            <v>19.465428639972089</v>
          </cell>
          <cell r="AJ397">
            <v>23.079760531997835</v>
          </cell>
          <cell r="AK397">
            <v>21.087389486695926</v>
          </cell>
          <cell r="AL397">
            <v>24.476284762655599</v>
          </cell>
          <cell r="AM397">
            <v>33.133026325439786</v>
          </cell>
          <cell r="AN397">
            <v>29.40486314529101</v>
          </cell>
          <cell r="AO397">
            <v>21.843857962417317</v>
          </cell>
          <cell r="AP397">
            <v>28.625500463800236</v>
          </cell>
          <cell r="AQ397">
            <v>30.8716699003405</v>
          </cell>
          <cell r="AR397">
            <v>25.368666666666691</v>
          </cell>
          <cell r="AS397">
            <v>23.510333333333332</v>
          </cell>
          <cell r="AT397">
            <v>19.487000000000005</v>
          </cell>
          <cell r="AU397">
            <v>15.972666666666671</v>
          </cell>
          <cell r="AV397">
            <v>20.861521793647171</v>
          </cell>
          <cell r="AW397">
            <v>16.949000000000002</v>
          </cell>
          <cell r="AX397">
            <v>15.057569521203449</v>
          </cell>
          <cell r="AY397">
            <v>16.870342296527511</v>
          </cell>
          <cell r="AZ397">
            <v>16.380443540795966</v>
          </cell>
          <cell r="BA397">
            <v>18.844097925599975</v>
          </cell>
          <cell r="BB397">
            <v>17.054466567017361</v>
          </cell>
          <cell r="BC397">
            <v>20.732060892657991</v>
          </cell>
          <cell r="BD397">
            <v>12.238240194785723</v>
          </cell>
          <cell r="BE397">
            <v>20.855200695021463</v>
          </cell>
          <cell r="BF397">
            <v>6.1808231124688549</v>
          </cell>
          <cell r="BG397">
            <v>42.456936957516739</v>
          </cell>
          <cell r="BH397">
            <v>24.808041126469398</v>
          </cell>
          <cell r="BI397">
            <v>21.660980169985368</v>
          </cell>
          <cell r="BJ397">
            <v>31.364422216453484</v>
          </cell>
          <cell r="BK397">
            <v>27.13924495466977</v>
          </cell>
          <cell r="BL397">
            <v>31.758208085561037</v>
          </cell>
          <cell r="BM397">
            <v>34.137968178823385</v>
          </cell>
          <cell r="BN397">
            <v>31.509093914054311</v>
          </cell>
          <cell r="BO397">
            <v>33.760046880204051</v>
          </cell>
          <cell r="BP397">
            <v>35.507052576771741</v>
          </cell>
          <cell r="BQ397">
            <v>33.825654419167591</v>
          </cell>
          <cell r="BR397">
            <v>34.352494819753161</v>
          </cell>
          <cell r="BS397">
            <v>34.738393808425478</v>
          </cell>
          <cell r="BT397">
            <v>34.790932347299808</v>
          </cell>
          <cell r="BU397">
            <v>35.350071112471831</v>
          </cell>
          <cell r="BV397">
            <v>35.608135905611469</v>
          </cell>
          <cell r="BW397">
            <v>35.570065904124448</v>
          </cell>
          <cell r="BX397">
            <v>35.798924319071737</v>
          </cell>
          <cell r="BY397">
            <v>35.929555362901034</v>
          </cell>
          <cell r="BZ397">
            <v>36.064477374685801</v>
          </cell>
          <cell r="CA397">
            <v>36.298780039026845</v>
          </cell>
          <cell r="CB397">
            <v>36.438532622430451</v>
          </cell>
          <cell r="CC397">
            <v>36.603229768206447</v>
          </cell>
          <cell r="CD397">
            <v>36.795618033453195</v>
          </cell>
          <cell r="CE397">
            <v>36.996676454782047</v>
          </cell>
          <cell r="CF397">
            <v>37.189632776633516</v>
          </cell>
          <cell r="CG397">
            <v>37.407421260892832</v>
          </cell>
          <cell r="CH397">
            <v>37.618076179926824</v>
          </cell>
          <cell r="CI397">
            <v>37.801954799759436</v>
          </cell>
          <cell r="CJ397">
            <v>37.983133276539718</v>
          </cell>
        </row>
        <row r="402">
          <cell r="AH402">
            <v>0</v>
          </cell>
          <cell r="AI402">
            <v>7.2878498943623526E-2</v>
          </cell>
          <cell r="AJ402">
            <v>0.83630557917987147</v>
          </cell>
          <cell r="AK402">
            <v>0</v>
          </cell>
          <cell r="AL402">
            <v>2.6782518569688101</v>
          </cell>
          <cell r="AM402">
            <v>1.0510395786167592</v>
          </cell>
          <cell r="AN402">
            <v>8.5595953377428202E-2</v>
          </cell>
          <cell r="AO402">
            <v>0</v>
          </cell>
          <cell r="AP402">
            <v>0.79228841717335641</v>
          </cell>
          <cell r="AQ402">
            <v>0.20413738049041896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0.3525745385280814</v>
          </cell>
          <cell r="AW402">
            <v>0</v>
          </cell>
          <cell r="AX402">
            <v>1.369178695373563E-3</v>
          </cell>
          <cell r="AY402">
            <v>0.16059321580095087</v>
          </cell>
          <cell r="AZ402">
            <v>0.26646970894988442</v>
          </cell>
          <cell r="BA402">
            <v>0.10968556912854055</v>
          </cell>
          <cell r="BB402">
            <v>2.819576036051874E-2</v>
          </cell>
          <cell r="BC402">
            <v>0.1010536455486033</v>
          </cell>
          <cell r="BD402">
            <v>0.25337440671911082</v>
          </cell>
          <cell r="BE402">
            <v>0.71643221458569251</v>
          </cell>
          <cell r="BF402">
            <v>1.4085412976814702</v>
          </cell>
          <cell r="BG402">
            <v>1.4509683475943298</v>
          </cell>
          <cell r="BH402">
            <v>5.9619653811075324</v>
          </cell>
          <cell r="BI402">
            <v>26.282454547353503</v>
          </cell>
          <cell r="BJ402">
            <v>6.8396689583815906</v>
          </cell>
          <cell r="BK402">
            <v>12.828921415569098</v>
          </cell>
          <cell r="BL402">
            <v>14.95943081582223</v>
          </cell>
          <cell r="BM402">
            <v>15.898394038173876</v>
          </cell>
          <cell r="BN402">
            <v>15.353550901513888</v>
          </cell>
          <cell r="BO402">
            <v>15.280780666799227</v>
          </cell>
          <cell r="BP402">
            <v>11.717320620329286</v>
          </cell>
          <cell r="BQ402">
            <v>11.531291883734163</v>
          </cell>
          <cell r="BR402">
            <v>11.485186823947359</v>
          </cell>
          <cell r="BS402">
            <v>10.723255484041537</v>
          </cell>
          <cell r="BT402">
            <v>10.187444368668306</v>
          </cell>
          <cell r="BU402">
            <v>10.277372077074396</v>
          </cell>
          <cell r="BV402">
            <v>10.386136768880174</v>
          </cell>
          <cell r="BW402">
            <v>10.788745381353916</v>
          </cell>
          <cell r="BX402">
            <v>10.909792048197854</v>
          </cell>
          <cell r="BY402">
            <v>11.090533854531092</v>
          </cell>
          <cell r="BZ402">
            <v>11.353888624408455</v>
          </cell>
          <cell r="CA402">
            <v>11.509532547248636</v>
          </cell>
          <cell r="CB402">
            <v>11.729997231436577</v>
          </cell>
          <cell r="CC402">
            <v>11.911457217251538</v>
          </cell>
          <cell r="CD402">
            <v>12.073216955183739</v>
          </cell>
          <cell r="CE402">
            <v>12.189999192258501</v>
          </cell>
          <cell r="CF402">
            <v>12.360287908640458</v>
          </cell>
          <cell r="CG402">
            <v>12.458872572964207</v>
          </cell>
          <cell r="CH402">
            <v>12.555307065151219</v>
          </cell>
          <cell r="CI402">
            <v>12.759909732007046</v>
          </cell>
          <cell r="CJ402">
            <v>12.990435486906783</v>
          </cell>
        </row>
        <row r="403">
          <cell r="AG403">
            <v>7.505344804269658</v>
          </cell>
          <cell r="AH403">
            <v>0</v>
          </cell>
          <cell r="AI403">
            <v>8.6096293674678748E-2</v>
          </cell>
          <cell r="AJ403">
            <v>0.92691060973349693</v>
          </cell>
          <cell r="AK403">
            <v>0</v>
          </cell>
          <cell r="AL403">
            <v>2.9223448892474835</v>
          </cell>
          <cell r="AM403">
            <v>1.2508264142165793</v>
          </cell>
          <cell r="AN403">
            <v>0.10949934661227445</v>
          </cell>
          <cell r="AO403">
            <v>0</v>
          </cell>
          <cell r="AP403">
            <v>0.8611820623819284</v>
          </cell>
          <cell r="AQ403">
            <v>0.22671616914840342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0.40878045742849523</v>
          </cell>
          <cell r="AW403">
            <v>0</v>
          </cell>
          <cell r="AX403">
            <v>1.7970059344918354E-3</v>
          </cell>
          <cell r="AY403">
            <v>0.22172920248971906</v>
          </cell>
          <cell r="AZ403">
            <v>0.84408588425768372</v>
          </cell>
          <cell r="BA403">
            <v>0.10688617439541304</v>
          </cell>
          <cell r="BB403">
            <v>7.5013714315893765E-2</v>
          </cell>
          <cell r="BC403">
            <v>0.1004355917692088</v>
          </cell>
          <cell r="BD403">
            <v>0.25694855567900277</v>
          </cell>
          <cell r="BE403">
            <v>0.77837428848597412</v>
          </cell>
          <cell r="BF403">
            <v>1.7505163714989465</v>
          </cell>
          <cell r="BG403">
            <v>1.9486197818431457</v>
          </cell>
          <cell r="BH403">
            <v>6.4773108883321768</v>
          </cell>
          <cell r="BI403">
            <v>15.782184246467182</v>
          </cell>
          <cell r="BJ403">
            <v>6.9630036242842301</v>
          </cell>
          <cell r="BK403">
            <v>10.642897580477889</v>
          </cell>
          <cell r="BL403">
            <v>12.538332844993853</v>
          </cell>
          <cell r="BM403">
            <v>12.166165214628879</v>
          </cell>
          <cell r="BN403">
            <v>11.605170163259622</v>
          </cell>
          <cell r="BO403">
            <v>11.003854696934557</v>
          </cell>
          <cell r="BP403">
            <v>9.8453653371454344</v>
          </cell>
          <cell r="BQ403">
            <v>9.5116558779620171</v>
          </cell>
          <cell r="BR403">
            <v>9.7485997133995106</v>
          </cell>
          <cell r="BS403">
            <v>9.0110990056541667</v>
          </cell>
          <cell r="BT403">
            <v>8.6388540962077478</v>
          </cell>
          <cell r="BU403">
            <v>8.7793524265872911</v>
          </cell>
          <cell r="BV403">
            <v>9.0286732647170851</v>
          </cell>
          <cell r="BW403">
            <v>9.2759660907228962</v>
          </cell>
          <cell r="BX403">
            <v>9.4382610921064085</v>
          </cell>
          <cell r="BY403">
            <v>9.6029820123859579</v>
          </cell>
          <cell r="BZ403">
            <v>9.8785431036080702</v>
          </cell>
          <cell r="CA403">
            <v>10.050397313853139</v>
          </cell>
          <cell r="CB403">
            <v>10.275907942258645</v>
          </cell>
          <cell r="CC403">
            <v>10.441006528092164</v>
          </cell>
          <cell r="CD403">
            <v>10.618302438683216</v>
          </cell>
          <cell r="CE403">
            <v>10.743359675893227</v>
          </cell>
          <cell r="CF403">
            <v>10.922376229055569</v>
          </cell>
          <cell r="CG403">
            <v>11.031167305573536</v>
          </cell>
          <cell r="CH403">
            <v>11.136742582579018</v>
          </cell>
          <cell r="CI403">
            <v>11.345290170740398</v>
          </cell>
          <cell r="CJ403">
            <v>11.582738383721701</v>
          </cell>
        </row>
        <row r="404">
          <cell r="AG404">
            <v>7.43691750064405</v>
          </cell>
          <cell r="AH404">
            <v>0</v>
          </cell>
          <cell r="AI404">
            <v>6.8095894271966273E-2</v>
          </cell>
          <cell r="AJ404">
            <v>0.89018665445407308</v>
          </cell>
          <cell r="AK404">
            <v>0</v>
          </cell>
          <cell r="AL404">
            <v>2.8163321568866984</v>
          </cell>
          <cell r="AM404">
            <v>1.2386553946839882</v>
          </cell>
          <cell r="AN404">
            <v>9.665967910786577E-2</v>
          </cell>
          <cell r="AO404">
            <v>0</v>
          </cell>
          <cell r="AP404">
            <v>0.95920557152631503</v>
          </cell>
          <cell r="AQ404">
            <v>0.19282189859509558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0.27859136876333324</v>
          </cell>
          <cell r="AW404">
            <v>0</v>
          </cell>
          <cell r="AX404">
            <v>1.9441426880675294E-3</v>
          </cell>
          <cell r="AY404">
            <v>0.22033256061498108</v>
          </cell>
          <cell r="AZ404">
            <v>0.77335562332918784</v>
          </cell>
          <cell r="BA404">
            <v>9.9127121413649988E-2</v>
          </cell>
          <cell r="BB404">
            <v>6.4246024350929076E-2</v>
          </cell>
          <cell r="BC404">
            <v>0.11795426604883019</v>
          </cell>
          <cell r="BD404">
            <v>0.24583469556514004</v>
          </cell>
          <cell r="BE404">
            <v>0.93570908150095633</v>
          </cell>
          <cell r="BF404">
            <v>1.2433277590505121</v>
          </cell>
          <cell r="BG404">
            <v>1.8395281469769813</v>
          </cell>
          <cell r="BH404">
            <v>6.6481430905879542</v>
          </cell>
          <cell r="BI404">
            <v>17.882498918243947</v>
          </cell>
          <cell r="BJ404">
            <v>5.4685127411686629</v>
          </cell>
          <cell r="BK404">
            <v>11.347065361065084</v>
          </cell>
          <cell r="BL404">
            <v>12.129783452794925</v>
          </cell>
          <cell r="BM404">
            <v>13.021347677332248</v>
          </cell>
          <cell r="BN404">
            <v>12.105137021959919</v>
          </cell>
          <cell r="BO404">
            <v>11.461930385382587</v>
          </cell>
          <cell r="BP404">
            <v>9.2809471749419004</v>
          </cell>
          <cell r="BQ404">
            <v>9.2447417381975754</v>
          </cell>
          <cell r="BR404">
            <v>9.2845788669328009</v>
          </cell>
          <cell r="BS404">
            <v>8.6474670051452662</v>
          </cell>
          <cell r="BT404">
            <v>8.1707187111668098</v>
          </cell>
          <cell r="BU404">
            <v>8.2775641495873735</v>
          </cell>
          <cell r="BV404">
            <v>8.4434140046379547</v>
          </cell>
          <cell r="BW404">
            <v>8.7728094641063699</v>
          </cell>
          <cell r="BX404">
            <v>8.913805098066824</v>
          </cell>
          <cell r="BY404">
            <v>9.0922049761741128</v>
          </cell>
          <cell r="BZ404">
            <v>9.3454279612204409</v>
          </cell>
          <cell r="CA404">
            <v>9.5130362301555955</v>
          </cell>
          <cell r="CB404">
            <v>9.7354883804888424</v>
          </cell>
          <cell r="CC404">
            <v>9.9128015020039797</v>
          </cell>
          <cell r="CD404">
            <v>10.083751664569036</v>
          </cell>
          <cell r="CE404">
            <v>10.210301434900671</v>
          </cell>
          <cell r="CF404">
            <v>10.385471545384245</v>
          </cell>
          <cell r="CG404">
            <v>10.496617040031179</v>
          </cell>
          <cell r="CH404">
            <v>10.604805394310819</v>
          </cell>
          <cell r="CI404">
            <v>10.813963561696617</v>
          </cell>
          <cell r="CJ404">
            <v>11.048665007146493</v>
          </cell>
        </row>
        <row r="405">
          <cell r="AG405">
            <v>6.6117845178227022</v>
          </cell>
          <cell r="AH405">
            <v>0</v>
          </cell>
          <cell r="AI405">
            <v>6.6808269569428091E-2</v>
          </cell>
          <cell r="AJ405">
            <v>0.94406669883748506</v>
          </cell>
          <cell r="AK405">
            <v>0</v>
          </cell>
          <cell r="AL405">
            <v>2.8276423548562057</v>
          </cell>
          <cell r="AM405">
            <v>1.2198577950329081</v>
          </cell>
          <cell r="AN405">
            <v>0.10495449003643387</v>
          </cell>
          <cell r="AO405">
            <v>0</v>
          </cell>
          <cell r="AP405">
            <v>1.0176224456321492</v>
          </cell>
          <cell r="AQ405">
            <v>0.18074335538464581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0.29460458104745868</v>
          </cell>
          <cell r="AW405">
            <v>0</v>
          </cell>
          <cell r="AX405">
            <v>1.4386873422402857E-3</v>
          </cell>
          <cell r="AY405">
            <v>0.19042083315778058</v>
          </cell>
          <cell r="AZ405">
            <v>0.60566060469144034</v>
          </cell>
          <cell r="BA405">
            <v>0.16566707247884338</v>
          </cell>
          <cell r="BB405">
            <v>3.1378311242542978E-2</v>
          </cell>
          <cell r="BC405">
            <v>8.4831234690485147E-2</v>
          </cell>
          <cell r="BD405">
            <v>0.24156557177105498</v>
          </cell>
          <cell r="BE405">
            <v>0.8038658864105237</v>
          </cell>
          <cell r="BF405">
            <v>1.0178779528227242</v>
          </cell>
          <cell r="BG405">
            <v>2.2879991228058199</v>
          </cell>
          <cell r="BH405">
            <v>6.5856376710318827</v>
          </cell>
          <cell r="BI405">
            <v>10.203070810209777</v>
          </cell>
          <cell r="BJ405">
            <v>4.5853224616158776</v>
          </cell>
          <cell r="BK405">
            <v>8.5170069140538054</v>
          </cell>
          <cell r="BL405">
            <v>8.407341151314986</v>
          </cell>
          <cell r="BM405">
            <v>8.5856250423434535</v>
          </cell>
          <cell r="BN405">
            <v>6.9459523869739375</v>
          </cell>
          <cell r="BO405">
            <v>5.6109858779558426</v>
          </cell>
          <cell r="BP405">
            <v>4.7681407810985466</v>
          </cell>
          <cell r="BQ405">
            <v>4.8389751500370863</v>
          </cell>
          <cell r="BR405">
            <v>4.8541852525854594</v>
          </cell>
          <cell r="BS405">
            <v>4.2917765268276007</v>
          </cell>
          <cell r="BT405">
            <v>3.8859989633819136</v>
          </cell>
          <cell r="BU405">
            <v>3.9883032202487954</v>
          </cell>
          <cell r="BV405">
            <v>4.1485594576363702</v>
          </cell>
          <cell r="BW405">
            <v>4.3668992245583169</v>
          </cell>
          <cell r="BX405">
            <v>4.5016807629905067</v>
          </cell>
          <cell r="BY405">
            <v>4.6510423471047329</v>
          </cell>
          <cell r="BZ405">
            <v>4.8615428730496681</v>
          </cell>
          <cell r="CA405">
            <v>5.0180964746689547</v>
          </cell>
          <cell r="CB405">
            <v>5.2128487395400462</v>
          </cell>
          <cell r="CC405">
            <v>5.3654905621935445</v>
          </cell>
          <cell r="CD405">
            <v>5.5240840030974265</v>
          </cell>
          <cell r="CE405">
            <v>5.6470338759897007</v>
          </cell>
          <cell r="CF405">
            <v>5.8082340841638729</v>
          </cell>
          <cell r="CG405">
            <v>5.9236096963245366</v>
          </cell>
          <cell r="CH405">
            <v>6.0363670023883191</v>
          </cell>
          <cell r="CI405">
            <v>6.2246422674979698</v>
          </cell>
          <cell r="CJ405">
            <v>6.4336038584889188</v>
          </cell>
        </row>
        <row r="406">
          <cell r="AG406">
            <v>6.2656481922984248</v>
          </cell>
          <cell r="AH406">
            <v>0</v>
          </cell>
          <cell r="AI406">
            <v>5.810479994019957E-2</v>
          </cell>
          <cell r="AJ406">
            <v>0.83963425211593545</v>
          </cell>
          <cell r="AK406">
            <v>0</v>
          </cell>
          <cell r="AL406">
            <v>2.6051780402782256</v>
          </cell>
          <cell r="AM406">
            <v>1.4188821468765269</v>
          </cell>
          <cell r="AN406">
            <v>8.7137556280023176E-2</v>
          </cell>
          <cell r="AO406">
            <v>0</v>
          </cell>
          <cell r="AP406">
            <v>0.99834262162860554</v>
          </cell>
          <cell r="AQ406">
            <v>0.17404537272960496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0.29991190401722179</v>
          </cell>
          <cell r="AW406">
            <v>0</v>
          </cell>
          <cell r="AX406">
            <v>9.9930896772271183E-4</v>
          </cell>
          <cell r="AY406">
            <v>9.0825076650199676E-2</v>
          </cell>
          <cell r="AZ406">
            <v>0.34360141571595193</v>
          </cell>
          <cell r="BA406">
            <v>0.15992800236778493</v>
          </cell>
          <cell r="BB406">
            <v>8.2592928185402315E-2</v>
          </cell>
          <cell r="BC406">
            <v>0.10762860085108272</v>
          </cell>
          <cell r="BD406">
            <v>0.24526464363037448</v>
          </cell>
          <cell r="BE406">
            <v>0.84448696594122197</v>
          </cell>
          <cell r="BF406">
            <v>1.1826888719026236</v>
          </cell>
          <cell r="BG406">
            <v>3.6641468826296872</v>
          </cell>
          <cell r="BH406">
            <v>11.619966036076242</v>
          </cell>
          <cell r="BI406">
            <v>15.47198744931157</v>
          </cell>
          <cell r="BJ406">
            <v>9.9921861345640934</v>
          </cell>
          <cell r="BK406">
            <v>13.22488886914136</v>
          </cell>
          <cell r="BL406">
            <v>16.91982140730768</v>
          </cell>
          <cell r="BM406">
            <v>18.924700499631051</v>
          </cell>
          <cell r="BN406">
            <v>17.760884099772067</v>
          </cell>
          <cell r="BO406">
            <v>16.653760263496984</v>
          </cell>
          <cell r="BP406">
            <v>15.568286875519426</v>
          </cell>
          <cell r="BQ406">
            <v>14.465113279412833</v>
          </cell>
          <cell r="BR406">
            <v>14.889692572555759</v>
          </cell>
          <cell r="BS406">
            <v>14.056629557797365</v>
          </cell>
          <cell r="BT406">
            <v>13.422646333736488</v>
          </cell>
          <cell r="BU406">
            <v>13.582902933925965</v>
          </cell>
          <cell r="BV406">
            <v>13.993209165665057</v>
          </cell>
          <cell r="BW406">
            <v>14.334595518385775</v>
          </cell>
          <cell r="BX406">
            <v>14.549296366748685</v>
          </cell>
          <cell r="BY406">
            <v>14.741670887364791</v>
          </cell>
          <cell r="BZ406">
            <v>15.064173401308175</v>
          </cell>
          <cell r="CA406">
            <v>15.280065967989614</v>
          </cell>
          <cell r="CB406">
            <v>15.561323037640513</v>
          </cell>
          <cell r="CC406">
            <v>15.760649688528865</v>
          </cell>
          <cell r="CD406">
            <v>15.970615420917426</v>
          </cell>
          <cell r="CE406">
            <v>16.111666079789586</v>
          </cell>
          <cell r="CF406">
            <v>16.321037289549515</v>
          </cell>
          <cell r="CG406">
            <v>16.440700660498777</v>
          </cell>
          <cell r="CH406">
            <v>16.5535021946257</v>
          </cell>
          <cell r="CI406">
            <v>16.802647949309168</v>
          </cell>
          <cell r="CJ406">
            <v>17.089382471721521</v>
          </cell>
        </row>
        <row r="407">
          <cell r="AG407">
            <v>6.7092596430504479</v>
          </cell>
          <cell r="AH407">
            <v>0</v>
          </cell>
          <cell r="AI407">
            <v>6.222578839846804E-2</v>
          </cell>
          <cell r="AJ407">
            <v>0.83552846632540678</v>
          </cell>
          <cell r="AK407">
            <v>0</v>
          </cell>
          <cell r="AL407">
            <v>3.0304848048539732</v>
          </cell>
          <cell r="AM407">
            <v>1.2429533565696893</v>
          </cell>
          <cell r="AN407">
            <v>8.9417203130253142E-2</v>
          </cell>
          <cell r="AO407">
            <v>0</v>
          </cell>
          <cell r="AP407">
            <v>0.85081125631289112</v>
          </cell>
          <cell r="AQ407">
            <v>0.16363643376422488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0.2315097873467522</v>
          </cell>
          <cell r="AW407">
            <v>0</v>
          </cell>
          <cell r="AX407">
            <v>1.5061947584911195E-3</v>
          </cell>
          <cell r="AY407">
            <v>0.1896090370283936</v>
          </cell>
          <cell r="AZ407">
            <v>0.56690899506758186</v>
          </cell>
          <cell r="BA407">
            <v>0.12968430092174188</v>
          </cell>
          <cell r="BB407">
            <v>7.2106725007660799E-2</v>
          </cell>
          <cell r="BC407">
            <v>5.2058143560433479E-2</v>
          </cell>
          <cell r="BD407">
            <v>0.23064190784640459</v>
          </cell>
          <cell r="BE407">
            <v>0.83178554616501899</v>
          </cell>
          <cell r="BF407">
            <v>0.91732419874930571</v>
          </cell>
          <cell r="BG407">
            <v>3.3865800775612129</v>
          </cell>
          <cell r="BH407">
            <v>4.3649474255354814</v>
          </cell>
          <cell r="BI407">
            <v>15.512609053532568</v>
          </cell>
          <cell r="BJ407">
            <v>6.7667286438836989</v>
          </cell>
          <cell r="BK407">
            <v>9.4666541682858494</v>
          </cell>
          <cell r="BL407">
            <v>11.211226667249448</v>
          </cell>
          <cell r="BM407">
            <v>12.6518848978235</v>
          </cell>
          <cell r="BN407">
            <v>11.199082915946619</v>
          </cell>
          <cell r="BO407">
            <v>11.807887166660972</v>
          </cell>
          <cell r="BP407">
            <v>10.133426162607435</v>
          </cell>
          <cell r="BQ407">
            <v>9.9419599827483474</v>
          </cell>
          <cell r="BR407">
            <v>10.186266506988993</v>
          </cell>
          <cell r="BS407">
            <v>9.6026949256166425</v>
          </cell>
          <cell r="BT407">
            <v>9.1467205961539939</v>
          </cell>
          <cell r="BU407">
            <v>9.380987069277495</v>
          </cell>
          <cell r="BV407">
            <v>9.5621383259047974</v>
          </cell>
          <cell r="BW407">
            <v>9.890129280356927</v>
          </cell>
          <cell r="BX407">
            <v>10.040006504364086</v>
          </cell>
          <cell r="BY407">
            <v>10.207465196607444</v>
          </cell>
          <cell r="BZ407">
            <v>10.464159689541205</v>
          </cell>
          <cell r="CA407">
            <v>10.64126688896873</v>
          </cell>
          <cell r="CB407">
            <v>10.847812857651576</v>
          </cell>
          <cell r="CC407">
            <v>11.023238401393797</v>
          </cell>
          <cell r="CD407">
            <v>11.190208085761114</v>
          </cell>
          <cell r="CE407">
            <v>11.312207827309937</v>
          </cell>
          <cell r="CF407">
            <v>11.484428152359232</v>
          </cell>
          <cell r="CG407">
            <v>11.588290276645832</v>
          </cell>
          <cell r="CH407">
            <v>11.686207297412555</v>
          </cell>
          <cell r="CI407">
            <v>11.88990589667862</v>
          </cell>
          <cell r="CJ407">
            <v>12.120362455597537</v>
          </cell>
        </row>
        <row r="408">
          <cell r="AG408">
            <v>7.4053570152700168</v>
          </cell>
          <cell r="AH408">
            <v>0</v>
          </cell>
          <cell r="AI408">
            <v>7.0680233211902532E-2</v>
          </cell>
          <cell r="AJ408">
            <v>0.90448135380298922</v>
          </cell>
          <cell r="AK408">
            <v>0</v>
          </cell>
          <cell r="AL408">
            <v>3.4848696307050702</v>
          </cell>
          <cell r="AM408">
            <v>1.3247420133982288</v>
          </cell>
          <cell r="AN408">
            <v>9.7888513728555893E-2</v>
          </cell>
          <cell r="AO408">
            <v>0</v>
          </cell>
          <cell r="AP408">
            <v>0.97437798013285715</v>
          </cell>
          <cell r="AQ408">
            <v>0.18649566376025106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0.29008803399296212</v>
          </cell>
          <cell r="AW408">
            <v>0</v>
          </cell>
          <cell r="AX408">
            <v>1.714652000128325E-3</v>
          </cell>
          <cell r="AY408">
            <v>0.19397598472967204</v>
          </cell>
          <cell r="AZ408">
            <v>0.72171538838058069</v>
          </cell>
          <cell r="BA408">
            <v>4.5520317774164099E-2</v>
          </cell>
          <cell r="BB408">
            <v>6.9746487751864095E-2</v>
          </cell>
          <cell r="BC408">
            <v>0.13136058268607798</v>
          </cell>
          <cell r="BD408">
            <v>0.21923798578072606</v>
          </cell>
          <cell r="BE408">
            <v>1.0373499559132888</v>
          </cell>
          <cell r="BF408">
            <v>1.1375468886994753</v>
          </cell>
          <cell r="BG408">
            <v>3.6748189938276212</v>
          </cell>
          <cell r="BH408">
            <v>4.8423972547978771</v>
          </cell>
          <cell r="BI408">
            <v>17.35250362458552</v>
          </cell>
          <cell r="BJ408">
            <v>7.1922125813634246</v>
          </cell>
          <cell r="BK408">
            <v>9.8182854734082881</v>
          </cell>
          <cell r="BL408">
            <v>10.826502839277182</v>
          </cell>
          <cell r="BM408">
            <v>12.267083124526042</v>
          </cell>
          <cell r="BN408">
            <v>10.875920525045686</v>
          </cell>
          <cell r="BO408">
            <v>10.916294649073528</v>
          </cell>
          <cell r="BP408">
            <v>9.2769146287384459</v>
          </cell>
          <cell r="BQ408">
            <v>8.9147599525886889</v>
          </cell>
          <cell r="BR408">
            <v>8.9861213534756033</v>
          </cell>
          <cell r="BS408">
            <v>8.3390115722439297</v>
          </cell>
          <cell r="BT408">
            <v>7.8202812465462479</v>
          </cell>
          <cell r="BU408">
            <v>8.0439147292100444</v>
          </cell>
          <cell r="BV408">
            <v>8.2250899201407179</v>
          </cell>
          <cell r="BW408">
            <v>8.5580244214904617</v>
          </cell>
          <cell r="BX408">
            <v>8.7095822476182612</v>
          </cell>
          <cell r="BY408">
            <v>8.8845925450075427</v>
          </cell>
          <cell r="BZ408">
            <v>9.1387515346328811</v>
          </cell>
          <cell r="CA408">
            <v>9.3204598253843223</v>
          </cell>
          <cell r="CB408">
            <v>9.5260659602007607</v>
          </cell>
          <cell r="CC408">
            <v>9.7084545970373917</v>
          </cell>
          <cell r="CD408">
            <v>9.8809024717771976</v>
          </cell>
          <cell r="CE408">
            <v>10.014400119397546</v>
          </cell>
          <cell r="CF408">
            <v>10.191786269454056</v>
          </cell>
          <cell r="CG408">
            <v>10.305665729449764</v>
          </cell>
          <cell r="CH408">
            <v>10.414199866161749</v>
          </cell>
          <cell r="CI408">
            <v>10.625021013197088</v>
          </cell>
          <cell r="CJ408">
            <v>10.861203750191404</v>
          </cell>
        </row>
        <row r="409">
          <cell r="AG409">
            <v>6.6006181702150215</v>
          </cell>
          <cell r="AH409">
            <v>0</v>
          </cell>
          <cell r="AI409">
            <v>6.4652015367080651E-2</v>
          </cell>
          <cell r="AJ409">
            <v>1.1063356555016703</v>
          </cell>
          <cell r="AK409">
            <v>0</v>
          </cell>
          <cell r="AL409">
            <v>3.282213104227246</v>
          </cell>
          <cell r="AM409">
            <v>1.3024779629721372</v>
          </cell>
          <cell r="AN409">
            <v>8.3523618076672079E-2</v>
          </cell>
          <cell r="AO409">
            <v>0</v>
          </cell>
          <cell r="AP409">
            <v>0.93476421294845835</v>
          </cell>
          <cell r="AQ409">
            <v>0.18520432922695207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0.30272524140807278</v>
          </cell>
          <cell r="AW409">
            <v>0</v>
          </cell>
          <cell r="AX409">
            <v>8.4093714098898431E-4</v>
          </cell>
          <cell r="AY409">
            <v>5.5348988742968785E-2</v>
          </cell>
          <cell r="AZ409">
            <v>0.43736545050641595</v>
          </cell>
          <cell r="BA409">
            <v>8.0712444241447301E-2</v>
          </cell>
          <cell r="BB409">
            <v>5.6351246677804667E-2</v>
          </cell>
          <cell r="BC409">
            <v>0.1087240162109957</v>
          </cell>
          <cell r="BD409">
            <v>0.22206947115274289</v>
          </cell>
          <cell r="BE409">
            <v>1.0942645041054639</v>
          </cell>
          <cell r="BF409">
            <v>1.2186111756996247</v>
          </cell>
          <cell r="BG409">
            <v>3.6901016477274169</v>
          </cell>
          <cell r="BH409">
            <v>13.107496117739565</v>
          </cell>
          <cell r="BI409">
            <v>18.130836779888838</v>
          </cell>
          <cell r="BJ409">
            <v>11.257654112504731</v>
          </cell>
          <cell r="BK409">
            <v>14.36802561870832</v>
          </cell>
          <cell r="BL409">
            <v>18.919145175122583</v>
          </cell>
          <cell r="BM409">
            <v>21.435097559447314</v>
          </cell>
          <cell r="BN409">
            <v>20.238615399102208</v>
          </cell>
          <cell r="BO409">
            <v>18.611798673115715</v>
          </cell>
          <cell r="BP409">
            <v>17.30270415031351</v>
          </cell>
          <cell r="BQ409">
            <v>15.534534441292379</v>
          </cell>
          <cell r="BR409">
            <v>15.844980584878741</v>
          </cell>
          <cell r="BS409">
            <v>14.8324301295089</v>
          </cell>
          <cell r="BT409">
            <v>14.038324607392219</v>
          </cell>
          <cell r="BU409">
            <v>14.188107855725946</v>
          </cell>
          <cell r="BV409">
            <v>14.63281986786685</v>
          </cell>
          <cell r="BW409">
            <v>14.966242593877205</v>
          </cell>
          <cell r="BX409">
            <v>15.190138798041318</v>
          </cell>
          <cell r="BY409">
            <v>15.387188067756341</v>
          </cell>
          <cell r="BZ409">
            <v>15.717416460284653</v>
          </cell>
          <cell r="CA409">
            <v>15.93607826782273</v>
          </cell>
          <cell r="CB409">
            <v>16.221314672750466</v>
          </cell>
          <cell r="CC409">
            <v>16.420475456260839</v>
          </cell>
          <cell r="CD409">
            <v>16.634877141518153</v>
          </cell>
          <cell r="CE409">
            <v>16.777527199649633</v>
          </cell>
          <cell r="CF409">
            <v>16.98978636160281</v>
          </cell>
          <cell r="CG409">
            <v>17.109441030733393</v>
          </cell>
          <cell r="CH409">
            <v>17.222128191463547</v>
          </cell>
          <cell r="CI409">
            <v>17.474702168179434</v>
          </cell>
          <cell r="CJ409">
            <v>17.76644146873479</v>
          </cell>
        </row>
        <row r="410">
          <cell r="AG410">
            <v>6.3157696967739696</v>
          </cell>
          <cell r="AH410">
            <v>0</v>
          </cell>
          <cell r="AI410">
            <v>6.4587395712703E-2</v>
          </cell>
          <cell r="AJ410">
            <v>1.0005254169660027</v>
          </cell>
          <cell r="AK410">
            <v>0</v>
          </cell>
          <cell r="AL410">
            <v>3.0692760807553086</v>
          </cell>
          <cell r="AM410">
            <v>1.2218132692743779</v>
          </cell>
          <cell r="AN410">
            <v>9.4874304458912206E-2</v>
          </cell>
          <cell r="AO410">
            <v>0</v>
          </cell>
          <cell r="AP410">
            <v>0.92927167667734167</v>
          </cell>
          <cell r="AQ410">
            <v>0.18139554454287321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0.34550317697810939</v>
          </cell>
          <cell r="AW410">
            <v>0</v>
          </cell>
          <cell r="AX410">
            <v>6.5584975548915736E-4</v>
          </cell>
          <cell r="AY410">
            <v>0.16520903847744606</v>
          </cell>
          <cell r="AZ410">
            <v>0.72663078429157224</v>
          </cell>
          <cell r="BA410">
            <v>6.5885753221351706E-2</v>
          </cell>
          <cell r="BB410">
            <v>5.9652660812520963E-2</v>
          </cell>
          <cell r="BC410">
            <v>0.10655465490861005</v>
          </cell>
          <cell r="BD410">
            <v>0.19730322063512418</v>
          </cell>
          <cell r="BE410">
            <v>0.98386297178378612</v>
          </cell>
          <cell r="BF410">
            <v>0.95624073172377066</v>
          </cell>
          <cell r="BG410">
            <v>2.944788453976539</v>
          </cell>
          <cell r="BH410">
            <v>5.6316661861837982</v>
          </cell>
          <cell r="BI410">
            <v>14.688142132741206</v>
          </cell>
          <cell r="BJ410">
            <v>6.70313810170747</v>
          </cell>
          <cell r="BK410">
            <v>8.8617834604811385</v>
          </cell>
          <cell r="BL410">
            <v>9.8997566688556979</v>
          </cell>
          <cell r="BM410">
            <v>11.022924321955198</v>
          </cell>
          <cell r="BN410">
            <v>10.111136526277519</v>
          </cell>
          <cell r="BO410">
            <v>9.4645695692382859</v>
          </cell>
          <cell r="BP410">
            <v>8.2986259135210503</v>
          </cell>
          <cell r="BQ410">
            <v>7.9668200491521937</v>
          </cell>
          <cell r="BR410">
            <v>8.0550357072730705</v>
          </cell>
          <cell r="BS410">
            <v>7.4906850033257726</v>
          </cell>
          <cell r="BT410">
            <v>7.0219719478660707</v>
          </cell>
          <cell r="BU410">
            <v>7.192356107363377</v>
          </cell>
          <cell r="BV410">
            <v>7.3923375024173374</v>
          </cell>
          <cell r="BW410">
            <v>7.6900287928542568</v>
          </cell>
          <cell r="BX410">
            <v>7.837714201328037</v>
          </cell>
          <cell r="BY410">
            <v>8.0005111617813043</v>
          </cell>
          <cell r="BZ410">
            <v>8.2343183067733889</v>
          </cell>
          <cell r="CA410">
            <v>8.4011655534778029</v>
          </cell>
          <cell r="CB410">
            <v>8.5986632073145763</v>
          </cell>
          <cell r="CC410">
            <v>8.7671665280125666</v>
          </cell>
          <cell r="CD410">
            <v>8.9298637861087755</v>
          </cell>
          <cell r="CE410">
            <v>9.0545324493756496</v>
          </cell>
          <cell r="CF410">
            <v>9.2211088696196413</v>
          </cell>
          <cell r="CG410">
            <v>9.3291793490270649</v>
          </cell>
          <cell r="CH410">
            <v>9.4327680699978771</v>
          </cell>
          <cell r="CI410">
            <v>9.6293670700041538</v>
          </cell>
          <cell r="CJ410">
            <v>9.8503429162987004</v>
          </cell>
        </row>
        <row r="411">
          <cell r="AG411">
            <v>5.3302270389520778</v>
          </cell>
          <cell r="AH411">
            <v>0</v>
          </cell>
          <cell r="AI411">
            <v>5.6619109244312682E-2</v>
          </cell>
          <cell r="AJ411">
            <v>0.9450994236227217</v>
          </cell>
          <cell r="AK411">
            <v>0</v>
          </cell>
          <cell r="AL411">
            <v>3.3791939842495857</v>
          </cell>
          <cell r="AM411">
            <v>1.3920805748775251</v>
          </cell>
          <cell r="AN411">
            <v>9.1888179206115694E-2</v>
          </cell>
          <cell r="AO411">
            <v>0</v>
          </cell>
          <cell r="AP411">
            <v>0.94105454778409126</v>
          </cell>
          <cell r="AQ411">
            <v>0.19668285841183319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0.24769027915141706</v>
          </cell>
          <cell r="AW411">
            <v>0</v>
          </cell>
          <cell r="AX411">
            <v>1.342219496514474E-3</v>
          </cell>
          <cell r="AY411">
            <v>0.13054799974825571</v>
          </cell>
          <cell r="AZ411">
            <v>-3.2855039722881063E-2</v>
          </cell>
          <cell r="BA411">
            <v>8.454041297942716E-2</v>
          </cell>
          <cell r="BB411">
            <v>6.6866462975383456E-2</v>
          </cell>
          <cell r="BC411">
            <v>9.9190049076305797E-2</v>
          </cell>
          <cell r="BD411">
            <v>0.1255438525942747</v>
          </cell>
          <cell r="BE411">
            <v>0.76062693418482041</v>
          </cell>
          <cell r="BF411">
            <v>0.75422475887977569</v>
          </cell>
          <cell r="BG411">
            <v>2.5595215357199237</v>
          </cell>
          <cell r="BH411">
            <v>7.6687908121119754</v>
          </cell>
          <cell r="BI411">
            <v>14.071074370056706</v>
          </cell>
          <cell r="BJ411">
            <v>7.7306516168659201</v>
          </cell>
          <cell r="BK411">
            <v>9.8830764539765035</v>
          </cell>
          <cell r="BL411">
            <v>12.623386157922916</v>
          </cell>
          <cell r="BM411">
            <v>14.190965016219703</v>
          </cell>
          <cell r="BN411">
            <v>13.352221587025824</v>
          </cell>
          <cell r="BO411">
            <v>11.405979997512549</v>
          </cell>
          <cell r="BP411">
            <v>10.496431757314138</v>
          </cell>
          <cell r="BQ411">
            <v>9.4174974822871711</v>
          </cell>
          <cell r="BR411">
            <v>9.5223239496201764</v>
          </cell>
          <cell r="BS411">
            <v>8.7597505859982689</v>
          </cell>
          <cell r="BT411">
            <v>8.1373134757364234</v>
          </cell>
          <cell r="BU411">
            <v>8.2250989576712676</v>
          </cell>
          <cell r="BV411">
            <v>8.5322745105287048</v>
          </cell>
          <cell r="BW411">
            <v>8.796066989249141</v>
          </cell>
          <cell r="BX411">
            <v>8.9561739183946898</v>
          </cell>
          <cell r="BY411">
            <v>9.102436108569389</v>
          </cell>
          <cell r="BZ411">
            <v>9.3358388707736104</v>
          </cell>
          <cell r="CA411">
            <v>9.4947902634392456</v>
          </cell>
          <cell r="CB411">
            <v>9.7029122589671566</v>
          </cell>
          <cell r="CC411">
            <v>9.8572179157660322</v>
          </cell>
          <cell r="CD411">
            <v>10.017123061997523</v>
          </cell>
          <cell r="CE411">
            <v>10.131139945606566</v>
          </cell>
          <cell r="CF411">
            <v>10.293670662577011</v>
          </cell>
          <cell r="CG411">
            <v>10.393733846042618</v>
          </cell>
          <cell r="CH411">
            <v>10.489708078625029</v>
          </cell>
          <cell r="CI411">
            <v>10.678619013359789</v>
          </cell>
          <cell r="CJ411">
            <v>10.895026091590012</v>
          </cell>
        </row>
        <row r="412">
          <cell r="AG412">
            <v>5.8566466528317953</v>
          </cell>
          <cell r="AH412">
            <v>0</v>
          </cell>
          <cell r="AI412">
            <v>4.2999710117713974E-2</v>
          </cell>
          <cell r="AJ412">
            <v>0.74998740959404131</v>
          </cell>
          <cell r="AK412">
            <v>0</v>
          </cell>
          <cell r="AL412">
            <v>3.1475034129960662</v>
          </cell>
          <cell r="AM412">
            <v>1.1229648866032953</v>
          </cell>
          <cell r="AN412">
            <v>6.7580555488067517E-2</v>
          </cell>
          <cell r="AO412">
            <v>0</v>
          </cell>
          <cell r="AP412">
            <v>0.81951300493559742</v>
          </cell>
          <cell r="AQ412">
            <v>0.13745756095280015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0.22387575831861106</v>
          </cell>
          <cell r="AW412">
            <v>0</v>
          </cell>
          <cell r="AX412">
            <v>1.4159942475622245E-3</v>
          </cell>
          <cell r="AY412">
            <v>0.12192563739111861</v>
          </cell>
          <cell r="AZ412">
            <v>0.59017139199517743</v>
          </cell>
          <cell r="BA412">
            <v>0.14336406315563011</v>
          </cell>
          <cell r="BB412">
            <v>6.1411918815403865E-2</v>
          </cell>
          <cell r="BC412">
            <v>7.0492781957710804E-2</v>
          </cell>
          <cell r="BD412">
            <v>0.22661823399518255</v>
          </cell>
          <cell r="BE412">
            <v>0.72425680328425024</v>
          </cell>
          <cell r="BF412">
            <v>0.89483009216558784</v>
          </cell>
          <cell r="BG412">
            <v>3.1884648152716757</v>
          </cell>
          <cell r="BH412">
            <v>5.1059016897436145</v>
          </cell>
          <cell r="BI412">
            <v>14.927630026320298</v>
          </cell>
          <cell r="BJ412">
            <v>5.9905708361318268</v>
          </cell>
          <cell r="BK412">
            <v>7.7149859510326397</v>
          </cell>
          <cell r="BL412">
            <v>8.9562710638307497</v>
          </cell>
          <cell r="BM412">
            <v>9.7785159132437691</v>
          </cell>
          <cell r="BN412">
            <v>8.5301364199858671</v>
          </cell>
          <cell r="BO412">
            <v>8.5267042669294071</v>
          </cell>
          <cell r="BP412">
            <v>7.1021202924861235</v>
          </cell>
          <cell r="BQ412">
            <v>6.8865694495988734</v>
          </cell>
          <cell r="BR412">
            <v>6.9696234421275705</v>
          </cell>
          <cell r="BS412">
            <v>6.3957154357524075</v>
          </cell>
          <cell r="BT412">
            <v>5.9539339619859266</v>
          </cell>
          <cell r="BU412">
            <v>6.165273047636024</v>
          </cell>
          <cell r="BV412">
            <v>6.2914074438427381</v>
          </cell>
          <cell r="BW412">
            <v>6.5750739697881659</v>
          </cell>
          <cell r="BX412">
            <v>6.7062559477424077</v>
          </cell>
          <cell r="BY412">
            <v>6.854249757078879</v>
          </cell>
          <cell r="BZ412">
            <v>7.0721568037966485</v>
          </cell>
          <cell r="CA412">
            <v>7.2262472069280541</v>
          </cell>
          <cell r="CB412">
            <v>7.3967893574968322</v>
          </cell>
          <cell r="CC412">
            <v>7.5548507803768459</v>
          </cell>
          <cell r="CD412">
            <v>7.7029260198134608</v>
          </cell>
          <cell r="CE412">
            <v>7.8185950360182694</v>
          </cell>
          <cell r="CF412">
            <v>7.9726931764604387</v>
          </cell>
          <cell r="CG412">
            <v>8.0728692081706086</v>
          </cell>
          <cell r="CH412">
            <v>8.1686959983977339</v>
          </cell>
          <cell r="CI412">
            <v>8.3487889095622272</v>
          </cell>
          <cell r="CJ412">
            <v>8.5502158914916038</v>
          </cell>
        </row>
        <row r="413">
          <cell r="AG413">
            <v>7.091392203888784</v>
          </cell>
          <cell r="AH413">
            <v>0</v>
          </cell>
          <cell r="AI413">
            <v>5.7284249612489901E-2</v>
          </cell>
          <cell r="AJ413">
            <v>0.99307568303255422</v>
          </cell>
          <cell r="AK413">
            <v>0</v>
          </cell>
          <cell r="AL413">
            <v>3.2609014315480742</v>
          </cell>
          <cell r="AM413">
            <v>1.4646681453394592</v>
          </cell>
          <cell r="AN413">
            <v>8.0714009459391889E-2</v>
          </cell>
          <cell r="AO413">
            <v>0</v>
          </cell>
          <cell r="AP413">
            <v>0.90616620286645855</v>
          </cell>
          <cell r="AQ413">
            <v>0.20266343299281431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0.32214487301949646</v>
          </cell>
          <cell r="AW413">
            <v>0</v>
          </cell>
          <cell r="AX413">
            <v>1.1426972815051784E-3</v>
          </cell>
          <cell r="AY413">
            <v>0.14599103680581749</v>
          </cell>
          <cell r="AZ413">
            <v>0.48188979253736619</v>
          </cell>
          <cell r="BA413">
            <v>0.12121322407410773</v>
          </cell>
          <cell r="BB413">
            <v>6.8195402882768263E-2</v>
          </cell>
          <cell r="BC413">
            <v>0.11833226908056815</v>
          </cell>
          <cell r="BD413">
            <v>0.15224522751960201</v>
          </cell>
          <cell r="BE413">
            <v>1.0282452509582178</v>
          </cell>
          <cell r="BF413">
            <v>0.40159589030559317</v>
          </cell>
          <cell r="BG413">
            <v>6.5843420530866794</v>
          </cell>
          <cell r="BH413">
            <v>8.8555311237405974</v>
          </cell>
          <cell r="BI413">
            <v>17.361783500231372</v>
          </cell>
          <cell r="BJ413">
            <v>11.414998821366069</v>
          </cell>
          <cell r="BK413">
            <v>14.027958366870671</v>
          </cell>
          <cell r="BL413">
            <v>19.468610419041319</v>
          </cell>
          <cell r="BM413">
            <v>22.782463566233027</v>
          </cell>
          <cell r="BN413">
            <v>18.902298125226011</v>
          </cell>
          <cell r="BO413">
            <v>19.133252730421262</v>
          </cell>
          <cell r="BP413">
            <v>17.442474606647551</v>
          </cell>
          <cell r="BQ413">
            <v>15.521012014115001</v>
          </cell>
          <cell r="BR413">
            <v>15.856281553061521</v>
          </cell>
          <cell r="BS413">
            <v>14.783635345853021</v>
          </cell>
          <cell r="BT413">
            <v>13.839668497660817</v>
          </cell>
          <cell r="BU413">
            <v>14.201313355858922</v>
          </cell>
          <cell r="BV413">
            <v>14.548352766478679</v>
          </cell>
          <cell r="BW413">
            <v>14.873614972172675</v>
          </cell>
          <cell r="BX413">
            <v>15.086687606143947</v>
          </cell>
          <cell r="BY413">
            <v>15.267947649738652</v>
          </cell>
          <cell r="BZ413">
            <v>15.588266862983467</v>
          </cell>
          <cell r="CA413">
            <v>15.823883482414907</v>
          </cell>
          <cell r="CB413">
            <v>16.079273656701311</v>
          </cell>
          <cell r="CC413">
            <v>16.273699819919997</v>
          </cell>
          <cell r="CD413">
            <v>16.478358751327725</v>
          </cell>
          <cell r="CE413">
            <v>16.613524719615953</v>
          </cell>
          <cell r="CF413">
            <v>16.819456042177379</v>
          </cell>
          <cell r="CG413">
            <v>16.934127426037151</v>
          </cell>
          <cell r="CH413">
            <v>17.036936517748067</v>
          </cell>
          <cell r="CI413">
            <v>17.280432668729908</v>
          </cell>
          <cell r="CJ413">
            <v>17.561016685573321</v>
          </cell>
        </row>
        <row r="418">
          <cell r="AG418">
            <v>10</v>
          </cell>
          <cell r="AH418">
            <v>10</v>
          </cell>
          <cell r="AI418">
            <v>10.083333333333334</v>
          </cell>
          <cell r="AJ418">
            <v>10.583333333333334</v>
          </cell>
          <cell r="AK418">
            <v>6.166666666666667</v>
          </cell>
          <cell r="AL418">
            <v>7.916666666666667</v>
          </cell>
          <cell r="AM418">
            <v>7</v>
          </cell>
          <cell r="AN418">
            <v>9.5</v>
          </cell>
          <cell r="AO418">
            <v>37.416666666666664</v>
          </cell>
          <cell r="AP418">
            <v>41.583333333333336</v>
          </cell>
          <cell r="AQ418">
            <v>36.666666666666664</v>
          </cell>
          <cell r="AR418">
            <v>33.083333333333336</v>
          </cell>
          <cell r="AS418">
            <v>32.166666666666664</v>
          </cell>
          <cell r="AT418">
            <v>11.75</v>
          </cell>
          <cell r="AU418">
            <v>9.3333333333333339</v>
          </cell>
          <cell r="AV418">
            <v>12.833333333333334</v>
          </cell>
          <cell r="AW418">
            <v>10.75</v>
          </cell>
          <cell r="AX418">
            <v>8.1666666666666661</v>
          </cell>
          <cell r="AY418">
            <v>9.9166666666666661</v>
          </cell>
          <cell r="AZ418">
            <v>8.6666666666666661</v>
          </cell>
          <cell r="BA418">
            <v>5.833333333333333</v>
          </cell>
          <cell r="BB418">
            <v>14.333333333333334</v>
          </cell>
          <cell r="BC418">
            <v>7</v>
          </cell>
          <cell r="BD418">
            <v>9.0833333333333339</v>
          </cell>
          <cell r="BE418">
            <v>30.166666666666668</v>
          </cell>
          <cell r="BF418">
            <v>10.416666666666666</v>
          </cell>
          <cell r="BG418">
            <v>16.083333333333332</v>
          </cell>
          <cell r="BH418">
            <v>27.333333333333332</v>
          </cell>
          <cell r="BI418">
            <v>19.583333333333332</v>
          </cell>
          <cell r="BJ418">
            <v>15.25</v>
          </cell>
          <cell r="BK418">
            <v>18.166666666666668</v>
          </cell>
          <cell r="BL418">
            <v>20.166666666666668</v>
          </cell>
          <cell r="BM418">
            <v>22.083333333333332</v>
          </cell>
          <cell r="BN418">
            <v>23.083333333333332</v>
          </cell>
          <cell r="BO418">
            <v>24.083333333333332</v>
          </cell>
          <cell r="BP418">
            <v>25</v>
          </cell>
          <cell r="BQ418">
            <v>24.916666666666668</v>
          </cell>
          <cell r="BR418">
            <v>24</v>
          </cell>
          <cell r="BS418">
            <v>24</v>
          </cell>
          <cell r="BT418">
            <v>24.024999999999999</v>
          </cell>
          <cell r="BU418">
            <v>24.316666666666666</v>
          </cell>
          <cell r="BV418">
            <v>24.541666666666668</v>
          </cell>
          <cell r="BW418">
            <v>25</v>
          </cell>
          <cell r="BX418">
            <v>25</v>
          </cell>
          <cell r="BY418">
            <v>25.041666666666668</v>
          </cell>
          <cell r="BZ418">
            <v>25.5</v>
          </cell>
          <cell r="CA418">
            <v>25.541666666666668</v>
          </cell>
          <cell r="CB418">
            <v>26</v>
          </cell>
          <cell r="CC418">
            <v>26</v>
          </cell>
          <cell r="CD418">
            <v>26</v>
          </cell>
          <cell r="CE418">
            <v>26.041666666666668</v>
          </cell>
          <cell r="CF418">
            <v>26.5</v>
          </cell>
          <cell r="CG418">
            <v>26.5</v>
          </cell>
          <cell r="CH418">
            <v>26.5</v>
          </cell>
          <cell r="CI418">
            <v>26.520833333333332</v>
          </cell>
          <cell r="CJ418">
            <v>26.770833333333332</v>
          </cell>
          <cell r="CK418">
            <v>19</v>
          </cell>
        </row>
        <row r="421">
          <cell r="BC421">
            <v>7</v>
          </cell>
          <cell r="BD421">
            <v>15.333333333333336</v>
          </cell>
          <cell r="BE421">
            <v>24.666666666666671</v>
          </cell>
          <cell r="BF421">
            <v>11.666666666666664</v>
          </cell>
          <cell r="BG421">
            <v>19.333333333333329</v>
          </cell>
          <cell r="BH421">
            <v>25.333333333333329</v>
          </cell>
          <cell r="BI421">
            <v>18.333333333333329</v>
          </cell>
          <cell r="BJ421">
            <v>16</v>
          </cell>
          <cell r="BK421">
            <v>18.666666666666671</v>
          </cell>
          <cell r="BL421">
            <v>20.666666666666671</v>
          </cell>
          <cell r="BM421">
            <v>22.333333333333329</v>
          </cell>
          <cell r="BN421">
            <v>23.333333333333329</v>
          </cell>
          <cell r="BO421">
            <v>24.333333333333329</v>
          </cell>
          <cell r="BP421">
            <v>25</v>
          </cell>
          <cell r="BQ421">
            <v>24.666666666666671</v>
          </cell>
          <cell r="BR421">
            <v>24</v>
          </cell>
          <cell r="BS421">
            <v>24</v>
          </cell>
          <cell r="BT421">
            <v>24.099999999999994</v>
          </cell>
          <cell r="BU421">
            <v>24.366666666666664</v>
          </cell>
          <cell r="BV421">
            <v>24.666666666666671</v>
          </cell>
          <cell r="BW421">
            <v>25</v>
          </cell>
          <cell r="BX421">
            <v>25</v>
          </cell>
          <cell r="BY421">
            <v>25.166666666666671</v>
          </cell>
          <cell r="BZ421">
            <v>25.5</v>
          </cell>
          <cell r="CA421">
            <v>25.666666666666671</v>
          </cell>
          <cell r="CB421">
            <v>26</v>
          </cell>
          <cell r="CC421">
            <v>26</v>
          </cell>
          <cell r="CD421">
            <v>26</v>
          </cell>
          <cell r="CE421">
            <v>26.166666666666671</v>
          </cell>
          <cell r="CF421">
            <v>26.5</v>
          </cell>
          <cell r="CG421">
            <v>26.5</v>
          </cell>
          <cell r="CH421">
            <v>26.5</v>
          </cell>
          <cell r="CI421">
            <v>26.583333333333329</v>
          </cell>
        </row>
      </sheetData>
      <sheetData sheetId="87"/>
      <sheetData sheetId="88"/>
      <sheetData sheetId="89"/>
      <sheetData sheetId="90"/>
      <sheetData sheetId="91"/>
      <sheetData sheetId="92">
        <row r="4">
          <cell r="D4">
            <v>125</v>
          </cell>
          <cell r="H4">
            <v>75</v>
          </cell>
          <cell r="I4">
            <v>75</v>
          </cell>
          <cell r="J4">
            <v>50</v>
          </cell>
          <cell r="K4">
            <v>50</v>
          </cell>
          <cell r="L4">
            <v>75</v>
          </cell>
          <cell r="M4">
            <v>100</v>
          </cell>
          <cell r="N4">
            <v>100</v>
          </cell>
          <cell r="O4">
            <v>55</v>
          </cell>
          <cell r="P4">
            <v>65</v>
          </cell>
          <cell r="Q4">
            <v>80</v>
          </cell>
          <cell r="R4">
            <v>65</v>
          </cell>
          <cell r="S4">
            <v>160</v>
          </cell>
          <cell r="T4">
            <v>160</v>
          </cell>
          <cell r="U4">
            <v>145</v>
          </cell>
          <cell r="V4">
            <v>160</v>
          </cell>
          <cell r="W4">
            <v>210</v>
          </cell>
          <cell r="X4">
            <v>260</v>
          </cell>
          <cell r="Y4">
            <v>300</v>
          </cell>
          <cell r="Z4">
            <v>275</v>
          </cell>
          <cell r="AA4">
            <v>195</v>
          </cell>
          <cell r="AB4">
            <v>155</v>
          </cell>
          <cell r="AC4">
            <v>160</v>
          </cell>
          <cell r="AD4">
            <v>190</v>
          </cell>
          <cell r="AE4">
            <v>125</v>
          </cell>
          <cell r="AF4">
            <v>165</v>
          </cell>
          <cell r="AG4">
            <v>180</v>
          </cell>
          <cell r="AH4">
            <v>190</v>
          </cell>
          <cell r="AI4">
            <v>195</v>
          </cell>
          <cell r="AJ4">
            <v>190</v>
          </cell>
          <cell r="AK4">
            <v>190</v>
          </cell>
          <cell r="AL4">
            <v>185</v>
          </cell>
          <cell r="AM4">
            <v>185</v>
          </cell>
          <cell r="AN4">
            <v>180</v>
          </cell>
          <cell r="AO4">
            <v>180</v>
          </cell>
          <cell r="AP4">
            <v>180</v>
          </cell>
          <cell r="AQ4">
            <v>180</v>
          </cell>
          <cell r="AR4">
            <v>175</v>
          </cell>
          <cell r="AS4">
            <v>175</v>
          </cell>
          <cell r="AT4">
            <v>170</v>
          </cell>
          <cell r="AU4">
            <v>170</v>
          </cell>
          <cell r="AV4">
            <v>170</v>
          </cell>
          <cell r="AW4">
            <v>165</v>
          </cell>
          <cell r="AX4">
            <v>165</v>
          </cell>
          <cell r="BI4"/>
          <cell r="BJ4"/>
          <cell r="BK4"/>
          <cell r="BL4"/>
          <cell r="BM4"/>
          <cell r="BN4"/>
          <cell r="BO4"/>
          <cell r="BP4"/>
          <cell r="BQ4"/>
        </row>
        <row r="5">
          <cell r="D5">
            <v>133</v>
          </cell>
          <cell r="E5">
            <v>52</v>
          </cell>
          <cell r="F5">
            <v>128</v>
          </cell>
          <cell r="G5">
            <v>90</v>
          </cell>
          <cell r="H5">
            <v>79</v>
          </cell>
          <cell r="I5">
            <v>70</v>
          </cell>
          <cell r="J5">
            <v>45</v>
          </cell>
          <cell r="K5">
            <v>56</v>
          </cell>
          <cell r="L5">
            <v>68</v>
          </cell>
          <cell r="M5">
            <v>88</v>
          </cell>
          <cell r="N5">
            <v>97</v>
          </cell>
          <cell r="O5">
            <v>54</v>
          </cell>
          <cell r="P5">
            <v>63</v>
          </cell>
          <cell r="Q5">
            <v>76</v>
          </cell>
          <cell r="R5">
            <v>65</v>
          </cell>
          <cell r="S5">
            <v>153</v>
          </cell>
          <cell r="T5">
            <v>156</v>
          </cell>
          <cell r="U5">
            <v>142</v>
          </cell>
          <cell r="V5">
            <v>157</v>
          </cell>
          <cell r="W5">
            <v>206</v>
          </cell>
          <cell r="X5">
            <v>250</v>
          </cell>
          <cell r="Y5">
            <v>282</v>
          </cell>
          <cell r="Z5">
            <v>263</v>
          </cell>
          <cell r="AA5">
            <v>191</v>
          </cell>
          <cell r="AB5">
            <v>150</v>
          </cell>
          <cell r="AC5">
            <v>156</v>
          </cell>
          <cell r="AD5">
            <v>184</v>
          </cell>
          <cell r="AE5">
            <v>120</v>
          </cell>
          <cell r="AF5">
            <v>160</v>
          </cell>
          <cell r="AG5">
            <v>175</v>
          </cell>
          <cell r="AH5">
            <v>185</v>
          </cell>
          <cell r="AI5">
            <v>190</v>
          </cell>
          <cell r="AJ5">
            <v>185</v>
          </cell>
          <cell r="AK5">
            <v>185</v>
          </cell>
          <cell r="AL5">
            <v>180</v>
          </cell>
          <cell r="AM5">
            <v>180</v>
          </cell>
          <cell r="AN5">
            <v>175</v>
          </cell>
          <cell r="AO5">
            <v>175</v>
          </cell>
          <cell r="AP5">
            <v>175</v>
          </cell>
          <cell r="AQ5">
            <v>175</v>
          </cell>
          <cell r="AR5">
            <v>170</v>
          </cell>
          <cell r="AS5">
            <v>170</v>
          </cell>
          <cell r="AT5">
            <v>165</v>
          </cell>
          <cell r="AU5">
            <v>165</v>
          </cell>
          <cell r="AV5">
            <v>165</v>
          </cell>
          <cell r="AW5">
            <v>160</v>
          </cell>
          <cell r="AX5">
            <v>160</v>
          </cell>
          <cell r="BI5"/>
          <cell r="BJ5"/>
          <cell r="BK5"/>
          <cell r="BL5"/>
          <cell r="BM5"/>
          <cell r="BN5"/>
          <cell r="BO5"/>
          <cell r="BP5"/>
          <cell r="BQ5"/>
        </row>
        <row r="8">
          <cell r="D8">
            <v>90</v>
          </cell>
          <cell r="E8">
            <v>175</v>
          </cell>
          <cell r="F8">
            <v>195</v>
          </cell>
          <cell r="G8">
            <v>228</v>
          </cell>
          <cell r="H8">
            <v>155</v>
          </cell>
          <cell r="I8">
            <v>182</v>
          </cell>
          <cell r="J8">
            <v>181</v>
          </cell>
          <cell r="K8">
            <v>162</v>
          </cell>
          <cell r="L8">
            <v>105</v>
          </cell>
          <cell r="M8">
            <v>0</v>
          </cell>
          <cell r="N8">
            <v>7</v>
          </cell>
          <cell r="O8">
            <v>103</v>
          </cell>
          <cell r="P8">
            <v>201</v>
          </cell>
          <cell r="Q8">
            <v>168</v>
          </cell>
          <cell r="R8">
            <v>13</v>
          </cell>
          <cell r="S8">
            <v>22</v>
          </cell>
          <cell r="T8">
            <v>28</v>
          </cell>
          <cell r="U8">
            <v>129</v>
          </cell>
          <cell r="V8">
            <v>101</v>
          </cell>
          <cell r="W8">
            <v>117</v>
          </cell>
          <cell r="X8">
            <v>113</v>
          </cell>
          <cell r="Y8">
            <v>146</v>
          </cell>
          <cell r="Z8">
            <v>300</v>
          </cell>
          <cell r="AA8">
            <v>370</v>
          </cell>
          <cell r="AB8">
            <v>440</v>
          </cell>
          <cell r="AC8">
            <v>366</v>
          </cell>
          <cell r="AD8">
            <v>462</v>
          </cell>
          <cell r="AE8">
            <v>304</v>
          </cell>
          <cell r="AF8">
            <v>218</v>
          </cell>
          <cell r="AG8">
            <v>300</v>
          </cell>
          <cell r="AH8">
            <v>300</v>
          </cell>
          <cell r="AI8">
            <v>300</v>
          </cell>
          <cell r="AJ8">
            <v>300</v>
          </cell>
          <cell r="AK8">
            <v>300</v>
          </cell>
          <cell r="AL8">
            <v>300</v>
          </cell>
          <cell r="AM8">
            <v>300</v>
          </cell>
          <cell r="AN8">
            <v>300</v>
          </cell>
          <cell r="AO8">
            <v>300</v>
          </cell>
          <cell r="AP8">
            <v>300</v>
          </cell>
          <cell r="AQ8">
            <v>300</v>
          </cell>
          <cell r="AR8">
            <v>300</v>
          </cell>
          <cell r="AS8">
            <v>300</v>
          </cell>
          <cell r="AT8">
            <v>300</v>
          </cell>
          <cell r="AU8">
            <v>300</v>
          </cell>
          <cell r="AV8">
            <v>300</v>
          </cell>
          <cell r="AW8">
            <v>300</v>
          </cell>
          <cell r="AX8">
            <v>300</v>
          </cell>
          <cell r="BI8"/>
          <cell r="BJ8"/>
          <cell r="BK8"/>
          <cell r="BL8"/>
          <cell r="BM8"/>
          <cell r="BN8"/>
          <cell r="BO8"/>
          <cell r="BP8"/>
          <cell r="BQ8"/>
        </row>
        <row r="9">
          <cell r="D9">
            <v>190</v>
          </cell>
          <cell r="E9">
            <v>61</v>
          </cell>
          <cell r="F9">
            <v>189</v>
          </cell>
          <cell r="G9">
            <v>143</v>
          </cell>
          <cell r="H9">
            <v>123</v>
          </cell>
          <cell r="I9">
            <v>103</v>
          </cell>
          <cell r="J9">
            <v>66</v>
          </cell>
          <cell r="K9">
            <v>89</v>
          </cell>
          <cell r="L9">
            <v>125</v>
          </cell>
          <cell r="M9">
            <v>132</v>
          </cell>
          <cell r="N9">
            <v>187</v>
          </cell>
          <cell r="O9">
            <v>80</v>
          </cell>
          <cell r="P9">
            <v>88</v>
          </cell>
          <cell r="Q9">
            <v>153</v>
          </cell>
          <cell r="R9">
            <v>121</v>
          </cell>
          <cell r="S9">
            <v>168</v>
          </cell>
          <cell r="T9">
            <v>205</v>
          </cell>
          <cell r="U9">
            <v>248</v>
          </cell>
          <cell r="V9">
            <v>239</v>
          </cell>
          <cell r="W9">
            <v>387</v>
          </cell>
          <cell r="X9">
            <v>341</v>
          </cell>
          <cell r="Y9">
            <v>521</v>
          </cell>
          <cell r="Z9">
            <v>433</v>
          </cell>
          <cell r="AA9">
            <v>335</v>
          </cell>
          <cell r="AB9">
            <v>235</v>
          </cell>
          <cell r="AC9">
            <v>246</v>
          </cell>
          <cell r="AD9">
            <v>288</v>
          </cell>
          <cell r="AE9">
            <v>185</v>
          </cell>
          <cell r="AF9">
            <v>218</v>
          </cell>
          <cell r="AG9">
            <v>324.40726129997819</v>
          </cell>
          <cell r="AH9">
            <v>349.09953303240479</v>
          </cell>
          <cell r="AI9">
            <v>363.84055212777889</v>
          </cell>
          <cell r="AJ9">
            <v>359.41053312789325</v>
          </cell>
          <cell r="AK9">
            <v>366.59070514792484</v>
          </cell>
          <cell r="AL9">
            <v>368.18346982914818</v>
          </cell>
          <cell r="AM9">
            <v>375.78677414078521</v>
          </cell>
          <cell r="AN9">
            <v>379.70693082684892</v>
          </cell>
          <cell r="AO9">
            <v>389.0531576125336</v>
          </cell>
          <cell r="AP9">
            <v>397.35697063491801</v>
          </cell>
          <cell r="AQ9">
            <v>415.25054345130837</v>
          </cell>
          <cell r="AR9">
            <v>420.79229449903534</v>
          </cell>
          <cell r="AS9">
            <v>428.43252965547691</v>
          </cell>
          <cell r="AT9">
            <v>425.36972376029098</v>
          </cell>
          <cell r="AU9">
            <v>440.86472044962704</v>
          </cell>
          <cell r="AV9">
            <v>454.13774920030505</v>
          </cell>
          <cell r="AW9">
            <v>458.59817053542156</v>
          </cell>
          <cell r="AX9">
            <v>470.92712732205382</v>
          </cell>
        </row>
        <row r="10">
          <cell r="D10">
            <v>2633.5050000000001</v>
          </cell>
          <cell r="E10">
            <v>3189.9750000000004</v>
          </cell>
          <cell r="F10">
            <v>3501.6239999999993</v>
          </cell>
          <cell r="G10">
            <v>3765.8889999999997</v>
          </cell>
          <cell r="H10">
            <v>4038.8719999999998</v>
          </cell>
          <cell r="I10">
            <v>4380.9539999999997</v>
          </cell>
          <cell r="J10">
            <v>4509.8490000000002</v>
          </cell>
          <cell r="K10">
            <v>4228.9180000000006</v>
          </cell>
          <cell r="L10">
            <v>3796.6489999999999</v>
          </cell>
          <cell r="M10">
            <v>3640.3030000000003</v>
          </cell>
          <cell r="N10">
            <v>3667.6399999999994</v>
          </cell>
          <cell r="O10">
            <v>3844.1600000000008</v>
          </cell>
          <cell r="P10">
            <v>3613.68</v>
          </cell>
          <cell r="Q10">
            <v>3327.6219999999998</v>
          </cell>
          <cell r="R10">
            <v>3522.627</v>
          </cell>
          <cell r="S10">
            <v>3498.1409999999996</v>
          </cell>
          <cell r="T10">
            <v>3605.991</v>
          </cell>
          <cell r="U10">
            <v>3408.9429999999998</v>
          </cell>
          <cell r="V10">
            <v>3841.9780000000001</v>
          </cell>
          <cell r="W10">
            <v>3818.8679999999999</v>
          </cell>
          <cell r="X10">
            <v>4125.6645540000009</v>
          </cell>
          <cell r="Y10">
            <v>4126.24521</v>
          </cell>
          <cell r="Z10">
            <v>4872.5193440000003</v>
          </cell>
          <cell r="AA10">
            <v>5908.4875310000007</v>
          </cell>
          <cell r="AB10">
            <v>5742.9875400000001</v>
          </cell>
          <cell r="AC10">
            <v>6101.2323900000001</v>
          </cell>
          <cell r="AD10">
            <v>5028.8429985460698</v>
          </cell>
          <cell r="AE10">
            <v>6442</v>
          </cell>
          <cell r="AF10">
            <v>6400</v>
          </cell>
          <cell r="AG10">
            <v>6275</v>
          </cell>
          <cell r="AH10">
            <v>6250</v>
          </cell>
          <cell r="AI10">
            <v>6300</v>
          </cell>
          <cell r="AJ10">
            <v>6300</v>
          </cell>
          <cell r="AK10">
            <v>6300</v>
          </cell>
          <cell r="AL10">
            <v>6350</v>
          </cell>
          <cell r="AM10">
            <v>6350</v>
          </cell>
          <cell r="AN10">
            <v>6350</v>
          </cell>
          <cell r="AO10">
            <v>6400</v>
          </cell>
          <cell r="AP10">
            <v>6400</v>
          </cell>
          <cell r="AQ10">
            <v>6375</v>
          </cell>
          <cell r="AR10">
            <v>6425</v>
          </cell>
          <cell r="AS10">
            <v>6425</v>
          </cell>
          <cell r="AT10">
            <v>6425</v>
          </cell>
          <cell r="AU10">
            <v>6475</v>
          </cell>
          <cell r="AV10">
            <v>6475</v>
          </cell>
          <cell r="AW10">
            <v>6475</v>
          </cell>
          <cell r="AX10">
            <v>6476</v>
          </cell>
          <cell r="AY10">
            <v>6477</v>
          </cell>
          <cell r="AZ10">
            <v>6478</v>
          </cell>
          <cell r="BA10">
            <v>6479</v>
          </cell>
          <cell r="BB10">
            <v>6480</v>
          </cell>
          <cell r="BC10">
            <v>6481</v>
          </cell>
          <cell r="BD10">
            <v>6482</v>
          </cell>
          <cell r="BE10">
            <v>6483</v>
          </cell>
          <cell r="BF10">
            <v>6484</v>
          </cell>
        </row>
        <row r="12">
          <cell r="D12">
            <v>2436</v>
          </cell>
          <cell r="E12">
            <v>2690</v>
          </cell>
          <cell r="F12">
            <v>3600</v>
          </cell>
          <cell r="G12">
            <v>3950</v>
          </cell>
          <cell r="H12">
            <v>4100</v>
          </cell>
          <cell r="I12">
            <v>4450</v>
          </cell>
          <cell r="J12">
            <v>4550</v>
          </cell>
          <cell r="K12">
            <v>4335</v>
          </cell>
          <cell r="L12">
            <v>3989</v>
          </cell>
          <cell r="M12">
            <v>3729</v>
          </cell>
          <cell r="N12">
            <v>3723</v>
          </cell>
          <cell r="O12">
            <v>3800</v>
          </cell>
          <cell r="P12">
            <v>3700</v>
          </cell>
          <cell r="Q12">
            <v>3600</v>
          </cell>
          <cell r="R12">
            <v>3600</v>
          </cell>
          <cell r="S12">
            <v>3625</v>
          </cell>
          <cell r="T12">
            <v>3675</v>
          </cell>
          <cell r="U12">
            <v>3650</v>
          </cell>
          <cell r="V12">
            <v>4030</v>
          </cell>
          <cell r="W12">
            <v>4175</v>
          </cell>
          <cell r="X12">
            <v>4400</v>
          </cell>
          <cell r="Y12">
            <v>4800</v>
          </cell>
          <cell r="Z12">
            <v>5450</v>
          </cell>
          <cell r="AA12">
            <v>6150</v>
          </cell>
          <cell r="AB12">
            <v>6000</v>
          </cell>
          <cell r="AC12">
            <v>6200</v>
          </cell>
          <cell r="AD12">
            <v>6350</v>
          </cell>
          <cell r="AE12">
            <v>6500</v>
          </cell>
          <cell r="AF12">
            <v>6550</v>
          </cell>
          <cell r="AG12">
            <v>6550</v>
          </cell>
          <cell r="AH12">
            <v>6550</v>
          </cell>
          <cell r="AI12">
            <v>6625</v>
          </cell>
          <cell r="AJ12">
            <v>6625</v>
          </cell>
          <cell r="AK12">
            <v>6625</v>
          </cell>
          <cell r="AL12">
            <v>6700</v>
          </cell>
          <cell r="AM12">
            <v>6700</v>
          </cell>
          <cell r="AN12">
            <v>6700</v>
          </cell>
          <cell r="AO12">
            <v>6775</v>
          </cell>
          <cell r="AP12">
            <v>6775</v>
          </cell>
          <cell r="AQ12">
            <v>6775</v>
          </cell>
          <cell r="AR12">
            <v>6850</v>
          </cell>
          <cell r="AS12">
            <v>6850</v>
          </cell>
          <cell r="AT12">
            <v>6850</v>
          </cell>
          <cell r="AU12">
            <v>6925</v>
          </cell>
          <cell r="AV12">
            <v>6925</v>
          </cell>
          <cell r="AW12">
            <v>6925</v>
          </cell>
          <cell r="AX12">
            <v>6926</v>
          </cell>
          <cell r="BI12" t="str">
            <v>Balanced residual around 35</v>
          </cell>
        </row>
        <row r="13">
          <cell r="D13">
            <v>7.5000000000000011E-2</v>
          </cell>
          <cell r="E13">
            <v>0.15000000000000002</v>
          </cell>
          <cell r="F13">
            <v>3.133999999999999</v>
          </cell>
          <cell r="G13">
            <v>1.1929999999999998</v>
          </cell>
          <cell r="H13">
            <v>1.732</v>
          </cell>
          <cell r="I13">
            <v>0.121</v>
          </cell>
          <cell r="J13">
            <v>0.21999999999999997</v>
          </cell>
          <cell r="K13">
            <v>1.1259999999999999</v>
          </cell>
          <cell r="L13">
            <v>3.1259999999999999</v>
          </cell>
          <cell r="M13">
            <v>1.2219999999999998</v>
          </cell>
          <cell r="N13">
            <v>0.24100000000000005</v>
          </cell>
          <cell r="O13">
            <v>0.12800000000000003</v>
          </cell>
          <cell r="P13">
            <v>0.3670000000000001</v>
          </cell>
          <cell r="Q13">
            <v>0.15</v>
          </cell>
          <cell r="R13">
            <v>7.9000000000000015E-2</v>
          </cell>
          <cell r="S13">
            <v>8.0999999999999989E-2</v>
          </cell>
          <cell r="T13">
            <v>0.10800000000000001</v>
          </cell>
          <cell r="U13">
            <v>0.20499999999999999</v>
          </cell>
          <cell r="V13">
            <v>0.37300000000000005</v>
          </cell>
          <cell r="W13">
            <v>0.255</v>
          </cell>
          <cell r="X13">
            <v>8.1000000000000016E-2</v>
          </cell>
          <cell r="Y13">
            <v>0.44621899999999998</v>
          </cell>
          <cell r="Z13">
            <v>0.18720100000000001</v>
          </cell>
          <cell r="AA13">
            <v>1.9063209999999999</v>
          </cell>
          <cell r="AB13">
            <v>6.2695569999999998</v>
          </cell>
          <cell r="AC13">
            <v>5.4284109999999997</v>
          </cell>
          <cell r="AD13">
            <v>3.9433319999999998</v>
          </cell>
          <cell r="AE13">
            <v>7.5</v>
          </cell>
          <cell r="AF13">
            <v>7.5</v>
          </cell>
          <cell r="AG13">
            <v>7.5</v>
          </cell>
          <cell r="AH13">
            <v>7.5</v>
          </cell>
          <cell r="AI13">
            <v>7.5</v>
          </cell>
          <cell r="AJ13">
            <v>7.5</v>
          </cell>
          <cell r="AK13">
            <v>7.5</v>
          </cell>
          <cell r="AL13">
            <v>7.5</v>
          </cell>
          <cell r="AM13">
            <v>7.5</v>
          </cell>
          <cell r="AN13">
            <v>7.5</v>
          </cell>
          <cell r="AO13">
            <v>7.5</v>
          </cell>
          <cell r="AP13">
            <v>7.5</v>
          </cell>
          <cell r="AQ13">
            <v>7.5</v>
          </cell>
          <cell r="AR13">
            <v>7.5</v>
          </cell>
          <cell r="AS13">
            <v>7.5</v>
          </cell>
          <cell r="AT13">
            <v>7.5</v>
          </cell>
          <cell r="AU13">
            <v>7.5</v>
          </cell>
          <cell r="AV13">
            <v>7.5</v>
          </cell>
          <cell r="AW13">
            <v>7.5</v>
          </cell>
          <cell r="AX13">
            <v>8.5</v>
          </cell>
          <cell r="AY13">
            <v>9.5</v>
          </cell>
          <cell r="AZ13">
            <v>10.5</v>
          </cell>
          <cell r="BA13">
            <v>11.5</v>
          </cell>
          <cell r="BB13">
            <v>12.5</v>
          </cell>
          <cell r="BC13">
            <v>13.5</v>
          </cell>
          <cell r="BD13">
            <v>14.5</v>
          </cell>
          <cell r="BE13">
            <v>15.5</v>
          </cell>
          <cell r="BF13">
            <v>16.5</v>
          </cell>
        </row>
        <row r="17">
          <cell r="D17">
            <v>175</v>
          </cell>
          <cell r="E17">
            <v>195</v>
          </cell>
          <cell r="F17">
            <v>228</v>
          </cell>
          <cell r="G17">
            <v>155</v>
          </cell>
          <cell r="H17">
            <v>182</v>
          </cell>
          <cell r="I17">
            <v>181</v>
          </cell>
          <cell r="J17">
            <v>162</v>
          </cell>
          <cell r="K17">
            <v>105</v>
          </cell>
          <cell r="L17">
            <v>0</v>
          </cell>
          <cell r="M17">
            <v>7</v>
          </cell>
          <cell r="N17">
            <v>103</v>
          </cell>
          <cell r="O17">
            <v>201</v>
          </cell>
          <cell r="P17">
            <v>168</v>
          </cell>
          <cell r="Q17">
            <v>13</v>
          </cell>
          <cell r="R17">
            <v>22</v>
          </cell>
          <cell r="S17">
            <v>28</v>
          </cell>
          <cell r="T17">
            <v>129</v>
          </cell>
          <cell r="U17">
            <v>101</v>
          </cell>
          <cell r="V17">
            <v>117</v>
          </cell>
          <cell r="W17">
            <v>113</v>
          </cell>
          <cell r="X17">
            <v>146</v>
          </cell>
          <cell r="Y17">
            <v>300</v>
          </cell>
          <cell r="Z17">
            <v>370</v>
          </cell>
          <cell r="AA17">
            <v>440</v>
          </cell>
          <cell r="AB17">
            <v>366</v>
          </cell>
          <cell r="AC17">
            <v>462</v>
          </cell>
          <cell r="AD17">
            <v>304</v>
          </cell>
          <cell r="AE17">
            <v>335</v>
          </cell>
          <cell r="AF17">
            <v>300</v>
          </cell>
          <cell r="AG17">
            <v>300</v>
          </cell>
          <cell r="AH17">
            <v>300</v>
          </cell>
          <cell r="AI17">
            <v>300</v>
          </cell>
          <cell r="AJ17">
            <v>300</v>
          </cell>
          <cell r="AK17">
            <v>300</v>
          </cell>
          <cell r="AL17">
            <v>300</v>
          </cell>
          <cell r="AM17">
            <v>300</v>
          </cell>
          <cell r="AN17">
            <v>300</v>
          </cell>
          <cell r="AO17">
            <v>300</v>
          </cell>
          <cell r="AP17">
            <v>300</v>
          </cell>
          <cell r="AQ17">
            <v>300</v>
          </cell>
          <cell r="AR17">
            <v>300</v>
          </cell>
          <cell r="AS17">
            <v>300</v>
          </cell>
          <cell r="AT17">
            <v>300</v>
          </cell>
          <cell r="AU17">
            <v>300</v>
          </cell>
          <cell r="AV17">
            <v>300</v>
          </cell>
          <cell r="AW17">
            <v>300</v>
          </cell>
          <cell r="AX17">
            <v>301</v>
          </cell>
        </row>
        <row r="22">
          <cell r="D22">
            <v>150</v>
          </cell>
          <cell r="E22">
            <v>145</v>
          </cell>
          <cell r="F22">
            <v>150</v>
          </cell>
          <cell r="G22">
            <v>150</v>
          </cell>
          <cell r="H22">
            <v>150</v>
          </cell>
          <cell r="I22">
            <v>150</v>
          </cell>
          <cell r="J22">
            <v>137</v>
          </cell>
          <cell r="K22">
            <v>127</v>
          </cell>
          <cell r="L22">
            <v>135</v>
          </cell>
          <cell r="M22">
            <v>59</v>
          </cell>
          <cell r="N22">
            <v>50</v>
          </cell>
          <cell r="O22">
            <v>118</v>
          </cell>
          <cell r="P22">
            <v>229</v>
          </cell>
          <cell r="Q22">
            <v>102</v>
          </cell>
          <cell r="R22">
            <v>114</v>
          </cell>
          <cell r="S22">
            <v>7</v>
          </cell>
          <cell r="T22">
            <v>30</v>
          </cell>
          <cell r="U22">
            <v>107</v>
          </cell>
          <cell r="V22">
            <v>29</v>
          </cell>
          <cell r="W22">
            <v>30</v>
          </cell>
          <cell r="X22">
            <v>60</v>
          </cell>
          <cell r="Y22">
            <v>193</v>
          </cell>
          <cell r="Z22">
            <v>161</v>
          </cell>
          <cell r="AA22">
            <v>161</v>
          </cell>
          <cell r="AB22">
            <v>275</v>
          </cell>
          <cell r="AC22">
            <v>175</v>
          </cell>
          <cell r="AD22">
            <v>198</v>
          </cell>
          <cell r="AE22">
            <v>134</v>
          </cell>
          <cell r="AF22">
            <v>150</v>
          </cell>
          <cell r="AG22">
            <v>150</v>
          </cell>
          <cell r="AH22">
            <v>150</v>
          </cell>
          <cell r="AI22">
            <v>150</v>
          </cell>
          <cell r="AJ22">
            <v>150</v>
          </cell>
          <cell r="AK22">
            <v>150</v>
          </cell>
          <cell r="AL22">
            <v>150</v>
          </cell>
          <cell r="AM22">
            <v>150</v>
          </cell>
          <cell r="AN22">
            <v>150</v>
          </cell>
          <cell r="AO22">
            <v>150</v>
          </cell>
          <cell r="AP22">
            <v>150</v>
          </cell>
          <cell r="AQ22">
            <v>150</v>
          </cell>
          <cell r="AR22">
            <v>150</v>
          </cell>
          <cell r="AS22">
            <v>150</v>
          </cell>
          <cell r="AT22">
            <v>150</v>
          </cell>
          <cell r="AU22">
            <v>150</v>
          </cell>
          <cell r="AV22">
            <v>150</v>
          </cell>
          <cell r="AW22">
            <v>150</v>
          </cell>
          <cell r="AX22">
            <v>150</v>
          </cell>
        </row>
        <row r="23">
          <cell r="D23">
            <v>1939.7488169939766</v>
          </cell>
          <cell r="E23">
            <v>2188.7541559031415</v>
          </cell>
          <cell r="F23">
            <v>2882.9645444830521</v>
          </cell>
          <cell r="G23">
            <v>3150.088945195896</v>
          </cell>
          <cell r="H23">
            <v>3261.7615478384182</v>
          </cell>
          <cell r="I23">
            <v>3525.9533252374945</v>
          </cell>
          <cell r="J23">
            <v>3576.8548218665173</v>
          </cell>
          <cell r="K23">
            <v>3399.4853315598052</v>
          </cell>
          <cell r="L23">
            <v>3130.4305687242404</v>
          </cell>
          <cell r="M23">
            <v>2941.2358059576682</v>
          </cell>
          <cell r="N23">
            <v>2941.2246135103424</v>
          </cell>
          <cell r="O23">
            <v>2995.4229333413914</v>
          </cell>
          <cell r="P23">
            <v>2915.6524702258839</v>
          </cell>
          <cell r="Q23">
            <v>2841.8803418803409</v>
          </cell>
          <cell r="R23">
            <v>2843.3799031192689</v>
          </cell>
          <cell r="S23">
            <v>2864.8227020233571</v>
          </cell>
          <cell r="T23">
            <v>2900.2095183305728</v>
          </cell>
          <cell r="U23">
            <v>2904.5629993076482</v>
          </cell>
          <cell r="V23">
            <v>3184.6086146343105</v>
          </cell>
          <cell r="W23">
            <v>3304.0730747282332</v>
          </cell>
          <cell r="X23">
            <v>3494.0554901190098</v>
          </cell>
          <cell r="Y23">
            <v>3818.0882698559476</v>
          </cell>
          <cell r="Z23">
            <v>4329.5950835581307</v>
          </cell>
          <cell r="AA23">
            <v>4860</v>
          </cell>
          <cell r="AB23">
            <v>4740</v>
          </cell>
          <cell r="AC23">
            <v>4900</v>
          </cell>
          <cell r="AD23">
            <v>5020.5967741935483</v>
          </cell>
          <cell r="AE23">
            <v>5136.4885496183206</v>
          </cell>
          <cell r="AF23">
            <v>5173.0319509010924</v>
          </cell>
          <cell r="AG23">
            <v>5171.7133014221263</v>
          </cell>
          <cell r="AH23">
            <v>5170.2140802017639</v>
          </cell>
          <cell r="AI23">
            <v>5228.6242503528392</v>
          </cell>
          <cell r="AJ23">
            <v>5227.814166412667</v>
          </cell>
          <cell r="AK23">
            <v>5226.9601124080918</v>
          </cell>
          <cell r="AL23">
            <v>5285.388909669744</v>
          </cell>
          <cell r="AM23">
            <v>5284.8515348144865</v>
          </cell>
          <cell r="AN23">
            <v>5284.6298635448838</v>
          </cell>
          <cell r="AO23">
            <v>5343.8311742971946</v>
          </cell>
          <cell r="AP23">
            <v>5343.0325294465929</v>
          </cell>
          <cell r="AQ23">
            <v>5342.3321464694072</v>
          </cell>
          <cell r="AR23">
            <v>5401.2411524320023</v>
          </cell>
          <cell r="AS23">
            <v>5400.131185475414</v>
          </cell>
          <cell r="AT23">
            <v>5398.4190138842987</v>
          </cell>
          <cell r="AU23">
            <v>5456.5751653086836</v>
          </cell>
          <cell r="AV23">
            <v>5455.4786190167033</v>
          </cell>
          <cell r="AW23">
            <v>5454.6742372152794</v>
          </cell>
          <cell r="AX23">
            <v>5455.0695785343823</v>
          </cell>
        </row>
        <row r="24">
          <cell r="D24">
            <v>242.06</v>
          </cell>
          <cell r="E24">
            <v>37.688000000000002</v>
          </cell>
          <cell r="F24">
            <v>124.79400000000001</v>
          </cell>
          <cell r="G24">
            <v>162.51499999999999</v>
          </cell>
          <cell r="H24">
            <v>218.614</v>
          </cell>
          <cell r="I24">
            <v>340.34800000000001</v>
          </cell>
          <cell r="J24">
            <v>453.85699999999997</v>
          </cell>
          <cell r="K24">
            <v>706.5440000000001</v>
          </cell>
          <cell r="L24">
            <v>817.48399999999992</v>
          </cell>
          <cell r="M24">
            <v>1311.423</v>
          </cell>
          <cell r="N24">
            <v>1714.2469999999998</v>
          </cell>
          <cell r="O24">
            <v>1758.0570000000002</v>
          </cell>
          <cell r="P24">
            <v>1395.7049999999999</v>
          </cell>
          <cell r="Q24">
            <v>1514.8789999999999</v>
          </cell>
          <cell r="R24">
            <v>1208.7270000000001</v>
          </cell>
          <cell r="S24">
            <v>1507.396</v>
          </cell>
          <cell r="T24">
            <v>1531.2929999999997</v>
          </cell>
          <cell r="U24">
            <v>1269.68</v>
          </cell>
          <cell r="V24">
            <v>1428.864</v>
          </cell>
          <cell r="W24">
            <v>1879.4559999999997</v>
          </cell>
          <cell r="X24">
            <v>2328.5910000000003</v>
          </cell>
          <cell r="Y24">
            <v>1965.8220100000001</v>
          </cell>
          <cell r="Z24">
            <v>1873.0470490000002</v>
          </cell>
          <cell r="AA24">
            <v>1883.728656</v>
          </cell>
          <cell r="AB24">
            <v>1831.9758890000003</v>
          </cell>
          <cell r="AC24">
            <v>1871.4706340000002</v>
          </cell>
          <cell r="AD24">
            <v>1700</v>
          </cell>
          <cell r="AE24">
            <v>1375</v>
          </cell>
          <cell r="AF24">
            <v>1575</v>
          </cell>
          <cell r="AG24">
            <v>1675</v>
          </cell>
          <cell r="AH24">
            <v>1700</v>
          </cell>
          <cell r="AI24">
            <v>1650</v>
          </cell>
          <cell r="AJ24">
            <v>1675</v>
          </cell>
          <cell r="AK24">
            <v>1725</v>
          </cell>
          <cell r="AL24">
            <v>1750</v>
          </cell>
          <cell r="AM24">
            <v>1775</v>
          </cell>
          <cell r="AN24">
            <v>1825</v>
          </cell>
          <cell r="AO24">
            <v>1800</v>
          </cell>
          <cell r="AP24">
            <v>1850</v>
          </cell>
          <cell r="AQ24">
            <v>1900</v>
          </cell>
          <cell r="AR24">
            <v>1900</v>
          </cell>
        </row>
        <row r="27">
          <cell r="D27">
            <v>3.5000000000000004</v>
          </cell>
          <cell r="E27">
            <v>7.3950000000000005</v>
          </cell>
          <cell r="F27">
            <v>4.5289999999999999</v>
          </cell>
          <cell r="G27">
            <v>6.4429999999999996</v>
          </cell>
          <cell r="H27">
            <v>5.6930000000000014</v>
          </cell>
          <cell r="I27">
            <v>21.466999999999995</v>
          </cell>
          <cell r="J27">
            <v>0.77900000000000003</v>
          </cell>
          <cell r="K27">
            <v>1.1570000000000003</v>
          </cell>
          <cell r="L27">
            <v>0.33200000000000002</v>
          </cell>
          <cell r="M27">
            <v>2.496</v>
          </cell>
          <cell r="N27">
            <v>4.0190000000000001</v>
          </cell>
          <cell r="O27">
            <v>5.734</v>
          </cell>
          <cell r="P27">
            <v>7.596000000000001</v>
          </cell>
          <cell r="Q27">
            <v>6.2970000000000006</v>
          </cell>
          <cell r="R27">
            <v>6.0099999999999989</v>
          </cell>
          <cell r="S27">
            <v>6.7959999999999994</v>
          </cell>
          <cell r="T27">
            <v>11.315</v>
          </cell>
          <cell r="U27">
            <v>13.92</v>
          </cell>
          <cell r="V27">
            <v>19.300999999999998</v>
          </cell>
          <cell r="W27">
            <v>14.675000000000002</v>
          </cell>
          <cell r="X27">
            <v>14.175000000000001</v>
          </cell>
          <cell r="Y27">
            <v>12.853728</v>
          </cell>
          <cell r="Z27">
            <v>14.184892999999999</v>
          </cell>
          <cell r="AA27">
            <v>7.9696090000000002</v>
          </cell>
          <cell r="AB27">
            <v>7.0810430000000002</v>
          </cell>
          <cell r="AC27">
            <v>7</v>
          </cell>
          <cell r="AD27">
            <v>2</v>
          </cell>
          <cell r="AE27">
            <v>7</v>
          </cell>
          <cell r="AF27">
            <v>7</v>
          </cell>
          <cell r="AG27">
            <v>7</v>
          </cell>
          <cell r="AH27">
            <v>7</v>
          </cell>
          <cell r="AI27">
            <v>7</v>
          </cell>
          <cell r="AJ27">
            <v>7</v>
          </cell>
          <cell r="AK27">
            <v>7</v>
          </cell>
          <cell r="AL27">
            <v>7</v>
          </cell>
          <cell r="AM27">
            <v>7</v>
          </cell>
          <cell r="AN27">
            <v>7</v>
          </cell>
          <cell r="AO27">
            <v>7</v>
          </cell>
          <cell r="AP27">
            <v>7</v>
          </cell>
          <cell r="AQ27">
            <v>7</v>
          </cell>
          <cell r="AR27">
            <v>7</v>
          </cell>
        </row>
        <row r="29">
          <cell r="D29">
            <v>145</v>
          </cell>
          <cell r="E29">
            <v>150</v>
          </cell>
          <cell r="F29">
            <v>150</v>
          </cell>
          <cell r="G29">
            <v>150</v>
          </cell>
          <cell r="H29">
            <v>150</v>
          </cell>
          <cell r="I29">
            <v>137</v>
          </cell>
          <cell r="J29">
            <v>127</v>
          </cell>
          <cell r="K29">
            <v>135</v>
          </cell>
          <cell r="L29">
            <v>59</v>
          </cell>
          <cell r="M29">
            <v>50</v>
          </cell>
          <cell r="N29">
            <v>118</v>
          </cell>
          <cell r="O29">
            <v>229</v>
          </cell>
          <cell r="P29">
            <v>102</v>
          </cell>
          <cell r="Q29">
            <v>114</v>
          </cell>
          <cell r="R29">
            <v>7</v>
          </cell>
          <cell r="S29">
            <v>30</v>
          </cell>
          <cell r="T29">
            <v>107</v>
          </cell>
          <cell r="U29">
            <v>29</v>
          </cell>
          <cell r="V29">
            <v>30</v>
          </cell>
          <cell r="W29">
            <v>60</v>
          </cell>
          <cell r="X29">
            <v>193</v>
          </cell>
          <cell r="Y29">
            <v>161</v>
          </cell>
          <cell r="Z29">
            <v>161</v>
          </cell>
          <cell r="AA29">
            <v>275</v>
          </cell>
          <cell r="AB29">
            <v>175</v>
          </cell>
          <cell r="AC29">
            <v>198</v>
          </cell>
          <cell r="AD29">
            <v>134</v>
          </cell>
          <cell r="AE29">
            <v>150</v>
          </cell>
          <cell r="AF29">
            <v>150</v>
          </cell>
          <cell r="AG29">
            <v>150</v>
          </cell>
          <cell r="AH29">
            <v>150</v>
          </cell>
          <cell r="AI29">
            <v>150</v>
          </cell>
          <cell r="AJ29">
            <v>150</v>
          </cell>
          <cell r="AK29">
            <v>150</v>
          </cell>
          <cell r="AL29">
            <v>150</v>
          </cell>
          <cell r="AM29">
            <v>150</v>
          </cell>
          <cell r="AN29">
            <v>150</v>
          </cell>
          <cell r="AO29">
            <v>150</v>
          </cell>
          <cell r="AP29">
            <v>150</v>
          </cell>
          <cell r="AQ29">
            <v>150</v>
          </cell>
          <cell r="AR29">
            <v>150</v>
          </cell>
          <cell r="AS29">
            <v>150</v>
          </cell>
          <cell r="AT29">
            <v>150</v>
          </cell>
          <cell r="AU29">
            <v>150</v>
          </cell>
          <cell r="AV29">
            <v>150</v>
          </cell>
          <cell r="AW29">
            <v>150</v>
          </cell>
          <cell r="AX29">
            <v>151</v>
          </cell>
        </row>
        <row r="32">
          <cell r="D32">
            <v>10</v>
          </cell>
          <cell r="E32">
            <v>7</v>
          </cell>
          <cell r="F32">
            <v>7</v>
          </cell>
          <cell r="G32">
            <v>5</v>
          </cell>
          <cell r="H32">
            <v>6</v>
          </cell>
          <cell r="I32">
            <v>15</v>
          </cell>
          <cell r="J32">
            <v>25</v>
          </cell>
          <cell r="K32">
            <v>114</v>
          </cell>
          <cell r="L32">
            <v>135</v>
          </cell>
          <cell r="M32">
            <v>149</v>
          </cell>
          <cell r="N32">
            <v>149</v>
          </cell>
          <cell r="O32">
            <v>148</v>
          </cell>
          <cell r="P32">
            <v>110</v>
          </cell>
          <cell r="Q32">
            <v>140</v>
          </cell>
          <cell r="R32">
            <v>46</v>
          </cell>
          <cell r="S32">
            <v>4</v>
          </cell>
          <cell r="T32">
            <v>165</v>
          </cell>
          <cell r="U32">
            <v>118</v>
          </cell>
          <cell r="V32">
            <v>101</v>
          </cell>
          <cell r="W32">
            <v>113</v>
          </cell>
          <cell r="X32">
            <v>147</v>
          </cell>
          <cell r="Y32">
            <v>189</v>
          </cell>
          <cell r="Z32">
            <v>200</v>
          </cell>
        </row>
        <row r="33">
          <cell r="D33">
            <v>413.8176638176638</v>
          </cell>
          <cell r="E33">
            <v>456.69515669515664</v>
          </cell>
          <cell r="F33">
            <v>611.2535612535612</v>
          </cell>
          <cell r="G33">
            <v>671.08262108262102</v>
          </cell>
          <cell r="H33">
            <v>696.01139601139607</v>
          </cell>
          <cell r="I33">
            <v>792.73504273504284</v>
          </cell>
          <cell r="J33">
            <v>809.68660968660959</v>
          </cell>
          <cell r="K33">
            <v>772.79202279202264</v>
          </cell>
          <cell r="L33">
            <v>709.97150997150982</v>
          </cell>
          <cell r="M33">
            <v>663.10541310541305</v>
          </cell>
          <cell r="N33">
            <v>663.10541310541305</v>
          </cell>
          <cell r="O33">
            <v>678.06267806267806</v>
          </cell>
          <cell r="P33">
            <v>659.11680911680924</v>
          </cell>
          <cell r="Q33">
            <v>641.16809116809111</v>
          </cell>
          <cell r="R33">
            <v>641.16809116809111</v>
          </cell>
          <cell r="S33">
            <v>646.15384615384608</v>
          </cell>
          <cell r="T33">
            <v>655.12820512820508</v>
          </cell>
          <cell r="U33">
            <v>651.13960113960104</v>
          </cell>
          <cell r="V33">
            <v>717.9487179487179</v>
          </cell>
          <cell r="W33">
            <v>742.87749287749273</v>
          </cell>
          <cell r="X33">
            <v>782.76353276353268</v>
          </cell>
          <cell r="Y33">
            <v>882.47863247863233</v>
          </cell>
          <cell r="Z33">
            <v>1002.1367521367521</v>
          </cell>
        </row>
        <row r="34">
          <cell r="D34">
            <v>61.102000000000011</v>
          </cell>
          <cell r="E34">
            <v>109.59800000000001</v>
          </cell>
          <cell r="F34">
            <v>99.984999999999999</v>
          </cell>
          <cell r="G34">
            <v>104.13000000000001</v>
          </cell>
          <cell r="H34">
            <v>118.35299999999999</v>
          </cell>
          <cell r="I34">
            <v>82.864000000000019</v>
          </cell>
          <cell r="J34">
            <v>173.19099999999997</v>
          </cell>
          <cell r="K34">
            <v>180.26999999999998</v>
          </cell>
          <cell r="L34">
            <v>84.974000000000004</v>
          </cell>
          <cell r="M34">
            <v>158.124</v>
          </cell>
          <cell r="N34">
            <v>116.48199999999999</v>
          </cell>
          <cell r="O34">
            <v>142.33700000000002</v>
          </cell>
          <cell r="P34">
            <v>236.35599999999999</v>
          </cell>
          <cell r="Q34">
            <v>163.15</v>
          </cell>
          <cell r="R34">
            <v>198.387</v>
          </cell>
          <cell r="S34">
            <v>175.83339999999995</v>
          </cell>
          <cell r="T34">
            <v>152.86499999999998</v>
          </cell>
          <cell r="U34">
            <v>195.32600000000005</v>
          </cell>
          <cell r="V34">
            <v>196.54500000000002</v>
          </cell>
          <cell r="W34">
            <v>258.36500000000001</v>
          </cell>
          <cell r="X34">
            <v>285.22300000000001</v>
          </cell>
          <cell r="Y34">
            <v>255.151858</v>
          </cell>
          <cell r="Z34">
            <v>181.40432700000002</v>
          </cell>
          <cell r="AA34">
            <v>144.88243199999999</v>
          </cell>
          <cell r="AB34">
            <v>149.28719799999999</v>
          </cell>
          <cell r="AC34">
            <v>88.001987999999997</v>
          </cell>
          <cell r="AD34">
            <v>121.01287899999998</v>
          </cell>
          <cell r="AE34">
            <v>104.60040294628801</v>
          </cell>
          <cell r="AF34">
            <v>185</v>
          </cell>
          <cell r="AG34">
            <v>180</v>
          </cell>
          <cell r="AH34">
            <v>215</v>
          </cell>
          <cell r="AI34">
            <v>235</v>
          </cell>
          <cell r="AJ34">
            <v>260</v>
          </cell>
          <cell r="AK34">
            <v>285</v>
          </cell>
          <cell r="AL34">
            <v>295</v>
          </cell>
          <cell r="AM34">
            <v>320</v>
          </cell>
          <cell r="AN34">
            <v>345</v>
          </cell>
          <cell r="AO34">
            <v>360</v>
          </cell>
          <cell r="AP34">
            <v>385</v>
          </cell>
          <cell r="AQ34">
            <v>415</v>
          </cell>
          <cell r="AR34">
            <v>430</v>
          </cell>
          <cell r="AS34">
            <v>455</v>
          </cell>
          <cell r="AT34">
            <v>480</v>
          </cell>
          <cell r="AU34">
            <v>495</v>
          </cell>
          <cell r="AV34">
            <v>525</v>
          </cell>
          <cell r="AW34">
            <v>555</v>
          </cell>
          <cell r="AX34">
            <v>586</v>
          </cell>
          <cell r="AY34">
            <v>617.5</v>
          </cell>
          <cell r="AZ34">
            <v>648.45323077636522</v>
          </cell>
          <cell r="BA34">
            <v>679.80890516248746</v>
          </cell>
          <cell r="BB34">
            <v>711.19037097531964</v>
          </cell>
          <cell r="BC34">
            <v>747.5398993076974</v>
          </cell>
          <cell r="BD34">
            <v>783.8417365145624</v>
          </cell>
          <cell r="BE34">
            <v>820.07085648863176</v>
          </cell>
          <cell r="BF34">
            <v>856.20734980814632</v>
          </cell>
          <cell r="BG34">
            <v>892.22874913512305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5</v>
          </cell>
          <cell r="I37">
            <v>6</v>
          </cell>
          <cell r="J37">
            <v>6</v>
          </cell>
          <cell r="K37">
            <v>5</v>
          </cell>
          <cell r="L37">
            <v>5</v>
          </cell>
          <cell r="M37">
            <v>5</v>
          </cell>
          <cell r="N37">
            <v>6</v>
          </cell>
          <cell r="O37">
            <v>5</v>
          </cell>
          <cell r="P37">
            <v>5</v>
          </cell>
          <cell r="Q37">
            <v>5</v>
          </cell>
          <cell r="R37">
            <v>5</v>
          </cell>
          <cell r="S37">
            <v>5</v>
          </cell>
          <cell r="T37">
            <v>5</v>
          </cell>
          <cell r="U37">
            <v>5</v>
          </cell>
          <cell r="V37">
            <v>5</v>
          </cell>
          <cell r="W37">
            <v>5</v>
          </cell>
          <cell r="X37">
            <v>6</v>
          </cell>
          <cell r="Y37">
            <v>0</v>
          </cell>
          <cell r="Z37">
            <v>0</v>
          </cell>
        </row>
        <row r="39">
          <cell r="D39">
            <v>433.02166381766381</v>
          </cell>
          <cell r="E39">
            <v>530</v>
          </cell>
          <cell r="F39">
            <v>674</v>
          </cell>
          <cell r="G39">
            <v>760.42262108262105</v>
          </cell>
          <cell r="H39">
            <v>782</v>
          </cell>
          <cell r="I39">
            <v>854.52704273504287</v>
          </cell>
          <cell r="J39">
            <v>875</v>
          </cell>
          <cell r="K39">
            <v>916.93202279202262</v>
          </cell>
          <cell r="L39">
            <v>772.44550997150986</v>
          </cell>
          <cell r="M39">
            <v>805</v>
          </cell>
          <cell r="N39">
            <v>774.12341310541296</v>
          </cell>
          <cell r="O39">
            <v>850</v>
          </cell>
          <cell r="P39">
            <v>858.39880911680928</v>
          </cell>
          <cell r="Q39">
            <v>890</v>
          </cell>
          <cell r="R39">
            <v>870</v>
          </cell>
          <cell r="S39">
            <v>652.24964615384602</v>
          </cell>
          <cell r="T39">
            <v>840</v>
          </cell>
          <cell r="U39">
            <v>854.40460113960103</v>
          </cell>
          <cell r="V39">
            <v>893.6697179487179</v>
          </cell>
          <cell r="W39">
            <v>955</v>
          </cell>
          <cell r="X39">
            <v>1017.0045327635328</v>
          </cell>
          <cell r="Y39">
            <v>1099.2546934786324</v>
          </cell>
          <cell r="Z39">
            <v>1100.167057136752</v>
          </cell>
          <cell r="AA39">
            <v>1229.8318097663814</v>
          </cell>
          <cell r="AB39">
            <v>1279.7574318376066</v>
          </cell>
          <cell r="AC39">
            <v>1297.9975887378914</v>
          </cell>
          <cell r="AD39">
            <v>1293.5</v>
          </cell>
          <cell r="AE39">
            <v>1283.5999999999999</v>
          </cell>
          <cell r="AF39">
            <v>1342.7</v>
          </cell>
          <cell r="AG39">
            <v>1386.6</v>
          </cell>
          <cell r="AH39">
            <v>1425.6</v>
          </cell>
          <cell r="AI39">
            <v>1464.6</v>
          </cell>
          <cell r="AJ39">
            <v>1494.2</v>
          </cell>
          <cell r="AK39">
            <v>1523.7</v>
          </cell>
          <cell r="AL39">
            <v>1552</v>
          </cell>
          <cell r="AM39">
            <v>1581.2</v>
          </cell>
          <cell r="AN39">
            <v>1610.2</v>
          </cell>
          <cell r="AO39">
            <v>1643.2</v>
          </cell>
          <cell r="AP39">
            <v>1671.4</v>
          </cell>
          <cell r="AQ39">
            <v>1703</v>
          </cell>
          <cell r="AR39">
            <v>1733</v>
          </cell>
          <cell r="AS39">
            <v>1762.6</v>
          </cell>
          <cell r="AT39">
            <v>1791.5</v>
          </cell>
          <cell r="AU39">
            <v>1825.6</v>
          </cell>
          <cell r="AV39">
            <v>1860.6</v>
          </cell>
          <cell r="AW39">
            <v>1895</v>
          </cell>
          <cell r="AX39">
            <v>1930</v>
          </cell>
          <cell r="AY39">
            <v>1965</v>
          </cell>
          <cell r="AZ39">
            <v>2000</v>
          </cell>
          <cell r="BA39">
            <v>2035</v>
          </cell>
          <cell r="BB39">
            <v>2070</v>
          </cell>
          <cell r="BC39">
            <v>2110</v>
          </cell>
          <cell r="BD39">
            <v>2150</v>
          </cell>
          <cell r="BE39">
            <v>2190</v>
          </cell>
          <cell r="BF39">
            <v>2230</v>
          </cell>
          <cell r="BG39">
            <v>2270</v>
          </cell>
          <cell r="BJ39" t="str">
            <v>Linked to per capita GDP in macro file</v>
          </cell>
        </row>
        <row r="40">
          <cell r="D40">
            <v>0</v>
          </cell>
          <cell r="E40">
            <v>33.65615669515671</v>
          </cell>
          <cell r="F40">
            <v>36.234561253561196</v>
          </cell>
          <cell r="G40">
            <v>0</v>
          </cell>
          <cell r="H40">
            <v>6.2703960113959738</v>
          </cell>
          <cell r="I40">
            <v>0</v>
          </cell>
          <cell r="J40">
            <v>8.481609686609545</v>
          </cell>
          <cell r="K40">
            <v>0</v>
          </cell>
          <cell r="L40">
            <v>0</v>
          </cell>
          <cell r="M40">
            <v>9.9924131054131067</v>
          </cell>
          <cell r="N40">
            <v>0</v>
          </cell>
          <cell r="O40">
            <v>3.1486780626780728</v>
          </cell>
          <cell r="P40">
            <v>0</v>
          </cell>
          <cell r="Q40">
            <v>2.1080911680910503</v>
          </cell>
          <cell r="R40">
            <v>3.9770911680911922</v>
          </cell>
          <cell r="S40">
            <v>0.88660000000004402</v>
          </cell>
          <cell r="T40">
            <v>5.6712051282050879</v>
          </cell>
          <cell r="U40">
            <v>0</v>
          </cell>
          <cell r="V40">
            <v>0</v>
          </cell>
          <cell r="W40">
            <v>3.9214928774925966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0.16610480645158532</v>
          </cell>
          <cell r="AE40">
            <v>4.7790289004867645</v>
          </cell>
          <cell r="AF40">
            <v>40.087630065802387</v>
          </cell>
          <cell r="AG40">
            <v>0.17664617650325454</v>
          </cell>
          <cell r="AH40">
            <v>0.45219607129752148</v>
          </cell>
          <cell r="AI40">
            <v>0.10467626856257084</v>
          </cell>
          <cell r="AJ40">
            <v>4.7416008932941622E-2</v>
          </cell>
          <cell r="AK40">
            <v>3.0764426671339606E-2</v>
          </cell>
          <cell r="AL40">
            <v>0.27460818338454374</v>
          </cell>
          <cell r="AM40">
            <v>0.37016730708728574</v>
          </cell>
          <cell r="AN40">
            <v>0.36304183690253922</v>
          </cell>
          <cell r="AO40">
            <v>0.32754202329556392</v>
          </cell>
          <cell r="AP40">
            <v>2.1926517146766855E-2</v>
          </cell>
          <cell r="AQ40">
            <v>0.28716583892628478</v>
          </cell>
          <cell r="AR40">
            <v>0.36209805650605631</v>
          </cell>
          <cell r="AS40">
            <v>4.2764468332507022E-2</v>
          </cell>
          <cell r="AT40">
            <v>0.46464776065181468</v>
          </cell>
          <cell r="AU40">
            <v>0.28840130755997961</v>
          </cell>
          <cell r="AV40">
            <v>3.0401855255377086E-2</v>
          </cell>
          <cell r="AW40">
            <v>4.790255190755488E-2</v>
          </cell>
          <cell r="AX40">
            <v>0.14572020354262349</v>
          </cell>
          <cell r="AY40">
            <v>0.34030782703212026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</row>
        <row r="41">
          <cell r="D41">
            <v>44.898000000000003</v>
          </cell>
          <cell r="E41">
            <v>2.637</v>
          </cell>
          <cell r="F41">
            <v>3.004</v>
          </cell>
          <cell r="G41">
            <v>13.79</v>
          </cell>
          <cell r="H41">
            <v>12.094000000000001</v>
          </cell>
          <cell r="I41">
            <v>5.0720000000000001</v>
          </cell>
          <cell r="J41">
            <v>4.3959999999999999</v>
          </cell>
          <cell r="K41">
            <v>10.130000000000001</v>
          </cell>
          <cell r="L41">
            <v>3.4999999999999996</v>
          </cell>
          <cell r="M41">
            <v>1.2370000000000003</v>
          </cell>
          <cell r="N41">
            <v>0.46400000000000002</v>
          </cell>
          <cell r="O41">
            <v>0.251</v>
          </cell>
          <cell r="P41">
            <v>2.0739999999999998</v>
          </cell>
          <cell r="Q41">
            <v>1.2099999999999997</v>
          </cell>
          <cell r="R41">
            <v>2.5780000000000003</v>
          </cell>
          <cell r="S41">
            <v>2.8510000000000004</v>
          </cell>
          <cell r="T41">
            <v>4.3220000000000001</v>
          </cell>
          <cell r="U41">
            <v>4.0609999999999999</v>
          </cell>
          <cell r="V41">
            <v>3.8239999999999998</v>
          </cell>
          <cell r="W41">
            <v>3.3209999999999997</v>
          </cell>
          <cell r="X41">
            <v>2.9819999999999998</v>
          </cell>
          <cell r="Y41">
            <v>27.375797000000002</v>
          </cell>
          <cell r="Z41">
            <v>27.374021999999997</v>
          </cell>
          <cell r="AA41">
            <v>12.817003999999999</v>
          </cell>
          <cell r="AB41">
            <v>14.367373000000001</v>
          </cell>
          <cell r="AC41">
            <v>35.742290999999994</v>
          </cell>
          <cell r="AD41">
            <v>10</v>
          </cell>
          <cell r="AE41">
            <v>10</v>
          </cell>
          <cell r="AF41">
            <v>10</v>
          </cell>
          <cell r="AG41">
            <v>10</v>
          </cell>
          <cell r="AH41">
            <v>10</v>
          </cell>
          <cell r="AI41">
            <v>10</v>
          </cell>
          <cell r="AJ41">
            <v>10</v>
          </cell>
          <cell r="AK41">
            <v>10</v>
          </cell>
          <cell r="AL41">
            <v>10</v>
          </cell>
          <cell r="AM41">
            <v>10</v>
          </cell>
          <cell r="AN41">
            <v>10</v>
          </cell>
          <cell r="AO41">
            <v>10</v>
          </cell>
          <cell r="AP41">
            <v>10</v>
          </cell>
          <cell r="AQ41">
            <v>10</v>
          </cell>
          <cell r="AR41">
            <v>10</v>
          </cell>
          <cell r="AS41">
            <v>10</v>
          </cell>
          <cell r="AT41">
            <v>10</v>
          </cell>
          <cell r="AU41">
            <v>10</v>
          </cell>
          <cell r="AV41">
            <v>10</v>
          </cell>
          <cell r="AW41">
            <v>10</v>
          </cell>
          <cell r="AX41">
            <v>10</v>
          </cell>
          <cell r="AY41">
            <v>10</v>
          </cell>
          <cell r="AZ41">
            <v>10</v>
          </cell>
          <cell r="BA41">
            <v>10</v>
          </cell>
          <cell r="BB41">
            <v>10</v>
          </cell>
          <cell r="BC41">
            <v>10</v>
          </cell>
          <cell r="BD41">
            <v>10</v>
          </cell>
          <cell r="BE41">
            <v>10</v>
          </cell>
          <cell r="BF41">
            <v>10</v>
          </cell>
          <cell r="BG41">
            <v>10</v>
          </cell>
        </row>
        <row r="43">
          <cell r="D43">
            <v>7</v>
          </cell>
          <cell r="E43">
            <v>7</v>
          </cell>
          <cell r="F43">
            <v>5</v>
          </cell>
          <cell r="G43">
            <v>6</v>
          </cell>
          <cell r="H43">
            <v>15</v>
          </cell>
          <cell r="I43">
            <v>25</v>
          </cell>
          <cell r="J43">
            <v>114</v>
          </cell>
          <cell r="K43">
            <v>135</v>
          </cell>
          <cell r="L43">
            <v>149</v>
          </cell>
          <cell r="M43">
            <v>149</v>
          </cell>
          <cell r="N43">
            <v>148</v>
          </cell>
          <cell r="O43">
            <v>110</v>
          </cell>
          <cell r="P43">
            <v>140</v>
          </cell>
          <cell r="Q43">
            <v>46</v>
          </cell>
          <cell r="R43">
            <v>4</v>
          </cell>
          <cell r="S43">
            <v>165</v>
          </cell>
          <cell r="T43">
            <v>118</v>
          </cell>
          <cell r="U43">
            <v>101</v>
          </cell>
          <cell r="V43">
            <v>113</v>
          </cell>
          <cell r="W43">
            <v>147</v>
          </cell>
          <cell r="X43">
            <v>189</v>
          </cell>
          <cell r="Y43">
            <v>200</v>
          </cell>
          <cell r="Z43">
            <v>256</v>
          </cell>
        </row>
        <row r="208">
          <cell r="AA208">
            <v>85.99589083871976</v>
          </cell>
          <cell r="AB208">
            <v>84.101708221126813</v>
          </cell>
          <cell r="AC208">
            <v>86.753563885756947</v>
          </cell>
          <cell r="AD208">
            <v>88.697239662067645</v>
          </cell>
          <cell r="AE208">
            <v>90.828225424975969</v>
          </cell>
          <cell r="AF208">
            <v>91.889649908095521</v>
          </cell>
          <cell r="AG208">
            <v>92.191886907223008</v>
          </cell>
          <cell r="AH208">
            <v>92.51583379887785</v>
          </cell>
          <cell r="AI208">
            <v>93.929081949464063</v>
          </cell>
          <cell r="AJ208">
            <v>94.273273095562431</v>
          </cell>
          <cell r="AK208">
            <v>94.612964321222151</v>
          </cell>
          <cell r="AL208">
            <v>96.017981381515142</v>
          </cell>
          <cell r="AM208">
            <v>96.343444318513562</v>
          </cell>
          <cell r="AN208">
            <v>96.645973659657798</v>
          </cell>
          <cell r="AO208">
            <v>98.007095419130252</v>
          </cell>
          <cell r="AP208">
            <v>98.226395131005575</v>
          </cell>
          <cell r="AQ208">
            <v>98.367719287044196</v>
          </cell>
          <cell r="AR208">
            <v>99.50990626976143</v>
          </cell>
          <cell r="AS208">
            <v>99.834240826121288</v>
          </cell>
          <cell r="AT208">
            <v>100.16169827442432</v>
          </cell>
          <cell r="AU208">
            <v>101.59550007555099</v>
          </cell>
          <cell r="AV208">
            <v>101.95478867595342</v>
          </cell>
          <cell r="AW208">
            <v>102.28949079726556</v>
          </cell>
          <cell r="AX208">
            <v>102.59997139589726</v>
          </cell>
          <cell r="AY208">
            <v>102.87990034212079</v>
          </cell>
          <cell r="AZ208">
            <v>103.16072893212974</v>
          </cell>
          <cell r="BA208">
            <v>103.43684966135595</v>
          </cell>
          <cell r="BB208">
            <v>103.71101624369598</v>
          </cell>
          <cell r="BC208">
            <v>103.98760264284896</v>
          </cell>
          <cell r="BD208">
            <v>104.26780247004038</v>
          </cell>
          <cell r="BE208">
            <v>104.55351188596623</v>
          </cell>
          <cell r="BF208">
            <v>104.84623937385143</v>
          </cell>
          <cell r="BG208">
            <v>105.14768722333883</v>
          </cell>
        </row>
        <row r="209">
          <cell r="AA209">
            <v>100.47235046277774</v>
          </cell>
          <cell r="AB209">
            <v>98.259303095756209</v>
          </cell>
          <cell r="AC209">
            <v>101.35756940958638</v>
          </cell>
          <cell r="AD209">
            <v>103.62844156264943</v>
          </cell>
          <cell r="AE209">
            <v>106.11815527238535</v>
          </cell>
          <cell r="AF209">
            <v>107.35825885893651</v>
          </cell>
          <cell r="AG209">
            <v>107.71137412296825</v>
          </cell>
          <cell r="AH209">
            <v>108.089853900458</v>
          </cell>
          <cell r="AI209">
            <v>109.74100678801713</v>
          </cell>
          <cell r="AJ209">
            <v>110.14313871687681</v>
          </cell>
          <cell r="AK209">
            <v>110.54001321332944</v>
          </cell>
          <cell r="AL209">
            <v>112.18154939733954</v>
          </cell>
          <cell r="AM209">
            <v>112.56180042968336</v>
          </cell>
          <cell r="AN209">
            <v>112.91525724828556</v>
          </cell>
          <cell r="AO209">
            <v>114.50550884177979</v>
          </cell>
          <cell r="AP209">
            <v>114.76172524111043</v>
          </cell>
          <cell r="AQ209">
            <v>114.92683975990754</v>
          </cell>
          <cell r="AR209">
            <v>116.26130132199327</v>
          </cell>
          <cell r="AS209">
            <v>116.64023402326487</v>
          </cell>
          <cell r="AT209">
            <v>117.02281532089054</v>
          </cell>
          <cell r="AU209">
            <v>118.69798183933653</v>
          </cell>
          <cell r="AV209">
            <v>119.11775271239621</v>
          </cell>
          <cell r="AW209">
            <v>119.50879824381788</v>
          </cell>
          <cell r="AX209">
            <v>119.87154482639728</v>
          </cell>
          <cell r="AY209">
            <v>120.19859672289307</v>
          </cell>
          <cell r="AZ209">
            <v>120.52669970828177</v>
          </cell>
          <cell r="BA209">
            <v>120.8493023164562</v>
          </cell>
          <cell r="BB209">
            <v>121.16962181867183</v>
          </cell>
          <cell r="BC209">
            <v>121.4927684871685</v>
          </cell>
          <cell r="BD209">
            <v>121.82013686445511</v>
          </cell>
          <cell r="BE209">
            <v>122.15394230896467</v>
          </cell>
          <cell r="BF209">
            <v>122.49594724043345</v>
          </cell>
          <cell r="BG209">
            <v>122.84814051018803</v>
          </cell>
        </row>
        <row r="210">
          <cell r="AA210">
            <v>97.057904181980902</v>
          </cell>
          <cell r="AB210">
            <v>94.920064882818323</v>
          </cell>
          <cell r="AC210">
            <v>97.913039901645945</v>
          </cell>
          <cell r="AD210">
            <v>100.10673887281889</v>
          </cell>
          <cell r="AE210">
            <v>102.51184230243992</v>
          </cell>
          <cell r="AF210">
            <v>103.7098022837166</v>
          </cell>
          <cell r="AG210">
            <v>104.05091729997456</v>
          </cell>
          <cell r="AH210">
            <v>104.41653484359946</v>
          </cell>
          <cell r="AI210">
            <v>106.01157505130203</v>
          </cell>
          <cell r="AJ210">
            <v>106.40004095301533</v>
          </cell>
          <cell r="AK210">
            <v>106.78342809058648</v>
          </cell>
          <cell r="AL210">
            <v>108.36917840821175</v>
          </cell>
          <cell r="AM210">
            <v>108.73650701247287</v>
          </cell>
          <cell r="AN210">
            <v>109.07795197593144</v>
          </cell>
          <cell r="AO210">
            <v>110.61416055546285</v>
          </cell>
          <cell r="AP210">
            <v>110.86166971217654</v>
          </cell>
          <cell r="AQ210">
            <v>111.02117298915425</v>
          </cell>
          <cell r="AR210">
            <v>112.31028429023239</v>
          </cell>
          <cell r="AS210">
            <v>112.67633936550472</v>
          </cell>
          <cell r="AT210">
            <v>113.0459190434533</v>
          </cell>
          <cell r="AU210">
            <v>114.66415680426323</v>
          </cell>
          <cell r="AV210">
            <v>115.06966220936377</v>
          </cell>
          <cell r="AW210">
            <v>115.44741847309898</v>
          </cell>
          <cell r="AX210">
            <v>115.79783749775768</v>
          </cell>
          <cell r="AY210">
            <v>116.11377488238554</v>
          </cell>
          <cell r="AZ210">
            <v>116.43072763576498</v>
          </cell>
          <cell r="BA210">
            <v>116.74236693641662</v>
          </cell>
          <cell r="BB210">
            <v>117.05180072004435</v>
          </cell>
          <cell r="BC210">
            <v>117.36396559170518</v>
          </cell>
          <cell r="BD210">
            <v>117.6802087018598</v>
          </cell>
          <cell r="BE210">
            <v>118.00267012233427</v>
          </cell>
          <cell r="BF210">
            <v>118.33305237889903</v>
          </cell>
          <cell r="BG210">
            <v>118.6732767338776</v>
          </cell>
        </row>
        <row r="211">
          <cell r="Z211">
            <v>87.797232335539007</v>
          </cell>
          <cell r="AA211">
            <v>99.154088259539066</v>
          </cell>
          <cell r="AB211">
            <v>96.97007750492368</v>
          </cell>
          <cell r="AC211">
            <v>100.02769256138524</v>
          </cell>
          <cell r="AD211">
            <v>102.26876940345994</v>
          </cell>
          <cell r="AE211">
            <v>104.72581645948156</v>
          </cell>
          <cell r="AF211">
            <v>105.94964908512934</v>
          </cell>
          <cell r="AG211">
            <v>106.29813124857353</v>
          </cell>
          <cell r="AH211">
            <v>106.67164512665855</v>
          </cell>
          <cell r="AI211">
            <v>108.30113382070164</v>
          </cell>
          <cell r="AJ211">
            <v>108.69798951863716</v>
          </cell>
          <cell r="AK211">
            <v>109.08965676507832</v>
          </cell>
          <cell r="AL211">
            <v>110.70965493294104</v>
          </cell>
          <cell r="AM211">
            <v>111.08491682587119</v>
          </cell>
          <cell r="AN211">
            <v>111.43373606246904</v>
          </cell>
          <cell r="AO211">
            <v>113.00312252680393</v>
          </cell>
          <cell r="AP211">
            <v>113.25597720130649</v>
          </cell>
          <cell r="AQ211">
            <v>113.41892531085438</v>
          </cell>
          <cell r="AR211">
            <v>114.73587787438606</v>
          </cell>
          <cell r="AS211">
            <v>115.10983873360007</v>
          </cell>
          <cell r="AT211">
            <v>115.48740031722478</v>
          </cell>
          <cell r="AU211">
            <v>117.14058756779038</v>
          </cell>
          <cell r="AV211">
            <v>117.55485077557272</v>
          </cell>
          <cell r="AW211">
            <v>117.9407655367731</v>
          </cell>
          <cell r="AX211">
            <v>118.29875264963803</v>
          </cell>
          <cell r="AY211">
            <v>118.62151341378087</v>
          </cell>
          <cell r="AZ211">
            <v>118.94531147585073</v>
          </cell>
          <cell r="BA211">
            <v>119.26368132921186</v>
          </cell>
          <cell r="BB211">
            <v>119.57979803244066</v>
          </cell>
          <cell r="BC211">
            <v>119.89870480770085</v>
          </cell>
          <cell r="BD211">
            <v>120.22177790020189</v>
          </cell>
          <cell r="BE211">
            <v>120.55120360144176</v>
          </cell>
          <cell r="BF211">
            <v>120.88872120707012</v>
          </cell>
        </row>
        <row r="212">
          <cell r="Z212">
            <v>88.503643781575647</v>
          </cell>
          <cell r="AA212">
            <v>99.951876310535653</v>
          </cell>
          <cell r="AB212">
            <v>97.750293131889492</v>
          </cell>
          <cell r="AC212">
            <v>100.83250958199413</v>
          </cell>
          <cell r="AD212">
            <v>103.09161799853395</v>
          </cell>
          <cell r="AE212">
            <v>105.56843431285282</v>
          </cell>
          <cell r="AF212">
            <v>106.8021138249205</v>
          </cell>
          <cell r="AG212">
            <v>107.1533998556672</v>
          </cell>
          <cell r="AH212">
            <v>107.52991900478087</v>
          </cell>
          <cell r="AI212">
            <v>109.17251847047402</v>
          </cell>
          <cell r="AJ212">
            <v>109.57256724636873</v>
          </cell>
          <cell r="AK212">
            <v>109.96738582478883</v>
          </cell>
          <cell r="AL212">
            <v>111.6004184040777</v>
          </cell>
          <cell r="AM212">
            <v>111.97869963246268</v>
          </cell>
          <cell r="AN212">
            <v>112.3303254484341</v>
          </cell>
          <cell r="AO212">
            <v>113.91233910536006</v>
          </cell>
          <cell r="AP212">
            <v>114.16722823392796</v>
          </cell>
          <cell r="AQ212">
            <v>114.33148741452709</v>
          </cell>
          <cell r="AR212">
            <v>115.65903610210528</v>
          </cell>
          <cell r="AS212">
            <v>116.0360058287322</v>
          </cell>
          <cell r="AT212">
            <v>116.41660525098987</v>
          </cell>
          <cell r="AU212">
            <v>118.08309395041864</v>
          </cell>
          <cell r="AV212">
            <v>118.50069029597611</v>
          </cell>
          <cell r="AW212">
            <v>118.8897101049924</v>
          </cell>
          <cell r="AX212">
            <v>119.25057756143235</v>
          </cell>
          <cell r="AY212">
            <v>119.57593523998874</v>
          </cell>
          <cell r="AZ212">
            <v>119.90233856251119</v>
          </cell>
          <cell r="BA212">
            <v>120.22327000127204</v>
          </cell>
          <cell r="BB212">
            <v>120.54193016118511</v>
          </cell>
          <cell r="BC212">
            <v>120.86340284188753</v>
          </cell>
          <cell r="BD212">
            <v>121.18907536177799</v>
          </cell>
          <cell r="BE212">
            <v>121.52115160312925</v>
          </cell>
          <cell r="BF212">
            <v>121.86138485586302</v>
          </cell>
        </row>
        <row r="213">
          <cell r="Z213">
            <v>79.25460712681884</v>
          </cell>
          <cell r="AA213">
            <v>89.506446854666038</v>
          </cell>
          <cell r="AB213">
            <v>87.534939214695413</v>
          </cell>
          <cell r="AC213">
            <v>90.295049910654285</v>
          </cell>
          <cell r="AD213">
            <v>92.318071137346706</v>
          </cell>
          <cell r="AE213">
            <v>94.536048788087271</v>
          </cell>
          <cell r="AF213">
            <v>95.64080313346355</v>
          </cell>
          <cell r="AG213">
            <v>95.955378162992048</v>
          </cell>
          <cell r="AH213">
            <v>96.29254933429857</v>
          </cell>
          <cell r="AI213">
            <v>97.763489622830875</v>
          </cell>
          <cell r="AJ213">
            <v>98.121731467012438</v>
          </cell>
          <cell r="AK213">
            <v>98.475289693341296</v>
          </cell>
          <cell r="AL213">
            <v>99.937662878972532</v>
          </cell>
          <cell r="AM213">
            <v>100.27641198418556</v>
          </cell>
          <cell r="AN213">
            <v>100.59129128982454</v>
          </cell>
          <cell r="AO213">
            <v>102.00797726445366</v>
          </cell>
          <cell r="AP213">
            <v>102.23622931015927</v>
          </cell>
          <cell r="AQ213">
            <v>102.38332265308972</v>
          </cell>
          <cell r="AR213">
            <v>103.57213641464961</v>
          </cell>
          <cell r="AS213">
            <v>103.90971107605287</v>
          </cell>
          <cell r="AT213">
            <v>104.25053611324762</v>
          </cell>
          <cell r="AU213">
            <v>105.74286910103366</v>
          </cell>
          <cell r="AV213">
            <v>106.11682471337471</v>
          </cell>
          <cell r="AW213">
            <v>106.46519016829572</v>
          </cell>
          <cell r="AX213">
            <v>106.7883453205919</v>
          </cell>
          <cell r="AY213">
            <v>107.07970162964196</v>
          </cell>
          <cell r="AZ213">
            <v>107.37199430806827</v>
          </cell>
          <cell r="BA213">
            <v>107.65938693968025</v>
          </cell>
          <cell r="BB213">
            <v>107.94474565150017</v>
          </cell>
          <cell r="BC213">
            <v>108.23262296278868</v>
          </cell>
          <cell r="BD213">
            <v>108.52426121080953</v>
          </cell>
          <cell r="BE213">
            <v>108.82163396203092</v>
          </cell>
          <cell r="BF213">
            <v>109.12631127953711</v>
          </cell>
        </row>
        <row r="214">
          <cell r="Z214">
            <v>87.38205888484589</v>
          </cell>
          <cell r="AA214">
            <v>98.685210780398094</v>
          </cell>
          <cell r="AB214">
            <v>96.511527723561144</v>
          </cell>
          <cell r="AC214">
            <v>99.554684003132877</v>
          </cell>
          <cell r="AD214">
            <v>101.78516329468076</v>
          </cell>
          <cell r="AE214">
            <v>104.23059152539743</v>
          </cell>
          <cell r="AF214">
            <v>105.44863692061955</v>
          </cell>
          <cell r="AG214">
            <v>105.79547118995073</v>
          </cell>
          <cell r="AH214">
            <v>106.16721880454979</v>
          </cell>
          <cell r="AI214">
            <v>107.78900201146104</v>
          </cell>
          <cell r="AJ214">
            <v>108.1839810676716</v>
          </cell>
          <cell r="AK214">
            <v>108.57379620741298</v>
          </cell>
          <cell r="AL214">
            <v>110.18613376671692</v>
          </cell>
          <cell r="AM214">
            <v>110.55962113019031</v>
          </cell>
          <cell r="AN214">
            <v>110.9067908787317</v>
          </cell>
          <cell r="AO214">
            <v>112.46875606591999</v>
          </cell>
          <cell r="AP214">
            <v>112.72041504729025</v>
          </cell>
          <cell r="AQ214">
            <v>112.88259261171814</v>
          </cell>
          <cell r="AR214">
            <v>114.1933176014909</v>
          </cell>
          <cell r="AS214">
            <v>114.56551008354525</v>
          </cell>
          <cell r="AT214">
            <v>114.94128626299089</v>
          </cell>
          <cell r="AU214">
            <v>116.58665596125779</v>
          </cell>
          <cell r="AV214">
            <v>116.99896021109927</v>
          </cell>
          <cell r="AW214">
            <v>117.38305006781442</v>
          </cell>
          <cell r="AX214">
            <v>117.73934433978907</v>
          </cell>
          <cell r="AY214">
            <v>118.06057884055626</v>
          </cell>
          <cell r="AZ214">
            <v>118.38284573410083</v>
          </cell>
          <cell r="BA214">
            <v>118.69971008772012</v>
          </cell>
          <cell r="BB214">
            <v>119.01433194584949</v>
          </cell>
          <cell r="BC214">
            <v>119.3317306823844</v>
          </cell>
          <cell r="BD214">
            <v>119.65327603457892</v>
          </cell>
          <cell r="BE214">
            <v>119.98114395544812</v>
          </cell>
          <cell r="BF214">
            <v>120.31706551590203</v>
          </cell>
        </row>
        <row r="215">
          <cell r="Z215">
            <v>81.960495744032755</v>
          </cell>
          <cell r="AA215">
            <v>92.562350914902652</v>
          </cell>
          <cell r="AB215">
            <v>90.523532612812289</v>
          </cell>
          <cell r="AC215">
            <v>93.377878235738805</v>
          </cell>
          <cell r="AD215">
            <v>95.469968887012826</v>
          </cell>
          <cell r="AE215">
            <v>97.763672110006482</v>
          </cell>
          <cell r="AF215">
            <v>98.906144669078373</v>
          </cell>
          <cell r="AG215">
            <v>99.231459831231575</v>
          </cell>
          <cell r="AH215">
            <v>99.580142606311881</v>
          </cell>
          <cell r="AI215">
            <v>101.10130332653434</v>
          </cell>
          <cell r="AJ215">
            <v>101.47177616350639</v>
          </cell>
          <cell r="AK215">
            <v>101.83740547585568</v>
          </cell>
          <cell r="AL215">
            <v>103.34970659754731</v>
          </cell>
          <cell r="AM215">
            <v>103.70002117991196</v>
          </cell>
          <cell r="AN215">
            <v>104.02565100668546</v>
          </cell>
          <cell r="AO215">
            <v>105.49070507740242</v>
          </cell>
          <cell r="AP215">
            <v>105.72675004057646</v>
          </cell>
          <cell r="AQ215">
            <v>105.87886540325734</v>
          </cell>
          <cell r="AR215">
            <v>107.10826731157626</v>
          </cell>
          <cell r="AS215">
            <v>107.45736735259928</v>
          </cell>
          <cell r="AT215">
            <v>107.80982874283445</v>
          </cell>
          <cell r="AU215">
            <v>109.3531125458618</v>
          </cell>
          <cell r="AV215">
            <v>109.73983564606839</v>
          </cell>
          <cell r="AW215">
            <v>110.10009489686163</v>
          </cell>
          <cell r="AX215">
            <v>110.43428312193291</v>
          </cell>
          <cell r="AY215">
            <v>110.73558683655084</v>
          </cell>
          <cell r="AZ215">
            <v>111.03785888980622</v>
          </cell>
          <cell r="BA215">
            <v>111.33506360022018</v>
          </cell>
          <cell r="BB215">
            <v>111.63016494932177</v>
          </cell>
          <cell r="BC215">
            <v>111.92787088721016</v>
          </cell>
          <cell r="BD215">
            <v>112.2294661666803</v>
          </cell>
          <cell r="BE215">
            <v>112.53699173515447</v>
          </cell>
          <cell r="BF215">
            <v>112.85207126037137</v>
          </cell>
        </row>
        <row r="216">
          <cell r="Z216">
            <v>82.172781833919473</v>
          </cell>
          <cell r="AA216">
            <v>92.802096897013527</v>
          </cell>
          <cell r="AB216">
            <v>90.757997846418519</v>
          </cell>
          <cell r="AC216">
            <v>93.619736517251539</v>
          </cell>
          <cell r="AD216">
            <v>95.717245897878229</v>
          </cell>
          <cell r="AE216">
            <v>98.016890047462795</v>
          </cell>
          <cell r="AF216">
            <v>99.162321727635245</v>
          </cell>
          <cell r="AG216">
            <v>99.488479489422929</v>
          </cell>
          <cell r="AH216">
            <v>99.838065388651771</v>
          </cell>
          <cell r="AI216">
            <v>101.3631660711506</v>
          </cell>
          <cell r="AJ216">
            <v>101.73459847076627</v>
          </cell>
          <cell r="AK216">
            <v>102.10117480053371</v>
          </cell>
          <cell r="AL216">
            <v>103.61739293723288</v>
          </cell>
          <cell r="AM216">
            <v>103.96861487029432</v>
          </cell>
          <cell r="AN216">
            <v>104.29508811171588</v>
          </cell>
          <cell r="AO216">
            <v>105.76393682273273</v>
          </cell>
          <cell r="AP216">
            <v>106.00059316657027</v>
          </cell>
          <cell r="AQ216">
            <v>106.15310252364149</v>
          </cell>
          <cell r="AR216">
            <v>107.38568870899105</v>
          </cell>
          <cell r="AS216">
            <v>107.7356929549242</v>
          </cell>
          <cell r="AT216">
            <v>108.0890672563087</v>
          </cell>
          <cell r="AU216">
            <v>109.63634832266587</v>
          </cell>
          <cell r="AV216">
            <v>110.02407307536447</v>
          </cell>
          <cell r="AW216">
            <v>110.38526543456565</v>
          </cell>
          <cell r="AX216">
            <v>110.72031924141437</v>
          </cell>
          <cell r="AY216">
            <v>111.02240336355501</v>
          </cell>
          <cell r="AZ216">
            <v>111.32545833242951</v>
          </cell>
          <cell r="BA216">
            <v>111.62343283352493</v>
          </cell>
          <cell r="BB216">
            <v>111.91929852538641</v>
          </cell>
          <cell r="BC216">
            <v>112.21777555218679</v>
          </cell>
          <cell r="BD216">
            <v>112.52015199436255</v>
          </cell>
          <cell r="BE216">
            <v>112.82847408559903</v>
          </cell>
          <cell r="BF216">
            <v>113.14436969910096</v>
          </cell>
        </row>
        <row r="217">
          <cell r="Z217">
            <v>78.834764963122211</v>
          </cell>
          <cell r="AA217">
            <v>89.032296749396721</v>
          </cell>
          <cell r="AB217">
            <v>87.071232944343919</v>
          </cell>
          <cell r="AC217">
            <v>89.816722271417845</v>
          </cell>
          <cell r="AD217">
            <v>91.82902677589297</v>
          </cell>
          <cell r="AE217">
            <v>94.035254945187901</v>
          </cell>
          <cell r="AF217">
            <v>95.134156981511978</v>
          </cell>
          <cell r="AG217">
            <v>95.447065586010694</v>
          </cell>
          <cell r="AH217">
            <v>95.782450631825839</v>
          </cell>
          <cell r="AI217">
            <v>97.24559878339862</v>
          </cell>
          <cell r="AJ217">
            <v>97.601942882623263</v>
          </cell>
          <cell r="AK217">
            <v>97.953628174921974</v>
          </cell>
          <cell r="AL217">
            <v>99.408254606835712</v>
          </cell>
          <cell r="AM217">
            <v>99.745209227634049</v>
          </cell>
          <cell r="AN217">
            <v>100.05842049637555</v>
          </cell>
          <cell r="AO217">
            <v>101.46760174003153</v>
          </cell>
          <cell r="AP217">
            <v>101.69464464678344</v>
          </cell>
          <cell r="AQ217">
            <v>101.84095877965153</v>
          </cell>
          <cell r="AR217">
            <v>103.02347493707234</v>
          </cell>
          <cell r="AS217">
            <v>103.35926133554185</v>
          </cell>
          <cell r="AT217">
            <v>103.69828089131103</v>
          </cell>
          <cell r="AU217">
            <v>105.1827084167743</v>
          </cell>
          <cell r="AV217">
            <v>105.55468304227934</v>
          </cell>
          <cell r="AW217">
            <v>105.90120307127934</v>
          </cell>
          <cell r="AX217">
            <v>106.22264634633244</v>
          </cell>
          <cell r="AY217">
            <v>106.51245922885333</v>
          </cell>
          <cell r="AZ217">
            <v>106.80320352044143</v>
          </cell>
          <cell r="BA217">
            <v>107.08907372264949</v>
          </cell>
          <cell r="BB217">
            <v>107.37292077952161</v>
          </cell>
          <cell r="BC217">
            <v>107.65927309387136</v>
          </cell>
          <cell r="BD217">
            <v>107.94936642182375</v>
          </cell>
          <cell r="BE217">
            <v>108.24516387510573</v>
          </cell>
          <cell r="BF217">
            <v>108.54822719957291</v>
          </cell>
        </row>
        <row r="218">
          <cell r="Z218">
            <v>83.706429856991662</v>
          </cell>
          <cell r="AA218">
            <v>94.534127251428387</v>
          </cell>
          <cell r="AB218">
            <v>92.451877752498248</v>
          </cell>
          <cell r="AC218">
            <v>95.367027051000463</v>
          </cell>
          <cell r="AD218">
            <v>97.503683714257477</v>
          </cell>
          <cell r="AE218">
            <v>99.846247728851694</v>
          </cell>
          <cell r="AF218">
            <v>101.0130574005276</v>
          </cell>
          <cell r="AG218">
            <v>101.34530247243681</v>
          </cell>
          <cell r="AH218">
            <v>101.70141293748028</v>
          </cell>
          <cell r="AI218">
            <v>103.25497763926265</v>
          </cell>
          <cell r="AJ218">
            <v>103.63334234118894</v>
          </cell>
          <cell r="AK218">
            <v>104.00676034104355</v>
          </cell>
          <cell r="AL218">
            <v>105.5512767158697</v>
          </cell>
          <cell r="AM218">
            <v>105.90905374918792</v>
          </cell>
          <cell r="AN218">
            <v>106.24162018874786</v>
          </cell>
          <cell r="AO218">
            <v>107.73788304921376</v>
          </cell>
          <cell r="AP218">
            <v>107.97895627569508</v>
          </cell>
          <cell r="AQ218">
            <v>108.13431202142147</v>
          </cell>
          <cell r="AR218">
            <v>109.3899028236799</v>
          </cell>
          <cell r="AS218">
            <v>109.74643944332442</v>
          </cell>
          <cell r="AT218">
            <v>110.10640901611907</v>
          </cell>
          <cell r="AU218">
            <v>111.68256806975619</v>
          </cell>
          <cell r="AV218">
            <v>112.07752920033079</v>
          </cell>
          <cell r="AW218">
            <v>112.44546274481588</v>
          </cell>
          <cell r="AX218">
            <v>112.78676989488883</v>
          </cell>
          <cell r="AY218">
            <v>113.09449202399946</v>
          </cell>
          <cell r="AZ218">
            <v>113.40320311943462</v>
          </cell>
          <cell r="BA218">
            <v>113.70673892677198</v>
          </cell>
          <cell r="BB218">
            <v>114.00812656669574</v>
          </cell>
          <cell r="BC218">
            <v>114.31217427872632</v>
          </cell>
          <cell r="BD218">
            <v>114.620194183645</v>
          </cell>
          <cell r="BE218">
            <v>114.9342707054258</v>
          </cell>
          <cell r="BF218">
            <v>115.256062099408</v>
          </cell>
        </row>
        <row r="219">
          <cell r="Z219">
            <v>81.472952402068913</v>
          </cell>
          <cell r="AA219">
            <v>92.011742265023088</v>
          </cell>
          <cell r="AB219">
            <v>89.985051906762678</v>
          </cell>
          <cell r="AC219">
            <v>92.822418408327266</v>
          </cell>
          <cell r="AD219">
            <v>98.23725859985278</v>
          </cell>
          <cell r="AE219">
            <v>100.59744703706927</v>
          </cell>
          <cell r="AF219">
            <v>101.77303527216766</v>
          </cell>
          <cell r="AG219">
            <v>102.10778001005188</v>
          </cell>
          <cell r="AH219">
            <v>102.46656969380486</v>
          </cell>
          <cell r="AI219">
            <v>104.03182273396526</v>
          </cell>
          <cell r="AJ219">
            <v>104.4130340857037</v>
          </cell>
          <cell r="AK219">
            <v>104.789261518557</v>
          </cell>
          <cell r="AL219">
            <v>106.34539815612423</v>
          </cell>
          <cell r="AM219">
            <v>106.70586694667958</v>
          </cell>
          <cell r="AN219">
            <v>107.04093547004352</v>
          </cell>
          <cell r="AO219">
            <v>108.54845555500471</v>
          </cell>
          <cell r="AP219">
            <v>108.79134251054528</v>
          </cell>
          <cell r="AQ219">
            <v>108.94786708465902</v>
          </cell>
          <cell r="AR219">
            <v>110.21290440056754</v>
          </cell>
          <cell r="AS219">
            <v>110.57212344512159</v>
          </cell>
          <cell r="AT219">
            <v>110.93480127085728</v>
          </cell>
          <cell r="AU219">
            <v>112.52281865285072</v>
          </cell>
          <cell r="AV219">
            <v>112.92075129747609</v>
          </cell>
          <cell r="AW219">
            <v>113.29145301232704</v>
          </cell>
          <cell r="AX219">
            <v>113.63532800747046</v>
          </cell>
          <cell r="AY219">
            <v>113.94536530270662</v>
          </cell>
          <cell r="AZ219">
            <v>114.25639900481553</v>
          </cell>
          <cell r="BA219">
            <v>114.56221848223269</v>
          </cell>
          <cell r="BB219">
            <v>114.86587363036756</v>
          </cell>
          <cell r="BC219">
            <v>115.1722088638238</v>
          </cell>
          <cell r="BD219">
            <v>115.48254617520261</v>
          </cell>
          <cell r="BE219">
            <v>115.79898567076808</v>
          </cell>
          <cell r="BF219">
            <v>116.12319808184462</v>
          </cell>
        </row>
        <row r="256">
          <cell r="AA256">
            <v>12.552083</v>
          </cell>
          <cell r="AB256">
            <v>9.8291850000000007</v>
          </cell>
          <cell r="AC256">
            <v>9.8799489999999999</v>
          </cell>
          <cell r="AD256">
            <v>5.8005649999999997</v>
          </cell>
          <cell r="AE256">
            <v>3.1992569999999998</v>
          </cell>
          <cell r="AF256">
            <v>23.000045610308433</v>
          </cell>
          <cell r="AG256">
            <v>12.219762321598232</v>
          </cell>
          <cell r="AH256">
            <v>17.159118688737525</v>
          </cell>
          <cell r="AI256">
            <v>18.734327994128872</v>
          </cell>
          <cell r="AJ256">
            <v>19.809100717422723</v>
          </cell>
          <cell r="AK256">
            <v>23.03072697919136</v>
          </cell>
          <cell r="AL256">
            <v>24.95078588185838</v>
          </cell>
          <cell r="AM256">
            <v>24.770188718591651</v>
          </cell>
          <cell r="AN256">
            <v>27.729457976869696</v>
          </cell>
          <cell r="AO256">
            <v>28.721323946114321</v>
          </cell>
          <cell r="AP256">
            <v>30.771927046820274</v>
          </cell>
          <cell r="AQ256">
            <v>33.407495734323703</v>
          </cell>
          <cell r="AR256">
            <v>34.537116677542151</v>
          </cell>
          <cell r="AS256">
            <v>36.250509045116409</v>
          </cell>
          <cell r="AT256">
            <v>38.491118482274771</v>
          </cell>
          <cell r="AU256">
            <v>39.621390886410197</v>
          </cell>
          <cell r="AV256">
            <v>42.062604003552238</v>
          </cell>
          <cell r="AW256">
            <v>44.475048399228704</v>
          </cell>
          <cell r="AX256">
            <v>46.919985370905209</v>
          </cell>
          <cell r="AY256">
            <v>49.424766625195055</v>
          </cell>
          <cell r="AZ256">
            <v>51.947499223893047</v>
          </cell>
          <cell r="BA256">
            <v>54.439467866615864</v>
          </cell>
          <cell r="BB256">
            <v>56.96160652240566</v>
          </cell>
          <cell r="BC256">
            <v>59.867561521172341</v>
          </cell>
          <cell r="BD256">
            <v>62.769487642083199</v>
          </cell>
          <cell r="BE256">
            <v>65.673478199262675</v>
          </cell>
          <cell r="BF256">
            <v>68.573051105860486</v>
          </cell>
          <cell r="BG256">
            <v>71.453508041576271</v>
          </cell>
        </row>
        <row r="257">
          <cell r="AA257">
            <v>13.591627000000001</v>
          </cell>
          <cell r="AB257">
            <v>15.783479</v>
          </cell>
          <cell r="AC257">
            <v>6.429214</v>
          </cell>
          <cell r="AD257">
            <v>14.365665999999999</v>
          </cell>
          <cell r="AE257">
            <v>11.166788</v>
          </cell>
          <cell r="AF257">
            <v>17.506907949464278</v>
          </cell>
          <cell r="AG257">
            <v>18.165339943416985</v>
          </cell>
          <cell r="AH257">
            <v>21.653246450201607</v>
          </cell>
          <cell r="AI257">
            <v>23.421179774049435</v>
          </cell>
          <cell r="AJ257">
            <v>26.741200836653867</v>
          </cell>
          <cell r="AK257">
            <v>28.485564620737474</v>
          </cell>
          <cell r="AL257">
            <v>29.496672661736667</v>
          </cell>
          <cell r="AM257">
            <v>32.26322563405872</v>
          </cell>
          <cell r="AN257">
            <v>34.713382324392072</v>
          </cell>
          <cell r="AO257">
            <v>36.234282200577077</v>
          </cell>
          <cell r="AP257">
            <v>38.806988531473642</v>
          </cell>
          <cell r="AQ257">
            <v>41.679219868051923</v>
          </cell>
          <cell r="AR257">
            <v>43.255869255989687</v>
          </cell>
          <cell r="AS257">
            <v>45.798454709118801</v>
          </cell>
          <cell r="AT257">
            <v>48.295129843220941</v>
          </cell>
          <cell r="AU257">
            <v>49.808573696713694</v>
          </cell>
          <cell r="AV257">
            <v>52.82389037372927</v>
          </cell>
          <cell r="AW257">
            <v>55.826229578930878</v>
          </cell>
          <cell r="AX257">
            <v>58.964110640235056</v>
          </cell>
          <cell r="AY257">
            <v>62.131885175122754</v>
          </cell>
          <cell r="AZ257">
            <v>65.242579653031015</v>
          </cell>
          <cell r="BA257">
            <v>68.397972783177394</v>
          </cell>
          <cell r="BB257">
            <v>71.554047154588929</v>
          </cell>
          <cell r="BC257">
            <v>75.210870628849634</v>
          </cell>
          <cell r="BD257">
            <v>78.866460845860331</v>
          </cell>
          <cell r="BE257">
            <v>82.510068727006924</v>
          </cell>
          <cell r="BF257">
            <v>86.145493087035902</v>
          </cell>
          <cell r="BG257">
            <v>89.769839831596741</v>
          </cell>
        </row>
        <row r="258">
          <cell r="AA258">
            <v>13.782885</v>
          </cell>
          <cell r="AB258">
            <v>16.433185000000002</v>
          </cell>
          <cell r="AC258">
            <v>6.8685960000000001</v>
          </cell>
          <cell r="AD258">
            <v>11.264939999999999</v>
          </cell>
          <cell r="AE258">
            <v>5.7203920000000004</v>
          </cell>
          <cell r="AF258">
            <v>17.304297214177129</v>
          </cell>
          <cell r="AG258">
            <v>16.013230405790114</v>
          </cell>
          <cell r="AH258">
            <v>19.111137568740642</v>
          </cell>
          <cell r="AI258">
            <v>19.798098666061108</v>
          </cell>
          <cell r="AJ258">
            <v>22.402360628244114</v>
          </cell>
          <cell r="AK258">
            <v>24.157165816190595</v>
          </cell>
          <cell r="AL258">
            <v>25.967992299989643</v>
          </cell>
          <cell r="AM258">
            <v>27.637649180602981</v>
          </cell>
          <cell r="AN258">
            <v>29.80285307583954</v>
          </cell>
          <cell r="AO258">
            <v>30.958262346087338</v>
          </cell>
          <cell r="AP258">
            <v>33.247633279291527</v>
          </cell>
          <cell r="AQ258">
            <v>35.81771210483781</v>
          </cell>
          <cell r="AR258">
            <v>37.228262626497795</v>
          </cell>
          <cell r="AS258">
            <v>39.258175366536946</v>
          </cell>
          <cell r="AT258">
            <v>41.439931394121921</v>
          </cell>
          <cell r="AU258">
            <v>42.72492549291416</v>
          </cell>
          <cell r="AV258">
            <v>45.344411203198675</v>
          </cell>
          <cell r="AW258">
            <v>47.929801704010679</v>
          </cell>
          <cell r="AX258">
            <v>50.613620027168103</v>
          </cell>
          <cell r="AY258">
            <v>53.310975652104837</v>
          </cell>
          <cell r="AZ258">
            <v>55.994510981422152</v>
          </cell>
          <cell r="BA258">
            <v>58.70156234911294</v>
          </cell>
          <cell r="BB258">
            <v>61.415935623328281</v>
          </cell>
          <cell r="BC258">
            <v>64.55214339903209</v>
          </cell>
          <cell r="BD258">
            <v>67.686584368806777</v>
          </cell>
          <cell r="BE258">
            <v>70.812446098816366</v>
          </cell>
          <cell r="BF258">
            <v>73.935712650478393</v>
          </cell>
          <cell r="BG258">
            <v>77.045850601349869</v>
          </cell>
        </row>
        <row r="259">
          <cell r="Z259">
            <v>15.809695</v>
          </cell>
          <cell r="AA259">
            <v>11.853942</v>
          </cell>
          <cell r="AB259">
            <v>14.609536</v>
          </cell>
          <cell r="AC259">
            <v>7.1321640000000004</v>
          </cell>
          <cell r="AD259">
            <v>22.322641000000001</v>
          </cell>
          <cell r="AE259">
            <v>3.2879230000000002</v>
          </cell>
          <cell r="AF259">
            <v>19.383424713927262</v>
          </cell>
          <cell r="AG259">
            <v>17.534356449036174</v>
          </cell>
          <cell r="AH259">
            <v>22.145575581730682</v>
          </cell>
          <cell r="AI259">
            <v>24.122975680450132</v>
          </cell>
          <cell r="AJ259">
            <v>27.327279585601811</v>
          </cell>
          <cell r="AK259">
            <v>26.799860806069685</v>
          </cell>
          <cell r="AL259">
            <v>30.326991202948921</v>
          </cell>
          <cell r="AM259">
            <v>32.117119483339842</v>
          </cell>
          <cell r="AN259">
            <v>34.960717508214287</v>
          </cell>
          <cell r="AO259">
            <v>36.30818755055752</v>
          </cell>
          <cell r="AP259">
            <v>38.763991963905113</v>
          </cell>
          <cell r="AQ259">
            <v>41.503329450915302</v>
          </cell>
          <cell r="AR259">
            <v>43.498600184665833</v>
          </cell>
          <cell r="AS259">
            <v>45.787546526248818</v>
          </cell>
          <cell r="AT259">
            <v>48.380732194296577</v>
          </cell>
          <cell r="AU259">
            <v>49.829593916755414</v>
          </cell>
          <cell r="AV259">
            <v>52.847785297005359</v>
          </cell>
          <cell r="AW259">
            <v>55.865885829208558</v>
          </cell>
          <cell r="AX259">
            <v>59.05313847283756</v>
          </cell>
          <cell r="AY259">
            <v>62.171067041422454</v>
          </cell>
          <cell r="AZ259">
            <v>65.30622225060975</v>
          </cell>
          <cell r="BA259">
            <v>68.450033420762466</v>
          </cell>
          <cell r="BB259">
            <v>71.615999196216237</v>
          </cell>
          <cell r="BC259">
            <v>75.279544297300788</v>
          </cell>
          <cell r="BD259">
            <v>78.940390307724257</v>
          </cell>
          <cell r="BE259">
            <v>82.578842296696806</v>
          </cell>
          <cell r="BF259">
            <v>86.222283996678115</v>
          </cell>
        </row>
        <row r="260">
          <cell r="Z260">
            <v>18.115228999999999</v>
          </cell>
          <cell r="AA260">
            <v>13.140976</v>
          </cell>
          <cell r="AB260">
            <v>12.605321</v>
          </cell>
          <cell r="AC260">
            <v>7.0378559999999997</v>
          </cell>
          <cell r="AD260">
            <v>8.1572709999999997</v>
          </cell>
          <cell r="AE260">
            <v>3.2519559999999998</v>
          </cell>
          <cell r="AF260">
            <v>15.95918662703731</v>
          </cell>
          <cell r="AG260">
            <v>13.088196828685598</v>
          </cell>
          <cell r="AH260">
            <v>15.600329501524524</v>
          </cell>
          <cell r="AI260">
            <v>16.447021031487086</v>
          </cell>
          <cell r="AJ260">
            <v>18.091564172915497</v>
          </cell>
          <cell r="AK260">
            <v>19.942147250081693</v>
          </cell>
          <cell r="AL260">
            <v>21.730193449010933</v>
          </cell>
          <cell r="AM260">
            <v>22.650351328597619</v>
          </cell>
          <cell r="AN260">
            <v>24.554172957156435</v>
          </cell>
          <cell r="AO260">
            <v>25.512587672798148</v>
          </cell>
          <cell r="AP260">
            <v>27.364016761287999</v>
          </cell>
          <cell r="AQ260">
            <v>29.577335110855209</v>
          </cell>
          <cell r="AR260">
            <v>30.720744007393545</v>
          </cell>
          <cell r="AS260">
            <v>32.325808790666528</v>
          </cell>
          <cell r="AT260">
            <v>34.165297738788546</v>
          </cell>
          <cell r="AU260">
            <v>35.218945579357317</v>
          </cell>
          <cell r="AV260">
            <v>37.381261554143514</v>
          </cell>
          <cell r="AW260">
            <v>39.522862782865467</v>
          </cell>
          <cell r="AX260">
            <v>41.723214169737858</v>
          </cell>
          <cell r="AY260">
            <v>43.941933846730961</v>
          </cell>
          <cell r="AZ260">
            <v>46.163088851846503</v>
          </cell>
          <cell r="BA260">
            <v>48.392367063869031</v>
          </cell>
          <cell r="BB260">
            <v>50.631246038280317</v>
          </cell>
          <cell r="BC260">
            <v>53.216607483015572</v>
          </cell>
          <cell r="BD260">
            <v>55.798324080494254</v>
          </cell>
          <cell r="BE260">
            <v>58.375889122982713</v>
          </cell>
          <cell r="BF260">
            <v>60.951950791008827</v>
          </cell>
        </row>
        <row r="261">
          <cell r="Z261">
            <v>14.813015999999999</v>
          </cell>
          <cell r="AA261">
            <v>11.828963</v>
          </cell>
          <cell r="AB261">
            <v>17.859151000000001</v>
          </cell>
          <cell r="AC261">
            <v>6.674766</v>
          </cell>
          <cell r="AD261">
            <v>10.395977</v>
          </cell>
          <cell r="AE261">
            <v>9.9740590000000005</v>
          </cell>
          <cell r="AF261">
            <v>16.638887614969303</v>
          </cell>
          <cell r="AG261">
            <v>16.801873295803276</v>
          </cell>
          <cell r="AH261">
            <v>20.422380507609564</v>
          </cell>
          <cell r="AI261">
            <v>20.94575220088489</v>
          </cell>
          <cell r="AJ261">
            <v>23.957681137221087</v>
          </cell>
          <cell r="AK261">
            <v>26.27569694301496</v>
          </cell>
          <cell r="AL261">
            <v>27.103385630850227</v>
          </cell>
          <cell r="AM261">
            <v>29.522623750681536</v>
          </cell>
          <cell r="AN261">
            <v>31.746658344771593</v>
          </cell>
          <cell r="AO261">
            <v>32.981971525845857</v>
          </cell>
          <cell r="AP261">
            <v>35.457360555161245</v>
          </cell>
          <cell r="AQ261">
            <v>38.172329919621887</v>
          </cell>
          <cell r="AR261">
            <v>39.547894379556297</v>
          </cell>
          <cell r="AS261">
            <v>41.855249076009514</v>
          </cell>
          <cell r="AT261">
            <v>44.131774195338146</v>
          </cell>
          <cell r="AU261">
            <v>45.509696186218299</v>
          </cell>
          <cell r="AV261">
            <v>48.296267559346759</v>
          </cell>
          <cell r="AW261">
            <v>51.039737927469453</v>
          </cell>
          <cell r="AX261">
            <v>53.892560376658629</v>
          </cell>
          <cell r="AY261">
            <v>56.788528945480472</v>
          </cell>
          <cell r="AZ261">
            <v>59.63266174247007</v>
          </cell>
          <cell r="BA261">
            <v>62.519124716974169</v>
          </cell>
          <cell r="BB261">
            <v>65.407697633850916</v>
          </cell>
          <cell r="BC261">
            <v>68.747151780043055</v>
          </cell>
          <cell r="BD261">
            <v>72.086596540231071</v>
          </cell>
          <cell r="BE261">
            <v>75.418062177544186</v>
          </cell>
          <cell r="BF261">
            <v>78.741461513046403</v>
          </cell>
        </row>
        <row r="262">
          <cell r="Z262">
            <v>12.251363</v>
          </cell>
          <cell r="AA262">
            <v>12.155148000000001</v>
          </cell>
          <cell r="AB262">
            <v>25.395337000000001</v>
          </cell>
          <cell r="AC262">
            <v>3.9359999999999999</v>
          </cell>
          <cell r="AD262">
            <v>7.5437719999999997</v>
          </cell>
          <cell r="AE262">
            <v>8.0000274993635152</v>
          </cell>
          <cell r="AF262">
            <v>16.56045103651882</v>
          </cell>
          <cell r="AG262">
            <v>16.889941179507133</v>
          </cell>
          <cell r="AH262">
            <v>20.386789638390017</v>
          </cell>
          <cell r="AI262">
            <v>18.329376900259014</v>
          </cell>
          <cell r="AJ262">
            <v>22.391705246470071</v>
          </cell>
          <cell r="AK262">
            <v>24.845005514569621</v>
          </cell>
          <cell r="AL262">
            <v>25.948546865430501</v>
          </cell>
          <cell r="AM262">
            <v>28.00825694752568</v>
          </cell>
          <cell r="AN262">
            <v>29.927125067415606</v>
          </cell>
          <cell r="AO262">
            <v>30.844617154646425</v>
          </cell>
          <cell r="AP262">
            <v>33.542489210593637</v>
          </cell>
          <cell r="AQ262">
            <v>36.089111459862274</v>
          </cell>
          <cell r="AR262">
            <v>37.393868126459289</v>
          </cell>
          <cell r="AS262">
            <v>39.49439886423005</v>
          </cell>
          <cell r="AT262">
            <v>41.624114361296677</v>
          </cell>
          <cell r="AU262">
            <v>42.931745713357891</v>
          </cell>
          <cell r="AV262">
            <v>45.623829358790765</v>
          </cell>
          <cell r="AW262">
            <v>48.18942742043491</v>
          </cell>
          <cell r="AX262">
            <v>50.877074408613382</v>
          </cell>
          <cell r="AY262">
            <v>53.597896795192476</v>
          </cell>
          <cell r="AZ262">
            <v>56.287555231859351</v>
          </cell>
          <cell r="BA262">
            <v>59.018710175226396</v>
          </cell>
          <cell r="BB262">
            <v>61.751273453290807</v>
          </cell>
          <cell r="BC262">
            <v>64.896080224356766</v>
          </cell>
          <cell r="BD262">
            <v>68.04815399038857</v>
          </cell>
          <cell r="BE262">
            <v>71.192164894013501</v>
          </cell>
          <cell r="BF262">
            <v>74.331594790082619</v>
          </cell>
        </row>
        <row r="263">
          <cell r="Z263">
            <v>13.701798999999999</v>
          </cell>
          <cell r="AA263">
            <v>13.803696</v>
          </cell>
          <cell r="AB263">
            <v>10.508324</v>
          </cell>
          <cell r="AC263">
            <v>3.8502070000000002</v>
          </cell>
          <cell r="AD263">
            <v>9.9932590000000001</v>
          </cell>
          <cell r="AE263">
            <v>21</v>
          </cell>
          <cell r="AF263">
            <v>14.013663952247047</v>
          </cell>
          <cell r="AG263">
            <v>17.519335345351621</v>
          </cell>
          <cell r="AH263">
            <v>19.699836366098292</v>
          </cell>
          <cell r="AI263">
            <v>22.985732911919737</v>
          </cell>
          <cell r="AJ263">
            <v>26.537279227710872</v>
          </cell>
          <cell r="AK263">
            <v>29.50987402474615</v>
          </cell>
          <cell r="AL263">
            <v>27.649279164634077</v>
          </cell>
          <cell r="AM263">
            <v>31.660134910863434</v>
          </cell>
          <cell r="AN263">
            <v>33.799837662645466</v>
          </cell>
          <cell r="AO263">
            <v>35.701238771580456</v>
          </cell>
          <cell r="AP263">
            <v>38.15628964875814</v>
          </cell>
          <cell r="AQ263">
            <v>40.936418244115188</v>
          </cell>
          <cell r="AR263">
            <v>42.108924028238754</v>
          </cell>
          <cell r="AS263">
            <v>44.940018220971524</v>
          </cell>
          <cell r="AT263">
            <v>47.306098196672991</v>
          </cell>
          <cell r="AU263">
            <v>48.856836191816001</v>
          </cell>
          <cell r="AV263">
            <v>51.759846594848597</v>
          </cell>
          <cell r="AW263">
            <v>54.682331278860225</v>
          </cell>
          <cell r="AX263">
            <v>57.733094261749706</v>
          </cell>
          <cell r="AY263">
            <v>60.900047041178119</v>
          </cell>
          <cell r="AZ263">
            <v>63.921677817106541</v>
          </cell>
          <cell r="BA263">
            <v>67.022320903303296</v>
          </cell>
          <cell r="BB263">
            <v>70.100668504971296</v>
          </cell>
          <cell r="BC263">
            <v>73.684360674418954</v>
          </cell>
          <cell r="BD263">
            <v>77.268109239267133</v>
          </cell>
          <cell r="BE263">
            <v>80.846008775440879</v>
          </cell>
          <cell r="BF263">
            <v>84.401157791926266</v>
          </cell>
        </row>
        <row r="264">
          <cell r="Z264">
            <v>14.342896</v>
          </cell>
          <cell r="AA264">
            <v>8.5238630000000004</v>
          </cell>
          <cell r="AB264">
            <v>6.3281980000000004</v>
          </cell>
          <cell r="AC264">
            <v>6.9607859999999997</v>
          </cell>
          <cell r="AD264">
            <v>13.452024</v>
          </cell>
          <cell r="AE264">
            <v>9</v>
          </cell>
          <cell r="AF264">
            <v>13.405764998290419</v>
          </cell>
          <cell r="AG264">
            <v>13.109369417871571</v>
          </cell>
          <cell r="AH264">
            <v>16.308868568020984</v>
          </cell>
          <cell r="AI264">
            <v>19.36747892342348</v>
          </cell>
          <cell r="AJ264">
            <v>21.066890772810172</v>
          </cell>
          <cell r="AK264">
            <v>22.063466130139261</v>
          </cell>
          <cell r="AL264">
            <v>22.847646456486427</v>
          </cell>
          <cell r="AM264">
            <v>25.032462655255276</v>
          </cell>
          <cell r="AN264">
            <v>27.186628715933111</v>
          </cell>
          <cell r="AO264">
            <v>28.484630951771514</v>
          </cell>
          <cell r="AP264">
            <v>30.236466093880622</v>
          </cell>
          <cell r="AQ264">
            <v>32.479848278802507</v>
          </cell>
          <cell r="AR264">
            <v>33.74121348711472</v>
          </cell>
          <cell r="AS264">
            <v>35.756776272064428</v>
          </cell>
          <cell r="AT264">
            <v>37.737373650233174</v>
          </cell>
          <cell r="AU264">
            <v>38.897786242737766</v>
          </cell>
          <cell r="AV264">
            <v>41.21230061690536</v>
          </cell>
          <cell r="AW264">
            <v>43.573720374364257</v>
          </cell>
          <cell r="AX264">
            <v>46.031209164640039</v>
          </cell>
          <cell r="AY264">
            <v>48.508919738652715</v>
          </cell>
          <cell r="AZ264">
            <v>50.936453070607847</v>
          </cell>
          <cell r="BA264">
            <v>53.392325033560041</v>
          </cell>
          <cell r="BB264">
            <v>55.853737469468179</v>
          </cell>
          <cell r="BC264">
            <v>58.713800830584368</v>
          </cell>
          <cell r="BD264">
            <v>61.568043179998881</v>
          </cell>
          <cell r="BE264">
            <v>64.412316101062757</v>
          </cell>
          <cell r="BF264">
            <v>67.24917384463582</v>
          </cell>
        </row>
        <row r="265">
          <cell r="Z265">
            <v>17.187474000000002</v>
          </cell>
          <cell r="AA265">
            <v>12.003750999999999</v>
          </cell>
          <cell r="AB265">
            <v>5.5900689999999997</v>
          </cell>
          <cell r="AC265">
            <v>11.159005000000001</v>
          </cell>
          <cell r="AD265">
            <v>6.6652100000000001</v>
          </cell>
          <cell r="AE265">
            <v>15</v>
          </cell>
          <cell r="AF265">
            <v>14.215860416967603</v>
          </cell>
          <cell r="AG265">
            <v>14.931674513141099</v>
          </cell>
          <cell r="AH265">
            <v>17.464790781729363</v>
          </cell>
          <cell r="AI265">
            <v>21.460408980670636</v>
          </cell>
          <cell r="AJ265">
            <v>22.035584172830792</v>
          </cell>
          <cell r="AK265">
            <v>25.745670958288862</v>
          </cell>
          <cell r="AL265">
            <v>24.727399130488511</v>
          </cell>
          <cell r="AM265">
            <v>27.680171412877819</v>
          </cell>
          <cell r="AN265">
            <v>29.802077238978928</v>
          </cell>
          <cell r="AO265">
            <v>31.393350878750095</v>
          </cell>
          <cell r="AP265">
            <v>33.253486791816606</v>
          </cell>
          <cell r="AQ265">
            <v>36.030964418719286</v>
          </cell>
          <cell r="AR265">
            <v>37.037119498388357</v>
          </cell>
          <cell r="AS265">
            <v>39.431683883408191</v>
          </cell>
          <cell r="AT265">
            <v>41.554604360100043</v>
          </cell>
          <cell r="AU265">
            <v>42.879007192266926</v>
          </cell>
          <cell r="AV265">
            <v>45.421074341813878</v>
          </cell>
          <cell r="AW265">
            <v>48.043088149824158</v>
          </cell>
          <cell r="AX265">
            <v>50.694157113510592</v>
          </cell>
          <cell r="AY265">
            <v>53.466510067799845</v>
          </cell>
          <cell r="AZ265">
            <v>56.126912642370108</v>
          </cell>
          <cell r="BA265">
            <v>58.843494700996779</v>
          </cell>
          <cell r="BB265">
            <v>61.551389653333175</v>
          </cell>
          <cell r="BC265">
            <v>64.703186662152206</v>
          </cell>
          <cell r="BD265">
            <v>67.842692626981787</v>
          </cell>
          <cell r="BE265">
            <v>70.98500358487226</v>
          </cell>
          <cell r="BF265">
            <v>74.107618961340378</v>
          </cell>
        </row>
        <row r="266">
          <cell r="Z266">
            <v>20.828987999999999</v>
          </cell>
          <cell r="AA266">
            <v>12.043651000000001</v>
          </cell>
          <cell r="AB266">
            <v>6.763636</v>
          </cell>
          <cell r="AC266">
            <v>8.2566950000000006</v>
          </cell>
          <cell r="AD266">
            <v>2.8763079999999999</v>
          </cell>
          <cell r="AE266">
            <v>15.000000446924506</v>
          </cell>
          <cell r="AF266">
            <v>13.719646159458774</v>
          </cell>
          <cell r="AG266">
            <v>13.30939988993028</v>
          </cell>
          <cell r="AH266">
            <v>15.469151455992426</v>
          </cell>
          <cell r="AI266">
            <v>18.409667723248411</v>
          </cell>
          <cell r="AJ266">
            <v>19.48499596441129</v>
          </cell>
          <cell r="AK266">
            <v>23.525154673944378</v>
          </cell>
          <cell r="AL266">
            <v>22.061296792508969</v>
          </cell>
          <cell r="AM266">
            <v>24.564662388432822</v>
          </cell>
          <cell r="AN266">
            <v>26.463443395725882</v>
          </cell>
          <cell r="AO266">
            <v>27.882781301302156</v>
          </cell>
          <cell r="AP266">
            <v>29.699885706168764</v>
          </cell>
          <cell r="AQ266">
            <v>32.190900622457569</v>
          </cell>
          <cell r="AR266">
            <v>32.955419308609734</v>
          </cell>
          <cell r="AS266">
            <v>35.103978851183385</v>
          </cell>
          <cell r="AT266">
            <v>37.008974966639158</v>
          </cell>
          <cell r="AU266">
            <v>38.204067513893499</v>
          </cell>
          <cell r="AV266">
            <v>40.486632200418363</v>
          </cell>
          <cell r="AW266">
            <v>42.805342593777915</v>
          </cell>
          <cell r="AX266">
            <v>45.150027960031899</v>
          </cell>
          <cell r="AY266">
            <v>47.630898449303132</v>
          </cell>
          <cell r="AZ266">
            <v>50.004078775610559</v>
          </cell>
          <cell r="BA266">
            <v>52.426630018113784</v>
          </cell>
          <cell r="BB266">
            <v>54.83845020876106</v>
          </cell>
          <cell r="BC266">
            <v>57.642014441016471</v>
          </cell>
          <cell r="BD266">
            <v>60.438656670713698</v>
          </cell>
          <cell r="BE266">
            <v>63.240881773728148</v>
          </cell>
          <cell r="BF266">
            <v>66.022822368206903</v>
          </cell>
        </row>
        <row r="267">
          <cell r="Z267">
            <v>6.9510040000000002</v>
          </cell>
          <cell r="AA267">
            <v>9.6018469999999994</v>
          </cell>
          <cell r="AB267">
            <v>7.5817769999999998</v>
          </cell>
          <cell r="AC267">
            <v>9.8167500000000008</v>
          </cell>
          <cell r="AD267">
            <v>8.1752459999999996</v>
          </cell>
          <cell r="AE267">
            <v>22</v>
          </cell>
          <cell r="AF267">
            <v>3.2918637066336203</v>
          </cell>
          <cell r="AG267">
            <v>10.417520409867905</v>
          </cell>
          <cell r="AH267">
            <v>9.5787748912243842</v>
          </cell>
          <cell r="AI267">
            <v>10.977979213417171</v>
          </cell>
          <cell r="AJ267">
            <v>10.154357537707654</v>
          </cell>
          <cell r="AK267">
            <v>10.619666283025992</v>
          </cell>
          <cell r="AL267">
            <v>12.189810464056734</v>
          </cell>
          <cell r="AM267">
            <v>14.09315358917263</v>
          </cell>
          <cell r="AN267">
            <v>14.313645732057353</v>
          </cell>
          <cell r="AO267">
            <v>14.976765699969121</v>
          </cell>
          <cell r="AP267">
            <v>15.699464410842495</v>
          </cell>
          <cell r="AQ267">
            <v>17.115334787437348</v>
          </cell>
          <cell r="AR267">
            <v>17.974968419543927</v>
          </cell>
          <cell r="AS267">
            <v>18.997400394445378</v>
          </cell>
          <cell r="AT267">
            <v>19.864850617017055</v>
          </cell>
          <cell r="AU267">
            <v>20.517431387558872</v>
          </cell>
          <cell r="AV267">
            <v>21.740096896247223</v>
          </cell>
          <cell r="AW267">
            <v>23.046523961024832</v>
          </cell>
          <cell r="AX267">
            <v>24.347808033911861</v>
          </cell>
          <cell r="AY267">
            <v>25.626570621817223</v>
          </cell>
          <cell r="AZ267">
            <v>26.889990535538232</v>
          </cell>
          <cell r="BA267">
            <v>28.20489613077541</v>
          </cell>
          <cell r="BB267">
            <v>29.508319516824713</v>
          </cell>
          <cell r="BC267">
            <v>31.026577365755088</v>
          </cell>
          <cell r="BD267">
            <v>32.528237022012377</v>
          </cell>
          <cell r="BE267">
            <v>34.025694737204617</v>
          </cell>
          <cell r="BF267">
            <v>35.525028907846263</v>
          </cell>
        </row>
        <row r="272">
          <cell r="AA272">
            <v>1.8370629999999999</v>
          </cell>
          <cell r="AB272">
            <v>0.88872099999999998</v>
          </cell>
          <cell r="AC272">
            <v>3.884957</v>
          </cell>
          <cell r="AD272">
            <v>2.321796</v>
          </cell>
          <cell r="AE272">
            <v>0.6577954693701894</v>
          </cell>
          <cell r="AF272">
            <v>0.97658091883515463</v>
          </cell>
          <cell r="AG272">
            <v>1.1564835173855279</v>
          </cell>
          <cell r="AH272">
            <v>1.0897374863793392</v>
          </cell>
          <cell r="AI272">
            <v>1.1879245777752976</v>
          </cell>
          <cell r="AJ272">
            <v>1.2404786783940422</v>
          </cell>
          <cell r="AK272">
            <v>1.0137043939491017</v>
          </cell>
          <cell r="AL272">
            <v>1.1302410357538721</v>
          </cell>
          <cell r="AM272">
            <v>1.1376657307766618</v>
          </cell>
          <cell r="AN272">
            <v>1.1324172344503307</v>
          </cell>
          <cell r="AO272">
            <v>1.142002883329795</v>
          </cell>
          <cell r="AP272">
            <v>1.1309014146648018</v>
          </cell>
          <cell r="AQ272">
            <v>1.1112062556519522</v>
          </cell>
          <cell r="AR272">
            <v>1.1346456597950922</v>
          </cell>
          <cell r="AS272">
            <v>1.1308387037747083</v>
          </cell>
          <cell r="AT272">
            <v>1.1302346895783946</v>
          </cell>
          <cell r="AU272">
            <v>1.1299189834432699</v>
          </cell>
          <cell r="AV272">
            <v>1.1275653446929899</v>
          </cell>
          <cell r="AW272">
            <v>1.1273688584486834</v>
          </cell>
          <cell r="AX272">
            <v>1.1306406762568908</v>
          </cell>
          <cell r="AY272">
            <v>1.1291853159876091</v>
          </cell>
          <cell r="AZ272">
            <v>1.1291457104840457</v>
          </cell>
          <cell r="BA272">
            <v>1.1289358357658885</v>
          </cell>
          <cell r="BB272">
            <v>1.1287811811740436</v>
          </cell>
          <cell r="BC272">
            <v>1.1290552793886235</v>
          </cell>
          <cell r="BD272">
            <v>1.1293377439336956</v>
          </cell>
          <cell r="BE272">
            <v>1.129020664560042</v>
          </cell>
          <cell r="BF272">
            <v>1.1290511501492593</v>
          </cell>
          <cell r="BG272">
            <v>1.1290261409644589</v>
          </cell>
        </row>
        <row r="273">
          <cell r="AA273">
            <v>0.94086700000000001</v>
          </cell>
          <cell r="AB273">
            <v>1.0285880000000001</v>
          </cell>
          <cell r="AC273">
            <v>2.1122879999999999</v>
          </cell>
          <cell r="AD273">
            <v>2.5132880000000002</v>
          </cell>
          <cell r="AE273">
            <v>0.58769454937926557</v>
          </cell>
          <cell r="AF273">
            <v>0.84799925105201179</v>
          </cell>
          <cell r="AG273">
            <v>0.86615388301616869</v>
          </cell>
          <cell r="AH273">
            <v>0.885019040952572</v>
          </cell>
          <cell r="AI273">
            <v>0.91460445571252214</v>
          </cell>
          <cell r="AJ273">
            <v>1.1400309448800034</v>
          </cell>
          <cell r="AK273">
            <v>0.82029423602250795</v>
          </cell>
          <cell r="AL273">
            <v>0.9307615151226557</v>
          </cell>
          <cell r="AM273">
            <v>0.92522051211675493</v>
          </cell>
          <cell r="AN273">
            <v>0.93814203853805223</v>
          </cell>
          <cell r="AO273">
            <v>0.94618233277088892</v>
          </cell>
          <cell r="AP273">
            <v>0.95088984933599463</v>
          </cell>
          <cell r="AQ273">
            <v>0.91212012691417199</v>
          </cell>
          <cell r="AR273">
            <v>0.93823924957686933</v>
          </cell>
          <cell r="AS273">
            <v>0.93451097193517252</v>
          </cell>
          <cell r="AT273">
            <v>0.93711471942719538</v>
          </cell>
          <cell r="AU273">
            <v>0.93638850610661928</v>
          </cell>
          <cell r="AV273">
            <v>0.93457498343788081</v>
          </cell>
          <cell r="AW273">
            <v>0.93167471479200581</v>
          </cell>
          <cell r="AX273">
            <v>0.93616568609674755</v>
          </cell>
          <cell r="AY273">
            <v>0.93485277913977483</v>
          </cell>
          <cell r="AZ273">
            <v>0.93518372197208977</v>
          </cell>
          <cell r="BA273">
            <v>0.93473133391460572</v>
          </cell>
          <cell r="BB273">
            <v>0.93449037708769989</v>
          </cell>
          <cell r="BC273">
            <v>0.93452164718304476</v>
          </cell>
          <cell r="BD273">
            <v>0.93508477964218351</v>
          </cell>
          <cell r="BE273">
            <v>0.93475597185944315</v>
          </cell>
          <cell r="BF273">
            <v>0.93480237195992466</v>
          </cell>
          <cell r="BG273">
            <v>0.93471682193739536</v>
          </cell>
        </row>
        <row r="274">
          <cell r="AA274">
            <v>0.31694299999999997</v>
          </cell>
          <cell r="AB274">
            <v>0.76651999999999998</v>
          </cell>
          <cell r="AC274">
            <v>1.7834909999999999</v>
          </cell>
          <cell r="AD274">
            <v>0.55470900000000001</v>
          </cell>
          <cell r="AE274">
            <v>0.41978148107021579</v>
          </cell>
          <cell r="AF274">
            <v>0.39908389463721539</v>
          </cell>
          <cell r="AG274">
            <v>0.46323391180629803</v>
          </cell>
          <cell r="AH274">
            <v>0.48977678594525514</v>
          </cell>
          <cell r="AI274">
            <v>0.47797594180425962</v>
          </cell>
          <cell r="AJ274">
            <v>0.46531701469179687</v>
          </cell>
          <cell r="AK274">
            <v>0.44997040305264879</v>
          </cell>
          <cell r="AL274">
            <v>0.45907750977696499</v>
          </cell>
          <cell r="AM274">
            <v>0.46925481146005166</v>
          </cell>
          <cell r="AN274">
            <v>0.4684235310541851</v>
          </cell>
          <cell r="AO274">
            <v>0.46431913615714437</v>
          </cell>
          <cell r="AP274">
            <v>0.46240865400712949</v>
          </cell>
          <cell r="AQ274">
            <v>0.46220907830019908</v>
          </cell>
          <cell r="AR274">
            <v>0.46469672849109517</v>
          </cell>
          <cell r="AS274">
            <v>0.46532304219574189</v>
          </cell>
          <cell r="AT274">
            <v>0.46441142560195059</v>
          </cell>
          <cell r="AU274">
            <v>0.463791327830262</v>
          </cell>
          <cell r="AV274">
            <v>0.46380978571922332</v>
          </cell>
          <cell r="AW274">
            <v>0.46408632048384973</v>
          </cell>
          <cell r="AX274">
            <v>0.46440646196765462</v>
          </cell>
          <cell r="AY274">
            <v>0.46428438036620551</v>
          </cell>
          <cell r="AZ274">
            <v>0.46410106432058806</v>
          </cell>
          <cell r="BA274">
            <v>0.46407565527343903</v>
          </cell>
          <cell r="BB274">
            <v>0.46413760257150427</v>
          </cell>
          <cell r="BC274">
            <v>0.46419077648234741</v>
          </cell>
          <cell r="BD274">
            <v>0.4642010328998783</v>
          </cell>
          <cell r="BE274">
            <v>0.46415789580281691</v>
          </cell>
          <cell r="BF274">
            <v>0.46414122630955146</v>
          </cell>
          <cell r="BG274">
            <v>0.46415259260599717</v>
          </cell>
        </row>
        <row r="275">
          <cell r="Z275">
            <v>2.006545</v>
          </cell>
          <cell r="AA275">
            <v>0.45858399999999999</v>
          </cell>
          <cell r="AB275">
            <v>0.38218600000000003</v>
          </cell>
          <cell r="AC275">
            <v>1.490278</v>
          </cell>
          <cell r="AD275">
            <v>1.181853</v>
          </cell>
          <cell r="AE275">
            <v>0.5029099823484704</v>
          </cell>
          <cell r="AF275">
            <v>0.55028993319986141</v>
          </cell>
          <cell r="AG275">
            <v>0.48426050138038479</v>
          </cell>
          <cell r="AH275">
            <v>0.51273675489992465</v>
          </cell>
          <cell r="AI275">
            <v>0.5557782001773246</v>
          </cell>
          <cell r="AJ275">
            <v>0.64641003436572819</v>
          </cell>
          <cell r="AK275">
            <v>0.52119507440119317</v>
          </cell>
          <cell r="AL275">
            <v>0.54989508480464477</v>
          </cell>
          <cell r="AM275">
            <v>0.5440761130449111</v>
          </cell>
          <cell r="AN275">
            <v>0.5572030297297631</v>
          </cell>
          <cell r="AO275">
            <v>0.56347090135876043</v>
          </cell>
          <cell r="AP275">
            <v>0.56375586726924798</v>
          </cell>
          <cell r="AQ275">
            <v>0.54716804066785452</v>
          </cell>
          <cell r="AR275">
            <v>0.5556801992414655</v>
          </cell>
          <cell r="AS275">
            <v>0.5551347904141074</v>
          </cell>
          <cell r="AT275">
            <v>0.55745560765341828</v>
          </cell>
          <cell r="AU275">
            <v>0.55704195979028714</v>
          </cell>
          <cell r="AV275">
            <v>0.55583890104921874</v>
          </cell>
          <cell r="AW275">
            <v>0.55449611955342659</v>
          </cell>
          <cell r="AX275">
            <v>0.5562302916296995</v>
          </cell>
          <cell r="AY275">
            <v>0.55599347569209168</v>
          </cell>
          <cell r="AZ275">
            <v>0.55621257593521012</v>
          </cell>
          <cell r="BA275">
            <v>0.55592014954294489</v>
          </cell>
          <cell r="BB275">
            <v>0.55575427277192935</v>
          </cell>
          <cell r="BC275">
            <v>0.5557705224706746</v>
          </cell>
          <cell r="BD275">
            <v>0.55602215311437508</v>
          </cell>
          <cell r="BE275">
            <v>0.55593019928257015</v>
          </cell>
          <cell r="BF275">
            <v>0.55593593476702685</v>
          </cell>
        </row>
        <row r="276">
          <cell r="Z276">
            <v>1.657289</v>
          </cell>
          <cell r="AA276">
            <v>0.49961299999999997</v>
          </cell>
          <cell r="AB276">
            <v>0.96044099999999999</v>
          </cell>
          <cell r="AC276">
            <v>3.8361450000000001</v>
          </cell>
          <cell r="AD276">
            <v>0</v>
          </cell>
          <cell r="AE276">
            <v>0.77532464068204199</v>
          </cell>
          <cell r="AF276">
            <v>0.69326422380543962</v>
          </cell>
          <cell r="AG276">
            <v>0.73215574520394844</v>
          </cell>
          <cell r="AH276">
            <v>0.78207478993888713</v>
          </cell>
          <cell r="AI276">
            <v>0.79703023634331727</v>
          </cell>
          <cell r="AJ276">
            <v>0.59656387992606352</v>
          </cell>
          <cell r="AK276">
            <v>0.75596992719472689</v>
          </cell>
          <cell r="AL276">
            <v>0.72021777504353124</v>
          </cell>
          <cell r="AM276">
            <v>0.73275891572138863</v>
          </cell>
          <cell r="AN276">
            <v>0.7303713216893053</v>
          </cell>
          <cell r="AO276">
            <v>0.72050814684580544</v>
          </cell>
          <cell r="AP276">
            <v>0.70717636391500305</v>
          </cell>
          <cell r="AQ276">
            <v>0.73196521729895148</v>
          </cell>
          <cell r="AR276">
            <v>0.72220650464300684</v>
          </cell>
          <cell r="AS276">
            <v>0.7245559930940908</v>
          </cell>
          <cell r="AT276">
            <v>0.72244551087841447</v>
          </cell>
          <cell r="AU276">
            <v>0.72128244515937145</v>
          </cell>
          <cell r="AV276">
            <v>0.72166991796589341</v>
          </cell>
          <cell r="AW276">
            <v>0.72449113421476707</v>
          </cell>
          <cell r="AX276">
            <v>0.72243207434815548</v>
          </cell>
          <cell r="AY276">
            <v>0.72288900026250758</v>
          </cell>
          <cell r="AZ276">
            <v>0.72246421651332049</v>
          </cell>
          <cell r="BA276">
            <v>0.72255291439013902</v>
          </cell>
          <cell r="BB276">
            <v>0.72278926866092885</v>
          </cell>
          <cell r="BC276">
            <v>0.72296586794577788</v>
          </cell>
          <cell r="BD276">
            <v>0.72262549483501026</v>
          </cell>
          <cell r="BE276">
            <v>0.72273225355453485</v>
          </cell>
          <cell r="BF276">
            <v>0.72267955246903526</v>
          </cell>
        </row>
        <row r="277">
          <cell r="Z277">
            <v>2.6853850000000001</v>
          </cell>
          <cell r="AA277">
            <v>0.63109300000000002</v>
          </cell>
          <cell r="AB277">
            <v>2.2040470000000001</v>
          </cell>
          <cell r="AC277">
            <v>1.892849</v>
          </cell>
          <cell r="AD277">
            <v>0</v>
          </cell>
          <cell r="AE277">
            <v>0.82764996205231722</v>
          </cell>
          <cell r="AF277">
            <v>0.73911495524108572</v>
          </cell>
          <cell r="AG277">
            <v>0.66994600121306191</v>
          </cell>
          <cell r="AH277">
            <v>0.706988474860337</v>
          </cell>
          <cell r="AI277">
            <v>0.54521191054367024</v>
          </cell>
          <cell r="AJ277">
            <v>0.58873987867336042</v>
          </cell>
          <cell r="AK277">
            <v>0.69778226078209438</v>
          </cell>
          <cell r="AL277">
            <v>0.65000024410630308</v>
          </cell>
          <cell r="AM277">
            <v>0.6417337052145049</v>
          </cell>
          <cell r="AN277">
            <v>0.63774455379315309</v>
          </cell>
          <cell r="AO277">
            <v>0.62469359986398665</v>
          </cell>
          <cell r="AP277">
            <v>0.6432001285138832</v>
          </cell>
          <cell r="AQ277">
            <v>0.65039087275200846</v>
          </cell>
          <cell r="AR277">
            <v>0.63947444629836614</v>
          </cell>
          <cell r="AS277">
            <v>0.63955257202750726</v>
          </cell>
          <cell r="AT277">
            <v>0.63910072024427944</v>
          </cell>
          <cell r="AU277">
            <v>0.63946232389115032</v>
          </cell>
          <cell r="AV277">
            <v>0.64234374796720883</v>
          </cell>
          <cell r="AW277">
            <v>0.6415961870426623</v>
          </cell>
          <cell r="AX277">
            <v>0.63998676208570238</v>
          </cell>
          <cell r="AY277">
            <v>0.64041111023456165</v>
          </cell>
          <cell r="AZ277">
            <v>0.64049794824620077</v>
          </cell>
          <cell r="BA277">
            <v>0.6407600262442571</v>
          </cell>
          <cell r="BB277">
            <v>0.64096715111526714</v>
          </cell>
          <cell r="BC277">
            <v>0.64065040677067697</v>
          </cell>
          <cell r="BD277">
            <v>0.64052459958519781</v>
          </cell>
          <cell r="BE277">
            <v>0.64065732852219281</v>
          </cell>
          <cell r="BF277">
            <v>0.64068002639232002</v>
          </cell>
        </row>
        <row r="278">
          <cell r="Z278">
            <v>3.4505629999999998</v>
          </cell>
          <cell r="AA278">
            <v>1.086355</v>
          </cell>
          <cell r="AB278">
            <v>1.0422640000000001</v>
          </cell>
          <cell r="AC278">
            <v>0.89339000000000002</v>
          </cell>
          <cell r="AD278">
            <v>1.568414</v>
          </cell>
          <cell r="AE278">
            <v>0.69749269452613749</v>
          </cell>
          <cell r="AF278">
            <v>0.80168800433975096</v>
          </cell>
          <cell r="AG278">
            <v>0.63766166205136066</v>
          </cell>
          <cell r="AH278">
            <v>0.62454995428090787</v>
          </cell>
          <cell r="AI278">
            <v>0.60714381624887082</v>
          </cell>
          <cell r="AJ278">
            <v>0.86596126303963139</v>
          </cell>
          <cell r="AK278">
            <v>0.6737072262894056</v>
          </cell>
          <cell r="AL278">
            <v>0.70740093999210441</v>
          </cell>
          <cell r="AM278">
            <v>0.68180478438203529</v>
          </cell>
          <cell r="AN278">
            <v>0.69575263997018399</v>
          </cell>
          <cell r="AO278">
            <v>0.70720360599040955</v>
          </cell>
          <cell r="AP278">
            <v>0.72492537073467211</v>
          </cell>
          <cell r="AQ278">
            <v>0.69317383932482779</v>
          </cell>
          <cell r="AR278">
            <v>0.70341746821388107</v>
          </cell>
          <cell r="AS278">
            <v>0.70057204808042572</v>
          </cell>
          <cell r="AT278">
            <v>0.7048945848467949</v>
          </cell>
          <cell r="AU278">
            <v>0.7058584664688432</v>
          </cell>
          <cell r="AV278">
            <v>0.70539666224012032</v>
          </cell>
          <cell r="AW278">
            <v>0.70158328138695447</v>
          </cell>
          <cell r="AX278">
            <v>0.70402784597001311</v>
          </cell>
          <cell r="AY278">
            <v>0.70366100860462777</v>
          </cell>
          <cell r="AZ278">
            <v>0.70435216818254531</v>
          </cell>
          <cell r="BA278">
            <v>0.70410545293411175</v>
          </cell>
          <cell r="BB278">
            <v>0.70380419327685217</v>
          </cell>
          <cell r="BC278">
            <v>0.70354595141565057</v>
          </cell>
          <cell r="BD278">
            <v>0.70399013379362996</v>
          </cell>
          <cell r="BE278">
            <v>0.70389375488275741</v>
          </cell>
          <cell r="BF278">
            <v>0.70395957992055791</v>
          </cell>
        </row>
        <row r="279">
          <cell r="Z279">
            <v>3.6065330000000002</v>
          </cell>
          <cell r="AA279">
            <v>1.845437</v>
          </cell>
          <cell r="AB279">
            <v>1.1446270000000001</v>
          </cell>
          <cell r="AC279">
            <v>2.9139819999999999</v>
          </cell>
          <cell r="AD279">
            <v>0</v>
          </cell>
          <cell r="AE279">
            <v>1.1055637648326468</v>
          </cell>
          <cell r="AF279">
            <v>0.94820673716202752</v>
          </cell>
          <cell r="AG279">
            <v>0.8452781154589073</v>
          </cell>
          <cell r="AH279">
            <v>0.76300151527219917</v>
          </cell>
          <cell r="AI279">
            <v>0.76747488631596594</v>
          </cell>
          <cell r="AJ279">
            <v>0.73241002654515619</v>
          </cell>
          <cell r="AK279">
            <v>0.88590500380834936</v>
          </cell>
          <cell r="AL279">
            <v>0.81127425615085136</v>
          </cell>
          <cell r="AM279">
            <v>0.79881390948011555</v>
          </cell>
          <cell r="AN279">
            <v>0.79201313761850445</v>
          </cell>
          <cell r="AO279">
            <v>0.79917561646008772</v>
          </cell>
          <cell r="AP279">
            <v>0.80408326672059549</v>
          </cell>
          <cell r="AQ279">
            <v>0.81743638470358171</v>
          </cell>
          <cell r="AR279">
            <v>0.80107203728603082</v>
          </cell>
          <cell r="AS279">
            <v>0.80230446299657709</v>
          </cell>
          <cell r="AT279">
            <v>0.80275608855776004</v>
          </cell>
          <cell r="AU279">
            <v>0.8048143536333745</v>
          </cell>
          <cell r="AV279">
            <v>0.80553044805290897</v>
          </cell>
          <cell r="AW279">
            <v>0.80567666543546479</v>
          </cell>
          <cell r="AX279">
            <v>0.8032954781053302</v>
          </cell>
          <cell r="AY279">
            <v>0.80421640373521708</v>
          </cell>
          <cell r="AZ279">
            <v>0.80441460675696752</v>
          </cell>
          <cell r="BA279">
            <v>0.80470666979245919</v>
          </cell>
          <cell r="BB279">
            <v>0.80462672041717764</v>
          </cell>
          <cell r="BC279">
            <v>0.80446196476508769</v>
          </cell>
          <cell r="BD279">
            <v>0.80425197576143026</v>
          </cell>
          <cell r="BE279">
            <v>0.8044852730933818</v>
          </cell>
          <cell r="BF279">
            <v>0.8044923874986244</v>
          </cell>
        </row>
        <row r="280">
          <cell r="Z280">
            <v>2.0879470000000002</v>
          </cell>
          <cell r="AA280">
            <v>1.5495620000000001</v>
          </cell>
          <cell r="AB280">
            <v>0.73292800000000002</v>
          </cell>
          <cell r="AC280">
            <v>4.0431929999999996</v>
          </cell>
          <cell r="AD280">
            <v>0.587835</v>
          </cell>
          <cell r="AE280">
            <v>0.8698436927336215</v>
          </cell>
          <cell r="AF280">
            <v>0.89744796371789681</v>
          </cell>
          <cell r="AG280">
            <v>0.93858367645178054</v>
          </cell>
          <cell r="AH280">
            <v>0.89018569051188612</v>
          </cell>
          <cell r="AI280">
            <v>0.96866667696958086</v>
          </cell>
          <cell r="AJ280">
            <v>0.83677920468303701</v>
          </cell>
          <cell r="AK280">
            <v>0.91294554007695317</v>
          </cell>
          <cell r="AL280">
            <v>0.9063326424668362</v>
          </cell>
          <cell r="AM280">
            <v>0.90943215773864761</v>
          </cell>
          <cell r="AN280">
            <v>0.90298195094165867</v>
          </cell>
          <cell r="AO280">
            <v>0.9068312443870109</v>
          </cell>
          <cell r="AP280">
            <v>0.89369429918142651</v>
          </cell>
          <cell r="AQ280">
            <v>0.90770470712222118</v>
          </cell>
          <cell r="AR280">
            <v>0.90385445894311589</v>
          </cell>
          <cell r="AS280">
            <v>0.904128871874193</v>
          </cell>
          <cell r="AT280">
            <v>0.90301333211508672</v>
          </cell>
          <cell r="AU280">
            <v>0.90324271630159347</v>
          </cell>
          <cell r="AV280">
            <v>0.90247913384720868</v>
          </cell>
          <cell r="AW280">
            <v>0.90438881727124198</v>
          </cell>
          <cell r="AX280">
            <v>0.90334370261623942</v>
          </cell>
          <cell r="AY280">
            <v>0.90345057428186459</v>
          </cell>
          <cell r="AZ280">
            <v>0.90329354043027399</v>
          </cell>
          <cell r="BA280">
            <v>0.9033809888636295</v>
          </cell>
          <cell r="BB280">
            <v>0.90339115368936584</v>
          </cell>
          <cell r="BC280">
            <v>0.90357152469265001</v>
          </cell>
          <cell r="BD280">
            <v>0.90337199197627482</v>
          </cell>
          <cell r="BE280">
            <v>0.90341755639155685</v>
          </cell>
          <cell r="BF280">
            <v>0.90340183993043888</v>
          </cell>
        </row>
        <row r="281">
          <cell r="Z281">
            <v>3.0300669999999998</v>
          </cell>
          <cell r="AA281">
            <v>0.61602100000000004</v>
          </cell>
          <cell r="AB281">
            <v>1.130933</v>
          </cell>
          <cell r="AC281">
            <v>5.0847670000000003</v>
          </cell>
          <cell r="AD281">
            <v>0</v>
          </cell>
          <cell r="AE281">
            <v>1.2396875851672902</v>
          </cell>
          <cell r="AF281">
            <v>0.9832223487196351</v>
          </cell>
          <cell r="AG281">
            <v>0.97331881044193058</v>
          </cell>
          <cell r="AH281">
            <v>1.0533822653265563</v>
          </cell>
          <cell r="AI281">
            <v>1.0933120235733107</v>
          </cell>
          <cell r="AJ281">
            <v>0.84992220193108248</v>
          </cell>
          <cell r="AK281">
            <v>1.0685846066457445</v>
          </cell>
          <cell r="AL281">
            <v>0.99063152999850312</v>
          </cell>
          <cell r="AM281">
            <v>1.0077039815837248</v>
          </cell>
          <cell r="AN281">
            <v>1.0111665254950393</v>
          </cell>
          <cell r="AO281">
            <v>1.0020308687464732</v>
          </cell>
          <cell r="AP281">
            <v>0.98560176913081887</v>
          </cell>
          <cell r="AQ281">
            <v>1.0160235024938971</v>
          </cell>
          <cell r="AR281">
            <v>0.99942693499091184</v>
          </cell>
          <cell r="AS281">
            <v>1.0045053294899904</v>
          </cell>
          <cell r="AT281">
            <v>1.002849920171428</v>
          </cell>
          <cell r="AU281">
            <v>1.0015176809704183</v>
          </cell>
          <cell r="AV281">
            <v>1.0016814912554093</v>
          </cell>
          <cell r="AW281">
            <v>1.0048646736233291</v>
          </cell>
          <cell r="AX281">
            <v>1.0019962713756316</v>
          </cell>
          <cell r="AY281">
            <v>1.003083819102115</v>
          </cell>
          <cell r="AZ281">
            <v>1.0025820074792431</v>
          </cell>
          <cell r="BA281">
            <v>1.0026287872653807</v>
          </cell>
          <cell r="BB281">
            <v>1.0028416525671455</v>
          </cell>
          <cell r="BC281">
            <v>1.0030311117691397</v>
          </cell>
          <cell r="BD281">
            <v>1.0026265075579031</v>
          </cell>
          <cell r="BE281">
            <v>1.0028334756366046</v>
          </cell>
          <cell r="BF281">
            <v>1.0027420133277622</v>
          </cell>
        </row>
        <row r="282">
          <cell r="Z282">
            <v>3.0300669999999998</v>
          </cell>
          <cell r="AA282">
            <v>0.61602100000000004</v>
          </cell>
          <cell r="AB282">
            <v>1.130933</v>
          </cell>
          <cell r="AC282">
            <v>3.8916499999999998</v>
          </cell>
          <cell r="AD282">
            <v>0</v>
          </cell>
          <cell r="AE282">
            <v>1.1382980017070021</v>
          </cell>
          <cell r="AF282">
            <v>0.86426833155385074</v>
          </cell>
          <cell r="AG282">
            <v>0.81721624239225465</v>
          </cell>
          <cell r="AH282">
            <v>0.87694155517377459</v>
          </cell>
          <cell r="AI282">
            <v>0.88608787601276906</v>
          </cell>
          <cell r="AJ282">
            <v>0.73934482616537633</v>
          </cell>
          <cell r="AK282">
            <v>0.91656240136793021</v>
          </cell>
          <cell r="AL282">
            <v>0.83677176625960503</v>
          </cell>
          <cell r="AM282">
            <v>0.84723058022242093</v>
          </cell>
          <cell r="AN282">
            <v>0.85114168499589105</v>
          </cell>
          <cell r="AO282">
            <v>0.84519949000562034</v>
          </cell>
          <cell r="AP282">
            <v>0.83821025180224484</v>
          </cell>
          <cell r="AQ282">
            <v>0.85938118457029344</v>
          </cell>
          <cell r="AR282">
            <v>0.84371075465715639</v>
          </cell>
          <cell r="AS282">
            <v>0.84823263831929407</v>
          </cell>
          <cell r="AT282">
            <v>0.84752867320624103</v>
          </cell>
          <cell r="AU282">
            <v>0.84694686387092188</v>
          </cell>
          <cell r="AV282">
            <v>0.847412700511046</v>
          </cell>
          <cell r="AW282">
            <v>0.84916002292478143</v>
          </cell>
          <cell r="AX282">
            <v>0.8467663261129319</v>
          </cell>
          <cell r="AY282">
            <v>0.84785617976645689</v>
          </cell>
          <cell r="AZ282">
            <v>0.84756291732518441</v>
          </cell>
          <cell r="BA282">
            <v>0.84762841863722749</v>
          </cell>
          <cell r="BB282">
            <v>0.84775162932808013</v>
          </cell>
          <cell r="BC282">
            <v>0.84779477295331651</v>
          </cell>
          <cell r="BD282">
            <v>0.84751309423397614</v>
          </cell>
          <cell r="BE282">
            <v>0.84771878360205299</v>
          </cell>
          <cell r="BF282">
            <v>0.84765016649555691</v>
          </cell>
        </row>
        <row r="283">
          <cell r="Z283">
            <v>2.4653529999999999</v>
          </cell>
          <cell r="AA283">
            <v>2.4194450000000001</v>
          </cell>
          <cell r="AB283">
            <v>2.9551850000000002</v>
          </cell>
          <cell r="AC283">
            <v>3.9153009999999999</v>
          </cell>
          <cell r="AD283">
            <v>1.2721049999999998</v>
          </cell>
          <cell r="AE283">
            <v>1.1779581761308009</v>
          </cell>
          <cell r="AF283">
            <v>1.2988334377360697</v>
          </cell>
          <cell r="AG283">
            <v>1.4157079331983766</v>
          </cell>
          <cell r="AH283">
            <v>1.3256056864583616</v>
          </cell>
          <cell r="AI283">
            <v>1.1987893985231111</v>
          </cell>
          <cell r="AJ283">
            <v>1.2980420467047225</v>
          </cell>
          <cell r="AK283">
            <v>1.2833789264093429</v>
          </cell>
          <cell r="AL283">
            <v>1.3073957005241272</v>
          </cell>
          <cell r="AM283">
            <v>1.3043047982587836</v>
          </cell>
          <cell r="AN283">
            <v>1.2826423517239345</v>
          </cell>
          <cell r="AO283">
            <v>1.2783821740840171</v>
          </cell>
          <cell r="AP283">
            <v>1.2951527647241843</v>
          </cell>
          <cell r="AQ283">
            <v>1.2912207902000414</v>
          </cell>
          <cell r="AR283">
            <v>1.2935755578630097</v>
          </cell>
          <cell r="AS283">
            <v>1.2903405757981918</v>
          </cell>
          <cell r="AT283">
            <v>1.288194727719036</v>
          </cell>
          <cell r="AU283">
            <v>1.2897343725338875</v>
          </cell>
          <cell r="AV283">
            <v>1.2916968832608919</v>
          </cell>
          <cell r="AW283">
            <v>1.2906132048228329</v>
          </cell>
          <cell r="AX283">
            <v>1.290708423435003</v>
          </cell>
          <cell r="AY283">
            <v>1.2901159528269694</v>
          </cell>
          <cell r="AZ283">
            <v>1.2901895223543303</v>
          </cell>
          <cell r="BA283">
            <v>1.2905737673759177</v>
          </cell>
          <cell r="BB283">
            <v>1.2906647973400052</v>
          </cell>
          <cell r="BC283">
            <v>1.2904401741630114</v>
          </cell>
          <cell r="BD283">
            <v>1.2904504926664462</v>
          </cell>
          <cell r="BE283">
            <v>1.2903968428120471</v>
          </cell>
          <cell r="BF283">
            <v>1.2904637507799421</v>
          </cell>
        </row>
        <row r="320"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</row>
        <row r="321"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</row>
        <row r="322"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</row>
        <row r="323"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</row>
        <row r="324"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</row>
        <row r="325"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</row>
        <row r="326"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</row>
        <row r="327"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</row>
        <row r="328"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</row>
        <row r="329"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</row>
        <row r="330"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</row>
        <row r="331"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</row>
        <row r="336"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</row>
        <row r="337"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</row>
        <row r="338"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</row>
        <row r="339"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</row>
        <row r="340"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</row>
        <row r="341"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</row>
        <row r="342"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</row>
        <row r="343"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</row>
        <row r="344"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</row>
        <row r="345"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</row>
        <row r="346"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</row>
        <row r="347"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</row>
        <row r="352"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</row>
        <row r="353"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</row>
        <row r="354"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</row>
        <row r="355"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</row>
        <row r="356"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</row>
        <row r="357"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</row>
        <row r="358"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</row>
        <row r="359"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</row>
        <row r="360"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</row>
        <row r="361"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</row>
        <row r="362"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</row>
        <row r="363"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</row>
        <row r="386">
          <cell r="Z386">
            <v>212.92307692307696</v>
          </cell>
          <cell r="AA386">
            <v>263.84615384615392</v>
          </cell>
          <cell r="AB386">
            <v>281.23076923076928</v>
          </cell>
          <cell r="AC386">
            <v>228</v>
          </cell>
          <cell r="AD386">
            <v>146.76923076923077</v>
          </cell>
          <cell r="AE386">
            <v>140.76923076923077</v>
          </cell>
          <cell r="AF386">
            <v>145.76923076923077</v>
          </cell>
          <cell r="AG386">
            <v>150</v>
          </cell>
          <cell r="AH386">
            <v>150</v>
          </cell>
          <cell r="AI386">
            <v>150</v>
          </cell>
          <cell r="AJ386">
            <v>150</v>
          </cell>
          <cell r="AK386">
            <v>150</v>
          </cell>
          <cell r="AL386">
            <v>150</v>
          </cell>
          <cell r="AM386">
            <v>150</v>
          </cell>
          <cell r="AN386">
            <v>150</v>
          </cell>
          <cell r="AO386">
            <v>150</v>
          </cell>
          <cell r="AP386">
            <v>150</v>
          </cell>
          <cell r="AQ386">
            <v>150</v>
          </cell>
          <cell r="AR386">
            <v>150</v>
          </cell>
          <cell r="AS386">
            <v>150</v>
          </cell>
          <cell r="AT386">
            <v>150</v>
          </cell>
          <cell r="AU386">
            <v>150</v>
          </cell>
          <cell r="AV386">
            <v>150</v>
          </cell>
          <cell r="AW386">
            <v>150</v>
          </cell>
          <cell r="AX386">
            <v>150</v>
          </cell>
          <cell r="AY386">
            <v>150</v>
          </cell>
          <cell r="AZ386">
            <v>150</v>
          </cell>
          <cell r="BA386">
            <v>150</v>
          </cell>
          <cell r="BB386">
            <v>150</v>
          </cell>
          <cell r="BC386">
            <v>150</v>
          </cell>
          <cell r="BD386">
            <v>150</v>
          </cell>
          <cell r="BE386">
            <v>150</v>
          </cell>
          <cell r="BF386">
            <v>150</v>
          </cell>
          <cell r="BG386">
            <v>150</v>
          </cell>
        </row>
      </sheetData>
      <sheetData sheetId="9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tblSAFFeedstock"/>
      <sheetName val="DataDepotMetaData"/>
    </sheetNames>
    <sheetDataSet>
      <sheetData sheetId="0"/>
      <sheetData sheetId="1"/>
      <sheetData sheetId="2"/>
      <sheetData sheetId="3">
        <row r="354">
          <cell r="AV354">
            <v>3187.4999999999995</v>
          </cell>
        </row>
      </sheetData>
      <sheetData sheetId="4"/>
      <sheetData sheetId="5">
        <row r="3">
          <cell r="AK3" t="str">
            <v xml:space="preserve">95/96 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AK10">
            <v>557.98277340959999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64">
          <cell r="O64">
            <v>232.10982552800735</v>
          </cell>
        </row>
      </sheetData>
      <sheetData sheetId="32"/>
      <sheetData sheetId="33">
        <row r="4">
          <cell r="D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>
            <v>0</v>
          </cell>
          <cell r="S4">
            <v>48.454353379180368</v>
          </cell>
          <cell r="T4">
            <v>57.872676631093675</v>
          </cell>
          <cell r="U4">
            <v>73.197936197342159</v>
          </cell>
          <cell r="V4">
            <v>91.577285663891203</v>
          </cell>
          <cell r="W4">
            <v>114.81768124518121</v>
          </cell>
          <cell r="X4">
            <v>78.337951568445433</v>
          </cell>
          <cell r="Y4">
            <v>76.94870434861491</v>
          </cell>
          <cell r="Z4">
            <v>89.48705295578344</v>
          </cell>
        </row>
        <row r="5"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>
            <v>930.3746000000001</v>
          </cell>
          <cell r="S5">
            <v>1268.6482821723769</v>
          </cell>
          <cell r="T5">
            <v>1537.7361336094104</v>
          </cell>
          <cell r="U5">
            <v>1748.2294808963518</v>
          </cell>
          <cell r="V5">
            <v>2282.1303796678599</v>
          </cell>
          <cell r="W5">
            <v>2704.6150423018848</v>
          </cell>
          <cell r="X5">
            <v>3261.6937395905225</v>
          </cell>
          <cell r="Y5">
            <v>3605.9552513873418</v>
          </cell>
          <cell r="Z5">
            <v>4143.5676996398252</v>
          </cell>
        </row>
        <row r="6"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11"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>
            <v>0</v>
          </cell>
          <cell r="S11">
            <v>0</v>
          </cell>
          <cell r="T11">
            <v>154.01470543680531</v>
          </cell>
          <cell r="U11">
            <v>144.94089395966373</v>
          </cell>
          <cell r="V11">
            <v>438.51038849918149</v>
          </cell>
          <cell r="W11">
            <v>627.39227968903947</v>
          </cell>
          <cell r="X11">
            <v>545.52706712806821</v>
          </cell>
          <cell r="Y11">
            <v>582.59163276663958</v>
          </cell>
          <cell r="Z11">
            <v>526.6631150598048</v>
          </cell>
          <cell r="AA11">
            <v>1056.4809387458031</v>
          </cell>
          <cell r="AB11">
            <v>1235.8129562828553</v>
          </cell>
          <cell r="AC11">
            <v>1208.401213723836</v>
          </cell>
          <cell r="AD11">
            <v>1608.9032803751429</v>
          </cell>
          <cell r="AE11">
            <v>2767.8418142666828</v>
          </cell>
          <cell r="AF11">
            <v>3258.4615487681199</v>
          </cell>
          <cell r="AG11">
            <v>3220.6596541675699</v>
          </cell>
          <cell r="AH11">
            <v>3319.3942849281775</v>
          </cell>
          <cell r="AI11">
            <v>3358.9178777216016</v>
          </cell>
          <cell r="AJ11">
            <v>3705.5856841384016</v>
          </cell>
          <cell r="AK11">
            <v>3846.5687420351446</v>
          </cell>
          <cell r="AL11">
            <v>3962.6407370683673</v>
          </cell>
          <cell r="AM11">
            <v>4362.3916712294867</v>
          </cell>
          <cell r="AN11">
            <v>4426.2028336992335</v>
          </cell>
          <cell r="AO11">
            <v>4512.386723786929</v>
          </cell>
          <cell r="AP11">
            <v>4723.0431807655614</v>
          </cell>
          <cell r="AQ11">
            <v>4875.6616717910156</v>
          </cell>
          <cell r="AR11">
            <v>5067.1658774716334</v>
          </cell>
          <cell r="AS11">
            <v>5319.825750224767</v>
          </cell>
          <cell r="AT11">
            <v>5480.1739645492617</v>
          </cell>
          <cell r="AU11">
            <v>5650.0037228694837</v>
          </cell>
          <cell r="AV11">
            <v>5709.8355935055215</v>
          </cell>
          <cell r="AW11">
            <v>5909.3449178584287</v>
          </cell>
          <cell r="AX11">
            <v>6344.5511310907696</v>
          </cell>
          <cell r="AY11">
            <v>6524.2321962934711</v>
          </cell>
          <cell r="AZ11">
            <v>6877.1502338640294</v>
          </cell>
          <cell r="BA11">
            <v>7108.166515577308</v>
          </cell>
          <cell r="BB11">
            <v>7339.5415857142661</v>
          </cell>
          <cell r="BC11">
            <v>7637.0799878913704</v>
          </cell>
          <cell r="BD11">
            <v>8025.7754722954251</v>
          </cell>
          <cell r="BE11">
            <v>8235.8039337842401</v>
          </cell>
          <cell r="BF11">
            <v>8448.6531678477768</v>
          </cell>
          <cell r="BG11">
            <v>8520.0692292613749</v>
          </cell>
        </row>
        <row r="12"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-16.811162097850026</v>
          </cell>
          <cell r="AF12">
            <v>-2.0140817166603124</v>
          </cell>
          <cell r="AG12">
            <v>-10.467141525283358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</row>
        <row r="14"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>
            <v>180.91679287500003</v>
          </cell>
          <cell r="S14">
            <v>226.63403928900001</v>
          </cell>
          <cell r="T14">
            <v>320.81813667540001</v>
          </cell>
          <cell r="U14">
            <v>389.06551761840001</v>
          </cell>
          <cell r="V14">
            <v>240.86531522340002</v>
          </cell>
          <cell r="W14">
            <v>232.108115715</v>
          </cell>
          <cell r="X14">
            <v>433.62776256659998</v>
          </cell>
          <cell r="Y14">
            <v>415.03287830759996</v>
          </cell>
          <cell r="Z14">
            <v>211.00811097780004</v>
          </cell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>
            <v>48.454353379180368</v>
          </cell>
          <cell r="S16">
            <v>57.872676631093675</v>
          </cell>
          <cell r="T16">
            <v>73.197936197342159</v>
          </cell>
          <cell r="U16">
            <v>91.577285663891203</v>
          </cell>
          <cell r="V16">
            <v>114.81768124518121</v>
          </cell>
          <cell r="W16">
            <v>78.337951568445433</v>
          </cell>
          <cell r="X16">
            <v>76.94870434861491</v>
          </cell>
          <cell r="Y16">
            <v>89.48705295578344</v>
          </cell>
          <cell r="Z16">
            <v>113.91636754851922</v>
          </cell>
        </row>
        <row r="23">
          <cell r="AA23">
            <v>349.48342996255735</v>
          </cell>
          <cell r="AB23">
            <v>305.51195646397605</v>
          </cell>
          <cell r="AC23">
            <v>344.74507893521218</v>
          </cell>
          <cell r="AD23">
            <v>367.92524537049604</v>
          </cell>
          <cell r="AE23">
            <v>356.36868334501054</v>
          </cell>
          <cell r="AF23">
            <v>357.72000129220265</v>
          </cell>
          <cell r="AG23">
            <v>370.70867067592008</v>
          </cell>
          <cell r="AH23">
            <v>388.90058807324328</v>
          </cell>
          <cell r="AI23">
            <v>394.46094579228787</v>
          </cell>
          <cell r="AJ23">
            <v>404.00580497464807</v>
          </cell>
          <cell r="AK23">
            <v>415.28335459659411</v>
          </cell>
          <cell r="AL23">
            <v>422.00458895286067</v>
          </cell>
          <cell r="AM23">
            <v>432.52282412857409</v>
          </cell>
          <cell r="AN23">
            <v>443.35070301729127</v>
          </cell>
          <cell r="AO23">
            <v>453.90770871502059</v>
          </cell>
          <cell r="AP23">
            <v>464.68091327774312</v>
          </cell>
          <cell r="AQ23">
            <v>475.14746011260388</v>
          </cell>
          <cell r="AR23">
            <v>486.52073116394882</v>
          </cell>
          <cell r="AS23">
            <v>498.14441685240132</v>
          </cell>
          <cell r="AT23">
            <v>507.43823358405734</v>
          </cell>
          <cell r="AU23">
            <v>520.4166894295156</v>
          </cell>
          <cell r="AV23">
            <v>524.81774948472673</v>
          </cell>
          <cell r="AW23">
            <v>536.20816798694466</v>
          </cell>
          <cell r="AX23">
            <v>557.03837836871855</v>
          </cell>
          <cell r="AY23">
            <v>592.09742118143777</v>
          </cell>
          <cell r="AZ23">
            <v>622.10522330599372</v>
          </cell>
          <cell r="BA23">
            <v>643.97541670511043</v>
          </cell>
          <cell r="BB23">
            <v>663.33686584773318</v>
          </cell>
          <cell r="BC23">
            <v>690.96224807521003</v>
          </cell>
          <cell r="BD23">
            <v>730.87989300500521</v>
          </cell>
          <cell r="BE23">
            <v>751.45013460495704</v>
          </cell>
          <cell r="BF23">
            <v>776.82406937435258</v>
          </cell>
          <cell r="BG23">
            <v>787.69960634559357</v>
          </cell>
        </row>
        <row r="24">
          <cell r="AA24">
            <v>351.56231925813432</v>
          </cell>
          <cell r="AB24">
            <v>365.44478739962148</v>
          </cell>
          <cell r="AC24">
            <v>357.38936665053842</v>
          </cell>
          <cell r="AD24">
            <v>363.62905207110106</v>
          </cell>
          <cell r="AE24">
            <v>384.76906621588222</v>
          </cell>
          <cell r="AF24">
            <v>393.70620100838528</v>
          </cell>
          <cell r="AG24">
            <v>369.32569538562194</v>
          </cell>
          <cell r="AH24">
            <v>391.73594735031503</v>
          </cell>
          <cell r="AI24">
            <v>386.70762058618214</v>
          </cell>
          <cell r="AJ24">
            <v>391.60521846359262</v>
          </cell>
          <cell r="AK24">
            <v>398.82270258668075</v>
          </cell>
          <cell r="AL24">
            <v>406.25295794533957</v>
          </cell>
          <cell r="AM24">
            <v>419.53290316082098</v>
          </cell>
          <cell r="AN24">
            <v>429.54363105012112</v>
          </cell>
          <cell r="AO24">
            <v>438.58142238217692</v>
          </cell>
          <cell r="AP24">
            <v>448.78978702011261</v>
          </cell>
          <cell r="AQ24">
            <v>459.38829083750738</v>
          </cell>
          <cell r="AR24">
            <v>470.78839357969963</v>
          </cell>
          <cell r="AS24">
            <v>481.70295766906611</v>
          </cell>
          <cell r="AT24">
            <v>490.63330549466713</v>
          </cell>
          <cell r="AU24">
            <v>503.20239313174147</v>
          </cell>
          <cell r="AV24">
            <v>507.58397433156807</v>
          </cell>
          <cell r="AW24">
            <v>518.62968309544033</v>
          </cell>
          <cell r="AX24">
            <v>538.72097881907894</v>
          </cell>
          <cell r="AY24">
            <v>569.72125762582971</v>
          </cell>
          <cell r="AZ24">
            <v>598.08473720933273</v>
          </cell>
          <cell r="BA24">
            <v>618.46193948672112</v>
          </cell>
          <cell r="BB24">
            <v>636.26710103133394</v>
          </cell>
          <cell r="BC24">
            <v>661.80015138806277</v>
          </cell>
          <cell r="BD24">
            <v>698.87371414383665</v>
          </cell>
          <cell r="BE24">
            <v>717.74475991909287</v>
          </cell>
          <cell r="BF24">
            <v>741.12567273664376</v>
          </cell>
          <cell r="BG24">
            <v>751.50143215495689</v>
          </cell>
        </row>
        <row r="25">
          <cell r="AA25">
            <v>354.47613803454914</v>
          </cell>
          <cell r="AB25">
            <v>378.36580257325988</v>
          </cell>
          <cell r="AC25">
            <v>348.80881109091024</v>
          </cell>
          <cell r="AD25">
            <v>372.12701812625795</v>
          </cell>
          <cell r="AE25">
            <v>363.59619006148819</v>
          </cell>
          <cell r="AF25">
            <v>373.0623317767064</v>
          </cell>
          <cell r="AG25">
            <v>405.75272229651875</v>
          </cell>
          <cell r="AH25">
            <v>396.77123318383514</v>
          </cell>
          <cell r="AI25">
            <v>398.98814724391428</v>
          </cell>
          <cell r="AJ25">
            <v>402.43296113148671</v>
          </cell>
          <cell r="AK25">
            <v>414.20357921147121</v>
          </cell>
          <cell r="AL25">
            <v>422.84578010481198</v>
          </cell>
          <cell r="AM25">
            <v>652.37148805570291</v>
          </cell>
          <cell r="AN25">
            <v>644.12789671197356</v>
          </cell>
          <cell r="AO25">
            <v>553.59092797176515</v>
          </cell>
          <cell r="AP25">
            <v>564.71247823509736</v>
          </cell>
          <cell r="AQ25">
            <v>575.30287872716724</v>
          </cell>
          <cell r="AR25">
            <v>586.61752128556373</v>
          </cell>
          <cell r="AS25">
            <v>598.24727027843994</v>
          </cell>
          <cell r="AT25">
            <v>607.45633257426948</v>
          </cell>
          <cell r="AU25">
            <v>620.47153629543038</v>
          </cell>
          <cell r="AV25">
            <v>624.87564274809233</v>
          </cell>
          <cell r="AW25">
            <v>636.23793893128175</v>
          </cell>
          <cell r="AX25">
            <v>657.0648022603624</v>
          </cell>
          <cell r="AY25">
            <v>695.46832019908584</v>
          </cell>
          <cell r="AZ25">
            <v>726.29375987032165</v>
          </cell>
          <cell r="BA25">
            <v>749.06383223012995</v>
          </cell>
          <cell r="BB25">
            <v>769.49539264114094</v>
          </cell>
          <cell r="BC25">
            <v>798.48582497992368</v>
          </cell>
          <cell r="BD25">
            <v>840.19552566309733</v>
          </cell>
          <cell r="BE25">
            <v>861.96889268006998</v>
          </cell>
          <cell r="BF25">
            <v>888.69778220733338</v>
          </cell>
          <cell r="BG25">
            <v>899.73955115823617</v>
          </cell>
        </row>
        <row r="26">
          <cell r="Z26">
            <v>354.21420248967746</v>
          </cell>
          <cell r="AA26">
            <v>334.20106648881409</v>
          </cell>
          <cell r="AB26">
            <v>349.02153947566052</v>
          </cell>
          <cell r="AC26">
            <v>333.33582240290099</v>
          </cell>
          <cell r="AD26">
            <v>347.11073900435548</v>
          </cell>
          <cell r="AE26">
            <v>349.26442790691999</v>
          </cell>
          <cell r="AF26">
            <v>338.38165735723436</v>
          </cell>
          <cell r="AG26">
            <v>382.0433584935123</v>
          </cell>
          <cell r="AH26">
            <v>372.25774938163266</v>
          </cell>
          <cell r="AI26">
            <v>374.51525396642586</v>
          </cell>
          <cell r="AJ26">
            <v>383.01294592359642</v>
          </cell>
          <cell r="AK26">
            <v>387.88417530891968</v>
          </cell>
          <cell r="AL26">
            <v>394.62402259413818</v>
          </cell>
          <cell r="AM26">
            <v>410.69854002504513</v>
          </cell>
          <cell r="AN26">
            <v>417.96691185856548</v>
          </cell>
          <cell r="AO26">
            <v>427.66701897259924</v>
          </cell>
          <cell r="AP26">
            <v>436.97732759236533</v>
          </cell>
          <cell r="AQ26">
            <v>447.3737852191104</v>
          </cell>
          <cell r="AR26">
            <v>459.08612792645317</v>
          </cell>
          <cell r="AS26">
            <v>468.94351435741333</v>
          </cell>
          <cell r="AT26">
            <v>478.0467898998337</v>
          </cell>
          <cell r="AU26">
            <v>490.04029571669145</v>
          </cell>
          <cell r="AV26">
            <v>494.35616286163037</v>
          </cell>
          <cell r="AW26">
            <v>505.10289679080574</v>
          </cell>
          <cell r="AX26">
            <v>557.05979673070601</v>
          </cell>
          <cell r="AY26">
            <v>570.2295339337096</v>
          </cell>
          <cell r="AZ26">
            <v>601.49371318015915</v>
          </cell>
          <cell r="BA26">
            <v>625.53315065119386</v>
          </cell>
          <cell r="BB26">
            <v>647.78835736801273</v>
          </cell>
          <cell r="BC26">
            <v>678.92458167794405</v>
          </cell>
          <cell r="BD26">
            <v>715.99744988728833</v>
          </cell>
          <cell r="BE26">
            <v>738.35514993616357</v>
          </cell>
          <cell r="BF26">
            <v>765.45798881864312</v>
          </cell>
        </row>
        <row r="27">
          <cell r="Z27">
            <v>342.9579194190847</v>
          </cell>
          <cell r="AA27">
            <v>305.20549962356472</v>
          </cell>
          <cell r="AB27">
            <v>330.72764250237839</v>
          </cell>
          <cell r="AC27">
            <v>265.53153080890888</v>
          </cell>
          <cell r="AD27">
            <v>297.24093762562023</v>
          </cell>
          <cell r="AE27">
            <v>324.5247560362767</v>
          </cell>
          <cell r="AF27">
            <v>367.80223681670947</v>
          </cell>
          <cell r="AG27">
            <v>353.48877068142542</v>
          </cell>
          <cell r="AH27">
            <v>345.87420577781864</v>
          </cell>
          <cell r="AI27">
            <v>360.24421739251454</v>
          </cell>
          <cell r="AJ27">
            <v>372.07649782167863</v>
          </cell>
          <cell r="AK27">
            <v>380.9774557138972</v>
          </cell>
          <cell r="AL27">
            <v>385.60927683994447</v>
          </cell>
          <cell r="AM27">
            <v>395.39018586690452</v>
          </cell>
          <cell r="AN27">
            <v>405.67398113409621</v>
          </cell>
          <cell r="AO27">
            <v>415.45786247960899</v>
          </cell>
          <cell r="AP27">
            <v>424.94928289699737</v>
          </cell>
          <cell r="AQ27">
            <v>434.1677285358146</v>
          </cell>
          <cell r="AR27">
            <v>444.69397424408788</v>
          </cell>
          <cell r="AS27">
            <v>455.1972643434496</v>
          </cell>
          <cell r="AT27">
            <v>463.57490446001873</v>
          </cell>
          <cell r="AU27">
            <v>475.26561847689771</v>
          </cell>
          <cell r="AV27">
            <v>479.16441052697718</v>
          </cell>
          <cell r="AW27">
            <v>489.4860204519303</v>
          </cell>
          <cell r="AX27">
            <v>544.59769324783042</v>
          </cell>
          <cell r="AY27">
            <v>552.08668739269399</v>
          </cell>
          <cell r="AZ27">
            <v>582.19832326608639</v>
          </cell>
          <cell r="BA27">
            <v>605.27066292659742</v>
          </cell>
          <cell r="BB27">
            <v>626.62024097885478</v>
          </cell>
          <cell r="BC27">
            <v>656.53301034918979</v>
          </cell>
          <cell r="BD27">
            <v>691.03243497816186</v>
          </cell>
          <cell r="BE27">
            <v>712.21953193087552</v>
          </cell>
          <cell r="BF27">
            <v>737.91266341572316</v>
          </cell>
        </row>
        <row r="28">
          <cell r="Z28">
            <v>319.41111390952608</v>
          </cell>
          <cell r="AA28">
            <v>340.57926242701876</v>
          </cell>
          <cell r="AB28">
            <v>338.597088926423</v>
          </cell>
          <cell r="AC28">
            <v>341.73218792798497</v>
          </cell>
          <cell r="AD28">
            <v>332.06186545064452</v>
          </cell>
          <cell r="AE28">
            <v>352.59589249556581</v>
          </cell>
          <cell r="AF28">
            <v>376.97128619446391</v>
          </cell>
          <cell r="AG28">
            <v>428.67862134583788</v>
          </cell>
          <cell r="AH28">
            <v>379.09586076661867</v>
          </cell>
          <cell r="AI28">
            <v>384.62601417238108</v>
          </cell>
          <cell r="AJ28">
            <v>391.81912740184708</v>
          </cell>
          <cell r="AK28">
            <v>398.83657517698384</v>
          </cell>
          <cell r="AL28">
            <v>410.06146679833745</v>
          </cell>
          <cell r="AM28">
            <v>421.84811549520276</v>
          </cell>
          <cell r="AN28">
            <v>430.20010823670464</v>
          </cell>
          <cell r="AO28">
            <v>439.95767905784442</v>
          </cell>
          <cell r="AP28">
            <v>450.32333891684522</v>
          </cell>
          <cell r="AQ28">
            <v>461.13605496892376</v>
          </cell>
          <cell r="AR28">
            <v>472.35005377385551</v>
          </cell>
          <cell r="AS28">
            <v>483.16153831035297</v>
          </cell>
          <cell r="AT28">
            <v>492.06160744661628</v>
          </cell>
          <cell r="AU28">
            <v>504.68981490410215</v>
          </cell>
          <cell r="AV28">
            <v>509.03276313540078</v>
          </cell>
          <cell r="AW28">
            <v>520.01626804502359</v>
          </cell>
          <cell r="AX28">
            <v>570.80642416047692</v>
          </cell>
          <cell r="AY28">
            <v>576.40013782338724</v>
          </cell>
          <cell r="AZ28">
            <v>606.02866462533893</v>
          </cell>
          <cell r="BA28">
            <v>627.84307414576801</v>
          </cell>
          <cell r="BB28">
            <v>647.3092307486861</v>
          </cell>
          <cell r="BC28">
            <v>674.99525088369239</v>
          </cell>
          <cell r="BD28">
            <v>708.02960111277685</v>
          </cell>
          <cell r="BE28">
            <v>727.31703249587815</v>
          </cell>
          <cell r="BF28">
            <v>751.01500202268664</v>
          </cell>
        </row>
        <row r="29">
          <cell r="Z29">
            <v>318.12446268825971</v>
          </cell>
          <cell r="AA29">
            <v>334.30491466943482</v>
          </cell>
          <cell r="AB29">
            <v>212.63672453471358</v>
          </cell>
          <cell r="AC29">
            <v>328.27282584745757</v>
          </cell>
          <cell r="AD29">
            <v>314.16788205241897</v>
          </cell>
          <cell r="AE29">
            <v>330.29426724789198</v>
          </cell>
          <cell r="AF29">
            <v>333.64655260280682</v>
          </cell>
          <cell r="AG29">
            <v>331.11652249904267</v>
          </cell>
          <cell r="AH29">
            <v>355.13888641842107</v>
          </cell>
          <cell r="AI29">
            <v>359.98140858434408</v>
          </cell>
          <cell r="AJ29">
            <v>368.06579065952354</v>
          </cell>
          <cell r="AK29">
            <v>377.16964415265318</v>
          </cell>
          <cell r="AL29">
            <v>383.16899829595178</v>
          </cell>
          <cell r="AM29">
            <v>394.67482551896677</v>
          </cell>
          <cell r="AN29">
            <v>402.89329996576072</v>
          </cell>
          <cell r="AO29">
            <v>413.3677440326797</v>
          </cell>
          <cell r="AP29">
            <v>422.49357342980221</v>
          </cell>
          <cell r="AQ29">
            <v>432.16792718712401</v>
          </cell>
          <cell r="AR29">
            <v>442.5913003902524</v>
          </cell>
          <cell r="AS29">
            <v>452.86812415587821</v>
          </cell>
          <cell r="AT29">
            <v>461.43329274150744</v>
          </cell>
          <cell r="AU29">
            <v>473.17940502589096</v>
          </cell>
          <cell r="AV29">
            <v>477.05994726971034</v>
          </cell>
          <cell r="AW29">
            <v>487.39839684529585</v>
          </cell>
          <cell r="AX29">
            <v>532.46095450912526</v>
          </cell>
          <cell r="AY29">
            <v>536.1890786966643</v>
          </cell>
          <cell r="AZ29">
            <v>562.9552802694559</v>
          </cell>
          <cell r="BA29">
            <v>582.2495694125663</v>
          </cell>
          <cell r="BB29">
            <v>599.17078478463986</v>
          </cell>
          <cell r="BC29">
            <v>623.45096962819673</v>
          </cell>
          <cell r="BD29">
            <v>652.77840449307791</v>
          </cell>
          <cell r="BE29">
            <v>669.49410803606395</v>
          </cell>
          <cell r="BF29">
            <v>690.18201739795234</v>
          </cell>
        </row>
        <row r="30">
          <cell r="Z30">
            <v>335.84579880458165</v>
          </cell>
          <cell r="AA30">
            <v>353.61050333661763</v>
          </cell>
          <cell r="AB30">
            <v>265.61623638973225</v>
          </cell>
          <cell r="AC30">
            <v>355.98483896704465</v>
          </cell>
          <cell r="AD30">
            <v>347.01184752940867</v>
          </cell>
          <cell r="AE30">
            <v>369.87627062617037</v>
          </cell>
          <cell r="AF30">
            <v>382.63916494221326</v>
          </cell>
          <cell r="AG30">
            <v>351.15449321616592</v>
          </cell>
          <cell r="AH30">
            <v>372.89402872457003</v>
          </cell>
          <cell r="AI30">
            <v>381.67216021305904</v>
          </cell>
          <cell r="AJ30">
            <v>390.17427355434819</v>
          </cell>
          <cell r="AK30">
            <v>398.00597979550179</v>
          </cell>
          <cell r="AL30">
            <v>404.6776280953278</v>
          </cell>
          <cell r="AM30">
            <v>417.94767810577758</v>
          </cell>
          <cell r="AN30">
            <v>426.90821898794616</v>
          </cell>
          <cell r="AO30">
            <v>437.27095300394359</v>
          </cell>
          <cell r="AP30">
            <v>447.15514817701296</v>
          </cell>
          <cell r="AQ30">
            <v>457.68897300161444</v>
          </cell>
          <cell r="AR30">
            <v>469.02335100521321</v>
          </cell>
          <cell r="AS30">
            <v>479.95007154504538</v>
          </cell>
          <cell r="AT30">
            <v>488.96145504230611</v>
          </cell>
          <cell r="AU30">
            <v>501.59949223910684</v>
          </cell>
          <cell r="AV30">
            <v>505.92350499321788</v>
          </cell>
          <cell r="AW30">
            <v>517.01066481237217</v>
          </cell>
          <cell r="AX30">
            <v>555.54771902649475</v>
          </cell>
          <cell r="AY30">
            <v>557.13080284949706</v>
          </cell>
          <cell r="AZ30">
            <v>582.83044141729545</v>
          </cell>
          <cell r="BA30">
            <v>600.21774029191272</v>
          </cell>
          <cell r="BB30">
            <v>614.51331145476036</v>
          </cell>
          <cell r="BC30">
            <v>635.57322782930237</v>
          </cell>
          <cell r="BD30">
            <v>662.62547186013603</v>
          </cell>
          <cell r="BE30">
            <v>676.70043600378142</v>
          </cell>
          <cell r="BF30">
            <v>694.55956191794087</v>
          </cell>
        </row>
        <row r="31">
          <cell r="Z31">
            <v>341.25724777281391</v>
          </cell>
          <cell r="AA31">
            <v>363.26268465140004</v>
          </cell>
          <cell r="AB31">
            <v>299.1501464322356</v>
          </cell>
          <cell r="AC31">
            <v>350.36632210624293</v>
          </cell>
          <cell r="AD31">
            <v>337.9699395782921</v>
          </cell>
          <cell r="AE31">
            <v>371.54662449115756</v>
          </cell>
          <cell r="AF31">
            <v>385.07544367376789</v>
          </cell>
          <cell r="AG31">
            <v>366.17960313795896</v>
          </cell>
          <cell r="AH31">
            <v>374.66446225530484</v>
          </cell>
          <cell r="AI31">
            <v>380.68724607788863</v>
          </cell>
          <cell r="AJ31">
            <v>388.86965758402147</v>
          </cell>
          <cell r="AK31">
            <v>395.53021866927014</v>
          </cell>
          <cell r="AL31">
            <v>407.20246870853259</v>
          </cell>
          <cell r="AM31">
            <v>418.07670326619825</v>
          </cell>
          <cell r="AN31">
            <v>426.77278383173854</v>
          </cell>
          <cell r="AO31">
            <v>437.1559105354097</v>
          </cell>
          <cell r="AP31">
            <v>447.26508059163223</v>
          </cell>
          <cell r="AQ31">
            <v>458.28824280097336</v>
          </cell>
          <cell r="AR31">
            <v>469.25015505675083</v>
          </cell>
          <cell r="AS31">
            <v>480.3294354031442</v>
          </cell>
          <cell r="AT31">
            <v>489.38801851660196</v>
          </cell>
          <cell r="AU31">
            <v>502.0988385593073</v>
          </cell>
          <cell r="AV31">
            <v>506.52289195782657</v>
          </cell>
          <cell r="AW31">
            <v>517.60267562742729</v>
          </cell>
          <cell r="AX31">
            <v>548.8798889070024</v>
          </cell>
          <cell r="AY31">
            <v>543.60547866107879</v>
          </cell>
          <cell r="AZ31">
            <v>565.93815575639439</v>
          </cell>
          <cell r="BA31">
            <v>579.49526570320836</v>
          </cell>
          <cell r="BB31">
            <v>589.27028501794598</v>
          </cell>
          <cell r="BC31">
            <v>604.57807655423335</v>
          </cell>
          <cell r="BD31">
            <v>625.73896087176797</v>
          </cell>
          <cell r="BE31">
            <v>635.08950304391317</v>
          </cell>
          <cell r="BF31">
            <v>647.66498410793531</v>
          </cell>
        </row>
        <row r="32">
          <cell r="Z32">
            <v>358.7357316086933</v>
          </cell>
          <cell r="AA32">
            <v>364.98622169852246</v>
          </cell>
          <cell r="AB32">
            <v>326.79557441235329</v>
          </cell>
          <cell r="AC32">
            <v>378.46055050144196</v>
          </cell>
          <cell r="AD32">
            <v>360.83516193973094</v>
          </cell>
          <cell r="AE32">
            <v>362.67716347667863</v>
          </cell>
          <cell r="AF32">
            <v>410.48281087967371</v>
          </cell>
          <cell r="AG32">
            <v>367.7948787132317</v>
          </cell>
          <cell r="AH32">
            <v>373.55656084702912</v>
          </cell>
          <cell r="AI32">
            <v>376.47159760878702</v>
          </cell>
          <cell r="AJ32">
            <v>391.46254279347568</v>
          </cell>
          <cell r="AK32">
            <v>400.10811120246694</v>
          </cell>
          <cell r="AL32">
            <v>408.28854871707335</v>
          </cell>
          <cell r="AM32">
            <v>418.92412635781318</v>
          </cell>
          <cell r="AN32">
            <v>428.17145882032059</v>
          </cell>
          <cell r="AO32">
            <v>439.60729968526374</v>
          </cell>
          <cell r="AP32">
            <v>449.77912301984395</v>
          </cell>
          <cell r="AQ32">
            <v>460.21002744193339</v>
          </cell>
          <cell r="AR32">
            <v>471.51730831539265</v>
          </cell>
          <cell r="AS32">
            <v>482.86227351463151</v>
          </cell>
          <cell r="AT32">
            <v>492.1801836017429</v>
          </cell>
          <cell r="AU32">
            <v>504.91971553663478</v>
          </cell>
          <cell r="AV32">
            <v>509.40034247409579</v>
          </cell>
          <cell r="AW32">
            <v>520.68028553845181</v>
          </cell>
          <cell r="AX32">
            <v>539.19035045263786</v>
          </cell>
          <cell r="AY32">
            <v>564.86191176698401</v>
          </cell>
          <cell r="AZ32">
            <v>591.68971120024901</v>
          </cell>
          <cell r="BA32">
            <v>610.29174257994578</v>
          </cell>
          <cell r="BB32">
            <v>625.95325141869716</v>
          </cell>
          <cell r="BC32">
            <v>648.73791076510395</v>
          </cell>
          <cell r="BD32">
            <v>682.59117439402178</v>
          </cell>
          <cell r="BE32">
            <v>699.12173234716988</v>
          </cell>
          <cell r="BF32">
            <v>719.87873082931935</v>
          </cell>
        </row>
        <row r="33">
          <cell r="Z33">
            <v>346.46578247930682</v>
          </cell>
          <cell r="AA33">
            <v>355.21873499771698</v>
          </cell>
          <cell r="AB33">
            <v>324.25363628410435</v>
          </cell>
          <cell r="AC33">
            <v>330.32907086396693</v>
          </cell>
          <cell r="AD33">
            <v>342.50119603005243</v>
          </cell>
          <cell r="AE33">
            <v>344.45757036646717</v>
          </cell>
          <cell r="AF33">
            <v>378.01039314162324</v>
          </cell>
          <cell r="AG33">
            <v>382.67032916600112</v>
          </cell>
          <cell r="AH33">
            <v>396.04567829947899</v>
          </cell>
          <cell r="AI33">
            <v>395.46696892386973</v>
          </cell>
          <cell r="AJ33">
            <v>406.78457816846191</v>
          </cell>
          <cell r="AK33">
            <v>416.14664555725068</v>
          </cell>
          <cell r="AL33">
            <v>426.69818056165252</v>
          </cell>
          <cell r="AM33">
            <v>438.30570576441323</v>
          </cell>
          <cell r="AN33">
            <v>446.43440493152093</v>
          </cell>
          <cell r="AO33">
            <v>458.21046046333913</v>
          </cell>
          <cell r="AP33">
            <v>468.80910115726715</v>
          </cell>
          <cell r="AQ33">
            <v>479.95893551276254</v>
          </cell>
          <cell r="AR33">
            <v>491.40442851021322</v>
          </cell>
          <cell r="AS33">
            <v>503.00125127740461</v>
          </cell>
          <cell r="AT33">
            <v>512.59004770650245</v>
          </cell>
          <cell r="AU33">
            <v>525.75273611703949</v>
          </cell>
          <cell r="AV33">
            <v>530.29301771658049</v>
          </cell>
          <cell r="AW33">
            <v>541.84239755855481</v>
          </cell>
          <cell r="AX33">
            <v>581.89857666569969</v>
          </cell>
          <cell r="AY33">
            <v>580.71846219510076</v>
          </cell>
          <cell r="AZ33">
            <v>606.81432906058592</v>
          </cell>
          <cell r="BA33">
            <v>624.14458564154188</v>
          </cell>
          <cell r="BB33">
            <v>638.07550090478412</v>
          </cell>
          <cell r="BC33">
            <v>658.82759904292254</v>
          </cell>
          <cell r="BD33">
            <v>685.5196325246859</v>
          </cell>
          <cell r="BE33">
            <v>699.0943672653965</v>
          </cell>
          <cell r="BF33">
            <v>716.50398303258476</v>
          </cell>
        </row>
        <row r="34">
          <cell r="Z34">
            <v>331.06164335740323</v>
          </cell>
          <cell r="AA34">
            <v>324.27429267707294</v>
          </cell>
          <cell r="AB34">
            <v>311.76889971461674</v>
          </cell>
          <cell r="AC34">
            <v>309.3332725956443</v>
          </cell>
          <cell r="AD34">
            <v>320.09168064429559</v>
          </cell>
          <cell r="AE34">
            <v>318.88354133727779</v>
          </cell>
          <cell r="AF34">
            <v>337.45766381496742</v>
          </cell>
          <cell r="AG34">
            <v>347.08459230224219</v>
          </cell>
          <cell r="AH34">
            <v>349.59229222802253</v>
          </cell>
          <cell r="AI34">
            <v>354.81258420760042</v>
          </cell>
          <cell r="AJ34">
            <v>367.63947031913568</v>
          </cell>
          <cell r="AK34">
            <v>375.94690600256905</v>
          </cell>
          <cell r="AL34">
            <v>383.30129033694033</v>
          </cell>
          <cell r="AM34">
            <v>392.75679262374149</v>
          </cell>
          <cell r="AN34">
            <v>401.92096796706147</v>
          </cell>
          <cell r="AO34">
            <v>412.30196338481534</v>
          </cell>
          <cell r="AP34">
            <v>421.91038191005964</v>
          </cell>
          <cell r="AQ34">
            <v>431.54537866519166</v>
          </cell>
          <cell r="AR34">
            <v>441.91206692531011</v>
          </cell>
          <cell r="AS34">
            <v>452.56704491381709</v>
          </cell>
          <cell r="AT34">
            <v>461.15140214134635</v>
          </cell>
          <cell r="AU34">
            <v>473.03439200625195</v>
          </cell>
          <cell r="AV34">
            <v>477.11081167990807</v>
          </cell>
          <cell r="AW34">
            <v>487.55187574194326</v>
          </cell>
          <cell r="AX34">
            <v>516.10149587809053</v>
          </cell>
          <cell r="AY34">
            <v>522.89986459675822</v>
          </cell>
          <cell r="AZ34">
            <v>546.51494513026114</v>
          </cell>
          <cell r="BA34">
            <v>562.22300728834819</v>
          </cell>
          <cell r="BB34">
            <v>574.90424344137068</v>
          </cell>
          <cell r="BC34">
            <v>593.73937639066241</v>
          </cell>
          <cell r="BD34">
            <v>619.65883577533668</v>
          </cell>
          <cell r="BE34">
            <v>632.39222314984079</v>
          </cell>
          <cell r="BF34">
            <v>639.98092982763887</v>
          </cell>
        </row>
        <row r="39"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</row>
        <row r="40"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</row>
        <row r="41"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</row>
        <row r="42"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</row>
        <row r="43"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</row>
        <row r="44"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</row>
        <row r="45"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</row>
        <row r="46"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</row>
        <row r="47"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</row>
        <row r="48"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</row>
        <row r="49"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</row>
        <row r="50"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</row>
        <row r="55">
          <cell r="AA55">
            <v>11.098579574939999</v>
          </cell>
          <cell r="AB55">
            <v>13.07452977468</v>
          </cell>
          <cell r="AC55">
            <v>13.980544819119999</v>
          </cell>
          <cell r="AD55">
            <v>2.9331014050799999</v>
          </cell>
          <cell r="AE55">
            <v>0</v>
          </cell>
          <cell r="AF55">
            <v>0</v>
          </cell>
          <cell r="AG55">
            <v>1.14037055968</v>
          </cell>
          <cell r="AH55">
            <v>0.4687235485903557</v>
          </cell>
          <cell r="AI55">
            <v>0.33687910318011444</v>
          </cell>
          <cell r="AJ55">
            <v>0.87639176985083433</v>
          </cell>
          <cell r="AK55">
            <v>0.87639176985083433</v>
          </cell>
          <cell r="AL55">
            <v>0.87639176985083433</v>
          </cell>
          <cell r="AM55">
            <v>0.87639176985083433</v>
          </cell>
          <cell r="AN55">
            <v>0.87639176985083433</v>
          </cell>
          <cell r="AO55">
            <v>0.87639176985083433</v>
          </cell>
          <cell r="AP55">
            <v>0.87639176985083433</v>
          </cell>
          <cell r="AQ55">
            <v>0.87639176985083433</v>
          </cell>
          <cell r="AR55">
            <v>0.87639176985083433</v>
          </cell>
          <cell r="AS55">
            <v>0.87639176985083433</v>
          </cell>
          <cell r="AT55">
            <v>0.87639176985083433</v>
          </cell>
          <cell r="AU55">
            <v>0.87639176985083433</v>
          </cell>
          <cell r="AV55">
            <v>0.87639176985083433</v>
          </cell>
          <cell r="AW55">
            <v>0.87639176985083433</v>
          </cell>
          <cell r="AX55">
            <v>0.87639176985083433</v>
          </cell>
          <cell r="AY55">
            <v>0.87639176985083433</v>
          </cell>
          <cell r="AZ55">
            <v>0.87639176985083433</v>
          </cell>
          <cell r="BA55">
            <v>0.96403094683591772</v>
          </cell>
          <cell r="BB55">
            <v>1.0516701238210011</v>
          </cell>
          <cell r="BC55">
            <v>1.1393093008060846</v>
          </cell>
          <cell r="BD55">
            <v>1.2269484777911681</v>
          </cell>
          <cell r="BE55">
            <v>1.3145876547762514</v>
          </cell>
          <cell r="BF55">
            <v>1.4022268317613349</v>
          </cell>
          <cell r="BG55">
            <v>1.4898660087464184</v>
          </cell>
        </row>
        <row r="56">
          <cell r="AA56">
            <v>5.5105424886600005</v>
          </cell>
          <cell r="AB56">
            <v>13.765889788200001</v>
          </cell>
          <cell r="AC56">
            <v>13.44362284584</v>
          </cell>
          <cell r="AD56">
            <v>22.459969000000001</v>
          </cell>
          <cell r="AE56">
            <v>15.431482000000001</v>
          </cell>
          <cell r="AF56">
            <v>0</v>
          </cell>
          <cell r="AG56">
            <v>1.8330335036199998</v>
          </cell>
          <cell r="AH56">
            <v>1.0175462052889972</v>
          </cell>
          <cell r="AI56">
            <v>0.99209082034656371</v>
          </cell>
          <cell r="AJ56">
            <v>0.64393681275654091</v>
          </cell>
          <cell r="AK56">
            <v>0.64393681275654091</v>
          </cell>
          <cell r="AL56">
            <v>0.64393681275654091</v>
          </cell>
          <cell r="AM56">
            <v>0.64393681275654091</v>
          </cell>
          <cell r="AN56">
            <v>0.64393681275654091</v>
          </cell>
          <cell r="AO56">
            <v>0.64393681275654091</v>
          </cell>
          <cell r="AP56">
            <v>0.64393681275654091</v>
          </cell>
          <cell r="AQ56">
            <v>0.64393681275654091</v>
          </cell>
          <cell r="AR56">
            <v>0.64393681275654091</v>
          </cell>
          <cell r="AS56">
            <v>0.64393681275654091</v>
          </cell>
          <cell r="AT56">
            <v>0.64393681275654091</v>
          </cell>
          <cell r="AU56">
            <v>0.64393681275654091</v>
          </cell>
          <cell r="AV56">
            <v>0.64393681275654091</v>
          </cell>
          <cell r="AW56">
            <v>0.64393681275654091</v>
          </cell>
          <cell r="AX56">
            <v>0.64393681275654091</v>
          </cell>
          <cell r="AY56">
            <v>0.64393681275654091</v>
          </cell>
          <cell r="AZ56">
            <v>0.64393681275654091</v>
          </cell>
          <cell r="BA56">
            <v>0.70833049403219506</v>
          </cell>
          <cell r="BB56">
            <v>0.77272417530784909</v>
          </cell>
          <cell r="BC56">
            <v>0.83711785658350313</v>
          </cell>
          <cell r="BD56">
            <v>0.90151153785915727</v>
          </cell>
          <cell r="BE56">
            <v>0.96590521913481142</v>
          </cell>
          <cell r="BF56">
            <v>1.0302989004104655</v>
          </cell>
          <cell r="BG56">
            <v>1.0946925816861195</v>
          </cell>
        </row>
        <row r="57">
          <cell r="AA57">
            <v>0</v>
          </cell>
          <cell r="AB57">
            <v>0.85798298849999999</v>
          </cell>
          <cell r="AC57">
            <v>27.512310577180003</v>
          </cell>
          <cell r="AD57">
            <v>40.537527000000004</v>
          </cell>
          <cell r="AE57">
            <v>10.900891</v>
          </cell>
          <cell r="AF57">
            <v>0</v>
          </cell>
          <cell r="AG57">
            <v>12.949752691920001</v>
          </cell>
          <cell r="AH57">
            <v>1.2474324045212628</v>
          </cell>
          <cell r="AI57">
            <v>1.7148179312316902</v>
          </cell>
          <cell r="AJ57">
            <v>0.61177104209572775</v>
          </cell>
          <cell r="AK57">
            <v>0.61177104209572775</v>
          </cell>
          <cell r="AL57">
            <v>0.61177104209572775</v>
          </cell>
          <cell r="AM57">
            <v>0.61177104209572775</v>
          </cell>
          <cell r="AN57">
            <v>0.61177104209572775</v>
          </cell>
          <cell r="AO57">
            <v>0.61177104209572775</v>
          </cell>
          <cell r="AP57">
            <v>0.61177104209572775</v>
          </cell>
          <cell r="AQ57">
            <v>0.61177104209572775</v>
          </cell>
          <cell r="AR57">
            <v>0.61177104209572775</v>
          </cell>
          <cell r="AS57">
            <v>0.61177104209572775</v>
          </cell>
          <cell r="AT57">
            <v>0.61177104209572775</v>
          </cell>
          <cell r="AU57">
            <v>0.61177104209572775</v>
          </cell>
          <cell r="AV57">
            <v>0.61177104209572775</v>
          </cell>
          <cell r="AW57">
            <v>0.61177104209572775</v>
          </cell>
          <cell r="AX57">
            <v>0.61177104209572775</v>
          </cell>
          <cell r="AY57">
            <v>0.61177104209572775</v>
          </cell>
          <cell r="AZ57">
            <v>0.61177104209572775</v>
          </cell>
          <cell r="BA57">
            <v>0.67294814630530053</v>
          </cell>
          <cell r="BB57">
            <v>0.73412525051487321</v>
          </cell>
          <cell r="BC57">
            <v>0.79530235472444599</v>
          </cell>
          <cell r="BD57">
            <v>0.85647945893401878</v>
          </cell>
          <cell r="BE57">
            <v>0.91765656314359156</v>
          </cell>
          <cell r="BF57">
            <v>0.97883366735316435</v>
          </cell>
          <cell r="BG57">
            <v>1.0400107715627371</v>
          </cell>
        </row>
        <row r="58">
          <cell r="Z58">
            <v>0</v>
          </cell>
          <cell r="AA58">
            <v>14.958780000000001</v>
          </cell>
          <cell r="AB58">
            <v>15.80362446344</v>
          </cell>
          <cell r="AC58">
            <v>23.2278212045</v>
          </cell>
          <cell r="AD58">
            <v>15.748565000000001</v>
          </cell>
          <cell r="AE58">
            <v>0</v>
          </cell>
          <cell r="AF58">
            <v>0</v>
          </cell>
          <cell r="AG58">
            <v>3.0469391633999998</v>
          </cell>
          <cell r="AH58">
            <v>0.85622683397127419</v>
          </cell>
          <cell r="AI58">
            <v>0.78413465169837204</v>
          </cell>
          <cell r="AJ58">
            <v>0.77360774038445013</v>
          </cell>
          <cell r="AK58">
            <v>0.77360774038445013</v>
          </cell>
          <cell r="AL58">
            <v>0.77360774038445013</v>
          </cell>
          <cell r="AM58">
            <v>0.77360774038445013</v>
          </cell>
          <cell r="AN58">
            <v>0.77360774038445013</v>
          </cell>
          <cell r="AO58">
            <v>0.77360774038445013</v>
          </cell>
          <cell r="AP58">
            <v>0.77360774038445013</v>
          </cell>
          <cell r="AQ58">
            <v>0.77360774038445013</v>
          </cell>
          <cell r="AR58">
            <v>0.77360774038445013</v>
          </cell>
          <cell r="AS58">
            <v>0.77360774038445013</v>
          </cell>
          <cell r="AT58">
            <v>0.77360774038445013</v>
          </cell>
          <cell r="AU58">
            <v>0.77360774038445013</v>
          </cell>
          <cell r="AV58">
            <v>0.77360774038445013</v>
          </cell>
          <cell r="AW58">
            <v>0.77360774038445013</v>
          </cell>
          <cell r="AX58">
            <v>0.77360774038445013</v>
          </cell>
          <cell r="AY58">
            <v>0.77360774038445013</v>
          </cell>
          <cell r="AZ58">
            <v>0.77360774038445013</v>
          </cell>
          <cell r="BA58">
            <v>0.85096851442289523</v>
          </cell>
          <cell r="BB58">
            <v>0.92832928846134022</v>
          </cell>
          <cell r="BC58">
            <v>1.0056900624997853</v>
          </cell>
          <cell r="BD58">
            <v>1.0830508365382303</v>
          </cell>
          <cell r="BE58">
            <v>1.1604116105766753</v>
          </cell>
          <cell r="BF58">
            <v>1.2377723846151203</v>
          </cell>
        </row>
        <row r="59">
          <cell r="Z59">
            <v>22.621592592280003</v>
          </cell>
          <cell r="AA59">
            <v>12.124568</v>
          </cell>
          <cell r="AB59">
            <v>16.534608112219999</v>
          </cell>
          <cell r="AC59">
            <v>24.021984853239999</v>
          </cell>
          <cell r="AD59">
            <v>28.429143</v>
          </cell>
          <cell r="AE59">
            <v>3.746953</v>
          </cell>
          <cell r="AF59">
            <v>0</v>
          </cell>
          <cell r="AG59">
            <v>4.532955205020798</v>
          </cell>
          <cell r="AH59">
            <v>1.1368321991868484</v>
          </cell>
          <cell r="AI59">
            <v>1.13321136273527</v>
          </cell>
          <cell r="AJ59">
            <v>0.74515919554418986</v>
          </cell>
          <cell r="AK59">
            <v>0.74515919554418986</v>
          </cell>
          <cell r="AL59">
            <v>0.74515919554418986</v>
          </cell>
          <cell r="AM59">
            <v>0.74515919554418986</v>
          </cell>
          <cell r="AN59">
            <v>0.74515919554418986</v>
          </cell>
          <cell r="AO59">
            <v>0.74515919554418986</v>
          </cell>
          <cell r="AP59">
            <v>0.74515919554418986</v>
          </cell>
          <cell r="AQ59">
            <v>0.74515919554418986</v>
          </cell>
          <cell r="AR59">
            <v>0.74515919554418986</v>
          </cell>
          <cell r="AS59">
            <v>0.74515919554418986</v>
          </cell>
          <cell r="AT59">
            <v>0.74515919554418986</v>
          </cell>
          <cell r="AU59">
            <v>0.74515919554418986</v>
          </cell>
          <cell r="AV59">
            <v>0.74515919554418986</v>
          </cell>
          <cell r="AW59">
            <v>0.74515919554418986</v>
          </cell>
          <cell r="AX59">
            <v>0.74515919554418986</v>
          </cell>
          <cell r="AY59">
            <v>0.74515919554418986</v>
          </cell>
          <cell r="AZ59">
            <v>0.74515919554418986</v>
          </cell>
          <cell r="BA59">
            <v>0.8196751150986088</v>
          </cell>
          <cell r="BB59">
            <v>0.89419103465302774</v>
          </cell>
          <cell r="BC59">
            <v>0.96870695420744679</v>
          </cell>
          <cell r="BD59">
            <v>1.0432228737618658</v>
          </cell>
          <cell r="BE59">
            <v>1.1177387933162848</v>
          </cell>
          <cell r="BF59">
            <v>1.1922547128707037</v>
          </cell>
        </row>
        <row r="60">
          <cell r="Z60">
            <v>28.749843149500002</v>
          </cell>
          <cell r="AA60">
            <v>43.113629000000003</v>
          </cell>
          <cell r="AB60">
            <v>16.578433753199999</v>
          </cell>
          <cell r="AC60">
            <v>16.53388279224</v>
          </cell>
          <cell r="AD60">
            <v>22.734162000000001</v>
          </cell>
          <cell r="AE60">
            <v>8.8175609999999995</v>
          </cell>
          <cell r="AF60">
            <v>0</v>
          </cell>
          <cell r="AG60">
            <v>5.8923840728385954</v>
          </cell>
          <cell r="AH60">
            <v>1.0107169600130974</v>
          </cell>
          <cell r="AI60">
            <v>1.0072028310868246</v>
          </cell>
          <cell r="AJ60">
            <v>1.4699418042245824</v>
          </cell>
          <cell r="AK60">
            <v>1.4699418042245824</v>
          </cell>
          <cell r="AL60">
            <v>1.4699418042245824</v>
          </cell>
          <cell r="AM60">
            <v>1.4699418042245824</v>
          </cell>
          <cell r="AN60">
            <v>1.4699418042245824</v>
          </cell>
          <cell r="AO60">
            <v>1.4699418042245824</v>
          </cell>
          <cell r="AP60">
            <v>1.4699418042245824</v>
          </cell>
          <cell r="AQ60">
            <v>1.4699418042245824</v>
          </cell>
          <cell r="AR60">
            <v>1.4699418042245824</v>
          </cell>
          <cell r="AS60">
            <v>1.4699418042245824</v>
          </cell>
          <cell r="AT60">
            <v>1.4699418042245824</v>
          </cell>
          <cell r="AU60">
            <v>1.4699418042245824</v>
          </cell>
          <cell r="AV60">
            <v>1.4699418042245824</v>
          </cell>
          <cell r="AW60">
            <v>1.4699418042245824</v>
          </cell>
          <cell r="AX60">
            <v>1.4699418042245824</v>
          </cell>
          <cell r="AY60">
            <v>1.4699418042245824</v>
          </cell>
          <cell r="AZ60">
            <v>1.4699418042245824</v>
          </cell>
          <cell r="BA60">
            <v>1.6169359846470406</v>
          </cell>
          <cell r="BB60">
            <v>1.7639301650694987</v>
          </cell>
          <cell r="BC60">
            <v>1.9109243454919571</v>
          </cell>
          <cell r="BD60">
            <v>2.0579185259144155</v>
          </cell>
          <cell r="BE60">
            <v>2.2049127063368736</v>
          </cell>
          <cell r="BF60">
            <v>2.3519068867593318</v>
          </cell>
        </row>
        <row r="61">
          <cell r="Z61">
            <v>11.115306026880001</v>
          </cell>
          <cell r="AA61">
            <v>16.533864999999999</v>
          </cell>
          <cell r="AB61">
            <v>12.455210128900001</v>
          </cell>
          <cell r="AC61">
            <v>12.755497009859999</v>
          </cell>
          <cell r="AD61">
            <v>18.182884000000001</v>
          </cell>
          <cell r="AE61">
            <v>28.658082999999998</v>
          </cell>
          <cell r="AF61">
            <v>0</v>
          </cell>
          <cell r="AG61">
            <v>4.7540827531046848</v>
          </cell>
          <cell r="AH61">
            <v>1.1261877476461684</v>
          </cell>
          <cell r="AI61">
            <v>1.2007496582153201</v>
          </cell>
          <cell r="AJ61">
            <v>0.64903927550454832</v>
          </cell>
          <cell r="AK61">
            <v>0.64903927550454832</v>
          </cell>
          <cell r="AL61">
            <v>0.64903927550454832</v>
          </cell>
          <cell r="AM61">
            <v>0.64903927550454832</v>
          </cell>
          <cell r="AN61">
            <v>0.64903927550454832</v>
          </cell>
          <cell r="AO61">
            <v>0.64903927550454832</v>
          </cell>
          <cell r="AP61">
            <v>0.64903927550454832</v>
          </cell>
          <cell r="AQ61">
            <v>0.64903927550454832</v>
          </cell>
          <cell r="AR61">
            <v>0.64903927550454832</v>
          </cell>
          <cell r="AS61">
            <v>0.64903927550454832</v>
          </cell>
          <cell r="AT61">
            <v>0.64903927550454832</v>
          </cell>
          <cell r="AU61">
            <v>0.64903927550454832</v>
          </cell>
          <cell r="AV61">
            <v>0.64903927550454832</v>
          </cell>
          <cell r="AW61">
            <v>0.64903927550454832</v>
          </cell>
          <cell r="AX61">
            <v>0.64903927550454832</v>
          </cell>
          <cell r="AY61">
            <v>0.64903927550454832</v>
          </cell>
          <cell r="AZ61">
            <v>0.64903927550454832</v>
          </cell>
          <cell r="BA61">
            <v>0.71394320305500314</v>
          </cell>
          <cell r="BB61">
            <v>0.77884713060545807</v>
          </cell>
          <cell r="BC61">
            <v>0.84375105815591289</v>
          </cell>
          <cell r="BD61">
            <v>0.90865498570636771</v>
          </cell>
          <cell r="BE61">
            <v>0.97355891325682253</v>
          </cell>
          <cell r="BF61">
            <v>1.0384628408072774</v>
          </cell>
        </row>
        <row r="62">
          <cell r="Z62">
            <v>43.54407352746</v>
          </cell>
          <cell r="AA62">
            <v>40.233755000000002</v>
          </cell>
          <cell r="AB62">
            <v>10.91758247756</v>
          </cell>
          <cell r="AC62">
            <v>11.5755447027</v>
          </cell>
          <cell r="AD62">
            <v>0</v>
          </cell>
          <cell r="AE62">
            <v>3.4440999999999999E-2</v>
          </cell>
          <cell r="AF62">
            <v>0.465028</v>
          </cell>
          <cell r="AG62">
            <v>3.7224268079117224</v>
          </cell>
          <cell r="AH62">
            <v>0.35938068635181514</v>
          </cell>
          <cell r="AI62">
            <v>0.29477249608562561</v>
          </cell>
          <cell r="AJ62">
            <v>1.3862526820686409</v>
          </cell>
          <cell r="AK62">
            <v>1.3862526820686409</v>
          </cell>
          <cell r="AL62">
            <v>1.3862526820686409</v>
          </cell>
          <cell r="AM62">
            <v>1.3862526820686409</v>
          </cell>
          <cell r="AN62">
            <v>1.3862526820686409</v>
          </cell>
          <cell r="AO62">
            <v>1.3862526820686409</v>
          </cell>
          <cell r="AP62">
            <v>1.3862526820686409</v>
          </cell>
          <cell r="AQ62">
            <v>1.3862526820686409</v>
          </cell>
          <cell r="AR62">
            <v>1.3862526820686409</v>
          </cell>
          <cell r="AS62">
            <v>1.3862526820686409</v>
          </cell>
          <cell r="AT62">
            <v>1.3862526820686409</v>
          </cell>
          <cell r="AU62">
            <v>1.3862526820686409</v>
          </cell>
          <cell r="AV62">
            <v>1.3862526820686409</v>
          </cell>
          <cell r="AW62">
            <v>1.3862526820686409</v>
          </cell>
          <cell r="AX62">
            <v>1.3862526820686409</v>
          </cell>
          <cell r="AY62">
            <v>1.3862526820686409</v>
          </cell>
          <cell r="AZ62">
            <v>1.3862526820686409</v>
          </cell>
          <cell r="BA62">
            <v>1.5248779502755052</v>
          </cell>
          <cell r="BB62">
            <v>1.6635032184823693</v>
          </cell>
          <cell r="BC62">
            <v>1.8021284866892333</v>
          </cell>
          <cell r="BD62">
            <v>1.9407537548960976</v>
          </cell>
          <cell r="BE62">
            <v>2.0793790231029616</v>
          </cell>
          <cell r="BF62">
            <v>2.2180042913098257</v>
          </cell>
        </row>
        <row r="63">
          <cell r="Z63">
            <v>6.5032233499199998</v>
          </cell>
          <cell r="AA63">
            <v>34.171461000000001</v>
          </cell>
          <cell r="AB63">
            <v>11.729118531899999</v>
          </cell>
          <cell r="AC63">
            <v>11.48728715024</v>
          </cell>
          <cell r="AD63">
            <v>15.415448</v>
          </cell>
          <cell r="AE63">
            <v>15.740619000000001</v>
          </cell>
          <cell r="AF63">
            <v>0.99020699999999995</v>
          </cell>
          <cell r="AG63">
            <v>5.2516150985169556</v>
          </cell>
          <cell r="AH63">
            <v>0.86533411305352537</v>
          </cell>
          <cell r="AI63">
            <v>0.9121734254832039</v>
          </cell>
          <cell r="AJ63">
            <v>0.8161082060855489</v>
          </cell>
          <cell r="AK63">
            <v>0.8161082060855489</v>
          </cell>
          <cell r="AL63">
            <v>0.8161082060855489</v>
          </cell>
          <cell r="AM63">
            <v>0.8161082060855489</v>
          </cell>
          <cell r="AN63">
            <v>0.8161082060855489</v>
          </cell>
          <cell r="AO63">
            <v>0.8161082060855489</v>
          </cell>
          <cell r="AP63">
            <v>0.8161082060855489</v>
          </cell>
          <cell r="AQ63">
            <v>0.8161082060855489</v>
          </cell>
          <cell r="AR63">
            <v>0.8161082060855489</v>
          </cell>
          <cell r="AS63">
            <v>0.8161082060855489</v>
          </cell>
          <cell r="AT63">
            <v>0.8161082060855489</v>
          </cell>
          <cell r="AU63">
            <v>0.8161082060855489</v>
          </cell>
          <cell r="AV63">
            <v>0.8161082060855489</v>
          </cell>
          <cell r="AW63">
            <v>0.8161082060855489</v>
          </cell>
          <cell r="AX63">
            <v>0.8161082060855489</v>
          </cell>
          <cell r="AY63">
            <v>0.8161082060855489</v>
          </cell>
          <cell r="AZ63">
            <v>0.8161082060855489</v>
          </cell>
          <cell r="BA63">
            <v>0.89771902669410375</v>
          </cell>
          <cell r="BB63">
            <v>0.9793298473026586</v>
          </cell>
          <cell r="BC63">
            <v>1.0609406679112134</v>
          </cell>
          <cell r="BD63">
            <v>1.1425514885197685</v>
          </cell>
          <cell r="BE63">
            <v>1.2241623091283234</v>
          </cell>
          <cell r="BF63">
            <v>1.3057731297368782</v>
          </cell>
        </row>
        <row r="64">
          <cell r="Z64">
            <v>26.941402181979996</v>
          </cell>
          <cell r="AA64">
            <v>16.744728239800001</v>
          </cell>
          <cell r="AB64">
            <v>0.44946249325999998</v>
          </cell>
          <cell r="AC64">
            <v>15.163418247780001</v>
          </cell>
          <cell r="AD64">
            <v>0</v>
          </cell>
          <cell r="AE64">
            <v>0</v>
          </cell>
          <cell r="AF64">
            <v>1.5794110000000001</v>
          </cell>
          <cell r="AG64">
            <v>1.9191569744993531</v>
          </cell>
          <cell r="AH64">
            <v>0.26872031141747005</v>
          </cell>
          <cell r="AI64">
            <v>0.34822351487645031</v>
          </cell>
          <cell r="AJ64">
            <v>0.71244864513730999</v>
          </cell>
          <cell r="AK64">
            <v>0.71244864513730999</v>
          </cell>
          <cell r="AL64">
            <v>0.71244864513730999</v>
          </cell>
          <cell r="AM64">
            <v>0.71244864513730999</v>
          </cell>
          <cell r="AN64">
            <v>0.71244864513730999</v>
          </cell>
          <cell r="AO64">
            <v>0.71244864513730999</v>
          </cell>
          <cell r="AP64">
            <v>0.71244864513730999</v>
          </cell>
          <cell r="AQ64">
            <v>0.71244864513730999</v>
          </cell>
          <cell r="AR64">
            <v>0.71244864513730999</v>
          </cell>
          <cell r="AS64">
            <v>0.71244864513730999</v>
          </cell>
          <cell r="AT64">
            <v>0.71244864513730999</v>
          </cell>
          <cell r="AU64">
            <v>0.71244864513730999</v>
          </cell>
          <cell r="AV64">
            <v>0.71244864513730999</v>
          </cell>
          <cell r="AW64">
            <v>0.71244864513730999</v>
          </cell>
          <cell r="AX64">
            <v>0.71244864513730999</v>
          </cell>
          <cell r="AY64">
            <v>0.71244864513730999</v>
          </cell>
          <cell r="AZ64">
            <v>0.71244864513730999</v>
          </cell>
          <cell r="BA64">
            <v>0.7836935096510409</v>
          </cell>
          <cell r="BB64">
            <v>0.85493837416477192</v>
          </cell>
          <cell r="BC64">
            <v>0.92618323867850294</v>
          </cell>
          <cell r="BD64">
            <v>0.99742810319223385</v>
          </cell>
          <cell r="BE64">
            <v>1.068672967705965</v>
          </cell>
          <cell r="BF64">
            <v>1.1399178322196959</v>
          </cell>
        </row>
        <row r="65">
          <cell r="Z65">
            <v>15.50256155624</v>
          </cell>
          <cell r="AA65">
            <v>17.163295188379998</v>
          </cell>
          <cell r="AB65">
            <v>10.70937375552</v>
          </cell>
          <cell r="AC65">
            <v>11.858540748999999</v>
          </cell>
          <cell r="AD65">
            <v>15.430489999999999</v>
          </cell>
          <cell r="AE65">
            <v>15.738975</v>
          </cell>
          <cell r="AF65">
            <v>0.98902780591999995</v>
          </cell>
          <cell r="AG65">
            <v>4.2051785845536376</v>
          </cell>
          <cell r="AH65">
            <v>0.85538899855425188</v>
          </cell>
          <cell r="AI65">
            <v>0.89980284018634182</v>
          </cell>
          <cell r="AJ65">
            <v>0.7803411181212494</v>
          </cell>
          <cell r="AK65">
            <v>0.7803411181212494</v>
          </cell>
          <cell r="AL65">
            <v>0.7803411181212494</v>
          </cell>
          <cell r="AM65">
            <v>0.7803411181212494</v>
          </cell>
          <cell r="AN65">
            <v>0.7803411181212494</v>
          </cell>
          <cell r="AO65">
            <v>0.7803411181212494</v>
          </cell>
          <cell r="AP65">
            <v>0.7803411181212494</v>
          </cell>
          <cell r="AQ65">
            <v>0.7803411181212494</v>
          </cell>
          <cell r="AR65">
            <v>0.7803411181212494</v>
          </cell>
          <cell r="AS65">
            <v>0.7803411181212494</v>
          </cell>
          <cell r="AT65">
            <v>0.7803411181212494</v>
          </cell>
          <cell r="AU65">
            <v>0.7803411181212494</v>
          </cell>
          <cell r="AV65">
            <v>0.7803411181212494</v>
          </cell>
          <cell r="AW65">
            <v>0.7803411181212494</v>
          </cell>
          <cell r="AX65">
            <v>0.7803411181212494</v>
          </cell>
          <cell r="AY65">
            <v>0.7803411181212494</v>
          </cell>
          <cell r="AZ65">
            <v>0.7803411181212494</v>
          </cell>
          <cell r="BA65">
            <v>0.85837522993337434</v>
          </cell>
          <cell r="BB65">
            <v>0.93640934174549928</v>
          </cell>
          <cell r="BC65">
            <v>1.0144434535576243</v>
          </cell>
          <cell r="BD65">
            <v>1.0924775653697492</v>
          </cell>
          <cell r="BE65">
            <v>1.170511677181874</v>
          </cell>
          <cell r="BF65">
            <v>1.248545788993999</v>
          </cell>
        </row>
        <row r="66">
          <cell r="Z66">
            <v>0.20180430093999999</v>
          </cell>
          <cell r="AA66">
            <v>8.9948451907599996</v>
          </cell>
          <cell r="AB66">
            <v>30.988282020300002</v>
          </cell>
          <cell r="AC66">
            <v>5.9611998859600002</v>
          </cell>
          <cell r="AD66">
            <v>0</v>
          </cell>
          <cell r="AE66">
            <v>4.2118999999999997E-2</v>
          </cell>
          <cell r="AF66">
            <v>13.392017100879999</v>
          </cell>
          <cell r="AG66">
            <v>0.75210458493425136</v>
          </cell>
          <cell r="AH66">
            <v>0.78750999140493327</v>
          </cell>
          <cell r="AI66">
            <v>0.37594136487422425</v>
          </cell>
          <cell r="AJ66">
            <v>0.53500170822637827</v>
          </cell>
          <cell r="AK66">
            <v>0.53500170822637827</v>
          </cell>
          <cell r="AL66">
            <v>0.53500170822637827</v>
          </cell>
          <cell r="AM66">
            <v>0.53500170822637827</v>
          </cell>
          <cell r="AN66">
            <v>0.53500170822637827</v>
          </cell>
          <cell r="AO66">
            <v>0.53500170822637827</v>
          </cell>
          <cell r="AP66">
            <v>0.53500170822637827</v>
          </cell>
          <cell r="AQ66">
            <v>0.53500170822637827</v>
          </cell>
          <cell r="AR66">
            <v>0.53500170822637827</v>
          </cell>
          <cell r="AS66">
            <v>0.53500170822637827</v>
          </cell>
          <cell r="AT66">
            <v>0.53500170822637827</v>
          </cell>
          <cell r="AU66">
            <v>0.53500170822637827</v>
          </cell>
          <cell r="AV66">
            <v>0.53500170822637827</v>
          </cell>
          <cell r="AW66">
            <v>0.53500170822637827</v>
          </cell>
          <cell r="AX66">
            <v>0.53500170822637827</v>
          </cell>
          <cell r="AY66">
            <v>0.53500170822637827</v>
          </cell>
          <cell r="AZ66">
            <v>0.53500170822637827</v>
          </cell>
          <cell r="BA66">
            <v>0.58850187904901397</v>
          </cell>
          <cell r="BB66">
            <v>0.64200204987165321</v>
          </cell>
          <cell r="BC66">
            <v>0.69550222069429068</v>
          </cell>
          <cell r="BD66">
            <v>0.74900239151692638</v>
          </cell>
          <cell r="BE66">
            <v>0.8025025623395674</v>
          </cell>
          <cell r="BF66">
            <v>0.8560027331622031</v>
          </cell>
        </row>
        <row r="103">
          <cell r="AA103">
            <v>177.77</v>
          </cell>
          <cell r="AB103">
            <v>131.25</v>
          </cell>
          <cell r="AC103">
            <v>101</v>
          </cell>
          <cell r="AD103">
            <v>116.78623301776037</v>
          </cell>
          <cell r="AE103">
            <v>106.99013809186347</v>
          </cell>
          <cell r="AF103">
            <v>76.281999999999996</v>
          </cell>
          <cell r="AG103">
            <v>65.177999999999997</v>
          </cell>
          <cell r="AH103">
            <v>61.392449054925528</v>
          </cell>
          <cell r="AI103">
            <v>67.651361046450276</v>
          </cell>
          <cell r="AJ103">
            <v>61.827132306764845</v>
          </cell>
          <cell r="AK103">
            <v>44.447595348897366</v>
          </cell>
          <cell r="AL103">
            <v>48.27185549492674</v>
          </cell>
          <cell r="AM103">
            <v>48.03803476015036</v>
          </cell>
          <cell r="AN103">
            <v>46.868426704407824</v>
          </cell>
          <cell r="AO103">
            <v>46.660866069224788</v>
          </cell>
          <cell r="AP103">
            <v>41.578614154435165</v>
          </cell>
          <cell r="AQ103">
            <v>39.977441863944122</v>
          </cell>
          <cell r="AR103">
            <v>37.144966887006653</v>
          </cell>
          <cell r="AS103">
            <v>30.00676602732516</v>
          </cell>
          <cell r="AT103">
            <v>23.349421681652707</v>
          </cell>
          <cell r="AU103">
            <v>22.085223247119739</v>
          </cell>
          <cell r="AV103">
            <v>22.085223247119739</v>
          </cell>
          <cell r="AW103">
            <v>22.085223247119739</v>
          </cell>
          <cell r="AX103">
            <v>22.085223247119739</v>
          </cell>
          <cell r="AY103">
            <v>22.085223247119739</v>
          </cell>
          <cell r="AZ103">
            <v>22.085223247119739</v>
          </cell>
          <cell r="BA103">
            <v>22.085223247119739</v>
          </cell>
          <cell r="BB103">
            <v>22.085223247119739</v>
          </cell>
          <cell r="BC103">
            <v>22.085223247119739</v>
          </cell>
          <cell r="BD103">
            <v>22.085223247119739</v>
          </cell>
          <cell r="BE103">
            <v>22.085223247119739</v>
          </cell>
          <cell r="BF103">
            <v>22.085223247119739</v>
          </cell>
          <cell r="BG103">
            <v>22.085223247119739</v>
          </cell>
        </row>
        <row r="104">
          <cell r="AA104">
            <v>185.38</v>
          </cell>
          <cell r="AB104">
            <v>141.57</v>
          </cell>
          <cell r="AC104">
            <v>133</v>
          </cell>
          <cell r="AD104">
            <v>143.27134692397613</v>
          </cell>
          <cell r="AE104">
            <v>102.55446605916929</v>
          </cell>
          <cell r="AF104">
            <v>85</v>
          </cell>
          <cell r="AG104">
            <v>62.813000000000002</v>
          </cell>
          <cell r="AH104">
            <v>71.598140357427354</v>
          </cell>
          <cell r="AI104">
            <v>74.546973081208222</v>
          </cell>
          <cell r="AJ104">
            <v>65.262932511078645</v>
          </cell>
          <cell r="AK104">
            <v>48.120727429312765</v>
          </cell>
          <cell r="AL104">
            <v>51.974514960682619</v>
          </cell>
          <cell r="AM104">
            <v>52.708437471878938</v>
          </cell>
          <cell r="AN104">
            <v>50.780409503774941</v>
          </cell>
          <cell r="AO104">
            <v>50.329790882705751</v>
          </cell>
          <cell r="AP104">
            <v>45.068334372770465</v>
          </cell>
          <cell r="AQ104">
            <v>43.33522919649262</v>
          </cell>
          <cell r="AR104">
            <v>40.326318709715949</v>
          </cell>
          <cell r="AS104">
            <v>32.502354963046336</v>
          </cell>
          <cell r="AT104">
            <v>25.290167553340325</v>
          </cell>
          <cell r="AU104">
            <v>23.942372223270734</v>
          </cell>
          <cell r="AV104">
            <v>23.942372223270734</v>
          </cell>
          <cell r="AW104">
            <v>23.942372223270734</v>
          </cell>
          <cell r="AX104">
            <v>23.942372223270734</v>
          </cell>
          <cell r="AY104">
            <v>23.942372223270734</v>
          </cell>
          <cell r="AZ104">
            <v>23.942372223270734</v>
          </cell>
          <cell r="BA104">
            <v>23.942372223270734</v>
          </cell>
          <cell r="BB104">
            <v>23.942372223270734</v>
          </cell>
          <cell r="BC104">
            <v>23.942372223270734</v>
          </cell>
          <cell r="BD104">
            <v>23.942372223270734</v>
          </cell>
          <cell r="BE104">
            <v>23.942372223270734</v>
          </cell>
          <cell r="BF104">
            <v>23.942372223270734</v>
          </cell>
          <cell r="BG104">
            <v>23.942372223270734</v>
          </cell>
        </row>
        <row r="105">
          <cell r="AA105">
            <v>180.82</v>
          </cell>
          <cell r="AB105">
            <v>161.32</v>
          </cell>
          <cell r="AC105">
            <v>147</v>
          </cell>
          <cell r="AD105">
            <v>150.29797397803216</v>
          </cell>
          <cell r="AE105">
            <v>110.42206778143442</v>
          </cell>
          <cell r="AF105">
            <v>63.088000000000001</v>
          </cell>
          <cell r="AG105">
            <v>66.537000000000006</v>
          </cell>
          <cell r="AH105">
            <v>141.95572745420648</v>
          </cell>
          <cell r="AI105">
            <v>76.203665669252516</v>
          </cell>
          <cell r="AJ105">
            <v>76.138763349785251</v>
          </cell>
          <cell r="AK105">
            <v>56.353282469338971</v>
          </cell>
          <cell r="AL105">
            <v>66.503710122282996</v>
          </cell>
          <cell r="AM105">
            <v>70.30325581981586</v>
          </cell>
          <cell r="AN105">
            <v>60.453282140716333</v>
          </cell>
          <cell r="AO105">
            <v>61.778298824685912</v>
          </cell>
          <cell r="AP105">
            <v>48.585580144898785</v>
          </cell>
          <cell r="AQ105">
            <v>50.427318265526196</v>
          </cell>
          <cell r="AR105">
            <v>46.254928380598898</v>
          </cell>
          <cell r="AS105">
            <v>37.771444938613641</v>
          </cell>
          <cell r="AT105">
            <v>29.233803170743151</v>
          </cell>
          <cell r="AU105">
            <v>27.257860207466532</v>
          </cell>
          <cell r="AV105">
            <v>27.257860207466532</v>
          </cell>
          <cell r="AW105">
            <v>27.257860207466532</v>
          </cell>
          <cell r="AX105">
            <v>27.257860207466532</v>
          </cell>
          <cell r="AY105">
            <v>27.257860207466532</v>
          </cell>
          <cell r="AZ105">
            <v>27.257860207466532</v>
          </cell>
          <cell r="BA105">
            <v>27.257860207466532</v>
          </cell>
          <cell r="BB105">
            <v>27.257860207466532</v>
          </cell>
          <cell r="BC105">
            <v>27.257860207466532</v>
          </cell>
          <cell r="BD105">
            <v>27.257860207466532</v>
          </cell>
          <cell r="BE105">
            <v>27.257860207466532</v>
          </cell>
          <cell r="BF105">
            <v>27.257860207466532</v>
          </cell>
          <cell r="BG105">
            <v>27.257860207466532</v>
          </cell>
        </row>
        <row r="106">
          <cell r="Z106">
            <v>152.88999999999999</v>
          </cell>
          <cell r="AA106">
            <v>144.58000000000001</v>
          </cell>
          <cell r="AB106">
            <v>177</v>
          </cell>
          <cell r="AC106">
            <v>112.66256969861432</v>
          </cell>
          <cell r="AD106">
            <v>153.07208812566179</v>
          </cell>
          <cell r="AE106">
            <v>111.878</v>
          </cell>
          <cell r="AF106">
            <v>71.075999999999993</v>
          </cell>
          <cell r="AG106">
            <v>58.406999999999996</v>
          </cell>
          <cell r="AH106">
            <v>74.602885307776603</v>
          </cell>
          <cell r="AI106">
            <v>77.973362179186793</v>
          </cell>
          <cell r="AJ106">
            <v>53.69130984323936</v>
          </cell>
          <cell r="AK106">
            <v>55.337721651382267</v>
          </cell>
          <cell r="AL106">
            <v>54.578238826134829</v>
          </cell>
          <cell r="AM106">
            <v>54.968831852208034</v>
          </cell>
          <cell r="AN106">
            <v>55.386695824656911</v>
          </cell>
          <cell r="AO106">
            <v>60.423801136277476</v>
          </cell>
          <cell r="AP106">
            <v>51.397325043593185</v>
          </cell>
          <cell r="AQ106">
            <v>49.632875465219826</v>
          </cell>
          <cell r="AR106">
            <v>38.510790678015567</v>
          </cell>
          <cell r="AS106">
            <v>30.504651908365101</v>
          </cell>
          <cell r="AT106">
            <v>29.513128118575175</v>
          </cell>
          <cell r="AU106">
            <v>24.996917152931093</v>
          </cell>
          <cell r="AV106">
            <v>21.171793943361461</v>
          </cell>
          <cell r="AW106">
            <v>17.932005616444453</v>
          </cell>
          <cell r="AX106">
            <v>15.187982005134778</v>
          </cell>
          <cell r="AY106">
            <v>12.863859309566505</v>
          </cell>
          <cell r="AZ106">
            <v>10.895382696685807</v>
          </cell>
          <cell r="BA106">
            <v>9.2281298520545505</v>
          </cell>
          <cell r="BB106">
            <v>7.8160063705044589</v>
          </cell>
          <cell r="BC106">
            <v>6.6199713878284046</v>
          </cell>
          <cell r="BD106">
            <v>5.6069582211507649</v>
          </cell>
          <cell r="BE106">
            <v>4.7489601770081018</v>
          </cell>
          <cell r="BF106">
            <v>4.022256252549739</v>
          </cell>
        </row>
        <row r="107">
          <cell r="Z107">
            <v>143.28</v>
          </cell>
          <cell r="AA107">
            <v>136.61000000000001</v>
          </cell>
          <cell r="AB107">
            <v>133.87</v>
          </cell>
          <cell r="AC107">
            <v>79.493695352216392</v>
          </cell>
          <cell r="AD107">
            <v>134.68609331312609</v>
          </cell>
          <cell r="AE107">
            <v>95.100999999999999</v>
          </cell>
          <cell r="AF107">
            <v>73.781000000000006</v>
          </cell>
          <cell r="AG107">
            <v>58.214884025746507</v>
          </cell>
          <cell r="AH107">
            <v>65.370302825622531</v>
          </cell>
          <cell r="AI107">
            <v>71.529078774766404</v>
          </cell>
          <cell r="AJ107">
            <v>50.276826708474097</v>
          </cell>
          <cell r="AK107">
            <v>53.166623733165714</v>
          </cell>
          <cell r="AL107">
            <v>51.107010956241375</v>
          </cell>
          <cell r="AM107">
            <v>50.749251582286078</v>
          </cell>
          <cell r="AN107">
            <v>51.727808295799434</v>
          </cell>
          <cell r="AO107">
            <v>45.612947162391961</v>
          </cell>
          <cell r="AP107">
            <v>42.48753826769309</v>
          </cell>
          <cell r="AQ107">
            <v>40.232255654527215</v>
          </cell>
          <cell r="AR107">
            <v>32.585694905194075</v>
          </cell>
          <cell r="AS107">
            <v>25.358816424316728</v>
          </cell>
          <cell r="AT107">
            <v>23.887336510001706</v>
          </cell>
          <cell r="AU107">
            <v>20.232005544979348</v>
          </cell>
          <cell r="AV107">
            <v>17.136027208420057</v>
          </cell>
          <cell r="AW107">
            <v>14.513807236504107</v>
          </cell>
          <cell r="AX107">
            <v>12.292849324777711</v>
          </cell>
          <cell r="AY107">
            <v>10.411750828660324</v>
          </cell>
          <cell r="AZ107">
            <v>8.8185051694733261</v>
          </cell>
          <cell r="BA107">
            <v>7.4690640127462498</v>
          </cell>
          <cell r="BB107">
            <v>6.3261194674599164</v>
          </cell>
          <cell r="BC107">
            <v>5.3580726377870107</v>
          </cell>
          <cell r="BD107">
            <v>4.5381600109631126</v>
          </cell>
          <cell r="BE107">
            <v>3.843713528603975</v>
          </cell>
          <cell r="BF107">
            <v>3.2555338847203354</v>
          </cell>
        </row>
        <row r="108">
          <cell r="Z108">
            <v>154.71</v>
          </cell>
          <cell r="AA108">
            <v>140.68</v>
          </cell>
          <cell r="AB108">
            <v>144.85</v>
          </cell>
          <cell r="AC108">
            <v>95.26608662118052</v>
          </cell>
          <cell r="AD108">
            <v>164.3963753382962</v>
          </cell>
          <cell r="AE108">
            <v>87.424999999999997</v>
          </cell>
          <cell r="AF108">
            <v>83.418310000000005</v>
          </cell>
          <cell r="AG108">
            <v>69.961008393045006</v>
          </cell>
          <cell r="AH108">
            <v>66.24172265785775</v>
          </cell>
          <cell r="AI108">
            <v>76.873286157541088</v>
          </cell>
          <cell r="AJ108">
            <v>52.03615820130431</v>
          </cell>
          <cell r="AK108">
            <v>56.475014835357285</v>
          </cell>
          <cell r="AL108">
            <v>54.733076219323074</v>
          </cell>
          <cell r="AM108">
            <v>53.28332972632947</v>
          </cell>
          <cell r="AN108">
            <v>54.757193697703251</v>
          </cell>
          <cell r="AO108">
            <v>48.120975352449001</v>
          </cell>
          <cell r="AP108">
            <v>45.013948564291596</v>
          </cell>
          <cell r="AQ108">
            <v>42.59087660001525</v>
          </cell>
          <cell r="AR108">
            <v>34.418715189388742</v>
          </cell>
          <cell r="AS108">
            <v>26.82048963402212</v>
          </cell>
          <cell r="AT108">
            <v>25.259305053168951</v>
          </cell>
          <cell r="AU108">
            <v>21.39403025046607</v>
          </cell>
          <cell r="AV108">
            <v>18.120234479706522</v>
          </cell>
          <cell r="AW108">
            <v>15.34740737278298</v>
          </cell>
          <cell r="AX108">
            <v>12.998888801905188</v>
          </cell>
          <cell r="AY108">
            <v>11.009749463218698</v>
          </cell>
          <cell r="AZ108">
            <v>9.3249957815685391</v>
          </cell>
          <cell r="BA108">
            <v>7.8980495075543367</v>
          </cell>
          <cell r="BB108">
            <v>6.6894599724190558</v>
          </cell>
          <cell r="BC108">
            <v>5.6658133985859793</v>
          </cell>
          <cell r="BD108">
            <v>4.798809111640117</v>
          </cell>
          <cell r="BE108">
            <v>4.0644771138610851</v>
          </cell>
          <cell r="BF108">
            <v>3.442515387625912</v>
          </cell>
        </row>
        <row r="109">
          <cell r="Z109">
            <v>177.52</v>
          </cell>
          <cell r="AA109">
            <v>154.05000000000001</v>
          </cell>
          <cell r="AB109">
            <v>83.67</v>
          </cell>
          <cell r="AC109">
            <v>109.8520735023011</v>
          </cell>
          <cell r="AD109">
            <v>157.76216516262048</v>
          </cell>
          <cell r="AE109">
            <v>83.272999999999996</v>
          </cell>
          <cell r="AF109">
            <v>96.388298992940378</v>
          </cell>
          <cell r="AG109">
            <v>93.604344864253321</v>
          </cell>
          <cell r="AH109">
            <v>72.692718989480653</v>
          </cell>
          <cell r="AI109">
            <v>83.560919436693155</v>
          </cell>
          <cell r="AJ109">
            <v>58.032545972566091</v>
          </cell>
          <cell r="AK109">
            <v>67.02859645024877</v>
          </cell>
          <cell r="AL109">
            <v>63.497228417595039</v>
          </cell>
          <cell r="AM109">
            <v>60.036509601691201</v>
          </cell>
          <cell r="AN109">
            <v>62.105297369174579</v>
          </cell>
          <cell r="AO109">
            <v>55.108318138085203</v>
          </cell>
          <cell r="AP109">
            <v>51.781045019816233</v>
          </cell>
          <cell r="AQ109">
            <v>48.676909437624424</v>
          </cell>
          <cell r="AR109">
            <v>39.246982528914629</v>
          </cell>
          <cell r="AS109">
            <v>30.674442835630604</v>
          </cell>
          <cell r="AT109">
            <v>28.937067807524606</v>
          </cell>
          <cell r="AU109">
            <v>24.509007778751275</v>
          </cell>
          <cell r="AV109">
            <v>20.758546314865068</v>
          </cell>
          <cell r="AW109">
            <v>17.581994709716202</v>
          </cell>
          <cell r="AX109">
            <v>14.891531096815042</v>
          </cell>
          <cell r="AY109">
            <v>12.612772445259647</v>
          </cell>
          <cell r="AZ109">
            <v>10.682718098068845</v>
          </cell>
          <cell r="BA109">
            <v>9.0480079980907266</v>
          </cell>
          <cell r="BB109">
            <v>7.6634474467984948</v>
          </cell>
          <cell r="BC109">
            <v>6.4907576100988198</v>
          </cell>
          <cell r="BD109">
            <v>5.4975172264874175</v>
          </cell>
          <cell r="BE109">
            <v>4.6562662590424138</v>
          </cell>
          <cell r="BF109">
            <v>3.9437467099943162</v>
          </cell>
        </row>
        <row r="110">
          <cell r="Z110">
            <v>178.48</v>
          </cell>
          <cell r="AA110">
            <v>144.38999999999999</v>
          </cell>
          <cell r="AB110">
            <v>84.36</v>
          </cell>
          <cell r="AC110">
            <v>156.3439605572656</v>
          </cell>
          <cell r="AD110">
            <v>148.10802853691865</v>
          </cell>
          <cell r="AE110">
            <v>96.176000000000002</v>
          </cell>
          <cell r="AF110">
            <v>81.438000000000002</v>
          </cell>
          <cell r="AG110">
            <v>96.879090528890501</v>
          </cell>
          <cell r="AH110">
            <v>77.969745704715848</v>
          </cell>
          <cell r="AI110">
            <v>83.513019774836522</v>
          </cell>
          <cell r="AJ110">
            <v>58.960664361017471</v>
          </cell>
          <cell r="AK110">
            <v>64.555995256186463</v>
          </cell>
          <cell r="AL110">
            <v>64.533912255745705</v>
          </cell>
          <cell r="AM110">
            <v>60.784316924679956</v>
          </cell>
          <cell r="AN110">
            <v>62.135374024291259</v>
          </cell>
          <cell r="AO110">
            <v>55.162380237730119</v>
          </cell>
          <cell r="AP110">
            <v>51.698324838904902</v>
          </cell>
          <cell r="AQ110">
            <v>48.971292837811013</v>
          </cell>
          <cell r="AR110">
            <v>39.393126122175168</v>
          </cell>
          <cell r="AS110">
            <v>30.730889330283599</v>
          </cell>
          <cell r="AT110">
            <v>28.99864261512629</v>
          </cell>
          <cell r="AU110">
            <v>24.561160175411604</v>
          </cell>
          <cell r="AV110">
            <v>20.802718153695821</v>
          </cell>
          <cell r="AW110">
            <v>17.619407205989344</v>
          </cell>
          <cell r="AX110">
            <v>14.923218590803032</v>
          </cell>
          <cell r="AY110">
            <v>12.639610998557671</v>
          </cell>
          <cell r="AZ110">
            <v>10.705449713999213</v>
          </cell>
          <cell r="BA110">
            <v>9.067261135808991</v>
          </cell>
          <cell r="BB110">
            <v>7.6797543962531192</v>
          </cell>
          <cell r="BC110">
            <v>6.5045692082085349</v>
          </cell>
          <cell r="BD110">
            <v>5.5092153213932171</v>
          </cell>
          <cell r="BE110">
            <v>4.6661742670323685</v>
          </cell>
          <cell r="BF110">
            <v>3.9521385569676504</v>
          </cell>
        </row>
        <row r="111">
          <cell r="Z111">
            <v>170.09</v>
          </cell>
          <cell r="AA111">
            <v>154.85</v>
          </cell>
          <cell r="AB111">
            <v>94.13</v>
          </cell>
          <cell r="AC111">
            <v>140.08574075212724</v>
          </cell>
          <cell r="AD111">
            <v>174.29355895617817</v>
          </cell>
          <cell r="AE111">
            <v>97.825000000000003</v>
          </cell>
          <cell r="AF111">
            <v>79.507999999999996</v>
          </cell>
          <cell r="AG111">
            <v>102.63726703825127</v>
          </cell>
          <cell r="AH111">
            <v>79.950846748421583</v>
          </cell>
          <cell r="AI111">
            <v>88.750952713665242</v>
          </cell>
          <cell r="AJ111">
            <v>60.480746100856031</v>
          </cell>
          <cell r="AK111">
            <v>66.391967591213032</v>
          </cell>
          <cell r="AL111">
            <v>67.23430612241927</v>
          </cell>
          <cell r="AM111">
            <v>63.053512025080714</v>
          </cell>
          <cell r="AN111">
            <v>64.620680766004426</v>
          </cell>
          <cell r="AO111">
            <v>57.075005063323381</v>
          </cell>
          <cell r="AP111">
            <v>53.578092397778761</v>
          </cell>
          <cell r="AQ111">
            <v>50.839343860742922</v>
          </cell>
          <cell r="AR111">
            <v>40.869826779185331</v>
          </cell>
          <cell r="AS111">
            <v>31.887397602844448</v>
          </cell>
          <cell r="AT111">
            <v>30.072377977401423</v>
          </cell>
          <cell r="AU111">
            <v>25.470588474137795</v>
          </cell>
          <cell r="AV111">
            <v>21.572982279831667</v>
          </cell>
          <cell r="AW111">
            <v>18.271802589817675</v>
          </cell>
          <cell r="AX111">
            <v>15.475781954977482</v>
          </cell>
          <cell r="AY111">
            <v>13.107619017921783</v>
          </cell>
          <cell r="AZ111">
            <v>11.101841368585941</v>
          </cell>
          <cell r="BA111">
            <v>9.4029954337799797</v>
          </cell>
          <cell r="BB111">
            <v>7.9641133567150657</v>
          </cell>
          <cell r="BC111">
            <v>6.74541448044815</v>
          </cell>
          <cell r="BD111">
            <v>5.7132055352621309</v>
          </cell>
          <cell r="BE111">
            <v>4.8389491235505631</v>
          </cell>
          <cell r="BF111">
            <v>4.0984747486835209</v>
          </cell>
        </row>
        <row r="112">
          <cell r="Z112">
            <v>192.9</v>
          </cell>
          <cell r="AA112">
            <v>154.28</v>
          </cell>
          <cell r="AB112">
            <v>133.43</v>
          </cell>
          <cell r="AC112">
            <v>135.56058547432329</v>
          </cell>
          <cell r="AD112">
            <v>154.27151619947387</v>
          </cell>
          <cell r="AE112">
            <v>89.481999999999999</v>
          </cell>
          <cell r="AF112">
            <v>84.588999999999999</v>
          </cell>
          <cell r="AG112">
            <v>97.337875922936718</v>
          </cell>
          <cell r="AH112">
            <v>74.469794785947187</v>
          </cell>
          <cell r="AI112">
            <v>81.80793378492352</v>
          </cell>
          <cell r="AJ112">
            <v>57.200410705730256</v>
          </cell>
          <cell r="AK112">
            <v>63.260387628580332</v>
          </cell>
          <cell r="AL112">
            <v>63.180268235752592</v>
          </cell>
          <cell r="AM112">
            <v>59.119863652195271</v>
          </cell>
          <cell r="AN112">
            <v>60.66792359011923</v>
          </cell>
          <cell r="AO112">
            <v>53.834675287318419</v>
          </cell>
          <cell r="AP112">
            <v>50.50190665359262</v>
          </cell>
          <cell r="AQ112">
            <v>47.805234732794048</v>
          </cell>
          <cell r="AR112">
            <v>38.435199785892152</v>
          </cell>
          <cell r="AS112">
            <v>30.009159654803394</v>
          </cell>
          <cell r="AT112">
            <v>28.315905242530587</v>
          </cell>
          <cell r="AU112">
            <v>23.982897868840197</v>
          </cell>
          <cell r="AV112">
            <v>20.312943741713696</v>
          </cell>
          <cell r="AW112">
            <v>17.204579934859201</v>
          </cell>
          <cell r="AX112">
            <v>14.571869764356867</v>
          </cell>
          <cell r="AY112">
            <v>12.342026904077132</v>
          </cell>
          <cell r="AZ112">
            <v>10.453403067982107</v>
          </cell>
          <cell r="BA112">
            <v>8.8537836249246613</v>
          </cell>
          <cell r="BB112">
            <v>7.4989440249447998</v>
          </cell>
          <cell r="BC112">
            <v>6.3514271266973532</v>
          </cell>
          <cell r="BD112">
            <v>5.3795076228808023</v>
          </cell>
          <cell r="BE112">
            <v>4.5563149332204587</v>
          </cell>
          <cell r="BF112">
            <v>3.8590903156989076</v>
          </cell>
        </row>
        <row r="113">
          <cell r="Z113">
            <v>202.34</v>
          </cell>
          <cell r="AA113">
            <v>162.37</v>
          </cell>
          <cell r="AB113">
            <v>148.41999999999999</v>
          </cell>
          <cell r="AC113">
            <v>72.740445753841811</v>
          </cell>
          <cell r="AD113">
            <v>166.45136479140911</v>
          </cell>
          <cell r="AE113">
            <v>87.953000000000003</v>
          </cell>
          <cell r="AF113">
            <v>90.349000000000004</v>
          </cell>
          <cell r="AG113">
            <v>95.832492040325917</v>
          </cell>
          <cell r="AH113">
            <v>67.615484581362551</v>
          </cell>
          <cell r="AI113">
            <v>82.775411530948503</v>
          </cell>
          <cell r="AJ113">
            <v>56.610175925961151</v>
          </cell>
          <cell r="AK113">
            <v>62.764400883419377</v>
          </cell>
          <cell r="AL113">
            <v>61.778057621115451</v>
          </cell>
          <cell r="AM113">
            <v>57.711552405457226</v>
          </cell>
          <cell r="AN113">
            <v>60.092449495425043</v>
          </cell>
          <cell r="AO113">
            <v>53.053018573508723</v>
          </cell>
          <cell r="AP113">
            <v>49.708308660107711</v>
          </cell>
          <cell r="AQ113">
            <v>46.977102633441355</v>
          </cell>
          <cell r="AR113">
            <v>37.81317377804325</v>
          </cell>
          <cell r="AS113">
            <v>29.572714747932782</v>
          </cell>
          <cell r="AT113">
            <v>27.8733443892488</v>
          </cell>
          <cell r="AU113">
            <v>23.608059358324851</v>
          </cell>
          <cell r="AV113">
            <v>19.995464443842081</v>
          </cell>
          <cell r="AW113">
            <v>16.935682525042697</v>
          </cell>
          <cell r="AX113">
            <v>14.344120057554679</v>
          </cell>
          <cell r="AY113">
            <v>12.149128322480982</v>
          </cell>
          <cell r="AZ113">
            <v>10.290022560036489</v>
          </cell>
          <cell r="BA113">
            <v>8.7154042228798474</v>
          </cell>
          <cell r="BB113">
            <v>7.3817399646131108</v>
          </cell>
          <cell r="BC113">
            <v>6.2521580768586675</v>
          </cell>
          <cell r="BD113">
            <v>5.2954291001061851</v>
          </cell>
          <cell r="BE113">
            <v>4.4851024253597567</v>
          </cell>
          <cell r="BF113">
            <v>3.7987750162804752</v>
          </cell>
        </row>
        <row r="114">
          <cell r="Z114">
            <v>168.79</v>
          </cell>
          <cell r="AA114">
            <v>133.77000000000001</v>
          </cell>
          <cell r="AB114">
            <v>135.94999999999999</v>
          </cell>
          <cell r="AC114">
            <v>66.280529424396377</v>
          </cell>
          <cell r="AD114">
            <v>133.406418281404</v>
          </cell>
          <cell r="AE114">
            <v>73.75</v>
          </cell>
          <cell r="AF114">
            <v>69.864999999999995</v>
          </cell>
          <cell r="AG114">
            <v>80.313941830544337</v>
          </cell>
          <cell r="AH114">
            <v>55.998415570244809</v>
          </cell>
          <cell r="AI114">
            <v>67.511012602224667</v>
          </cell>
          <cell r="AJ114">
            <v>46.323636235510662</v>
          </cell>
          <cell r="AK114">
            <v>52.413141172955044</v>
          </cell>
          <cell r="AL114">
            <v>51.105460569895868</v>
          </cell>
          <cell r="AM114">
            <v>47.573593329541339</v>
          </cell>
          <cell r="AN114">
            <v>49.504847875408828</v>
          </cell>
          <cell r="AO114">
            <v>43.801816865949817</v>
          </cell>
          <cell r="AP114">
            <v>41.123692796141668</v>
          </cell>
          <cell r="AQ114">
            <v>38.790806667040535</v>
          </cell>
          <cell r="AR114">
            <v>31.210133574072451</v>
          </cell>
          <cell r="AS114">
            <v>24.415946293747496</v>
          </cell>
          <cell r="AT114">
            <v>23.022316997730158</v>
          </cell>
          <cell r="AU114">
            <v>19.499354604115112</v>
          </cell>
          <cell r="AV114">
            <v>16.515489297385351</v>
          </cell>
          <cell r="AW114">
            <v>13.988226393630841</v>
          </cell>
          <cell r="AX114">
            <v>11.847694858816446</v>
          </cell>
          <cell r="AY114">
            <v>10.034715589929139</v>
          </cell>
          <cell r="AZ114">
            <v>8.4991652950813865</v>
          </cell>
          <cell r="BA114">
            <v>7.1985907388956676</v>
          </cell>
          <cell r="BB114">
            <v>6.0970350413238146</v>
          </cell>
          <cell r="BC114">
            <v>5.1640435806791416</v>
          </cell>
          <cell r="BD114">
            <v>4.373822017162512</v>
          </cell>
          <cell r="BE114">
            <v>3.7045231588265666</v>
          </cell>
          <cell r="BF114">
            <v>3.1376429540188258</v>
          </cell>
        </row>
        <row r="115">
          <cell r="D115"/>
          <cell r="E115"/>
          <cell r="F115"/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0.49540000000000006</v>
          </cell>
          <cell r="N115">
            <v>1.3219999999999998</v>
          </cell>
          <cell r="O115">
            <v>2.4</v>
          </cell>
          <cell r="P115">
            <v>17.846999999999998</v>
          </cell>
          <cell r="Q115">
            <v>56.75</v>
          </cell>
          <cell r="R115">
            <v>102</v>
          </cell>
          <cell r="S115">
            <v>261</v>
          </cell>
          <cell r="T115">
            <v>575</v>
          </cell>
          <cell r="U115">
            <v>918</v>
          </cell>
          <cell r="V115">
            <v>1010.69</v>
          </cell>
          <cell r="W115">
            <v>1017.62</v>
          </cell>
          <cell r="X115">
            <v>1206.52</v>
          </cell>
          <cell r="Y115">
            <v>1519.71</v>
          </cell>
          <cell r="Z115">
            <v>1991.08</v>
          </cell>
        </row>
        <row r="119">
          <cell r="AA119">
            <v>25</v>
          </cell>
          <cell r="AB119">
            <v>100</v>
          </cell>
          <cell r="AC119">
            <v>75</v>
          </cell>
          <cell r="AD119">
            <v>100</v>
          </cell>
          <cell r="AE119">
            <v>175</v>
          </cell>
          <cell r="AF119">
            <v>250</v>
          </cell>
          <cell r="AG119">
            <v>350</v>
          </cell>
          <cell r="AH119">
            <v>276.76016985217336</v>
          </cell>
          <cell r="AI119">
            <v>305.32196279666294</v>
          </cell>
          <cell r="AJ119">
            <v>288.36250861345735</v>
          </cell>
          <cell r="AK119">
            <v>289.53903395023633</v>
          </cell>
          <cell r="AL119">
            <v>315.53343348542029</v>
          </cell>
          <cell r="AM119">
            <v>361.70675997719229</v>
          </cell>
          <cell r="AN119">
            <v>298.09091057780756</v>
          </cell>
          <cell r="AO119">
            <v>326.90813284944511</v>
          </cell>
          <cell r="AP119">
            <v>354.72080529659968</v>
          </cell>
          <cell r="AQ119">
            <v>354.65995373801866</v>
          </cell>
          <cell r="AR119">
            <v>350.7290925383171</v>
          </cell>
          <cell r="AS119">
            <v>370.00239008857164</v>
          </cell>
          <cell r="AT119">
            <v>392.31188725113725</v>
          </cell>
          <cell r="AU119">
            <v>427.09476076498623</v>
          </cell>
          <cell r="AV119">
            <v>285.458776896301</v>
          </cell>
          <cell r="AW119">
            <v>199.04889502908298</v>
          </cell>
          <cell r="AX119">
            <v>348.30726917298455</v>
          </cell>
          <cell r="AY119">
            <v>329.58974051321394</v>
          </cell>
          <cell r="AZ119">
            <v>326.2726674928017</v>
          </cell>
          <cell r="BA119">
            <v>348.3646711810112</v>
          </cell>
          <cell r="BB119">
            <v>388.66298789295024</v>
          </cell>
          <cell r="BC119">
            <v>340.44375086269923</v>
          </cell>
          <cell r="BD119">
            <v>352.98815777391155</v>
          </cell>
          <cell r="BE119">
            <v>381.36299059461652</v>
          </cell>
          <cell r="BF119">
            <v>396.0116254912117</v>
          </cell>
          <cell r="BG119">
            <v>408.447779536393</v>
          </cell>
        </row>
        <row r="120">
          <cell r="AA120">
            <v>100</v>
          </cell>
          <cell r="AB120">
            <v>100</v>
          </cell>
          <cell r="AC120">
            <v>100</v>
          </cell>
          <cell r="AD120">
            <v>100</v>
          </cell>
          <cell r="AE120">
            <v>175</v>
          </cell>
          <cell r="AF120">
            <v>275</v>
          </cell>
          <cell r="AG120">
            <v>350</v>
          </cell>
          <cell r="AH120">
            <v>291.91079840245311</v>
          </cell>
          <cell r="AI120">
            <v>352.18268868026161</v>
          </cell>
          <cell r="AJ120">
            <v>375.54102217715132</v>
          </cell>
          <cell r="AK120">
            <v>355.83501407456197</v>
          </cell>
          <cell r="AL120">
            <v>381.6028874946594</v>
          </cell>
          <cell r="AM120">
            <v>379.82716562008397</v>
          </cell>
          <cell r="AN120">
            <v>355.15219266409758</v>
          </cell>
          <cell r="AO120">
            <v>381.03313687171629</v>
          </cell>
          <cell r="AP120">
            <v>408.20275813841238</v>
          </cell>
          <cell r="AQ120">
            <v>401.27930081293124</v>
          </cell>
          <cell r="AR120">
            <v>406.42854273576972</v>
          </cell>
          <cell r="AS120">
            <v>426.05414622501269</v>
          </cell>
          <cell r="AT120">
            <v>450.61756434734014</v>
          </cell>
          <cell r="AU120">
            <v>490.28132382015099</v>
          </cell>
          <cell r="AV120">
            <v>359.0447712205339</v>
          </cell>
          <cell r="AW120">
            <v>265.84683145056783</v>
          </cell>
          <cell r="AX120">
            <v>418.40722127540221</v>
          </cell>
          <cell r="AY120">
            <v>401.77175178830799</v>
          </cell>
          <cell r="AZ120">
            <v>405.96933155382868</v>
          </cell>
          <cell r="BA120">
            <v>432.38796386480698</v>
          </cell>
          <cell r="BB120">
            <v>476.15208165835702</v>
          </cell>
          <cell r="BC120">
            <v>440.2425108375428</v>
          </cell>
          <cell r="BD120">
            <v>474.59849293828114</v>
          </cell>
          <cell r="BE120">
            <v>498.17735930014481</v>
          </cell>
          <cell r="BF120">
            <v>511.26172164702393</v>
          </cell>
          <cell r="BG120">
            <v>534.5947017910479</v>
          </cell>
        </row>
        <row r="121">
          <cell r="AA121">
            <v>100</v>
          </cell>
          <cell r="AB121">
            <v>125</v>
          </cell>
          <cell r="AC121">
            <v>125</v>
          </cell>
          <cell r="AD121">
            <v>150</v>
          </cell>
          <cell r="AE121">
            <v>175</v>
          </cell>
          <cell r="AF121">
            <v>300</v>
          </cell>
          <cell r="AG121">
            <v>250</v>
          </cell>
          <cell r="AH121">
            <v>338.18409646111223</v>
          </cell>
          <cell r="AI121">
            <v>374.85853767084706</v>
          </cell>
          <cell r="AJ121">
            <v>369.60253671464392</v>
          </cell>
          <cell r="AK121">
            <v>386.60637174088561</v>
          </cell>
          <cell r="AL121">
            <v>403.57854381467388</v>
          </cell>
          <cell r="AM121">
            <v>397.02267457571395</v>
          </cell>
          <cell r="AN121">
            <v>370.06126294390845</v>
          </cell>
          <cell r="AO121">
            <v>403.20100247551721</v>
          </cell>
          <cell r="AP121">
            <v>429.03323357886063</v>
          </cell>
          <cell r="AQ121">
            <v>421.00132670765788</v>
          </cell>
          <cell r="AR121">
            <v>426.48369810627133</v>
          </cell>
          <cell r="AS121">
            <v>448.15528385265145</v>
          </cell>
          <cell r="AT121">
            <v>473.42366435209135</v>
          </cell>
          <cell r="AU121">
            <v>515.04448110866338</v>
          </cell>
          <cell r="AV121">
            <v>387.29989458915497</v>
          </cell>
          <cell r="AW121">
            <v>291.82269911246624</v>
          </cell>
          <cell r="AX121">
            <v>445.62514445457413</v>
          </cell>
          <cell r="AY121">
            <v>429.77556944415727</v>
          </cell>
          <cell r="AZ121">
            <v>436.84069698616145</v>
          </cell>
          <cell r="BA121">
            <v>465.00608283435741</v>
          </cell>
          <cell r="BB121">
            <v>510.08775298473216</v>
          </cell>
          <cell r="BC121">
            <v>494.8202047878687</v>
          </cell>
          <cell r="BD121">
            <v>515.95010285921387</v>
          </cell>
          <cell r="BE121">
            <v>542.80887953958984</v>
          </cell>
          <cell r="BF121">
            <v>558.69816212658077</v>
          </cell>
          <cell r="BG121">
            <v>587.11368643063304</v>
          </cell>
        </row>
        <row r="122">
          <cell r="Z122">
            <v>30.669966186349875</v>
          </cell>
          <cell r="AA122">
            <v>75</v>
          </cell>
          <cell r="AB122">
            <v>100</v>
          </cell>
          <cell r="AC122">
            <v>100</v>
          </cell>
          <cell r="AD122">
            <v>150</v>
          </cell>
          <cell r="AE122">
            <v>225</v>
          </cell>
          <cell r="AF122">
            <v>250</v>
          </cell>
          <cell r="AG122">
            <v>300</v>
          </cell>
          <cell r="AH122">
            <v>366.28858562884233</v>
          </cell>
          <cell r="AI122">
            <v>277.08118871629097</v>
          </cell>
          <cell r="AJ122">
            <v>262.05184090414707</v>
          </cell>
          <cell r="AK122">
            <v>305.4552093835083</v>
          </cell>
          <cell r="AL122">
            <v>328.42978481032702</v>
          </cell>
          <cell r="AM122">
            <v>313.03627224776778</v>
          </cell>
          <cell r="AN122">
            <v>328.21821746344744</v>
          </cell>
          <cell r="AO122">
            <v>305.31696152589581</v>
          </cell>
          <cell r="AP122">
            <v>314.64778095176035</v>
          </cell>
          <cell r="AQ122">
            <v>332.84291191128216</v>
          </cell>
          <cell r="AR122">
            <v>346.49430744889304</v>
          </cell>
          <cell r="AS122">
            <v>383.91477041646425</v>
          </cell>
          <cell r="AT122">
            <v>391.88061507410822</v>
          </cell>
          <cell r="AU122">
            <v>387.42907167172905</v>
          </cell>
          <cell r="AV122">
            <v>188.38467230844765</v>
          </cell>
          <cell r="AW122">
            <v>171.59891708025071</v>
          </cell>
          <cell r="AX122">
            <v>316.09992900987044</v>
          </cell>
          <cell r="AY122">
            <v>301.78233665872096</v>
          </cell>
          <cell r="AZ122">
            <v>273.12815140350068</v>
          </cell>
          <cell r="BA122">
            <v>289.90871382732405</v>
          </cell>
          <cell r="BB122">
            <v>311.48923090346204</v>
          </cell>
          <cell r="BC122">
            <v>325.81135729065028</v>
          </cell>
          <cell r="BD122">
            <v>312.57263576093857</v>
          </cell>
          <cell r="BE122">
            <v>349.17832132898434</v>
          </cell>
          <cell r="BF122">
            <v>360.98901309064337</v>
          </cell>
        </row>
        <row r="123">
          <cell r="Z123">
            <v>46.356403517354352</v>
          </cell>
          <cell r="AA123">
            <v>100</v>
          </cell>
          <cell r="AB123">
            <v>75</v>
          </cell>
          <cell r="AC123">
            <v>75</v>
          </cell>
          <cell r="AD123">
            <v>100</v>
          </cell>
          <cell r="AE123">
            <v>175</v>
          </cell>
          <cell r="AF123">
            <v>250</v>
          </cell>
          <cell r="AG123">
            <v>250</v>
          </cell>
          <cell r="AH123">
            <v>257.99538553901431</v>
          </cell>
          <cell r="AI123">
            <v>282.98675385420108</v>
          </cell>
          <cell r="AJ123">
            <v>272.03418485626486</v>
          </cell>
          <cell r="AK123">
            <v>287.30480071216323</v>
          </cell>
          <cell r="AL123">
            <v>293.74351822893499</v>
          </cell>
          <cell r="AM123">
            <v>304.95057877302702</v>
          </cell>
          <cell r="AN123">
            <v>314.55614087667033</v>
          </cell>
          <cell r="AO123">
            <v>286.77700127307924</v>
          </cell>
          <cell r="AP123">
            <v>295.34972890188368</v>
          </cell>
          <cell r="AQ123">
            <v>317.08555619413573</v>
          </cell>
          <cell r="AR123">
            <v>328.66486212956892</v>
          </cell>
          <cell r="AS123">
            <v>363.08197764818891</v>
          </cell>
          <cell r="AT123">
            <v>371.18398675500185</v>
          </cell>
          <cell r="AU123">
            <v>367.40707264394206</v>
          </cell>
          <cell r="AV123">
            <v>167.23151249520123</v>
          </cell>
          <cell r="AW123">
            <v>148.21873907022132</v>
          </cell>
          <cell r="AX123">
            <v>291.76917092292649</v>
          </cell>
          <cell r="AY123">
            <v>276.16236522726194</v>
          </cell>
          <cell r="AZ123">
            <v>246.49777917865617</v>
          </cell>
          <cell r="BA123">
            <v>254.83045065311416</v>
          </cell>
          <cell r="BB123">
            <v>262.35841678517289</v>
          </cell>
          <cell r="BC123">
            <v>287.94267780158748</v>
          </cell>
          <cell r="BD123">
            <v>294.30218973742399</v>
          </cell>
          <cell r="BE123">
            <v>309.38827602988317</v>
          </cell>
          <cell r="BF123">
            <v>320.53806381811108</v>
          </cell>
        </row>
        <row r="124">
          <cell r="Z124">
            <v>52.030300218285369</v>
          </cell>
          <cell r="AA124">
            <v>100</v>
          </cell>
          <cell r="AB124">
            <v>100</v>
          </cell>
          <cell r="AC124">
            <v>100</v>
          </cell>
          <cell r="AD124">
            <v>100</v>
          </cell>
          <cell r="AE124">
            <v>175</v>
          </cell>
          <cell r="AF124">
            <v>225</v>
          </cell>
          <cell r="AG124">
            <v>300</v>
          </cell>
          <cell r="AH124">
            <v>236.0374405200015</v>
          </cell>
          <cell r="AI124">
            <v>259.33997322189674</v>
          </cell>
          <cell r="AJ124">
            <v>275.7978363727965</v>
          </cell>
          <cell r="AK124">
            <v>279.8136627823788</v>
          </cell>
          <cell r="AL124">
            <v>279.91324753811392</v>
          </cell>
          <cell r="AM124">
            <v>293.42736044395809</v>
          </cell>
          <cell r="AN124">
            <v>307.01984787876626</v>
          </cell>
          <cell r="AO124">
            <v>277.2547128851524</v>
          </cell>
          <cell r="AP124">
            <v>284.85345128139039</v>
          </cell>
          <cell r="AQ124">
            <v>306.84334709280699</v>
          </cell>
          <cell r="AR124">
            <v>318.13732854987444</v>
          </cell>
          <cell r="AS124">
            <v>350.53917137059489</v>
          </cell>
          <cell r="AT124">
            <v>358.26679198317282</v>
          </cell>
          <cell r="AU124">
            <v>355.26762838273754</v>
          </cell>
          <cell r="AV124">
            <v>155.86781035372167</v>
          </cell>
          <cell r="AW124">
            <v>135.18935615000288</v>
          </cell>
          <cell r="AX124">
            <v>278.12067824825226</v>
          </cell>
          <cell r="AY124">
            <v>261.76416096880155</v>
          </cell>
          <cell r="AZ124">
            <v>231.65335420299633</v>
          </cell>
          <cell r="BA124">
            <v>239.94893420908437</v>
          </cell>
          <cell r="BB124">
            <v>248.43311535674101</v>
          </cell>
          <cell r="BC124">
            <v>271.78746285579984</v>
          </cell>
          <cell r="BD124">
            <v>277.49721986222011</v>
          </cell>
          <cell r="BE124">
            <v>284.99243694421762</v>
          </cell>
          <cell r="BF124">
            <v>300.63347317578018</v>
          </cell>
        </row>
        <row r="125">
          <cell r="Z125">
            <v>56.586026074362167</v>
          </cell>
          <cell r="AA125">
            <v>100</v>
          </cell>
          <cell r="AB125">
            <v>75</v>
          </cell>
          <cell r="AC125">
            <v>100</v>
          </cell>
          <cell r="AD125">
            <v>100</v>
          </cell>
          <cell r="AE125">
            <v>225</v>
          </cell>
          <cell r="AF125">
            <v>250</v>
          </cell>
          <cell r="AG125">
            <v>294.2252865610605</v>
          </cell>
          <cell r="AH125">
            <v>241.78455216548699</v>
          </cell>
          <cell r="AI125">
            <v>201.06472251987481</v>
          </cell>
          <cell r="AJ125">
            <v>258.36672133050843</v>
          </cell>
          <cell r="AK125">
            <v>241.60738503951706</v>
          </cell>
          <cell r="AL125">
            <v>251.57812612669923</v>
          </cell>
          <cell r="AM125">
            <v>255.06449066046818</v>
          </cell>
          <cell r="AN125">
            <v>274.01300520154547</v>
          </cell>
          <cell r="AO125">
            <v>244.21250641723401</v>
          </cell>
          <cell r="AP125">
            <v>252.09888946248068</v>
          </cell>
          <cell r="AQ125">
            <v>270.20133543848846</v>
          </cell>
          <cell r="AR125">
            <v>281.70153751580239</v>
          </cell>
          <cell r="AS125">
            <v>309.95500862445544</v>
          </cell>
          <cell r="AT125">
            <v>317.03668834586057</v>
          </cell>
          <cell r="AU125">
            <v>328.54375529469837</v>
          </cell>
          <cell r="AV125">
            <v>117.43963269089221</v>
          </cell>
          <cell r="AW125">
            <v>93.713310837349013</v>
          </cell>
          <cell r="AX125">
            <v>235.97373131925121</v>
          </cell>
          <cell r="AY125">
            <v>214.43696933823335</v>
          </cell>
          <cell r="AZ125">
            <v>183.89716301987474</v>
          </cell>
          <cell r="BA125">
            <v>192.37655726235283</v>
          </cell>
          <cell r="BB125">
            <v>223.43057728069655</v>
          </cell>
          <cell r="BC125">
            <v>225.68723669262121</v>
          </cell>
          <cell r="BD125">
            <v>231.23622573035851</v>
          </cell>
          <cell r="BE125">
            <v>239.95516515618459</v>
          </cell>
          <cell r="BF125">
            <v>255.94372914953226</v>
          </cell>
        </row>
        <row r="126">
          <cell r="Z126">
            <v>47.452443974608656</v>
          </cell>
          <cell r="AA126">
            <v>100</v>
          </cell>
          <cell r="AB126">
            <v>100</v>
          </cell>
          <cell r="AC126">
            <v>100</v>
          </cell>
          <cell r="AD126">
            <v>125</v>
          </cell>
          <cell r="AE126">
            <v>250</v>
          </cell>
          <cell r="AF126">
            <v>250</v>
          </cell>
          <cell r="AG126">
            <v>196.87942383997199</v>
          </cell>
          <cell r="AH126">
            <v>199.57999804674105</v>
          </cell>
          <cell r="AI126">
            <v>216.72188969612259</v>
          </cell>
          <cell r="AJ126">
            <v>240.06978197303715</v>
          </cell>
          <cell r="AK126">
            <v>208.95982487379658</v>
          </cell>
          <cell r="AL126">
            <v>230.29789946930578</v>
          </cell>
          <cell r="AM126">
            <v>240.13100737335316</v>
          </cell>
          <cell r="AN126">
            <v>250.34955397821273</v>
          </cell>
          <cell r="AO126">
            <v>221.59773165584235</v>
          </cell>
          <cell r="AP126">
            <v>231.92239174608412</v>
          </cell>
          <cell r="AQ126">
            <v>249.01377696339011</v>
          </cell>
          <cell r="AR126">
            <v>257.98817952422519</v>
          </cell>
          <cell r="AS126">
            <v>284.05822341239394</v>
          </cell>
          <cell r="AT126">
            <v>291.1790563955098</v>
          </cell>
          <cell r="AU126">
            <v>288.1425300589699</v>
          </cell>
          <cell r="AV126">
            <v>87.939794786191328</v>
          </cell>
          <cell r="AW126">
            <v>60.082891774899508</v>
          </cell>
          <cell r="AX126">
            <v>199.52032378891593</v>
          </cell>
          <cell r="AY126">
            <v>178.62215300564731</v>
          </cell>
          <cell r="AZ126">
            <v>138.39177200322999</v>
          </cell>
          <cell r="BA126">
            <v>156.71393436298143</v>
          </cell>
          <cell r="BB126">
            <v>182.18501645882</v>
          </cell>
          <cell r="BC126">
            <v>181.89379056702626</v>
          </cell>
          <cell r="BD126">
            <v>184.74235777199002</v>
          </cell>
          <cell r="BE126">
            <v>194.02291176906442</v>
          </cell>
          <cell r="BF126">
            <v>206.62748870628221</v>
          </cell>
        </row>
        <row r="127">
          <cell r="Z127">
            <v>25.714584129183852</v>
          </cell>
          <cell r="AA127">
            <v>100</v>
          </cell>
          <cell r="AB127">
            <v>125</v>
          </cell>
          <cell r="AC127">
            <v>100</v>
          </cell>
          <cell r="AD127">
            <v>150</v>
          </cell>
          <cell r="AE127">
            <v>300</v>
          </cell>
          <cell r="AF127">
            <v>325</v>
          </cell>
          <cell r="AG127">
            <v>189.14366479408429</v>
          </cell>
          <cell r="AH127">
            <v>207.1052822567502</v>
          </cell>
          <cell r="AI127">
            <v>213.13149685187736</v>
          </cell>
          <cell r="AJ127">
            <v>261.55628997247516</v>
          </cell>
          <cell r="AK127">
            <v>239.92159127260896</v>
          </cell>
          <cell r="AL127">
            <v>245.08185698464453</v>
          </cell>
          <cell r="AM127">
            <v>257.22808510613464</v>
          </cell>
          <cell r="AN127">
            <v>272.99670776489796</v>
          </cell>
          <cell r="AO127">
            <v>242.27611470676612</v>
          </cell>
          <cell r="AP127">
            <v>250.40200366872332</v>
          </cell>
          <cell r="AQ127">
            <v>269.82717714039882</v>
          </cell>
          <cell r="AR127">
            <v>280.18834282858472</v>
          </cell>
          <cell r="AS127">
            <v>307.97566928513237</v>
          </cell>
          <cell r="AT127">
            <v>315.19654196657422</v>
          </cell>
          <cell r="AU127">
            <v>312.48556139111474</v>
          </cell>
          <cell r="AV127">
            <v>112.80327191670409</v>
          </cell>
          <cell r="AW127">
            <v>87.384893208284666</v>
          </cell>
          <cell r="AX127">
            <v>228.09856821431987</v>
          </cell>
          <cell r="AY127">
            <v>208.89987586763331</v>
          </cell>
          <cell r="AZ127">
            <v>176.99155476749414</v>
          </cell>
          <cell r="BA127">
            <v>190.80789826519651</v>
          </cell>
          <cell r="BB127">
            <v>217.58403074936783</v>
          </cell>
          <cell r="BC127">
            <v>220.12634502380908</v>
          </cell>
          <cell r="BD127">
            <v>225.61836900662482</v>
          </cell>
          <cell r="BE127">
            <v>234.79055853415247</v>
          </cell>
          <cell r="BF127">
            <v>249.63558312244297</v>
          </cell>
        </row>
        <row r="128">
          <cell r="Z128">
            <v>12.930590088974176</v>
          </cell>
          <cell r="AA128">
            <v>100</v>
          </cell>
          <cell r="AB128">
            <v>100</v>
          </cell>
          <cell r="AC128">
            <v>100</v>
          </cell>
          <cell r="AD128">
            <v>150</v>
          </cell>
          <cell r="AE128">
            <v>275</v>
          </cell>
          <cell r="AF128">
            <v>250</v>
          </cell>
          <cell r="AG128">
            <v>215.09079118514842</v>
          </cell>
          <cell r="AH128">
            <v>240.82418472514115</v>
          </cell>
          <cell r="AI128">
            <v>232.99751725165885</v>
          </cell>
          <cell r="AJ128">
            <v>255.37117757873258</v>
          </cell>
          <cell r="AK128">
            <v>262.27126359516205</v>
          </cell>
          <cell r="AL128">
            <v>264.10868198016192</v>
          </cell>
          <cell r="AM128">
            <v>271.37699867908026</v>
          </cell>
          <cell r="AN128">
            <v>286.10369517548929</v>
          </cell>
          <cell r="AO128">
            <v>259.35390765373467</v>
          </cell>
          <cell r="AP128">
            <v>266.24716052700069</v>
          </cell>
          <cell r="AQ128">
            <v>285.49451333976555</v>
          </cell>
          <cell r="AR128">
            <v>296.89895035631338</v>
          </cell>
          <cell r="AS128">
            <v>327.50434311116982</v>
          </cell>
          <cell r="AT128">
            <v>334.66817529004504</v>
          </cell>
          <cell r="AU128">
            <v>331.39312518687802</v>
          </cell>
          <cell r="AV128">
            <v>131.61975138944143</v>
          </cell>
          <cell r="AW128">
            <v>108.50359529347963</v>
          </cell>
          <cell r="AX128">
            <v>250.12766554304184</v>
          </cell>
          <cell r="AY128">
            <v>232.16445810739305</v>
          </cell>
          <cell r="AZ128">
            <v>201.05212376028513</v>
          </cell>
          <cell r="BA128">
            <v>215.6214202492356</v>
          </cell>
          <cell r="BB128">
            <v>242.83903048657396</v>
          </cell>
          <cell r="BC128">
            <v>247.12146672605854</v>
          </cell>
          <cell r="BD128">
            <v>253.93987202186938</v>
          </cell>
          <cell r="BE128">
            <v>263.75991338449234</v>
          </cell>
          <cell r="BF128">
            <v>280.13037557060784</v>
          </cell>
        </row>
        <row r="129">
          <cell r="Z129">
            <v>31.879968465929078</v>
          </cell>
          <cell r="AA129">
            <v>50</v>
          </cell>
          <cell r="AB129">
            <v>100</v>
          </cell>
          <cell r="AC129">
            <v>125</v>
          </cell>
          <cell r="AD129">
            <v>175</v>
          </cell>
          <cell r="AE129">
            <v>300</v>
          </cell>
          <cell r="AF129">
            <v>325</v>
          </cell>
          <cell r="AG129">
            <v>201.33132983936451</v>
          </cell>
          <cell r="AH129">
            <v>267.17379846089864</v>
          </cell>
          <cell r="AI129">
            <v>211.52435794571673</v>
          </cell>
          <cell r="AJ129">
            <v>239.9728416175376</v>
          </cell>
          <cell r="AK129">
            <v>254.48587393304592</v>
          </cell>
          <cell r="AL129">
            <v>261.03282144180554</v>
          </cell>
          <cell r="AM129">
            <v>258.93648464597089</v>
          </cell>
          <cell r="AN129">
            <v>275.6302219754495</v>
          </cell>
          <cell r="AO129">
            <v>251.25104785977115</v>
          </cell>
          <cell r="AP129">
            <v>257.96950711975717</v>
          </cell>
          <cell r="AQ129">
            <v>275.38370885635283</v>
          </cell>
          <cell r="AR129">
            <v>286.76099038263339</v>
          </cell>
          <cell r="AS129">
            <v>316.2211841184594</v>
          </cell>
          <cell r="AT129">
            <v>322.90751893756578</v>
          </cell>
          <cell r="AU129">
            <v>319.96791610365699</v>
          </cell>
          <cell r="AV129">
            <v>121.04215588819733</v>
          </cell>
          <cell r="AW129">
            <v>96.492137398385523</v>
          </cell>
          <cell r="AX129">
            <v>237.46092383021991</v>
          </cell>
          <cell r="AY129">
            <v>218.77216508889293</v>
          </cell>
          <cell r="AZ129">
            <v>187.29877850850949</v>
          </cell>
          <cell r="BA129">
            <v>201.42094932023466</v>
          </cell>
          <cell r="BB129">
            <v>228.48460455900548</v>
          </cell>
          <cell r="BC129">
            <v>231.61841370015992</v>
          </cell>
          <cell r="BD129">
            <v>237.694331678472</v>
          </cell>
          <cell r="BE129">
            <v>247.13471965121553</v>
          </cell>
          <cell r="BF129">
            <v>262.52434389779404</v>
          </cell>
        </row>
        <row r="130">
          <cell r="Z130">
            <v>67.395519207619245</v>
          </cell>
          <cell r="AA130">
            <v>100</v>
          </cell>
          <cell r="AB130">
            <v>125</v>
          </cell>
          <cell r="AC130">
            <v>100</v>
          </cell>
          <cell r="AD130">
            <v>200</v>
          </cell>
          <cell r="AE130">
            <v>300</v>
          </cell>
          <cell r="AF130">
            <v>275</v>
          </cell>
          <cell r="AG130">
            <v>278.06667403418078</v>
          </cell>
          <cell r="AH130">
            <v>264.60129406396067</v>
          </cell>
          <cell r="AI130">
            <v>248.56476324699145</v>
          </cell>
          <cell r="AJ130">
            <v>273.38794313557219</v>
          </cell>
          <cell r="AK130">
            <v>295.09498115736056</v>
          </cell>
          <cell r="AL130">
            <v>288.61346513773793</v>
          </cell>
          <cell r="AM130">
            <v>296.02458865964837</v>
          </cell>
          <cell r="AN130">
            <v>313.5496248816832</v>
          </cell>
          <cell r="AO130">
            <v>285.83144505317625</v>
          </cell>
          <cell r="AP130">
            <v>291.27380975483067</v>
          </cell>
          <cell r="AQ130">
            <v>312.99044221696158</v>
          </cell>
          <cell r="AR130">
            <v>325.61946222149152</v>
          </cell>
          <cell r="AS130">
            <v>359.04675403912398</v>
          </cell>
          <cell r="AT130">
            <v>373.62851470256709</v>
          </cell>
          <cell r="AU130">
            <v>364.90975372233584</v>
          </cell>
          <cell r="AV130">
            <v>166.19625749049925</v>
          </cell>
          <cell r="AW130">
            <v>147.25967241056617</v>
          </cell>
          <cell r="AX130">
            <v>291.4537889136999</v>
          </cell>
          <cell r="AY130">
            <v>274.82400407937627</v>
          </cell>
          <cell r="AZ130">
            <v>245.4096134316506</v>
          </cell>
          <cell r="BA130">
            <v>261.48269187202561</v>
          </cell>
          <cell r="BB130">
            <v>289.82311928147476</v>
          </cell>
          <cell r="BC130">
            <v>290.10757604821964</v>
          </cell>
          <cell r="BD130">
            <v>304.31481882405285</v>
          </cell>
          <cell r="BE130">
            <v>314.87484429890071</v>
          </cell>
          <cell r="BF130">
            <v>346.37652051591056</v>
          </cell>
        </row>
        <row r="131"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>
            <v>154.01470543680531</v>
          </cell>
          <cell r="U131">
            <v>144.94089395966373</v>
          </cell>
          <cell r="V131">
            <v>438.51038849918149</v>
          </cell>
          <cell r="W131">
            <v>627.39227968903947</v>
          </cell>
          <cell r="X131">
            <v>545.52706712806821</v>
          </cell>
          <cell r="Y131">
            <v>582.59163276663958</v>
          </cell>
          <cell r="Z131">
            <v>523.0715638561644</v>
          </cell>
        </row>
        <row r="135"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-3.8930059097772847</v>
          </cell>
          <cell r="AG135">
            <v>3.3752514102054323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</row>
        <row r="136"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-6.8170000000000073</v>
          </cell>
          <cell r="AG136">
            <v>-9.9366676319487865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-14.559707309840116</v>
          </cell>
          <cell r="AG137">
            <v>2.094502073888445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</row>
        <row r="138"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2.8090961842774957</v>
          </cell>
          <cell r="AF138">
            <v>13.496842385614165</v>
          </cell>
          <cell r="AG138">
            <v>-6.0002273774284669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</row>
        <row r="139"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11.718987192539887</v>
          </cell>
          <cell r="AF139">
            <v>-11.165655637602628</v>
          </cell>
          <cell r="AG139">
            <v>2.2648549702353193E-14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</row>
        <row r="140"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-4.3049173637499489</v>
          </cell>
          <cell r="AF140">
            <v>10.509692836546613</v>
          </cell>
          <cell r="AG140">
            <v>-5.773159728050814E-15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</row>
        <row r="141"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-3.8888189566579037</v>
          </cell>
          <cell r="AF141">
            <v>-10.735347975879266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</row>
        <row r="142"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-5.0448514282387658</v>
          </cell>
          <cell r="AF142">
            <v>5.8412958030002695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</row>
        <row r="143"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10.329485377371732</v>
          </cell>
          <cell r="AF143">
            <v>-4.3190497805009986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</row>
        <row r="144"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-7.7212727866744242</v>
          </cell>
          <cell r="AF144">
            <v>10.954154149193883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</row>
        <row r="145"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-19.440935458098252</v>
          </cell>
          <cell r="AF145">
            <v>2.3197574443543569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</row>
        <row r="146"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-1.2679348586198453</v>
          </cell>
          <cell r="AF146">
            <v>6.3539422782306936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</row>
        <row r="147"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</row>
        <row r="151">
          <cell r="AA151">
            <v>0.54855373870345925</v>
          </cell>
          <cell r="AB151">
            <v>0.53341252752175261</v>
          </cell>
          <cell r="AC151">
            <v>0.47984715079165219</v>
          </cell>
          <cell r="AD151">
            <v>0.60976698223962433</v>
          </cell>
          <cell r="AE151">
            <v>2.6678619081365396</v>
          </cell>
          <cell r="AF151">
            <v>1.6490059097773133</v>
          </cell>
          <cell r="AG151">
            <v>2.2767485897945545</v>
          </cell>
          <cell r="AH151">
            <v>6.4313678737647448</v>
          </cell>
          <cell r="AI151">
            <v>11.032803633046084</v>
          </cell>
          <cell r="AJ151">
            <v>29.870191646372302</v>
          </cell>
          <cell r="AK151">
            <v>38.852511837792569</v>
          </cell>
          <cell r="AL151">
            <v>38.610652394386584</v>
          </cell>
          <cell r="AM151">
            <v>86.911935390913243</v>
          </cell>
          <cell r="AN151">
            <v>76.720020569219287</v>
          </cell>
          <cell r="AO151">
            <v>116.93449715148279</v>
          </cell>
          <cell r="AP151">
            <v>133.21316187809012</v>
          </cell>
          <cell r="AQ151">
            <v>133.71637820318603</v>
          </cell>
          <cell r="AR151">
            <v>160.08120265183223</v>
          </cell>
          <cell r="AS151">
            <v>119.51868439848374</v>
          </cell>
          <cell r="AT151">
            <v>121.11907285238028</v>
          </cell>
          <cell r="AU151">
            <v>138.18870709150383</v>
          </cell>
          <cell r="AV151">
            <v>321.84596716818788</v>
          </cell>
          <cell r="AW151">
            <v>304.51371924705609</v>
          </cell>
          <cell r="AX151">
            <v>271.29976029818789</v>
          </cell>
          <cell r="AY151">
            <v>297.86199020610377</v>
          </cell>
          <cell r="AZ151">
            <v>355.85661224396699</v>
          </cell>
          <cell r="BA151">
            <v>361.49415642444131</v>
          </cell>
          <cell r="BB151">
            <v>352.26919147519055</v>
          </cell>
          <cell r="BC151">
            <v>373.7022520262754</v>
          </cell>
          <cell r="BD151">
            <v>402.31923974054388</v>
          </cell>
          <cell r="BE151">
            <v>407.49871511582728</v>
          </cell>
          <cell r="BF151">
            <v>407.55978383712238</v>
          </cell>
          <cell r="BG151">
            <v>409.0118149101425</v>
          </cell>
        </row>
        <row r="152">
          <cell r="AA152">
            <v>0.37629801450015199</v>
          </cell>
          <cell r="AB152">
            <v>0.22456013739782152</v>
          </cell>
          <cell r="AC152">
            <v>0.47929960102188635</v>
          </cell>
          <cell r="AD152">
            <v>0.6004960760238951</v>
          </cell>
          <cell r="AE152">
            <v>0.16453394083071346</v>
          </cell>
          <cell r="AF152">
            <v>0</v>
          </cell>
          <cell r="AG152">
            <v>1.2246676319487977</v>
          </cell>
          <cell r="AH152">
            <v>6.1406916307567148</v>
          </cell>
          <cell r="AI152">
            <v>8.7584601986768522</v>
          </cell>
          <cell r="AJ152">
            <v>27.079434958392198</v>
          </cell>
          <cell r="AK152">
            <v>33.045429264796276</v>
          </cell>
          <cell r="AL152">
            <v>32.262035238478944</v>
          </cell>
          <cell r="AM152">
            <v>63.828452334894472</v>
          </cell>
          <cell r="AN152">
            <v>63.645558298369835</v>
          </cell>
          <cell r="AO152">
            <v>94.832001805859193</v>
          </cell>
          <cell r="AP152">
            <v>106.62607953294456</v>
          </cell>
          <cell r="AQ152">
            <v>102.17281805111757</v>
          </cell>
          <cell r="AR152">
            <v>132.18806169314365</v>
          </cell>
          <cell r="AS152">
            <v>97.761541287133028</v>
          </cell>
          <cell r="AT152">
            <v>98.799625757354733</v>
          </cell>
          <cell r="AU152">
            <v>113.40890460629397</v>
          </cell>
          <cell r="AV152">
            <v>311.69314409172415</v>
          </cell>
          <cell r="AW152">
            <v>370.05601844491378</v>
          </cell>
          <cell r="AX152">
            <v>253.15137494568842</v>
          </cell>
          <cell r="AY152">
            <v>282.35788390041813</v>
          </cell>
          <cell r="AZ152">
            <v>343.09466378584119</v>
          </cell>
          <cell r="BA152">
            <v>347.76897082243102</v>
          </cell>
          <cell r="BB152">
            <v>335.0974100467979</v>
          </cell>
          <cell r="BC152">
            <v>362.46656162858659</v>
          </cell>
          <cell r="BD152">
            <v>394.89106961850058</v>
          </cell>
          <cell r="BE152">
            <v>396.48385924066747</v>
          </cell>
          <cell r="BF152">
            <v>395.23483829373396</v>
          </cell>
          <cell r="BG152">
            <v>398.05947864451753</v>
          </cell>
        </row>
        <row r="153">
          <cell r="AA153">
            <v>0.67051551198445747</v>
          </cell>
          <cell r="AB153">
            <v>0.33824532327123691</v>
          </cell>
          <cell r="AC153">
            <v>0.4957541082891293</v>
          </cell>
          <cell r="AD153">
            <v>0.52202602196782499</v>
          </cell>
          <cell r="AE153">
            <v>0.12693221856556294</v>
          </cell>
          <cell r="AF153">
            <v>9.9732725740063449E-2</v>
          </cell>
          <cell r="AG153">
            <v>1.1094979261115343</v>
          </cell>
          <cell r="AH153">
            <v>5.0575411810690465</v>
          </cell>
          <cell r="AI153">
            <v>7.4532355517553253</v>
          </cell>
          <cell r="AJ153">
            <v>21.299841566661602</v>
          </cell>
          <cell r="AK153">
            <v>28.671337437383585</v>
          </cell>
          <cell r="AL153">
            <v>27.333654569997243</v>
          </cell>
          <cell r="AM153">
            <v>53.405898152782044</v>
          </cell>
          <cell r="AN153">
            <v>53.01012152897497</v>
          </cell>
          <cell r="AO153">
            <v>80.258430863925639</v>
          </cell>
          <cell r="AP153">
            <v>89.615768774933983</v>
          </cell>
          <cell r="AQ153">
            <v>83.355643495343386</v>
          </cell>
          <cell r="AR153">
            <v>113.38138392915133</v>
          </cell>
          <cell r="AS153">
            <v>83.824028115599461</v>
          </cell>
          <cell r="AT153">
            <v>84.605240939986885</v>
          </cell>
          <cell r="AU153">
            <v>97.669952888058532</v>
          </cell>
          <cell r="AV153">
            <v>301.85745432275672</v>
          </cell>
          <cell r="AW153">
            <v>362.74574988477934</v>
          </cell>
          <cell r="AX153">
            <v>239.3663133959929</v>
          </cell>
          <cell r="AY153">
            <v>269.75504113508782</v>
          </cell>
          <cell r="AZ153">
            <v>331.52745503735429</v>
          </cell>
          <cell r="BA153">
            <v>335.50966304387083</v>
          </cell>
          <cell r="BB153">
            <v>320.78286550977475</v>
          </cell>
          <cell r="BC153">
            <v>352.14330456930901</v>
          </cell>
          <cell r="BD153">
            <v>380.56694510352037</v>
          </cell>
          <cell r="BE153">
            <v>382.17207555628823</v>
          </cell>
          <cell r="BF153">
            <v>381.36498861686175</v>
          </cell>
          <cell r="BG153">
            <v>384.31972011339639</v>
          </cell>
        </row>
        <row r="154">
          <cell r="Z154">
            <v>0.31744224422202272</v>
          </cell>
          <cell r="AA154">
            <v>0.47936539118988752</v>
          </cell>
          <cell r="AB154">
            <v>9.812655562458257E-2</v>
          </cell>
          <cell r="AC154">
            <v>0.67143030138568172</v>
          </cell>
          <cell r="AD154">
            <v>0.68191187433821754</v>
          </cell>
          <cell r="AE154">
            <v>0.12946456692254774</v>
          </cell>
          <cell r="AF154">
            <v>0.63915761438580088</v>
          </cell>
          <cell r="AG154">
            <v>5.2702273774285056</v>
          </cell>
          <cell r="AH154">
            <v>14.910835924567381</v>
          </cell>
          <cell r="AI154">
            <v>16.325439804322688</v>
          </cell>
          <cell r="AJ154">
            <v>23.082145762644632</v>
          </cell>
          <cell r="AK154">
            <v>35.83241301337624</v>
          </cell>
          <cell r="AL154">
            <v>35.607296606641142</v>
          </cell>
          <cell r="AM154">
            <v>54.378850889210234</v>
          </cell>
          <cell r="AN154">
            <v>59.867485981559931</v>
          </cell>
          <cell r="AO154">
            <v>77.032328190298855</v>
          </cell>
          <cell r="AP154">
            <v>88.92680270236869</v>
          </cell>
          <cell r="AQ154">
            <v>77.75173886295201</v>
          </cell>
          <cell r="AR154">
            <v>84.141486145738924</v>
          </cell>
          <cell r="AS154">
            <v>83.268127905520984</v>
          </cell>
          <cell r="AT154">
            <v>86.137550607598087</v>
          </cell>
          <cell r="AU154">
            <v>89.740587197636813</v>
          </cell>
          <cell r="AV154">
            <v>281.01333290308241</v>
          </cell>
          <cell r="AW154">
            <v>346.83400912531187</v>
          </cell>
          <cell r="AX154">
            <v>226.27635988219882</v>
          </cell>
          <cell r="AY154">
            <v>254.57416787778763</v>
          </cell>
          <cell r="AZ154">
            <v>313.46701138395019</v>
          </cell>
          <cell r="BA154">
            <v>318.76865729837084</v>
          </cell>
          <cell r="BB154">
            <v>304.86710949811857</v>
          </cell>
          <cell r="BC154">
            <v>332.76108680901183</v>
          </cell>
          <cell r="BD154">
            <v>352.46300938027787</v>
          </cell>
          <cell r="BE154">
            <v>357.61180694263135</v>
          </cell>
          <cell r="BF154">
            <v>358.66350581582412</v>
          </cell>
        </row>
        <row r="155">
          <cell r="Z155">
            <v>0.54074741511848867</v>
          </cell>
          <cell r="AA155">
            <v>0.46207296755764066</v>
          </cell>
          <cell r="AB155">
            <v>0</v>
          </cell>
          <cell r="AC155">
            <v>0.52630464778362085</v>
          </cell>
          <cell r="AD155">
            <v>1.0139066868738926</v>
          </cell>
          <cell r="AE155">
            <v>2.0067774416601174</v>
          </cell>
          <cell r="AF155">
            <v>1.3576556376026356</v>
          </cell>
          <cell r="AG155">
            <v>2.9607560167264695</v>
          </cell>
          <cell r="AH155">
            <v>16.900729208598221</v>
          </cell>
          <cell r="AI155">
            <v>27.100896977313248</v>
          </cell>
          <cell r="AJ155">
            <v>39.50207523458176</v>
          </cell>
          <cell r="AK155">
            <v>53.055964411619954</v>
          </cell>
          <cell r="AL155">
            <v>50.386030396791597</v>
          </cell>
          <cell r="AM155">
            <v>85.107839511835991</v>
          </cell>
          <cell r="AN155">
            <v>92.660008285004182</v>
          </cell>
          <cell r="AO155">
            <v>116.84683432977904</v>
          </cell>
          <cell r="AP155">
            <v>119.48859205593823</v>
          </cell>
          <cell r="AQ155">
            <v>127.44695431014608</v>
          </cell>
          <cell r="AR155">
            <v>120.47809915545162</v>
          </cell>
          <cell r="AS155">
            <v>121.51345506995808</v>
          </cell>
          <cell r="AT155">
            <v>126.16881936175415</v>
          </cell>
          <cell r="AU155">
            <v>129.38885059607907</v>
          </cell>
          <cell r="AV155">
            <v>298.88893917434314</v>
          </cell>
          <cell r="AW155">
            <v>361.44881926594894</v>
          </cell>
          <cell r="AX155">
            <v>258.91434652228065</v>
          </cell>
          <cell r="AY155">
            <v>283.13606726137789</v>
          </cell>
          <cell r="AZ155">
            <v>338.01441191255554</v>
          </cell>
          <cell r="BA155">
            <v>343.52480779621328</v>
          </cell>
          <cell r="BB155">
            <v>330.20016469964077</v>
          </cell>
          <cell r="BC155">
            <v>363.9555226585523</v>
          </cell>
          <cell r="BD155">
            <v>387.68917765573462</v>
          </cell>
          <cell r="BE155">
            <v>389.01138714231979</v>
          </cell>
          <cell r="BF155">
            <v>390.70413374299807</v>
          </cell>
        </row>
        <row r="156">
          <cell r="Z156">
            <v>0.23581982140518298</v>
          </cell>
          <cell r="AA156">
            <v>0.45303637699978372</v>
          </cell>
          <cell r="AB156">
            <v>0.66257485236424696</v>
          </cell>
          <cell r="AC156">
            <v>0.51591337881949195</v>
          </cell>
          <cell r="AD156">
            <v>0.93862466170377512</v>
          </cell>
          <cell r="AE156">
            <v>0.74568117154995917</v>
          </cell>
          <cell r="AF156">
            <v>3.0609971634533442</v>
          </cell>
          <cell r="AG156">
            <v>2.9607560167264695</v>
          </cell>
          <cell r="AH156">
            <v>5.9823501795553584</v>
          </cell>
          <cell r="AI156">
            <v>9.394716203606631</v>
          </cell>
          <cell r="AJ156">
            <v>15.004160224697822</v>
          </cell>
          <cell r="AK156">
            <v>20.102731107865115</v>
          </cell>
          <cell r="AL156">
            <v>18.446602024263136</v>
          </cell>
          <cell r="AM156">
            <v>31.22667340477112</v>
          </cell>
          <cell r="AN156">
            <v>34.311011462675026</v>
          </cell>
          <cell r="AO156">
            <v>42.880021195207512</v>
          </cell>
          <cell r="AP156">
            <v>34.289405171136949</v>
          </cell>
          <cell r="AQ156">
            <v>37.325592320106217</v>
          </cell>
          <cell r="AR156">
            <v>53.878349373907362</v>
          </cell>
          <cell r="AS156">
            <v>50.982020277142659</v>
          </cell>
          <cell r="AT156">
            <v>52.647546142947611</v>
          </cell>
          <cell r="AU156">
            <v>56.978644282668682</v>
          </cell>
          <cell r="AV156">
            <v>260.77481513354866</v>
          </cell>
          <cell r="AW156">
            <v>327.77213931766011</v>
          </cell>
          <cell r="AX156">
            <v>195.71365568199747</v>
          </cell>
          <cell r="AY156">
            <v>226.64802948303699</v>
          </cell>
          <cell r="AZ156">
            <v>287.77241114884436</v>
          </cell>
          <cell r="BA156">
            <v>289.78900402535453</v>
          </cell>
          <cell r="BB156">
            <v>269.12031220069247</v>
          </cell>
          <cell r="BC156">
            <v>297.17439288998798</v>
          </cell>
          <cell r="BD156">
            <v>321.68168850039416</v>
          </cell>
          <cell r="BE156">
            <v>321.29685258490042</v>
          </cell>
          <cell r="BF156">
            <v>322.57799155379934</v>
          </cell>
        </row>
        <row r="157">
          <cell r="Z157">
            <v>0.41950435403530739</v>
          </cell>
          <cell r="AA157">
            <v>0.60582593689530173</v>
          </cell>
          <cell r="AB157">
            <v>2.9125160273700641</v>
          </cell>
          <cell r="AC157">
            <v>0.65392649769890931</v>
          </cell>
          <cell r="AD157">
            <v>0.37683483737953793</v>
          </cell>
          <cell r="AE157">
            <v>1.3179069347579038</v>
          </cell>
          <cell r="AF157">
            <v>3.0950489829388785</v>
          </cell>
          <cell r="AG157">
            <v>4.9118074052297258</v>
          </cell>
          <cell r="AH157">
            <v>10.082112616174737</v>
          </cell>
          <cell r="AI157">
            <v>12.123539833659363</v>
          </cell>
          <cell r="AJ157">
            <v>23.64722992128171</v>
          </cell>
          <cell r="AK157">
            <v>28.70600674962936</v>
          </cell>
          <cell r="AL157">
            <v>27.662271136334322</v>
          </cell>
          <cell r="AM157">
            <v>45.295534108977037</v>
          </cell>
          <cell r="AN157">
            <v>51.179304893951283</v>
          </cell>
          <cell r="AO157">
            <v>63.150976984307604</v>
          </cell>
          <cell r="AP157">
            <v>57.932504661127965</v>
          </cell>
          <cell r="AQ157">
            <v>62.104241067091465</v>
          </cell>
          <cell r="AR157">
            <v>72.472567433724947</v>
          </cell>
          <cell r="AS157">
            <v>70.482525218041729</v>
          </cell>
          <cell r="AT157">
            <v>73.012661988582266</v>
          </cell>
          <cell r="AU157">
            <v>79.914662526142607</v>
          </cell>
          <cell r="AV157">
            <v>266.23061820050287</v>
          </cell>
          <cell r="AW157">
            <v>330.62969218279159</v>
          </cell>
          <cell r="AX157">
            <v>210.7361311929578</v>
          </cell>
          <cell r="AY157">
            <v>238.4053754185951</v>
          </cell>
          <cell r="AZ157">
            <v>296.91381032089055</v>
          </cell>
          <cell r="BA157">
            <v>299.99062623990807</v>
          </cell>
          <cell r="BB157">
            <v>286.41585462807518</v>
          </cell>
          <cell r="BC157">
            <v>311.67724883992656</v>
          </cell>
          <cell r="BD157">
            <v>336.17272531516795</v>
          </cell>
          <cell r="BE157">
            <v>336.16321008879049</v>
          </cell>
          <cell r="BF157">
            <v>338.53357233737592</v>
          </cell>
        </row>
        <row r="158">
          <cell r="Z158">
            <v>0.14406844007428904</v>
          </cell>
          <cell r="AA158">
            <v>0.62630050143808325</v>
          </cell>
          <cell r="AB158">
            <v>0</v>
          </cell>
          <cell r="AC158">
            <v>0.50803944273436352</v>
          </cell>
          <cell r="AD158">
            <v>0.19757146308136264</v>
          </cell>
          <cell r="AE158">
            <v>2.2568586591387509</v>
          </cell>
          <cell r="AF158">
            <v>3.5227041969997632</v>
          </cell>
          <cell r="AG158">
            <v>4.0623988436004712</v>
          </cell>
          <cell r="AH158">
            <v>10.077275526344554</v>
          </cell>
          <cell r="AI158">
            <v>16.052401084388741</v>
          </cell>
          <cell r="AJ158">
            <v>26.895652836450012</v>
          </cell>
          <cell r="AK158">
            <v>30.75742553403175</v>
          </cell>
          <cell r="AL158">
            <v>30.93111838052392</v>
          </cell>
          <cell r="AM158">
            <v>52.235454196468424</v>
          </cell>
          <cell r="AN158">
            <v>57.350391073025101</v>
          </cell>
          <cell r="AO158">
            <v>70.254455787632949</v>
          </cell>
          <cell r="AP158">
            <v>67.289391485027153</v>
          </cell>
          <cell r="AQ158">
            <v>72.047813697539993</v>
          </cell>
          <cell r="AR158">
            <v>79.526873507589201</v>
          </cell>
          <cell r="AS158">
            <v>77.957173812787985</v>
          </cell>
          <cell r="AT158">
            <v>80.938101766808614</v>
          </cell>
          <cell r="AU158">
            <v>84.776487297122912</v>
          </cell>
          <cell r="AV158">
            <v>264.07096139549628</v>
          </cell>
          <cell r="AW158">
            <v>326.20988763643953</v>
          </cell>
          <cell r="AX158">
            <v>212.57536838536134</v>
          </cell>
          <cell r="AY158">
            <v>239.31075878991788</v>
          </cell>
          <cell r="AZ158">
            <v>294.04486460955786</v>
          </cell>
          <cell r="BA158">
            <v>299.92459181189366</v>
          </cell>
          <cell r="BB158">
            <v>286.38173915591653</v>
          </cell>
          <cell r="BC158">
            <v>311.04343664695534</v>
          </cell>
          <cell r="BD158">
            <v>335.10457369986062</v>
          </cell>
          <cell r="BE158">
            <v>335.70008384982555</v>
          </cell>
          <cell r="BF158">
            <v>337.96536225900661</v>
          </cell>
        </row>
        <row r="159">
          <cell r="Z159">
            <v>0.3109523754712486</v>
          </cell>
          <cell r="AA159">
            <v>0.54992665662789342</v>
          </cell>
          <cell r="AB159">
            <v>1.1997746857495397</v>
          </cell>
          <cell r="AC159">
            <v>0.57525924787277449</v>
          </cell>
          <cell r="AD159">
            <v>1.1014410438218039</v>
          </cell>
          <cell r="AE159">
            <v>1.8426852120282931</v>
          </cell>
          <cell r="AF159">
            <v>3.0911004090010388</v>
          </cell>
          <cell r="AG159">
            <v>3.9277736495367592</v>
          </cell>
          <cell r="AH159">
            <v>9.7064917275481335</v>
          </cell>
          <cell r="AI159">
            <v>14.600812222689614</v>
          </cell>
          <cell r="AJ159">
            <v>27.036272269579953</v>
          </cell>
          <cell r="AK159">
            <v>32.021302607401104</v>
          </cell>
          <cell r="AL159">
            <v>30.363372547292883</v>
          </cell>
          <cell r="AM159">
            <v>51.475605247812481</v>
          </cell>
          <cell r="AN159">
            <v>57.619594156026366</v>
          </cell>
          <cell r="AO159">
            <v>70.717414184124621</v>
          </cell>
          <cell r="AP159">
            <v>66.70431708635266</v>
          </cell>
          <cell r="AQ159">
            <v>71.8486725079092</v>
          </cell>
          <cell r="AR159">
            <v>79.51207437246876</v>
          </cell>
          <cell r="AS159">
            <v>77.878175500542739</v>
          </cell>
          <cell r="AT159">
            <v>70.764559058844569</v>
          </cell>
          <cell r="AU159">
            <v>84.701943978835942</v>
          </cell>
          <cell r="AV159">
            <v>268.40867222092402</v>
          </cell>
          <cell r="AW159">
            <v>331.70335983205899</v>
          </cell>
          <cell r="AX159">
            <v>215.33617499333275</v>
          </cell>
          <cell r="AY159">
            <v>242.71281470799428</v>
          </cell>
          <cell r="AZ159">
            <v>300.08651821649448</v>
          </cell>
          <cell r="BA159">
            <v>304.75262291595078</v>
          </cell>
          <cell r="BB159">
            <v>291.46733894211502</v>
          </cell>
          <cell r="BC159">
            <v>316.87785798106398</v>
          </cell>
          <cell r="BD159">
            <v>341.34100558483851</v>
          </cell>
          <cell r="BE159">
            <v>341.49062662222059</v>
          </cell>
          <cell r="BF159">
            <v>343.93898878084667</v>
          </cell>
        </row>
        <row r="160">
          <cell r="Z160">
            <v>0.13053095303558962</v>
          </cell>
          <cell r="AA160">
            <v>0.36110156758219691</v>
          </cell>
          <cell r="AB160">
            <v>3.7391740607798467</v>
          </cell>
          <cell r="AC160">
            <v>1.6994145256767124</v>
          </cell>
          <cell r="AD160">
            <v>1.6454838005261112</v>
          </cell>
          <cell r="AE160">
            <v>2.7223969918743958</v>
          </cell>
          <cell r="AF160">
            <v>3.3898458508061116</v>
          </cell>
          <cell r="AG160">
            <v>5.4604130517138811</v>
          </cell>
          <cell r="AH160">
            <v>13.148184348157121</v>
          </cell>
          <cell r="AI160">
            <v>18.188121773361324</v>
          </cell>
          <cell r="AJ160">
            <v>29.718794671546668</v>
          </cell>
          <cell r="AK160">
            <v>39.726626408259108</v>
          </cell>
          <cell r="AL160">
            <v>37.380473633832871</v>
          </cell>
          <cell r="AM160">
            <v>61.890398550675563</v>
          </cell>
          <cell r="AN160">
            <v>68.519492130852015</v>
          </cell>
          <cell r="AO160">
            <v>85.834832466674499</v>
          </cell>
          <cell r="AP160">
            <v>83.683568897992387</v>
          </cell>
          <cell r="AQ160">
            <v>89.473461639644512</v>
          </cell>
          <cell r="AR160">
            <v>77.673530815104016</v>
          </cell>
          <cell r="AS160">
            <v>91.936795881225905</v>
          </cell>
          <cell r="AT160">
            <v>85.273103484221977</v>
          </cell>
          <cell r="AU160">
            <v>83.929708132791532</v>
          </cell>
          <cell r="AV160">
            <v>277.66211856087654</v>
          </cell>
          <cell r="AW160">
            <v>340.60348667051932</v>
          </cell>
          <cell r="AX160">
            <v>228.90491821865376</v>
          </cell>
          <cell r="AY160">
            <v>255.21378143353431</v>
          </cell>
          <cell r="AZ160">
            <v>311.71134598308072</v>
          </cell>
          <cell r="BA160">
            <v>317.43155148830408</v>
          </cell>
          <cell r="BB160">
            <v>306.58653704681575</v>
          </cell>
          <cell r="BC160">
            <v>332.50599371950034</v>
          </cell>
          <cell r="BD160">
            <v>357.00838682451069</v>
          </cell>
          <cell r="BE160">
            <v>357.0622220386245</v>
          </cell>
          <cell r="BF160">
            <v>360.0886175440944</v>
          </cell>
        </row>
        <row r="161">
          <cell r="Z161">
            <v>0.16043705477714609</v>
          </cell>
          <cell r="AA161">
            <v>0.66932590357904886</v>
          </cell>
          <cell r="AB161">
            <v>0.1593000174543</v>
          </cell>
          <cell r="AC161">
            <v>1.2845542461581902</v>
          </cell>
          <cell r="AD161">
            <v>0.59663520859089902</v>
          </cell>
          <cell r="AE161">
            <v>2.9307803625982971</v>
          </cell>
          <cell r="AF161">
            <v>4.1592425556456281</v>
          </cell>
          <cell r="AG161">
            <v>4.7544375335111075</v>
          </cell>
          <cell r="AH161">
            <v>14.881233070191724</v>
          </cell>
          <cell r="AI161">
            <v>17.306345308679038</v>
          </cell>
          <cell r="AJ161">
            <v>29.479847885775968</v>
          </cell>
          <cell r="AK161">
            <v>40.731997626569175</v>
          </cell>
          <cell r="AL161">
            <v>38.478275568262802</v>
          </cell>
          <cell r="AM161">
            <v>61.77860992133099</v>
          </cell>
          <cell r="AN161">
            <v>69.351179438479093</v>
          </cell>
          <cell r="AO161">
            <v>87.388089691653605</v>
          </cell>
          <cell r="AP161">
            <v>100.30759876887622</v>
          </cell>
          <cell r="AQ161">
            <v>90.544752321331273</v>
          </cell>
          <cell r="AR161">
            <v>78.725941110351144</v>
          </cell>
          <cell r="AS161">
            <v>83.126999757184819</v>
          </cell>
          <cell r="AT161">
            <v>86.459248788168523</v>
          </cell>
          <cell r="AU161">
            <v>85.052582179685501</v>
          </cell>
          <cell r="AV161">
            <v>276.2793526759811</v>
          </cell>
          <cell r="AW161">
            <v>338.53673776803936</v>
          </cell>
          <cell r="AX161">
            <v>228.60004734253829</v>
          </cell>
          <cell r="AY161">
            <v>254.50610425805539</v>
          </cell>
          <cell r="AZ161">
            <v>310.5165213145799</v>
          </cell>
          <cell r="BA161">
            <v>316.25484798437691</v>
          </cell>
          <cell r="BB161">
            <v>305.58030202669335</v>
          </cell>
          <cell r="BC161">
            <v>331.27478298179381</v>
          </cell>
          <cell r="BD161">
            <v>355.68893617881702</v>
          </cell>
          <cell r="BE161">
            <v>355.81283377407061</v>
          </cell>
          <cell r="BF161">
            <v>358.8378299311845</v>
          </cell>
        </row>
        <row r="162">
          <cell r="Z162">
            <v>0.35392681878538262</v>
          </cell>
          <cell r="AA162">
            <v>0.6786161787450985</v>
          </cell>
          <cell r="AB162">
            <v>0.94527209532198309</v>
          </cell>
          <cell r="AC162">
            <v>0.51147057560362663</v>
          </cell>
          <cell r="AD162">
            <v>0.61858171859598987</v>
          </cell>
          <cell r="AE162">
            <v>0.92993485861982306</v>
          </cell>
          <cell r="AF162">
            <v>9.3970577217692828</v>
          </cell>
          <cell r="AG162">
            <v>7.0029998714314994</v>
          </cell>
          <cell r="AH162">
            <v>17.829885518873798</v>
          </cell>
          <cell r="AI162">
            <v>24.805252677700228</v>
          </cell>
          <cell r="AJ162">
            <v>40.85535191409307</v>
          </cell>
          <cell r="AK162">
            <v>58.169983521194993</v>
          </cell>
          <cell r="AL162">
            <v>51.664688059077498</v>
          </cell>
          <cell r="AM162">
            <v>86.123952757417058</v>
          </cell>
          <cell r="AN162">
            <v>96.227284499120387</v>
          </cell>
          <cell r="AO162">
            <v>121.24313990865187</v>
          </cell>
          <cell r="AP162">
            <v>138.24446932298841</v>
          </cell>
          <cell r="AQ162">
            <v>131.25025490245775</v>
          </cell>
          <cell r="AR162">
            <v>109.01101294542545</v>
          </cell>
          <cell r="AS162">
            <v>115.06730080892646</v>
          </cell>
          <cell r="AT162">
            <v>121.94742839964023</v>
          </cell>
          <cell r="AU162">
            <v>118.28571194280094</v>
          </cell>
          <cell r="AV162">
            <v>300.78191563281206</v>
          </cell>
          <cell r="AW162">
            <v>363.12935966735347</v>
          </cell>
          <cell r="AX162">
            <v>262.7122655381205</v>
          </cell>
          <cell r="AY162">
            <v>351.18463173392161</v>
          </cell>
          <cell r="AZ162">
            <v>340.7416215979249</v>
          </cell>
          <cell r="BA162">
            <v>324.08674782446781</v>
          </cell>
          <cell r="BB162">
            <v>369.24279608708082</v>
          </cell>
          <cell r="BC162">
            <v>393.89475394636474</v>
          </cell>
          <cell r="BD162">
            <v>395.39394072790259</v>
          </cell>
          <cell r="BE162">
            <v>395.05388429662645</v>
          </cell>
          <cell r="BF162">
            <v>403.81345482300884</v>
          </cell>
        </row>
        <row r="185">
          <cell r="Z185">
            <v>110.61719074782852</v>
          </cell>
          <cell r="AA185">
            <v>111.34637299438275</v>
          </cell>
          <cell r="AB185">
            <v>119.89455216141573</v>
          </cell>
          <cell r="AC185">
            <v>119.65590519573431</v>
          </cell>
          <cell r="AD185">
            <v>121.216135219145</v>
          </cell>
          <cell r="AE185">
            <v>122.28265700338677</v>
          </cell>
          <cell r="AF185">
            <v>92.822826613330491</v>
          </cell>
          <cell r="AG185">
            <v>87.965089936290028</v>
          </cell>
          <cell r="AH185">
            <v>89.691566338255029</v>
          </cell>
          <cell r="AI185">
            <v>105.70434082848755</v>
          </cell>
          <cell r="AJ185">
            <v>99.133046298747047</v>
          </cell>
          <cell r="AK185">
            <v>94.932007016360672</v>
          </cell>
          <cell r="AL185">
            <v>103.77636364484999</v>
          </cell>
          <cell r="AM185">
            <v>102.71526388324008</v>
          </cell>
          <cell r="AN185">
            <v>102.80919992195061</v>
          </cell>
          <cell r="AO185">
            <v>100.67025119325228</v>
          </cell>
          <cell r="AP185">
            <v>101.63639993596871</v>
          </cell>
          <cell r="AQ185">
            <v>99.470592521154515</v>
          </cell>
          <cell r="AR185">
            <v>105.62293266524318</v>
          </cell>
          <cell r="AS185">
            <v>106.22747340532624</v>
          </cell>
          <cell r="AT185">
            <v>104.23246880173116</v>
          </cell>
          <cell r="AU185">
            <v>103.99874506911169</v>
          </cell>
          <cell r="AV185">
            <v>95.558218327089207</v>
          </cell>
          <cell r="AW185">
            <v>102.62892380926814</v>
          </cell>
          <cell r="AX185">
            <v>97.822810292640725</v>
          </cell>
          <cell r="AY185">
            <v>102.79227418154278</v>
          </cell>
          <cell r="AZ185">
            <v>103.45134818314108</v>
          </cell>
          <cell r="BA185">
            <v>105.56813786621279</v>
          </cell>
          <cell r="BB185">
            <v>106.56867372956083</v>
          </cell>
          <cell r="BC185">
            <v>102.84404660646464</v>
          </cell>
          <cell r="BD185">
            <v>103.77566818265382</v>
          </cell>
          <cell r="BE185">
            <v>103.86033947782073</v>
          </cell>
          <cell r="BF185">
            <v>114.19911701236651</v>
          </cell>
          <cell r="BG185">
            <v>116.06023394537885</v>
          </cell>
        </row>
        <row r="198"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>
            <v>34.075000000000003</v>
          </cell>
          <cell r="W198">
            <v>30.428599999999999</v>
          </cell>
          <cell r="X198">
            <v>25.5</v>
          </cell>
          <cell r="Y198">
            <v>30.5625</v>
          </cell>
          <cell r="Z198">
            <v>32.454500000000003</v>
          </cell>
          <cell r="AA198">
            <v>32</v>
          </cell>
          <cell r="AB198">
            <v>34</v>
          </cell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</row>
        <row r="199"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>
            <v>38.593800000000002</v>
          </cell>
          <cell r="W199">
            <v>33.2727</v>
          </cell>
          <cell r="X199">
            <v>21.781300000000002</v>
          </cell>
          <cell r="Y199">
            <v>35.200000000000003</v>
          </cell>
          <cell r="Z199">
            <v>33.5</v>
          </cell>
          <cell r="AA199">
            <v>33.1</v>
          </cell>
          <cell r="AB199">
            <v>35</v>
          </cell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</row>
        <row r="200"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>
            <v>39.647100000000002</v>
          </cell>
          <cell r="W200">
            <v>36.725000000000001</v>
          </cell>
          <cell r="X200">
            <v>21.5</v>
          </cell>
          <cell r="Y200">
            <v>35.285699999999999</v>
          </cell>
          <cell r="Z200">
            <v>32.299999999999997</v>
          </cell>
          <cell r="AA200">
            <v>34</v>
          </cell>
          <cell r="AB200">
            <v>35</v>
          </cell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</row>
        <row r="201"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>
            <v>45.785699999999999</v>
          </cell>
          <cell r="V201">
            <v>36</v>
          </cell>
          <cell r="W201">
            <v>32.9</v>
          </cell>
          <cell r="X201">
            <v>24.264700000000001</v>
          </cell>
          <cell r="Y201">
            <v>34</v>
          </cell>
          <cell r="Z201">
            <v>32</v>
          </cell>
          <cell r="AA201">
            <v>33.666699999999999</v>
          </cell>
          <cell r="AB201">
            <v>35.238100000000003</v>
          </cell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</row>
        <row r="202"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>
            <v>42.6111</v>
          </cell>
          <cell r="V202">
            <v>34.526299999999999</v>
          </cell>
          <cell r="W202">
            <v>31.473700000000001</v>
          </cell>
          <cell r="X202">
            <v>28.5</v>
          </cell>
          <cell r="Y202">
            <v>34.342100000000002</v>
          </cell>
          <cell r="Z202">
            <v>31.631599999999999</v>
          </cell>
          <cell r="AA202">
            <v>33.447400000000002</v>
          </cell>
          <cell r="AB202">
            <v>38.3947</v>
          </cell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</row>
        <row r="203"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>
            <v>43.7</v>
          </cell>
          <cell r="V203">
            <v>42.545499999999997</v>
          </cell>
          <cell r="W203">
            <v>33.136400000000002</v>
          </cell>
          <cell r="X203">
            <v>33.590899999999998</v>
          </cell>
          <cell r="Y203">
            <v>33.869599999999998</v>
          </cell>
          <cell r="Z203">
            <v>31</v>
          </cell>
          <cell r="AA203">
            <v>32.523800000000001</v>
          </cell>
          <cell r="AB203">
            <v>36.656300000000002</v>
          </cell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</row>
        <row r="204"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>
            <v>44</v>
          </cell>
          <cell r="V204">
            <v>45.976199999999999</v>
          </cell>
          <cell r="W204">
            <v>28.595199999999998</v>
          </cell>
          <cell r="X204">
            <v>36.666699999999999</v>
          </cell>
          <cell r="Y204">
            <v>33.5</v>
          </cell>
          <cell r="Z204">
            <v>30.523800000000001</v>
          </cell>
          <cell r="AA204">
            <v>32</v>
          </cell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</row>
        <row r="205"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>
            <v>44.045499999999997</v>
          </cell>
          <cell r="V205">
            <v>47</v>
          </cell>
          <cell r="W205">
            <v>31.512499999999999</v>
          </cell>
          <cell r="X205">
            <v>35.333300000000001</v>
          </cell>
          <cell r="Y205">
            <v>35.583300000000001</v>
          </cell>
          <cell r="Z205">
            <v>29.090900000000001</v>
          </cell>
          <cell r="AA205">
            <v>33.590899999999998</v>
          </cell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</row>
        <row r="206"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>
            <v>48.411799999999999</v>
          </cell>
          <cell r="V206">
            <v>42.238100000000003</v>
          </cell>
          <cell r="W206">
            <v>32.25</v>
          </cell>
          <cell r="X206">
            <v>32.461500000000001</v>
          </cell>
          <cell r="Y206">
            <v>36.806800000000003</v>
          </cell>
          <cell r="Z206">
            <v>29.571400000000001</v>
          </cell>
          <cell r="AA206">
            <v>34</v>
          </cell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</row>
        <row r="207"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>
            <v>49.2941</v>
          </cell>
          <cell r="V207">
            <v>40.9</v>
          </cell>
          <cell r="W207">
            <v>29.7727</v>
          </cell>
          <cell r="X207">
            <v>34</v>
          </cell>
          <cell r="Y207">
            <v>37.125</v>
          </cell>
          <cell r="Z207">
            <v>30</v>
          </cell>
          <cell r="AA207">
            <v>34.590899999999998</v>
          </cell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</row>
        <row r="208"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>
            <v>43.571399999999997</v>
          </cell>
          <cell r="V208">
            <v>41</v>
          </cell>
          <cell r="W208">
            <v>30.071400000000001</v>
          </cell>
          <cell r="X208">
            <v>33.285699999999999</v>
          </cell>
          <cell r="Y208">
            <v>36.282600000000002</v>
          </cell>
          <cell r="Z208">
            <v>0</v>
          </cell>
          <cell r="AA208">
            <v>35</v>
          </cell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</row>
        <row r="209"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>
            <v>41.1447</v>
          </cell>
          <cell r="V209">
            <v>35.857100000000003</v>
          </cell>
          <cell r="W209">
            <v>28.726199999999999</v>
          </cell>
          <cell r="X209">
            <v>31.8</v>
          </cell>
          <cell r="Y209">
            <v>35</v>
          </cell>
          <cell r="Z209">
            <v>0</v>
          </cell>
          <cell r="AA209">
            <v>34.25</v>
          </cell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3">
          <cell r="A3" t="str">
            <v>Carryin (October 1)</v>
          </cell>
        </row>
      </sheetData>
      <sheetData sheetId="43"/>
      <sheetData sheetId="44"/>
      <sheetData sheetId="45">
        <row r="4">
          <cell r="D4">
            <v>9.3667530695770811</v>
          </cell>
          <cell r="J4">
            <v>6.5342701227830835</v>
          </cell>
          <cell r="K4">
            <v>5.2085811732605736</v>
          </cell>
          <cell r="L4">
            <v>4.29</v>
          </cell>
          <cell r="M4">
            <v>6.11</v>
          </cell>
          <cell r="N4">
            <v>5.370000000000001</v>
          </cell>
          <cell r="O4">
            <v>7.68</v>
          </cell>
          <cell r="P4">
            <v>7.2400000000000011</v>
          </cell>
          <cell r="Q4">
            <v>10.770000000000001</v>
          </cell>
          <cell r="R4">
            <v>10.130000000000001</v>
          </cell>
          <cell r="S4">
            <v>11.745800000000001</v>
          </cell>
          <cell r="T4">
            <v>11.06976</v>
          </cell>
          <cell r="U4">
            <v>10.39372</v>
          </cell>
          <cell r="V4">
            <v>9.7176799999999997</v>
          </cell>
          <cell r="W4">
            <v>9.0416399999999992</v>
          </cell>
          <cell r="X4">
            <v>8.3656000000000006</v>
          </cell>
          <cell r="Y4">
            <v>8.9281000000000006</v>
          </cell>
          <cell r="Z4">
            <v>8.2431999999999999</v>
          </cell>
          <cell r="AA4">
            <v>10.827500000000001</v>
          </cell>
        </row>
        <row r="5">
          <cell r="D5">
            <v>1190.6072999370438</v>
          </cell>
          <cell r="E5">
            <v>1141.5366494208754</v>
          </cell>
          <cell r="F5">
            <v>1223.7244938064632</v>
          </cell>
          <cell r="G5">
            <v>1341.2326406385173</v>
          </cell>
          <cell r="H5">
            <v>1163.6293857446935</v>
          </cell>
          <cell r="I5">
            <v>1028.4979121523388</v>
          </cell>
          <cell r="J5">
            <v>1180.7609812254409</v>
          </cell>
          <cell r="K5">
            <v>991.35466791232591</v>
          </cell>
          <cell r="L5">
            <v>1079.0250000000001</v>
          </cell>
          <cell r="M5">
            <v>1148.2499999999998</v>
          </cell>
          <cell r="N5">
            <v>1092.75</v>
          </cell>
          <cell r="O5">
            <v>1144.7250000000001</v>
          </cell>
          <cell r="P5">
            <v>1220.7000000000005</v>
          </cell>
          <cell r="Q5">
            <v>1278.3000000000002</v>
          </cell>
          <cell r="R5">
            <v>1075.7401575000001</v>
          </cell>
          <cell r="S5">
            <v>1096.5905062500001</v>
          </cell>
          <cell r="T5">
            <v>1167.4408550000001</v>
          </cell>
          <cell r="U5">
            <v>1238.29120375</v>
          </cell>
          <cell r="V5">
            <v>1309.1415525</v>
          </cell>
          <cell r="W5">
            <v>1379.99190125</v>
          </cell>
          <cell r="X5">
            <v>1500.8422499999999</v>
          </cell>
          <cell r="Y5">
            <v>1496.3872500000002</v>
          </cell>
          <cell r="Z5">
            <v>1616.0032499999998</v>
          </cell>
          <cell r="AA5">
            <v>1673.6264999999999</v>
          </cell>
        </row>
        <row r="6">
          <cell r="D6">
            <v>4.9707171309599998</v>
          </cell>
          <cell r="E6">
            <v>5.3533954177199998</v>
          </cell>
          <cell r="F6">
            <v>1.2535480692000001</v>
          </cell>
          <cell r="G6">
            <v>0.83982870467999993</v>
          </cell>
          <cell r="H6">
            <v>0.90279270899999997</v>
          </cell>
          <cell r="I6">
            <v>2.6704145361600005</v>
          </cell>
          <cell r="J6">
            <v>2.9592200181599999</v>
          </cell>
          <cell r="K6">
            <v>1.61744297652</v>
          </cell>
          <cell r="L6">
            <v>1.9180211400000001E-2</v>
          </cell>
          <cell r="M6">
            <v>1.4330043000000001E-2</v>
          </cell>
          <cell r="N6">
            <v>0.1031763096</v>
          </cell>
          <cell r="O6">
            <v>0.14109580799999999</v>
          </cell>
          <cell r="P6">
            <v>4.0565044800000005E-2</v>
          </cell>
          <cell r="Q6">
            <v>1.27868076E-2</v>
          </cell>
          <cell r="R6">
            <v>0</v>
          </cell>
          <cell r="S6">
            <v>9.1888999999999998E-2</v>
          </cell>
          <cell r="T6">
            <v>0</v>
          </cell>
          <cell r="U6">
            <v>4.7E-2</v>
          </cell>
          <cell r="V6">
            <v>4.1520000000000001E-2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0.24460100000000001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15.565763697581879</v>
          </cell>
          <cell r="P10">
            <v>59.199999999999996</v>
          </cell>
          <cell r="Q10">
            <v>114.4995</v>
          </cell>
          <cell r="R10">
            <v>119</v>
          </cell>
          <cell r="S10">
            <v>206</v>
          </cell>
          <cell r="T10">
            <v>323.5</v>
          </cell>
          <cell r="U10">
            <v>453.5</v>
          </cell>
          <cell r="V10">
            <v>547.73500000000001</v>
          </cell>
          <cell r="W10">
            <v>588.23</v>
          </cell>
          <cell r="X10">
            <v>133.91999999999999</v>
          </cell>
          <cell r="Y10">
            <v>508.55349999999999</v>
          </cell>
          <cell r="Z10">
            <v>570.03800000000001</v>
          </cell>
          <cell r="AA10">
            <v>535.64699999999993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72.643703275944532</v>
          </cell>
          <cell r="U11">
            <v>68.363882938932662</v>
          </cell>
          <cell r="V11">
            <v>206.83101951342127</v>
          </cell>
          <cell r="W11">
            <v>193.07737137804409</v>
          </cell>
          <cell r="X11">
            <v>146.8420181823636</v>
          </cell>
          <cell r="Y11">
            <v>155.29042248764904</v>
          </cell>
          <cell r="Z11">
            <v>142.73650407987594</v>
          </cell>
          <cell r="AA11">
            <v>251.11841600136691</v>
          </cell>
        </row>
        <row r="14">
          <cell r="D14">
            <v>115.1235542</v>
          </cell>
          <cell r="E14">
            <v>110.38368220000001</v>
          </cell>
          <cell r="F14">
            <v>179.67272799999998</v>
          </cell>
          <cell r="G14">
            <v>215.93962879999998</v>
          </cell>
          <cell r="H14">
            <v>190.30434000000002</v>
          </cell>
          <cell r="I14">
            <v>168.47828079999999</v>
          </cell>
          <cell r="J14">
            <v>280.04651559999996</v>
          </cell>
          <cell r="K14">
            <v>232.0083688</v>
          </cell>
          <cell r="L14">
            <v>310.47144839999999</v>
          </cell>
          <cell r="M14">
            <v>340.67774439999994</v>
          </cell>
          <cell r="N14">
            <v>303.34144739999999</v>
          </cell>
          <cell r="O14">
            <v>281.98087680000003</v>
          </cell>
          <cell r="P14">
            <v>318.76537299999995</v>
          </cell>
          <cell r="Q14">
            <v>453.99562520000001</v>
          </cell>
          <cell r="R14">
            <v>452.7607496</v>
          </cell>
          <cell r="S14">
            <v>413.90728839999997</v>
          </cell>
          <cell r="T14">
            <v>250.09289759999999</v>
          </cell>
          <cell r="U14">
            <v>101.699714</v>
          </cell>
          <cell r="V14">
            <v>100.17450500000001</v>
          </cell>
          <cell r="W14">
            <v>100.45608200000001</v>
          </cell>
          <cell r="X14">
            <v>28.468608000000003</v>
          </cell>
          <cell r="Y14">
            <v>10.735880999999999</v>
          </cell>
          <cell r="Z14">
            <v>18.73735499999999</v>
          </cell>
          <cell r="AA14">
            <v>2.2802210000000085</v>
          </cell>
        </row>
        <row r="16">
          <cell r="D16">
            <v>6.8892360163710773</v>
          </cell>
          <cell r="E16">
            <v>9.9100682128240116</v>
          </cell>
          <cell r="F16">
            <v>10.576534788540245</v>
          </cell>
          <cell r="G16">
            <v>9.7289631650750348</v>
          </cell>
          <cell r="H16">
            <v>12.626643929058664</v>
          </cell>
          <cell r="I16">
            <v>6.5342701227830835</v>
          </cell>
          <cell r="J16">
            <v>5.2085811732605736</v>
          </cell>
          <cell r="K16">
            <v>4.29</v>
          </cell>
          <cell r="L16">
            <v>6.11</v>
          </cell>
          <cell r="M16">
            <v>5.370000000000001</v>
          </cell>
          <cell r="N16">
            <v>7.68</v>
          </cell>
          <cell r="O16">
            <v>7.2400000000000011</v>
          </cell>
          <cell r="P16">
            <v>10.770000000000001</v>
          </cell>
          <cell r="Q16">
            <v>10.130000000000001</v>
          </cell>
          <cell r="R16">
            <v>11.745800000000001</v>
          </cell>
          <cell r="S16">
            <v>11.06976</v>
          </cell>
          <cell r="T16">
            <v>10.39372</v>
          </cell>
          <cell r="U16">
            <v>9.7176799999999997</v>
          </cell>
          <cell r="V16">
            <v>9.0416399999999992</v>
          </cell>
          <cell r="W16">
            <v>8.3656000000000006</v>
          </cell>
          <cell r="X16">
            <v>8.9281000000000006</v>
          </cell>
          <cell r="Y16">
            <v>8.2431999999999999</v>
          </cell>
          <cell r="Z16">
            <v>10.827500000000001</v>
          </cell>
          <cell r="AA16">
            <v>10.086500000000001</v>
          </cell>
        </row>
        <row r="23">
          <cell r="AB23">
            <v>134.82075</v>
          </cell>
          <cell r="AC23">
            <v>133.81725</v>
          </cell>
          <cell r="AD23">
            <v>142.40775000000002</v>
          </cell>
          <cell r="AE23">
            <v>170.9205</v>
          </cell>
          <cell r="AF23">
            <v>188.107</v>
          </cell>
          <cell r="AG23">
            <v>203.65</v>
          </cell>
          <cell r="AH23">
            <v>209.68354195878882</v>
          </cell>
          <cell r="AI23">
            <v>237.59710119260586</v>
          </cell>
          <cell r="AJ23">
            <v>258.48967381908477</v>
          </cell>
          <cell r="AK23">
            <v>228.46765257878431</v>
          </cell>
          <cell r="AL23">
            <v>269.04307058418152</v>
          </cell>
          <cell r="AM23">
            <v>299.42219264875882</v>
          </cell>
          <cell r="AN23">
            <v>351.25281317328273</v>
          </cell>
          <cell r="AO23">
            <v>373.54829673562188</v>
          </cell>
          <cell r="AP23">
            <v>384.01821085452957</v>
          </cell>
          <cell r="AQ23">
            <v>388.25277554012217</v>
          </cell>
          <cell r="AR23">
            <v>392.93759714612895</v>
          </cell>
          <cell r="AS23">
            <v>397.87568147142844</v>
          </cell>
          <cell r="AT23">
            <v>402.28954393585713</v>
          </cell>
          <cell r="AU23">
            <v>406.85558019912418</v>
          </cell>
          <cell r="AV23">
            <v>411.8522185630024</v>
          </cell>
          <cell r="AW23">
            <v>416.83587977216541</v>
          </cell>
          <cell r="AX23">
            <v>421.89183533499528</v>
          </cell>
          <cell r="AY23">
            <v>426.92296201972817</v>
          </cell>
          <cell r="AZ23">
            <v>431.89129554868811</v>
          </cell>
          <cell r="BA23">
            <v>437.31885540173943</v>
          </cell>
          <cell r="BB23">
            <v>442.74327139547631</v>
          </cell>
          <cell r="BC23">
            <v>448.17054913116459</v>
          </cell>
          <cell r="BD23">
            <v>453.60275295762483</v>
          </cell>
          <cell r="BE23">
            <v>459.02530563756466</v>
          </cell>
          <cell r="BF23">
            <v>464.44445698318822</v>
          </cell>
          <cell r="BG23">
            <v>470.2886494987082</v>
          </cell>
        </row>
        <row r="24">
          <cell r="AB24">
            <v>123.26400000000001</v>
          </cell>
          <cell r="AC24">
            <v>129.6705</v>
          </cell>
          <cell r="AD24">
            <v>140.3655</v>
          </cell>
          <cell r="AE24">
            <v>154.7535</v>
          </cell>
          <cell r="AF24">
            <v>178.71174999999999</v>
          </cell>
          <cell r="AG24">
            <v>203.875</v>
          </cell>
          <cell r="AH24">
            <v>197.891189951819</v>
          </cell>
          <cell r="AI24">
            <v>228.66811884784778</v>
          </cell>
          <cell r="AJ24">
            <v>247.4207355942801</v>
          </cell>
          <cell r="AK24">
            <v>218.04851123189007</v>
          </cell>
          <cell r="AL24">
            <v>259.00218631977702</v>
          </cell>
          <cell r="AM24">
            <v>288.37447476225623</v>
          </cell>
          <cell r="AN24">
            <v>336.00029641661274</v>
          </cell>
          <cell r="AO24">
            <v>358.66851321712903</v>
          </cell>
          <cell r="AP24">
            <v>368.23101126968277</v>
          </cell>
          <cell r="AQ24">
            <v>372.52603376083204</v>
          </cell>
          <cell r="AR24">
            <v>377.23960358873444</v>
          </cell>
          <cell r="AS24">
            <v>381.77590377491674</v>
          </cell>
          <cell r="AT24">
            <v>385.82678334199227</v>
          </cell>
          <cell r="AU24">
            <v>390.42879529649048</v>
          </cell>
          <cell r="AV24">
            <v>395.13514742496562</v>
          </cell>
          <cell r="AW24">
            <v>399.9767728527184</v>
          </cell>
          <cell r="AX24">
            <v>404.82072225571409</v>
          </cell>
          <cell r="AY24">
            <v>409.6075647710083</v>
          </cell>
          <cell r="AZ24">
            <v>414.37496128705368</v>
          </cell>
          <cell r="BA24">
            <v>419.61311606120921</v>
          </cell>
          <cell r="BB24">
            <v>424.80197702780208</v>
          </cell>
          <cell r="BC24">
            <v>430.0184185657846</v>
          </cell>
          <cell r="BD24">
            <v>435.22370357374075</v>
          </cell>
          <cell r="BE24">
            <v>440.42313327306687</v>
          </cell>
          <cell r="BF24">
            <v>445.62635484672052</v>
          </cell>
          <cell r="BG24">
            <v>451.23660200396779</v>
          </cell>
        </row>
        <row r="25">
          <cell r="AB25">
            <v>138.01500000000001</v>
          </cell>
          <cell r="AC25">
            <v>134.946</v>
          </cell>
          <cell r="AD25">
            <v>128.54175000000001</v>
          </cell>
          <cell r="AE25">
            <v>162.73949999999999</v>
          </cell>
          <cell r="AF25">
            <v>190.375</v>
          </cell>
          <cell r="AG25">
            <v>204.17500000000001</v>
          </cell>
          <cell r="AH25">
            <v>205.47502176345017</v>
          </cell>
          <cell r="AI25">
            <v>232.46360015000405</v>
          </cell>
          <cell r="AJ25">
            <v>251.85978083893596</v>
          </cell>
          <cell r="AK25">
            <v>225.13550124410924</v>
          </cell>
          <cell r="AL25">
            <v>265.81244890089857</v>
          </cell>
          <cell r="AM25">
            <v>294.48069653123622</v>
          </cell>
          <cell r="AN25">
            <v>344.67465560108008</v>
          </cell>
          <cell r="AO25">
            <v>366.82636047783717</v>
          </cell>
          <cell r="AP25">
            <v>377.27182091007694</v>
          </cell>
          <cell r="AQ25">
            <v>381.92423020692104</v>
          </cell>
          <cell r="AR25">
            <v>386.32682303921996</v>
          </cell>
          <cell r="AS25">
            <v>390.93990444619459</v>
          </cell>
          <cell r="AT25">
            <v>395.26849860602124</v>
          </cell>
          <cell r="AU25">
            <v>399.85065947064066</v>
          </cell>
          <cell r="AV25">
            <v>404.80228675259536</v>
          </cell>
          <cell r="AW25">
            <v>409.72839572995355</v>
          </cell>
          <cell r="AX25">
            <v>414.63124708776877</v>
          </cell>
          <cell r="AY25">
            <v>419.55787395254811</v>
          </cell>
          <cell r="AZ25">
            <v>424.45926371852187</v>
          </cell>
          <cell r="BA25">
            <v>429.81017922266159</v>
          </cell>
          <cell r="BB25">
            <v>435.14203567618438</v>
          </cell>
          <cell r="BC25">
            <v>440.47161742183374</v>
          </cell>
          <cell r="BD25">
            <v>445.80028038391345</v>
          </cell>
          <cell r="BE25">
            <v>451.13243025966892</v>
          </cell>
          <cell r="BF25">
            <v>456.46288368688539</v>
          </cell>
          <cell r="BG25">
            <v>462.2077884396133</v>
          </cell>
        </row>
        <row r="26">
          <cell r="AA26">
            <v>130.05450000000002</v>
          </cell>
          <cell r="AB26">
            <v>131.39625000000001</v>
          </cell>
          <cell r="AC26">
            <v>127.19924999999999</v>
          </cell>
          <cell r="AD26">
            <v>119.08799999999999</v>
          </cell>
          <cell r="AE26">
            <v>158.34975</v>
          </cell>
          <cell r="AF26">
            <v>196.375</v>
          </cell>
          <cell r="AG26">
            <v>204.47500000000002</v>
          </cell>
          <cell r="AH26">
            <v>199.42772459611868</v>
          </cell>
          <cell r="AI26">
            <v>228.13303840235127</v>
          </cell>
          <cell r="AJ26">
            <v>248.01937793318936</v>
          </cell>
          <cell r="AK26">
            <v>223.22000133465241</v>
          </cell>
          <cell r="AL26">
            <v>263.87140065453741</v>
          </cell>
          <cell r="AM26">
            <v>290.314223396795</v>
          </cell>
          <cell r="AN26">
            <v>339.39839208484346</v>
          </cell>
          <cell r="AO26">
            <v>362.14798171102819</v>
          </cell>
          <cell r="AP26">
            <v>372.59273702424224</v>
          </cell>
          <cell r="AQ26">
            <v>377.33743799350736</v>
          </cell>
          <cell r="AR26">
            <v>381.4677692735396</v>
          </cell>
          <cell r="AS26">
            <v>385.76030813770086</v>
          </cell>
          <cell r="AT26">
            <v>390.14314917995654</v>
          </cell>
          <cell r="AU26">
            <v>394.812234063029</v>
          </cell>
          <cell r="AV26">
            <v>399.6829051779257</v>
          </cell>
          <cell r="AW26">
            <v>404.53124401869576</v>
          </cell>
          <cell r="AX26">
            <v>409.32107360636911</v>
          </cell>
          <cell r="AY26">
            <v>414.17655328220297</v>
          </cell>
          <cell r="AZ26">
            <v>419.05141354489166</v>
          </cell>
          <cell r="BA26">
            <v>424.34537790497239</v>
          </cell>
          <cell r="BB26">
            <v>429.59757550890612</v>
          </cell>
          <cell r="BC26">
            <v>434.85362810233772</v>
          </cell>
          <cell r="BD26">
            <v>440.10946259406353</v>
          </cell>
          <cell r="BE26">
            <v>445.3781727108647</v>
          </cell>
          <cell r="BF26">
            <v>450.64592843924709</v>
          </cell>
        </row>
        <row r="27">
          <cell r="AA27">
            <v>154.99349999999998</v>
          </cell>
          <cell r="AB27">
            <v>130.26375000000002</v>
          </cell>
          <cell r="AC27">
            <v>114.21299999999999</v>
          </cell>
          <cell r="AD27">
            <v>121.05674999999999</v>
          </cell>
          <cell r="AE27">
            <v>163.1865</v>
          </cell>
          <cell r="AF27">
            <v>199.67500000000001</v>
          </cell>
          <cell r="AG27">
            <v>202.37819826207709</v>
          </cell>
          <cell r="AH27">
            <v>198.33495520727666</v>
          </cell>
          <cell r="AI27">
            <v>226.72327759705303</v>
          </cell>
          <cell r="AJ27">
            <v>249.97363808538645</v>
          </cell>
          <cell r="AK27">
            <v>224.02021826210799</v>
          </cell>
          <cell r="AL27">
            <v>264.03194690849625</v>
          </cell>
          <cell r="AM27">
            <v>289.82877096227617</v>
          </cell>
          <cell r="AN27">
            <v>339.5188040009474</v>
          </cell>
          <cell r="AO27">
            <v>362.44260083108821</v>
          </cell>
          <cell r="AP27">
            <v>373.28887476607633</v>
          </cell>
          <cell r="AQ27">
            <v>377.56459836622003</v>
          </cell>
          <cell r="AR27">
            <v>381.65196707676921</v>
          </cell>
          <cell r="AS27">
            <v>385.94919763584886</v>
          </cell>
          <cell r="AT27">
            <v>390.46721983210898</v>
          </cell>
          <cell r="AU27">
            <v>395.1464787134459</v>
          </cell>
          <cell r="AV27">
            <v>400.02247845588579</v>
          </cell>
          <cell r="AW27">
            <v>404.79510643499867</v>
          </cell>
          <cell r="AX27">
            <v>409.60857757164769</v>
          </cell>
          <cell r="AY27">
            <v>414.4807773958488</v>
          </cell>
          <cell r="AZ27">
            <v>419.37626745206035</v>
          </cell>
          <cell r="BA27">
            <v>424.66626279545034</v>
          </cell>
          <cell r="BB27">
            <v>429.91661383904619</v>
          </cell>
          <cell r="BC27">
            <v>435.16880160909034</v>
          </cell>
          <cell r="BD27">
            <v>440.43621445958985</v>
          </cell>
          <cell r="BE27">
            <v>445.71066502588161</v>
          </cell>
          <cell r="BF27">
            <v>450.98301795528346</v>
          </cell>
        </row>
        <row r="28">
          <cell r="AA28">
            <v>148.15350000000001</v>
          </cell>
          <cell r="AB28">
            <v>151.24275</v>
          </cell>
          <cell r="AC28">
            <v>158.22225</v>
          </cell>
          <cell r="AD28">
            <v>135.84525000000002</v>
          </cell>
          <cell r="AE28">
            <v>178.17525000000001</v>
          </cell>
          <cell r="AF28">
            <v>201.4</v>
          </cell>
          <cell r="AG28">
            <v>202.90192146933575</v>
          </cell>
          <cell r="AH28">
            <v>224.60839063095162</v>
          </cell>
          <cell r="AI28">
            <v>248.25825767230305</v>
          </cell>
          <cell r="AJ28">
            <v>266.44752225516311</v>
          </cell>
          <cell r="AK28">
            <v>238.73457212258768</v>
          </cell>
          <cell r="AL28">
            <v>280.34107234608769</v>
          </cell>
          <cell r="AM28">
            <v>310.75364775143117</v>
          </cell>
          <cell r="AN28">
            <v>367.33975509815531</v>
          </cell>
          <cell r="AO28">
            <v>388.43088753133554</v>
          </cell>
          <cell r="AP28">
            <v>399.56298041767093</v>
          </cell>
          <cell r="AQ28">
            <v>404.54742103178279</v>
          </cell>
          <cell r="AR28">
            <v>409.1359112763713</v>
          </cell>
          <cell r="AS28">
            <v>414.29580788155897</v>
          </cell>
          <cell r="AT28">
            <v>419.10628062762743</v>
          </cell>
          <cell r="AU28">
            <v>423.52374120561336</v>
          </cell>
          <cell r="AV28">
            <v>428.88364586389736</v>
          </cell>
          <cell r="AW28">
            <v>434.11092400019544</v>
          </cell>
          <cell r="AX28">
            <v>439.32582163668832</v>
          </cell>
          <cell r="AY28">
            <v>444.58355243321176</v>
          </cell>
          <cell r="AZ28">
            <v>449.76168512980405</v>
          </cell>
          <cell r="BA28">
            <v>455.37701982508651</v>
          </cell>
          <cell r="BB28">
            <v>461.06077793010661</v>
          </cell>
          <cell r="BC28">
            <v>466.7069525505932</v>
          </cell>
          <cell r="BD28">
            <v>472.35773030320075</v>
          </cell>
          <cell r="BE28">
            <v>478.00782038841481</v>
          </cell>
          <cell r="BF28">
            <v>483.64920197309601</v>
          </cell>
        </row>
        <row r="29">
          <cell r="AA29">
            <v>137.43299999999999</v>
          </cell>
          <cell r="AB29">
            <v>117.58575</v>
          </cell>
          <cell r="AC29">
            <v>146.99025</v>
          </cell>
          <cell r="AD29">
            <v>128.15474999999998</v>
          </cell>
          <cell r="AE29">
            <v>159.61949999999999</v>
          </cell>
          <cell r="AF29">
            <v>202.3</v>
          </cell>
          <cell r="AG29">
            <v>204.21922351446898</v>
          </cell>
          <cell r="AH29">
            <v>205.48400734616536</v>
          </cell>
          <cell r="AI29">
            <v>238.27152021547138</v>
          </cell>
          <cell r="AJ29">
            <v>254.25352240033703</v>
          </cell>
          <cell r="AK29">
            <v>228.45319923479309</v>
          </cell>
          <cell r="AL29">
            <v>270.75925459734111</v>
          </cell>
          <cell r="AM29">
            <v>297.52588550578639</v>
          </cell>
          <cell r="AN29">
            <v>349.48395858758937</v>
          </cell>
          <cell r="AO29">
            <v>372.46311389560606</v>
          </cell>
          <cell r="AP29">
            <v>382.32574323435591</v>
          </cell>
          <cell r="AQ29">
            <v>387.47495708562866</v>
          </cell>
          <cell r="AR29">
            <v>391.83028957549851</v>
          </cell>
          <cell r="AS29">
            <v>396.2765039201592</v>
          </cell>
          <cell r="AT29">
            <v>400.92056792515916</v>
          </cell>
          <cell r="AU29">
            <v>405.5400436368169</v>
          </cell>
          <cell r="AV29">
            <v>410.48053013549276</v>
          </cell>
          <cell r="AW29">
            <v>415.54256448711834</v>
          </cell>
          <cell r="AX29">
            <v>420.47364913508625</v>
          </cell>
          <cell r="AY29">
            <v>425.46570211913814</v>
          </cell>
          <cell r="AZ29">
            <v>430.47221692784882</v>
          </cell>
          <cell r="BA29">
            <v>435.88040220426581</v>
          </cell>
          <cell r="BB29">
            <v>441.28252764308007</v>
          </cell>
          <cell r="BC29">
            <v>446.69552198086268</v>
          </cell>
          <cell r="BD29">
            <v>452.09259933526039</v>
          </cell>
          <cell r="BE29">
            <v>457.50353138002578</v>
          </cell>
          <cell r="BF29">
            <v>462.91217669851778</v>
          </cell>
        </row>
        <row r="30">
          <cell r="AA30">
            <v>140.34825000000001</v>
          </cell>
          <cell r="AB30">
            <v>102.82124999999999</v>
          </cell>
          <cell r="AC30">
            <v>136.68450000000001</v>
          </cell>
          <cell r="AD30">
            <v>134.24549999999999</v>
          </cell>
          <cell r="AE30">
            <v>163.62524999999999</v>
          </cell>
          <cell r="AF30">
            <v>202.82500000000002</v>
          </cell>
          <cell r="AG30">
            <v>205.56174124485867</v>
          </cell>
          <cell r="AH30">
            <v>201.54975164142945</v>
          </cell>
          <cell r="AI30">
            <v>238.74118099934304</v>
          </cell>
          <cell r="AJ30">
            <v>256.52252259481423</v>
          </cell>
          <cell r="AK30">
            <v>228.99807708577563</v>
          </cell>
          <cell r="AL30">
            <v>270.9239668786646</v>
          </cell>
          <cell r="AM30">
            <v>297.70792498104163</v>
          </cell>
          <cell r="AN30">
            <v>349.34208775675899</v>
          </cell>
          <cell r="AO30">
            <v>373.51189054970212</v>
          </cell>
          <cell r="AP30">
            <v>383.1498554757539</v>
          </cell>
          <cell r="AQ30">
            <v>387.93383252714688</v>
          </cell>
          <cell r="AR30">
            <v>392.31704888204172</v>
          </cell>
          <cell r="AS30">
            <v>396.80182395997087</v>
          </cell>
          <cell r="AT30">
            <v>401.49029486520499</v>
          </cell>
          <cell r="AU30">
            <v>406.24253180559151</v>
          </cell>
          <cell r="AV30">
            <v>411.08085957237512</v>
          </cell>
          <cell r="AW30">
            <v>416.11768027448392</v>
          </cell>
          <cell r="AX30">
            <v>421.07857648519428</v>
          </cell>
          <cell r="AY30">
            <v>426.08918693288479</v>
          </cell>
          <cell r="AZ30">
            <v>431.11229558507898</v>
          </cell>
          <cell r="BA30">
            <v>436.53214397475779</v>
          </cell>
          <cell r="BB30">
            <v>441.92142302272367</v>
          </cell>
          <cell r="BC30">
            <v>447.34532732859208</v>
          </cell>
          <cell r="BD30">
            <v>452.75578436900247</v>
          </cell>
          <cell r="BE30">
            <v>458.17599971922175</v>
          </cell>
          <cell r="BF30">
            <v>463.59271298281107</v>
          </cell>
        </row>
        <row r="31">
          <cell r="AA31">
            <v>144.804</v>
          </cell>
          <cell r="AB31">
            <v>129.98400000000001</v>
          </cell>
          <cell r="AC31">
            <v>150.98474999999999</v>
          </cell>
          <cell r="AD31">
            <v>160.54425000000001</v>
          </cell>
          <cell r="AE31">
            <v>172.30425</v>
          </cell>
          <cell r="AF31">
            <v>202.97500000000002</v>
          </cell>
          <cell r="AG31">
            <v>204.14150826029959</v>
          </cell>
          <cell r="AH31">
            <v>222.40467647004814</v>
          </cell>
          <cell r="AI31">
            <v>252.33812018786466</v>
          </cell>
          <cell r="AJ31">
            <v>271.9404379402244</v>
          </cell>
          <cell r="AK31">
            <v>238.46757854218089</v>
          </cell>
          <cell r="AL31">
            <v>282.83744819649206</v>
          </cell>
          <cell r="AM31">
            <v>312.94865936157385</v>
          </cell>
          <cell r="AN31">
            <v>370.14166184805879</v>
          </cell>
          <cell r="AO31">
            <v>392.474615424261</v>
          </cell>
          <cell r="AP31">
            <v>403.03528872921299</v>
          </cell>
          <cell r="AQ31">
            <v>407.42283801037536</v>
          </cell>
          <cell r="AR31">
            <v>412.65214834447704</v>
          </cell>
          <cell r="AS31">
            <v>417.70392270391085</v>
          </cell>
          <cell r="AT31">
            <v>422.66292701955302</v>
          </cell>
          <cell r="AU31">
            <v>427.16151538072216</v>
          </cell>
          <cell r="AV31">
            <v>432.41017456157783</v>
          </cell>
          <cell r="AW31">
            <v>437.67381912016356</v>
          </cell>
          <cell r="AX31">
            <v>443.02617415024969</v>
          </cell>
          <cell r="AY31">
            <v>448.29385876137837</v>
          </cell>
          <cell r="AZ31">
            <v>453.53268265607687</v>
          </cell>
          <cell r="BA31">
            <v>459.18252011788741</v>
          </cell>
          <cell r="BB31">
            <v>464.89571681773737</v>
          </cell>
          <cell r="BC31">
            <v>470.60115810425759</v>
          </cell>
          <cell r="BD31">
            <v>476.30898906356106</v>
          </cell>
          <cell r="BE31">
            <v>481.9989563257148</v>
          </cell>
          <cell r="BF31">
            <v>487.68933973672875</v>
          </cell>
        </row>
        <row r="32">
          <cell r="AA32">
            <v>133.40100000000001</v>
          </cell>
          <cell r="AB32">
            <v>134.73750000000001</v>
          </cell>
          <cell r="AC32">
            <v>136.12275</v>
          </cell>
          <cell r="AD32">
            <v>135.92475000000002</v>
          </cell>
          <cell r="AE32">
            <v>153.93975</v>
          </cell>
          <cell r="AF32">
            <v>203.125</v>
          </cell>
          <cell r="AG32">
            <v>200.53635390015404</v>
          </cell>
          <cell r="AH32">
            <v>207.98894274581716</v>
          </cell>
          <cell r="AI32">
            <v>234.97617815558908</v>
          </cell>
          <cell r="AJ32">
            <v>254.74444228590824</v>
          </cell>
          <cell r="AK32">
            <v>226.34306003685694</v>
          </cell>
          <cell r="AL32">
            <v>269.98527399140687</v>
          </cell>
          <cell r="AM32">
            <v>295.92271503896251</v>
          </cell>
          <cell r="AN32">
            <v>348.55462393554365</v>
          </cell>
          <cell r="AO32">
            <v>370.35656688518645</v>
          </cell>
          <cell r="AP32">
            <v>380.98104037554418</v>
          </cell>
          <cell r="AQ32">
            <v>385.55550708021036</v>
          </cell>
          <cell r="AR32">
            <v>390.24715430328234</v>
          </cell>
          <cell r="AS32">
            <v>394.52615431318179</v>
          </cell>
          <cell r="AT32">
            <v>399.24263114305484</v>
          </cell>
          <cell r="AU32">
            <v>403.71143339441289</v>
          </cell>
          <cell r="AV32">
            <v>408.74634923173568</v>
          </cell>
          <cell r="AW32">
            <v>413.70610647511188</v>
          </cell>
          <cell r="AX32">
            <v>418.67557214932788</v>
          </cell>
          <cell r="AY32">
            <v>423.6144169889954</v>
          </cell>
          <cell r="AZ32">
            <v>428.61121669923432</v>
          </cell>
          <cell r="BA32">
            <v>433.98191479381057</v>
          </cell>
          <cell r="BB32">
            <v>439.37650542010164</v>
          </cell>
          <cell r="BC32">
            <v>444.75465791875678</v>
          </cell>
          <cell r="BD32">
            <v>450.13715981420387</v>
          </cell>
          <cell r="BE32">
            <v>455.51852375557883</v>
          </cell>
          <cell r="BF32">
            <v>460.90608841114368</v>
          </cell>
        </row>
        <row r="33">
          <cell r="AA33">
            <v>139.16024999999999</v>
          </cell>
          <cell r="AB33">
            <v>128.83875</v>
          </cell>
          <cell r="AC33">
            <v>131.79374999999999</v>
          </cell>
          <cell r="AD33">
            <v>135.27224999999999</v>
          </cell>
          <cell r="AE33">
            <v>158.53275000000002</v>
          </cell>
          <cell r="AF33">
            <v>203.27500000000001</v>
          </cell>
          <cell r="AG33">
            <v>200.37620540420895</v>
          </cell>
          <cell r="AH33">
            <v>206.31782857857837</v>
          </cell>
          <cell r="AI33">
            <v>234.86327143874016</v>
          </cell>
          <cell r="AJ33">
            <v>255.38284351625958</v>
          </cell>
          <cell r="AK33">
            <v>226.97619742581276</v>
          </cell>
          <cell r="AL33">
            <v>269.70195401652728</v>
          </cell>
          <cell r="AM33">
            <v>295.74571995455261</v>
          </cell>
          <cell r="AN33">
            <v>348.3223192900893</v>
          </cell>
          <cell r="AO33">
            <v>370.55830787118907</v>
          </cell>
          <cell r="AP33">
            <v>381.13908352135974</v>
          </cell>
          <cell r="AQ33">
            <v>385.59180272887289</v>
          </cell>
          <cell r="AR33">
            <v>390.16918088629751</v>
          </cell>
          <cell r="AS33">
            <v>394.52322644616748</v>
          </cell>
          <cell r="AT33">
            <v>399.26089408326061</v>
          </cell>
          <cell r="AU33">
            <v>403.77764736426184</v>
          </cell>
          <cell r="AV33">
            <v>408.7739476064333</v>
          </cell>
          <cell r="AW33">
            <v>413.71446563638017</v>
          </cell>
          <cell r="AX33">
            <v>418.68210957201228</v>
          </cell>
          <cell r="AY33">
            <v>423.63906012764306</v>
          </cell>
          <cell r="AZ33">
            <v>428.63784066278981</v>
          </cell>
          <cell r="BA33">
            <v>434.00989336565641</v>
          </cell>
          <cell r="BB33">
            <v>439.39618525127179</v>
          </cell>
          <cell r="BC33">
            <v>444.77442116838415</v>
          </cell>
          <cell r="BD33">
            <v>450.15929928941262</v>
          </cell>
          <cell r="BE33">
            <v>455.54343457991212</v>
          </cell>
          <cell r="BF33">
            <v>460.93046428423264</v>
          </cell>
        </row>
        <row r="34">
          <cell r="AA34">
            <v>141.744</v>
          </cell>
          <cell r="AB34">
            <v>139.97999999999999</v>
          </cell>
          <cell r="AC34">
            <v>139.6095</v>
          </cell>
          <cell r="AD34">
            <v>150.98925</v>
          </cell>
          <cell r="AE34">
            <v>158.65725</v>
          </cell>
          <cell r="AF34">
            <v>203.42500000000001</v>
          </cell>
          <cell r="AG34">
            <v>208.70984794459673</v>
          </cell>
          <cell r="AH34">
            <v>215.83396910955662</v>
          </cell>
          <cell r="AI34">
            <v>243.96633514082714</v>
          </cell>
          <cell r="AJ34">
            <v>264.94550273641653</v>
          </cell>
          <cell r="AK34">
            <v>233.13543090044914</v>
          </cell>
          <cell r="AL34">
            <v>278.68997660558944</v>
          </cell>
          <cell r="AM34">
            <v>306.97508910532952</v>
          </cell>
          <cell r="AN34">
            <v>360.97063220703831</v>
          </cell>
          <cell r="AO34">
            <v>383.5708648700147</v>
          </cell>
          <cell r="AP34">
            <v>394.4033534214941</v>
          </cell>
          <cell r="AQ34">
            <v>398.86856566838014</v>
          </cell>
          <cell r="AR34">
            <v>404.02450660763861</v>
          </cell>
          <cell r="AS34">
            <v>408.571565308961</v>
          </cell>
          <cell r="AT34">
            <v>413.32120944020426</v>
          </cell>
          <cell r="AU34">
            <v>417.94933946985111</v>
          </cell>
          <cell r="AV34">
            <v>423.1294566541128</v>
          </cell>
          <cell r="AW34">
            <v>428.26704119801525</v>
          </cell>
          <cell r="AX34">
            <v>433.46464101494621</v>
          </cell>
          <cell r="AY34">
            <v>438.56849121541109</v>
          </cell>
          <cell r="AZ34">
            <v>443.7188607879516</v>
          </cell>
          <cell r="BA34">
            <v>449.28231433250312</v>
          </cell>
          <cell r="BB34">
            <v>454.86539046756388</v>
          </cell>
          <cell r="BC34">
            <v>460.43894611834276</v>
          </cell>
          <cell r="BD34">
            <v>466.01602385642673</v>
          </cell>
          <cell r="BE34">
            <v>471.58202694408465</v>
          </cell>
          <cell r="BF34">
            <v>477.15737400214584</v>
          </cell>
        </row>
        <row r="39"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1</v>
          </cell>
          <cell r="AW39">
            <v>2</v>
          </cell>
          <cell r="AX39">
            <v>3</v>
          </cell>
          <cell r="AY39">
            <v>4</v>
          </cell>
          <cell r="AZ39">
            <v>5</v>
          </cell>
          <cell r="BA39">
            <v>6</v>
          </cell>
          <cell r="BB39">
            <v>7</v>
          </cell>
          <cell r="BC39">
            <v>8</v>
          </cell>
          <cell r="BD39">
            <v>9</v>
          </cell>
          <cell r="BE39">
            <v>10</v>
          </cell>
          <cell r="BF39">
            <v>11</v>
          </cell>
          <cell r="BG39">
            <v>12</v>
          </cell>
        </row>
        <row r="40"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1</v>
          </cell>
          <cell r="AW40">
            <v>2</v>
          </cell>
          <cell r="AX40">
            <v>3</v>
          </cell>
          <cell r="AY40">
            <v>4</v>
          </cell>
          <cell r="AZ40">
            <v>5</v>
          </cell>
          <cell r="BA40">
            <v>6</v>
          </cell>
          <cell r="BB40">
            <v>7</v>
          </cell>
          <cell r="BC40">
            <v>8</v>
          </cell>
          <cell r="BD40">
            <v>9</v>
          </cell>
          <cell r="BE40">
            <v>10</v>
          </cell>
          <cell r="BF40">
            <v>11</v>
          </cell>
          <cell r="BG40">
            <v>12</v>
          </cell>
        </row>
        <row r="41"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1</v>
          </cell>
          <cell r="AW41">
            <v>2</v>
          </cell>
          <cell r="AX41">
            <v>3</v>
          </cell>
          <cell r="AY41">
            <v>4</v>
          </cell>
          <cell r="AZ41">
            <v>5</v>
          </cell>
          <cell r="BA41">
            <v>6</v>
          </cell>
          <cell r="BB41">
            <v>7</v>
          </cell>
          <cell r="BC41">
            <v>8</v>
          </cell>
          <cell r="BD41">
            <v>9</v>
          </cell>
          <cell r="BE41">
            <v>10</v>
          </cell>
          <cell r="BF41">
            <v>11</v>
          </cell>
          <cell r="BG41">
            <v>12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1</v>
          </cell>
          <cell r="AW42">
            <v>2</v>
          </cell>
          <cell r="AX42">
            <v>3</v>
          </cell>
          <cell r="AY42">
            <v>4</v>
          </cell>
          <cell r="AZ42">
            <v>5</v>
          </cell>
          <cell r="BA42">
            <v>6</v>
          </cell>
          <cell r="BB42">
            <v>7</v>
          </cell>
          <cell r="BC42">
            <v>8</v>
          </cell>
          <cell r="BD42">
            <v>9</v>
          </cell>
          <cell r="BE42">
            <v>10</v>
          </cell>
          <cell r="BF42">
            <v>11</v>
          </cell>
        </row>
        <row r="43"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1</v>
          </cell>
          <cell r="AW43">
            <v>2</v>
          </cell>
          <cell r="AX43">
            <v>3</v>
          </cell>
          <cell r="AY43">
            <v>4</v>
          </cell>
          <cell r="AZ43">
            <v>5</v>
          </cell>
          <cell r="BA43">
            <v>6</v>
          </cell>
          <cell r="BB43">
            <v>7</v>
          </cell>
          <cell r="BC43">
            <v>8</v>
          </cell>
          <cell r="BD43">
            <v>9</v>
          </cell>
          <cell r="BE43">
            <v>10</v>
          </cell>
          <cell r="BF43">
            <v>11</v>
          </cell>
        </row>
        <row r="44">
          <cell r="AA44">
            <v>4.8523999999999998E-2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1</v>
          </cell>
          <cell r="AW44">
            <v>2</v>
          </cell>
          <cell r="AX44">
            <v>3</v>
          </cell>
          <cell r="AY44">
            <v>4</v>
          </cell>
          <cell r="AZ44">
            <v>5</v>
          </cell>
          <cell r="BA44">
            <v>6</v>
          </cell>
          <cell r="BB44">
            <v>7</v>
          </cell>
          <cell r="BC44">
            <v>8</v>
          </cell>
          <cell r="BD44">
            <v>9</v>
          </cell>
          <cell r="BE44">
            <v>10</v>
          </cell>
          <cell r="BF44">
            <v>11</v>
          </cell>
        </row>
        <row r="45">
          <cell r="AA45">
            <v>4.9294999999999999E-2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1</v>
          </cell>
          <cell r="AW45">
            <v>2</v>
          </cell>
          <cell r="AX45">
            <v>3</v>
          </cell>
          <cell r="AY45">
            <v>4</v>
          </cell>
          <cell r="AZ45">
            <v>5</v>
          </cell>
          <cell r="BA45">
            <v>6</v>
          </cell>
          <cell r="BB45">
            <v>7</v>
          </cell>
          <cell r="BC45">
            <v>8</v>
          </cell>
          <cell r="BD45">
            <v>9</v>
          </cell>
          <cell r="BE45">
            <v>10</v>
          </cell>
          <cell r="BF45">
            <v>11</v>
          </cell>
        </row>
        <row r="46"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1</v>
          </cell>
          <cell r="AW46">
            <v>2</v>
          </cell>
          <cell r="AX46">
            <v>3</v>
          </cell>
          <cell r="AY46">
            <v>4</v>
          </cell>
          <cell r="AZ46">
            <v>5</v>
          </cell>
          <cell r="BA46">
            <v>6</v>
          </cell>
          <cell r="BB46">
            <v>7</v>
          </cell>
          <cell r="BC46">
            <v>8</v>
          </cell>
          <cell r="BD46">
            <v>9</v>
          </cell>
          <cell r="BE46">
            <v>10</v>
          </cell>
          <cell r="BF46">
            <v>11</v>
          </cell>
        </row>
        <row r="47"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1</v>
          </cell>
          <cell r="AW47">
            <v>2</v>
          </cell>
          <cell r="AX47">
            <v>3</v>
          </cell>
          <cell r="AY47">
            <v>4</v>
          </cell>
          <cell r="AZ47">
            <v>5</v>
          </cell>
          <cell r="BA47">
            <v>6</v>
          </cell>
          <cell r="BB47">
            <v>7</v>
          </cell>
          <cell r="BC47">
            <v>8</v>
          </cell>
          <cell r="BD47">
            <v>9</v>
          </cell>
          <cell r="BE47">
            <v>10</v>
          </cell>
          <cell r="BF47">
            <v>11</v>
          </cell>
        </row>
        <row r="48">
          <cell r="AA48">
            <v>9.8147999999999999E-2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</v>
          </cell>
          <cell r="AW48">
            <v>2</v>
          </cell>
          <cell r="AX48">
            <v>3</v>
          </cell>
          <cell r="AY48">
            <v>4</v>
          </cell>
          <cell r="AZ48">
            <v>5</v>
          </cell>
          <cell r="BA48">
            <v>6</v>
          </cell>
          <cell r="BB48">
            <v>7</v>
          </cell>
          <cell r="BC48">
            <v>8</v>
          </cell>
          <cell r="BD48">
            <v>9</v>
          </cell>
          <cell r="BE48">
            <v>10</v>
          </cell>
          <cell r="BF48">
            <v>11</v>
          </cell>
        </row>
        <row r="49">
          <cell r="AA49">
            <v>4.8634000000000004E-2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1</v>
          </cell>
          <cell r="AW49">
            <v>2</v>
          </cell>
          <cell r="AX49">
            <v>3</v>
          </cell>
          <cell r="AY49">
            <v>4</v>
          </cell>
          <cell r="AZ49">
            <v>5</v>
          </cell>
          <cell r="BA49">
            <v>6</v>
          </cell>
          <cell r="BB49">
            <v>7</v>
          </cell>
          <cell r="BC49">
            <v>8</v>
          </cell>
          <cell r="BD49">
            <v>9</v>
          </cell>
          <cell r="BE49">
            <v>10</v>
          </cell>
          <cell r="BF49">
            <v>11</v>
          </cell>
        </row>
        <row r="50"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1</v>
          </cell>
          <cell r="AW50">
            <v>2</v>
          </cell>
          <cell r="AX50">
            <v>3</v>
          </cell>
          <cell r="AY50">
            <v>4</v>
          </cell>
          <cell r="AZ50">
            <v>5</v>
          </cell>
          <cell r="BA50">
            <v>6</v>
          </cell>
          <cell r="BB50">
            <v>7</v>
          </cell>
          <cell r="BC50">
            <v>8</v>
          </cell>
          <cell r="BD50">
            <v>9</v>
          </cell>
          <cell r="BE50">
            <v>10</v>
          </cell>
          <cell r="BF50">
            <v>11</v>
          </cell>
        </row>
        <row r="55">
          <cell r="AB55">
            <v>9.9561000000001509E-2</v>
          </cell>
          <cell r="AC55">
            <v>1.7635800000000164</v>
          </cell>
          <cell r="AD55">
            <v>0</v>
          </cell>
          <cell r="AE55">
            <v>7.9999999999999996E-6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</row>
        <row r="56">
          <cell r="AB56">
            <v>1.9192970000000023</v>
          </cell>
          <cell r="AC56">
            <v>5.1742999999998575E-2</v>
          </cell>
          <cell r="AD56">
            <v>1.4269E-2</v>
          </cell>
          <cell r="AE56">
            <v>2.0000000000000002E-5</v>
          </cell>
          <cell r="AF56">
            <v>6.0000000000000002E-6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</row>
        <row r="57">
          <cell r="AB57">
            <v>0.14566100000000734</v>
          </cell>
          <cell r="AC57">
            <v>0</v>
          </cell>
          <cell r="AD57">
            <v>3.1179999999999997E-3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</row>
        <row r="58">
          <cell r="AA58">
            <v>0</v>
          </cell>
          <cell r="AB58">
            <v>4.0765999999999622E-2</v>
          </cell>
          <cell r="AC58">
            <v>0.21979100000000107</v>
          </cell>
          <cell r="AD58">
            <v>3.009E-3</v>
          </cell>
          <cell r="AE58">
            <v>3.2400000000000001E-4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</row>
        <row r="59">
          <cell r="AA59">
            <v>1.9841620000000002</v>
          </cell>
          <cell r="AB59">
            <v>0.10348500000000058</v>
          </cell>
          <cell r="AC59">
            <v>9.4496999999999998E-2</v>
          </cell>
          <cell r="AD59">
            <v>6.0419999999999996E-3</v>
          </cell>
          <cell r="AE59">
            <v>7.9999999999999996E-6</v>
          </cell>
          <cell r="AF59">
            <v>6.0000000000000002E-6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</row>
        <row r="60">
          <cell r="AA60">
            <v>1.2531000000002677E-2</v>
          </cell>
          <cell r="AB60">
            <v>6.0096000000005007E-2</v>
          </cell>
          <cell r="AC60">
            <v>0.40104100000000109</v>
          </cell>
          <cell r="AD60">
            <v>0</v>
          </cell>
          <cell r="AE60">
            <v>3.9999999999999998E-6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</row>
        <row r="61">
          <cell r="AA61">
            <v>0</v>
          </cell>
          <cell r="AB61">
            <v>0.51851000000000935</v>
          </cell>
          <cell r="AC61">
            <v>5.5776999999998224E-2</v>
          </cell>
          <cell r="AD61">
            <v>6.0000000000000002E-6</v>
          </cell>
          <cell r="AE61">
            <v>1.2E-5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</row>
        <row r="62">
          <cell r="AA62">
            <v>0</v>
          </cell>
          <cell r="AB62">
            <v>1.6659990000000107</v>
          </cell>
          <cell r="AC62">
            <v>0</v>
          </cell>
          <cell r="AD62">
            <v>4.542E-3</v>
          </cell>
          <cell r="AE62">
            <v>0</v>
          </cell>
          <cell r="AF62">
            <v>6.0000000000000002E-6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</row>
        <row r="63">
          <cell r="AA63">
            <v>7.9532000000006514E-2</v>
          </cell>
          <cell r="AB63">
            <v>2.1705000000001747E-2</v>
          </cell>
          <cell r="AC63">
            <v>6.3778000000000251E-2</v>
          </cell>
          <cell r="AD63">
            <v>5.0279999999999995E-3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</row>
        <row r="64">
          <cell r="AA64">
            <v>0</v>
          </cell>
          <cell r="AB64">
            <v>5.1667999999990569E-2</v>
          </cell>
          <cell r="AC64">
            <v>0</v>
          </cell>
          <cell r="AD64">
            <v>3.0000000000000001E-3</v>
          </cell>
          <cell r="AE64">
            <v>6.9999999999999999E-6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</row>
        <row r="65">
          <cell r="AA65">
            <v>0.20399599999999918</v>
          </cell>
          <cell r="AB65">
            <v>0.38253600000000004</v>
          </cell>
          <cell r="AC65">
            <v>0.22896100000000025</v>
          </cell>
          <cell r="AD65">
            <v>7.0130000000000001E-3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</row>
        <row r="66">
          <cell r="AA66">
            <v>0</v>
          </cell>
          <cell r="AB66">
            <v>0.1099490000000078</v>
          </cell>
          <cell r="AC66">
            <v>0</v>
          </cell>
          <cell r="AD66">
            <v>2.5000000000000001E-3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</row>
        <row r="103">
          <cell r="AB103">
            <v>52.276499999999999</v>
          </cell>
          <cell r="AC103">
            <v>42.444000000000003</v>
          </cell>
          <cell r="AD103">
            <v>46.165559674440175</v>
          </cell>
          <cell r="AE103">
            <v>63.967341280755541</v>
          </cell>
          <cell r="AF103">
            <v>74.219484723305129</v>
          </cell>
          <cell r="AG103">
            <v>77.914177156123372</v>
          </cell>
          <cell r="AH103">
            <v>72.666843144495061</v>
          </cell>
          <cell r="AI103">
            <v>67.210323046441303</v>
          </cell>
          <cell r="AJ103">
            <v>73.035734021947704</v>
          </cell>
          <cell r="AK103">
            <v>30.07278465834062</v>
          </cell>
          <cell r="AL103">
            <v>34.762276206256246</v>
          </cell>
          <cell r="AM103">
            <v>32.539938997243986</v>
          </cell>
          <cell r="AN103">
            <v>32.584377383928519</v>
          </cell>
          <cell r="AO103">
            <v>34.736386990510276</v>
          </cell>
          <cell r="AP103">
            <v>32.433535427918905</v>
          </cell>
          <cell r="AQ103">
            <v>32.071996147983008</v>
          </cell>
          <cell r="AR103">
            <v>10.651093990722188</v>
          </cell>
          <cell r="AS103">
            <v>7.7795082573112522</v>
          </cell>
          <cell r="AT103">
            <v>5.3036264842545489</v>
          </cell>
          <cell r="AU103">
            <v>4.1396910488013567</v>
          </cell>
          <cell r="AV103">
            <v>4.1396910488013567</v>
          </cell>
          <cell r="AW103">
            <v>4.1396910488013567</v>
          </cell>
          <cell r="AX103">
            <v>4.1396910488013567</v>
          </cell>
          <cell r="AY103">
            <v>4.1396910488013567</v>
          </cell>
          <cell r="AZ103">
            <v>4.1396910488013567</v>
          </cell>
          <cell r="BA103">
            <v>4.1396910488013567</v>
          </cell>
          <cell r="BB103">
            <v>4.1396910488013567</v>
          </cell>
          <cell r="BC103">
            <v>4.1396910488013567</v>
          </cell>
          <cell r="BD103">
            <v>4.1396910488013567</v>
          </cell>
          <cell r="BE103">
            <v>4.1396910488013567</v>
          </cell>
          <cell r="BF103">
            <v>4.1396910488013567</v>
          </cell>
          <cell r="BG103">
            <v>4.1396910488013567</v>
          </cell>
        </row>
        <row r="104">
          <cell r="AB104">
            <v>49.823999999999998</v>
          </cell>
          <cell r="AC104">
            <v>44.016000000000005</v>
          </cell>
          <cell r="AD104">
            <v>53.828698087944829</v>
          </cell>
          <cell r="AE104">
            <v>78.070150259732515</v>
          </cell>
          <cell r="AF104">
            <v>62.745399999999989</v>
          </cell>
          <cell r="AG104">
            <v>87.90179999999998</v>
          </cell>
          <cell r="AH104">
            <v>78.830937577096506</v>
          </cell>
          <cell r="AI104">
            <v>71.798370279888516</v>
          </cell>
          <cell r="AJ104">
            <v>77.465216077104671</v>
          </cell>
          <cell r="AK104">
            <v>31.227320394770501</v>
          </cell>
          <cell r="AL104">
            <v>37.188666275893951</v>
          </cell>
          <cell r="AM104">
            <v>34.617273482523913</v>
          </cell>
          <cell r="AN104">
            <v>34.531740686572924</v>
          </cell>
          <cell r="AO104">
            <v>36.769034865719696</v>
          </cell>
          <cell r="AP104">
            <v>34.321277623602832</v>
          </cell>
          <cell r="AQ104">
            <v>34.061703012220576</v>
          </cell>
          <cell r="AR104">
            <v>11.29495143798821</v>
          </cell>
          <cell r="AS104">
            <v>8.2444901672772808</v>
          </cell>
          <cell r="AT104">
            <v>5.620288672996292</v>
          </cell>
          <cell r="AU104">
            <v>4.3882962858207506</v>
          </cell>
          <cell r="AV104">
            <v>4.3882962858207506</v>
          </cell>
          <cell r="AW104">
            <v>4.3882962858207506</v>
          </cell>
          <cell r="AX104">
            <v>4.3882962858207506</v>
          </cell>
          <cell r="AY104">
            <v>4.3882962858207506</v>
          </cell>
          <cell r="AZ104">
            <v>4.3882962858207506</v>
          </cell>
          <cell r="BA104">
            <v>4.3882962858207506</v>
          </cell>
          <cell r="BB104">
            <v>4.3882962858207506</v>
          </cell>
          <cell r="BC104">
            <v>4.3882962858207506</v>
          </cell>
          <cell r="BD104">
            <v>4.3882962858207506</v>
          </cell>
          <cell r="BE104">
            <v>4.3882962858207506</v>
          </cell>
          <cell r="BF104">
            <v>4.3882962858207506</v>
          </cell>
          <cell r="BG104">
            <v>4.3882962858207506</v>
          </cell>
        </row>
        <row r="105">
          <cell r="AB105">
            <v>51.056999999999995</v>
          </cell>
          <cell r="AC105">
            <v>33.798000000000002</v>
          </cell>
          <cell r="AD105">
            <v>35.146070213186242</v>
          </cell>
          <cell r="AE105">
            <v>88.836230750994446</v>
          </cell>
          <cell r="AF105">
            <v>67.641389947012399</v>
          </cell>
          <cell r="AG105">
            <v>85.762208602791759</v>
          </cell>
          <cell r="AH105">
            <v>138.9916184205581</v>
          </cell>
          <cell r="AI105">
            <v>69.41783941947493</v>
          </cell>
          <cell r="AJ105">
            <v>88.129374180408774</v>
          </cell>
          <cell r="AK105">
            <v>35.54625076682786</v>
          </cell>
          <cell r="AL105">
            <v>43.15735240346406</v>
          </cell>
          <cell r="AM105">
            <v>43.284496419713648</v>
          </cell>
          <cell r="AN105">
            <v>38.941503664050295</v>
          </cell>
          <cell r="AO105">
            <v>42.744616709172405</v>
          </cell>
          <cell r="AP105">
            <v>34.848005770990483</v>
          </cell>
          <cell r="AQ105">
            <v>37.08349381334579</v>
          </cell>
          <cell r="AR105">
            <v>12.20235121715262</v>
          </cell>
          <cell r="AS105">
            <v>9.0336275667592698</v>
          </cell>
          <cell r="AT105">
            <v>6.1183280228550396</v>
          </cell>
          <cell r="AU105">
            <v>4.6962285769256722</v>
          </cell>
          <cell r="AV105">
            <v>4.6962285769256722</v>
          </cell>
          <cell r="AW105">
            <v>4.6962285769256722</v>
          </cell>
          <cell r="AX105">
            <v>4.6962285769256722</v>
          </cell>
          <cell r="AY105">
            <v>4.6962285769256722</v>
          </cell>
          <cell r="AZ105">
            <v>4.6962285769256722</v>
          </cell>
          <cell r="BA105">
            <v>4.6962285769256722</v>
          </cell>
          <cell r="BB105">
            <v>4.6962285769256722</v>
          </cell>
          <cell r="BC105">
            <v>4.6962285769256722</v>
          </cell>
          <cell r="BD105">
            <v>4.6962285769256722</v>
          </cell>
          <cell r="BE105">
            <v>4.6962285769256722</v>
          </cell>
          <cell r="BF105">
            <v>4.6962285769256722</v>
          </cell>
          <cell r="BG105">
            <v>4.6962285769256722</v>
          </cell>
        </row>
        <row r="106">
          <cell r="AA106">
            <v>42.283499999999997</v>
          </cell>
          <cell r="AB106">
            <v>51.75</v>
          </cell>
          <cell r="AC106">
            <v>57.918396720756782</v>
          </cell>
          <cell r="AD106">
            <v>33.991983513605518</v>
          </cell>
          <cell r="AE106">
            <v>72.007290448412817</v>
          </cell>
          <cell r="AF106">
            <v>84.496769542782744</v>
          </cell>
          <cell r="AG106">
            <v>40.567466353453</v>
          </cell>
          <cell r="AH106">
            <v>54.599791828859559</v>
          </cell>
          <cell r="AI106">
            <v>50.664016987984006</v>
          </cell>
          <cell r="AJ106">
            <v>43.383545019357591</v>
          </cell>
          <cell r="AK106">
            <v>24.150786395970275</v>
          </cell>
          <cell r="AL106">
            <v>22.596344051239615</v>
          </cell>
          <cell r="AM106">
            <v>23.592697071787722</v>
          </cell>
          <cell r="AN106">
            <v>24.511085063739309</v>
          </cell>
          <cell r="AO106">
            <v>28.515082481793542</v>
          </cell>
          <cell r="AP106">
            <v>25.019118815251922</v>
          </cell>
          <cell r="AQ106">
            <v>24.676624850246455</v>
          </cell>
          <cell r="AR106">
            <v>6.9520867616279842</v>
          </cell>
          <cell r="AS106">
            <v>4.9717558074961259</v>
          </cell>
          <cell r="AT106">
            <v>4.2002458802920275</v>
          </cell>
          <cell r="AU106">
            <v>3.2592516029468928</v>
          </cell>
          <cell r="AV106">
            <v>2.529071229176072</v>
          </cell>
          <cell r="AW106">
            <v>1.9624754580048263</v>
          </cell>
          <cell r="AX106">
            <v>1.5228159171008968</v>
          </cell>
          <cell r="AY106">
            <v>1.1816546840965094</v>
          </cell>
          <cell r="AZ106">
            <v>0.91692487369417652</v>
          </cell>
          <cell r="BA106">
            <v>0.71150331422070068</v>
          </cell>
          <cell r="BB106">
            <v>0.55210299193594259</v>
          </cell>
          <cell r="BC106">
            <v>0.42841362452187864</v>
          </cell>
          <cell r="BD106">
            <v>0.33243477459232484</v>
          </cell>
          <cell r="BE106">
            <v>0.25795836787773785</v>
          </cell>
          <cell r="BF106">
            <v>0.20016714448646208</v>
          </cell>
        </row>
        <row r="107">
          <cell r="AA107">
            <v>43.26</v>
          </cell>
          <cell r="AB107">
            <v>40.729500000000002</v>
          </cell>
          <cell r="AC107">
            <v>47.463641938422867</v>
          </cell>
          <cell r="AD107">
            <v>66.407360338419011</v>
          </cell>
          <cell r="AE107">
            <v>72.602999063759327</v>
          </cell>
          <cell r="AF107">
            <v>75.290850642285818</v>
          </cell>
          <cell r="AG107">
            <v>45.673207058255549</v>
          </cell>
          <cell r="AH107">
            <v>58.953945942822429</v>
          </cell>
          <cell r="AI107">
            <v>57.832568793723063</v>
          </cell>
          <cell r="AJ107">
            <v>45.65225975337497</v>
          </cell>
          <cell r="AK107">
            <v>25.909289905612919</v>
          </cell>
          <cell r="AL107">
            <v>24.666753529132126</v>
          </cell>
          <cell r="AM107">
            <v>25.607067573444617</v>
          </cell>
          <cell r="AN107">
            <v>26.666710266200763</v>
          </cell>
          <cell r="AO107">
            <v>24.726650391951821</v>
          </cell>
          <cell r="AP107">
            <v>23.862514101467138</v>
          </cell>
          <cell r="AQ107">
            <v>23.237729296889128</v>
          </cell>
          <cell r="AR107">
            <v>6.8300363620683591</v>
          </cell>
          <cell r="AS107">
            <v>4.785526323191708</v>
          </cell>
          <cell r="AT107">
            <v>3.9304671941262024</v>
          </cell>
          <cell r="AU107">
            <v>3.0499122832055114</v>
          </cell>
          <cell r="AV107">
            <v>2.3666308547617358</v>
          </cell>
          <cell r="AW107">
            <v>1.8364271108884405</v>
          </cell>
          <cell r="AX107">
            <v>1.4250065771011815</v>
          </cell>
          <cell r="AY107">
            <v>1.1057578777516661</v>
          </cell>
          <cell r="AZ107">
            <v>0.8580314672632221</v>
          </cell>
          <cell r="BA107">
            <v>0.66580398261401263</v>
          </cell>
          <cell r="BB107">
            <v>0.51664182512864509</v>
          </cell>
          <cell r="BC107">
            <v>0.40089693429634932</v>
          </cell>
          <cell r="BD107">
            <v>0.31108273490670668</v>
          </cell>
          <cell r="BE107">
            <v>0.24138989270868461</v>
          </cell>
          <cell r="BF107">
            <v>0.18731055685036679</v>
          </cell>
        </row>
        <row r="108">
          <cell r="AA108">
            <v>42.328999999999994</v>
          </cell>
          <cell r="AB108">
            <v>46.359000000000002</v>
          </cell>
          <cell r="AC108">
            <v>48.278881514989934</v>
          </cell>
          <cell r="AD108">
            <v>50.921997882325236</v>
          </cell>
          <cell r="AE108">
            <v>68.768182648755925</v>
          </cell>
          <cell r="AF108">
            <v>64.430659939008848</v>
          </cell>
          <cell r="AG108">
            <v>47.724248743055725</v>
          </cell>
          <cell r="AH108">
            <v>49.048919454188123</v>
          </cell>
          <cell r="AI108">
            <v>50.642619848996674</v>
          </cell>
          <cell r="AJ108">
            <v>40.817446287893681</v>
          </cell>
          <cell r="AK108">
            <v>22.729375646840079</v>
          </cell>
          <cell r="AL108">
            <v>22.179003358502161</v>
          </cell>
          <cell r="AM108">
            <v>22.396304608867911</v>
          </cell>
          <cell r="AN108">
            <v>23.578397761606816</v>
          </cell>
          <cell r="AO108">
            <v>21.901441916687059</v>
          </cell>
          <cell r="AP108">
            <v>21.097270731135129</v>
          </cell>
          <cell r="AQ108">
            <v>20.576788666433664</v>
          </cell>
          <cell r="AR108">
            <v>6.0295985088830477</v>
          </cell>
          <cell r="AS108">
            <v>4.2334715097494264</v>
          </cell>
          <cell r="AT108">
            <v>3.477703878058696</v>
          </cell>
          <cell r="AU108">
            <v>2.6985829549458114</v>
          </cell>
          <cell r="AV108">
            <v>2.0940109394216679</v>
          </cell>
          <cell r="AW108">
            <v>1.624883091468895</v>
          </cell>
          <cell r="AX108">
            <v>1.2608554288024429</v>
          </cell>
          <cell r="AY108">
            <v>0.97838202679766439</v>
          </cell>
          <cell r="AZ108">
            <v>0.75919202828026167</v>
          </cell>
          <cell r="BA108">
            <v>0.5891078535966352</v>
          </cell>
          <cell r="BB108">
            <v>0.45712817079412094</v>
          </cell>
          <cell r="BC108">
            <v>0.35471631087209893</v>
          </cell>
          <cell r="BD108">
            <v>0.27524810159945129</v>
          </cell>
          <cell r="BE108">
            <v>0.21358340485622443</v>
          </cell>
          <cell r="BF108">
            <v>0.16573364381042041</v>
          </cell>
        </row>
        <row r="109">
          <cell r="AA109">
            <v>46.868499999999997</v>
          </cell>
          <cell r="AB109">
            <v>32.112000000000002</v>
          </cell>
          <cell r="AC109">
            <v>51.649920859690404</v>
          </cell>
          <cell r="AD109">
            <v>45.367528867878633</v>
          </cell>
          <cell r="AE109">
            <v>78.166729154430655</v>
          </cell>
          <cell r="AF109">
            <v>58.941792968356985</v>
          </cell>
          <cell r="AG109">
            <v>61.307295953891277</v>
          </cell>
          <cell r="AH109">
            <v>50.433484489096763</v>
          </cell>
          <cell r="AI109">
            <v>51.803569818516635</v>
          </cell>
          <cell r="AJ109">
            <v>42.878980111976844</v>
          </cell>
          <cell r="AK109">
            <v>24.58613583673641</v>
          </cell>
          <cell r="AL109">
            <v>24.174858905426387</v>
          </cell>
          <cell r="AM109">
            <v>23.566467346877367</v>
          </cell>
          <cell r="AN109">
            <v>24.961845714837462</v>
          </cell>
          <cell r="AO109">
            <v>23.37376797218608</v>
          </cell>
          <cell r="AP109">
            <v>22.56775807283384</v>
          </cell>
          <cell r="AQ109">
            <v>21.962000892871099</v>
          </cell>
          <cell r="AR109">
            <v>6.4115398117378994</v>
          </cell>
          <cell r="AS109">
            <v>4.5135316884244379</v>
          </cell>
          <cell r="AT109">
            <v>3.7125724995418441</v>
          </cell>
          <cell r="AU109">
            <v>2.8808332214463181</v>
          </cell>
          <cell r="AV109">
            <v>2.2354311062781798</v>
          </cell>
          <cell r="AW109">
            <v>1.734620454150162</v>
          </cell>
          <cell r="AX109">
            <v>1.3460079854421074</v>
          </cell>
          <cell r="AY109">
            <v>1.0444575887129961</v>
          </cell>
          <cell r="AZ109">
            <v>0.8104644745193349</v>
          </cell>
          <cell r="BA109">
            <v>0.62889357266032231</v>
          </cell>
          <cell r="BB109">
            <v>0.48800057025081689</v>
          </cell>
          <cell r="BC109">
            <v>0.37867226970969375</v>
          </cell>
          <cell r="BD109">
            <v>0.293837131734071</v>
          </cell>
          <cell r="BE109">
            <v>0.22800787618247809</v>
          </cell>
          <cell r="BF109">
            <v>0.1769265555188381</v>
          </cell>
        </row>
        <row r="110">
          <cell r="AA110">
            <v>48.408499999999997</v>
          </cell>
          <cell r="AB110">
            <v>23.030999999999999</v>
          </cell>
          <cell r="AC110">
            <v>58.839501926674096</v>
          </cell>
          <cell r="AD110">
            <v>64.232913074375588</v>
          </cell>
          <cell r="AE110">
            <v>95.158821715922812</v>
          </cell>
          <cell r="AF110">
            <v>52.904294467407297</v>
          </cell>
          <cell r="AG110">
            <v>63.17857267717455</v>
          </cell>
          <cell r="AH110">
            <v>57.775870368585871</v>
          </cell>
          <cell r="AI110">
            <v>59.502968914284303</v>
          </cell>
          <cell r="AJ110">
            <v>47.537852932976655</v>
          </cell>
          <cell r="AK110">
            <v>25.448497774085517</v>
          </cell>
          <cell r="AL110">
            <v>26.36395287208039</v>
          </cell>
          <cell r="AM110">
            <v>26.030467553373157</v>
          </cell>
          <cell r="AN110">
            <v>27.374729020440544</v>
          </cell>
          <cell r="AO110">
            <v>25.394297412670902</v>
          </cell>
          <cell r="AP110">
            <v>24.427354525167807</v>
          </cell>
          <cell r="AQ110">
            <v>23.985802103302063</v>
          </cell>
          <cell r="AR110">
            <v>7.0043806248231659</v>
          </cell>
          <cell r="AS110">
            <v>4.9187290173734066</v>
          </cell>
          <cell r="AT110">
            <v>4.0393181669266829</v>
          </cell>
          <cell r="AU110">
            <v>3.1343770306734928</v>
          </cell>
          <cell r="AV110">
            <v>2.4321726995544943</v>
          </cell>
          <cell r="AW110">
            <v>1.8872854103282921</v>
          </cell>
          <cell r="AX110">
            <v>1.4644709319738931</v>
          </cell>
          <cell r="AY110">
            <v>1.1363809092464812</v>
          </cell>
          <cell r="AZ110">
            <v>0.88179392482668972</v>
          </cell>
          <cell r="BA110">
            <v>0.68424286217272656</v>
          </cell>
          <cell r="BB110">
            <v>0.53094978458412945</v>
          </cell>
          <cell r="BC110">
            <v>0.41199943665436467</v>
          </cell>
          <cell r="BD110">
            <v>0.31969790878899557</v>
          </cell>
          <cell r="BE110">
            <v>0.24807498212625081</v>
          </cell>
          <cell r="BF110">
            <v>0.19249796468815061</v>
          </cell>
        </row>
        <row r="111">
          <cell r="AA111">
            <v>41.705999999999996</v>
          </cell>
          <cell r="AB111">
            <v>31.360499999999998</v>
          </cell>
          <cell r="AC111">
            <v>60.79137019173163</v>
          </cell>
          <cell r="AD111">
            <v>26.850872769300096</v>
          </cell>
          <cell r="AE111">
            <v>64.83784880686008</v>
          </cell>
          <cell r="AF111">
            <v>88.354894857696223</v>
          </cell>
          <cell r="AG111">
            <v>62.178340452886097</v>
          </cell>
          <cell r="AH111">
            <v>52.05216393873566</v>
          </cell>
          <cell r="AI111">
            <v>52.185156508504498</v>
          </cell>
          <cell r="AJ111">
            <v>46.019670680660909</v>
          </cell>
          <cell r="AK111">
            <v>26.835785586983889</v>
          </cell>
          <cell r="AL111">
            <v>25.228345711455155</v>
          </cell>
          <cell r="AM111">
            <v>24.745927776519434</v>
          </cell>
          <cell r="AN111">
            <v>26.300347786673839</v>
          </cell>
          <cell r="AO111">
            <v>24.83313425557143</v>
          </cell>
          <cell r="AP111">
            <v>23.932623491693697</v>
          </cell>
          <cell r="AQ111">
            <v>23.150566364511146</v>
          </cell>
          <cell r="AR111">
            <v>6.7728409817185051</v>
          </cell>
          <cell r="AS111">
            <v>4.7750637800770956</v>
          </cell>
          <cell r="AT111">
            <v>3.9320132574448268</v>
          </cell>
          <cell r="AU111">
            <v>3.0511119771027491</v>
          </cell>
          <cell r="AV111">
            <v>2.367561777466991</v>
          </cell>
          <cell r="AW111">
            <v>1.8371494760560512</v>
          </cell>
          <cell r="AX111">
            <v>1.4255671085313759</v>
          </cell>
          <cell r="AY111">
            <v>1.1061928315649501</v>
          </cell>
          <cell r="AZ111">
            <v>0.85836897700754566</v>
          </cell>
          <cell r="BA111">
            <v>0.66606587899021241</v>
          </cell>
          <cell r="BB111">
            <v>0.5168450480370802</v>
          </cell>
          <cell r="BC111">
            <v>0.40105462853829371</v>
          </cell>
          <cell r="BD111">
            <v>0.31120510041231775</v>
          </cell>
          <cell r="BE111">
            <v>0.24148484428572908</v>
          </cell>
          <cell r="BF111">
            <v>0.18738423612736738</v>
          </cell>
        </row>
        <row r="112">
          <cell r="AA112">
            <v>41.334999999999994</v>
          </cell>
          <cell r="AB112">
            <v>36.787500000000001</v>
          </cell>
          <cell r="AC112">
            <v>57.166418897531109</v>
          </cell>
          <cell r="AD112">
            <v>58.881039538933926</v>
          </cell>
          <cell r="AE112">
            <v>43.849605166057344</v>
          </cell>
          <cell r="AF112">
            <v>71.204236258041561</v>
          </cell>
          <cell r="AG112">
            <v>59.420824140423832</v>
          </cell>
          <cell r="AH112">
            <v>50.371259735162212</v>
          </cell>
          <cell r="AI112">
            <v>50.77309836143769</v>
          </cell>
          <cell r="AJ112">
            <v>39.954703323573554</v>
          </cell>
          <cell r="AK112">
            <v>24.082777008376485</v>
          </cell>
          <cell r="AL112">
            <v>23.475912394265759</v>
          </cell>
          <cell r="AM112">
            <v>22.912742142824655</v>
          </cell>
          <cell r="AN112">
            <v>24.141190884797162</v>
          </cell>
          <cell r="AO112">
            <v>22.540884486049215</v>
          </cell>
          <cell r="AP112">
            <v>21.913595753186062</v>
          </cell>
          <cell r="AQ112">
            <v>21.286936344318558</v>
          </cell>
          <cell r="AR112">
            <v>6.2128982165165194</v>
          </cell>
          <cell r="AS112">
            <v>4.371316228965501</v>
          </cell>
          <cell r="AT112">
            <v>3.5970580758835293</v>
          </cell>
          <cell r="AU112">
            <v>2.7911978569457827</v>
          </cell>
          <cell r="AV112">
            <v>2.1658770340273459</v>
          </cell>
          <cell r="AW112">
            <v>1.6806487991718937</v>
          </cell>
          <cell r="AX112">
            <v>1.3041277698511602</v>
          </cell>
          <cell r="AY112">
            <v>1.0119599293647614</v>
          </cell>
          <cell r="AZ112">
            <v>0.78524736786857086</v>
          </cell>
          <cell r="BA112">
            <v>0.60932593361832621</v>
          </cell>
          <cell r="BB112">
            <v>0.4728167308444729</v>
          </cell>
          <cell r="BC112">
            <v>0.36689011353730938</v>
          </cell>
          <cell r="BD112">
            <v>0.28469456901620827</v>
          </cell>
          <cell r="BE112">
            <v>0.22091355050667624</v>
          </cell>
          <cell r="BF112">
            <v>0.17142159390714387</v>
          </cell>
        </row>
        <row r="113">
          <cell r="AA113">
            <v>40.347999999999999</v>
          </cell>
          <cell r="AB113">
            <v>36.085500000000003</v>
          </cell>
          <cell r="AC113">
            <v>45.526242486599088</v>
          </cell>
          <cell r="AD113">
            <v>40.03881507936002</v>
          </cell>
          <cell r="AE113">
            <v>32.448262970948669</v>
          </cell>
          <cell r="AF113">
            <v>82.466326974637994</v>
          </cell>
          <cell r="AG113">
            <v>55.064699107413823</v>
          </cell>
          <cell r="AH113">
            <v>43.588556696381225</v>
          </cell>
          <cell r="AI113">
            <v>44.545325912901752</v>
          </cell>
          <cell r="AJ113">
            <v>36.604816548916155</v>
          </cell>
          <cell r="AK113">
            <v>23.032145467587995</v>
          </cell>
          <cell r="AL113">
            <v>21.356010696828385</v>
          </cell>
          <cell r="AM113">
            <v>20.747605082288526</v>
          </cell>
          <cell r="AN113">
            <v>22.056582395139539</v>
          </cell>
          <cell r="AO113">
            <v>20.753842587382469</v>
          </cell>
          <cell r="AP113">
            <v>20.190663996260142</v>
          </cell>
          <cell r="AQ113">
            <v>19.459898657969607</v>
          </cell>
          <cell r="AR113">
            <v>5.6852887297793933</v>
          </cell>
          <cell r="AS113">
            <v>4.0093685617378059</v>
          </cell>
          <cell r="AT113">
            <v>3.3028360170267437</v>
          </cell>
          <cell r="AU113">
            <v>2.5628912900729306</v>
          </cell>
          <cell r="AV113">
            <v>1.9887187044316721</v>
          </cell>
          <cell r="AW113">
            <v>1.5431798066018803</v>
          </cell>
          <cell r="AX113">
            <v>1.1974563874705269</v>
          </cell>
          <cell r="AY113">
            <v>0.92918647182887359</v>
          </cell>
          <cell r="AZ113">
            <v>0.7210179080121536</v>
          </cell>
          <cell r="BA113">
            <v>0.5594860013953854</v>
          </cell>
          <cell r="BB113">
            <v>0.43414259518242199</v>
          </cell>
          <cell r="BC113">
            <v>0.33688026596134762</v>
          </cell>
          <cell r="BD113">
            <v>0.26140792185227013</v>
          </cell>
          <cell r="BE113">
            <v>0.20284388404918607</v>
          </cell>
          <cell r="BF113">
            <v>0.15740013158213448</v>
          </cell>
        </row>
        <row r="114">
          <cell r="AA114">
            <v>40.256999999999998</v>
          </cell>
          <cell r="AB114">
            <v>38.159999999999997</v>
          </cell>
          <cell r="AC114">
            <v>52.622750103950253</v>
          </cell>
          <cell r="AD114">
            <v>56.14870594015045</v>
          </cell>
          <cell r="AE114">
            <v>42.040646131264424</v>
          </cell>
          <cell r="AF114">
            <v>73.324983249021813</v>
          </cell>
          <cell r="AG114">
            <v>62.403255906979275</v>
          </cell>
          <cell r="AH114">
            <v>50.996288182537079</v>
          </cell>
          <cell r="AI114">
            <v>52.322647990601155</v>
          </cell>
          <cell r="AJ114">
            <v>41.790663763271823</v>
          </cell>
          <cell r="AK114">
            <v>25.501585877309967</v>
          </cell>
          <cell r="AL114">
            <v>24.411017142200748</v>
          </cell>
          <cell r="AM114">
            <v>23.761771850209289</v>
          </cell>
          <cell r="AN114">
            <v>25.165025005353822</v>
          </cell>
          <cell r="AO114">
            <v>23.551903236429023</v>
          </cell>
          <cell r="AP114">
            <v>22.89045099830771</v>
          </cell>
          <cell r="AQ114">
            <v>22.174545463880367</v>
          </cell>
          <cell r="AR114">
            <v>6.4746974323470523</v>
          </cell>
          <cell r="AS114">
            <v>4.5602864588957113</v>
          </cell>
          <cell r="AT114">
            <v>3.7530768751798664</v>
          </cell>
          <cell r="AU114">
            <v>2.9122632745877333</v>
          </cell>
          <cell r="AV114">
            <v>2.2598197858939408</v>
          </cell>
          <cell r="AW114">
            <v>1.7535452612678588</v>
          </cell>
          <cell r="AX114">
            <v>1.360693008579259</v>
          </cell>
          <cell r="AY114">
            <v>1.0558526799917347</v>
          </cell>
          <cell r="AZ114">
            <v>0.81930668770742865</v>
          </cell>
          <cell r="BA114">
            <v>0.63575483705489366</v>
          </cell>
          <cell r="BB114">
            <v>0.49332468403214969</v>
          </cell>
          <cell r="BC114">
            <v>0.38280360555779275</v>
          </cell>
          <cell r="BD114">
            <v>0.29704291143578038</v>
          </cell>
          <cell r="BE114">
            <v>0.23049545498840371</v>
          </cell>
          <cell r="BF114">
            <v>0.17885683423149909</v>
          </cell>
        </row>
        <row r="119">
          <cell r="AB119">
            <v>23.160976922762881</v>
          </cell>
          <cell r="AC119">
            <v>14.749481696811479</v>
          </cell>
          <cell r="AD119">
            <v>50</v>
          </cell>
          <cell r="AE119">
            <v>75</v>
          </cell>
          <cell r="AF119">
            <v>125</v>
          </cell>
          <cell r="AG119">
            <v>100</v>
          </cell>
          <cell r="AH119">
            <v>123.34888153710327</v>
          </cell>
          <cell r="AI119">
            <v>131.2971820842246</v>
          </cell>
          <cell r="AJ119">
            <v>136.38238078680033</v>
          </cell>
          <cell r="AK119">
            <v>130.62962273430745</v>
          </cell>
          <cell r="AL119">
            <v>144.59303847765591</v>
          </cell>
          <cell r="AM119">
            <v>148.40693893478141</v>
          </cell>
          <cell r="AN119">
            <v>158.58096527623385</v>
          </cell>
          <cell r="AO119">
            <v>187.50883421560738</v>
          </cell>
          <cell r="AP119">
            <v>188.96517146286442</v>
          </cell>
          <cell r="AQ119">
            <v>183.18757635030266</v>
          </cell>
          <cell r="AR119">
            <v>203.47160879447657</v>
          </cell>
          <cell r="AS119">
            <v>211.87235438672045</v>
          </cell>
          <cell r="AT119">
            <v>232.26649370591295</v>
          </cell>
          <cell r="AU119">
            <v>240.34686288303652</v>
          </cell>
          <cell r="AV119">
            <v>275.5387087452911</v>
          </cell>
          <cell r="AW119">
            <v>228.66414782228114</v>
          </cell>
          <cell r="AX119">
            <v>236.34180459754108</v>
          </cell>
          <cell r="AY119">
            <v>228.34338825506174</v>
          </cell>
          <cell r="AZ119">
            <v>247.96004342011543</v>
          </cell>
          <cell r="BA119">
            <v>266.57805394247066</v>
          </cell>
          <cell r="BB119">
            <v>270.86294529032875</v>
          </cell>
          <cell r="BC119">
            <v>247.51191814287867</v>
          </cell>
          <cell r="BD119">
            <v>274.71446826888121</v>
          </cell>
          <cell r="BE119">
            <v>260.57365069991096</v>
          </cell>
          <cell r="BF119">
            <v>257.47378395039885</v>
          </cell>
          <cell r="BG119">
            <v>256.62611163112439</v>
          </cell>
        </row>
        <row r="120">
          <cell r="AB120">
            <v>19.494239609538901</v>
          </cell>
          <cell r="AC120">
            <v>30.311455379446894</v>
          </cell>
          <cell r="AD120">
            <v>50</v>
          </cell>
          <cell r="AE120">
            <v>75</v>
          </cell>
          <cell r="AF120">
            <v>125</v>
          </cell>
          <cell r="AG120">
            <v>75</v>
          </cell>
          <cell r="AH120">
            <v>123.34888153710327</v>
          </cell>
          <cell r="AI120">
            <v>131.2971820842246</v>
          </cell>
          <cell r="AJ120">
            <v>136.38238078680033</v>
          </cell>
          <cell r="AK120">
            <v>133.2751715228103</v>
          </cell>
          <cell r="AL120">
            <v>145.96871899738207</v>
          </cell>
          <cell r="AM120">
            <v>151.24638608664188</v>
          </cell>
          <cell r="AN120">
            <v>162.68382051288688</v>
          </cell>
          <cell r="AO120">
            <v>191.09377392956114</v>
          </cell>
          <cell r="AP120">
            <v>192.70249168557777</v>
          </cell>
          <cell r="AQ120">
            <v>186.85097237297913</v>
          </cell>
          <cell r="AR120">
            <v>197.46327138355346</v>
          </cell>
          <cell r="AS120">
            <v>213.39184027333758</v>
          </cell>
          <cell r="AT120">
            <v>233.38834380062423</v>
          </cell>
          <cell r="AU120">
            <v>240.56282109960057</v>
          </cell>
          <cell r="AV120">
            <v>274.26505617307583</v>
          </cell>
          <cell r="AW120">
            <v>298.90232960772721</v>
          </cell>
          <cell r="AX120">
            <v>258.86920298679024</v>
          </cell>
          <cell r="AY120">
            <v>253.63882137191138</v>
          </cell>
          <cell r="AZ120">
            <v>282.31946383650336</v>
          </cell>
          <cell r="BA120">
            <v>305.73883449521435</v>
          </cell>
          <cell r="BB120">
            <v>302.83321257930459</v>
          </cell>
          <cell r="BC120">
            <v>299.27076713866171</v>
          </cell>
          <cell r="BD120">
            <v>299.45385729316359</v>
          </cell>
          <cell r="BE120">
            <v>299.1865773172014</v>
          </cell>
          <cell r="BF120">
            <v>297.11567256957738</v>
          </cell>
          <cell r="BG120">
            <v>301.99932573507425</v>
          </cell>
        </row>
        <row r="121">
          <cell r="AB121">
            <v>26.33229339117192</v>
          </cell>
          <cell r="AC121">
            <v>30.838368458826825</v>
          </cell>
          <cell r="AD121">
            <v>75</v>
          </cell>
          <cell r="AE121">
            <v>50</v>
          </cell>
          <cell r="AF121">
            <v>125</v>
          </cell>
          <cell r="AG121">
            <v>75</v>
          </cell>
          <cell r="AH121">
            <v>123.34888153710327</v>
          </cell>
          <cell r="AI121">
            <v>131.2971820842246</v>
          </cell>
          <cell r="AJ121">
            <v>136.38238078680033</v>
          </cell>
          <cell r="AK121">
            <v>126.47696475230289</v>
          </cell>
          <cell r="AL121">
            <v>139.26018358953567</v>
          </cell>
          <cell r="AM121">
            <v>140.59146442389357</v>
          </cell>
          <cell r="AN121">
            <v>152.47330169000017</v>
          </cell>
          <cell r="AO121">
            <v>180.06636303335463</v>
          </cell>
          <cell r="AP121">
            <v>181.35003656724183</v>
          </cell>
          <cell r="AQ121">
            <v>175.23227724460455</v>
          </cell>
          <cell r="AR121">
            <v>185.44163551577063</v>
          </cell>
          <cell r="AS121">
            <v>200.61362354425003</v>
          </cell>
          <cell r="AT121">
            <v>213.73391206976993</v>
          </cell>
          <cell r="AU121">
            <v>222.94230699803856</v>
          </cell>
          <cell r="AV121">
            <v>256.28773490553954</v>
          </cell>
          <cell r="AW121">
            <v>212.6628586749668</v>
          </cell>
          <cell r="AX121">
            <v>222.67288091241602</v>
          </cell>
          <cell r="AY121">
            <v>211.18024474526706</v>
          </cell>
          <cell r="AZ121">
            <v>229.38447574191196</v>
          </cell>
          <cell r="BA121">
            <v>243.1536356128131</v>
          </cell>
          <cell r="BB121">
            <v>251.61483062866776</v>
          </cell>
          <cell r="BC121">
            <v>248.2980536049528</v>
          </cell>
          <cell r="BD121">
            <v>244.74203308741426</v>
          </cell>
          <cell r="BE121">
            <v>242.132942987023</v>
          </cell>
          <cell r="BF121">
            <v>239.78520181646854</v>
          </cell>
          <cell r="BG121">
            <v>263.96916587398988</v>
          </cell>
        </row>
        <row r="122">
          <cell r="AA122">
            <v>16.337736352138798</v>
          </cell>
          <cell r="AB122">
            <v>19.971992887716258</v>
          </cell>
          <cell r="AC122">
            <v>20.786729519783734</v>
          </cell>
          <cell r="AD122">
            <v>75</v>
          </cell>
          <cell r="AE122">
            <v>50</v>
          </cell>
          <cell r="AF122">
            <v>100</v>
          </cell>
          <cell r="AG122">
            <v>75</v>
          </cell>
          <cell r="AH122">
            <v>123.34888153710327</v>
          </cell>
          <cell r="AI122">
            <v>131.2971820842246</v>
          </cell>
          <cell r="AJ122">
            <v>136.38238078680033</v>
          </cell>
          <cell r="AK122">
            <v>80.122683202411352</v>
          </cell>
          <cell r="AL122">
            <v>87.345942179266274</v>
          </cell>
          <cell r="AM122">
            <v>91.138320741735626</v>
          </cell>
          <cell r="AN122">
            <v>109.59245982051941</v>
          </cell>
          <cell r="AO122">
            <v>109.00371666103732</v>
          </cell>
          <cell r="AP122">
            <v>106.37263833309977</v>
          </cell>
          <cell r="AQ122">
            <v>112.06821821636801</v>
          </cell>
          <cell r="AR122">
            <v>121.24983879125631</v>
          </cell>
          <cell r="AS122">
            <v>138.05812950296726</v>
          </cell>
          <cell r="AT122">
            <v>137.27219712101501</v>
          </cell>
          <cell r="AU122">
            <v>123.9578199275501</v>
          </cell>
          <cell r="AV122">
            <v>134.80635500726612</v>
          </cell>
          <cell r="AW122">
            <v>132.08469220192174</v>
          </cell>
          <cell r="AX122">
            <v>136.94576856532376</v>
          </cell>
          <cell r="AY122">
            <v>124.18306459172706</v>
          </cell>
          <cell r="AZ122">
            <v>125.04066511894717</v>
          </cell>
          <cell r="BA122">
            <v>133.76072417279278</v>
          </cell>
          <cell r="BB122">
            <v>137.48333485098081</v>
          </cell>
          <cell r="BC122">
            <v>151.00991908449839</v>
          </cell>
          <cell r="BD122">
            <v>142.4648297089374</v>
          </cell>
          <cell r="BE122">
            <v>138.92388921415602</v>
          </cell>
          <cell r="BF122">
            <v>132.0250220077649</v>
          </cell>
        </row>
        <row r="123">
          <cell r="AA123">
            <v>18.428726180386725</v>
          </cell>
          <cell r="AB123">
            <v>16.457847927105902</v>
          </cell>
          <cell r="AC123">
            <v>10.984261722250752</v>
          </cell>
          <cell r="AD123">
            <v>25</v>
          </cell>
          <cell r="AE123">
            <v>50</v>
          </cell>
          <cell r="AF123">
            <v>100</v>
          </cell>
          <cell r="AG123">
            <v>75</v>
          </cell>
          <cell r="AH123">
            <v>123.34888153710327</v>
          </cell>
          <cell r="AI123">
            <v>131.2971820842246</v>
          </cell>
          <cell r="AJ123">
            <v>136.38238078680033</v>
          </cell>
          <cell r="AK123">
            <v>53.902845500355916</v>
          </cell>
          <cell r="AL123">
            <v>63.204468520581422</v>
          </cell>
          <cell r="AM123">
            <v>68.152070322156803</v>
          </cell>
          <cell r="AN123">
            <v>79.52710808033865</v>
          </cell>
          <cell r="AO123">
            <v>78.172134384447887</v>
          </cell>
          <cell r="AP123">
            <v>77.425039017862957</v>
          </cell>
          <cell r="AQ123">
            <v>81.690854334158033</v>
          </cell>
          <cell r="AR123">
            <v>88.00263821821045</v>
          </cell>
          <cell r="AS123">
            <v>100.17949171289139</v>
          </cell>
          <cell r="AT123">
            <v>95.802336837868111</v>
          </cell>
          <cell r="AU123">
            <v>82.23057855153634</v>
          </cell>
          <cell r="AV123">
            <v>87.852146416128292</v>
          </cell>
          <cell r="AW123">
            <v>90.446408510175061</v>
          </cell>
          <cell r="AX123">
            <v>92.281959567686783</v>
          </cell>
          <cell r="AY123">
            <v>89.696553890578457</v>
          </cell>
          <cell r="AZ123">
            <v>77.157939973322428</v>
          </cell>
          <cell r="BA123">
            <v>88.682105705280563</v>
          </cell>
          <cell r="BB123">
            <v>99.282171958738445</v>
          </cell>
          <cell r="BC123">
            <v>109.43428662861541</v>
          </cell>
          <cell r="BD123">
            <v>97.611867807344453</v>
          </cell>
          <cell r="BE123">
            <v>96.002714589611486</v>
          </cell>
          <cell r="BF123">
            <v>86.012734229710063</v>
          </cell>
        </row>
        <row r="124">
          <cell r="AA124">
            <v>16.022069931110323</v>
          </cell>
          <cell r="AB124">
            <v>20.334809747245913</v>
          </cell>
          <cell r="AC124">
            <v>22.026843396563571</v>
          </cell>
          <cell r="AD124">
            <v>50</v>
          </cell>
          <cell r="AE124">
            <v>100</v>
          </cell>
          <cell r="AF124">
            <v>125</v>
          </cell>
          <cell r="AG124">
            <v>100</v>
          </cell>
          <cell r="AH124">
            <v>123.34888153710327</v>
          </cell>
          <cell r="AI124">
            <v>131.2971820842246</v>
          </cell>
          <cell r="AJ124">
            <v>136.38238078680033</v>
          </cell>
          <cell r="AK124">
            <v>92.474520590908881</v>
          </cell>
          <cell r="AL124">
            <v>104.83858328606671</v>
          </cell>
          <cell r="AM124">
            <v>112.94428724090949</v>
          </cell>
          <cell r="AN124">
            <v>132.53068874969537</v>
          </cell>
          <cell r="AO124">
            <v>130.92071130459072</v>
          </cell>
          <cell r="AP124">
            <v>128.93181590609456</v>
          </cell>
          <cell r="AQ124">
            <v>136.1532458180636</v>
          </cell>
          <cell r="AR124">
            <v>136.68354565296255</v>
          </cell>
          <cell r="AS124">
            <v>164.07255956489215</v>
          </cell>
          <cell r="AT124">
            <v>165.47555730249502</v>
          </cell>
          <cell r="AU124">
            <v>151.29122770047542</v>
          </cell>
          <cell r="AV124">
            <v>147.76659357931052</v>
          </cell>
          <cell r="AW124">
            <v>155.22320815786082</v>
          </cell>
          <cell r="AX124">
            <v>160.38878861442041</v>
          </cell>
          <cell r="AY124">
            <v>173.42431317124726</v>
          </cell>
          <cell r="AZ124">
            <v>179.86651191170981</v>
          </cell>
          <cell r="BA124">
            <v>173.07391802283914</v>
          </cell>
          <cell r="BB124">
            <v>177.93828720982012</v>
          </cell>
          <cell r="BC124">
            <v>197.17161136441598</v>
          </cell>
          <cell r="BD124">
            <v>189.4115308305154</v>
          </cell>
          <cell r="BE124">
            <v>197.71975003673057</v>
          </cell>
          <cell r="BF124">
            <v>198.20196455592051</v>
          </cell>
        </row>
        <row r="125">
          <cell r="AA125">
            <v>17.359512774079008</v>
          </cell>
          <cell r="AB125">
            <v>17.836228069729785</v>
          </cell>
          <cell r="AC125">
            <v>22.927611851197486</v>
          </cell>
          <cell r="AD125">
            <v>75</v>
          </cell>
          <cell r="AE125">
            <v>100</v>
          </cell>
          <cell r="AF125">
            <v>150</v>
          </cell>
          <cell r="AG125">
            <v>89.64451920295302</v>
          </cell>
          <cell r="AH125">
            <v>123.34888153710327</v>
          </cell>
          <cell r="AI125">
            <v>131.2971820842246</v>
          </cell>
          <cell r="AJ125">
            <v>136.38238078680033</v>
          </cell>
          <cell r="AK125">
            <v>124.40650210405526</v>
          </cell>
          <cell r="AL125">
            <v>129.73860214524331</v>
          </cell>
          <cell r="AM125">
            <v>139.99300131569976</v>
          </cell>
          <cell r="AN125">
            <v>166.89890450422115</v>
          </cell>
          <cell r="AO125">
            <v>166.21584474581931</v>
          </cell>
          <cell r="AP125">
            <v>161.24188217576568</v>
          </cell>
          <cell r="AQ125">
            <v>170.65639409053472</v>
          </cell>
          <cell r="AR125">
            <v>184.68716855470115</v>
          </cell>
          <cell r="AS125">
            <v>210.29703156302068</v>
          </cell>
          <cell r="AT125">
            <v>216.84178938688339</v>
          </cell>
          <cell r="AU125">
            <v>228.73765281675909</v>
          </cell>
          <cell r="AV125">
            <v>200.23145023822752</v>
          </cell>
          <cell r="AW125">
            <v>210.78722278912821</v>
          </cell>
          <cell r="AX125">
            <v>221.3550540150969</v>
          </cell>
          <cell r="AY125">
            <v>242.58767341728802</v>
          </cell>
          <cell r="AZ125">
            <v>246.96963286255911</v>
          </cell>
          <cell r="BA125">
            <v>238.25723641571932</v>
          </cell>
          <cell r="BB125">
            <v>241.94881791479841</v>
          </cell>
          <cell r="BC125">
            <v>244.00673517212135</v>
          </cell>
          <cell r="BD125">
            <v>252.74252462808195</v>
          </cell>
          <cell r="BE125">
            <v>261.97796433520938</v>
          </cell>
          <cell r="BF125">
            <v>275.49420985499592</v>
          </cell>
        </row>
        <row r="126">
          <cell r="AA126">
            <v>18.019406026799928</v>
          </cell>
          <cell r="AB126">
            <v>20.441525388150914</v>
          </cell>
          <cell r="AC126">
            <v>22.214094747103474</v>
          </cell>
          <cell r="AD126">
            <v>75</v>
          </cell>
          <cell r="AE126">
            <v>100</v>
          </cell>
          <cell r="AF126">
            <v>100</v>
          </cell>
          <cell r="AG126">
            <v>104.95725218879051</v>
          </cell>
          <cell r="AH126">
            <v>123.34888153710327</v>
          </cell>
          <cell r="AI126">
            <v>131.2971820842246</v>
          </cell>
          <cell r="AJ126">
            <v>136.38238078680033</v>
          </cell>
          <cell r="AK126">
            <v>111.59105840248056</v>
          </cell>
          <cell r="AL126">
            <v>116.59605149057018</v>
          </cell>
          <cell r="AM126">
            <v>126.14395813183528</v>
          </cell>
          <cell r="AN126">
            <v>150.40994511343038</v>
          </cell>
          <cell r="AO126">
            <v>149.40513301673985</v>
          </cell>
          <cell r="AP126">
            <v>145.0873847400776</v>
          </cell>
          <cell r="AQ126">
            <v>153.64426009205712</v>
          </cell>
          <cell r="AR126">
            <v>166.23997608867617</v>
          </cell>
          <cell r="AS126">
            <v>189.24360209919743</v>
          </cell>
          <cell r="AT126">
            <v>198.64900525650015</v>
          </cell>
          <cell r="AU126">
            <v>206.7559066771345</v>
          </cell>
          <cell r="AV126">
            <v>181.1642052828756</v>
          </cell>
          <cell r="AW126">
            <v>190.97114725263714</v>
          </cell>
          <cell r="AX126">
            <v>200.89668803179677</v>
          </cell>
          <cell r="AY126">
            <v>219.67285680346257</v>
          </cell>
          <cell r="AZ126">
            <v>223.74867724201442</v>
          </cell>
          <cell r="BA126">
            <v>217.26943169982562</v>
          </cell>
          <cell r="BB126">
            <v>220.53987878409768</v>
          </cell>
          <cell r="BC126">
            <v>221.73916192402731</v>
          </cell>
          <cell r="BD126">
            <v>229.87972583444667</v>
          </cell>
          <cell r="BE126">
            <v>238.51322570144382</v>
          </cell>
          <cell r="BF126">
            <v>250.72408322993206</v>
          </cell>
        </row>
        <row r="127">
          <cell r="AA127">
            <v>18.18406131259362</v>
          </cell>
          <cell r="AB127">
            <v>25.947027650329339</v>
          </cell>
          <cell r="AC127">
            <v>25.939171000907059</v>
          </cell>
          <cell r="AD127">
            <v>100</v>
          </cell>
          <cell r="AE127">
            <v>100</v>
          </cell>
          <cell r="AF127">
            <v>125</v>
          </cell>
          <cell r="AG127">
            <v>110.41494070833262</v>
          </cell>
          <cell r="AH127">
            <v>123.34888153710327</v>
          </cell>
          <cell r="AI127">
            <v>131.2971820842246</v>
          </cell>
          <cell r="AJ127">
            <v>136.38238078680033</v>
          </cell>
          <cell r="AK127">
            <v>131.52265697908527</v>
          </cell>
          <cell r="AL127">
            <v>136.67170431645829</v>
          </cell>
          <cell r="AM127">
            <v>145.73029490303603</v>
          </cell>
          <cell r="AN127">
            <v>174.34543276226202</v>
          </cell>
          <cell r="AO127">
            <v>174.29176167682152</v>
          </cell>
          <cell r="AP127">
            <v>168.9679598756185</v>
          </cell>
          <cell r="AQ127">
            <v>178.53259084835807</v>
          </cell>
          <cell r="AR127">
            <v>193.23549579713827</v>
          </cell>
          <cell r="AS127">
            <v>219.99338889417893</v>
          </cell>
          <cell r="AT127">
            <v>232.44143784666437</v>
          </cell>
          <cell r="AU127">
            <v>240.7862707249692</v>
          </cell>
          <cell r="AV127">
            <v>211.41401702073534</v>
          </cell>
          <cell r="AW127">
            <v>222.85853117445075</v>
          </cell>
          <cell r="AX127">
            <v>234.56121033034168</v>
          </cell>
          <cell r="AY127">
            <v>256.24108353210539</v>
          </cell>
          <cell r="AZ127">
            <v>261.06780548492014</v>
          </cell>
          <cell r="BA127">
            <v>254.38363472310607</v>
          </cell>
          <cell r="BB127">
            <v>256.01664581422813</v>
          </cell>
          <cell r="BC127">
            <v>258.52035581287896</v>
          </cell>
          <cell r="BD127">
            <v>267.98816997437649</v>
          </cell>
          <cell r="BE127">
            <v>277.99756159966807</v>
          </cell>
          <cell r="BF127">
            <v>291.81765329552769</v>
          </cell>
        </row>
        <row r="128">
          <cell r="AA128">
            <v>21.004284544581896</v>
          </cell>
          <cell r="AB128">
            <v>19.651205010697758</v>
          </cell>
          <cell r="AC128">
            <v>41.370437561614104</v>
          </cell>
          <cell r="AD128">
            <v>75</v>
          </cell>
          <cell r="AE128">
            <v>100</v>
          </cell>
          <cell r="AF128">
            <v>125</v>
          </cell>
          <cell r="AG128">
            <v>113.22206283943144</v>
          </cell>
          <cell r="AH128">
            <v>123.34888153710327</v>
          </cell>
          <cell r="AI128">
            <v>131.2971820842246</v>
          </cell>
          <cell r="AJ128">
            <v>136.38238078680033</v>
          </cell>
          <cell r="AK128">
            <v>130.39821382023618</v>
          </cell>
          <cell r="AL128">
            <v>132.84480197670743</v>
          </cell>
          <cell r="AM128">
            <v>143.05691875102127</v>
          </cell>
          <cell r="AN128">
            <v>171.13241068402502</v>
          </cell>
          <cell r="AO128">
            <v>171.26691845627872</v>
          </cell>
          <cell r="AP128">
            <v>165.52836579913716</v>
          </cell>
          <cell r="AQ128">
            <v>175.08958240156551</v>
          </cell>
          <cell r="AR128">
            <v>214.59036914085442</v>
          </cell>
          <cell r="AS128">
            <v>223.06681052364573</v>
          </cell>
          <cell r="AT128">
            <v>237.74698424527031</v>
          </cell>
          <cell r="AU128">
            <v>248.48197121614882</v>
          </cell>
          <cell r="AV128">
            <v>220.70167665444521</v>
          </cell>
          <cell r="AW128">
            <v>229.02267179397265</v>
          </cell>
          <cell r="AX128">
            <v>241.94467681675184</v>
          </cell>
          <cell r="AY128">
            <v>264.9100108219983</v>
          </cell>
          <cell r="AZ128">
            <v>269.0303856534432</v>
          </cell>
          <cell r="BA128">
            <v>267.38216605544113</v>
          </cell>
          <cell r="BB128">
            <v>254.9622723452722</v>
          </cell>
          <cell r="BC128">
            <v>265.64955456579634</v>
          </cell>
          <cell r="BD128">
            <v>274.9540260179964</v>
          </cell>
          <cell r="BE128">
            <v>284.90769719415738</v>
          </cell>
          <cell r="BF128">
            <v>297.27048192876072</v>
          </cell>
        </row>
        <row r="129">
          <cell r="AA129">
            <v>13.011531063375138</v>
          </cell>
          <cell r="AB129">
            <v>16.292568265441115</v>
          </cell>
          <cell r="AC129">
            <v>45.632908645469719</v>
          </cell>
          <cell r="AD129">
            <v>75</v>
          </cell>
          <cell r="AE129">
            <v>150</v>
          </cell>
          <cell r="AF129">
            <v>125</v>
          </cell>
          <cell r="AG129">
            <v>90.835665531798995</v>
          </cell>
          <cell r="AH129">
            <v>123.34888153710327</v>
          </cell>
          <cell r="AI129">
            <v>131.2971820842246</v>
          </cell>
          <cell r="AJ129">
            <v>136.38238078680033</v>
          </cell>
          <cell r="AK129">
            <v>138.33662070584177</v>
          </cell>
          <cell r="AL129">
            <v>143.54554356342723</v>
          </cell>
          <cell r="AM129">
            <v>155.25596233107979</v>
          </cell>
          <cell r="AN129">
            <v>184.34922903811037</v>
          </cell>
          <cell r="AO129">
            <v>184.11537196614816</v>
          </cell>
          <cell r="AP129">
            <v>178.67896933702406</v>
          </cell>
          <cell r="AQ129">
            <v>189.21660225613144</v>
          </cell>
          <cell r="AR129">
            <v>229.29388322192924</v>
          </cell>
          <cell r="AS129">
            <v>234.59665509701389</v>
          </cell>
          <cell r="AT129">
            <v>264.69525488733547</v>
          </cell>
          <cell r="AU129">
            <v>267.96939831539214</v>
          </cell>
          <cell r="AV129">
            <v>238.45006818056498</v>
          </cell>
          <cell r="AW129">
            <v>247.80403927478514</v>
          </cell>
          <cell r="AX129">
            <v>263.44312954863284</v>
          </cell>
          <cell r="AY129">
            <v>286.70517728102033</v>
          </cell>
          <cell r="AZ129">
            <v>292.46969964915809</v>
          </cell>
          <cell r="BA129">
            <v>290.14334745444359</v>
          </cell>
          <cell r="BB129">
            <v>277.05174458078909</v>
          </cell>
          <cell r="BC129">
            <v>288.20888590138367</v>
          </cell>
          <cell r="BD129">
            <v>298.50322670723767</v>
          </cell>
          <cell r="BE129">
            <v>309.21442611132869</v>
          </cell>
          <cell r="BF129">
            <v>322.50061686853155</v>
          </cell>
        </row>
        <row r="130">
          <cell r="AA130">
            <v>18.387751066499593</v>
          </cell>
          <cell r="AB130">
            <v>16.849121823783744</v>
          </cell>
          <cell r="AC130">
            <v>13.049667802948235</v>
          </cell>
          <cell r="AD130">
            <v>75</v>
          </cell>
          <cell r="AE130">
            <v>150</v>
          </cell>
          <cell r="AF130">
            <v>100</v>
          </cell>
          <cell r="AG130">
            <v>123.34888153710327</v>
          </cell>
          <cell r="AH130">
            <v>123.34888153710327</v>
          </cell>
          <cell r="AI130">
            <v>131.2971820842246</v>
          </cell>
          <cell r="AJ130">
            <v>136.38238078680033</v>
          </cell>
          <cell r="AK130">
            <v>119.1249976558982</v>
          </cell>
          <cell r="AL130">
            <v>125.95692890807793</v>
          </cell>
          <cell r="AM130">
            <v>135.17911565067729</v>
          </cell>
          <cell r="AN130">
            <v>159.93637730661575</v>
          </cell>
          <cell r="AO130">
            <v>160.18857400179684</v>
          </cell>
          <cell r="AP130">
            <v>155.59109866182126</v>
          </cell>
          <cell r="AQ130">
            <v>164.49498403282655</v>
          </cell>
          <cell r="AR130">
            <v>202.66863218071276</v>
          </cell>
          <cell r="AS130">
            <v>209.50190730629885</v>
          </cell>
          <cell r="AT130">
            <v>232.90519040299799</v>
          </cell>
          <cell r="AU130">
            <v>236.18688370924244</v>
          </cell>
          <cell r="AV130">
            <v>210.69128047648047</v>
          </cell>
          <cell r="AW130">
            <v>219.06551809340755</v>
          </cell>
          <cell r="AX130">
            <v>232.37443794634055</v>
          </cell>
          <cell r="AY130">
            <v>253.10426261401147</v>
          </cell>
          <cell r="AZ130">
            <v>258.30741310909622</v>
          </cell>
          <cell r="BA130">
            <v>256.1985627522721</v>
          </cell>
          <cell r="BB130">
            <v>240.50488619157829</v>
          </cell>
          <cell r="BC130">
            <v>253.44664442022813</v>
          </cell>
          <cell r="BD130">
            <v>262.23779072607607</v>
          </cell>
          <cell r="BE130">
            <v>271.28190226602044</v>
          </cell>
          <cell r="BF130">
            <v>282.52976598535145</v>
          </cell>
        </row>
        <row r="135"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</row>
        <row r="136"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</row>
        <row r="138"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</row>
        <row r="139"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</row>
        <row r="140"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</row>
        <row r="151">
          <cell r="AB151">
            <v>0.16892761537119866</v>
          </cell>
          <cell r="AC151">
            <v>0.10427701672987416</v>
          </cell>
          <cell r="AD151">
            <v>0.10294032555981057</v>
          </cell>
          <cell r="AE151">
            <v>0.28575871924444529</v>
          </cell>
          <cell r="AF151">
            <v>1.1280152766948717</v>
          </cell>
          <cell r="AG151">
            <v>3.2345228438766171</v>
          </cell>
          <cell r="AH151">
            <v>11.465552061284942</v>
          </cell>
          <cell r="AI151">
            <v>31.629475417555931</v>
          </cell>
          <cell r="AJ151">
            <v>80.727115143629007</v>
          </cell>
          <cell r="AK151">
            <v>100.16490980572851</v>
          </cell>
          <cell r="AL151">
            <v>141.54649757752281</v>
          </cell>
          <cell r="AM151">
            <v>187.68233677055562</v>
          </cell>
          <cell r="AN151">
            <v>214.81145315343338</v>
          </cell>
          <cell r="AO151">
            <v>268.28639654016507</v>
          </cell>
          <cell r="AP151">
            <v>283.85871479239023</v>
          </cell>
          <cell r="AQ151">
            <v>291.89473431694557</v>
          </cell>
          <cell r="AR151">
            <v>370.33593130628378</v>
          </cell>
          <cell r="AS151">
            <v>275.93745713931389</v>
          </cell>
          <cell r="AT151">
            <v>263.15019528075192</v>
          </cell>
          <cell r="AU151">
            <v>277.29695619799338</v>
          </cell>
          <cell r="AV151">
            <v>316.00684841054129</v>
          </cell>
          <cell r="AW151">
            <v>296.44926453509953</v>
          </cell>
          <cell r="AX151">
            <v>302.08713430075875</v>
          </cell>
          <cell r="AY151">
            <v>285.05566137765192</v>
          </cell>
          <cell r="AZ151">
            <v>281.39565893479102</v>
          </cell>
          <cell r="BA151">
            <v>310.66427734403459</v>
          </cell>
          <cell r="BB151">
            <v>306.90407457614032</v>
          </cell>
          <cell r="BC151">
            <v>305.65858809126274</v>
          </cell>
          <cell r="BD151">
            <v>335.21670037073284</v>
          </cell>
          <cell r="BE151">
            <v>304.79848009383704</v>
          </cell>
          <cell r="BF151">
            <v>303.73742358492575</v>
          </cell>
          <cell r="BG151">
            <v>311.66451577071643</v>
          </cell>
        </row>
        <row r="152">
          <cell r="AB152">
            <v>4.420144354778803E-2</v>
          </cell>
          <cell r="AC152">
            <v>0.13169711160666761</v>
          </cell>
          <cell r="AD152">
            <v>0.21250191205515812</v>
          </cell>
          <cell r="AE152">
            <v>0.1269497402674665</v>
          </cell>
          <cell r="AF152">
            <v>0</v>
          </cell>
          <cell r="AG152">
            <v>0</v>
          </cell>
          <cell r="AH152">
            <v>9.0670541645236273</v>
          </cell>
          <cell r="AI152">
            <v>21.729151368461039</v>
          </cell>
          <cell r="AJ152">
            <v>59.41103228114887</v>
          </cell>
          <cell r="AK152">
            <v>70.725156789942972</v>
          </cell>
          <cell r="AL152">
            <v>98.725625205340251</v>
          </cell>
          <cell r="AM152">
            <v>133.77029868995936</v>
          </cell>
          <cell r="AN152">
            <v>153.44203943111958</v>
          </cell>
          <cell r="AO152">
            <v>190.23862610120148</v>
          </cell>
          <cell r="AP152">
            <v>201.34220844922308</v>
          </cell>
          <cell r="AQ152">
            <v>207.32853348748213</v>
          </cell>
          <cell r="AR152">
            <v>250.51756119871723</v>
          </cell>
          <cell r="AS152">
            <v>193.40599464233071</v>
          </cell>
          <cell r="AT152">
            <v>183.96795176540795</v>
          </cell>
          <cell r="AU152">
            <v>193.14236592944889</v>
          </cell>
          <cell r="AV152">
            <v>209.0581873642015</v>
          </cell>
          <cell r="AW152">
            <v>270.09362830773006</v>
          </cell>
          <cell r="AX152">
            <v>230.5316061783914</v>
          </cell>
          <cell r="AY152">
            <v>210.5964019264446</v>
          </cell>
          <cell r="AZ152">
            <v>221.14298647047096</v>
          </cell>
          <cell r="BA152">
            <v>248.2435690784838</v>
          </cell>
          <cell r="BB152">
            <v>234.6482220534696</v>
          </cell>
          <cell r="BC152">
            <v>253.62140297454448</v>
          </cell>
          <cell r="BD152">
            <v>247.34858132902662</v>
          </cell>
          <cell r="BE152">
            <v>252.81204444284964</v>
          </cell>
          <cell r="BF152">
            <v>241.24838890523284</v>
          </cell>
          <cell r="BG152">
            <v>255.47493234939554</v>
          </cell>
        </row>
        <row r="153">
          <cell r="AB153">
            <v>6.6578742492441723E-2</v>
          </cell>
          <cell r="AC153">
            <v>0.12030372116911527</v>
          </cell>
          <cell r="AD153">
            <v>0.19152978681375291</v>
          </cell>
          <cell r="AE153">
            <v>8.4169249005550908E-2</v>
          </cell>
          <cell r="AF153">
            <v>5.2510052987586014E-2</v>
          </cell>
          <cell r="AG153">
            <v>1.1135913972082334</v>
          </cell>
          <cell r="AH153">
            <v>7.0971353650999527</v>
          </cell>
          <cell r="AI153">
            <v>15.741837091441441</v>
          </cell>
          <cell r="AJ153">
            <v>43.64420393691455</v>
          </cell>
          <cell r="AK153">
            <v>53.598462334704315</v>
          </cell>
          <cell r="AL153">
            <v>75.4547497517853</v>
          </cell>
          <cell r="AM153">
            <v>99.535789647768837</v>
          </cell>
          <cell r="AN153">
            <v>114.95434123261407</v>
          </cell>
          <cell r="AO153">
            <v>143.37110929488387</v>
          </cell>
          <cell r="AP153">
            <v>151.5204107501711</v>
          </cell>
          <cell r="AQ153">
            <v>155.56558311218541</v>
          </cell>
          <cell r="AR153">
            <v>171.11092237416051</v>
          </cell>
          <cell r="AS153">
            <v>145.40599609442197</v>
          </cell>
          <cell r="AT153">
            <v>134.72642968816322</v>
          </cell>
          <cell r="AU153">
            <v>143.13816140004002</v>
          </cell>
          <cell r="AV153">
            <v>163.73158967388079</v>
          </cell>
          <cell r="AW153">
            <v>153.75174018425483</v>
          </cell>
          <cell r="AX153">
            <v>158.63311010346214</v>
          </cell>
          <cell r="AY153">
            <v>146.93052844551326</v>
          </cell>
          <cell r="AZ153">
            <v>140.23589045703272</v>
          </cell>
          <cell r="BA153">
            <v>157.93728100159888</v>
          </cell>
          <cell r="BB153">
            <v>149.25904258461833</v>
          </cell>
          <cell r="BC153">
            <v>159.94801106269372</v>
          </cell>
          <cell r="BD153">
            <v>151.32953796092997</v>
          </cell>
          <cell r="BE153">
            <v>158.3837563641799</v>
          </cell>
          <cell r="BF153">
            <v>150.43385899523119</v>
          </cell>
          <cell r="BG153">
            <v>178.61851480628999</v>
          </cell>
        </row>
        <row r="154">
          <cell r="AA154">
            <v>9.4356204636204921E-2</v>
          </cell>
          <cell r="AB154">
            <v>2.1931662614175115E-2</v>
          </cell>
          <cell r="AC154">
            <v>0.14357375945947565</v>
          </cell>
          <cell r="AD154">
            <v>0.34301648639447607</v>
          </cell>
          <cell r="AE154">
            <v>8.0705951587173322E-2</v>
          </cell>
          <cell r="AF154">
            <v>0.36743045721726447</v>
          </cell>
          <cell r="AG154">
            <v>4.2609336465469871</v>
          </cell>
          <cell r="AH154">
            <v>13.18880930180595</v>
          </cell>
          <cell r="AI154">
            <v>29.917055099761967</v>
          </cell>
          <cell r="AJ154">
            <v>40.57490473130683</v>
          </cell>
          <cell r="AK154">
            <v>53.708862577231507</v>
          </cell>
          <cell r="AL154">
            <v>75.758119742028143</v>
          </cell>
          <cell r="AM154">
            <v>83.326431661049995</v>
          </cell>
          <cell r="AN154">
            <v>105.20961044397551</v>
          </cell>
          <cell r="AO154">
            <v>110.00777727945768</v>
          </cell>
          <cell r="AP154">
            <v>120.25355581234157</v>
          </cell>
          <cell r="AQ154">
            <v>118.67215015750044</v>
          </cell>
          <cell r="AR154">
            <v>106.45754640820215</v>
          </cell>
          <cell r="AS154">
            <v>115.92975959567562</v>
          </cell>
          <cell r="AT154">
            <v>106.68115189459905</v>
          </cell>
          <cell r="AU154">
            <v>95.652917414251647</v>
          </cell>
          <cell r="AV154">
            <v>117.39506930397309</v>
          </cell>
          <cell r="AW154">
            <v>113.40884524590113</v>
          </cell>
          <cell r="AX154">
            <v>114.85313609793687</v>
          </cell>
          <cell r="AY154">
            <v>98.058790577024993</v>
          </cell>
          <cell r="AZ154">
            <v>87.910825098284121</v>
          </cell>
          <cell r="BA154">
            <v>98.460874529972358</v>
          </cell>
          <cell r="BB154">
            <v>103.35018045201014</v>
          </cell>
          <cell r="BC154">
            <v>109.89579888066535</v>
          </cell>
          <cell r="BD154">
            <v>92.993570689463539</v>
          </cell>
          <cell r="BE154">
            <v>90.557169585378432</v>
          </cell>
          <cell r="BF154">
            <v>92.764232415142956</v>
          </cell>
        </row>
        <row r="155">
          <cell r="AA155">
            <v>9.0952438964156446E-2</v>
          </cell>
          <cell r="AB155">
            <v>0</v>
          </cell>
          <cell r="AC155">
            <v>6.889633932638714E-2</v>
          </cell>
          <cell r="AD155">
            <v>0.32153966158098868</v>
          </cell>
          <cell r="AE155">
            <v>1.2252135984706538</v>
          </cell>
          <cell r="AF155">
            <v>0.55294935771417408</v>
          </cell>
          <cell r="AG155">
            <v>0.54275266630755248</v>
          </cell>
          <cell r="AH155">
            <v>14.156896373172625</v>
          </cell>
          <cell r="AI155">
            <v>40.192821648931265</v>
          </cell>
          <cell r="AJ155">
            <v>50.685667199707375</v>
          </cell>
          <cell r="AK155">
            <v>56.880705398447361</v>
          </cell>
          <cell r="AL155">
            <v>86.732052269056652</v>
          </cell>
          <cell r="AM155">
            <v>100.10725580371903</v>
          </cell>
          <cell r="AN155">
            <v>123.29792157072991</v>
          </cell>
          <cell r="AO155">
            <v>127.40444868418062</v>
          </cell>
          <cell r="AP155">
            <v>141.02311217421348</v>
          </cell>
          <cell r="AQ155">
            <v>139.4548885523071</v>
          </cell>
          <cell r="AR155">
            <v>124.26745023797054</v>
          </cell>
          <cell r="AS155">
            <v>135.37986602870677</v>
          </cell>
          <cell r="AT155">
            <v>119.93237596101396</v>
          </cell>
          <cell r="AU155">
            <v>102.40697106532335</v>
          </cell>
          <cell r="AV155">
            <v>123.74509156659866</v>
          </cell>
          <cell r="AW155">
            <v>125.58090708057007</v>
          </cell>
          <cell r="AX155">
            <v>125.1401537394711</v>
          </cell>
          <cell r="AY155">
            <v>114.50512455320502</v>
          </cell>
          <cell r="AZ155">
            <v>97.679278595694939</v>
          </cell>
          <cell r="BA155">
            <v>106.26798626322656</v>
          </cell>
          <cell r="BB155">
            <v>124.10331085279083</v>
          </cell>
          <cell r="BC155">
            <v>133.03560000345064</v>
          </cell>
          <cell r="BD155">
            <v>106.23660012206628</v>
          </cell>
          <cell r="BE155">
            <v>99.098305107453314</v>
          </cell>
          <cell r="BF155">
            <v>98.457995650431201</v>
          </cell>
        </row>
        <row r="156">
          <cell r="AA156">
            <v>8.9173715669647699E-2</v>
          </cell>
          <cell r="AB156">
            <v>0.13614383971210442</v>
          </cell>
          <cell r="AC156">
            <v>0.11477508844649882</v>
          </cell>
          <cell r="AD156">
            <v>0.43750211767475772</v>
          </cell>
          <cell r="AE156">
            <v>0.59987705124408441</v>
          </cell>
          <cell r="AF156">
            <v>0.9541400609911318</v>
          </cell>
          <cell r="AG156">
            <v>4.3896811828724625</v>
          </cell>
          <cell r="AH156">
            <v>9.0918163406496966</v>
          </cell>
          <cell r="AI156">
            <v>24.873763903245798</v>
          </cell>
          <cell r="AJ156">
            <v>31.099822677451314</v>
          </cell>
          <cell r="AK156">
            <v>37.963844597407387</v>
          </cell>
          <cell r="AL156">
            <v>65.271856967821691</v>
          </cell>
          <cell r="AM156">
            <v>63.260960597940212</v>
          </cell>
          <cell r="AN156">
            <v>77.952477532925229</v>
          </cell>
          <cell r="AO156">
            <v>80.992424867568474</v>
          </cell>
          <cell r="AP156">
            <v>89.238483649169083</v>
          </cell>
          <cell r="AQ156">
            <v>88.228528806933994</v>
          </cell>
          <cell r="AR156">
            <v>83.495728808195295</v>
          </cell>
          <cell r="AS156">
            <v>84.40058131469263</v>
          </cell>
          <cell r="AT156">
            <v>78.791857057403064</v>
          </cell>
          <cell r="AU156">
            <v>71.506662846122495</v>
          </cell>
          <cell r="AV156">
            <v>78.780183222124677</v>
          </cell>
          <cell r="AW156">
            <v>81.623244884892429</v>
          </cell>
          <cell r="AX156">
            <v>82.382511187681942</v>
          </cell>
          <cell r="AY156">
            <v>83.869965330712006</v>
          </cell>
          <cell r="AZ156">
            <v>86.255202095509389</v>
          </cell>
          <cell r="BA156">
            <v>75.946614560474941</v>
          </cell>
          <cell r="BB156">
            <v>77.753633260000143</v>
          </cell>
          <cell r="BC156">
            <v>82.874511511249437</v>
          </cell>
          <cell r="BD156">
            <v>70.151414500764801</v>
          </cell>
          <cell r="BE156">
            <v>70.726948366159775</v>
          </cell>
          <cell r="BF156">
            <v>84.097837261441057</v>
          </cell>
        </row>
        <row r="157">
          <cell r="AA157">
            <v>0.11924815000457538</v>
          </cell>
          <cell r="AB157">
            <v>0.59845482178249021</v>
          </cell>
          <cell r="AC157">
            <v>0.14046728911211664</v>
          </cell>
          <cell r="AD157">
            <v>0.30297113212137133</v>
          </cell>
          <cell r="AE157">
            <v>0.53744664556931587</v>
          </cell>
          <cell r="AF157">
            <v>0.91630703164302041</v>
          </cell>
          <cell r="AG157">
            <v>4.2715247134771266</v>
          </cell>
          <cell r="AH157">
            <v>18.542925656432757</v>
          </cell>
          <cell r="AI157">
            <v>48.310035658519794</v>
          </cell>
          <cell r="AJ157">
            <v>63.849127020443952</v>
          </cell>
          <cell r="AK157">
            <v>84.463215003907166</v>
          </cell>
          <cell r="AL157">
            <v>114.12325688707324</v>
          </cell>
          <cell r="AM157">
            <v>130.84529389521319</v>
          </cell>
          <cell r="AN157">
            <v>164.06770093583589</v>
          </cell>
          <cell r="AO157">
            <v>171.92719799594559</v>
          </cell>
          <cell r="AP157">
            <v>186.58986318308646</v>
          </cell>
          <cell r="AQ157">
            <v>185.05334389752525</v>
          </cell>
          <cell r="AR157">
            <v>165.79093499820451</v>
          </cell>
          <cell r="AS157">
            <v>180.55814136845387</v>
          </cell>
          <cell r="AT157">
            <v>172.39365514352062</v>
          </cell>
          <cell r="AU157">
            <v>180.77869142638968</v>
          </cell>
          <cell r="AV157">
            <v>178.89002554209313</v>
          </cell>
          <cell r="AW157">
            <v>185.60759334402508</v>
          </cell>
          <cell r="AX157">
            <v>190.3720214609836</v>
          </cell>
          <cell r="AY157">
            <v>196.41406179346774</v>
          </cell>
          <cell r="AZ157">
            <v>198.29757094236865</v>
          </cell>
          <cell r="BA157">
            <v>188.11262299409165</v>
          </cell>
          <cell r="BB157">
            <v>202.70909202751568</v>
          </cell>
          <cell r="BC157">
            <v>198.48799084782354</v>
          </cell>
          <cell r="BD157">
            <v>193.72833231306097</v>
          </cell>
          <cell r="BE157">
            <v>193.43563422261283</v>
          </cell>
          <cell r="BF157">
            <v>215.49112022876201</v>
          </cell>
        </row>
        <row r="158">
          <cell r="AA158">
            <v>0.12327827449278775</v>
          </cell>
          <cell r="AB158">
            <v>0</v>
          </cell>
          <cell r="AC158">
            <v>0.10990332622242936</v>
          </cell>
          <cell r="AD158">
            <v>0.12788692562439499</v>
          </cell>
          <cell r="AE158">
            <v>0.36451868407718696</v>
          </cell>
          <cell r="AF158">
            <v>1.0429168145326915</v>
          </cell>
          <cell r="AG158">
            <v>8.3241491278578188</v>
          </cell>
          <cell r="AH158">
            <v>19.939715718158478</v>
          </cell>
          <cell r="AI158">
            <v>53.694375596140297</v>
          </cell>
          <cell r="AJ158">
            <v>70.651186681769829</v>
          </cell>
          <cell r="AK158">
            <v>93.859564252903738</v>
          </cell>
          <cell r="AL158">
            <v>125.27934574017797</v>
          </cell>
          <cell r="AM158">
            <v>144.4208795863868</v>
          </cell>
          <cell r="AN158">
            <v>181.34789277534844</v>
          </cell>
          <cell r="AO158">
            <v>189.46721581557733</v>
          </cell>
          <cell r="AP158">
            <v>205.916341454194</v>
          </cell>
          <cell r="AQ158">
            <v>204.0959698972521</v>
          </cell>
          <cell r="AR158">
            <v>182.94854472227536</v>
          </cell>
          <cell r="AS158">
            <v>199.20572940226788</v>
          </cell>
          <cell r="AT158">
            <v>193.58237539749391</v>
          </cell>
          <cell r="AU158">
            <v>200.27173208911171</v>
          </cell>
          <cell r="AV158">
            <v>198.35373062729133</v>
          </cell>
          <cell r="AW158">
            <v>206.09000314864608</v>
          </cell>
          <cell r="AX158">
            <v>211.75221010256803</v>
          </cell>
          <cell r="AY158">
            <v>217.97679194254599</v>
          </cell>
          <cell r="AZ158">
            <v>220.17185886150099</v>
          </cell>
          <cell r="BA158">
            <v>206.40707293394814</v>
          </cell>
          <cell r="BB158">
            <v>228.79592724845872</v>
          </cell>
          <cell r="BC158">
            <v>213.89973051932969</v>
          </cell>
          <cell r="BD158">
            <v>219.38570242545887</v>
          </cell>
          <cell r="BE158">
            <v>219.30335148765968</v>
          </cell>
          <cell r="BF158">
            <v>242.07502866102288</v>
          </cell>
        </row>
        <row r="159">
          <cell r="AA159">
            <v>0.10824517810700919</v>
          </cell>
          <cell r="AB159">
            <v>0.2465260067213198</v>
          </cell>
          <cell r="AC159">
            <v>0.14255880736130333</v>
          </cell>
          <cell r="AD159">
            <v>0.64732723069989961</v>
          </cell>
          <cell r="AE159">
            <v>0.23986919313989472</v>
          </cell>
          <cell r="AF159">
            <v>0.89612322762375141</v>
          </cell>
          <cell r="AG159">
            <v>2.7142933924624915</v>
          </cell>
          <cell r="AH159">
            <v>22.934657795757371</v>
          </cell>
          <cell r="AI159">
            <v>56.023320921888157</v>
          </cell>
          <cell r="AJ159">
            <v>74.284504318481808</v>
          </cell>
          <cell r="AK159">
            <v>100.30721826404388</v>
          </cell>
          <cell r="AL159">
            <v>135.45886834353746</v>
          </cell>
          <cell r="AM159">
            <v>153.48972918397286</v>
          </cell>
          <cell r="AN159">
            <v>193.67330299107658</v>
          </cell>
          <cell r="AO159">
            <v>203.49447512477067</v>
          </cell>
          <cell r="AP159">
            <v>220.53196969423487</v>
          </cell>
          <cell r="AQ159">
            <v>218.36277197806871</v>
          </cell>
          <cell r="AR159">
            <v>195.76296152023198</v>
          </cell>
          <cell r="AS159">
            <v>213.34185112061414</v>
          </cell>
          <cell r="AT159">
            <v>203.74106998251727</v>
          </cell>
          <cell r="AU159">
            <v>214.83579693383996</v>
          </cell>
          <cell r="AV159">
            <v>212.97224487906189</v>
          </cell>
          <cell r="AW159">
            <v>221.40114686389236</v>
          </cell>
          <cell r="AX159">
            <v>227.61598694985344</v>
          </cell>
          <cell r="AY159">
            <v>234.10226144681602</v>
          </cell>
          <cell r="AZ159">
            <v>236.51522478706465</v>
          </cell>
          <cell r="BA159">
            <v>223.65542221799404</v>
          </cell>
          <cell r="BB159">
            <v>245.76543626343192</v>
          </cell>
          <cell r="BC159">
            <v>232.19353526809618</v>
          </cell>
          <cell r="BD159">
            <v>247.6860585009133</v>
          </cell>
          <cell r="BE159">
            <v>267.54493966468925</v>
          </cell>
          <cell r="BF159">
            <v>260.59272085345339</v>
          </cell>
        </row>
        <row r="160">
          <cell r="AA160">
            <v>7.1077666497086328E-2</v>
          </cell>
          <cell r="AB160">
            <v>0.67714975064098115</v>
          </cell>
          <cell r="AC160">
            <v>0.69204354085478503</v>
          </cell>
          <cell r="AD160">
            <v>0.91766046106607235</v>
          </cell>
          <cell r="AE160">
            <v>0.3783702339426484</v>
          </cell>
          <cell r="AF160">
            <v>0.95126374195842944</v>
          </cell>
          <cell r="AG160">
            <v>4.1340568645284863</v>
          </cell>
          <cell r="AH160">
            <v>24.912446719917892</v>
          </cell>
          <cell r="AI160">
            <v>63.08754453426814</v>
          </cell>
          <cell r="AJ160">
            <v>82.211015829811146</v>
          </cell>
          <cell r="AK160">
            <v>112.86637362140806</v>
          </cell>
          <cell r="AL160">
            <v>150.41691414158231</v>
          </cell>
          <cell r="AM160">
            <v>171.71392293122187</v>
          </cell>
          <cell r="AN160">
            <v>215.70953146910031</v>
          </cell>
          <cell r="AO160">
            <v>226.72752280108705</v>
          </cell>
          <cell r="AP160">
            <v>245.41001464321235</v>
          </cell>
          <cell r="AQ160">
            <v>243.47373725285942</v>
          </cell>
          <cell r="AR160">
            <v>247.017253420283</v>
          </cell>
          <cell r="AS160">
            <v>245.55543298065726</v>
          </cell>
          <cell r="AT160">
            <v>242.31073866570514</v>
          </cell>
          <cell r="AU160">
            <v>251.72543104111276</v>
          </cell>
          <cell r="AV160">
            <v>252.60928166168071</v>
          </cell>
          <cell r="AW160">
            <v>258.38378035441019</v>
          </cell>
          <cell r="AX160">
            <v>266.60270679459302</v>
          </cell>
          <cell r="AY160">
            <v>274.82645054674822</v>
          </cell>
          <cell r="AZ160">
            <v>276.78242024588701</v>
          </cell>
          <cell r="BA160">
            <v>269.87285946112814</v>
          </cell>
          <cell r="BB160">
            <v>280.64139390136887</v>
          </cell>
          <cell r="BC160">
            <v>276.76870532720318</v>
          </cell>
          <cell r="BD160">
            <v>296.86903745080821</v>
          </cell>
          <cell r="BE160">
            <v>311.36015283398535</v>
          </cell>
          <cell r="BF160">
            <v>308.73201153897844</v>
          </cell>
        </row>
        <row r="161">
          <cell r="AA161">
            <v>0.13174720805282406</v>
          </cell>
          <cell r="AB161">
            <v>2.578865750824522E-2</v>
          </cell>
          <cell r="AC161">
            <v>0.43714886793119456</v>
          </cell>
          <cell r="AD161">
            <v>0.25628492063997133</v>
          </cell>
          <cell r="AE161">
            <v>0.84738612905132138</v>
          </cell>
          <cell r="AF161">
            <v>1.1671730253620025</v>
          </cell>
          <cell r="AG161">
            <v>5.3629121732165883</v>
          </cell>
          <cell r="AH161">
            <v>26.910515065890657</v>
          </cell>
          <cell r="AI161">
            <v>73.431856428943803</v>
          </cell>
          <cell r="AJ161">
            <v>93.935509721978704</v>
          </cell>
          <cell r="AK161">
            <v>126.52348425752855</v>
          </cell>
          <cell r="AL161">
            <v>169.2778693904132</v>
          </cell>
          <cell r="AM161">
            <v>194.95733110657869</v>
          </cell>
          <cell r="AN161">
            <v>244.12639687175223</v>
          </cell>
          <cell r="AO161">
            <v>256.15002645433464</v>
          </cell>
          <cell r="AP161">
            <v>277.90661872876655</v>
          </cell>
          <cell r="AQ161">
            <v>275.57590139209441</v>
          </cell>
          <cell r="AR161">
            <v>276.97650779832435</v>
          </cell>
          <cell r="AS161">
            <v>271.34738313266854</v>
          </cell>
          <cell r="AT161">
            <v>283.49111189048153</v>
          </cell>
          <cell r="AU161">
            <v>284.92218281631989</v>
          </cell>
          <cell r="AV161">
            <v>285.87772766125983</v>
          </cell>
          <cell r="AW161">
            <v>293.14383854715135</v>
          </cell>
          <cell r="AX161">
            <v>304.42416996615327</v>
          </cell>
          <cell r="AY161">
            <v>311.93562789263308</v>
          </cell>
          <cell r="AZ161">
            <v>315.52905862702636</v>
          </cell>
          <cell r="BA161">
            <v>309.13649046560778</v>
          </cell>
          <cell r="BB161">
            <v>322.33196319333683</v>
          </cell>
          <cell r="BC161">
            <v>319.75635063520014</v>
          </cell>
          <cell r="BD161">
            <v>340.09261651930217</v>
          </cell>
          <cell r="BE161">
            <v>354.40345715355187</v>
          </cell>
          <cell r="BF161">
            <v>352.82723876169734</v>
          </cell>
        </row>
        <row r="162">
          <cell r="AA162">
            <v>0.13357586552540157</v>
          </cell>
          <cell r="AB162">
            <v>0.13835263186133545</v>
          </cell>
          <cell r="AC162">
            <v>7.7982093101509858E-2</v>
          </cell>
          <cell r="AD162">
            <v>0.25309405984953209</v>
          </cell>
          <cell r="AE162">
            <v>0.21645386873555678</v>
          </cell>
          <cell r="AF162">
            <v>2.637016750978181</v>
          </cell>
          <cell r="AG162">
            <v>8.4620006644272276</v>
          </cell>
          <cell r="AH162">
            <v>29.496191327811999</v>
          </cell>
          <cell r="AI162">
            <v>79.494991199410237</v>
          </cell>
          <cell r="AJ162">
            <v>98.137516138487712</v>
          </cell>
          <cell r="AK162">
            <v>134.18438310324049</v>
          </cell>
          <cell r="AL162">
            <v>180.38036964933966</v>
          </cell>
          <cell r="AM162">
            <v>206.99133603451429</v>
          </cell>
          <cell r="AN162">
            <v>258.33639716855572</v>
          </cell>
          <cell r="AO162">
            <v>271.79326873366296</v>
          </cell>
          <cell r="AP162">
            <v>295.38678927555014</v>
          </cell>
          <cell r="AQ162">
            <v>292.07999472246166</v>
          </cell>
          <cell r="AR162">
            <v>298.53773492667693</v>
          </cell>
          <cell r="AS162">
            <v>295.42114600455602</v>
          </cell>
          <cell r="AT162">
            <v>304.06875185299162</v>
          </cell>
          <cell r="AU162">
            <v>306.24047075877593</v>
          </cell>
          <cell r="AV162">
            <v>308.21920608465354</v>
          </cell>
          <cell r="AW162">
            <v>316.14387051059782</v>
          </cell>
          <cell r="AX162">
            <v>327.56760601500787</v>
          </cell>
          <cell r="AY162">
            <v>335.91270972208872</v>
          </cell>
          <cell r="AZ162">
            <v>339.94038152873236</v>
          </cell>
          <cell r="BA162">
            <v>334.14581289492287</v>
          </cell>
          <cell r="BB162">
            <v>342.61325604816994</v>
          </cell>
          <cell r="BC162">
            <v>355.53483964286727</v>
          </cell>
          <cell r="BD162">
            <v>365.51992654052657</v>
          </cell>
          <cell r="BE162">
            <v>379.26976542352588</v>
          </cell>
          <cell r="BF162">
            <v>377.65142091106469</v>
          </cell>
        </row>
        <row r="185">
          <cell r="AA185">
            <v>9.3368000000000002</v>
          </cell>
          <cell r="AB185">
            <v>9.0620000000000012</v>
          </cell>
          <cell r="AC185">
            <v>8.8033000000000001</v>
          </cell>
          <cell r="AD185">
            <v>9.0984999999999996</v>
          </cell>
          <cell r="AE185">
            <v>9.8977000000000004</v>
          </cell>
          <cell r="AF185">
            <v>10.350000000000001</v>
          </cell>
          <cell r="AG185">
            <v>9.6600000000000019</v>
          </cell>
          <cell r="AH185">
            <v>8.0027494845708702</v>
          </cell>
          <cell r="AI185">
            <v>9.7261176830159286</v>
          </cell>
          <cell r="AJ185">
            <v>9.5826344638105354</v>
          </cell>
          <cell r="AK185">
            <v>11.600927601980857</v>
          </cell>
          <cell r="AL185">
            <v>7.6628932353370942</v>
          </cell>
          <cell r="AM185">
            <v>7.3199355901694219</v>
          </cell>
          <cell r="AN185">
            <v>9.401506631164068</v>
          </cell>
          <cell r="AO185">
            <v>11.507594799071313</v>
          </cell>
          <cell r="AP185">
            <v>11.074545822530183</v>
          </cell>
          <cell r="AQ185">
            <v>7.3160914386795355</v>
          </cell>
          <cell r="AR185">
            <v>7.6343908503040439</v>
          </cell>
          <cell r="AS185">
            <v>13.397442340893917</v>
          </cell>
          <cell r="AT185">
            <v>5.3179015938720227</v>
          </cell>
          <cell r="AU185">
            <v>-26.734256761286701</v>
          </cell>
          <cell r="AV185">
            <v>10.084019808379594</v>
          </cell>
          <cell r="AW185">
            <v>7.9697290622860635</v>
          </cell>
          <cell r="AX185">
            <v>10.523825864032517</v>
          </cell>
          <cell r="AY185">
            <v>14.662412692676298</v>
          </cell>
          <cell r="AZ185">
            <v>10.194771633725793</v>
          </cell>
          <cell r="BA185">
            <v>11.730476321729725</v>
          </cell>
          <cell r="BB185">
            <v>8.7853111808796598</v>
          </cell>
          <cell r="BC185">
            <v>5.7469131188518929</v>
          </cell>
          <cell r="BD185">
            <v>7.3868024194737245</v>
          </cell>
          <cell r="BE185">
            <v>5.1167935471509622</v>
          </cell>
          <cell r="BF185">
            <v>6.0040375027771802</v>
          </cell>
          <cell r="BG185">
            <v>4.978643505970183</v>
          </cell>
        </row>
      </sheetData>
      <sheetData sheetId="46">
        <row r="4">
          <cell r="D4">
            <v>84.300777626193735</v>
          </cell>
          <cell r="J4">
            <v>58.80843110504776</v>
          </cell>
          <cell r="K4">
            <v>46.877230559345165</v>
          </cell>
          <cell r="L4">
            <v>38.61</v>
          </cell>
          <cell r="M4">
            <v>54.99</v>
          </cell>
          <cell r="N4">
            <v>48.330000000000005</v>
          </cell>
          <cell r="O4">
            <v>69.12</v>
          </cell>
          <cell r="P4">
            <v>65.160000000000011</v>
          </cell>
          <cell r="Q4">
            <v>96.93</v>
          </cell>
          <cell r="R4">
            <v>91.17</v>
          </cell>
          <cell r="S4">
            <v>105.7122</v>
          </cell>
          <cell r="T4">
            <v>99.627839999999992</v>
          </cell>
          <cell r="U4">
            <v>93.543479999999988</v>
          </cell>
          <cell r="V4">
            <v>87.459119999999984</v>
          </cell>
          <cell r="W4">
            <v>81.374759999999981</v>
          </cell>
          <cell r="X4">
            <v>75.290400000000005</v>
          </cell>
          <cell r="Y4">
            <v>80.352900000000005</v>
          </cell>
          <cell r="Z4">
            <v>74.188800000000001</v>
          </cell>
          <cell r="AA4">
            <v>97.447500000000005</v>
          </cell>
        </row>
        <row r="5">
          <cell r="D5">
            <v>1169.847217255397</v>
          </cell>
          <cell r="E5">
            <v>1121.3632966160724</v>
          </cell>
          <cell r="F5">
            <v>1202.2423545692686</v>
          </cell>
          <cell r="G5">
            <v>1317.3491598763997</v>
          </cell>
          <cell r="H5">
            <v>1145.6383384278793</v>
          </cell>
          <cell r="I5">
            <v>1011.3760106706012</v>
          </cell>
          <cell r="J5">
            <v>1160.6313968432742</v>
          </cell>
          <cell r="K5">
            <v>1140.777827129464</v>
          </cell>
          <cell r="L5">
            <v>1245.7236019846955</v>
          </cell>
          <cell r="M5">
            <v>1298.0106135302433</v>
          </cell>
          <cell r="N5">
            <v>1310.7312605706327</v>
          </cell>
          <cell r="O5">
            <v>1345.0493414105656</v>
          </cell>
          <cell r="P5">
            <v>1369.5318623821345</v>
          </cell>
          <cell r="Q5">
            <v>1340.2210669954395</v>
          </cell>
          <cell r="R5">
            <v>1287.3498408072148</v>
          </cell>
          <cell r="S5">
            <v>1291.1416314044852</v>
          </cell>
          <cell r="T5">
            <v>1344.9334220017556</v>
          </cell>
          <cell r="U5">
            <v>1398.725212599026</v>
          </cell>
          <cell r="V5">
            <v>1452.5170031962964</v>
          </cell>
          <cell r="W5">
            <v>1506.3087937935668</v>
          </cell>
          <cell r="X5">
            <v>1610.100584390837</v>
          </cell>
          <cell r="Y5">
            <v>1895.4693514066707</v>
          </cell>
          <cell r="Z5">
            <v>1973.9869520104944</v>
          </cell>
          <cell r="AA5">
            <v>2140.3693810761333</v>
          </cell>
          <cell r="AB5">
            <v>1748.1794466718966</v>
          </cell>
          <cell r="AC5">
            <v>1921.6758176470589</v>
          </cell>
          <cell r="AD5">
            <v>3415.9954147058825</v>
          </cell>
          <cell r="AE5">
            <v>4567.013808823529</v>
          </cell>
          <cell r="AF5">
            <v>4546.2688088235291</v>
          </cell>
          <cell r="AG5">
            <v>4737.2389694852936</v>
          </cell>
          <cell r="AH5">
            <v>5002.53189219669</v>
          </cell>
          <cell r="AI5">
            <v>5312.7217841114416</v>
          </cell>
          <cell r="AJ5">
            <v>5671.1759179197998</v>
          </cell>
          <cell r="AK5">
            <v>5981.5141117637841</v>
          </cell>
          <cell r="AL5">
            <v>6355.1276701460674</v>
          </cell>
          <cell r="AM5">
            <v>6961.7622454070224</v>
          </cell>
          <cell r="AN5">
            <v>7933.8944138125489</v>
          </cell>
          <cell r="AO5">
            <v>8243.936494848489</v>
          </cell>
          <cell r="AP5">
            <v>8792.2317319621252</v>
          </cell>
        </row>
        <row r="6">
          <cell r="D6">
            <v>17.590217000000003</v>
          </cell>
          <cell r="E6">
            <v>16.733592999999999</v>
          </cell>
          <cell r="F6">
            <v>19.199247000000003</v>
          </cell>
          <cell r="G6">
            <v>10.126538</v>
          </cell>
          <cell r="H6">
            <v>10.482116</v>
          </cell>
          <cell r="I6">
            <v>13.367437000000001</v>
          </cell>
          <cell r="J6">
            <v>12.279691</v>
          </cell>
          <cell r="K6">
            <v>8.3382389999999997</v>
          </cell>
          <cell r="L6">
            <v>3.1147940000000003</v>
          </cell>
          <cell r="M6">
            <v>8.4927679999999999</v>
          </cell>
          <cell r="N6">
            <v>29.74287</v>
          </cell>
          <cell r="O6">
            <v>19.466003000000001</v>
          </cell>
          <cell r="P6">
            <v>33.376091000000002</v>
          </cell>
          <cell r="Q6">
            <v>16.621023000000001</v>
          </cell>
          <cell r="R6">
            <v>15.423629</v>
          </cell>
          <cell r="S6">
            <v>35.212251999999999</v>
          </cell>
          <cell r="T6">
            <v>40.473494000000002</v>
          </cell>
          <cell r="U6">
            <v>41.027090000000001</v>
          </cell>
          <cell r="V6">
            <v>37.584716999999998</v>
          </cell>
          <cell r="W6">
            <v>42.522873000000004</v>
          </cell>
          <cell r="X6">
            <v>47.952211999999996</v>
          </cell>
          <cell r="Y6">
            <v>75.242848999999993</v>
          </cell>
          <cell r="Z6">
            <v>111.32042799999999</v>
          </cell>
          <cell r="AA6">
            <v>180.70184500000002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15.565763697581879</v>
          </cell>
          <cell r="P10">
            <v>59.199999999999996</v>
          </cell>
          <cell r="Q10">
            <v>114.4995</v>
          </cell>
          <cell r="R10">
            <v>119</v>
          </cell>
          <cell r="S10">
            <v>206</v>
          </cell>
          <cell r="T10">
            <v>323.5</v>
          </cell>
          <cell r="U10">
            <v>453.5</v>
          </cell>
          <cell r="V10">
            <v>547.73500000000001</v>
          </cell>
          <cell r="W10">
            <v>588.23</v>
          </cell>
          <cell r="X10">
            <v>712.8</v>
          </cell>
          <cell r="Y10">
            <v>944.45650000000001</v>
          </cell>
          <cell r="Z10">
            <v>1058.6420000000003</v>
          </cell>
          <cell r="AA10">
            <v>994.77299999999991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134.27838446596496</v>
          </cell>
          <cell r="U11">
            <v>126.36734283754566</v>
          </cell>
          <cell r="V11">
            <v>382.31717141694088</v>
          </cell>
          <cell r="W11">
            <v>356.89421569128837</v>
          </cell>
          <cell r="X11">
            <v>271.43039360686089</v>
          </cell>
          <cell r="Y11">
            <v>287.04686179708727</v>
          </cell>
          <cell r="Z11">
            <v>173.52509389919595</v>
          </cell>
          <cell r="AA11">
            <v>285.56233595989096</v>
          </cell>
        </row>
        <row r="14">
          <cell r="D14">
            <v>20.685111800000001</v>
          </cell>
          <cell r="E14">
            <v>20.2709698</v>
          </cell>
          <cell r="F14">
            <v>51.224180000000004</v>
          </cell>
          <cell r="G14">
            <v>31.315706200000001</v>
          </cell>
          <cell r="H14">
            <v>22.906501999999996</v>
          </cell>
          <cell r="I14">
            <v>22.205942200000003</v>
          </cell>
          <cell r="J14">
            <v>25.0384414</v>
          </cell>
          <cell r="K14">
            <v>15.762224200000002</v>
          </cell>
          <cell r="L14">
            <v>22.889321600000002</v>
          </cell>
          <cell r="M14">
            <v>26.430105600000001</v>
          </cell>
          <cell r="N14">
            <v>65.628458600000002</v>
          </cell>
          <cell r="O14">
            <v>73.130622200000005</v>
          </cell>
          <cell r="P14">
            <v>116.393147</v>
          </cell>
          <cell r="Q14">
            <v>81.087248799999998</v>
          </cell>
          <cell r="R14">
            <v>102.5388734</v>
          </cell>
          <cell r="S14">
            <v>249.45795859999998</v>
          </cell>
          <cell r="T14">
            <v>82.528803399999987</v>
          </cell>
          <cell r="U14">
            <v>68.261139</v>
          </cell>
          <cell r="V14">
            <v>96.191378</v>
          </cell>
          <cell r="W14">
            <v>69.040273999999997</v>
          </cell>
          <cell r="X14">
            <v>154.87587400000004</v>
          </cell>
          <cell r="Y14">
            <v>219.44332399999993</v>
          </cell>
          <cell r="Z14">
            <v>265.09416500000003</v>
          </cell>
          <cell r="AA14">
            <v>550.99263399999995</v>
          </cell>
        </row>
        <row r="16">
          <cell r="D16">
            <v>62.003124147339705</v>
          </cell>
          <cell r="E16">
            <v>89.190613915416108</v>
          </cell>
          <cell r="F16">
            <v>95.188813096862219</v>
          </cell>
          <cell r="G16">
            <v>87.560668485675322</v>
          </cell>
          <cell r="H16">
            <v>113.63979536152799</v>
          </cell>
          <cell r="I16">
            <v>58.80843110504776</v>
          </cell>
          <cell r="J16">
            <v>46.877230559345165</v>
          </cell>
          <cell r="K16">
            <v>38.61</v>
          </cell>
          <cell r="L16">
            <v>54.99</v>
          </cell>
          <cell r="M16">
            <v>48.330000000000005</v>
          </cell>
          <cell r="N16">
            <v>69.12</v>
          </cell>
          <cell r="O16">
            <v>65.160000000000011</v>
          </cell>
          <cell r="P16">
            <v>96.93</v>
          </cell>
          <cell r="Q16">
            <v>91.17</v>
          </cell>
          <cell r="R16">
            <v>105.7122</v>
          </cell>
          <cell r="S16">
            <v>99.627839999999992</v>
          </cell>
          <cell r="T16">
            <v>93.543479999999988</v>
          </cell>
          <cell r="U16">
            <v>87.459119999999984</v>
          </cell>
          <cell r="V16">
            <v>81.374759999999981</v>
          </cell>
          <cell r="W16">
            <v>75.290400000000005</v>
          </cell>
          <cell r="X16">
            <v>80.352900000000005</v>
          </cell>
          <cell r="Y16">
            <v>74.188800000000001</v>
          </cell>
          <cell r="Z16">
            <v>97.447500000000005</v>
          </cell>
          <cell r="AA16">
            <v>90.778499999999994</v>
          </cell>
        </row>
        <row r="23">
          <cell r="AB23">
            <v>147.66185999862594</v>
          </cell>
          <cell r="AC23">
            <v>153.97383823529412</v>
          </cell>
          <cell r="AD23">
            <v>288.6099794117647</v>
          </cell>
          <cell r="AE23">
            <v>384.53688235294118</v>
          </cell>
          <cell r="AF23">
            <v>376.9323823529412</v>
          </cell>
          <cell r="AG23">
            <v>402.67875882352939</v>
          </cell>
          <cell r="AH23">
            <v>412.69399875691261</v>
          </cell>
          <cell r="AI23">
            <v>443.38386997387022</v>
          </cell>
          <cell r="AJ23">
            <v>473.22366502975166</v>
          </cell>
          <cell r="AK23">
            <v>500.86473865625169</v>
          </cell>
          <cell r="AL23">
            <v>532.36156109462183</v>
          </cell>
          <cell r="AM23">
            <v>631.99384007382343</v>
          </cell>
          <cell r="AN23">
            <v>662.12631413504505</v>
          </cell>
          <cell r="AO23">
            <v>689.28315765787431</v>
          </cell>
          <cell r="AP23">
            <v>633.39123111284732</v>
          </cell>
          <cell r="AQ23">
            <v>805.83469076642461</v>
          </cell>
          <cell r="AR23">
            <v>864.81008732317457</v>
          </cell>
          <cell r="AS23">
            <v>928.77172671084588</v>
          </cell>
          <cell r="AT23">
            <v>965.77591847561996</v>
          </cell>
          <cell r="AU23">
            <v>1043.9371609182983</v>
          </cell>
          <cell r="AV23">
            <v>1112.5726770660099</v>
          </cell>
          <cell r="AW23">
            <v>1202.6372251719665</v>
          </cell>
          <cell r="AX23">
            <v>1289.1833256791499</v>
          </cell>
          <cell r="AY23">
            <v>1415.2422566658811</v>
          </cell>
          <cell r="AZ23">
            <v>1509.4267554971611</v>
          </cell>
          <cell r="BA23">
            <v>1613.1572391380694</v>
          </cell>
          <cell r="BB23">
            <v>1723.822325752599</v>
          </cell>
          <cell r="BC23">
            <v>1861.8318442823156</v>
          </cell>
          <cell r="BD23">
            <v>2004.7613350359202</v>
          </cell>
          <cell r="BE23">
            <v>2158.466804222202</v>
          </cell>
          <cell r="BF23">
            <v>2318.4977090628377</v>
          </cell>
          <cell r="BG23">
            <v>2494.3305570963289</v>
          </cell>
        </row>
        <row r="24">
          <cell r="AB24">
            <v>143.85710581080821</v>
          </cell>
          <cell r="AC24">
            <v>147.28725588235295</v>
          </cell>
          <cell r="AD24">
            <v>284.65257058823533</v>
          </cell>
          <cell r="AE24">
            <v>375.19852941176475</v>
          </cell>
          <cell r="AF24">
            <v>369.85127941176472</v>
          </cell>
          <cell r="AG24">
            <v>401.50930294117643</v>
          </cell>
          <cell r="AH24">
            <v>404.85484407143616</v>
          </cell>
          <cell r="AI24">
            <v>433.1942832574972</v>
          </cell>
          <cell r="AJ24">
            <v>462.41697578697483</v>
          </cell>
          <cell r="AK24">
            <v>492.06372706816643</v>
          </cell>
          <cell r="AL24">
            <v>523.97555197941529</v>
          </cell>
          <cell r="AM24">
            <v>671.73298022629945</v>
          </cell>
          <cell r="AN24">
            <v>650.48258426209782</v>
          </cell>
          <cell r="AO24">
            <v>677.30370918999608</v>
          </cell>
          <cell r="AP24">
            <v>519.10464291942287</v>
          </cell>
          <cell r="AQ24">
            <v>806.3202974046585</v>
          </cell>
          <cell r="AR24">
            <v>864.84149216951789</v>
          </cell>
          <cell r="AS24">
            <v>928.44196490900993</v>
          </cell>
          <cell r="AT24">
            <v>933.09737568009803</v>
          </cell>
          <cell r="AU24">
            <v>1014.1422239821387</v>
          </cell>
          <cell r="AV24">
            <v>1070.7557696357655</v>
          </cell>
          <cell r="AW24">
            <v>1163.9774779505337</v>
          </cell>
          <cell r="AX24">
            <v>1244.1148900507037</v>
          </cell>
          <cell r="AY24">
            <v>1396.1171478653048</v>
          </cell>
          <cell r="AZ24">
            <v>1477.3125769862831</v>
          </cell>
          <cell r="BA24">
            <v>1569.1628666848958</v>
          </cell>
          <cell r="BB24">
            <v>1666.0908559690024</v>
          </cell>
          <cell r="BC24">
            <v>1808.2619829243868</v>
          </cell>
          <cell r="BD24">
            <v>1950.4793460148394</v>
          </cell>
          <cell r="BE24">
            <v>2103.5162203055838</v>
          </cell>
          <cell r="BF24">
            <v>2257.6911154193635</v>
          </cell>
          <cell r="BG24">
            <v>2430.9135840494359</v>
          </cell>
        </row>
        <row r="25">
          <cell r="AB25">
            <v>154.5493510364696</v>
          </cell>
          <cell r="AC25">
            <v>155.61852941176471</v>
          </cell>
          <cell r="AD25">
            <v>292.08019117647063</v>
          </cell>
          <cell r="AE25">
            <v>393.03223529411764</v>
          </cell>
          <cell r="AF25">
            <v>388.91073529411767</v>
          </cell>
          <cell r="AG25">
            <v>421.17998529411761</v>
          </cell>
          <cell r="AH25">
            <v>427.70097979502117</v>
          </cell>
          <cell r="AI25">
            <v>453.73158674781791</v>
          </cell>
          <cell r="AJ25">
            <v>484.59326561693973</v>
          </cell>
          <cell r="AK25">
            <v>514.60881421761974</v>
          </cell>
          <cell r="AL25">
            <v>548.75721373445413</v>
          </cell>
          <cell r="AM25">
            <v>600.52614808635417</v>
          </cell>
          <cell r="AN25">
            <v>683.22602890247344</v>
          </cell>
          <cell r="AO25">
            <v>410.57419366909824</v>
          </cell>
          <cell r="AP25">
            <v>504.14759643057505</v>
          </cell>
          <cell r="AQ25">
            <v>812.19857345043158</v>
          </cell>
          <cell r="AR25">
            <v>874.42647035410619</v>
          </cell>
          <cell r="AS25">
            <v>849.04912453635586</v>
          </cell>
          <cell r="AT25">
            <v>842.51451158345833</v>
          </cell>
          <cell r="AU25">
            <v>918.28612735390561</v>
          </cell>
          <cell r="AV25">
            <v>999.69375606612516</v>
          </cell>
          <cell r="AW25">
            <v>1058.0006261469466</v>
          </cell>
          <cell r="AX25">
            <v>1192.0789495105382</v>
          </cell>
          <cell r="AY25">
            <v>1319.2409956994986</v>
          </cell>
          <cell r="AZ25">
            <v>1376.8117583591034</v>
          </cell>
          <cell r="BA25">
            <v>1433.1785620611961</v>
          </cell>
          <cell r="BB25">
            <v>1538.5065409630997</v>
          </cell>
          <cell r="BC25">
            <v>1684.8863406342573</v>
          </cell>
          <cell r="BD25">
            <v>1825.677532747457</v>
          </cell>
          <cell r="BE25">
            <v>1958.7798905485063</v>
          </cell>
          <cell r="BF25">
            <v>2106.320171810652</v>
          </cell>
          <cell r="BG25">
            <v>2257.6376454410802</v>
          </cell>
        </row>
        <row r="26">
          <cell r="AA26">
            <v>168.84971055383591</v>
          </cell>
          <cell r="AB26">
            <v>152.34310103646959</v>
          </cell>
          <cell r="AC26">
            <v>144.3066</v>
          </cell>
          <cell r="AD26">
            <v>266.49079999999998</v>
          </cell>
          <cell r="AE26">
            <v>368.37804411764705</v>
          </cell>
          <cell r="AF26">
            <v>367.7197941176471</v>
          </cell>
          <cell r="AG26">
            <v>388.75958529411764</v>
          </cell>
          <cell r="AH26">
            <v>395.73570488231928</v>
          </cell>
          <cell r="AI26">
            <v>423.82739669302617</v>
          </cell>
          <cell r="AJ26">
            <v>454.85206192049407</v>
          </cell>
          <cell r="AK26">
            <v>478.70797860711173</v>
          </cell>
          <cell r="AL26">
            <v>509.99692786003521</v>
          </cell>
          <cell r="AM26">
            <v>560.15556104867926</v>
          </cell>
          <cell r="AN26">
            <v>637.63129411347325</v>
          </cell>
          <cell r="AO26">
            <v>661.20293572412015</v>
          </cell>
          <cell r="AP26">
            <v>702.53242764952722</v>
          </cell>
          <cell r="AQ26">
            <v>757.67871913669455</v>
          </cell>
          <cell r="AR26">
            <v>815.64134645514105</v>
          </cell>
          <cell r="AS26">
            <v>876.75938438726496</v>
          </cell>
          <cell r="AT26">
            <v>941.96639566013209</v>
          </cell>
          <cell r="AU26">
            <v>1012.3904655599368</v>
          </cell>
          <cell r="AV26">
            <v>1087.9929129965647</v>
          </cell>
          <cell r="AW26">
            <v>1169.4363514033807</v>
          </cell>
          <cell r="AX26">
            <v>1257.2482699240832</v>
          </cell>
          <cell r="AY26">
            <v>1352.3907867068999</v>
          </cell>
          <cell r="AZ26">
            <v>1453.8144061968094</v>
          </cell>
          <cell r="BA26">
            <v>1562.4478546720015</v>
          </cell>
          <cell r="BB26">
            <v>1679.2777114089399</v>
          </cell>
          <cell r="BC26">
            <v>1805.2993236820253</v>
          </cell>
          <cell r="BD26">
            <v>1940.8394083078881</v>
          </cell>
          <cell r="BE26">
            <v>2086.5217264283483</v>
          </cell>
          <cell r="BF26">
            <v>2243.0695135311898</v>
          </cell>
        </row>
        <row r="27">
          <cell r="AA27">
            <v>172.76725320052708</v>
          </cell>
          <cell r="AB27">
            <v>151.96560103646959</v>
          </cell>
          <cell r="AC27">
            <v>131.49345882352941</v>
          </cell>
          <cell r="AD27">
            <v>261.66766176470588</v>
          </cell>
          <cell r="AE27">
            <v>361.20164705882354</v>
          </cell>
          <cell r="AF27">
            <v>360.03114705882354</v>
          </cell>
          <cell r="AG27">
            <v>370.39863825975982</v>
          </cell>
          <cell r="AH27">
            <v>388.51574032490504</v>
          </cell>
          <cell r="AI27">
            <v>415.63384424581778</v>
          </cell>
          <cell r="AJ27">
            <v>443.34147127378066</v>
          </cell>
          <cell r="AK27">
            <v>462.85273929428848</v>
          </cell>
          <cell r="AL27">
            <v>497.07806127981263</v>
          </cell>
          <cell r="AM27">
            <v>546.1433190316701</v>
          </cell>
          <cell r="AN27">
            <v>620.99936700760838</v>
          </cell>
          <cell r="AO27">
            <v>642.3288202715047</v>
          </cell>
          <cell r="AP27">
            <v>685.2422265256796</v>
          </cell>
          <cell r="AQ27">
            <v>738.17431689289253</v>
          </cell>
          <cell r="AR27">
            <v>793.73866382223184</v>
          </cell>
          <cell r="AS27">
            <v>852.65441690841408</v>
          </cell>
          <cell r="AT27">
            <v>917.5157954578101</v>
          </cell>
          <cell r="AU27">
            <v>986.06414592776298</v>
          </cell>
          <cell r="AV27">
            <v>1059.3211546600348</v>
          </cell>
          <cell r="AW27">
            <v>1138.2591580348117</v>
          </cell>
          <cell r="AX27">
            <v>1224.3160713591078</v>
          </cell>
          <cell r="AY27">
            <v>1316.6840302746264</v>
          </cell>
          <cell r="AZ27">
            <v>1415.2927951401784</v>
          </cell>
          <cell r="BA27">
            <v>1521.0784869482511</v>
          </cell>
          <cell r="BB27">
            <v>1635.1979251095702</v>
          </cell>
          <cell r="BC27">
            <v>1757.763312589391</v>
          </cell>
          <cell r="BD27">
            <v>1889.5588091230829</v>
          </cell>
          <cell r="BE27">
            <v>2031.3423014381121</v>
          </cell>
          <cell r="BF27">
            <v>2183.928322137413</v>
          </cell>
        </row>
        <row r="28">
          <cell r="AA28">
            <v>182.89076536944694</v>
          </cell>
          <cell r="AB28">
            <v>158.95860103646959</v>
          </cell>
          <cell r="AC28">
            <v>170.28304705882354</v>
          </cell>
          <cell r="AD28">
            <v>287.06770294117649</v>
          </cell>
          <cell r="AE28">
            <v>387.38863235294122</v>
          </cell>
          <cell r="AF28">
            <v>381.79688235294122</v>
          </cell>
          <cell r="AG28">
            <v>413.9085775567554</v>
          </cell>
          <cell r="AH28">
            <v>433.23170429780765</v>
          </cell>
          <cell r="AI28">
            <v>457.03683082727753</v>
          </cell>
          <cell r="AJ28">
            <v>485.04972291411724</v>
          </cell>
          <cell r="AK28">
            <v>511.37405517416994</v>
          </cell>
          <cell r="AL28">
            <v>543.18928273129256</v>
          </cell>
          <cell r="AM28">
            <v>597.30165918669354</v>
          </cell>
          <cell r="AN28">
            <v>681.62705329095957</v>
          </cell>
          <cell r="AO28">
            <v>710.19950973475318</v>
          </cell>
          <cell r="AP28">
            <v>754.29962340788791</v>
          </cell>
          <cell r="AQ28">
            <v>809.61876976085864</v>
          </cell>
          <cell r="AR28">
            <v>870.3596958924561</v>
          </cell>
          <cell r="AS28">
            <v>937.10366528890074</v>
          </cell>
          <cell r="AT28">
            <v>1007.9321478236435</v>
          </cell>
          <cell r="AU28">
            <v>1083.7158052938603</v>
          </cell>
          <cell r="AV28">
            <v>1164.5145626266969</v>
          </cell>
          <cell r="AW28">
            <v>1251.542021578045</v>
          </cell>
          <cell r="AX28">
            <v>1344.6769018632313</v>
          </cell>
          <cell r="AY28">
            <v>1445.8247850195798</v>
          </cell>
          <cell r="AZ28">
            <v>1554.7962325785807</v>
          </cell>
          <cell r="BA28">
            <v>1671.8390114699262</v>
          </cell>
          <cell r="BB28">
            <v>1796.9851711839183</v>
          </cell>
          <cell r="BC28">
            <v>1931.4409621791876</v>
          </cell>
          <cell r="BD28">
            <v>2076.0871290536838</v>
          </cell>
          <cell r="BE28">
            <v>2231.862093659754</v>
          </cell>
          <cell r="BF28">
            <v>2399.3414799148682</v>
          </cell>
        </row>
        <row r="29">
          <cell r="AA29">
            <v>176.50713996227711</v>
          </cell>
          <cell r="AB29">
            <v>147.73960103646959</v>
          </cell>
          <cell r="AC29">
            <v>165.91407058823532</v>
          </cell>
          <cell r="AD29">
            <v>283.88337941176468</v>
          </cell>
          <cell r="AE29">
            <v>377.24226470588235</v>
          </cell>
          <cell r="AF29">
            <v>378.13576470588237</v>
          </cell>
          <cell r="AG29">
            <v>395.20440028937679</v>
          </cell>
          <cell r="AH29">
            <v>417.51714607684505</v>
          </cell>
          <cell r="AI29">
            <v>443.43949294983963</v>
          </cell>
          <cell r="AJ29">
            <v>473.64382295717581</v>
          </cell>
          <cell r="AK29">
            <v>498.88464873535622</v>
          </cell>
          <cell r="AL29">
            <v>528.51777276926805</v>
          </cell>
          <cell r="AM29">
            <v>579.49130914150737</v>
          </cell>
          <cell r="AN29">
            <v>661.82112438529077</v>
          </cell>
          <cell r="AO29">
            <v>688.00034131058783</v>
          </cell>
          <cell r="AP29">
            <v>733.22827271797746</v>
          </cell>
          <cell r="AQ29">
            <v>787.77847283938343</v>
          </cell>
          <cell r="AR29">
            <v>846.83451833675826</v>
          </cell>
          <cell r="AS29">
            <v>910.3250421340955</v>
          </cell>
          <cell r="AT29">
            <v>978.62654668710036</v>
          </cell>
          <cell r="AU29">
            <v>1052.3829834877074</v>
          </cell>
          <cell r="AV29">
            <v>1131.5091408126289</v>
          </cell>
          <cell r="AW29">
            <v>1216.1522465334954</v>
          </cell>
          <cell r="AX29">
            <v>1307.05657391254</v>
          </cell>
          <cell r="AY29">
            <v>1405.0536522859072</v>
          </cell>
          <cell r="AZ29">
            <v>1510.5968264018841</v>
          </cell>
          <cell r="BA29">
            <v>1623.9965574209948</v>
          </cell>
          <cell r="BB29">
            <v>1745.8137504654333</v>
          </cell>
          <cell r="BC29">
            <v>1876.7490275513001</v>
          </cell>
          <cell r="BD29">
            <v>2017.4444845211337</v>
          </cell>
          <cell r="BE29">
            <v>2168.6637093505874</v>
          </cell>
          <cell r="BF29">
            <v>2331.2973104244661</v>
          </cell>
        </row>
        <row r="30">
          <cell r="AA30">
            <v>183.80600736813184</v>
          </cell>
          <cell r="AB30">
            <v>124.28591034613078</v>
          </cell>
          <cell r="AC30">
            <v>170.96315000000001</v>
          </cell>
          <cell r="AD30">
            <v>292.00452352941181</v>
          </cell>
          <cell r="AE30">
            <v>388.15286764705883</v>
          </cell>
          <cell r="AF30">
            <v>387.88611764705882</v>
          </cell>
          <cell r="AG30">
            <v>397.87426570312277</v>
          </cell>
          <cell r="AH30">
            <v>420.76401388695768</v>
          </cell>
          <cell r="AI30">
            <v>446.49234119325422</v>
          </cell>
          <cell r="AJ30">
            <v>477.27689165582814</v>
          </cell>
          <cell r="AK30">
            <v>510.26307904257118</v>
          </cell>
          <cell r="AL30">
            <v>538.42010475443874</v>
          </cell>
          <cell r="AM30">
            <v>538.02737943029422</v>
          </cell>
          <cell r="AN30">
            <v>668.83920139390716</v>
          </cell>
          <cell r="AO30">
            <v>695.40334270177334</v>
          </cell>
          <cell r="AP30">
            <v>742.91778467618747</v>
          </cell>
          <cell r="AQ30">
            <v>783.56573905773746</v>
          </cell>
          <cell r="AR30">
            <v>843.89105033613771</v>
          </cell>
          <cell r="AS30">
            <v>908.55098762403861</v>
          </cell>
          <cell r="AT30">
            <v>976.34148896159786</v>
          </cell>
          <cell r="AU30">
            <v>1045.805109104303</v>
          </cell>
          <cell r="AV30">
            <v>1136.6693845048965</v>
          </cell>
          <cell r="AW30">
            <v>1218.6550529305493</v>
          </cell>
          <cell r="AX30">
            <v>1306.5880734048781</v>
          </cell>
          <cell r="AY30">
            <v>1399.5902189746391</v>
          </cell>
          <cell r="AZ30">
            <v>1508.0113841623681</v>
          </cell>
          <cell r="BA30">
            <v>1623.0834043910118</v>
          </cell>
          <cell r="BB30">
            <v>1745.3014703462236</v>
          </cell>
          <cell r="BC30">
            <v>1875.2608209899363</v>
          </cell>
          <cell r="BD30">
            <v>2017.1821620608109</v>
          </cell>
          <cell r="BE30">
            <v>2166.5365385439959</v>
          </cell>
          <cell r="BF30">
            <v>2328.2443514039887</v>
          </cell>
        </row>
        <row r="31">
          <cell r="AA31">
            <v>182.74008004973854</v>
          </cell>
          <cell r="AB31">
            <v>137.46460766934638</v>
          </cell>
          <cell r="AC31">
            <v>173.83073823529412</v>
          </cell>
          <cell r="AD31">
            <v>297.3333617647059</v>
          </cell>
          <cell r="AE31">
            <v>387.15348529411762</v>
          </cell>
          <cell r="AF31">
            <v>384.04373529411765</v>
          </cell>
          <cell r="AG31">
            <v>406.76924252603055</v>
          </cell>
          <cell r="AH31">
            <v>430.66381164175624</v>
          </cell>
          <cell r="AI31">
            <v>453.92987695248684</v>
          </cell>
          <cell r="AJ31">
            <v>483.06507712134339</v>
          </cell>
          <cell r="AK31">
            <v>514.08164532263334</v>
          </cell>
          <cell r="AL31">
            <v>543.92274687535678</v>
          </cell>
          <cell r="AM31">
            <v>544.18964368043942</v>
          </cell>
          <cell r="AN31">
            <v>677.68616344185557</v>
          </cell>
          <cell r="AO31">
            <v>706.4669237090103</v>
          </cell>
          <cell r="AP31">
            <v>752.99010848192177</v>
          </cell>
          <cell r="AQ31">
            <v>792.52639301410807</v>
          </cell>
          <cell r="AR31">
            <v>853.19161608808201</v>
          </cell>
          <cell r="AS31">
            <v>919.44823565083664</v>
          </cell>
          <cell r="AT31">
            <v>989.1139318371811</v>
          </cell>
          <cell r="AU31">
            <v>1059.5628380280266</v>
          </cell>
          <cell r="AV31">
            <v>1151.3529717245644</v>
          </cell>
          <cell r="AW31">
            <v>1234.0768996659572</v>
          </cell>
          <cell r="AX31">
            <v>1322.5557682776393</v>
          </cell>
          <cell r="AY31">
            <v>1416.6895246994359</v>
          </cell>
          <cell r="AZ31">
            <v>1526.867927742675</v>
          </cell>
          <cell r="BA31">
            <v>1643.8194992736794</v>
          </cell>
          <cell r="BB31">
            <v>1767.5944558533581</v>
          </cell>
          <cell r="BC31">
            <v>1898.8823782005013</v>
          </cell>
          <cell r="BD31">
            <v>2042.3693202875961</v>
          </cell>
          <cell r="BE31">
            <v>2193.5821310905371</v>
          </cell>
          <cell r="BF31">
            <v>2357.3997405538867</v>
          </cell>
        </row>
        <row r="32">
          <cell r="AA32">
            <v>180.07962407332815</v>
          </cell>
          <cell r="AB32">
            <v>144.21979796094635</v>
          </cell>
          <cell r="AC32">
            <v>173.30508235294121</v>
          </cell>
          <cell r="AD32">
            <v>290.03387352941178</v>
          </cell>
          <cell r="AE32">
            <v>383.26495588235292</v>
          </cell>
          <cell r="AF32">
            <v>386.32670588235294</v>
          </cell>
          <cell r="AG32">
            <v>403.48532431956801</v>
          </cell>
          <cell r="AH32">
            <v>426.94155447711012</v>
          </cell>
          <cell r="AI32">
            <v>450.99530013606585</v>
          </cell>
          <cell r="AJ32">
            <v>482.12840337290999</v>
          </cell>
          <cell r="AK32">
            <v>510.11813054373744</v>
          </cell>
          <cell r="AL32">
            <v>539.38201186635513</v>
          </cell>
          <cell r="AM32">
            <v>590.8633414536647</v>
          </cell>
          <cell r="AN32">
            <v>674.98779896758492</v>
          </cell>
          <cell r="AO32">
            <v>701.88549941156623</v>
          </cell>
          <cell r="AP32">
            <v>747.99293806285698</v>
          </cell>
          <cell r="AQ32">
            <v>803.23147514706295</v>
          </cell>
          <cell r="AR32">
            <v>863.85576826194176</v>
          </cell>
          <cell r="AS32">
            <v>928.95866477837967</v>
          </cell>
          <cell r="AT32">
            <v>998.27010203650866</v>
          </cell>
          <cell r="AU32">
            <v>1073.3193577835566</v>
          </cell>
          <cell r="AV32">
            <v>1154.120299788698</v>
          </cell>
          <cell r="AW32">
            <v>1240.6084816387315</v>
          </cell>
          <cell r="AX32">
            <v>1333.3144583714184</v>
          </cell>
          <cell r="AY32">
            <v>1433.2065720532321</v>
          </cell>
          <cell r="AZ32">
            <v>1540.9476721792914</v>
          </cell>
          <cell r="BA32">
            <v>1656.6303299446097</v>
          </cell>
          <cell r="BB32">
            <v>1780.7885674962147</v>
          </cell>
          <cell r="BC32">
            <v>1914.3366615753166</v>
          </cell>
          <cell r="BD32">
            <v>2057.9228504331331</v>
          </cell>
          <cell r="BE32">
            <v>2212.2195383617723</v>
          </cell>
          <cell r="BF32">
            <v>2378.0828905956705</v>
          </cell>
        </row>
        <row r="33">
          <cell r="AA33">
            <v>183.70349926085743</v>
          </cell>
          <cell r="AB33">
            <v>142.47687802708157</v>
          </cell>
          <cell r="AC33">
            <v>169.46093823529412</v>
          </cell>
          <cell r="AD33">
            <v>287.12218529411763</v>
          </cell>
          <cell r="AE33">
            <v>384.60063235294115</v>
          </cell>
          <cell r="AF33">
            <v>386.18138235294117</v>
          </cell>
          <cell r="AG33">
            <v>404.83180973893195</v>
          </cell>
          <cell r="AH33">
            <v>425.99487193380611</v>
          </cell>
          <cell r="AI33">
            <v>449.63211087551576</v>
          </cell>
          <cell r="AJ33">
            <v>479.56979621730414</v>
          </cell>
          <cell r="AK33">
            <v>508.80294821570891</v>
          </cell>
          <cell r="AL33">
            <v>539.00487374622446</v>
          </cell>
          <cell r="AM33">
            <v>540.92872678428557</v>
          </cell>
          <cell r="AN33">
            <v>673.83638707516491</v>
          </cell>
          <cell r="AO33">
            <v>700.39225477977232</v>
          </cell>
          <cell r="AP33">
            <v>745.95629210830475</v>
          </cell>
          <cell r="AQ33">
            <v>785.89372044935715</v>
          </cell>
          <cell r="AR33">
            <v>846.76783468740678</v>
          </cell>
          <cell r="AS33">
            <v>912.2493148183006</v>
          </cell>
          <cell r="AT33">
            <v>981.40495889775229</v>
          </cell>
          <cell r="AU33">
            <v>1051.3727469255082</v>
          </cell>
          <cell r="AV33">
            <v>1142.2176822779054</v>
          </cell>
          <cell r="AW33">
            <v>1223.8464839969981</v>
          </cell>
          <cell r="AX33">
            <v>1311.8095135128619</v>
          </cell>
          <cell r="AY33">
            <v>1405.5882335168787</v>
          </cell>
          <cell r="AZ33">
            <v>1514.9982031501161</v>
          </cell>
          <cell r="BA33">
            <v>1630.7809401813004</v>
          </cell>
          <cell r="BB33">
            <v>1753.4666809366665</v>
          </cell>
          <cell r="BC33">
            <v>1883.7129853301299</v>
          </cell>
          <cell r="BD33">
            <v>2026.0700887548428</v>
          </cell>
          <cell r="BE33">
            <v>2176.0843929762532</v>
          </cell>
          <cell r="BF33">
            <v>2338.7053106573376</v>
          </cell>
        </row>
        <row r="34">
          <cell r="AA34">
            <v>176.246951158304</v>
          </cell>
          <cell r="AB34">
            <v>142.65703167660951</v>
          </cell>
          <cell r="AC34">
            <v>165.23910882352942</v>
          </cell>
          <cell r="AD34">
            <v>285.04918529411759</v>
          </cell>
          <cell r="AE34">
            <v>376.86363235294118</v>
          </cell>
          <cell r="AF34">
            <v>378.45288235294117</v>
          </cell>
          <cell r="AG34">
            <v>330.63907873880726</v>
          </cell>
          <cell r="AH34">
            <v>417.91752205181274</v>
          </cell>
          <cell r="AI34">
            <v>441.42485025897349</v>
          </cell>
          <cell r="AJ34">
            <v>472.01476405317953</v>
          </cell>
          <cell r="AK34">
            <v>478.89160688616903</v>
          </cell>
          <cell r="AL34">
            <v>510.52156145479239</v>
          </cell>
          <cell r="AM34">
            <v>560.40833726331221</v>
          </cell>
          <cell r="AN34">
            <v>640.63109683708808</v>
          </cell>
          <cell r="AO34">
            <v>960.89580668843246</v>
          </cell>
          <cell r="AP34">
            <v>1270.4285878689352</v>
          </cell>
          <cell r="AQ34">
            <v>768.82794393967561</v>
          </cell>
          <cell r="AR34">
            <v>822.16425152177544</v>
          </cell>
          <cell r="AS34">
            <v>970.24947714594055</v>
          </cell>
          <cell r="AT34">
            <v>1209.1949821584094</v>
          </cell>
          <cell r="AU34">
            <v>1281.4067525387545</v>
          </cell>
          <cell r="AV34">
            <v>1358.3443335116517</v>
          </cell>
          <cell r="AW34">
            <v>1469.5524690454913</v>
          </cell>
          <cell r="AX34">
            <v>1547.8075352880223</v>
          </cell>
          <cell r="AY34">
            <v>1551.1784022288521</v>
          </cell>
          <cell r="AZ34">
            <v>1732.1905630455876</v>
          </cell>
          <cell r="BA34">
            <v>1930.972381862106</v>
          </cell>
          <cell r="BB34">
            <v>2108.3127136166149</v>
          </cell>
          <cell r="BC34">
            <v>2213.3193918455145</v>
          </cell>
          <cell r="BD34">
            <v>2351.7334428276954</v>
          </cell>
          <cell r="BE34">
            <v>2527.5600054300376</v>
          </cell>
          <cell r="BF34">
            <v>2723.6925882706928</v>
          </cell>
        </row>
        <row r="39">
          <cell r="AB39">
            <v>16.844223999999997</v>
          </cell>
          <cell r="AC39">
            <v>11.50877</v>
          </cell>
          <cell r="AD39">
            <v>29.971937999999998</v>
          </cell>
          <cell r="AE39">
            <v>48.823684999999998</v>
          </cell>
          <cell r="AF39">
            <v>414.54950300000002</v>
          </cell>
          <cell r="AG39">
            <v>500.67906499999998</v>
          </cell>
          <cell r="AH39">
            <v>477.05433995237308</v>
          </cell>
          <cell r="AI39">
            <v>643.47100037001462</v>
          </cell>
          <cell r="AJ39">
            <v>711.81654530403182</v>
          </cell>
          <cell r="AK39">
            <v>1096.788253869159</v>
          </cell>
          <cell r="AL39">
            <v>1288.6797711173585</v>
          </cell>
          <cell r="AM39">
            <v>1577.1083885791541</v>
          </cell>
          <cell r="AN39">
            <v>1816.5592610570995</v>
          </cell>
          <cell r="AO39">
            <v>2039.0335306710051</v>
          </cell>
          <cell r="AP39">
            <v>2064.3033025314435</v>
          </cell>
          <cell r="AQ39">
            <v>3465.6475277701447</v>
          </cell>
          <cell r="AR39">
            <v>2230.2097448428585</v>
          </cell>
          <cell r="AS39">
            <v>2235.7006816364606</v>
          </cell>
          <cell r="AT39">
            <v>2629.2450323937737</v>
          </cell>
          <cell r="AU39">
            <v>2924.91911586166</v>
          </cell>
          <cell r="AV39">
            <v>2579.4740320716437</v>
          </cell>
          <cell r="AW39">
            <v>2355.284312656564</v>
          </cell>
          <cell r="AX39">
            <v>4103.2011549719673</v>
          </cell>
          <cell r="AY39">
            <v>4587.3308036166418</v>
          </cell>
          <cell r="AZ39">
            <v>5085.5880469790254</v>
          </cell>
          <cell r="BA39">
            <v>5479.5229641432597</v>
          </cell>
          <cell r="BB39">
            <v>5477.9090251489415</v>
          </cell>
          <cell r="BC39">
            <v>5841.4467164042626</v>
          </cell>
          <cell r="BD39">
            <v>5959.0493895825839</v>
          </cell>
          <cell r="BE39">
            <v>6581.7756238704769</v>
          </cell>
          <cell r="BF39">
            <v>6813.8576019210514</v>
          </cell>
          <cell r="BG39">
            <v>7026.4575677713738</v>
          </cell>
        </row>
        <row r="40">
          <cell r="AB40">
            <v>22.931176000000001</v>
          </cell>
          <cell r="AC40">
            <v>16.037065000000002</v>
          </cell>
          <cell r="AD40">
            <v>53.128063000000004</v>
          </cell>
          <cell r="AE40">
            <v>79.516981000000001</v>
          </cell>
          <cell r="AF40">
            <v>241.00454399999998</v>
          </cell>
          <cell r="AG40">
            <v>612.52980000000002</v>
          </cell>
          <cell r="AH40">
            <v>475.48089124780415</v>
          </cell>
          <cell r="AI40">
            <v>654.44735516959486</v>
          </cell>
          <cell r="AJ40">
            <v>884.44151192218135</v>
          </cell>
          <cell r="AK40">
            <v>988.2541551334798</v>
          </cell>
          <cell r="AL40">
            <v>1358.3191315499712</v>
          </cell>
          <cell r="AM40">
            <v>1725.5379055866163</v>
          </cell>
          <cell r="AN40">
            <v>1916.6932813157032</v>
          </cell>
          <cell r="AO40">
            <v>2150.2908188593656</v>
          </cell>
          <cell r="AP40">
            <v>2142.8830636456387</v>
          </cell>
          <cell r="AQ40">
            <v>2579.3128311165269</v>
          </cell>
          <cell r="AR40">
            <v>2139.0833443703882</v>
          </cell>
          <cell r="AS40">
            <v>2103.3784917018256</v>
          </cell>
          <cell r="AT40">
            <v>2428.2657867574171</v>
          </cell>
          <cell r="AU40">
            <v>2639.4534048974333</v>
          </cell>
          <cell r="AV40">
            <v>2274.1563581282608</v>
          </cell>
          <cell r="AW40">
            <v>2165.506794639191</v>
          </cell>
          <cell r="AX40">
            <v>2875.3273950765933</v>
          </cell>
          <cell r="AY40">
            <v>3119.8737163493533</v>
          </cell>
          <cell r="AZ40">
            <v>3332.5392126080874</v>
          </cell>
          <cell r="BA40">
            <v>3428.1200629307177</v>
          </cell>
          <cell r="BB40">
            <v>3246.5661423835568</v>
          </cell>
          <cell r="BC40">
            <v>3308.8841475246986</v>
          </cell>
          <cell r="BD40">
            <v>3268.5638296392781</v>
          </cell>
          <cell r="BE40">
            <v>3526.9017949601539</v>
          </cell>
          <cell r="BF40">
            <v>3538.9334785076157</v>
          </cell>
          <cell r="BG40">
            <v>3542.997955157357</v>
          </cell>
        </row>
        <row r="41">
          <cell r="AB41">
            <v>19.459611000000002</v>
          </cell>
          <cell r="AC41">
            <v>14.591002</v>
          </cell>
          <cell r="AD41">
            <v>25.730553</v>
          </cell>
          <cell r="AE41">
            <v>163.30200399999998</v>
          </cell>
          <cell r="AF41">
            <v>392.99297200000001</v>
          </cell>
          <cell r="AG41">
            <v>382.42233899999997</v>
          </cell>
          <cell r="AH41">
            <v>464.48476582118445</v>
          </cell>
          <cell r="AI41">
            <v>610.46552100625695</v>
          </cell>
          <cell r="AJ41">
            <v>737.60305220348255</v>
          </cell>
          <cell r="AK41">
            <v>761.79089693474293</v>
          </cell>
          <cell r="AL41">
            <v>1010.9438006288738</v>
          </cell>
          <cell r="AM41">
            <v>1013.0927521465765</v>
          </cell>
          <cell r="AN41">
            <v>1642.1209497348493</v>
          </cell>
          <cell r="AO41">
            <v>1203.3079224669425</v>
          </cell>
          <cell r="AP41">
            <v>2498.8308095376037</v>
          </cell>
          <cell r="AQ41">
            <v>548.53104876042926</v>
          </cell>
          <cell r="AR41">
            <v>1404.9126639104149</v>
          </cell>
          <cell r="AS41">
            <v>1404.5994209720807</v>
          </cell>
          <cell r="AT41">
            <v>1542.4271192968577</v>
          </cell>
          <cell r="AU41">
            <v>1714.2316766245917</v>
          </cell>
          <cell r="AV41">
            <v>1265.2234509590139</v>
          </cell>
          <cell r="AW41">
            <v>1370.4870387318856</v>
          </cell>
          <cell r="AX41">
            <v>392.81256537814966</v>
          </cell>
          <cell r="AY41">
            <v>229.7883161519012</v>
          </cell>
          <cell r="AZ41">
            <v>-22.703002489943401</v>
          </cell>
          <cell r="BA41">
            <v>-411.83466829949396</v>
          </cell>
          <cell r="BB41">
            <v>-813.11869118252798</v>
          </cell>
          <cell r="BC41">
            <v>-1209.7151377084451</v>
          </cell>
          <cell r="BD41">
            <v>-1475.2258762796505</v>
          </cell>
          <cell r="BE41">
            <v>-1817.7461848405082</v>
          </cell>
          <cell r="BF41">
            <v>-2137.3610658510261</v>
          </cell>
          <cell r="BG41">
            <v>-2442.8166988578414</v>
          </cell>
        </row>
        <row r="42">
          <cell r="AA42">
            <v>11.153136</v>
          </cell>
          <cell r="AB42">
            <v>17.556930999999999</v>
          </cell>
          <cell r="AC42">
            <v>16.636873000000001</v>
          </cell>
          <cell r="AD42">
            <v>35.495345999999998</v>
          </cell>
          <cell r="AE42">
            <v>222.57303300000001</v>
          </cell>
          <cell r="AF42">
            <v>534.61394999999993</v>
          </cell>
          <cell r="AG42">
            <v>605.5357489999999</v>
          </cell>
          <cell r="AH42">
            <v>671.24870188880061</v>
          </cell>
          <cell r="AI42">
            <v>884.11313877799682</v>
          </cell>
          <cell r="AJ42">
            <v>696.43250799320754</v>
          </cell>
          <cell r="AK42">
            <v>1168.8336427796501</v>
          </cell>
          <cell r="AL42">
            <v>1312.7476364312356</v>
          </cell>
          <cell r="AM42">
            <v>1501.5515653831394</v>
          </cell>
          <cell r="AN42">
            <v>1700.5284389558994</v>
          </cell>
          <cell r="AO42">
            <v>1856.7708854875525</v>
          </cell>
          <cell r="AP42">
            <v>1846.2985162726955</v>
          </cell>
          <cell r="AQ42">
            <v>1838.6147894907599</v>
          </cell>
          <cell r="AR42">
            <v>1778.8057211650907</v>
          </cell>
          <cell r="AS42">
            <v>1736.288318133217</v>
          </cell>
          <cell r="AT42">
            <v>1978.6204692866745</v>
          </cell>
          <cell r="AU42">
            <v>2126.4568659185743</v>
          </cell>
          <cell r="AV42">
            <v>1809.2240889651707</v>
          </cell>
          <cell r="AW42">
            <v>1762.6748311400142</v>
          </cell>
          <cell r="AX42">
            <v>1925.7639989309005</v>
          </cell>
          <cell r="AY42">
            <v>2031.7012452263837</v>
          </cell>
          <cell r="AZ42">
            <v>2091.9249776661991</v>
          </cell>
          <cell r="BA42">
            <v>2046.3037794461397</v>
          </cell>
          <cell r="BB42">
            <v>1814.6234004352859</v>
          </cell>
          <cell r="BC42">
            <v>1739.5445244216173</v>
          </cell>
          <cell r="BD42">
            <v>1637.9784120930067</v>
          </cell>
          <cell r="BE42">
            <v>1702.9053540623859</v>
          </cell>
          <cell r="BF42">
            <v>1619.4127313958854</v>
          </cell>
        </row>
        <row r="43">
          <cell r="AA43">
            <v>13.654699000000001</v>
          </cell>
          <cell r="AB43">
            <v>12.681368000000001</v>
          </cell>
          <cell r="AC43">
            <v>18.960115000000002</v>
          </cell>
          <cell r="AD43">
            <v>29.747249</v>
          </cell>
          <cell r="AE43">
            <v>137.53725599999999</v>
          </cell>
          <cell r="AF43">
            <v>157.03004000000001</v>
          </cell>
          <cell r="AG43">
            <v>253.47945863967303</v>
          </cell>
          <cell r="AH43">
            <v>283.11766319265325</v>
          </cell>
          <cell r="AI43">
            <v>547.79682736179211</v>
          </cell>
          <cell r="AJ43">
            <v>670.8711408999684</v>
          </cell>
          <cell r="AK43">
            <v>658.95983293699055</v>
          </cell>
          <cell r="AL43">
            <v>907.09501192066148</v>
          </cell>
          <cell r="AM43">
            <v>888.0128482204118</v>
          </cell>
          <cell r="AN43">
            <v>1104.5905706048509</v>
          </cell>
          <cell r="AO43">
            <v>1230.9015062055314</v>
          </cell>
          <cell r="AP43">
            <v>1172.7387633105939</v>
          </cell>
          <cell r="AQ43">
            <v>1186.5318970920036</v>
          </cell>
          <cell r="AR43">
            <v>1135.7434772038205</v>
          </cell>
          <cell r="AS43">
            <v>1122.2058790463882</v>
          </cell>
          <cell r="AT43">
            <v>1277.6301525163483</v>
          </cell>
          <cell r="AU43">
            <v>1365.6882999652216</v>
          </cell>
          <cell r="AV43">
            <v>1164.4405197040976</v>
          </cell>
          <cell r="AW43">
            <v>1133.8872619133042</v>
          </cell>
          <cell r="AX43">
            <v>1240.5417911317036</v>
          </cell>
          <cell r="AY43">
            <v>1307.9973816366789</v>
          </cell>
          <cell r="AZ43">
            <v>1345.9445313957501</v>
          </cell>
          <cell r="BA43">
            <v>1317.1180453903221</v>
          </cell>
          <cell r="BB43">
            <v>1168.009945982097</v>
          </cell>
          <cell r="BC43">
            <v>1119.8045575207866</v>
          </cell>
          <cell r="BD43">
            <v>1054.2778702343871</v>
          </cell>
          <cell r="BE43">
            <v>1096.0127984273961</v>
          </cell>
          <cell r="BF43">
            <v>1042.3566965128034</v>
          </cell>
        </row>
        <row r="44">
          <cell r="AA44">
            <v>16.581422999999997</v>
          </cell>
          <cell r="AB44">
            <v>20.558074000000001</v>
          </cell>
          <cell r="AC44">
            <v>28.003140999999999</v>
          </cell>
          <cell r="AD44">
            <v>51.797135000000004</v>
          </cell>
          <cell r="AE44">
            <v>142.546209</v>
          </cell>
          <cell r="AF44">
            <v>586.09482800000001</v>
          </cell>
          <cell r="AG44">
            <v>590.33784877884068</v>
          </cell>
          <cell r="AH44">
            <v>663.62187580396835</v>
          </cell>
          <cell r="AI44">
            <v>869.13108601232477</v>
          </cell>
          <cell r="AJ44">
            <v>873.77517555170164</v>
          </cell>
          <cell r="AK44">
            <v>1234.6563155206159</v>
          </cell>
          <cell r="AL44">
            <v>1589.9068624701511</v>
          </cell>
          <cell r="AM44">
            <v>1769.9551321143292</v>
          </cell>
          <cell r="AN44">
            <v>2164.8367436917761</v>
          </cell>
          <cell r="AO44">
            <v>2021.4366180283669</v>
          </cell>
          <cell r="AP44">
            <v>2150.0044389975601</v>
          </cell>
          <cell r="AQ44">
            <v>2169.3464807783625</v>
          </cell>
          <cell r="AR44">
            <v>2090.4337125691372</v>
          </cell>
          <cell r="AS44">
            <v>2039.4384532605891</v>
          </cell>
          <cell r="AT44">
            <v>2287.508989307431</v>
          </cell>
          <cell r="AU44">
            <v>2487.4303763070507</v>
          </cell>
          <cell r="AV44">
            <v>2118.2034452779044</v>
          </cell>
          <cell r="AW44">
            <v>2060.5765383393859</v>
          </cell>
          <cell r="AX44">
            <v>2248.9782758609344</v>
          </cell>
          <cell r="AY44">
            <v>2370.2124718767272</v>
          </cell>
          <cell r="AZ44">
            <v>2444.9720418707147</v>
          </cell>
          <cell r="BA44">
            <v>2391.2051648763259</v>
          </cell>
          <cell r="BB44">
            <v>2119.7322508458701</v>
          </cell>
          <cell r="BC44">
            <v>2031.7615839781643</v>
          </cell>
          <cell r="BD44">
            <v>1913.1818849812682</v>
          </cell>
          <cell r="BE44">
            <v>1989.5363932674031</v>
          </cell>
          <cell r="BF44">
            <v>1891.8207402155697</v>
          </cell>
        </row>
        <row r="45">
          <cell r="AA45">
            <v>14.311622</v>
          </cell>
          <cell r="AB45">
            <v>16.556802999999999</v>
          </cell>
          <cell r="AC45">
            <v>19.755213000000001</v>
          </cell>
          <cell r="AD45">
            <v>37.703707000000001</v>
          </cell>
          <cell r="AE45">
            <v>206.44866200000001</v>
          </cell>
          <cell r="AF45">
            <v>274.60607099999999</v>
          </cell>
          <cell r="AG45">
            <v>395.27061666660808</v>
          </cell>
          <cell r="AH45">
            <v>443.01465561178401</v>
          </cell>
          <cell r="AI45">
            <v>579.75329083845577</v>
          </cell>
          <cell r="AJ45">
            <v>548.47959297952559</v>
          </cell>
          <cell r="AK45">
            <v>772.27140467894617</v>
          </cell>
          <cell r="AL45">
            <v>1029.0434522399682</v>
          </cell>
          <cell r="AM45">
            <v>1141.1164061057416</v>
          </cell>
          <cell r="AN45">
            <v>1390.5212151491889</v>
          </cell>
          <cell r="AO45">
            <v>1220.621897630532</v>
          </cell>
          <cell r="AP45">
            <v>1359.8101408777118</v>
          </cell>
          <cell r="AQ45">
            <v>1373.9696826607772</v>
          </cell>
          <cell r="AR45">
            <v>1319.5008044503904</v>
          </cell>
          <cell r="AS45">
            <v>1282.711179323376</v>
          </cell>
          <cell r="AT45">
            <v>1432.4133544582214</v>
          </cell>
          <cell r="AU45">
            <v>1568.068987944604</v>
          </cell>
          <cell r="AV45">
            <v>1334.4575473598231</v>
          </cell>
          <cell r="AW45">
            <v>1296.7897098654748</v>
          </cell>
          <cell r="AX45">
            <v>1414.5550697055671</v>
          </cell>
          <cell r="AY45">
            <v>1490.8187619238972</v>
          </cell>
          <cell r="AZ45">
            <v>1539.2247416121702</v>
          </cell>
          <cell r="BA45">
            <v>1504.9261956553348</v>
          </cell>
          <cell r="BB45">
            <v>1333.8242911795501</v>
          </cell>
          <cell r="BC45">
            <v>1278.4363470263652</v>
          </cell>
          <cell r="BD45">
            <v>1203.9172256967652</v>
          </cell>
          <cell r="BE45">
            <v>1252.0922822894559</v>
          </cell>
          <cell r="BF45">
            <v>1190.503819820384</v>
          </cell>
        </row>
        <row r="46">
          <cell r="AA46">
            <v>15.645061</v>
          </cell>
          <cell r="AB46">
            <v>18.625136999999999</v>
          </cell>
          <cell r="AC46">
            <v>23.516228999999999</v>
          </cell>
          <cell r="AD46">
            <v>70.886184999999998</v>
          </cell>
          <cell r="AE46">
            <v>277.82106800000003</v>
          </cell>
          <cell r="AF46">
            <v>307.47106400000001</v>
          </cell>
          <cell r="AG46">
            <v>497.27966737584802</v>
          </cell>
          <cell r="AH46">
            <v>558.3911003221491</v>
          </cell>
          <cell r="AI46">
            <v>731.33247757082199</v>
          </cell>
          <cell r="AJ46">
            <v>660.06296205883723</v>
          </cell>
          <cell r="AK46">
            <v>949.18895706411183</v>
          </cell>
          <cell r="AL46">
            <v>1276.0725355124264</v>
          </cell>
          <cell r="AM46">
            <v>1262.6397813590029</v>
          </cell>
          <cell r="AN46">
            <v>1666.7465923177792</v>
          </cell>
          <cell r="AO46">
            <v>1392.2299461882817</v>
          </cell>
          <cell r="AP46">
            <v>1603.0236093049434</v>
          </cell>
          <cell r="AQ46">
            <v>1611.0370285630661</v>
          </cell>
          <cell r="AR46">
            <v>1533.0359997617677</v>
          </cell>
          <cell r="AS46">
            <v>1502.4460807306039</v>
          </cell>
          <cell r="AT46">
            <v>1669.4863704081538</v>
          </cell>
          <cell r="AU46">
            <v>1834.6395689883568</v>
          </cell>
          <cell r="AV46">
            <v>1559.0101210234761</v>
          </cell>
          <cell r="AW46">
            <v>1513.9072721369157</v>
          </cell>
          <cell r="AX46">
            <v>1652.9005129365453</v>
          </cell>
          <cell r="AY46">
            <v>1741.2516340475856</v>
          </cell>
          <cell r="AZ46">
            <v>1798.5578428216224</v>
          </cell>
          <cell r="BA46">
            <v>1757.9748725716581</v>
          </cell>
          <cell r="BB46">
            <v>1558.0718497702806</v>
          </cell>
          <cell r="BC46">
            <v>1493.5304842714588</v>
          </cell>
          <cell r="BD46">
            <v>1406.4147897475409</v>
          </cell>
          <cell r="BE46">
            <v>1462.751464325295</v>
          </cell>
          <cell r="BF46">
            <v>1390.7348793415797</v>
          </cell>
        </row>
        <row r="47">
          <cell r="AA47">
            <v>16.909487000000002</v>
          </cell>
          <cell r="AB47">
            <v>16.680508999999997</v>
          </cell>
          <cell r="AC47">
            <v>18.141432000000002</v>
          </cell>
          <cell r="AD47">
            <v>63.994788999999997</v>
          </cell>
          <cell r="AE47">
            <v>180.15984800000001</v>
          </cell>
          <cell r="AF47">
            <v>370.33997999999997</v>
          </cell>
          <cell r="AG47">
            <v>462.38410550984077</v>
          </cell>
          <cell r="AH47">
            <v>519.50969018929811</v>
          </cell>
          <cell r="AI47">
            <v>682.005618053989</v>
          </cell>
          <cell r="AJ47">
            <v>556.14648417877663</v>
          </cell>
          <cell r="AK47">
            <v>892.6238520935641</v>
          </cell>
          <cell r="AL47">
            <v>1169.521189624505</v>
          </cell>
          <cell r="AM47">
            <v>1192.4428770572968</v>
          </cell>
          <cell r="AN47">
            <v>1534.7005029160232</v>
          </cell>
          <cell r="AO47">
            <v>1555.6586200417023</v>
          </cell>
          <cell r="AP47">
            <v>1553.5802254257253</v>
          </cell>
          <cell r="AQ47">
            <v>1567.4518147426584</v>
          </cell>
          <cell r="AR47">
            <v>1506.2142636322953</v>
          </cell>
          <cell r="AS47">
            <v>1485.4185663422518</v>
          </cell>
          <cell r="AT47">
            <v>1675.2868886214178</v>
          </cell>
          <cell r="AU47">
            <v>1804.2722533076892</v>
          </cell>
          <cell r="AV47">
            <v>1537.5871416538189</v>
          </cell>
          <cell r="AW47">
            <v>1497.1133013053752</v>
          </cell>
          <cell r="AX47">
            <v>1636.5727390830275</v>
          </cell>
          <cell r="AY47">
            <v>1724.513601722151</v>
          </cell>
          <cell r="AZ47">
            <v>1776.5354457555486</v>
          </cell>
          <cell r="BA47">
            <v>1738.1302669972604</v>
          </cell>
          <cell r="BB47">
            <v>1541.1877623892117</v>
          </cell>
          <cell r="BC47">
            <v>1477.4139894549076</v>
          </cell>
          <cell r="BD47">
            <v>1390.9842557829795</v>
          </cell>
          <cell r="BE47">
            <v>1446.2709746964636</v>
          </cell>
          <cell r="BF47">
            <v>1375.3842663161265</v>
          </cell>
        </row>
        <row r="48">
          <cell r="AA48">
            <v>15.075895000000001</v>
          </cell>
          <cell r="AB48">
            <v>12.795050999999999</v>
          </cell>
          <cell r="AC48">
            <v>19.581105999999998</v>
          </cell>
          <cell r="AD48">
            <v>57.297809000000001</v>
          </cell>
          <cell r="AE48">
            <v>278.89679599999999</v>
          </cell>
          <cell r="AF48">
            <v>436.756058</v>
          </cell>
          <cell r="AG48">
            <v>573.48040292664848</v>
          </cell>
          <cell r="AH48">
            <v>718.07625440472736</v>
          </cell>
          <cell r="AI48">
            <v>881.99436915165245</v>
          </cell>
          <cell r="AJ48">
            <v>986.57067574379005</v>
          </cell>
          <cell r="AK48">
            <v>1439.4519709189578</v>
          </cell>
          <cell r="AL48">
            <v>1728.1945423021471</v>
          </cell>
          <cell r="AM48">
            <v>1946.9802057424922</v>
          </cell>
          <cell r="AN48">
            <v>2385.4280153848463</v>
          </cell>
          <cell r="AO48">
            <v>2469.8256001165855</v>
          </cell>
          <cell r="AP48">
            <v>2441.1565353672268</v>
          </cell>
          <cell r="AQ48">
            <v>2454.7056448742978</v>
          </cell>
          <cell r="AR48">
            <v>2379.8263114958791</v>
          </cell>
          <cell r="AS48">
            <v>2334.8597961277528</v>
          </cell>
          <cell r="AT48">
            <v>2639.1807818338489</v>
          </cell>
          <cell r="AU48">
            <v>2837.9536694127196</v>
          </cell>
          <cell r="AV48">
            <v>2418.9573009526339</v>
          </cell>
          <cell r="AW48">
            <v>2357.3834421014226</v>
          </cell>
          <cell r="AX48">
            <v>2575.3193423926709</v>
          </cell>
          <cell r="AY48">
            <v>2714.254175878717</v>
          </cell>
          <cell r="AZ48">
            <v>2795.6114294623462</v>
          </cell>
          <cell r="BA48">
            <v>2735.4534555882701</v>
          </cell>
          <cell r="BB48">
            <v>2425.6697247457073</v>
          </cell>
          <cell r="BC48">
            <v>2325.106435947012</v>
          </cell>
          <cell r="BD48">
            <v>2189.13091722238</v>
          </cell>
          <cell r="BE48">
            <v>2276.1019478853691</v>
          </cell>
          <cell r="BF48">
            <v>2164.5879716007817</v>
          </cell>
        </row>
        <row r="49">
          <cell r="AA49">
            <v>14.71949</v>
          </cell>
          <cell r="AB49">
            <v>11.893171000000001</v>
          </cell>
          <cell r="AC49">
            <v>21.508941999999998</v>
          </cell>
          <cell r="AD49">
            <v>49.794279000000003</v>
          </cell>
          <cell r="AE49">
            <v>217.81366399999999</v>
          </cell>
          <cell r="AF49">
            <v>541.13660300000004</v>
          </cell>
          <cell r="AG49">
            <v>599.70013829497304</v>
          </cell>
          <cell r="AH49">
            <v>528.41195645763696</v>
          </cell>
          <cell r="AI49">
            <v>827.45972086143377</v>
          </cell>
          <cell r="AJ49">
            <v>926.92243128174403</v>
          </cell>
          <cell r="AK49">
            <v>1179.7526319978945</v>
          </cell>
          <cell r="AL49">
            <v>1526.3051283591196</v>
          </cell>
          <cell r="AM49">
            <v>1487.9927029556136</v>
          </cell>
          <cell r="AN49">
            <v>2031.9587787885439</v>
          </cell>
          <cell r="AO49">
            <v>2081.6865254588738</v>
          </cell>
          <cell r="AP49">
            <v>2034.1654198911779</v>
          </cell>
          <cell r="AQ49">
            <v>2049.8660674129201</v>
          </cell>
          <cell r="AR49">
            <v>1970.4241702713066</v>
          </cell>
          <cell r="AS49">
            <v>1957.0689505278519</v>
          </cell>
          <cell r="AT49">
            <v>2205.048378278213</v>
          </cell>
          <cell r="AU49">
            <v>2366.9226176801139</v>
          </cell>
          <cell r="AV49">
            <v>2017.8172929103075</v>
          </cell>
          <cell r="AW49">
            <v>1966.0377279391926</v>
          </cell>
          <cell r="AX49">
            <v>2150.7261901203037</v>
          </cell>
          <cell r="AY49">
            <v>2265.2404287713111</v>
          </cell>
          <cell r="AZ49">
            <v>2332.6054998164432</v>
          </cell>
          <cell r="BA49">
            <v>2282.6261527261954</v>
          </cell>
          <cell r="BB49">
            <v>2024.2539231203291</v>
          </cell>
          <cell r="BC49">
            <v>1940.5484759482997</v>
          </cell>
          <cell r="BD49">
            <v>1826.8353121380994</v>
          </cell>
          <cell r="BE49">
            <v>1899.3784687000041</v>
          </cell>
          <cell r="BF49">
            <v>1806.3752666156565</v>
          </cell>
        </row>
        <row r="50">
          <cell r="AA50">
            <v>14.476025</v>
          </cell>
          <cell r="AB50">
            <v>12.286391999999999</v>
          </cell>
          <cell r="AC50">
            <v>17.574981000000001</v>
          </cell>
          <cell r="AD50">
            <v>37.576849000000003</v>
          </cell>
          <cell r="AE50">
            <v>307.29934700000001</v>
          </cell>
          <cell r="AF50">
            <v>692.78717599999993</v>
          </cell>
          <cell r="AG50">
            <v>351.90080880756796</v>
          </cell>
          <cell r="AH50">
            <v>747.58810510762123</v>
          </cell>
          <cell r="AI50">
            <v>688.02959482566621</v>
          </cell>
          <cell r="AJ50">
            <v>1371.8779198827542</v>
          </cell>
          <cell r="AK50">
            <v>1107.4280860718882</v>
          </cell>
          <cell r="AL50">
            <v>1903.1709378435808</v>
          </cell>
          <cell r="AM50">
            <v>2468.5694347496246</v>
          </cell>
          <cell r="AN50">
            <v>2695.3156500834411</v>
          </cell>
          <cell r="AO50">
            <v>3478.236128845263</v>
          </cell>
          <cell r="AP50">
            <v>1433.2051748376834</v>
          </cell>
          <cell r="AQ50">
            <v>1779.985186738053</v>
          </cell>
          <cell r="AR50">
            <v>2411.8097863266485</v>
          </cell>
          <cell r="AS50">
            <v>2270.8841821975984</v>
          </cell>
          <cell r="AT50">
            <v>2484.886676841641</v>
          </cell>
          <cell r="AU50">
            <v>2404.9631630919866</v>
          </cell>
          <cell r="AV50">
            <v>2171.4487009938457</v>
          </cell>
          <cell r="AW50">
            <v>2195.3517692312707</v>
          </cell>
          <cell r="AX50">
            <v>1458.3009644116319</v>
          </cell>
          <cell r="AY50">
            <v>1367.0174627986526</v>
          </cell>
          <cell r="AZ50">
            <v>1179.1992325020365</v>
          </cell>
          <cell r="BA50">
            <v>880.45370797400756</v>
          </cell>
          <cell r="BB50">
            <v>403.27037518169527</v>
          </cell>
          <cell r="BC50">
            <v>28.237875210870698</v>
          </cell>
          <cell r="BD50">
            <v>-250.10801083864135</v>
          </cell>
          <cell r="BE50">
            <v>-490.98091764389756</v>
          </cell>
          <cell r="BF50">
            <v>-796.60638639642639</v>
          </cell>
        </row>
        <row r="55">
          <cell r="AB55">
            <v>55.630371999999994</v>
          </cell>
          <cell r="AC55">
            <v>131.88018899999997</v>
          </cell>
          <cell r="AD55">
            <v>6.6138729999999999</v>
          </cell>
          <cell r="AE55">
            <v>29.849459</v>
          </cell>
          <cell r="AF55">
            <v>27.873922</v>
          </cell>
          <cell r="AG55">
            <v>22.647455999999998</v>
          </cell>
          <cell r="AH55">
            <v>17.712504259657745</v>
          </cell>
          <cell r="AI55">
            <v>16.507222016589367</v>
          </cell>
          <cell r="AJ55">
            <v>7.4930119692066608</v>
          </cell>
          <cell r="AK55">
            <v>10.526380675342594</v>
          </cell>
          <cell r="AL55">
            <v>8.5149622365080013</v>
          </cell>
          <cell r="AM55">
            <v>8.810185284799573</v>
          </cell>
          <cell r="AN55">
            <v>8.1005441543072489</v>
          </cell>
          <cell r="AO55">
            <v>7.9771941819147987</v>
          </cell>
          <cell r="AP55">
            <v>7.5556668382894046</v>
          </cell>
          <cell r="AQ55">
            <v>8.3674793395947056</v>
          </cell>
          <cell r="AR55">
            <v>8.1917105391638039</v>
          </cell>
          <cell r="AS55">
            <v>8.1622139597811465</v>
          </cell>
          <cell r="AT55">
            <v>8.0385190106539941</v>
          </cell>
          <cell r="AU55">
            <v>8.0508529717487711</v>
          </cell>
          <cell r="AV55">
            <v>8.0631179374966102</v>
          </cell>
          <cell r="AW55">
            <v>8.1621551641884853</v>
          </cell>
          <cell r="AX55">
            <v>8.1012828837688655</v>
          </cell>
          <cell r="AY55">
            <v>8.0953718087738</v>
          </cell>
          <cell r="AZ55">
            <v>8.0831855935713453</v>
          </cell>
          <cell r="BA55">
            <v>8.0945561531953061</v>
          </cell>
          <cell r="BB55">
            <v>8.101022677559822</v>
          </cell>
          <cell r="BC55">
            <v>8.1073103206995594</v>
          </cell>
          <cell r="BD55">
            <v>8.0950838233738267</v>
          </cell>
          <cell r="BE55">
            <v>8.0962893107599676</v>
          </cell>
          <cell r="BF55">
            <v>8.0962317136799715</v>
          </cell>
          <cell r="BG55">
            <v>8.0988524571176956</v>
          </cell>
        </row>
        <row r="56">
          <cell r="AB56">
            <v>24.920237999999998</v>
          </cell>
          <cell r="AC56">
            <v>24.031283999999999</v>
          </cell>
          <cell r="AD56">
            <v>121.440865</v>
          </cell>
          <cell r="AE56">
            <v>42.601013000000002</v>
          </cell>
          <cell r="AF56">
            <v>20.537385999999998</v>
          </cell>
          <cell r="AG56">
            <v>17.588429999999999</v>
          </cell>
          <cell r="AH56">
            <v>16.424264160426493</v>
          </cell>
          <cell r="AI56">
            <v>17.060372708606938</v>
          </cell>
          <cell r="AJ56">
            <v>15.64427640649769</v>
          </cell>
          <cell r="AK56">
            <v>10.491556484700066</v>
          </cell>
          <cell r="AL56">
            <v>8.0552701644658278</v>
          </cell>
          <cell r="AM56">
            <v>9.0833999717919038</v>
          </cell>
          <cell r="AN56">
            <v>9.0234319899596009</v>
          </cell>
          <cell r="AO56">
            <v>9.2822885747788355</v>
          </cell>
          <cell r="AP56">
            <v>9.0952930465069741</v>
          </cell>
          <cell r="AQ56">
            <v>8.7497042258469016</v>
          </cell>
          <cell r="AR56">
            <v>8.9079367495006281</v>
          </cell>
          <cell r="AS56">
            <v>9.0468235617768418</v>
          </cell>
          <cell r="AT56">
            <v>9.0117309173185891</v>
          </cell>
          <cell r="AU56">
            <v>9.0164092316820366</v>
          </cell>
          <cell r="AV56">
            <v>8.9622977001899873</v>
          </cell>
          <cell r="AW56">
            <v>8.9465209372249994</v>
          </cell>
          <cell r="AX56">
            <v>8.9890396320936148</v>
          </cell>
          <cell r="AY56">
            <v>8.9967564696384894</v>
          </cell>
          <cell r="AZ56">
            <v>8.9851996837018451</v>
          </cell>
          <cell r="BA56">
            <v>8.9822047941658258</v>
          </cell>
          <cell r="BB56">
            <v>8.975962884569789</v>
          </cell>
          <cell r="BC56">
            <v>8.9799443033649542</v>
          </cell>
          <cell r="BD56">
            <v>8.9858326928339132</v>
          </cell>
          <cell r="BE56">
            <v>8.9840136270881796</v>
          </cell>
          <cell r="BF56">
            <v>8.9818288717272647</v>
          </cell>
          <cell r="BG56">
            <v>8.9815916604045309</v>
          </cell>
        </row>
        <row r="57">
          <cell r="AB57">
            <v>59.315638999999997</v>
          </cell>
          <cell r="AC57">
            <v>147.31705099999996</v>
          </cell>
          <cell r="AD57">
            <v>35.284665999999994</v>
          </cell>
          <cell r="AE57">
            <v>20.237555</v>
          </cell>
          <cell r="AF57">
            <v>25.486805</v>
          </cell>
          <cell r="AG57">
            <v>20.19952143544376</v>
          </cell>
          <cell r="AH57">
            <v>20.22989605808279</v>
          </cell>
          <cell r="AI57">
            <v>18.744290422648376</v>
          </cell>
          <cell r="AJ57">
            <v>8.6911549371513868</v>
          </cell>
          <cell r="AK57">
            <v>9.6360203093833814</v>
          </cell>
          <cell r="AL57">
            <v>8.6181334938013396</v>
          </cell>
          <cell r="AM57">
            <v>9.1177509603187872</v>
          </cell>
          <cell r="AN57">
            <v>8.7892660294756375</v>
          </cell>
          <cell r="AO57">
            <v>8.4319000189697348</v>
          </cell>
          <cell r="AP57">
            <v>7.8004044748053101</v>
          </cell>
          <cell r="AQ57">
            <v>8.4939182498950263</v>
          </cell>
          <cell r="AR57">
            <v>8.5514909954741611</v>
          </cell>
          <cell r="AS57">
            <v>8.5266479466928988</v>
          </cell>
          <cell r="AT57">
            <v>8.413395953723974</v>
          </cell>
          <cell r="AU57">
            <v>8.3608723371674252</v>
          </cell>
          <cell r="AV57">
            <v>8.3571715241182751</v>
          </cell>
          <cell r="AW57">
            <v>8.4692650965906946</v>
          </cell>
          <cell r="AX57">
            <v>8.4419157514353458</v>
          </cell>
          <cell r="AY57">
            <v>8.4254705716586535</v>
          </cell>
          <cell r="AZ57">
            <v>8.4085241326071429</v>
          </cell>
          <cell r="BA57">
            <v>8.4109390561940796</v>
          </cell>
          <cell r="BB57">
            <v>8.4204694152820228</v>
          </cell>
          <cell r="BC57">
            <v>8.4312229216971843</v>
          </cell>
          <cell r="BD57">
            <v>8.4214637854354493</v>
          </cell>
          <cell r="BE57">
            <v>8.419325219487817</v>
          </cell>
          <cell r="BF57">
            <v>8.4185238622431751</v>
          </cell>
          <cell r="BG57">
            <v>8.4206840796193099</v>
          </cell>
        </row>
        <row r="58">
          <cell r="AA58">
            <v>12.124645000000001</v>
          </cell>
          <cell r="AB58">
            <v>19.881181000000002</v>
          </cell>
          <cell r="AC58">
            <v>15.437389</v>
          </cell>
          <cell r="AD58">
            <v>112.75140399999999</v>
          </cell>
          <cell r="AE58">
            <v>24.375947</v>
          </cell>
          <cell r="AF58">
            <v>23.074287000000002</v>
          </cell>
          <cell r="AG58">
            <v>12.15671200409818</v>
          </cell>
          <cell r="AH58">
            <v>13.750973051122831</v>
          </cell>
          <cell r="AI58">
            <v>14.163924739298285</v>
          </cell>
          <cell r="AJ58">
            <v>13.319546227612101</v>
          </cell>
          <cell r="AK58">
            <v>8.0398264817671095</v>
          </cell>
          <cell r="AL58">
            <v>7.0592139463730792</v>
          </cell>
          <cell r="AM58">
            <v>7.227174412223353</v>
          </cell>
          <cell r="AN58">
            <v>7.5111312594897868</v>
          </cell>
          <cell r="AO58">
            <v>7.6630285857344509</v>
          </cell>
          <cell r="AP58">
            <v>7.5055464917331189</v>
          </cell>
          <cell r="AQ58">
            <v>7.1429285115405294</v>
          </cell>
          <cell r="AR58">
            <v>7.393218939110759</v>
          </cell>
          <cell r="AS58">
            <v>7.4099618521442476</v>
          </cell>
          <cell r="AT58">
            <v>7.4431707575217292</v>
          </cell>
          <cell r="AU58">
            <v>7.4229368760526215</v>
          </cell>
          <cell r="AV58">
            <v>7.3789653104100763</v>
          </cell>
          <cell r="AW58">
            <v>7.3624433872739772</v>
          </cell>
          <cell r="AX58">
            <v>7.4096507470478867</v>
          </cell>
          <cell r="AY58">
            <v>7.4034956366805309</v>
          </cell>
          <cell r="AZ58">
            <v>7.4034334156612589</v>
          </cell>
          <cell r="BA58">
            <v>7.3954983914930175</v>
          </cell>
          <cell r="BB58">
            <v>7.3915976994147465</v>
          </cell>
          <cell r="BC58">
            <v>7.3949043156313348</v>
          </cell>
          <cell r="BD58">
            <v>7.400735178059489</v>
          </cell>
          <cell r="BE58">
            <v>7.3977858917761781</v>
          </cell>
          <cell r="BF58">
            <v>7.3972338000519695</v>
          </cell>
        </row>
        <row r="59">
          <cell r="AA59">
            <v>30.095932000000001</v>
          </cell>
          <cell r="AB59">
            <v>37.202795999999999</v>
          </cell>
          <cell r="AC59">
            <v>0</v>
          </cell>
          <cell r="AD59">
            <v>85.967072000000002</v>
          </cell>
          <cell r="AE59">
            <v>89.06354300000001</v>
          </cell>
          <cell r="AF59">
            <v>32.811579999999999</v>
          </cell>
          <cell r="AG59">
            <v>15.960984987136714</v>
          </cell>
          <cell r="AH59">
            <v>17.234060366556264</v>
          </cell>
          <cell r="AI59">
            <v>16.879676900892072</v>
          </cell>
          <cell r="AJ59">
            <v>17.250649310644498</v>
          </cell>
          <cell r="AK59">
            <v>15.795450135388256</v>
          </cell>
          <cell r="AL59">
            <v>9.2445441639821428</v>
          </cell>
          <cell r="AM59">
            <v>9.7789202000726814</v>
          </cell>
          <cell r="AN59">
            <v>10.187250783661764</v>
          </cell>
          <cell r="AO59">
            <v>10.607575493996869</v>
          </cell>
          <cell r="AP59">
            <v>10.827272103260754</v>
          </cell>
          <cell r="AQ59">
            <v>10.593093481352708</v>
          </cell>
          <cell r="AR59">
            <v>10.129112548994842</v>
          </cell>
          <cell r="AS59">
            <v>10.398822412468956</v>
          </cell>
          <cell r="AT59">
            <v>10.468860882253386</v>
          </cell>
          <cell r="AU59">
            <v>10.511175208014825</v>
          </cell>
          <cell r="AV59">
            <v>10.483432285666131</v>
          </cell>
          <cell r="AW59">
            <v>10.420212906616943</v>
          </cell>
          <cell r="AX59">
            <v>10.39828066747963</v>
          </cell>
          <cell r="AY59">
            <v>10.456500739004047</v>
          </cell>
          <cell r="AZ59">
            <v>10.456392390006181</v>
          </cell>
          <cell r="BA59">
            <v>10.453920361356316</v>
          </cell>
          <cell r="BB59">
            <v>10.442963797754587</v>
          </cell>
          <cell r="BC59">
            <v>10.437061412892623</v>
          </cell>
          <cell r="BD59">
            <v>10.441611591120154</v>
          </cell>
          <cell r="BE59">
            <v>10.449367740202751</v>
          </cell>
          <cell r="BF59">
            <v>10.446389910625973</v>
          </cell>
        </row>
        <row r="60">
          <cell r="AA60">
            <v>79.742426999999992</v>
          </cell>
          <cell r="AB60">
            <v>48.101273999999997</v>
          </cell>
          <cell r="AC60">
            <v>19.245733999999999</v>
          </cell>
          <cell r="AD60">
            <v>80.126806999999999</v>
          </cell>
          <cell r="AE60">
            <v>43.333989000000003</v>
          </cell>
          <cell r="AF60">
            <v>55.840311999999997</v>
          </cell>
          <cell r="AG60">
            <v>17.81974944428157</v>
          </cell>
          <cell r="AH60">
            <v>17.346808449724126</v>
          </cell>
          <cell r="AI60">
            <v>16.318794737128869</v>
          </cell>
          <cell r="AJ60">
            <v>15.349107413365223</v>
          </cell>
          <cell r="AK60">
            <v>13.839716126653485</v>
          </cell>
          <cell r="AL60">
            <v>11.325213422670268</v>
          </cell>
          <cell r="AM60">
            <v>9.4910795495474432</v>
          </cell>
          <cell r="AN60">
            <v>9.8906186866055954</v>
          </cell>
          <cell r="AO60">
            <v>10.203678653748508</v>
          </cell>
          <cell r="AP60">
            <v>10.416649599798612</v>
          </cell>
          <cell r="AQ60">
            <v>10.428629797947677</v>
          </cell>
          <cell r="AR60">
            <v>10.265447982474086</v>
          </cell>
          <cell r="AS60">
            <v>10.086131257529567</v>
          </cell>
          <cell r="AT60">
            <v>10.241004944114895</v>
          </cell>
          <cell r="AU60">
            <v>10.280107458299691</v>
          </cell>
          <cell r="AV60">
            <v>10.287572716372967</v>
          </cell>
          <cell r="AW60">
            <v>10.260264288073182</v>
          </cell>
          <cell r="AX60">
            <v>10.232052871758242</v>
          </cell>
          <cell r="AY60">
            <v>10.231016132878061</v>
          </cell>
          <cell r="AZ60">
            <v>10.260200455723796</v>
          </cell>
          <cell r="BA60">
            <v>10.258202693476429</v>
          </cell>
          <cell r="BB60">
            <v>10.254221292961251</v>
          </cell>
          <cell r="BC60">
            <v>10.248347288381941</v>
          </cell>
          <cell r="BD60">
            <v>10.247138689359558</v>
          </cell>
          <cell r="BE60">
            <v>10.250397572684298</v>
          </cell>
          <cell r="BF60">
            <v>10.253622083980595</v>
          </cell>
        </row>
        <row r="61">
          <cell r="AA61">
            <v>36.372047999999999</v>
          </cell>
          <cell r="AB61">
            <v>85.044837999999984</v>
          </cell>
          <cell r="AC61">
            <v>26.550879000000002</v>
          </cell>
          <cell r="AD61">
            <v>102.783928</v>
          </cell>
          <cell r="AE61">
            <v>25.922708999999998</v>
          </cell>
          <cell r="AF61">
            <v>38.519375999999994</v>
          </cell>
          <cell r="AG61">
            <v>18.223117027338397</v>
          </cell>
          <cell r="AH61">
            <v>19.609584781627515</v>
          </cell>
          <cell r="AI61">
            <v>15.989458485680817</v>
          </cell>
          <cell r="AJ61">
            <v>14.675723851095514</v>
          </cell>
          <cell r="AK61">
            <v>10.863848040020878</v>
          </cell>
          <cell r="AL61">
            <v>9.8797274358929332</v>
          </cell>
          <cell r="AM61">
            <v>9.3366743747956598</v>
          </cell>
          <cell r="AN61">
            <v>9.4691123459090214</v>
          </cell>
          <cell r="AO61">
            <v>9.3454511057670473</v>
          </cell>
          <cell r="AP61">
            <v>9.4304497474285238</v>
          </cell>
          <cell r="AQ61">
            <v>9.3132977718829597</v>
          </cell>
          <cell r="AR61">
            <v>9.4922830019586382</v>
          </cell>
          <cell r="AS61">
            <v>9.3789970691566431</v>
          </cell>
          <cell r="AT61">
            <v>9.4101187945892377</v>
          </cell>
          <cell r="AU61">
            <v>9.3920957392387638</v>
          </cell>
          <cell r="AV61">
            <v>9.4050292770031998</v>
          </cell>
          <cell r="AW61">
            <v>9.3973584753652482</v>
          </cell>
          <cell r="AX61">
            <v>9.4157047763892958</v>
          </cell>
          <cell r="AY61">
            <v>9.3967198710706192</v>
          </cell>
          <cell r="AZ61">
            <v>9.4040614125171516</v>
          </cell>
          <cell r="BA61">
            <v>9.4013816278134232</v>
          </cell>
          <cell r="BB61">
            <v>9.4037747624691033</v>
          </cell>
          <cell r="BC61">
            <v>9.4030452326311469</v>
          </cell>
          <cell r="BD61">
            <v>9.4043284900519186</v>
          </cell>
          <cell r="BE61">
            <v>9.4017965813002888</v>
          </cell>
          <cell r="BF61">
            <v>9.4033183050965494</v>
          </cell>
        </row>
        <row r="62">
          <cell r="AA62">
            <v>52.010779999999997</v>
          </cell>
          <cell r="AB62">
            <v>84.524989999999988</v>
          </cell>
          <cell r="AC62">
            <v>35.322631999999999</v>
          </cell>
          <cell r="AD62">
            <v>62.858644999999996</v>
          </cell>
          <cell r="AE62">
            <v>41.566423</v>
          </cell>
          <cell r="AF62">
            <v>31.770551999999999</v>
          </cell>
          <cell r="AG62">
            <v>18.19736835115356</v>
          </cell>
          <cell r="AH62">
            <v>18.007569430695987</v>
          </cell>
          <cell r="AI62">
            <v>14.308725974152082</v>
          </cell>
          <cell r="AJ62">
            <v>12.338431849328231</v>
          </cell>
          <cell r="AK62">
            <v>11.377018605686958</v>
          </cell>
          <cell r="AL62">
            <v>8.7354690853613661</v>
          </cell>
          <cell r="AM62">
            <v>8.7328369660019796</v>
          </cell>
          <cell r="AN62">
            <v>8.6356286593632827</v>
          </cell>
          <cell r="AO62">
            <v>8.5373049970047088</v>
          </cell>
          <cell r="AP62">
            <v>8.6642408983898793</v>
          </cell>
          <cell r="AQ62">
            <v>8.7653825358891986</v>
          </cell>
          <cell r="AR62">
            <v>8.6610961212242437</v>
          </cell>
          <cell r="AS62">
            <v>8.6670788113298105</v>
          </cell>
          <cell r="AT62">
            <v>8.652730642374264</v>
          </cell>
          <cell r="AU62">
            <v>8.6590206727675678</v>
          </cell>
          <cell r="AV62">
            <v>8.6821058018414803</v>
          </cell>
          <cell r="AW62">
            <v>8.6810617567170159</v>
          </cell>
          <cell r="AX62">
            <v>8.6644064099074747</v>
          </cell>
          <cell r="AY62">
            <v>8.6683995370060281</v>
          </cell>
          <cell r="AZ62">
            <v>8.6678650567215616</v>
          </cell>
          <cell r="BA62">
            <v>8.6709988356479126</v>
          </cell>
          <cell r="BB62">
            <v>8.672767712438711</v>
          </cell>
          <cell r="BC62">
            <v>8.6705463191999996</v>
          </cell>
          <cell r="BD62">
            <v>8.6688875103443372</v>
          </cell>
          <cell r="BE62">
            <v>8.6701154922028447</v>
          </cell>
          <cell r="BF62">
            <v>8.6702130868705041</v>
          </cell>
        </row>
        <row r="63">
          <cell r="AA63">
            <v>47.373248999999994</v>
          </cell>
          <cell r="AB63">
            <v>95.386721999999992</v>
          </cell>
          <cell r="AC63">
            <v>6.6138729999999999</v>
          </cell>
          <cell r="AD63">
            <v>107.590148</v>
          </cell>
          <cell r="AE63">
            <v>21.175539000000001</v>
          </cell>
          <cell r="AF63">
            <v>25.763106000000001</v>
          </cell>
          <cell r="AG63">
            <v>18.319617524074438</v>
          </cell>
          <cell r="AH63">
            <v>18.041760170432266</v>
          </cell>
          <cell r="AI63">
            <v>13.535399103608682</v>
          </cell>
          <cell r="AJ63">
            <v>13.661703837415139</v>
          </cell>
          <cell r="AK63">
            <v>8.8953791966883706</v>
          </cell>
          <cell r="AL63">
            <v>8.2460803883292897</v>
          </cell>
          <cell r="AM63">
            <v>8.5239835096728118</v>
          </cell>
          <cell r="AN63">
            <v>8.3173763595298329</v>
          </cell>
          <cell r="AO63">
            <v>8.1326993901098916</v>
          </cell>
          <cell r="AP63">
            <v>8.2860040507192068</v>
          </cell>
          <cell r="AQ63">
            <v>8.0220035893962276</v>
          </cell>
          <cell r="AR63">
            <v>8.3012287396722062</v>
          </cell>
          <cell r="AS63">
            <v>8.2564133798855934</v>
          </cell>
          <cell r="AT63">
            <v>8.2118624258854709</v>
          </cell>
          <cell r="AU63">
            <v>8.1996698299566262</v>
          </cell>
          <cell r="AV63">
            <v>8.2155024371117413</v>
          </cell>
          <cell r="AW63">
            <v>8.1982355929592252</v>
          </cell>
          <cell r="AX63">
            <v>8.2369353625023276</v>
          </cell>
          <cell r="AY63">
            <v>8.2163367331597303</v>
          </cell>
          <cell r="AZ63">
            <v>8.2124411296830786</v>
          </cell>
          <cell r="BA63">
            <v>8.2133359911379298</v>
          </cell>
          <cell r="BB63">
            <v>8.2158902510832199</v>
          </cell>
          <cell r="BC63">
            <v>8.2154569618884583</v>
          </cell>
          <cell r="BD63">
            <v>8.2189878935132583</v>
          </cell>
          <cell r="BE63">
            <v>8.2146922133904834</v>
          </cell>
          <cell r="BF63">
            <v>8.2152224454611904</v>
          </cell>
        </row>
        <row r="64">
          <cell r="AA64">
            <v>45.519077999999993</v>
          </cell>
          <cell r="AB64">
            <v>111.05158400000001</v>
          </cell>
          <cell r="AC64">
            <v>0</v>
          </cell>
          <cell r="AD64">
            <v>44.978696000000006</v>
          </cell>
          <cell r="AE64">
            <v>55.796828999999995</v>
          </cell>
          <cell r="AF64">
            <v>23.123124000000001</v>
          </cell>
          <cell r="AG64">
            <v>16.95006711260665</v>
          </cell>
          <cell r="AH64">
            <v>16.524094135262121</v>
          </cell>
          <cell r="AI64">
            <v>10.623087750687544</v>
          </cell>
          <cell r="AJ64">
            <v>11.262920022785563</v>
          </cell>
          <cell r="AK64">
            <v>11.300458439414426</v>
          </cell>
          <cell r="AL64">
            <v>7.2454998592395334</v>
          </cell>
          <cell r="AM64">
            <v>7.8424267600889772</v>
          </cell>
          <cell r="AN64">
            <v>7.5941413609852253</v>
          </cell>
          <cell r="AO64">
            <v>7.4268296664947764</v>
          </cell>
          <cell r="AP64">
            <v>7.8687732943502136</v>
          </cell>
          <cell r="AQ64">
            <v>7.8874963973757968</v>
          </cell>
          <cell r="AR64">
            <v>7.5955341882317455</v>
          </cell>
          <cell r="AS64">
            <v>7.723933495858998</v>
          </cell>
          <cell r="AT64">
            <v>7.6745549814875513</v>
          </cell>
          <cell r="AU64">
            <v>7.7005134084623066</v>
          </cell>
          <cell r="AV64">
            <v>7.7500584714608607</v>
          </cell>
          <cell r="AW64">
            <v>7.7164064942832784</v>
          </cell>
          <cell r="AX64">
            <v>7.6889189091002921</v>
          </cell>
          <cell r="AY64">
            <v>7.7130933703105988</v>
          </cell>
          <cell r="AZ64">
            <v>7.7060904529588576</v>
          </cell>
          <cell r="BA64">
            <v>7.7137981307234664</v>
          </cell>
          <cell r="BB64">
            <v>7.7149135396227777</v>
          </cell>
          <cell r="BC64">
            <v>7.7076614714752996</v>
          </cell>
          <cell r="BD64">
            <v>7.7073628805431973</v>
          </cell>
          <cell r="BE64">
            <v>7.7111113930182</v>
          </cell>
          <cell r="BF64">
            <v>7.7099652950647188</v>
          </cell>
        </row>
        <row r="65">
          <cell r="AA65">
            <v>28.652201000000002</v>
          </cell>
          <cell r="AB65">
            <v>33.296025</v>
          </cell>
          <cell r="AC65">
            <v>6.8863490000000001</v>
          </cell>
          <cell r="AD65">
            <v>86.765240000000006</v>
          </cell>
          <cell r="AE65">
            <v>18.345089000000002</v>
          </cell>
          <cell r="AF65">
            <v>26.700041000000002</v>
          </cell>
          <cell r="AG65">
            <v>11.456854407156696</v>
          </cell>
          <cell r="AH65">
            <v>12.096282077056037</v>
          </cell>
          <cell r="AI65">
            <v>11.324878425645515</v>
          </cell>
          <cell r="AJ65">
            <v>11.119117369989976</v>
          </cell>
          <cell r="AK65">
            <v>7.3418039325244049</v>
          </cell>
          <cell r="AL65">
            <v>6.7113310169467519</v>
          </cell>
          <cell r="AM65">
            <v>6.2751689661614876</v>
          </cell>
          <cell r="AN65">
            <v>6.4791217096216922</v>
          </cell>
          <cell r="AO65">
            <v>6.5803538017335583</v>
          </cell>
          <cell r="AP65">
            <v>6.5959205209120544</v>
          </cell>
          <cell r="AQ65">
            <v>6.3595770337119797</v>
          </cell>
          <cell r="AR65">
            <v>6.5283792030751089</v>
          </cell>
          <cell r="AS65">
            <v>6.4580284064281539</v>
          </cell>
          <cell r="AT65">
            <v>6.5086704538108791</v>
          </cell>
          <cell r="AU65">
            <v>6.504451793172171</v>
          </cell>
          <cell r="AV65">
            <v>6.4901151235876346</v>
          </cell>
          <cell r="AW65">
            <v>6.4718213780396576</v>
          </cell>
          <cell r="AX65">
            <v>6.4979289960147906</v>
          </cell>
          <cell r="AY65">
            <v>6.4866174310077005</v>
          </cell>
          <cell r="AZ65">
            <v>6.4945975489250252</v>
          </cell>
          <cell r="BA65">
            <v>6.4901869443643898</v>
          </cell>
          <cell r="BB65">
            <v>6.4882160955149635</v>
          </cell>
          <cell r="BC65">
            <v>6.4882304596703131</v>
          </cell>
          <cell r="BD65">
            <v>6.4915094031653737</v>
          </cell>
          <cell r="BE65">
            <v>6.4895696958964786</v>
          </cell>
          <cell r="BF65">
            <v>6.4905480903280131</v>
          </cell>
        </row>
        <row r="66">
          <cell r="AA66">
            <v>81.029223000000002</v>
          </cell>
          <cell r="AB66">
            <v>69.094594000000001</v>
          </cell>
          <cell r="AC66">
            <v>11.096311</v>
          </cell>
          <cell r="AD66">
            <v>62.981216000000003</v>
          </cell>
          <cell r="AE66">
            <v>15.285924000000001</v>
          </cell>
          <cell r="AF66">
            <v>26.700041000000002</v>
          </cell>
          <cell r="AG66">
            <v>10.480121706710037</v>
          </cell>
          <cell r="AH66">
            <v>13.022203059355832</v>
          </cell>
          <cell r="AI66">
            <v>9.5441687350614473</v>
          </cell>
          <cell r="AJ66">
            <v>9.1943568049080397</v>
          </cell>
          <cell r="AK66">
            <v>6.8925415724300763</v>
          </cell>
          <cell r="AL66">
            <v>6.3645547864294798</v>
          </cell>
          <cell r="AM66">
            <v>5.7803990445253248</v>
          </cell>
          <cell r="AN66">
            <v>6.0023766610913185</v>
          </cell>
          <cell r="AO66">
            <v>5.811695529746828</v>
          </cell>
          <cell r="AP66">
            <v>5.9537789338059213</v>
          </cell>
          <cell r="AQ66">
            <v>5.8764890655662896</v>
          </cell>
          <cell r="AR66">
            <v>5.982560991119783</v>
          </cell>
          <cell r="AS66">
            <v>5.8849478469471421</v>
          </cell>
          <cell r="AT66">
            <v>5.9253802362660366</v>
          </cell>
          <cell r="AU66">
            <v>5.9018944734371814</v>
          </cell>
          <cell r="AV66">
            <v>5.924631414741043</v>
          </cell>
          <cell r="AW66">
            <v>5.9142545226672922</v>
          </cell>
          <cell r="AX66">
            <v>5.9238829925022287</v>
          </cell>
          <cell r="AY66">
            <v>5.9102216988117391</v>
          </cell>
          <cell r="AZ66">
            <v>5.9180087279227394</v>
          </cell>
          <cell r="BA66">
            <v>5.9149770204319196</v>
          </cell>
          <cell r="BB66">
            <v>5.9181998713290227</v>
          </cell>
          <cell r="BC66">
            <v>5.9162689924671668</v>
          </cell>
          <cell r="BD66">
            <v>5.9170580621995157</v>
          </cell>
          <cell r="BE66">
            <v>5.9155352621925203</v>
          </cell>
          <cell r="BF66">
            <v>5.9169025348700615</v>
          </cell>
        </row>
        <row r="103">
          <cell r="AB103">
            <v>63.893500000000003</v>
          </cell>
          <cell r="AC103">
            <v>65.555999999999997</v>
          </cell>
          <cell r="AD103">
            <v>64.256</v>
          </cell>
          <cell r="AE103">
            <v>58.893999999999998</v>
          </cell>
          <cell r="AF103">
            <v>58.587000000000003</v>
          </cell>
          <cell r="AG103">
            <v>100</v>
          </cell>
          <cell r="AH103">
            <v>57.19536681468913</v>
          </cell>
          <cell r="AI103">
            <v>66.698704290807001</v>
          </cell>
          <cell r="AJ103">
            <v>69.759503929575729</v>
          </cell>
          <cell r="AK103">
            <v>58.539192518291529</v>
          </cell>
          <cell r="AL103">
            <v>70.529983349552296</v>
          </cell>
          <cell r="AM103">
            <v>76.958517877198972</v>
          </cell>
          <cell r="AN103">
            <v>83.387465942307244</v>
          </cell>
          <cell r="AO103">
            <v>93.747246832681611</v>
          </cell>
          <cell r="AP103">
            <v>93.815049796014335</v>
          </cell>
          <cell r="AQ103">
            <v>92.371408621749481</v>
          </cell>
          <cell r="AR103">
            <v>93.843591818595911</v>
          </cell>
          <cell r="AS103">
            <v>90.126831297370842</v>
          </cell>
          <cell r="AT103">
            <v>65.545384293596157</v>
          </cell>
          <cell r="AU103">
            <v>66.190825253795566</v>
          </cell>
          <cell r="AV103">
            <v>66.190825253795566</v>
          </cell>
          <cell r="AW103">
            <v>66.190825253795566</v>
          </cell>
          <cell r="AX103">
            <v>92.371408621749481</v>
          </cell>
          <cell r="AY103">
            <v>92.371408621749481</v>
          </cell>
          <cell r="AZ103">
            <v>92.371408621749481</v>
          </cell>
          <cell r="BA103">
            <v>92.371408621749481</v>
          </cell>
          <cell r="BB103">
            <v>92.371408621749481</v>
          </cell>
          <cell r="BC103">
            <v>92.371408621749481</v>
          </cell>
          <cell r="BD103">
            <v>92.371408621749481</v>
          </cell>
          <cell r="BE103">
            <v>92.371408621749481</v>
          </cell>
          <cell r="BF103">
            <v>92.371408621749481</v>
          </cell>
          <cell r="BG103">
            <v>92.371408621749481</v>
          </cell>
        </row>
        <row r="104">
          <cell r="AB104">
            <v>60.896000000000001</v>
          </cell>
          <cell r="AC104">
            <v>67.983999999999995</v>
          </cell>
          <cell r="AD104">
            <v>62.7293728358</v>
          </cell>
          <cell r="AE104">
            <v>67.478999999999999</v>
          </cell>
          <cell r="AF104">
            <v>59.954999999999998</v>
          </cell>
          <cell r="AG104">
            <v>100</v>
          </cell>
          <cell r="AH104">
            <v>59.990498238698741</v>
          </cell>
          <cell r="AI104">
            <v>69.052754970448646</v>
          </cell>
          <cell r="AJ104">
            <v>73.031297618079009</v>
          </cell>
          <cell r="AK104">
            <v>60.32692624053319</v>
          </cell>
          <cell r="AL104">
            <v>73.051745121994401</v>
          </cell>
          <cell r="AM104">
            <v>79.979600870188165</v>
          </cell>
          <cell r="AN104">
            <v>86.482023005990641</v>
          </cell>
          <cell r="AO104">
            <v>97.294343418774673</v>
          </cell>
          <cell r="AP104">
            <v>97.244421703720448</v>
          </cell>
          <cell r="AQ104">
            <v>95.826308927045318</v>
          </cell>
          <cell r="AR104">
            <v>97.367444821272855</v>
          </cell>
          <cell r="AS104">
            <v>78.530105299286831</v>
          </cell>
          <cell r="AT104">
            <v>65.461109245792926</v>
          </cell>
          <cell r="AU104">
            <v>65.655983108434228</v>
          </cell>
          <cell r="AV104">
            <v>65.655983108434228</v>
          </cell>
          <cell r="AW104">
            <v>65.655983108434228</v>
          </cell>
          <cell r="AX104">
            <v>95.826308927045318</v>
          </cell>
          <cell r="AY104">
            <v>95.826308927045318</v>
          </cell>
          <cell r="AZ104">
            <v>95.826308927045318</v>
          </cell>
          <cell r="BA104">
            <v>95.826308927045318</v>
          </cell>
          <cell r="BB104">
            <v>95.826308927045318</v>
          </cell>
          <cell r="BC104">
            <v>95.826308927045318</v>
          </cell>
          <cell r="BD104">
            <v>95.826308927045318</v>
          </cell>
          <cell r="BE104">
            <v>95.826308927045318</v>
          </cell>
          <cell r="BF104">
            <v>95.826308927045318</v>
          </cell>
          <cell r="BG104">
            <v>95.826308927045318</v>
          </cell>
        </row>
        <row r="105">
          <cell r="AB105">
            <v>62.402999999999999</v>
          </cell>
          <cell r="AC105">
            <v>52.201999999999998</v>
          </cell>
          <cell r="AD105">
            <v>60.901000000000003</v>
          </cell>
          <cell r="AE105">
            <v>63.454999999999998</v>
          </cell>
          <cell r="AF105">
            <v>54.758000000000003</v>
          </cell>
          <cell r="AG105">
            <v>100</v>
          </cell>
          <cell r="AH105">
            <v>125.72873916673159</v>
          </cell>
          <cell r="AI105">
            <v>75.514779664065856</v>
          </cell>
          <cell r="AJ105">
            <v>92.780576602587587</v>
          </cell>
          <cell r="AK105">
            <v>81.024127897355271</v>
          </cell>
          <cell r="AL105">
            <v>104.73900869751694</v>
          </cell>
          <cell r="AM105">
            <v>117.26972360875089</v>
          </cell>
          <cell r="AN105">
            <v>113.94793945970758</v>
          </cell>
          <cell r="AO105">
            <v>132.82629993271581</v>
          </cell>
          <cell r="AP105">
            <v>117.04903682697889</v>
          </cell>
          <cell r="AQ105">
            <v>123.79096137520438</v>
          </cell>
          <cell r="AR105">
            <v>123.9093707270904</v>
          </cell>
          <cell r="AS105">
            <v>101.41256589991038</v>
          </cell>
          <cell r="AT105">
            <v>84.136346089943842</v>
          </cell>
          <cell r="AU105">
            <v>83.106473710519026</v>
          </cell>
          <cell r="AV105">
            <v>83.106473710519026</v>
          </cell>
          <cell r="AW105">
            <v>83.106473710519026</v>
          </cell>
          <cell r="AX105">
            <v>123.79096137520438</v>
          </cell>
          <cell r="AY105">
            <v>123.79096137520438</v>
          </cell>
          <cell r="AZ105">
            <v>123.79096137520438</v>
          </cell>
          <cell r="BA105">
            <v>123.79096137520438</v>
          </cell>
          <cell r="BB105">
            <v>123.79096137520438</v>
          </cell>
          <cell r="BC105">
            <v>123.79096137520438</v>
          </cell>
          <cell r="BD105">
            <v>123.79096137520438</v>
          </cell>
          <cell r="BE105">
            <v>123.79096137520438</v>
          </cell>
          <cell r="BF105">
            <v>123.79096137520438</v>
          </cell>
          <cell r="BG105">
            <v>123.79096137520438</v>
          </cell>
        </row>
        <row r="106">
          <cell r="AA106">
            <v>78.526499999999999</v>
          </cell>
          <cell r="AB106">
            <v>63.250000000000007</v>
          </cell>
          <cell r="AC106">
            <v>63.527000000000001</v>
          </cell>
          <cell r="AD106">
            <v>63.828000000000003</v>
          </cell>
          <cell r="AE106">
            <v>55.83</v>
          </cell>
          <cell r="AF106">
            <v>55</v>
          </cell>
          <cell r="AG106">
            <v>20</v>
          </cell>
          <cell r="AH106">
            <v>64.91097726126003</v>
          </cell>
          <cell r="AI106">
            <v>61.531861760088461</v>
          </cell>
          <cell r="AJ106">
            <v>49.787123078346475</v>
          </cell>
          <cell r="AK106">
            <v>56.893643374948027</v>
          </cell>
          <cell r="AL106">
            <v>58.677923702558545</v>
          </cell>
          <cell r="AM106">
            <v>71.071251452929886</v>
          </cell>
          <cell r="AN106">
            <v>77.672825407744142</v>
          </cell>
          <cell r="AO106">
            <v>95.543658816490392</v>
          </cell>
          <cell r="AP106">
            <v>90.493775804482453</v>
          </cell>
          <cell r="AQ106">
            <v>89.417661450922793</v>
          </cell>
          <cell r="AR106">
            <v>76.651413983054553</v>
          </cell>
          <cell r="AS106">
            <v>60.387578513155418</v>
          </cell>
          <cell r="AT106">
            <v>62.526573761543396</v>
          </cell>
          <cell r="AU106">
            <v>62.526573761543396</v>
          </cell>
          <cell r="AV106">
            <v>62.526573761543396</v>
          </cell>
          <cell r="AW106">
            <v>62.526573761543396</v>
          </cell>
          <cell r="AX106">
            <v>89.417661450922793</v>
          </cell>
          <cell r="AY106">
            <v>89.417661450922793</v>
          </cell>
          <cell r="AZ106">
            <v>89.417661450922793</v>
          </cell>
          <cell r="BA106">
            <v>89.417661450922793</v>
          </cell>
          <cell r="BB106">
            <v>89.417661450922793</v>
          </cell>
          <cell r="BC106">
            <v>89.417661450922793</v>
          </cell>
          <cell r="BD106">
            <v>89.417661450922793</v>
          </cell>
          <cell r="BE106">
            <v>89.417661450922793</v>
          </cell>
          <cell r="BF106">
            <v>89.417661450922793</v>
          </cell>
        </row>
        <row r="107">
          <cell r="AA107">
            <v>80.34</v>
          </cell>
          <cell r="AB107">
            <v>49.780500000000004</v>
          </cell>
          <cell r="AC107">
            <v>51.749380539099995</v>
          </cell>
          <cell r="AD107">
            <v>58.923000000000002</v>
          </cell>
          <cell r="AE107">
            <v>50.897100000000002</v>
          </cell>
          <cell r="AF107">
            <v>60</v>
          </cell>
          <cell r="AG107">
            <v>40.672744113948212</v>
          </cell>
          <cell r="AH107">
            <v>68.464600466770122</v>
          </cell>
          <cell r="AI107">
            <v>68.498469772895746</v>
          </cell>
          <cell r="AJ107">
            <v>57.398376483268912</v>
          </cell>
          <cell r="AK107">
            <v>68.057526285722588</v>
          </cell>
          <cell r="AL107">
            <v>71.400883462504311</v>
          </cell>
          <cell r="AM107">
            <v>81.577240447042726</v>
          </cell>
          <cell r="AN107">
            <v>90.614446884226453</v>
          </cell>
          <cell r="AO107">
            <v>90.339470321460368</v>
          </cell>
          <cell r="AP107">
            <v>93.95328426777067</v>
          </cell>
          <cell r="AQ107">
            <v>91.234205975639455</v>
          </cell>
          <cell r="AR107">
            <v>81.262565266441001</v>
          </cell>
          <cell r="AS107">
            <v>62.955689661554587</v>
          </cell>
          <cell r="AT107">
            <v>63.497320398248043</v>
          </cell>
          <cell r="AU107">
            <v>63.497320398248043</v>
          </cell>
          <cell r="AV107">
            <v>63.497320398248043</v>
          </cell>
          <cell r="AW107">
            <v>63.497320398248043</v>
          </cell>
          <cell r="AX107">
            <v>91.234205975639455</v>
          </cell>
          <cell r="AY107">
            <v>91.234205975639455</v>
          </cell>
          <cell r="AZ107">
            <v>91.234205975639455</v>
          </cell>
          <cell r="BA107">
            <v>91.234205975639455</v>
          </cell>
          <cell r="BB107">
            <v>91.234205975639455</v>
          </cell>
          <cell r="BC107">
            <v>91.234205975639455</v>
          </cell>
          <cell r="BD107">
            <v>91.234205975639455</v>
          </cell>
          <cell r="BE107">
            <v>91.234205975639455</v>
          </cell>
          <cell r="BF107">
            <v>91.234205975639455</v>
          </cell>
        </row>
        <row r="108">
          <cell r="AA108">
            <v>78.611000000000004</v>
          </cell>
          <cell r="AB108">
            <v>56.661000000000001</v>
          </cell>
          <cell r="AC108">
            <v>61.936</v>
          </cell>
          <cell r="AD108">
            <v>65.971000000000004</v>
          </cell>
          <cell r="AE108">
            <v>62.152000000000001</v>
          </cell>
          <cell r="AF108">
            <v>60</v>
          </cell>
          <cell r="AG108">
            <v>47.961760856980852</v>
          </cell>
          <cell r="AH108">
            <v>68.54425330050239</v>
          </cell>
          <cell r="AI108">
            <v>72.538743901929422</v>
          </cell>
          <cell r="AJ108">
            <v>60.100152149374033</v>
          </cell>
          <cell r="AK108">
            <v>70.113087416605453</v>
          </cell>
          <cell r="AL108">
            <v>75.534792366744739</v>
          </cell>
          <cell r="AM108">
            <v>84.651435996910152</v>
          </cell>
          <cell r="AN108">
            <v>94.789171152823585</v>
          </cell>
          <cell r="AO108">
            <v>94.277522398583372</v>
          </cell>
          <cell r="AP108">
            <v>97.995982344930766</v>
          </cell>
          <cell r="AQ108">
            <v>95.397417413208586</v>
          </cell>
          <cell r="AR108">
            <v>84.76948539240432</v>
          </cell>
          <cell r="AS108">
            <v>65.747265383089839</v>
          </cell>
          <cell r="AT108">
            <v>66.290915920714014</v>
          </cell>
          <cell r="AU108">
            <v>66.290915920714014</v>
          </cell>
          <cell r="AV108">
            <v>66.290915920714014</v>
          </cell>
          <cell r="AW108">
            <v>66.290915920714014</v>
          </cell>
          <cell r="AX108">
            <v>95.397417413208586</v>
          </cell>
          <cell r="AY108">
            <v>95.397417413208586</v>
          </cell>
          <cell r="AZ108">
            <v>95.397417413208586</v>
          </cell>
          <cell r="BA108">
            <v>95.397417413208586</v>
          </cell>
          <cell r="BB108">
            <v>95.397417413208586</v>
          </cell>
          <cell r="BC108">
            <v>95.397417413208586</v>
          </cell>
          <cell r="BD108">
            <v>95.397417413208586</v>
          </cell>
          <cell r="BE108">
            <v>95.397417413208586</v>
          </cell>
          <cell r="BF108">
            <v>95.397417413208586</v>
          </cell>
        </row>
        <row r="109">
          <cell r="AA109">
            <v>87.041499999999999</v>
          </cell>
          <cell r="AB109">
            <v>39.248000000000005</v>
          </cell>
          <cell r="AC109">
            <v>63.363</v>
          </cell>
          <cell r="AD109">
            <v>62.128999999999998</v>
          </cell>
          <cell r="AE109">
            <v>46.917000000000002</v>
          </cell>
          <cell r="AF109">
            <v>60</v>
          </cell>
          <cell r="AG109">
            <v>64.867544398619273</v>
          </cell>
          <cell r="AH109">
            <v>69.905426655216374</v>
          </cell>
          <cell r="AI109">
            <v>73.990670485422612</v>
          </cell>
          <cell r="AJ109">
            <v>62.34713156824165</v>
          </cell>
          <cell r="AK109">
            <v>77.666198323865615</v>
          </cell>
          <cell r="AL109">
            <v>83.271772184937319</v>
          </cell>
          <cell r="AM109">
            <v>89.29490315561587</v>
          </cell>
          <cell r="AN109">
            <v>100.82009369193501</v>
          </cell>
          <cell r="AO109">
            <v>101.23234204737678</v>
          </cell>
          <cell r="AP109">
            <v>105.83535902641459</v>
          </cell>
          <cell r="AQ109">
            <v>102.51871394056248</v>
          </cell>
          <cell r="AR109">
            <v>90.676970231502764</v>
          </cell>
          <cell r="AS109">
            <v>70.572993802230428</v>
          </cell>
          <cell r="AT109">
            <v>71.286163932127153</v>
          </cell>
          <cell r="AU109">
            <v>71.286163932127153</v>
          </cell>
          <cell r="AV109">
            <v>71.286163932127153</v>
          </cell>
          <cell r="AW109">
            <v>71.286163932127153</v>
          </cell>
          <cell r="AX109">
            <v>102.51871394056248</v>
          </cell>
          <cell r="AY109">
            <v>102.51871394056248</v>
          </cell>
          <cell r="AZ109">
            <v>102.51871394056248</v>
          </cell>
          <cell r="BA109">
            <v>102.51871394056248</v>
          </cell>
          <cell r="BB109">
            <v>102.51871394056248</v>
          </cell>
          <cell r="BC109">
            <v>102.51871394056248</v>
          </cell>
          <cell r="BD109">
            <v>102.51871394056248</v>
          </cell>
          <cell r="BE109">
            <v>102.51871394056248</v>
          </cell>
          <cell r="BF109">
            <v>102.51871394056248</v>
          </cell>
        </row>
        <row r="110">
          <cell r="AA110">
            <v>89.901499999999999</v>
          </cell>
          <cell r="AB110">
            <v>28.149000000000001</v>
          </cell>
          <cell r="AC110">
            <v>70.3</v>
          </cell>
          <cell r="AD110">
            <v>62.122</v>
          </cell>
          <cell r="AE110">
            <v>57.726999999999997</v>
          </cell>
          <cell r="AF110">
            <v>60</v>
          </cell>
          <cell r="AG110">
            <v>64.168621224967396</v>
          </cell>
          <cell r="AH110">
            <v>72.708459898206513</v>
          </cell>
          <cell r="AI110">
            <v>76.08101182944084</v>
          </cell>
          <cell r="AJ110">
            <v>64.490799584269936</v>
          </cell>
          <cell r="AK110">
            <v>77.035741505084502</v>
          </cell>
          <cell r="AL110">
            <v>84.546921891043979</v>
          </cell>
          <cell r="AM110">
            <v>91.20219366335678</v>
          </cell>
          <cell r="AN110">
            <v>102.64524471875517</v>
          </cell>
          <cell r="AO110">
            <v>102.84302868871357</v>
          </cell>
          <cell r="AP110">
            <v>107.1569563117996</v>
          </cell>
          <cell r="AQ110">
            <v>104.22372791041956</v>
          </cell>
          <cell r="AR110">
            <v>92.210217200963314</v>
          </cell>
          <cell r="AS110">
            <v>71.705899192108959</v>
          </cell>
          <cell r="AT110">
            <v>72.395226316374149</v>
          </cell>
          <cell r="AU110">
            <v>72.395226316374149</v>
          </cell>
          <cell r="AV110">
            <v>72.395226316374149</v>
          </cell>
          <cell r="AW110">
            <v>72.395226316374149</v>
          </cell>
          <cell r="AX110">
            <v>104.22372791041956</v>
          </cell>
          <cell r="AY110">
            <v>104.22372791041956</v>
          </cell>
          <cell r="AZ110">
            <v>104.22372791041956</v>
          </cell>
          <cell r="BA110">
            <v>104.22372791041956</v>
          </cell>
          <cell r="BB110">
            <v>104.22372791041956</v>
          </cell>
          <cell r="BC110">
            <v>104.22372791041956</v>
          </cell>
          <cell r="BD110">
            <v>104.22372791041956</v>
          </cell>
          <cell r="BE110">
            <v>104.22372791041956</v>
          </cell>
          <cell r="BF110">
            <v>104.22372791041956</v>
          </cell>
        </row>
        <row r="111">
          <cell r="AA111">
            <v>77.453999999999994</v>
          </cell>
          <cell r="AB111">
            <v>38.329500000000003</v>
          </cell>
          <cell r="AC111">
            <v>67.343999999999994</v>
          </cell>
          <cell r="AD111">
            <v>73.885999999999996</v>
          </cell>
          <cell r="AE111">
            <v>57.268999999999998</v>
          </cell>
          <cell r="AF111">
            <v>60</v>
          </cell>
          <cell r="AG111">
            <v>68.416940041772676</v>
          </cell>
          <cell r="AH111">
            <v>75.68299150423735</v>
          </cell>
          <cell r="AI111">
            <v>80.484696843071958</v>
          </cell>
          <cell r="AJ111">
            <v>66.68799649959351</v>
          </cell>
          <cell r="AK111">
            <v>80.094182461785763</v>
          </cell>
          <cell r="AL111">
            <v>88.605058584332767</v>
          </cell>
          <cell r="AM111">
            <v>95.181036130970512</v>
          </cell>
          <cell r="AN111">
            <v>107.20536493992239</v>
          </cell>
          <cell r="AO111">
            <v>107.21120373748185</v>
          </cell>
          <cell r="AP111">
            <v>111.85562599184921</v>
          </cell>
          <cell r="AQ111">
            <v>108.84665855897143</v>
          </cell>
          <cell r="AR111">
            <v>96.250112159738592</v>
          </cell>
          <cell r="AS111">
            <v>74.864073939785371</v>
          </cell>
          <cell r="AT111">
            <v>75.576520668355954</v>
          </cell>
          <cell r="AU111">
            <v>75.576520668355954</v>
          </cell>
          <cell r="AV111">
            <v>75.576520668355954</v>
          </cell>
          <cell r="AW111">
            <v>75.576520668355954</v>
          </cell>
          <cell r="AX111">
            <v>108.84665855897143</v>
          </cell>
          <cell r="AY111">
            <v>108.84665855897143</v>
          </cell>
          <cell r="AZ111">
            <v>108.84665855897143</v>
          </cell>
          <cell r="BA111">
            <v>108.84665855897143</v>
          </cell>
          <cell r="BB111">
            <v>108.84665855897143</v>
          </cell>
          <cell r="BC111">
            <v>108.84665855897143</v>
          </cell>
          <cell r="BD111">
            <v>108.84665855897143</v>
          </cell>
          <cell r="BE111">
            <v>108.84665855897143</v>
          </cell>
          <cell r="BF111">
            <v>108.84665855897143</v>
          </cell>
        </row>
        <row r="112">
          <cell r="AA112">
            <v>76.765000000000001</v>
          </cell>
          <cell r="AB112">
            <v>44.962500000000006</v>
          </cell>
          <cell r="AC112">
            <v>61.713999999999999</v>
          </cell>
          <cell r="AD112">
            <v>75.650999999999996</v>
          </cell>
          <cell r="AE112">
            <v>55.259</v>
          </cell>
          <cell r="AF112">
            <v>60</v>
          </cell>
          <cell r="AG112">
            <v>65.098588196453989</v>
          </cell>
          <cell r="AH112">
            <v>72.164450159777203</v>
          </cell>
          <cell r="AI112">
            <v>77.25779780991823</v>
          </cell>
          <cell r="AJ112">
            <v>63.163850344914167</v>
          </cell>
          <cell r="AK112">
            <v>76.333588325980358</v>
          </cell>
          <cell r="AL112">
            <v>84.341934711124622</v>
          </cell>
          <cell r="AM112">
            <v>90.786577194716713</v>
          </cell>
          <cell r="AN112">
            <v>102.20870725405263</v>
          </cell>
          <cell r="AO112">
            <v>102.04779644215714</v>
          </cell>
          <cell r="AP112">
            <v>106.55869698031208</v>
          </cell>
          <cell r="AQ112">
            <v>103.70550982895612</v>
          </cell>
          <cell r="AR112">
            <v>91.726051933921511</v>
          </cell>
          <cell r="AS112">
            <v>71.327758612049266</v>
          </cell>
          <cell r="AT112">
            <v>71.99356035171273</v>
          </cell>
          <cell r="AU112">
            <v>71.99356035171273</v>
          </cell>
          <cell r="AV112">
            <v>71.99356035171273</v>
          </cell>
          <cell r="AW112">
            <v>71.99356035171273</v>
          </cell>
          <cell r="AX112">
            <v>103.70550982895612</v>
          </cell>
          <cell r="AY112">
            <v>103.70550982895612</v>
          </cell>
          <cell r="AZ112">
            <v>103.70550982895612</v>
          </cell>
          <cell r="BA112">
            <v>103.70550982895612</v>
          </cell>
          <cell r="BB112">
            <v>103.70550982895612</v>
          </cell>
          <cell r="BC112">
            <v>103.70550982895612</v>
          </cell>
          <cell r="BD112">
            <v>103.70550982895612</v>
          </cell>
          <cell r="BE112">
            <v>103.70550982895612</v>
          </cell>
          <cell r="BF112">
            <v>103.70550982895612</v>
          </cell>
        </row>
        <row r="113">
          <cell r="AA113">
            <v>74.932000000000002</v>
          </cell>
          <cell r="AB113">
            <v>44.104500000000002</v>
          </cell>
          <cell r="AC113">
            <v>59.970999999999997</v>
          </cell>
          <cell r="AD113">
            <v>76.340999999999994</v>
          </cell>
          <cell r="AE113">
            <v>50.331000000000003</v>
          </cell>
          <cell r="AF113">
            <v>60</v>
          </cell>
          <cell r="AG113">
            <v>68.418764957930293</v>
          </cell>
          <cell r="AH113">
            <v>72.377702444001216</v>
          </cell>
          <cell r="AI113">
            <v>77.843280395530527</v>
          </cell>
          <cell r="AJ113">
            <v>63.610025069217912</v>
          </cell>
          <cell r="AK113">
            <v>77.569416060809914</v>
          </cell>
          <cell r="AL113">
            <v>85.786438207272724</v>
          </cell>
          <cell r="AM113">
            <v>91.703042291260672</v>
          </cell>
          <cell r="AN113">
            <v>103.4400978801921</v>
          </cell>
          <cell r="AO113">
            <v>103.36221322795255</v>
          </cell>
          <cell r="AP113">
            <v>108.01094273211602</v>
          </cell>
          <cell r="AQ113">
            <v>105.05504366071885</v>
          </cell>
          <cell r="AR113">
            <v>92.85420662517339</v>
          </cell>
          <cell r="AS113">
            <v>72.240776727764512</v>
          </cell>
          <cell r="AT113">
            <v>72.927453498416227</v>
          </cell>
          <cell r="AU113">
            <v>72.927453498416227</v>
          </cell>
          <cell r="AV113">
            <v>72.927453498416227</v>
          </cell>
          <cell r="AW113">
            <v>72.927453498416227</v>
          </cell>
          <cell r="AX113">
            <v>105.05504366071885</v>
          </cell>
          <cell r="AY113">
            <v>105.05504366071885</v>
          </cell>
          <cell r="AZ113">
            <v>105.05504366071885</v>
          </cell>
          <cell r="BA113">
            <v>105.05504366071885</v>
          </cell>
          <cell r="BB113">
            <v>105.05504366071885</v>
          </cell>
          <cell r="BC113">
            <v>105.05504366071885</v>
          </cell>
          <cell r="BD113">
            <v>105.05504366071885</v>
          </cell>
          <cell r="BE113">
            <v>105.05504366071885</v>
          </cell>
          <cell r="BF113">
            <v>105.05504366071885</v>
          </cell>
        </row>
        <row r="114">
          <cell r="AA114">
            <v>74.763000000000005</v>
          </cell>
          <cell r="AB114">
            <v>46.64</v>
          </cell>
          <cell r="AC114">
            <v>63.296999999999997</v>
          </cell>
          <cell r="AD114">
            <v>66.441000000000003</v>
          </cell>
          <cell r="AE114">
            <v>52.29</v>
          </cell>
          <cell r="AF114">
            <v>60</v>
          </cell>
          <cell r="AG114">
            <v>65.027573044913879</v>
          </cell>
          <cell r="AH114">
            <v>68.498566766214438</v>
          </cell>
          <cell r="AI114">
            <v>72.046908225073281</v>
          </cell>
          <cell r="AJ114">
            <v>59.5973188833187</v>
          </cell>
          <cell r="AK114">
            <v>75.315451635213137</v>
          </cell>
          <cell r="AL114">
            <v>81.061018958715522</v>
          </cell>
          <cell r="AM114">
            <v>86.639865602705896</v>
          </cell>
          <cell r="AN114">
            <v>97.745525209763017</v>
          </cell>
          <cell r="AO114">
            <v>98.024938032678421</v>
          </cell>
          <cell r="AP114">
            <v>102.65896273239963</v>
          </cell>
          <cell r="AQ114">
            <v>99.454358736143064</v>
          </cell>
          <cell r="AR114">
            <v>87.947877892903449</v>
          </cell>
          <cell r="AS114">
            <v>68.460568159171686</v>
          </cell>
          <cell r="AT114">
            <v>69.142462927087962</v>
          </cell>
          <cell r="AU114">
            <v>69.142462927087962</v>
          </cell>
          <cell r="AV114">
            <v>69.142462927087962</v>
          </cell>
          <cell r="AW114">
            <v>69.142462927087962</v>
          </cell>
          <cell r="AX114">
            <v>99.454358736143064</v>
          </cell>
          <cell r="AY114">
            <v>99.454358736143064</v>
          </cell>
          <cell r="AZ114">
            <v>99.454358736143064</v>
          </cell>
          <cell r="BA114">
            <v>99.454358736143064</v>
          </cell>
          <cell r="BB114">
            <v>99.454358736143064</v>
          </cell>
          <cell r="BC114">
            <v>99.454358736143064</v>
          </cell>
          <cell r="BD114">
            <v>99.454358736143064</v>
          </cell>
          <cell r="BE114">
            <v>99.454358736143064</v>
          </cell>
          <cell r="BF114">
            <v>99.454358736143064</v>
          </cell>
        </row>
        <row r="119">
          <cell r="AB119">
            <v>9.5494481735205383</v>
          </cell>
          <cell r="AC119">
            <v>9.8972166087740145</v>
          </cell>
          <cell r="AD119">
            <v>275</v>
          </cell>
          <cell r="AE119">
            <v>550</v>
          </cell>
          <cell r="AF119">
            <v>500</v>
          </cell>
          <cell r="AG119">
            <v>850</v>
          </cell>
          <cell r="AH119">
            <v>700.94607938928948</v>
          </cell>
          <cell r="AI119">
            <v>784.47592296204664</v>
          </cell>
          <cell r="AJ119">
            <v>661.94369651098123</v>
          </cell>
          <cell r="AK119">
            <v>655.93852473319157</v>
          </cell>
          <cell r="AL119">
            <v>852.67990092964737</v>
          </cell>
          <cell r="AM119">
            <v>866.46908565140757</v>
          </cell>
          <cell r="AN119">
            <v>1089.1679366515764</v>
          </cell>
          <cell r="AO119">
            <v>1317.7563782022416</v>
          </cell>
          <cell r="AP119">
            <v>1155.7965812998355</v>
          </cell>
          <cell r="AQ119">
            <v>1133.3266686043871</v>
          </cell>
          <cell r="AR119">
            <v>1306.8587820792484</v>
          </cell>
          <cell r="AS119">
            <v>1363.7836937511061</v>
          </cell>
          <cell r="AT119">
            <v>1534.4714524095418</v>
          </cell>
          <cell r="AU119">
            <v>1726.4509024892961</v>
          </cell>
          <cell r="AV119">
            <v>1716.9703929652551</v>
          </cell>
          <cell r="AW119">
            <v>1508.5571145912597</v>
          </cell>
          <cell r="AX119">
            <v>1799.5530246309272</v>
          </cell>
          <cell r="AY119">
            <v>1969.8282399612037</v>
          </cell>
          <cell r="AZ119">
            <v>2193.7814802106759</v>
          </cell>
          <cell r="BA119">
            <v>2299.7389329553494</v>
          </cell>
          <cell r="BB119">
            <v>1884.5712970675936</v>
          </cell>
          <cell r="BC119">
            <v>2040.7364645658154</v>
          </cell>
          <cell r="BD119">
            <v>1852.5296958187541</v>
          </cell>
          <cell r="BE119">
            <v>2366.6978311303883</v>
          </cell>
          <cell r="BF119">
            <v>2207.0214071402852</v>
          </cell>
          <cell r="BG119">
            <v>2558.6908469194386</v>
          </cell>
        </row>
        <row r="120">
          <cell r="AB120">
            <v>8.0376242959995139</v>
          </cell>
          <cell r="AC120">
            <v>20.339632658578616</v>
          </cell>
          <cell r="AD120">
            <v>325</v>
          </cell>
          <cell r="AE120">
            <v>900</v>
          </cell>
          <cell r="AF120">
            <v>500</v>
          </cell>
          <cell r="AG120">
            <v>525</v>
          </cell>
          <cell r="AH120">
            <v>606.03365314013581</v>
          </cell>
          <cell r="AI120">
            <v>674.34028865107211</v>
          </cell>
          <cell r="AJ120">
            <v>661.68480585471502</v>
          </cell>
          <cell r="AK120">
            <v>623.46197734870043</v>
          </cell>
          <cell r="AL120">
            <v>827.86302405045876</v>
          </cell>
          <cell r="AM120">
            <v>837.57856057371419</v>
          </cell>
          <cell r="AN120">
            <v>876.03909163024127</v>
          </cell>
          <cell r="AO120">
            <v>1379.7336874237235</v>
          </cell>
          <cell r="AP120">
            <v>1090.9097436975753</v>
          </cell>
          <cell r="AQ120">
            <v>1061.2015753514429</v>
          </cell>
          <cell r="AR120">
            <v>1231.4550551805469</v>
          </cell>
          <cell r="AS120">
            <v>1322.2553180736336</v>
          </cell>
          <cell r="AT120">
            <v>1456.4201941181818</v>
          </cell>
          <cell r="AU120">
            <v>1641.3222937931914</v>
          </cell>
          <cell r="AV120">
            <v>1634.8094198029298</v>
          </cell>
          <cell r="AW120">
            <v>1369.8459938608103</v>
          </cell>
          <cell r="AX120">
            <v>1699.1916347131259</v>
          </cell>
          <cell r="AY120">
            <v>1663.058822909733</v>
          </cell>
          <cell r="AZ120">
            <v>2117.5943031452603</v>
          </cell>
          <cell r="BA120">
            <v>2128.0501994203792</v>
          </cell>
          <cell r="BB120">
            <v>2008.8079760057071</v>
          </cell>
          <cell r="BC120">
            <v>1910.2188327758799</v>
          </cell>
          <cell r="BD120">
            <v>1853.118296940087</v>
          </cell>
          <cell r="BE120">
            <v>2155.3699019120763</v>
          </cell>
          <cell r="BF120">
            <v>2349.2374035162038</v>
          </cell>
          <cell r="BG120">
            <v>2498.8751708012687</v>
          </cell>
        </row>
        <row r="121">
          <cell r="AB121">
            <v>10.857006242331554</v>
          </cell>
          <cell r="AC121">
            <v>23.43064006941583</v>
          </cell>
          <cell r="AD121">
            <v>475</v>
          </cell>
          <cell r="AE121">
            <v>725</v>
          </cell>
          <cell r="AF121">
            <v>625</v>
          </cell>
          <cell r="AG121">
            <v>900</v>
          </cell>
          <cell r="AH121">
            <v>821.79518778412398</v>
          </cell>
          <cell r="AI121">
            <v>825.61044194087776</v>
          </cell>
          <cell r="AJ121">
            <v>878.40746454082978</v>
          </cell>
          <cell r="AK121">
            <v>879.48532883471921</v>
          </cell>
          <cell r="AL121">
            <v>1065.0239560335633</v>
          </cell>
          <cell r="AM121">
            <v>1079.0878455904412</v>
          </cell>
          <cell r="AN121">
            <v>1150.398207590137</v>
          </cell>
          <cell r="AO121">
            <v>1006.5417392182303</v>
          </cell>
          <cell r="AP121">
            <v>1235.110740474352</v>
          </cell>
          <cell r="AQ121">
            <v>1160.2758998785839</v>
          </cell>
          <cell r="AR121">
            <v>1281.9313615335291</v>
          </cell>
          <cell r="AS121">
            <v>1301.0496712573981</v>
          </cell>
          <cell r="AT121">
            <v>1549.2780050799015</v>
          </cell>
          <cell r="AU121">
            <v>1713.4876933136857</v>
          </cell>
          <cell r="AV121">
            <v>1689.0177134930664</v>
          </cell>
          <cell r="AW121">
            <v>1483.5982507656354</v>
          </cell>
          <cell r="AX121">
            <v>1582.2488217609352</v>
          </cell>
          <cell r="AY121">
            <v>1894.9299271591376</v>
          </cell>
          <cell r="AZ121">
            <v>2096.0960846845564</v>
          </cell>
          <cell r="BA121">
            <v>2187.8920198946676</v>
          </cell>
          <cell r="BB121">
            <v>2048.0212879624755</v>
          </cell>
          <cell r="BC121">
            <v>1989.1519747003058</v>
          </cell>
          <cell r="BD121">
            <v>1892.867802505325</v>
          </cell>
          <cell r="BE121">
            <v>2367.9440151222143</v>
          </cell>
          <cell r="BF121">
            <v>2247.5561738040369</v>
          </cell>
          <cell r="BG121">
            <v>2341.7225357113407</v>
          </cell>
        </row>
        <row r="122">
          <cell r="AA122">
            <v>20.243336193620998</v>
          </cell>
          <cell r="AB122">
            <v>7.9499351862920928</v>
          </cell>
          <cell r="AC122">
            <v>21.966176319188886</v>
          </cell>
          <cell r="AD122">
            <v>350</v>
          </cell>
          <cell r="AE122">
            <v>525</v>
          </cell>
          <cell r="AF122">
            <v>475</v>
          </cell>
          <cell r="AG122">
            <v>550</v>
          </cell>
          <cell r="AH122">
            <v>482.92429400930666</v>
          </cell>
          <cell r="AI122">
            <v>304.80334572931042</v>
          </cell>
          <cell r="AJ122">
            <v>325.20763327318627</v>
          </cell>
          <cell r="AK122">
            <v>293.97572480963072</v>
          </cell>
          <cell r="AL122">
            <v>461.95980705017007</v>
          </cell>
          <cell r="AM122">
            <v>447.47275351436838</v>
          </cell>
          <cell r="AN122">
            <v>527.00572935737182</v>
          </cell>
          <cell r="AO122">
            <v>517.69235865331075</v>
          </cell>
          <cell r="AP122">
            <v>471.90511765707424</v>
          </cell>
          <cell r="AQ122">
            <v>479.56003991485522</v>
          </cell>
          <cell r="AR122">
            <v>603.91140060188422</v>
          </cell>
          <cell r="AS122">
            <v>636.63938663661224</v>
          </cell>
          <cell r="AT122">
            <v>711.93979276030359</v>
          </cell>
          <cell r="AU122">
            <v>733.14911735109172</v>
          </cell>
          <cell r="AV122">
            <v>630.90604328497443</v>
          </cell>
          <cell r="AW122">
            <v>667.55206767178242</v>
          </cell>
          <cell r="AX122">
            <v>708.75187639623164</v>
          </cell>
          <cell r="AY122">
            <v>796.68312745158801</v>
          </cell>
          <cell r="AZ122">
            <v>1015.4087232689174</v>
          </cell>
          <cell r="BA122">
            <v>1049.0624071360421</v>
          </cell>
          <cell r="BB122">
            <v>859.29005198082473</v>
          </cell>
          <cell r="BC122">
            <v>914.50159967253785</v>
          </cell>
          <cell r="BD122">
            <v>797.3054878367202</v>
          </cell>
          <cell r="BE122">
            <v>1140.005081371351</v>
          </cell>
          <cell r="BF122">
            <v>1043.9095329826864</v>
          </cell>
        </row>
        <row r="123">
          <cell r="AA123">
            <v>22.834185327082704</v>
          </cell>
          <cell r="AB123">
            <v>7.125858353851366</v>
          </cell>
          <cell r="AC123">
            <v>25.321986377236524</v>
          </cell>
          <cell r="AD123">
            <v>550</v>
          </cell>
          <cell r="AE123">
            <v>500</v>
          </cell>
          <cell r="AF123">
            <v>550</v>
          </cell>
          <cell r="AG123">
            <v>500</v>
          </cell>
          <cell r="AH123">
            <v>636.3495039000461</v>
          </cell>
          <cell r="AI123">
            <v>625.35966655059826</v>
          </cell>
          <cell r="AJ123">
            <v>527.24353028452742</v>
          </cell>
          <cell r="AK123">
            <v>719.12584088713118</v>
          </cell>
          <cell r="AL123">
            <v>766.72017176306554</v>
          </cell>
          <cell r="AM123">
            <v>813.30827169085933</v>
          </cell>
          <cell r="AN123">
            <v>951.63568555815687</v>
          </cell>
          <cell r="AO123">
            <v>972.16870904072334</v>
          </cell>
          <cell r="AP123">
            <v>883.65975427110061</v>
          </cell>
          <cell r="AQ123">
            <v>924.9733669709799</v>
          </cell>
          <cell r="AR123">
            <v>1086.8160284002192</v>
          </cell>
          <cell r="AS123">
            <v>1189.8876127144088</v>
          </cell>
          <cell r="AT123">
            <v>1315.800617522297</v>
          </cell>
          <cell r="AU123">
            <v>1540.9027548649419</v>
          </cell>
          <cell r="AV123">
            <v>1218.0920384093545</v>
          </cell>
          <cell r="AW123">
            <v>1293.0963063156366</v>
          </cell>
          <cell r="AX123">
            <v>1385.2111065261356</v>
          </cell>
          <cell r="AY123">
            <v>1539.2463690062154</v>
          </cell>
          <cell r="AZ123">
            <v>1557.5304093626671</v>
          </cell>
          <cell r="BA123">
            <v>1540.5820924476225</v>
          </cell>
          <cell r="BB123">
            <v>1457.1699060790918</v>
          </cell>
          <cell r="BC123">
            <v>1312.7769338334042</v>
          </cell>
          <cell r="BD123">
            <v>1526.674500761935</v>
          </cell>
          <cell r="BE123">
            <v>1757.1064168725131</v>
          </cell>
          <cell r="BF123">
            <v>1688.4015479015266</v>
          </cell>
        </row>
        <row r="124">
          <cell r="AA124">
            <v>19.852208478729214</v>
          </cell>
          <cell r="AB124">
            <v>8.8044909974369627</v>
          </cell>
          <cell r="AC124">
            <v>24.753179279303193</v>
          </cell>
          <cell r="AD124">
            <v>500</v>
          </cell>
          <cell r="AE124">
            <v>850</v>
          </cell>
          <cell r="AF124">
            <v>425</v>
          </cell>
          <cell r="AG124">
            <v>650</v>
          </cell>
          <cell r="AH124">
            <v>650.39247140717828</v>
          </cell>
          <cell r="AI124">
            <v>682.20280083875969</v>
          </cell>
          <cell r="AJ124">
            <v>513.89839945110634</v>
          </cell>
          <cell r="AK124">
            <v>715.18417538584526</v>
          </cell>
          <cell r="AL124">
            <v>771.42808658183799</v>
          </cell>
          <cell r="AM124">
            <v>817.14882503859508</v>
          </cell>
          <cell r="AN124">
            <v>944.3992118560418</v>
          </cell>
          <cell r="AO124">
            <v>971.44058118673843</v>
          </cell>
          <cell r="AP124">
            <v>885.39236823305555</v>
          </cell>
          <cell r="AQ124">
            <v>925.04346597109611</v>
          </cell>
          <cell r="AR124">
            <v>1094.2247166597504</v>
          </cell>
          <cell r="AS124">
            <v>1190.8132807295947</v>
          </cell>
          <cell r="AT124">
            <v>1317.4531845325557</v>
          </cell>
          <cell r="AU124">
            <v>1544.4386852614273</v>
          </cell>
          <cell r="AV124">
            <v>1224.8079009339826</v>
          </cell>
          <cell r="AW124">
            <v>1297.9645163368718</v>
          </cell>
          <cell r="AX124">
            <v>1390.4990458046868</v>
          </cell>
          <cell r="AY124">
            <v>1534.9504419295649</v>
          </cell>
          <cell r="AZ124">
            <v>1535.9758368899234</v>
          </cell>
          <cell r="BA124">
            <v>1537.0745969359004</v>
          </cell>
          <cell r="BB124">
            <v>1456.7314469303519</v>
          </cell>
          <cell r="BC124">
            <v>1304.8697339318446</v>
          </cell>
          <cell r="BD124">
            <v>1517.6320347737724</v>
          </cell>
          <cell r="BE124">
            <v>1559.1031748827049</v>
          </cell>
          <cell r="BF124">
            <v>1617.2557770310832</v>
          </cell>
        </row>
        <row r="125">
          <cell r="AA125">
            <v>21.50937226974748</v>
          </cell>
          <cell r="AB125">
            <v>7.7226643091380387</v>
          </cell>
          <cell r="AC125">
            <v>39.408998466586418</v>
          </cell>
          <cell r="AD125">
            <v>475</v>
          </cell>
          <cell r="AE125">
            <v>775</v>
          </cell>
          <cell r="AF125">
            <v>950</v>
          </cell>
          <cell r="AG125">
            <v>812.32324185777168</v>
          </cell>
          <cell r="AH125">
            <v>778.0078836447932</v>
          </cell>
          <cell r="AI125">
            <v>839.08527072212257</v>
          </cell>
          <cell r="AJ125">
            <v>688.93368289701334</v>
          </cell>
          <cell r="AK125">
            <v>871.93552475794399</v>
          </cell>
          <cell r="AL125">
            <v>904.45423606936652</v>
          </cell>
          <cell r="AM125">
            <v>965.49980800422315</v>
          </cell>
          <cell r="AN125">
            <v>1127.2298992126046</v>
          </cell>
          <cell r="AO125">
            <v>1152.6827477171746</v>
          </cell>
          <cell r="AP125">
            <v>1058.7374302885162</v>
          </cell>
          <cell r="AQ125">
            <v>1108.3969074246229</v>
          </cell>
          <cell r="AR125">
            <v>1285.1060455818413</v>
          </cell>
          <cell r="AS125">
            <v>1417.116163422309</v>
          </cell>
          <cell r="AT125">
            <v>1565.9098972255456</v>
          </cell>
          <cell r="AU125">
            <v>1766.2385192380409</v>
          </cell>
          <cell r="AV125">
            <v>1432.9836466792985</v>
          </cell>
          <cell r="AW125">
            <v>1519.2503976721305</v>
          </cell>
          <cell r="AX125">
            <v>1622.2183233838437</v>
          </cell>
          <cell r="AY125">
            <v>1784.0456467463641</v>
          </cell>
          <cell r="AZ125">
            <v>1793.379509900602</v>
          </cell>
          <cell r="BA125">
            <v>1794.4173544658356</v>
          </cell>
          <cell r="BB125">
            <v>1698.9493247404098</v>
          </cell>
          <cell r="BC125">
            <v>1578.3784491934266</v>
          </cell>
          <cell r="BD125">
            <v>1786.0819059832863</v>
          </cell>
          <cell r="BE125">
            <v>1838.616181674962</v>
          </cell>
          <cell r="BF125">
            <v>1899.5111096349592</v>
          </cell>
        </row>
        <row r="126">
          <cell r="AA126">
            <v>22.327015588185713</v>
          </cell>
          <cell r="AB126">
            <v>8.8506963424248113</v>
          </cell>
          <cell r="AC126">
            <v>28.970590945231024</v>
          </cell>
          <cell r="AD126">
            <v>700</v>
          </cell>
          <cell r="AE126">
            <v>1000</v>
          </cell>
          <cell r="AF126">
            <v>575</v>
          </cell>
          <cell r="AG126">
            <v>777.23936456643048</v>
          </cell>
          <cell r="AH126">
            <v>841.561457035697</v>
          </cell>
          <cell r="AI126">
            <v>882.59713850000867</v>
          </cell>
          <cell r="AJ126">
            <v>917.86413249180441</v>
          </cell>
          <cell r="AK126">
            <v>983.95858072539227</v>
          </cell>
          <cell r="AL126">
            <v>1032.5750931465323</v>
          </cell>
          <cell r="AM126">
            <v>1116.3675816525956</v>
          </cell>
          <cell r="AN126">
            <v>1334.3168726823278</v>
          </cell>
          <cell r="AO126">
            <v>1227.3820630188434</v>
          </cell>
          <cell r="AP126">
            <v>1209.4330292827947</v>
          </cell>
          <cell r="AQ126">
            <v>1266.3949961971603</v>
          </cell>
          <cell r="AR126">
            <v>1449.0967310496617</v>
          </cell>
          <cell r="AS126">
            <v>1585.4009640418813</v>
          </cell>
          <cell r="AT126">
            <v>1766.4502748184334</v>
          </cell>
          <cell r="AU126">
            <v>1968.436192925531</v>
          </cell>
          <cell r="AV126">
            <v>1607.7721395814574</v>
          </cell>
          <cell r="AW126">
            <v>1702.482130372277</v>
          </cell>
          <cell r="AX126">
            <v>1818.6024477346382</v>
          </cell>
          <cell r="AY126">
            <v>1997.0906707243621</v>
          </cell>
          <cell r="AZ126">
            <v>2009.9664342629228</v>
          </cell>
          <cell r="BA126">
            <v>2007.7338049525124</v>
          </cell>
          <cell r="BB126">
            <v>1904.0294152313591</v>
          </cell>
          <cell r="BC126">
            <v>1991.6940293346877</v>
          </cell>
          <cell r="BD126">
            <v>2058.5717545350412</v>
          </cell>
          <cell r="BE126">
            <v>1934.217518474175</v>
          </cell>
          <cell r="BF126">
            <v>2173.6432716805666</v>
          </cell>
        </row>
        <row r="127">
          <cell r="AA127">
            <v>22.531032364716822</v>
          </cell>
          <cell r="AB127">
            <v>11.234448425981132</v>
          </cell>
          <cell r="AC127">
            <v>44.986784829291061</v>
          </cell>
          <cell r="AD127">
            <v>550</v>
          </cell>
          <cell r="AE127">
            <v>775</v>
          </cell>
          <cell r="AF127">
            <v>775</v>
          </cell>
          <cell r="AG127">
            <v>743.02047011679792</v>
          </cell>
          <cell r="AH127">
            <v>791.21861857163526</v>
          </cell>
          <cell r="AI127">
            <v>830.00768837251428</v>
          </cell>
          <cell r="AJ127">
            <v>900.28126480672393</v>
          </cell>
          <cell r="AK127">
            <v>952.51678737872169</v>
          </cell>
          <cell r="AL127">
            <v>996.48422709041358</v>
          </cell>
          <cell r="AM127">
            <v>1082.1630055446433</v>
          </cell>
          <cell r="AN127">
            <v>1295.8124490460586</v>
          </cell>
          <cell r="AO127">
            <v>1186.4655930703327</v>
          </cell>
          <cell r="AP127">
            <v>1170.250983594867</v>
          </cell>
          <cell r="AQ127">
            <v>1225.9313243159709</v>
          </cell>
          <cell r="AR127">
            <v>1404.1413070412045</v>
          </cell>
          <cell r="AS127">
            <v>1532.5850954367099</v>
          </cell>
          <cell r="AT127">
            <v>1708.6496344657537</v>
          </cell>
          <cell r="AU127">
            <v>1712.0481166558404</v>
          </cell>
          <cell r="AV127">
            <v>1516.2207634698232</v>
          </cell>
          <cell r="AW127">
            <v>1592.9380569801642</v>
          </cell>
          <cell r="AX127">
            <v>1687.4401750711402</v>
          </cell>
          <cell r="AY127">
            <v>1833.6272404487661</v>
          </cell>
          <cell r="AZ127">
            <v>1871.1609280681735</v>
          </cell>
          <cell r="BA127">
            <v>1863.7988032259964</v>
          </cell>
          <cell r="BB127">
            <v>1763.8805272190348</v>
          </cell>
          <cell r="BC127">
            <v>1843.7269187378413</v>
          </cell>
          <cell r="BD127">
            <v>1909.6460402902289</v>
          </cell>
          <cell r="BE127">
            <v>1778.1054172403674</v>
          </cell>
          <cell r="BF127">
            <v>2009.3774040504959</v>
          </cell>
        </row>
        <row r="128">
          <cell r="AA128">
            <v>26.025441002222177</v>
          </cell>
          <cell r="AB128">
            <v>8.508506337459572</v>
          </cell>
          <cell r="AC128">
            <v>58.724540258144557</v>
          </cell>
          <cell r="AD128">
            <v>400</v>
          </cell>
          <cell r="AE128">
            <v>650</v>
          </cell>
          <cell r="AF128">
            <v>750</v>
          </cell>
          <cell r="AG128">
            <v>674.41230584724565</v>
          </cell>
          <cell r="AH128">
            <v>669.13930713450327</v>
          </cell>
          <cell r="AI128">
            <v>726.45210861167368</v>
          </cell>
          <cell r="AJ128">
            <v>812.10618178103664</v>
          </cell>
          <cell r="AK128">
            <v>854.36329078349195</v>
          </cell>
          <cell r="AL128">
            <v>887.97750171640962</v>
          </cell>
          <cell r="AM128">
            <v>972.21536234627899</v>
          </cell>
          <cell r="AN128">
            <v>1167.3434759138131</v>
          </cell>
          <cell r="AO128">
            <v>1056.0997904676033</v>
          </cell>
          <cell r="AP128">
            <v>1042.0752826485232</v>
          </cell>
          <cell r="AQ128">
            <v>1091.3766710652783</v>
          </cell>
          <cell r="AR128">
            <v>1234.3374925600122</v>
          </cell>
          <cell r="AS128">
            <v>1360.776271149718</v>
          </cell>
          <cell r="AT128">
            <v>1517.3843127810778</v>
          </cell>
          <cell r="AU128">
            <v>1517.029500591424</v>
          </cell>
          <cell r="AV128">
            <v>1340.7133667170076</v>
          </cell>
          <cell r="AW128">
            <v>1411.5443833647971</v>
          </cell>
          <cell r="AX128">
            <v>1495.0108390342498</v>
          </cell>
          <cell r="AY128">
            <v>1623.9712432658573</v>
          </cell>
          <cell r="AZ128">
            <v>1658.0587967268348</v>
          </cell>
          <cell r="BA128">
            <v>1646.7830832112622</v>
          </cell>
          <cell r="BB128">
            <v>1570.0086525412316</v>
          </cell>
          <cell r="BC128">
            <v>1634.4080829369491</v>
          </cell>
          <cell r="BD128">
            <v>1693.1876125794015</v>
          </cell>
          <cell r="BE128">
            <v>1554.125879365914</v>
          </cell>
          <cell r="BF128">
            <v>1777.9251702575607</v>
          </cell>
        </row>
        <row r="129">
          <cell r="AA129">
            <v>16.121988507616241</v>
          </cell>
          <cell r="AB129">
            <v>7.0542961749436364</v>
          </cell>
          <cell r="AC129">
            <v>57.914400035189715</v>
          </cell>
          <cell r="AD129">
            <v>575</v>
          </cell>
          <cell r="AE129">
            <v>850</v>
          </cell>
          <cell r="AF129">
            <v>625</v>
          </cell>
          <cell r="AG129">
            <v>722.55755472281157</v>
          </cell>
          <cell r="AH129">
            <v>738.78369620195065</v>
          </cell>
          <cell r="AI129">
            <v>766.69235040998501</v>
          </cell>
          <cell r="AJ129">
            <v>853.88258524023536</v>
          </cell>
          <cell r="AK129">
            <v>907.40719966965173</v>
          </cell>
          <cell r="AL129">
            <v>951.35072380148233</v>
          </cell>
          <cell r="AM129">
            <v>1033.0628106164186</v>
          </cell>
          <cell r="AN129">
            <v>1239.441797418051</v>
          </cell>
          <cell r="AO129">
            <v>1129.5510807825117</v>
          </cell>
          <cell r="AP129">
            <v>1114.3191060868087</v>
          </cell>
          <cell r="AQ129">
            <v>1167.9428264917694</v>
          </cell>
          <cell r="AR129">
            <v>1315.4216748662179</v>
          </cell>
          <cell r="AS129">
            <v>1457.0396011452383</v>
          </cell>
          <cell r="AT129">
            <v>1609.0844228607552</v>
          </cell>
          <cell r="AU129">
            <v>1618.8564015824686</v>
          </cell>
          <cell r="AV129">
            <v>1433.0816750152264</v>
          </cell>
          <cell r="AW129">
            <v>1507.6697682388881</v>
          </cell>
          <cell r="AX129">
            <v>1594.7176472766023</v>
          </cell>
          <cell r="AY129">
            <v>1733.7086462011412</v>
          </cell>
          <cell r="AZ129">
            <v>1768.9913347240501</v>
          </cell>
          <cell r="BA129">
            <v>1757.7441810523212</v>
          </cell>
          <cell r="BB129">
            <v>1676.6485387717785</v>
          </cell>
          <cell r="BC129">
            <v>1744.0526378090724</v>
          </cell>
          <cell r="BD129">
            <v>1806.6715386340925</v>
          </cell>
          <cell r="BE129">
            <v>1871.8081043327411</v>
          </cell>
          <cell r="BF129">
            <v>1951.8517276508251</v>
          </cell>
        </row>
        <row r="130">
          <cell r="AA130">
            <v>22.783414951792587</v>
          </cell>
          <cell r="AB130">
            <v>7.2952706839224026</v>
          </cell>
          <cell r="AC130">
            <v>22.233589202047256</v>
          </cell>
          <cell r="AD130">
            <v>625</v>
          </cell>
          <cell r="AE130">
            <v>750</v>
          </cell>
          <cell r="AF130">
            <v>900</v>
          </cell>
          <cell r="AG130">
            <v>756.51946670665586</v>
          </cell>
          <cell r="AH130">
            <v>807.15228255467468</v>
          </cell>
          <cell r="AI130">
            <v>842.43448140072394</v>
          </cell>
          <cell r="AJ130">
            <v>965.44191280867199</v>
          </cell>
          <cell r="AK130">
            <v>986.98042241548319</v>
          </cell>
          <cell r="AL130">
            <v>1039.2656331131145</v>
          </cell>
          <cell r="AM130">
            <v>1108.18032939249</v>
          </cell>
          <cell r="AN130">
            <v>1355.3742138025189</v>
          </cell>
          <cell r="AO130">
            <v>1236.7295544183305</v>
          </cell>
          <cell r="AP130">
            <v>1216.4000607914816</v>
          </cell>
          <cell r="AQ130">
            <v>1274.4777689871773</v>
          </cell>
          <cell r="AR130">
            <v>1435.5575810541766</v>
          </cell>
          <cell r="AS130">
            <v>1587.0420045896149</v>
          </cell>
          <cell r="AT130">
            <v>1756.2201763979888</v>
          </cell>
          <cell r="AU130">
            <v>1765.4069764793423</v>
          </cell>
          <cell r="AV130">
            <v>1561.3801947469374</v>
          </cell>
          <cell r="AW130">
            <v>1642.8941754902046</v>
          </cell>
          <cell r="AX130">
            <v>1738.3831601375891</v>
          </cell>
          <cell r="AY130">
            <v>1889.7412566067644</v>
          </cell>
          <cell r="AZ130">
            <v>1928.0508170072706</v>
          </cell>
          <cell r="BA130">
            <v>1915.7755401222323</v>
          </cell>
          <cell r="BB130">
            <v>1831.0044398831542</v>
          </cell>
          <cell r="BC130">
            <v>1902.0822592996585</v>
          </cell>
          <cell r="BD130">
            <v>1970.604518588982</v>
          </cell>
          <cell r="BE130">
            <v>2042.0129246550141</v>
          </cell>
          <cell r="BF130">
            <v>2130.2044187878064</v>
          </cell>
        </row>
        <row r="135"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</row>
        <row r="136"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</row>
        <row r="138"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</row>
        <row r="139"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</row>
        <row r="140"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</row>
        <row r="151">
          <cell r="AB151">
            <v>4.2994212647938658E-2</v>
          </cell>
          <cell r="AC151">
            <v>6.9075152658646236E-2</v>
          </cell>
          <cell r="AD151">
            <v>1.5716729558444493</v>
          </cell>
          <cell r="AE151">
            <v>8.2721120290957266</v>
          </cell>
          <cell r="AF151">
            <v>7.1952274217129677</v>
          </cell>
          <cell r="AG151">
            <v>27.493444172951243</v>
          </cell>
          <cell r="AH151">
            <v>65.154492405948744</v>
          </cell>
          <cell r="AI151">
            <v>188.98015575898481</v>
          </cell>
          <cell r="AJ151">
            <v>391.81604470137859</v>
          </cell>
          <cell r="AK151">
            <v>502.96419596676475</v>
          </cell>
          <cell r="AL151">
            <v>834.71413839879733</v>
          </cell>
          <cell r="AM151">
            <v>1095.7772183817358</v>
          </cell>
          <cell r="AN151">
            <v>1475.3709361820593</v>
          </cell>
          <cell r="AO151">
            <v>1885.4370872957602</v>
          </cell>
          <cell r="AP151">
            <v>1736.2084747648048</v>
          </cell>
          <cell r="AQ151">
            <v>1900.9108381086371</v>
          </cell>
          <cell r="AR151">
            <v>2162.3600417972425</v>
          </cell>
          <cell r="AS151">
            <v>1614.6900662773758</v>
          </cell>
          <cell r="AT151">
            <v>1738.5050073799355</v>
          </cell>
          <cell r="AU151">
            <v>1991.8694778992665</v>
          </cell>
          <cell r="AV151">
            <v>1969.1403983340736</v>
          </cell>
          <cell r="AW151">
            <v>1955.7532363024618</v>
          </cell>
          <cell r="AX151">
            <v>2300.1509071098776</v>
          </cell>
          <cell r="AY151">
            <v>2459.0626250815903</v>
          </cell>
          <cell r="AZ151">
            <v>2578.0702050525297</v>
          </cell>
          <cell r="BA151">
            <v>2680.0658310781173</v>
          </cell>
          <cell r="BB151">
            <v>2274.486217301851</v>
          </cell>
          <cell r="BC151">
            <v>2726.2809932657883</v>
          </cell>
          <cell r="BD151">
            <v>2462.8290861750843</v>
          </cell>
          <cell r="BE151">
            <v>3040.8555683796371</v>
          </cell>
          <cell r="BF151">
            <v>2732.1628878697429</v>
          </cell>
          <cell r="BG151">
            <v>3107.4512984803905</v>
          </cell>
        </row>
        <row r="152">
          <cell r="AB152">
            <v>1.7009419892607392E-2</v>
          </cell>
          <cell r="AC152">
            <v>7.2019915204819943E-2</v>
          </cell>
          <cell r="AD152">
            <v>1.2912547554520366</v>
          </cell>
          <cell r="AE152">
            <v>0.79337449338979216</v>
          </cell>
          <cell r="AF152">
            <v>0</v>
          </cell>
          <cell r="AG152">
            <v>7.0093086947251697</v>
          </cell>
          <cell r="AH152">
            <v>50.994561381916682</v>
          </cell>
          <cell r="AI152">
            <v>111.80149334136748</v>
          </cell>
          <cell r="AJ152">
            <v>272.64361250978277</v>
          </cell>
          <cell r="AK152">
            <v>330.8526681806436</v>
          </cell>
          <cell r="AL152">
            <v>559.92335340855482</v>
          </cell>
          <cell r="AM152">
            <v>740.79875310255534</v>
          </cell>
          <cell r="AN152">
            <v>826.27285502236873</v>
          </cell>
          <cell r="AO152">
            <v>1373.559356139911</v>
          </cell>
          <cell r="AP152">
            <v>1139.8201190529001</v>
          </cell>
          <cell r="AQ152">
            <v>1239.4756355716515</v>
          </cell>
          <cell r="AR152">
            <v>1420.2922856493628</v>
          </cell>
          <cell r="AS152">
            <v>1089.4687045525368</v>
          </cell>
          <cell r="AT152">
            <v>1148.0206580093275</v>
          </cell>
          <cell r="AU152">
            <v>1317.7799862295235</v>
          </cell>
          <cell r="AV152">
            <v>1305.7382999676051</v>
          </cell>
          <cell r="AW152">
            <v>1237.8179694692813</v>
          </cell>
          <cell r="AX152">
            <v>1513.1864750064235</v>
          </cell>
          <cell r="AY152">
            <v>1446.4063132826986</v>
          </cell>
          <cell r="AZ152">
            <v>1733.7347723404259</v>
          </cell>
          <cell r="BA152">
            <v>1727.8628590132964</v>
          </cell>
          <cell r="BB152">
            <v>1689.1785916735355</v>
          </cell>
          <cell r="BC152">
            <v>1778.4157679851646</v>
          </cell>
          <cell r="BD152">
            <v>1716.3236277435269</v>
          </cell>
          <cell r="BE152">
            <v>1929.3446421884983</v>
          </cell>
          <cell r="BF152">
            <v>2026.1075243883959</v>
          </cell>
          <cell r="BG152">
            <v>2113.9118892274219</v>
          </cell>
        </row>
        <row r="153">
          <cell r="AB153">
            <v>2.8825108592614609E-2</v>
          </cell>
          <cell r="AC153">
            <v>7.7277804960676252E-2</v>
          </cell>
          <cell r="AD153">
            <v>1.2522936722968885</v>
          </cell>
          <cell r="AE153">
            <v>7.5219593717743116</v>
          </cell>
          <cell r="AF153">
            <v>5.5679569860411666</v>
          </cell>
          <cell r="AG153">
            <v>15.118904978979499</v>
          </cell>
          <cell r="AH153">
            <v>49.159768872815761</v>
          </cell>
          <cell r="AI153">
            <v>109.43628914893699</v>
          </cell>
          <cell r="AJ153">
            <v>289.26733785824837</v>
          </cell>
          <cell r="AK153">
            <v>372.70866962843075</v>
          </cell>
          <cell r="AL153">
            <v>577.05737570352755</v>
          </cell>
          <cell r="AM153">
            <v>763.97142067111304</v>
          </cell>
          <cell r="AN153">
            <v>867.32081382728575</v>
          </cell>
          <cell r="AO153">
            <v>801.4212275536895</v>
          </cell>
          <cell r="AP153">
            <v>1031.951745150222</v>
          </cell>
          <cell r="AQ153">
            <v>1084.269103445758</v>
          </cell>
          <cell r="AR153">
            <v>1182.8652022091935</v>
          </cell>
          <cell r="AS153">
            <v>857.28077718951863</v>
          </cell>
          <cell r="AT153">
            <v>976.58201357713926</v>
          </cell>
          <cell r="AU153">
            <v>1100.1298107347316</v>
          </cell>
          <cell r="AV153">
            <v>1079.0432687677776</v>
          </cell>
          <cell r="AW153">
            <v>1072.6170719738564</v>
          </cell>
          <cell r="AX153">
            <v>1127.2008092094541</v>
          </cell>
          <cell r="AY153">
            <v>1318.414304806558</v>
          </cell>
          <cell r="AZ153">
            <v>1372.8429561222729</v>
          </cell>
          <cell r="BA153">
            <v>1421.1168008094178</v>
          </cell>
          <cell r="BB153">
            <v>1377.6855741266882</v>
          </cell>
          <cell r="BC153">
            <v>1481.6455307683207</v>
          </cell>
          <cell r="BD153">
            <v>1402.4270360082337</v>
          </cell>
          <cell r="BE153">
            <v>1695.609953512075</v>
          </cell>
          <cell r="BF153">
            <v>1550.6456959155914</v>
          </cell>
          <cell r="BG153">
            <v>1584.5600755387077</v>
          </cell>
        </row>
        <row r="154">
          <cell r="AA154">
            <v>0.11118257770899009</v>
          </cell>
          <cell r="AB154">
            <v>7.4700339226110215E-3</v>
          </cell>
          <cell r="AC154">
            <v>0.16747463136865279</v>
          </cell>
          <cell r="AD154">
            <v>1.6725474012067361</v>
          </cell>
          <cell r="AE154">
            <v>0.36332952933085116</v>
          </cell>
          <cell r="AF154">
            <v>20.23943482109819</v>
          </cell>
          <cell r="AG154">
            <v>43.972668375495822</v>
          </cell>
          <cell r="AH154">
            <v>78.635318647432115</v>
          </cell>
          <cell r="AI154">
            <v>119.72540601821201</v>
          </cell>
          <cell r="AJ154">
            <v>163.686041628514</v>
          </cell>
          <cell r="AK154">
            <v>197.06157075337808</v>
          </cell>
          <cell r="AL154">
            <v>400.67352306628914</v>
          </cell>
          <cell r="AM154">
            <v>409.11778396221973</v>
          </cell>
          <cell r="AN154">
            <v>505.92958291324805</v>
          </cell>
          <cell r="AO154">
            <v>522.46095302516426</v>
          </cell>
          <cell r="AP154">
            <v>533.48557762195071</v>
          </cell>
          <cell r="AQ154">
            <v>534.54679068719906</v>
          </cell>
          <cell r="AR154">
            <v>482.03195077457673</v>
          </cell>
          <cell r="AS154">
            <v>485.99720150577821</v>
          </cell>
          <cell r="AT154">
            <v>553.28434136095018</v>
          </cell>
          <cell r="AU154">
            <v>565.73963639650367</v>
          </cell>
          <cell r="AV154">
            <v>549.41963731415228</v>
          </cell>
          <cell r="AW154">
            <v>573.16489802191495</v>
          </cell>
          <cell r="AX154">
            <v>594.41322336714052</v>
          </cell>
          <cell r="AY154">
            <v>629.08565034904893</v>
          </cell>
          <cell r="AZ154">
            <v>795.0973854200181</v>
          </cell>
          <cell r="BA154">
            <v>850.64002769234844</v>
          </cell>
          <cell r="BB154">
            <v>770.95586230388665</v>
          </cell>
          <cell r="BC154">
            <v>816.91603182997085</v>
          </cell>
          <cell r="BD154">
            <v>688.33444071558768</v>
          </cell>
          <cell r="BE154">
            <v>948.25851235093967</v>
          </cell>
          <cell r="BF154">
            <v>852.08173285601288</v>
          </cell>
        </row>
        <row r="155">
          <cell r="AA155">
            <v>0.11066691062092646</v>
          </cell>
          <cell r="AB155">
            <v>0</v>
          </cell>
          <cell r="AC155">
            <v>0.16159719316436144</v>
          </cell>
          <cell r="AD155">
            <v>12.620765459656829</v>
          </cell>
          <cell r="AE155">
            <v>10.502038399796163</v>
          </cell>
          <cell r="AF155">
            <v>2.9851396646915385</v>
          </cell>
          <cell r="AG155">
            <v>47.536580739788867</v>
          </cell>
          <cell r="AH155">
            <v>166.74361248704037</v>
          </cell>
          <cell r="AI155">
            <v>399.2603344180198</v>
          </cell>
          <cell r="AJ155">
            <v>437.49152043940774</v>
          </cell>
          <cell r="AK155">
            <v>758.85391059070434</v>
          </cell>
          <cell r="AL155">
            <v>1052.1283632254576</v>
          </cell>
          <cell r="AM155">
            <v>1194.6527642751271</v>
          </cell>
          <cell r="AN155">
            <v>1475.4051159929688</v>
          </cell>
          <cell r="AO155">
            <v>1584.434394412368</v>
          </cell>
          <cell r="AP155">
            <v>1609.5109570646869</v>
          </cell>
          <cell r="AQ155">
            <v>1662.133596048724</v>
          </cell>
          <cell r="AR155">
            <v>1395.1633048273959</v>
          </cell>
          <cell r="AS155">
            <v>1461.8018740362536</v>
          </cell>
          <cell r="AT155">
            <v>1647.2155018252279</v>
          </cell>
          <cell r="AU155">
            <v>1918.984234472262</v>
          </cell>
          <cell r="AV155">
            <v>1715.7567228413006</v>
          </cell>
          <cell r="AW155">
            <v>1795.4080185658668</v>
          </cell>
          <cell r="AX155">
            <v>1878.4335708124877</v>
          </cell>
          <cell r="AY155">
            <v>1964.9762399582933</v>
          </cell>
          <cell r="AZ155">
            <v>1971.7795320871064</v>
          </cell>
          <cell r="BA155">
            <v>2019.8029369910112</v>
          </cell>
          <cell r="BB155">
            <v>2115.012230275503</v>
          </cell>
          <cell r="BC155">
            <v>1895.7997242045635</v>
          </cell>
          <cell r="BD155">
            <v>2130.7751623743598</v>
          </cell>
          <cell r="BE155">
            <v>2362.8442308257204</v>
          </cell>
          <cell r="BF155">
            <v>2227.1429596272983</v>
          </cell>
        </row>
        <row r="156">
          <cell r="AA156">
            <v>0.10265953466655685</v>
          </cell>
          <cell r="AB156">
            <v>5.4517433942619022E-2</v>
          </cell>
          <cell r="AC156">
            <v>0.14889332766739569</v>
          </cell>
          <cell r="AD156">
            <v>12.11953016163751</v>
          </cell>
          <cell r="AE156">
            <v>9.9362895262735691</v>
          </cell>
          <cell r="AF156">
            <v>14.924916021766371</v>
          </cell>
          <cell r="AG156">
            <v>23.740707048129646</v>
          </cell>
          <cell r="AH156">
            <v>65.936582086848688</v>
          </cell>
          <cell r="AI156">
            <v>164.75418032843351</v>
          </cell>
          <cell r="AJ156">
            <v>159.75705820274842</v>
          </cell>
          <cell r="AK156">
            <v>293.60672236393725</v>
          </cell>
          <cell r="AL156">
            <v>406.70392069460979</v>
          </cell>
          <cell r="AM156">
            <v>457.69131742942892</v>
          </cell>
          <cell r="AN156">
            <v>555.48084024040509</v>
          </cell>
          <cell r="AO156">
            <v>600.96930043424743</v>
          </cell>
          <cell r="AP156">
            <v>612.81284080580292</v>
          </cell>
          <cell r="AQ156">
            <v>630.98578134257741</v>
          </cell>
          <cell r="AR156">
            <v>534.88411462779106</v>
          </cell>
          <cell r="AS156">
            <v>556.87852317716511</v>
          </cell>
          <cell r="AT156">
            <v>627.31067166464493</v>
          </cell>
          <cell r="AU156">
            <v>729.96734861680648</v>
          </cell>
          <cell r="AV156">
            <v>652.99326803318263</v>
          </cell>
          <cell r="AW156">
            <v>682.52728974085574</v>
          </cell>
          <cell r="AX156">
            <v>714.21951738069515</v>
          </cell>
          <cell r="AY156">
            <v>742.31944757292183</v>
          </cell>
          <cell r="AZ156">
            <v>736.57905975177982</v>
          </cell>
          <cell r="BA156">
            <v>763.29443189767176</v>
          </cell>
          <cell r="BB156">
            <v>800.28190590383576</v>
          </cell>
          <cell r="BC156">
            <v>713.90695729291701</v>
          </cell>
          <cell r="BD156">
            <v>802.4484798144091</v>
          </cell>
          <cell r="BE156">
            <v>794.27424404871965</v>
          </cell>
          <cell r="BF156">
            <v>808.60222632724822</v>
          </cell>
        </row>
        <row r="157">
          <cell r="AA157">
            <v>0.13404640109609456</v>
          </cell>
          <cell r="AB157">
            <v>0.24509149845394781</v>
          </cell>
          <cell r="AC157">
            <v>0.27583175038275526</v>
          </cell>
          <cell r="AD157">
            <v>1.6894352870692342</v>
          </cell>
          <cell r="AE157">
            <v>10.211781248987462</v>
          </cell>
          <cell r="AF157">
            <v>27.052989852021796</v>
          </cell>
          <cell r="AG157">
            <v>54.243812439542751</v>
          </cell>
          <cell r="AH157">
            <v>129.76781235899398</v>
          </cell>
          <cell r="AI157">
            <v>337.29383507114085</v>
          </cell>
          <cell r="AJ157">
            <v>360.3156035860423</v>
          </cell>
          <cell r="AK157">
            <v>591.98254473529005</v>
          </cell>
          <cell r="AL157">
            <v>795.59407469174982</v>
          </cell>
          <cell r="AM157">
            <v>902.410155841961</v>
          </cell>
          <cell r="AN157">
            <v>1108.1080402494108</v>
          </cell>
          <cell r="AO157">
            <v>1192.2901531820771</v>
          </cell>
          <cell r="AP157">
            <v>1225.1759257498798</v>
          </cell>
          <cell r="AQ157">
            <v>1265.1618055017689</v>
          </cell>
          <cell r="AR157">
            <v>1048.7460525137787</v>
          </cell>
          <cell r="AS157">
            <v>1106.1058760941962</v>
          </cell>
          <cell r="AT157">
            <v>1244.9303779101529</v>
          </cell>
          <cell r="AU157">
            <v>1395.9148584536974</v>
          </cell>
          <cell r="AV157">
            <v>1280.2508339767328</v>
          </cell>
          <cell r="AW157">
            <v>1337.7680405276496</v>
          </cell>
          <cell r="AX157">
            <v>1395.1566764433007</v>
          </cell>
          <cell r="AY157">
            <v>1444.4742676584628</v>
          </cell>
          <cell r="AZ157">
            <v>1439.9454559217502</v>
          </cell>
          <cell r="BA157">
            <v>1492.0710664966441</v>
          </cell>
          <cell r="BB157">
            <v>1563.8491841978746</v>
          </cell>
          <cell r="BC157">
            <v>1445.6511954840714</v>
          </cell>
          <cell r="BD157">
            <v>1581.0442931524601</v>
          </cell>
          <cell r="BE157">
            <v>1568.1180426261194</v>
          </cell>
          <cell r="BF157">
            <v>1589.2183134345498</v>
          </cell>
        </row>
        <row r="158">
          <cell r="AA158">
            <v>0.14843987747821055</v>
          </cell>
          <cell r="AB158">
            <v>0</v>
          </cell>
          <cell r="AC158">
            <v>0.16266218810718905</v>
          </cell>
          <cell r="AD158">
            <v>1.040977621730373</v>
          </cell>
          <cell r="AE158">
            <v>7.2126121913913419</v>
          </cell>
          <cell r="AF158">
            <v>47.863857485182464</v>
          </cell>
          <cell r="AG158">
            <v>64.150051523553486</v>
          </cell>
          <cell r="AH158">
            <v>169.96987188895656</v>
          </cell>
          <cell r="AI158">
            <v>435.82132790866604</v>
          </cell>
          <cell r="AJ158">
            <v>587.60426966907096</v>
          </cell>
          <cell r="AK158">
            <v>827.61042821812669</v>
          </cell>
          <cell r="AL158">
            <v>1109.4743813641326</v>
          </cell>
          <cell r="AM158">
            <v>1278.1174023055023</v>
          </cell>
          <cell r="AN158">
            <v>1608.7736284528874</v>
          </cell>
          <cell r="AO158">
            <v>1556.4971398680404</v>
          </cell>
          <cell r="AP158">
            <v>1716.4967517329787</v>
          </cell>
          <cell r="AQ158">
            <v>1770.7761721581253</v>
          </cell>
          <cell r="AR158">
            <v>1449.76691005213</v>
          </cell>
          <cell r="AS158">
            <v>1517.1448667400898</v>
          </cell>
          <cell r="AT158">
            <v>1721.3961871058448</v>
          </cell>
          <cell r="AU158">
            <v>1906.7030886798391</v>
          </cell>
          <cell r="AV158">
            <v>1760.3234666950443</v>
          </cell>
          <cell r="AW158">
            <v>1837.2647002260237</v>
          </cell>
          <cell r="AX158">
            <v>1916.8712604400889</v>
          </cell>
          <cell r="AY158">
            <v>1981.6713997230729</v>
          </cell>
          <cell r="AZ158">
            <v>1977.8353621381455</v>
          </cell>
          <cell r="BA158">
            <v>2045.9687380193523</v>
          </cell>
          <cell r="BB158">
            <v>2147.9778010333453</v>
          </cell>
          <cell r="BC158">
            <v>2235.654283514476</v>
          </cell>
          <cell r="BD158">
            <v>2233.2476739060153</v>
          </cell>
          <cell r="BE158">
            <v>2021.7197953850705</v>
          </cell>
          <cell r="BF158">
            <v>2228.7025608691565</v>
          </cell>
        </row>
        <row r="159">
          <cell r="AA159">
            <v>0.13737383937268477</v>
          </cell>
          <cell r="AB159">
            <v>0.11776057712153183</v>
          </cell>
          <cell r="AC159">
            <v>0.25977682926121076</v>
          </cell>
          <cell r="AD159">
            <v>10.431905868011583</v>
          </cell>
          <cell r="AE159">
            <v>9.2936495508133969</v>
          </cell>
          <cell r="AF159">
            <v>16.828619033267447</v>
          </cell>
          <cell r="AG159">
            <v>61.718508558420432</v>
          </cell>
          <cell r="AH159">
            <v>148.32952384723305</v>
          </cell>
          <cell r="AI159">
            <v>379.0707170712268</v>
          </cell>
          <cell r="AJ159">
            <v>531.7675189989634</v>
          </cell>
          <cell r="AK159">
            <v>726.44752992601707</v>
          </cell>
          <cell r="AL159">
            <v>987.64134389737853</v>
          </cell>
          <cell r="AM159">
            <v>1139.7829584060014</v>
          </cell>
          <cell r="AN159">
            <v>1439.465738147107</v>
          </cell>
          <cell r="AO159">
            <v>1385.2587798333975</v>
          </cell>
          <cell r="AP159">
            <v>1527.3768745196971</v>
          </cell>
          <cell r="AQ159">
            <v>1578.3511391412662</v>
          </cell>
          <cell r="AR159">
            <v>1293.18825351297</v>
          </cell>
          <cell r="AS159">
            <v>1351.133747922873</v>
          </cell>
          <cell r="AT159">
            <v>1534.4310215414405</v>
          </cell>
          <cell r="AU159">
            <v>1527.5340260199314</v>
          </cell>
          <cell r="AV159">
            <v>1527.3960746734322</v>
          </cell>
          <cell r="AW159">
            <v>1582.5210317951737</v>
          </cell>
          <cell r="AX159">
            <v>1637.4760359000725</v>
          </cell>
          <cell r="AY159">
            <v>1675.2047631181586</v>
          </cell>
          <cell r="AZ159">
            <v>1695.1843092747017</v>
          </cell>
          <cell r="BA159">
            <v>1748.5625236759372</v>
          </cell>
          <cell r="BB159">
            <v>1831.0468694019844</v>
          </cell>
          <cell r="BC159">
            <v>1905.5826839534923</v>
          </cell>
          <cell r="BD159">
            <v>1907.493236384443</v>
          </cell>
          <cell r="BE159">
            <v>1711.2492060563425</v>
          </cell>
          <cell r="BF159">
            <v>1897.6569092032105</v>
          </cell>
        </row>
        <row r="160">
          <cell r="AA160">
            <v>7.9905480823295461E-2</v>
          </cell>
          <cell r="AB160">
            <v>0.29794662368406288</v>
          </cell>
          <cell r="AC160">
            <v>1.1498439597190722</v>
          </cell>
          <cell r="AD160">
            <v>4.3044740775143442</v>
          </cell>
          <cell r="AE160">
            <v>6.176811417948171</v>
          </cell>
          <cell r="AF160">
            <v>24.804341187170916</v>
          </cell>
          <cell r="AG160">
            <v>68.484005973362713</v>
          </cell>
          <cell r="AH160">
            <v>146.13095399606848</v>
          </cell>
          <cell r="AI160">
            <v>378.05265251455262</v>
          </cell>
          <cell r="AJ160">
            <v>540.0501362465053</v>
          </cell>
          <cell r="AK160">
            <v>739.4954544309926</v>
          </cell>
          <cell r="AL160">
            <v>1005.4351668103139</v>
          </cell>
          <cell r="AM160">
            <v>1166.9684714307964</v>
          </cell>
          <cell r="AN160">
            <v>1471.4168592985611</v>
          </cell>
          <cell r="AO160">
            <v>1398.0918876904598</v>
          </cell>
          <cell r="AP160">
            <v>1544.9660796170126</v>
          </cell>
          <cell r="AQ160">
            <v>1597.5073908793024</v>
          </cell>
          <cell r="AR160">
            <v>1291.6899995710555</v>
          </cell>
          <cell r="AS160">
            <v>1361.7852698993099</v>
          </cell>
          <cell r="AT160">
            <v>1546.5117878863309</v>
          </cell>
          <cell r="AU160">
            <v>1536.8314371841325</v>
          </cell>
          <cell r="AV160">
            <v>1534.5449369234568</v>
          </cell>
          <cell r="AW160">
            <v>1592.5068511991299</v>
          </cell>
          <cell r="AX160">
            <v>1647.376340813918</v>
          </cell>
          <cell r="AY160">
            <v>1684.761746797994</v>
          </cell>
          <cell r="AZ160">
            <v>1705.8352927434948</v>
          </cell>
          <cell r="BA160">
            <v>1754.5067150414716</v>
          </cell>
          <cell r="BB160">
            <v>1851.2919005444312</v>
          </cell>
          <cell r="BC160">
            <v>1918.1560188438452</v>
          </cell>
          <cell r="BD160">
            <v>1920.5130348744469</v>
          </cell>
          <cell r="BE160">
            <v>1698.4197902974242</v>
          </cell>
          <cell r="BF160">
            <v>1906.2829992578115</v>
          </cell>
        </row>
        <row r="161">
          <cell r="AA161">
            <v>0.1445623322417742</v>
          </cell>
          <cell r="AB161">
            <v>1.0799930617584346E-2</v>
          </cell>
          <cell r="AC161">
            <v>0.5840997074521227</v>
          </cell>
          <cell r="AD161">
            <v>9.3745061157430314</v>
          </cell>
          <cell r="AE161">
            <v>11.897346518093032</v>
          </cell>
          <cell r="AF161">
            <v>26.814560866082935</v>
          </cell>
          <cell r="AG161">
            <v>68.252760482674915</v>
          </cell>
          <cell r="AH161">
            <v>164.59716386819179</v>
          </cell>
          <cell r="AI161">
            <v>418.19116217726781</v>
          </cell>
          <cell r="AJ161">
            <v>599.40898920111408</v>
          </cell>
          <cell r="AK161">
            <v>829.91994424020982</v>
          </cell>
          <cell r="AL161">
            <v>1121.8921853675231</v>
          </cell>
          <cell r="AM161">
            <v>1297.233068535882</v>
          </cell>
          <cell r="AN161">
            <v>1641.3437784074749</v>
          </cell>
          <cell r="AO161">
            <v>1571.4849669215034</v>
          </cell>
          <cell r="AP161">
            <v>1733.1455185043908</v>
          </cell>
          <cell r="AQ161">
            <v>1790.5232936179284</v>
          </cell>
          <cell r="AR161">
            <v>1444.5173895182495</v>
          </cell>
          <cell r="AS161">
            <v>1532.0837015806819</v>
          </cell>
          <cell r="AT161">
            <v>1723.3445773578719</v>
          </cell>
          <cell r="AU161">
            <v>1721.2715425892566</v>
          </cell>
          <cell r="AV161">
            <v>1718.1212651032347</v>
          </cell>
          <cell r="AW161">
            <v>1783.522594774802</v>
          </cell>
          <cell r="AX161">
            <v>1842.7908783741364</v>
          </cell>
          <cell r="AY161">
            <v>1886.2773957010115</v>
          </cell>
          <cell r="AZ161">
            <v>1908.4649494782398</v>
          </cell>
          <cell r="BA161">
            <v>1963.6811768434618</v>
          </cell>
          <cell r="BB161">
            <v>2071.7082533858975</v>
          </cell>
          <cell r="BC161">
            <v>2146.7545914477669</v>
          </cell>
          <cell r="BD161">
            <v>2149.1751728155723</v>
          </cell>
          <cell r="BE161">
            <v>2145.3567727940354</v>
          </cell>
          <cell r="BF161">
            <v>2195.9181960401997</v>
          </cell>
        </row>
        <row r="162">
          <cell r="AA162">
            <v>0.14532240818658898</v>
          </cell>
          <cell r="AB162">
            <v>5.6367503590109155E-2</v>
          </cell>
          <cell r="AC162">
            <v>0.13523067403851685</v>
          </cell>
          <cell r="AD162">
            <v>1.9877033856756026</v>
          </cell>
          <cell r="AE162">
            <v>6.537003549451156</v>
          </cell>
          <cell r="AF162">
            <v>76.158005979845029</v>
          </cell>
          <cell r="AG162">
            <v>76.210581458328988</v>
          </cell>
          <cell r="AH162">
            <v>217.55649903615</v>
          </cell>
          <cell r="AI162">
            <v>560.46560803921557</v>
          </cell>
          <cell r="AJ162">
            <v>824.43742550340562</v>
          </cell>
          <cell r="AK162">
            <v>1111.7512001918599</v>
          </cell>
          <cell r="AL162">
            <v>1488.3112877546203</v>
          </cell>
          <cell r="AM162">
            <v>1696.8873175711615</v>
          </cell>
          <cell r="AN162">
            <v>2189.2611118585269</v>
          </cell>
          <cell r="AO162">
            <v>2098.3691891227782</v>
          </cell>
          <cell r="AP162">
            <v>2309.3127532490798</v>
          </cell>
          <cell r="AQ162">
            <v>2382.0880568958069</v>
          </cell>
          <cell r="AR162">
            <v>1922.3861495815925</v>
          </cell>
          <cell r="AS162">
            <v>2034.4608347983094</v>
          </cell>
          <cell r="AT162">
            <v>2292.8285801289867</v>
          </cell>
          <cell r="AU162">
            <v>2289.0308516175442</v>
          </cell>
          <cell r="AV162">
            <v>2284.135171293548</v>
          </cell>
          <cell r="AW162">
            <v>2370.9387401504559</v>
          </cell>
          <cell r="AX162">
            <v>2450.519149763657</v>
          </cell>
          <cell r="AY162">
            <v>2508.0103338617673</v>
          </cell>
          <cell r="AZ162">
            <v>2537.3732888704121</v>
          </cell>
          <cell r="BA162">
            <v>2610.807028324185</v>
          </cell>
          <cell r="BB162">
            <v>2760.6361446470082</v>
          </cell>
          <cell r="BC162">
            <v>2855.8617107986838</v>
          </cell>
          <cell r="BD162">
            <v>2859.4440358032889</v>
          </cell>
          <cell r="BE162">
            <v>2854.8670458903753</v>
          </cell>
          <cell r="BF162">
            <v>2922.7956455991134</v>
          </cell>
        </row>
        <row r="182">
          <cell r="D182" t="str">
            <v xml:space="preserve">95/96 </v>
          </cell>
          <cell r="E182" t="str">
            <v xml:space="preserve">96/97 </v>
          </cell>
          <cell r="F182" t="str">
            <v xml:space="preserve">97/98  </v>
          </cell>
          <cell r="G182" t="str">
            <v xml:space="preserve">98/99  </v>
          </cell>
          <cell r="H182" t="str">
            <v xml:space="preserve">99/00  </v>
          </cell>
          <cell r="I182" t="str">
            <v xml:space="preserve">00/01  </v>
          </cell>
          <cell r="J182" t="str">
            <v xml:space="preserve">01/02  </v>
          </cell>
          <cell r="K182" t="str">
            <v xml:space="preserve">02/03  </v>
          </cell>
          <cell r="L182" t="str">
            <v xml:space="preserve">03/04  </v>
          </cell>
          <cell r="M182" t="str">
            <v xml:space="preserve">04/05  </v>
          </cell>
          <cell r="N182" t="str">
            <v xml:space="preserve">05/06  </v>
          </cell>
          <cell r="O182" t="str">
            <v xml:space="preserve">06/07  </v>
          </cell>
          <cell r="P182" t="str">
            <v xml:space="preserve">07/08  </v>
          </cell>
          <cell r="Q182" t="str">
            <v xml:space="preserve">08/09  </v>
          </cell>
          <cell r="R182" t="str">
            <v xml:space="preserve">09/10  </v>
          </cell>
          <cell r="S182" t="str">
            <v xml:space="preserve">10/11  </v>
          </cell>
          <cell r="T182" t="str">
            <v xml:space="preserve">11/12  </v>
          </cell>
          <cell r="U182" t="str">
            <v xml:space="preserve">12/13  </v>
          </cell>
          <cell r="V182" t="str">
            <v xml:space="preserve">13/14  </v>
          </cell>
          <cell r="W182" t="str">
            <v xml:space="preserve">14/15  </v>
          </cell>
          <cell r="X182" t="str">
            <v xml:space="preserve">15/16  </v>
          </cell>
          <cell r="Y182" t="str">
            <v xml:space="preserve">16/17  </v>
          </cell>
          <cell r="Z182" t="str">
            <v xml:space="preserve">17/18  </v>
          </cell>
          <cell r="AA182" t="str">
            <v xml:space="preserve">18/19  </v>
          </cell>
          <cell r="AB182" t="str">
            <v xml:space="preserve">19/20 </v>
          </cell>
          <cell r="AC182" t="str">
            <v xml:space="preserve">20/21 </v>
          </cell>
          <cell r="AD182" t="str">
            <v xml:space="preserve">21/22 </v>
          </cell>
          <cell r="AE182" t="str">
            <v xml:space="preserve">22/23 </v>
          </cell>
          <cell r="AF182" t="str">
            <v xml:space="preserve">23/24 </v>
          </cell>
          <cell r="AG182" t="str">
            <v xml:space="preserve">24/25 </v>
          </cell>
          <cell r="AH182" t="str">
            <v>25/26</v>
          </cell>
          <cell r="AI182" t="str">
            <v>26/27</v>
          </cell>
          <cell r="AJ182" t="str">
            <v>27/28</v>
          </cell>
          <cell r="AK182" t="str">
            <v>28/29</v>
          </cell>
          <cell r="AL182" t="str">
            <v>29/30</v>
          </cell>
          <cell r="AM182" t="str">
            <v>30/31</v>
          </cell>
          <cell r="AN182" t="str">
            <v>31/32</v>
          </cell>
          <cell r="AO182" t="str">
            <v>32/33</v>
          </cell>
          <cell r="AP182" t="str">
            <v>33/34</v>
          </cell>
          <cell r="AQ182" t="str">
            <v>34/35</v>
          </cell>
          <cell r="AR182" t="str">
            <v>35/36</v>
          </cell>
          <cell r="AS182" t="str">
            <v>36/37</v>
          </cell>
          <cell r="AT182" t="str">
            <v>37/38</v>
          </cell>
          <cell r="AU182" t="str">
            <v>38/39</v>
          </cell>
          <cell r="AV182" t="str">
            <v>39/40</v>
          </cell>
          <cell r="AW182" t="str">
            <v>40/41</v>
          </cell>
          <cell r="AX182" t="str">
            <v>41/42</v>
          </cell>
          <cell r="AY182" t="str">
            <v>42/43</v>
          </cell>
          <cell r="AZ182" t="str">
            <v>43/44</v>
          </cell>
          <cell r="BA182" t="str">
            <v>44/45</v>
          </cell>
          <cell r="BB182" t="str">
            <v>45/46</v>
          </cell>
          <cell r="BC182" t="str">
            <v>46/47</v>
          </cell>
          <cell r="BD182" t="str">
            <v>47/48</v>
          </cell>
          <cell r="BE182" t="str">
            <v>48/49</v>
          </cell>
          <cell r="BF182" t="str">
            <v>49/50</v>
          </cell>
          <cell r="BG182" t="str">
            <v>50/51</v>
          </cell>
        </row>
        <row r="183">
          <cell r="D183">
            <v>76.66329960910555</v>
          </cell>
          <cell r="E183">
            <v>65.657493676707304</v>
          </cell>
          <cell r="F183">
            <v>78.675789836744087</v>
          </cell>
          <cell r="G183">
            <v>89.115582892618988</v>
          </cell>
          <cell r="H183">
            <v>92.385879512531631</v>
          </cell>
          <cell r="I183">
            <v>84.461699241204883</v>
          </cell>
          <cell r="J183">
            <v>55.657932858128312</v>
          </cell>
          <cell r="K183">
            <v>48.36265578293861</v>
          </cell>
          <cell r="L183">
            <v>45.72</v>
          </cell>
          <cell r="M183">
            <v>49.32</v>
          </cell>
          <cell r="N183">
            <v>44.28</v>
          </cell>
          <cell r="O183">
            <v>71.010000000000005</v>
          </cell>
          <cell r="P183">
            <v>63.180000000000007</v>
          </cell>
          <cell r="Q183">
            <v>93.960000000000008</v>
          </cell>
          <cell r="R183">
            <v>91.8</v>
          </cell>
          <cell r="S183">
            <v>97.817400000000006</v>
          </cell>
          <cell r="T183">
            <v>85.214594456973842</v>
          </cell>
          <cell r="U183">
            <v>77.579402481323854</v>
          </cell>
          <cell r="V183">
            <v>76.067861359059947</v>
          </cell>
          <cell r="W183">
            <v>93.446460094426115</v>
          </cell>
          <cell r="X183">
            <v>67.619699999999995</v>
          </cell>
          <cell r="Y183">
            <v>75.668399999999991</v>
          </cell>
          <cell r="Z183">
            <v>76.004099999999994</v>
          </cell>
          <cell r="AA183">
            <v>90.327600000000004</v>
          </cell>
          <cell r="AB183">
            <v>98.362800000000007</v>
          </cell>
          <cell r="AC183">
            <v>72.659700000000001</v>
          </cell>
          <cell r="AD183">
            <v>119.2599</v>
          </cell>
          <cell r="AE183">
            <v>90.612000000000009</v>
          </cell>
          <cell r="AF183">
            <v>87.893100000000004</v>
          </cell>
          <cell r="AG183">
            <v>86.31</v>
          </cell>
          <cell r="AH183">
            <v>168.04832671954557</v>
          </cell>
          <cell r="AI183">
            <v>136.68304114088232</v>
          </cell>
          <cell r="AJ183">
            <v>143.40113199661187</v>
          </cell>
          <cell r="AK183">
            <v>433.69176518176687</v>
          </cell>
          <cell r="AL183">
            <v>148.26559143169425</v>
          </cell>
          <cell r="AM183">
            <v>283.28457420324867</v>
          </cell>
          <cell r="AN183">
            <v>-81.583361113248884</v>
          </cell>
          <cell r="AO183">
            <v>-478.21047925373614</v>
          </cell>
          <cell r="AP183">
            <v>-197.21680705771269</v>
          </cell>
          <cell r="AQ183">
            <v>1239.4051759537183</v>
          </cell>
          <cell r="AR183">
            <v>-360.46322015005535</v>
          </cell>
          <cell r="AS183">
            <v>199.3571806683799</v>
          </cell>
          <cell r="AT183">
            <v>351.97246590277746</v>
          </cell>
          <cell r="AU183">
            <v>268.51268015457072</v>
          </cell>
          <cell r="AV183">
            <v>31.096127676134074</v>
          </cell>
          <cell r="AW183">
            <v>113.80142895735071</v>
          </cell>
          <cell r="AX183">
            <v>1289.1425940196505</v>
          </cell>
          <cell r="AY183">
            <v>1574.1910317542379</v>
          </cell>
          <cell r="AZ183">
            <v>1816.6315731977511</v>
          </cell>
          <cell r="BA183">
            <v>2117.1294590127318</v>
          </cell>
          <cell r="BB183">
            <v>3058.177385921962</v>
          </cell>
          <cell r="BC183">
            <v>2967.9123741644898</v>
          </cell>
          <cell r="BD183">
            <v>3667.798595224057</v>
          </cell>
          <cell r="BE183">
            <v>3346.2996673838361</v>
          </cell>
          <cell r="BF183">
            <v>4199.0221714588633</v>
          </cell>
          <cell r="BG183">
            <v>3881.7675410757774</v>
          </cell>
        </row>
        <row r="184">
          <cell r="D184">
            <v>65.164457922668689</v>
          </cell>
          <cell r="E184">
            <v>64.486944655041711</v>
          </cell>
          <cell r="F184">
            <v>77.482880970432149</v>
          </cell>
          <cell r="G184">
            <v>88.323093252464005</v>
          </cell>
          <cell r="H184">
            <v>73.910538286580746</v>
          </cell>
          <cell r="I184">
            <v>85.489855951478404</v>
          </cell>
          <cell r="J184">
            <v>51.429416224412435</v>
          </cell>
          <cell r="K184">
            <v>48.965731614859749</v>
          </cell>
          <cell r="L184">
            <v>43.74</v>
          </cell>
          <cell r="M184">
            <v>44.82</v>
          </cell>
          <cell r="N184">
            <v>49.230000000000004</v>
          </cell>
          <cell r="O184">
            <v>42.930000000000007</v>
          </cell>
          <cell r="P184">
            <v>63</v>
          </cell>
          <cell r="Q184">
            <v>110.34</v>
          </cell>
          <cell r="R184">
            <v>89.19</v>
          </cell>
          <cell r="S184">
            <v>88.209000000000003</v>
          </cell>
          <cell r="T184">
            <v>80.299095107187483</v>
          </cell>
          <cell r="U184">
            <v>77.411680141765231</v>
          </cell>
          <cell r="V184">
            <v>75.910804273029214</v>
          </cell>
          <cell r="W184">
            <v>89.638920527709558</v>
          </cell>
          <cell r="X184">
            <v>71.527500000000003</v>
          </cell>
          <cell r="Y184">
            <v>78.480899999999991</v>
          </cell>
          <cell r="Z184">
            <v>80.614800000000002</v>
          </cell>
          <cell r="AA184">
            <v>82.197900000000004</v>
          </cell>
          <cell r="AB184">
            <v>83.960099999999997</v>
          </cell>
          <cell r="AC184">
            <v>78.058800000000005</v>
          </cell>
          <cell r="AD184">
            <v>88.880400000000009</v>
          </cell>
          <cell r="AE184">
            <v>93.293999999999997</v>
          </cell>
          <cell r="AF184">
            <v>104.86170000000001</v>
          </cell>
          <cell r="AG184">
            <v>86.220000000000013</v>
          </cell>
          <cell r="AH184">
            <v>261.49133738941362</v>
          </cell>
          <cell r="AI184">
            <v>325.46268657302176</v>
          </cell>
          <cell r="AJ184">
            <v>441.74661735489235</v>
          </cell>
          <cell r="AK184">
            <v>847.0432953602467</v>
          </cell>
          <cell r="AL184">
            <v>465.43461954765803</v>
          </cell>
          <cell r="AM184">
            <v>910.7290596922162</v>
          </cell>
          <cell r="AN184">
            <v>639.04883732599342</v>
          </cell>
          <cell r="AO184">
            <v>-568.99915986706128</v>
          </cell>
          <cell r="AP184">
            <v>64.763952467838863</v>
          </cell>
          <cell r="AQ184">
            <v>2150.2468062313701</v>
          </cell>
          <cell r="AR184">
            <v>-188.32020933242256</v>
          </cell>
          <cell r="AS184">
            <v>663.45638017047122</v>
          </cell>
          <cell r="AT184">
            <v>971.72702692498342</v>
          </cell>
          <cell r="AU184">
            <v>821.69991952032069</v>
          </cell>
          <cell r="AV184">
            <v>293.37226250617277</v>
          </cell>
          <cell r="AW184">
            <v>692.80997229405921</v>
          </cell>
          <cell r="AX184">
            <v>2023.5958153535375</v>
          </cell>
          <cell r="AY184">
            <v>2809.2080571539245</v>
          </cell>
          <cell r="AZ184">
            <v>2603.7820814911897</v>
          </cell>
          <cell r="BA184">
            <v>3086.3319736487251</v>
          </cell>
          <cell r="BB184">
            <v>4100.7013059482297</v>
          </cell>
          <cell r="BC184">
            <v>4224.2956416927045</v>
          </cell>
          <cell r="BD184">
            <v>5145.4387002536332</v>
          </cell>
          <cell r="BE184">
            <v>4720.1385309908783</v>
          </cell>
          <cell r="BF184">
            <v>5448.3467412594437</v>
          </cell>
          <cell r="BG184">
            <v>5070.8384436835076</v>
          </cell>
        </row>
        <row r="185">
          <cell r="D185">
            <v>55.77094212302103</v>
          </cell>
          <cell r="E185">
            <v>53.661956916688297</v>
          </cell>
          <cell r="F185">
            <v>66.550199844277188</v>
          </cell>
          <cell r="G185">
            <v>80.961598754217491</v>
          </cell>
          <cell r="H185">
            <v>87.405720218011936</v>
          </cell>
          <cell r="I185">
            <v>70.709587334544523</v>
          </cell>
          <cell r="J185">
            <v>45.929011160134969</v>
          </cell>
          <cell r="K185">
            <v>31.576195172592787</v>
          </cell>
          <cell r="L185">
            <v>27.18</v>
          </cell>
          <cell r="M185">
            <v>36</v>
          </cell>
          <cell r="N185">
            <v>41.13</v>
          </cell>
          <cell r="O185">
            <v>50.49</v>
          </cell>
          <cell r="P185">
            <v>70.92</v>
          </cell>
          <cell r="Q185">
            <v>86.94</v>
          </cell>
          <cell r="R185">
            <v>85.59</v>
          </cell>
          <cell r="S185">
            <v>78.685199999999995</v>
          </cell>
          <cell r="T185">
            <v>76.006661368141138</v>
          </cell>
          <cell r="U185">
            <v>71.503727334386227</v>
          </cell>
          <cell r="V185">
            <v>67.94835648021143</v>
          </cell>
          <cell r="W185">
            <v>82.815660893419306</v>
          </cell>
          <cell r="X185">
            <v>81.017100000000013</v>
          </cell>
          <cell r="Y185">
            <v>68.546700000000001</v>
          </cell>
          <cell r="Z185">
            <v>77.676299999999998</v>
          </cell>
          <cell r="AA185">
            <v>84.031199999999998</v>
          </cell>
          <cell r="AB185">
            <v>81.558000000000007</v>
          </cell>
          <cell r="AC185">
            <v>79.229700000000008</v>
          </cell>
          <cell r="AD185">
            <v>81.886499999999998</v>
          </cell>
          <cell r="AE185">
            <v>89.079300000000003</v>
          </cell>
          <cell r="AF185">
            <v>93.15</v>
          </cell>
          <cell r="AG185">
            <v>86.940000000000012</v>
          </cell>
          <cell r="AH185">
            <v>95.281299206711765</v>
          </cell>
          <cell r="AI185">
            <v>97.626362185374774</v>
          </cell>
          <cell r="AJ185">
            <v>101.97766444535387</v>
          </cell>
          <cell r="AK185">
            <v>98.659256280919863</v>
          </cell>
          <cell r="AL185">
            <v>100.64948338175213</v>
          </cell>
          <cell r="AM185">
            <v>95.596806871525587</v>
          </cell>
          <cell r="AN185">
            <v>104.33842108948693</v>
          </cell>
          <cell r="AO185">
            <v>97.496177516982129</v>
          </cell>
          <cell r="AP185">
            <v>111.29011208086149</v>
          </cell>
          <cell r="AQ185">
            <v>103.53685101654173</v>
          </cell>
          <cell r="AR185">
            <v>101.62966181716456</v>
          </cell>
          <cell r="AS185">
            <v>99.391022160656121</v>
          </cell>
          <cell r="AT185">
            <v>97.249170794529618</v>
          </cell>
          <cell r="AU185">
            <v>92.154532441150877</v>
          </cell>
          <cell r="AV185">
            <v>103.21767821793355</v>
          </cell>
          <cell r="AW185">
            <v>104.47180750183952</v>
          </cell>
          <cell r="AX185">
            <v>99.782560152416863</v>
          </cell>
          <cell r="AY185">
            <v>105.27385700502509</v>
          </cell>
          <cell r="AZ185">
            <v>105.8338588043589</v>
          </cell>
          <cell r="BA185">
            <v>102.26806967805624</v>
          </cell>
          <cell r="BB185">
            <v>105.18576399630729</v>
          </cell>
          <cell r="BC185">
            <v>99.732073444346497</v>
          </cell>
          <cell r="BD185">
            <v>92.877945492921754</v>
          </cell>
          <cell r="BE185">
            <v>98.964270032402055</v>
          </cell>
          <cell r="BF185">
            <v>101.83032093118527</v>
          </cell>
          <cell r="BG185">
            <v>98.995910391837242</v>
          </cell>
        </row>
        <row r="186">
          <cell r="D186">
            <v>59.367897071872228</v>
          </cell>
          <cell r="E186">
            <v>62.28555013309672</v>
          </cell>
          <cell r="F186">
            <v>78.26921472937002</v>
          </cell>
          <cell r="G186">
            <v>82.899403283052351</v>
          </cell>
          <cell r="H186">
            <v>72.497335847382431</v>
          </cell>
          <cell r="I186">
            <v>40.783715616681455</v>
          </cell>
          <cell r="J186">
            <v>53.849727151730264</v>
          </cell>
          <cell r="K186">
            <v>32.04</v>
          </cell>
          <cell r="L186">
            <v>51.39</v>
          </cell>
          <cell r="M186">
            <v>48.690000000000005</v>
          </cell>
          <cell r="N186">
            <v>39.15</v>
          </cell>
          <cell r="O186">
            <v>62.19</v>
          </cell>
          <cell r="P186">
            <v>84.51</v>
          </cell>
          <cell r="Q186">
            <v>81.900000000000006</v>
          </cell>
          <cell r="R186">
            <v>87.623999999999995</v>
          </cell>
          <cell r="S186">
            <v>82.614599999999996</v>
          </cell>
          <cell r="T186">
            <v>81.353570318763985</v>
          </cell>
          <cell r="U186">
            <v>75.070511573305851</v>
          </cell>
          <cell r="V186">
            <v>69.62473325088007</v>
          </cell>
          <cell r="W186">
            <v>86.425784697796445</v>
          </cell>
          <cell r="X186">
            <v>66.736800000000002</v>
          </cell>
          <cell r="Y186">
            <v>81.063000000000002</v>
          </cell>
          <cell r="Z186">
            <v>88.555499999999995</v>
          </cell>
          <cell r="AA186">
            <v>91.704600000000013</v>
          </cell>
          <cell r="AB186">
            <v>91.881900000000002</v>
          </cell>
          <cell r="AC186">
            <v>68.348699999999994</v>
          </cell>
          <cell r="AD186">
            <v>68.451300000000003</v>
          </cell>
          <cell r="AE186">
            <v>87.092100000000002</v>
          </cell>
          <cell r="AF186">
            <v>95.04</v>
          </cell>
          <cell r="AG186">
            <v>88.2</v>
          </cell>
          <cell r="AH186">
            <v>545.24553709583529</v>
          </cell>
          <cell r="AI186">
            <v>957.01090815296948</v>
          </cell>
          <cell r="AJ186">
            <v>743.3763662353922</v>
          </cell>
          <cell r="AK186">
            <v>1441.8076423358411</v>
          </cell>
          <cell r="AL186">
            <v>880.16961720774725</v>
          </cell>
          <cell r="AM186">
            <v>1222.7461689791949</v>
          </cell>
          <cell r="AN186">
            <v>1375.1204824815254</v>
          </cell>
          <cell r="AO186">
            <v>1518.2775578945684</v>
          </cell>
          <cell r="AP186">
            <v>1602.7132063778647</v>
          </cell>
          <cell r="AQ186">
            <v>1635.9557234620236</v>
          </cell>
          <cell r="AR186">
            <v>1531.7624570937426</v>
          </cell>
          <cell r="AS186">
            <v>1560.0076575449066</v>
          </cell>
          <cell r="AT186">
            <v>1721.7137210599517</v>
          </cell>
          <cell r="AU186">
            <v>1898.6874563155925</v>
          </cell>
          <cell r="AV186">
            <v>1785.3081184321754</v>
          </cell>
          <cell r="AW186">
            <v>1759.1900028925259</v>
          </cell>
          <cell r="AX186">
            <v>1913.6777874440722</v>
          </cell>
          <cell r="AY186">
            <v>2003.15918119505</v>
          </cell>
          <cell r="AZ186">
            <v>1779.2037280621407</v>
          </cell>
          <cell r="BA186">
            <v>1748.924130712893</v>
          </cell>
          <cell r="BB186">
            <v>1906.1384904268205</v>
          </cell>
          <cell r="BC186">
            <v>1850.3155850330461</v>
          </cell>
          <cell r="BD186">
            <v>2123.3860599329514</v>
          </cell>
          <cell r="BE186">
            <v>1738.079826749793</v>
          </cell>
          <cell r="BF186">
            <v>2005.8270004753213</v>
          </cell>
          <cell r="BG186">
            <v>2085.8508617766961</v>
          </cell>
        </row>
        <row r="187">
          <cell r="D187">
            <v>74.103600000000014</v>
          </cell>
          <cell r="E187">
            <v>70.550245161290334</v>
          </cell>
          <cell r="F187">
            <v>93.291716129032281</v>
          </cell>
          <cell r="G187">
            <v>98.072593548387118</v>
          </cell>
          <cell r="H187">
            <v>88.252412903225817</v>
          </cell>
          <cell r="I187">
            <v>52.525045161290329</v>
          </cell>
          <cell r="J187">
            <v>59.696361290322592</v>
          </cell>
          <cell r="K187">
            <v>46.62</v>
          </cell>
          <cell r="L187">
            <v>53.91</v>
          </cell>
          <cell r="M187">
            <v>53.1</v>
          </cell>
          <cell r="N187">
            <v>44.28</v>
          </cell>
          <cell r="O187">
            <v>60.210000000000008</v>
          </cell>
          <cell r="P187">
            <v>88.92</v>
          </cell>
          <cell r="Q187">
            <v>89.01</v>
          </cell>
          <cell r="R187">
            <v>80.327700000000007</v>
          </cell>
          <cell r="S187">
            <v>71.063999999999993</v>
          </cell>
          <cell r="T187">
            <v>79.455184496529881</v>
          </cell>
          <cell r="U187">
            <v>73.413709347717031</v>
          </cell>
          <cell r="V187">
            <v>67.018749889286838</v>
          </cell>
          <cell r="W187">
            <v>80.971808334308662</v>
          </cell>
          <cell r="X187">
            <v>72.81450000000001</v>
          </cell>
          <cell r="Y187">
            <v>82.536299999999997</v>
          </cell>
          <cell r="Z187">
            <v>82.571399999999997</v>
          </cell>
          <cell r="AA187">
            <v>93.285000000000011</v>
          </cell>
          <cell r="AB187">
            <v>81.882000000000005</v>
          </cell>
          <cell r="AC187">
            <v>73.037700000000001</v>
          </cell>
          <cell r="AD187">
            <v>79.7256</v>
          </cell>
          <cell r="AE187">
            <v>102.456</v>
          </cell>
          <cell r="AF187">
            <v>95.220000000000013</v>
          </cell>
          <cell r="AG187">
            <v>70.079701614847068</v>
          </cell>
          <cell r="AH187">
            <v>272.77114088906694</v>
          </cell>
          <cell r="AI187">
            <v>751.32947499810621</v>
          </cell>
          <cell r="AJ187">
            <v>758.61040607548512</v>
          </cell>
          <cell r="AK187">
            <v>942.1651289524616</v>
          </cell>
          <cell r="AL187">
            <v>368.34128364581738</v>
          </cell>
          <cell r="AM187">
            <v>503.29015589833261</v>
          </cell>
          <cell r="AN187">
            <v>522.83706541439142</v>
          </cell>
          <cell r="AO187">
            <v>684.13108739929157</v>
          </cell>
          <cell r="AP187">
            <v>814.73290113545227</v>
          </cell>
          <cell r="AQ187">
            <v>825.6712172207649</v>
          </cell>
          <cell r="AR187">
            <v>844.13959539605457</v>
          </cell>
          <cell r="AS187">
            <v>760.18016027392105</v>
          </cell>
          <cell r="AT187">
            <v>832.34577241281158</v>
          </cell>
          <cell r="AU187">
            <v>669.09023348373421</v>
          </cell>
          <cell r="AV187">
            <v>954.24510542246117</v>
          </cell>
          <cell r="AW187">
            <v>822.03055993309317</v>
          </cell>
          <cell r="AX187">
            <v>966.18673809399797</v>
          </cell>
          <cell r="AY187">
            <v>974.22552695996137</v>
          </cell>
          <cell r="AZ187">
            <v>862.25317362380019</v>
          </cell>
          <cell r="BA187">
            <v>877.82613522219253</v>
          </cell>
          <cell r="BB187">
            <v>988.31905186135964</v>
          </cell>
          <cell r="BC187">
            <v>1370.4222864647122</v>
          </cell>
          <cell r="BD187">
            <v>1260.8272155737636</v>
          </cell>
          <cell r="BE187">
            <v>596.50236310904893</v>
          </cell>
          <cell r="BF187">
            <v>1167.6749151089975</v>
          </cell>
          <cell r="BG187">
            <v>1356.5171243045329</v>
          </cell>
        </row>
        <row r="188">
          <cell r="D188">
            <v>78.556800952569972</v>
          </cell>
          <cell r="E188">
            <v>78.81713832109547</v>
          </cell>
          <cell r="F188">
            <v>93.005524905735285</v>
          </cell>
          <cell r="G188">
            <v>115.71996030958526</v>
          </cell>
          <cell r="H188">
            <v>98.732947013296297</v>
          </cell>
          <cell r="I188">
            <v>62.936558841039904</v>
          </cell>
          <cell r="J188">
            <v>63.912823973010532</v>
          </cell>
          <cell r="K188">
            <v>47.25</v>
          </cell>
          <cell r="L188">
            <v>62.19</v>
          </cell>
          <cell r="M188">
            <v>48.690000000000005</v>
          </cell>
          <cell r="N188">
            <v>62.910000000000004</v>
          </cell>
          <cell r="O188">
            <v>76.14</v>
          </cell>
          <cell r="P188">
            <v>78.03</v>
          </cell>
          <cell r="Q188">
            <v>87.84</v>
          </cell>
          <cell r="R188">
            <v>95.989500000000007</v>
          </cell>
          <cell r="S188">
            <v>61.964100000000002</v>
          </cell>
          <cell r="T188">
            <v>81.583043510698317</v>
          </cell>
          <cell r="U188">
            <v>72.808435660408762</v>
          </cell>
          <cell r="V188">
            <v>68.197073847364194</v>
          </cell>
          <cell r="W188">
            <v>82.991921843762356</v>
          </cell>
          <cell r="X188">
            <v>83.568600000000004</v>
          </cell>
          <cell r="Y188">
            <v>70.029900000000012</v>
          </cell>
          <cell r="Z188">
            <v>91.680300000000003</v>
          </cell>
          <cell r="AA188">
            <v>79.47</v>
          </cell>
          <cell r="AB188">
            <v>79.764299999999992</v>
          </cell>
          <cell r="AC188">
            <v>88.128</v>
          </cell>
          <cell r="AD188">
            <v>104.77800000000001</v>
          </cell>
          <cell r="AE188">
            <v>111.5766</v>
          </cell>
          <cell r="AF188">
            <v>95.76</v>
          </cell>
          <cell r="AG188">
            <v>276.33163222410349</v>
          </cell>
          <cell r="AH188">
            <v>545.0297305957356</v>
          </cell>
          <cell r="AI188">
            <v>1118.5128156712706</v>
          </cell>
          <cell r="AJ188">
            <v>1340.286043772041</v>
          </cell>
          <cell r="AK188">
            <v>1624.8992507569649</v>
          </cell>
          <cell r="AL188">
            <v>1128.2399124712035</v>
          </cell>
          <cell r="AM188">
            <v>1481.0414289772946</v>
          </cell>
          <cell r="AN188">
            <v>1734.2715152670221</v>
          </cell>
          <cell r="AO188">
            <v>1708.7770302835197</v>
          </cell>
          <cell r="AP188">
            <v>2080.8601305849297</v>
          </cell>
          <cell r="AQ188">
            <v>2110.8112695321925</v>
          </cell>
          <cell r="AR188">
            <v>2036.6180466172364</v>
          </cell>
          <cell r="AS188">
            <v>1884.273005619486</v>
          </cell>
          <cell r="AT188">
            <v>2072.8373933512275</v>
          </cell>
          <cell r="AU188">
            <v>1855.9147052043068</v>
          </cell>
          <cell r="AV188">
            <v>2248.527875714708</v>
          </cell>
          <cell r="AW188">
            <v>2042.6934214257658</v>
          </cell>
          <cell r="AX188">
            <v>2314.6640349485433</v>
          </cell>
          <cell r="AY188">
            <v>2374.486309496373</v>
          </cell>
          <cell r="AZ188">
            <v>2449.7496273025922</v>
          </cell>
          <cell r="BA188">
            <v>2500.9414739321801</v>
          </cell>
          <cell r="BB188">
            <v>2508.3243629274293</v>
          </cell>
          <cell r="BC188">
            <v>3175.1855355347698</v>
          </cell>
          <cell r="BD188">
            <v>2790.4274363</v>
          </cell>
          <cell r="BE188">
            <v>2325.0944947485887</v>
          </cell>
          <cell r="BF188">
            <v>2893.333856752286</v>
          </cell>
          <cell r="BG188">
            <v>3162.5295032317854</v>
          </cell>
        </row>
        <row r="189">
          <cell r="D189">
            <v>74.638025851938906</v>
          </cell>
          <cell r="E189">
            <v>63.221245593419511</v>
          </cell>
          <cell r="F189">
            <v>90.542326674500586</v>
          </cell>
          <cell r="G189">
            <v>115.42166862514691</v>
          </cell>
          <cell r="H189">
            <v>99.913325499412466</v>
          </cell>
          <cell r="I189">
            <v>73.120188014101061</v>
          </cell>
          <cell r="J189">
            <v>60.977485311398368</v>
          </cell>
          <cell r="K189">
            <v>45.9</v>
          </cell>
          <cell r="L189">
            <v>64.89</v>
          </cell>
          <cell r="M189">
            <v>45.269999999999996</v>
          </cell>
          <cell r="N189">
            <v>69.39</v>
          </cell>
          <cell r="O189">
            <v>66.600000000000009</v>
          </cell>
          <cell r="P189">
            <v>90.81</v>
          </cell>
          <cell r="Q189">
            <v>95.13000000000001</v>
          </cell>
          <cell r="R189">
            <v>134.63460000000001</v>
          </cell>
          <cell r="S189">
            <v>68.944500000000005</v>
          </cell>
          <cell r="T189">
            <v>93.037427359291101</v>
          </cell>
          <cell r="U189">
            <v>86.664060486275844</v>
          </cell>
          <cell r="V189">
            <v>81.527782735535382</v>
          </cell>
          <cell r="W189">
            <v>101.36942690215177</v>
          </cell>
          <cell r="X189">
            <v>77.952600000000004</v>
          </cell>
          <cell r="Y189">
            <v>79.955100000000002</v>
          </cell>
          <cell r="Z189">
            <v>84.725999999999999</v>
          </cell>
          <cell r="AA189">
            <v>87.515999999999991</v>
          </cell>
          <cell r="AB189">
            <v>59.472900000000003</v>
          </cell>
          <cell r="AC189">
            <v>81.277200000000008</v>
          </cell>
          <cell r="AD189">
            <v>55.154700000000005</v>
          </cell>
          <cell r="AE189">
            <v>101.79090000000001</v>
          </cell>
          <cell r="AF189">
            <v>96.210000000000008</v>
          </cell>
          <cell r="AG189">
            <v>80.466015288796598</v>
          </cell>
          <cell r="AH189">
            <v>327.07457578383173</v>
          </cell>
          <cell r="AI189">
            <v>793.08273489097337</v>
          </cell>
          <cell r="AJ189">
            <v>1156.6720866312385</v>
          </cell>
          <cell r="AK189">
            <v>1141.3146189024751</v>
          </cell>
          <cell r="AL189">
            <v>921.19730950255689</v>
          </cell>
          <cell r="AM189">
            <v>1138.7274833241618</v>
          </cell>
          <cell r="AN189">
            <v>1357.6623698922731</v>
          </cell>
          <cell r="AO189">
            <v>1075.4874616700977</v>
          </cell>
          <cell r="AP189">
            <v>1688.1461239452051</v>
          </cell>
          <cell r="AQ189">
            <v>1699.2162685049334</v>
          </cell>
          <cell r="AR189">
            <v>1704.123448984421</v>
          </cell>
          <cell r="AS189">
            <v>1386.0169447396534</v>
          </cell>
          <cell r="AT189">
            <v>1510.5367947713039</v>
          </cell>
          <cell r="AU189">
            <v>1150.7723149026751</v>
          </cell>
          <cell r="AV189">
            <v>1838.717599979022</v>
          </cell>
          <cell r="AW189">
            <v>1536.8442333849544</v>
          </cell>
          <cell r="AX189">
            <v>1827.0973045591663</v>
          </cell>
          <cell r="AY189">
            <v>1846.7982970780035</v>
          </cell>
          <cell r="AZ189">
            <v>2072.8482350267059</v>
          </cell>
          <cell r="BA189">
            <v>2149.7162640533679</v>
          </cell>
          <cell r="BB189">
            <v>2131.759461558077</v>
          </cell>
          <cell r="BC189">
            <v>3112.9599296124616</v>
          </cell>
          <cell r="BD189">
            <v>2451.2017759941546</v>
          </cell>
          <cell r="BE189">
            <v>2145.339498371126</v>
          </cell>
          <cell r="BF189">
            <v>2732.9446683782726</v>
          </cell>
          <cell r="BG189">
            <v>3114.1121053803904</v>
          </cell>
        </row>
        <row r="190">
          <cell r="D190">
            <v>65.947660586835838</v>
          </cell>
          <cell r="E190">
            <v>77.00763283108644</v>
          </cell>
          <cell r="F190">
            <v>110.0501586042823</v>
          </cell>
          <cell r="G190">
            <v>112.24841395717685</v>
          </cell>
          <cell r="H190">
            <v>106.06582077716099</v>
          </cell>
          <cell r="I190">
            <v>60.177240285487706</v>
          </cell>
          <cell r="J190">
            <v>69.519825535289456</v>
          </cell>
          <cell r="K190">
            <v>45.36</v>
          </cell>
          <cell r="L190">
            <v>50.04</v>
          </cell>
          <cell r="M190">
            <v>49.95</v>
          </cell>
          <cell r="N190">
            <v>91.08</v>
          </cell>
          <cell r="O190">
            <v>73.89</v>
          </cell>
          <cell r="P190">
            <v>81.539999999999992</v>
          </cell>
          <cell r="Q190">
            <v>83.43</v>
          </cell>
          <cell r="R190">
            <v>94.810500000000005</v>
          </cell>
          <cell r="S190">
            <v>72.293399999999991</v>
          </cell>
          <cell r="T190">
            <v>82.806961727199123</v>
          </cell>
          <cell r="U190">
            <v>74.509944549052719</v>
          </cell>
          <cell r="V190">
            <v>69.503419797508357</v>
          </cell>
          <cell r="W190">
            <v>85.91040000000001</v>
          </cell>
          <cell r="X190">
            <v>71.93610000000001</v>
          </cell>
          <cell r="Y190">
            <v>71.265600000000006</v>
          </cell>
          <cell r="Z190">
            <v>79.378199999999993</v>
          </cell>
          <cell r="AA190">
            <v>88.523099999999999</v>
          </cell>
          <cell r="AB190">
            <v>70.915500000000009</v>
          </cell>
          <cell r="AC190">
            <v>79.584300000000013</v>
          </cell>
          <cell r="AD190">
            <v>77.649299999999997</v>
          </cell>
          <cell r="AE190">
            <v>93.551400000000001</v>
          </cell>
          <cell r="AF190">
            <v>96.390000000000015</v>
          </cell>
          <cell r="AG190">
            <v>-26.158343015178048</v>
          </cell>
          <cell r="AH190">
            <v>120.56918103033968</v>
          </cell>
          <cell r="AI190">
            <v>485.65184933152591</v>
          </cell>
          <cell r="AJ190">
            <v>638.34147326160132</v>
          </cell>
          <cell r="AK190">
            <v>612.07780358262153</v>
          </cell>
          <cell r="AL190">
            <v>442.27958614982344</v>
          </cell>
          <cell r="AM190">
            <v>364.98193904615937</v>
          </cell>
          <cell r="AN190">
            <v>562.87297612764542</v>
          </cell>
          <cell r="AO190">
            <v>192.54149307041052</v>
          </cell>
          <cell r="AP190">
            <v>917.10555621288722</v>
          </cell>
          <cell r="AQ190">
            <v>868.03839635119493</v>
          </cell>
          <cell r="AR190">
            <v>1008.3904034623515</v>
          </cell>
          <cell r="AS190">
            <v>537.66169054480588</v>
          </cell>
          <cell r="AT190">
            <v>512.4502313507187</v>
          </cell>
          <cell r="AU190">
            <v>-8.2479666706149146E-2</v>
          </cell>
          <cell r="AV190">
            <v>1010.1781664471137</v>
          </cell>
          <cell r="AW190">
            <v>573.56244699945501</v>
          </cell>
          <cell r="AX190">
            <v>863.31792768543983</v>
          </cell>
          <cell r="AY190">
            <v>820.66066116815637</v>
          </cell>
          <cell r="AZ190">
            <v>1203.7042602140718</v>
          </cell>
          <cell r="BA190">
            <v>1289.0964014437113</v>
          </cell>
          <cell r="BB190">
            <v>1195.165426260447</v>
          </cell>
          <cell r="BC190">
            <v>2066.4380304307351</v>
          </cell>
          <cell r="BD190">
            <v>1395.0075364273489</v>
          </cell>
          <cell r="BE190">
            <v>1630.684297136364</v>
          </cell>
          <cell r="BF190">
            <v>1861.6213074394163</v>
          </cell>
          <cell r="BG190">
            <v>2343.9406236314444</v>
          </cell>
        </row>
        <row r="191">
          <cell r="D191">
            <v>64.371176470588253</v>
          </cell>
          <cell r="E191">
            <v>67.371251564455591</v>
          </cell>
          <cell r="F191">
            <v>101.21992490613269</v>
          </cell>
          <cell r="G191">
            <v>115.24201501877349</v>
          </cell>
          <cell r="H191">
            <v>106.69832290362956</v>
          </cell>
          <cell r="I191">
            <v>59.4797496871089</v>
          </cell>
          <cell r="J191">
            <v>66.588623279098883</v>
          </cell>
          <cell r="K191">
            <v>43.29</v>
          </cell>
          <cell r="L191">
            <v>55.62</v>
          </cell>
          <cell r="M191">
            <v>59.22</v>
          </cell>
          <cell r="N191">
            <v>101.52</v>
          </cell>
          <cell r="O191">
            <v>59.04</v>
          </cell>
          <cell r="P191">
            <v>89.37</v>
          </cell>
          <cell r="Q191">
            <v>98.100000000000009</v>
          </cell>
          <cell r="R191">
            <v>145.02870000000001</v>
          </cell>
          <cell r="S191">
            <v>97.9011</v>
          </cell>
          <cell r="T191">
            <v>99.834056147278105</v>
          </cell>
          <cell r="U191">
            <v>95.226603259279756</v>
          </cell>
          <cell r="V191">
            <v>91.357230821153522</v>
          </cell>
          <cell r="W191">
            <v>82.8108</v>
          </cell>
          <cell r="X191">
            <v>70.098300000000009</v>
          </cell>
          <cell r="Y191">
            <v>76.844700000000003</v>
          </cell>
          <cell r="Z191">
            <v>80.4375</v>
          </cell>
          <cell r="AA191">
            <v>87.393600000000006</v>
          </cell>
          <cell r="AB191">
            <v>68.086799999999997</v>
          </cell>
          <cell r="AC191">
            <v>82.990800000000007</v>
          </cell>
          <cell r="AD191">
            <v>92.886299999999991</v>
          </cell>
          <cell r="AE191">
            <v>87.711299999999994</v>
          </cell>
          <cell r="AF191">
            <v>85.860000000000014</v>
          </cell>
          <cell r="AG191">
            <v>-101.37769074306777</v>
          </cell>
          <cell r="AH191">
            <v>-31.572458565081433</v>
          </cell>
          <cell r="AI191">
            <v>253.74073929579345</v>
          </cell>
          <cell r="AJ191">
            <v>101.21871615829741</v>
          </cell>
          <cell r="AK191">
            <v>161.4134987419543</v>
          </cell>
          <cell r="AL191">
            <v>47.290741972999058</v>
          </cell>
          <cell r="AM191">
            <v>-292.04437741975198</v>
          </cell>
          <cell r="AN191">
            <v>-138.46092185816087</v>
          </cell>
          <cell r="AO191">
            <v>-295.1139963171504</v>
          </cell>
          <cell r="AP191">
            <v>343.55933841659407</v>
          </cell>
          <cell r="AQ191">
            <v>244.76303038630431</v>
          </cell>
          <cell r="AR191">
            <v>509.22670556245976</v>
          </cell>
          <cell r="AS191">
            <v>-87.92878978800718</v>
          </cell>
          <cell r="AT191">
            <v>-211.37210344963069</v>
          </cell>
          <cell r="AU191">
            <v>-521.09950082170326</v>
          </cell>
          <cell r="AV191">
            <v>510.48736745003362</v>
          </cell>
          <cell r="AW191">
            <v>-15.532591346570371</v>
          </cell>
          <cell r="AX191">
            <v>319.57131527057754</v>
          </cell>
          <cell r="AY191">
            <v>274.22093022504032</v>
          </cell>
          <cell r="AZ191">
            <v>762.50396552788061</v>
          </cell>
          <cell r="BA191">
            <v>880.34676664009567</v>
          </cell>
          <cell r="BB191">
            <v>730.73850908217901</v>
          </cell>
          <cell r="BC191">
            <v>1515.1322841850319</v>
          </cell>
          <cell r="BD191">
            <v>832.89223454003695</v>
          </cell>
          <cell r="BE191">
            <v>1602.7864578623467</v>
          </cell>
          <cell r="BF191">
            <v>1509.0709297943285</v>
          </cell>
          <cell r="BG191">
            <v>2095.7735660229478</v>
          </cell>
        </row>
        <row r="192">
          <cell r="D192">
            <v>63.916730769230753</v>
          </cell>
          <cell r="E192">
            <v>81.217499999999987</v>
          </cell>
          <cell r="F192">
            <v>121.10538461538459</v>
          </cell>
          <cell r="G192">
            <v>97.419807692307685</v>
          </cell>
          <cell r="H192">
            <v>108.95365384615383</v>
          </cell>
          <cell r="I192">
            <v>65.427115384615377</v>
          </cell>
          <cell r="J192">
            <v>65.289807692307676</v>
          </cell>
          <cell r="K192">
            <v>56.61</v>
          </cell>
          <cell r="L192">
            <v>54.81</v>
          </cell>
          <cell r="M192">
            <v>57.960000000000008</v>
          </cell>
          <cell r="N192">
            <v>88.74</v>
          </cell>
          <cell r="O192">
            <v>69.84</v>
          </cell>
          <cell r="P192">
            <v>92.789999999999992</v>
          </cell>
          <cell r="Q192">
            <v>105.84</v>
          </cell>
          <cell r="R192">
            <v>161.62110000000001</v>
          </cell>
          <cell r="S192">
            <v>83.388599999999997</v>
          </cell>
          <cell r="T192">
            <v>104.73762289108392</v>
          </cell>
          <cell r="U192">
            <v>98.485053637975369</v>
          </cell>
          <cell r="V192">
            <v>94.421598269486282</v>
          </cell>
          <cell r="W192">
            <v>83.835899999999995</v>
          </cell>
          <cell r="X192">
            <v>66.805199999999999</v>
          </cell>
          <cell r="Y192">
            <v>83.640600000000006</v>
          </cell>
          <cell r="Z192">
            <v>90.745200000000011</v>
          </cell>
          <cell r="AA192">
            <v>78.938100000000006</v>
          </cell>
          <cell r="AB192">
            <v>70.749900000000011</v>
          </cell>
          <cell r="AC192">
            <v>90.027900000000002</v>
          </cell>
          <cell r="AD192">
            <v>91.770300000000006</v>
          </cell>
          <cell r="AE192">
            <v>97.775099999999995</v>
          </cell>
          <cell r="AF192">
            <v>86.13000000000001</v>
          </cell>
          <cell r="AG192">
            <v>33.107627230091452</v>
          </cell>
          <cell r="AH192">
            <v>183.19703389025699</v>
          </cell>
          <cell r="AI192">
            <v>370.87793163849528</v>
          </cell>
          <cell r="AJ192">
            <v>116.58264521467709</v>
          </cell>
          <cell r="AK192">
            <v>395.08179875156475</v>
          </cell>
          <cell r="AL192">
            <v>318.13817924299633</v>
          </cell>
          <cell r="AM192">
            <v>-17.704238863625051</v>
          </cell>
          <cell r="AN192">
            <v>148.86242342710329</v>
          </cell>
          <cell r="AO192">
            <v>288.52130172307943</v>
          </cell>
          <cell r="AP192">
            <v>806.61799108895866</v>
          </cell>
          <cell r="AQ192">
            <v>678.06960690800588</v>
          </cell>
          <cell r="AR192">
            <v>1105.3636359894499</v>
          </cell>
          <cell r="AS192">
            <v>349.59547457811277</v>
          </cell>
          <cell r="AT192">
            <v>258.53250100314972</v>
          </cell>
          <cell r="AU192">
            <v>232.60611579320948</v>
          </cell>
          <cell r="AV192">
            <v>1104.6361334429434</v>
          </cell>
          <cell r="AW192">
            <v>474.89313653325462</v>
          </cell>
          <cell r="AX192">
            <v>950.6638256068286</v>
          </cell>
          <cell r="AY192">
            <v>977.44861837769895</v>
          </cell>
          <cell r="AZ192">
            <v>1599.8601672093923</v>
          </cell>
          <cell r="BA192">
            <v>1735.8043551328406</v>
          </cell>
          <cell r="BB192">
            <v>1380.5817718096864</v>
          </cell>
          <cell r="BC192">
            <v>2066.7060198573754</v>
          </cell>
          <cell r="BD192">
            <v>1330.9225815414902</v>
          </cell>
          <cell r="BE192">
            <v>2703.2092713480338</v>
          </cell>
          <cell r="BF192">
            <v>2232.2160786803379</v>
          </cell>
          <cell r="BG192">
            <v>2883.1369332034114</v>
          </cell>
        </row>
        <row r="193">
          <cell r="D193">
            <v>56.738838310269479</v>
          </cell>
          <cell r="E193">
            <v>86.299708667152217</v>
          </cell>
          <cell r="F193">
            <v>102.01398397669337</v>
          </cell>
          <cell r="G193">
            <v>88.296194464675892</v>
          </cell>
          <cell r="H193">
            <v>110.38634377276038</v>
          </cell>
          <cell r="I193">
            <v>60.280990531682441</v>
          </cell>
          <cell r="J193">
            <v>52.552658412235978</v>
          </cell>
          <cell r="K193">
            <v>56.430000000000007</v>
          </cell>
          <cell r="L193">
            <v>58.32</v>
          </cell>
          <cell r="M193">
            <v>65.7</v>
          </cell>
          <cell r="N193">
            <v>73.710000000000008</v>
          </cell>
          <cell r="O193">
            <v>67.319999999999993</v>
          </cell>
          <cell r="P193">
            <v>88.65</v>
          </cell>
          <cell r="Q193">
            <v>86.22</v>
          </cell>
          <cell r="R193">
            <v>95.394599999999997</v>
          </cell>
          <cell r="S193">
            <v>95.718615292836418</v>
          </cell>
          <cell r="T193">
            <v>88.383530567684062</v>
          </cell>
          <cell r="U193">
            <v>81.601356346154702</v>
          </cell>
          <cell r="V193">
            <v>76.229193033976358</v>
          </cell>
          <cell r="W193">
            <v>88.454700000000003</v>
          </cell>
          <cell r="X193">
            <v>75.618899999999996</v>
          </cell>
          <cell r="Y193">
            <v>73.06110000000001</v>
          </cell>
          <cell r="Z193">
            <v>100.2159</v>
          </cell>
          <cell r="AA193">
            <v>85.047300000000007</v>
          </cell>
          <cell r="AB193">
            <v>81.351900000000001</v>
          </cell>
          <cell r="AC193">
            <v>93.940200000000004</v>
          </cell>
          <cell r="AD193">
            <v>82.949399999999997</v>
          </cell>
          <cell r="AE193">
            <v>90.373500000000007</v>
          </cell>
          <cell r="AF193">
            <v>86.220000000000013</v>
          </cell>
          <cell r="AG193">
            <v>116.1516097734866</v>
          </cell>
          <cell r="AH193">
            <v>109.99040530235254</v>
          </cell>
          <cell r="AI193">
            <v>333.55634748522903</v>
          </cell>
          <cell r="AJ193">
            <v>-46.857386595659818</v>
          </cell>
          <cell r="AK193">
            <v>260.93373015855173</v>
          </cell>
          <cell r="AL193">
            <v>145.74661634538188</v>
          </cell>
          <cell r="AM193">
            <v>-451.71674255787275</v>
          </cell>
          <cell r="AN193">
            <v>-174.93882028691041</v>
          </cell>
          <cell r="AO193">
            <v>221.74960693838648</v>
          </cell>
          <cell r="AP193">
            <v>587.0903810184559</v>
          </cell>
          <cell r="AQ193">
            <v>407.17875616823449</v>
          </cell>
          <cell r="AR193">
            <v>1019.0415830730599</v>
          </cell>
          <cell r="AS193">
            <v>113.93742216412738</v>
          </cell>
          <cell r="AT193">
            <v>-5.9400088193565352</v>
          </cell>
          <cell r="AU193">
            <v>192.62838896037238</v>
          </cell>
          <cell r="AV193">
            <v>995.09958540795014</v>
          </cell>
          <cell r="AW193">
            <v>255.00761454668009</v>
          </cell>
          <cell r="AX193">
            <v>824.52371156293884</v>
          </cell>
          <cell r="AY193">
            <v>878.13812062837997</v>
          </cell>
          <cell r="AZ193">
            <v>1619.3544658264768</v>
          </cell>
          <cell r="BA193">
            <v>1777.2272337587256</v>
          </cell>
          <cell r="BB193">
            <v>1259.3106507795492</v>
          </cell>
          <cell r="BC193">
            <v>1849.5127823257535</v>
          </cell>
          <cell r="BD193">
            <v>1077.3478070599394</v>
          </cell>
          <cell r="BE193">
            <v>2610.9777564673068</v>
          </cell>
          <cell r="BF193">
            <v>2078.9011636742052</v>
          </cell>
          <cell r="BG193">
            <v>2810.194588105247</v>
          </cell>
        </row>
      </sheetData>
      <sheetData sheetId="47">
        <row r="4">
          <cell r="D4">
            <v>35.632469304229204</v>
          </cell>
          <cell r="G4">
            <v>40.234652114597544</v>
          </cell>
          <cell r="H4">
            <v>37.010368349249667</v>
          </cell>
          <cell r="I4">
            <v>48.033560709413379</v>
          </cell>
          <cell r="J4">
            <v>24.85729877216917</v>
          </cell>
          <cell r="K4">
            <v>19.814188267394272</v>
          </cell>
          <cell r="L4">
            <v>39.200000000000003</v>
          </cell>
          <cell r="M4">
            <v>46.4</v>
          </cell>
          <cell r="N4">
            <v>27.8</v>
          </cell>
          <cell r="O4">
            <v>21.8</v>
          </cell>
          <cell r="P4">
            <v>17.600000000000001</v>
          </cell>
          <cell r="Q4">
            <v>27.8</v>
          </cell>
          <cell r="R4">
            <v>58.5</v>
          </cell>
          <cell r="S4">
            <v>73.947999999999993</v>
          </cell>
          <cell r="T4">
            <v>50</v>
          </cell>
          <cell r="U4">
            <v>40</v>
          </cell>
          <cell r="V4">
            <v>25</v>
          </cell>
          <cell r="W4">
            <v>15</v>
          </cell>
          <cell r="X4">
            <v>12.49</v>
          </cell>
          <cell r="Y4">
            <v>13.077</v>
          </cell>
          <cell r="Z4">
            <v>8.8719999999999999</v>
          </cell>
          <cell r="AA4">
            <v>8.1359999999999992</v>
          </cell>
          <cell r="AB4">
            <v>7.17</v>
          </cell>
          <cell r="AC4">
            <v>9.3170000000000002</v>
          </cell>
          <cell r="AD4">
            <v>7.2489999999999997</v>
          </cell>
          <cell r="AE4">
            <v>5.8280000000000003</v>
          </cell>
          <cell r="AF4">
            <v>5.2649999999999997</v>
          </cell>
          <cell r="AG4">
            <v>9.0950000000000006</v>
          </cell>
          <cell r="AH4">
            <v>10.293091453269795</v>
          </cell>
          <cell r="AI4">
            <v>9.1333094466734366</v>
          </cell>
          <cell r="AJ4">
            <v>8.146904493815498</v>
          </cell>
          <cell r="AK4">
            <v>10.677876643547165</v>
          </cell>
          <cell r="AL4">
            <v>12.973063191099016</v>
          </cell>
          <cell r="AM4">
            <v>10.345705329735864</v>
          </cell>
          <cell r="AN4">
            <v>11.311281323383923</v>
          </cell>
          <cell r="AO4">
            <v>10.252388888676251</v>
          </cell>
          <cell r="AP4">
            <v>11.672965609528518</v>
          </cell>
          <cell r="AQ4">
            <v>9.8799655188364284</v>
          </cell>
          <cell r="AR4">
            <v>9.19730202371872</v>
          </cell>
          <cell r="AS4">
            <v>9.423161427569795</v>
          </cell>
          <cell r="AT4">
            <v>14.06495776517022</v>
          </cell>
          <cell r="AU4">
            <v>10.535767044456946</v>
          </cell>
          <cell r="AV4">
            <v>12.580218443900975</v>
          </cell>
          <cell r="AW4">
            <v>11.042603070095964</v>
          </cell>
          <cell r="AX4">
            <v>10.326414903763919</v>
          </cell>
          <cell r="AY4">
            <v>10.631412101049875</v>
          </cell>
          <cell r="AZ4">
            <v>12.33344388096998</v>
          </cell>
          <cell r="BA4">
            <v>12.027978017351245</v>
          </cell>
          <cell r="BB4">
            <v>14.195751244937298</v>
          </cell>
          <cell r="BC4">
            <v>12.747050569178271</v>
          </cell>
          <cell r="BD4">
            <v>15.518890652099515</v>
          </cell>
          <cell r="BE4">
            <v>16.704604472819028</v>
          </cell>
          <cell r="BF4">
            <v>20.700741112304542</v>
          </cell>
          <cell r="BG4">
            <v>19.732989137504319</v>
          </cell>
        </row>
        <row r="5">
          <cell r="D5">
            <v>1041.1780199592272</v>
          </cell>
          <cell r="E5">
            <v>998.27744192664932</v>
          </cell>
          <cell r="F5">
            <v>1069.8069005622328</v>
          </cell>
          <cell r="G5">
            <v>1171.9254736134612</v>
          </cell>
          <cell r="H5">
            <v>1019.7496404703452</v>
          </cell>
          <cell r="I5">
            <v>900.3608804197471</v>
          </cell>
          <cell r="J5">
            <v>1032.007661970955</v>
          </cell>
          <cell r="K5">
            <v>1178.8377367260023</v>
          </cell>
          <cell r="L5">
            <v>1175.7</v>
          </cell>
          <cell r="M5">
            <v>1191.8000000000002</v>
          </cell>
          <cell r="N5">
            <v>1214.5</v>
          </cell>
          <cell r="O5">
            <v>1263.4000000000001</v>
          </cell>
          <cell r="P5">
            <v>1135</v>
          </cell>
          <cell r="Q5">
            <v>1193.5999999999999</v>
          </cell>
          <cell r="R5">
            <v>1281.1478299999999</v>
          </cell>
          <cell r="S5">
            <v>1358.0804799415987</v>
          </cell>
          <cell r="T5">
            <v>1272.2783449444489</v>
          </cell>
          <cell r="U5">
            <v>1290.5273636760478</v>
          </cell>
          <cell r="V5">
            <v>1232.3288291164417</v>
          </cell>
          <cell r="W5">
            <v>1313.8972707908179</v>
          </cell>
          <cell r="X5">
            <v>1350.9570000000001</v>
          </cell>
          <cell r="Y5">
            <v>1341.7080000000001</v>
          </cell>
          <cell r="Z5">
            <v>1284.6010000000001</v>
          </cell>
          <cell r="AA5">
            <v>1338.4659999999999</v>
          </cell>
          <cell r="AB5">
            <v>1339.0249999999999</v>
          </cell>
          <cell r="AC5">
            <v>1214.7080000000001</v>
          </cell>
          <cell r="AD5">
            <v>1382.133</v>
          </cell>
          <cell r="AE5">
            <v>1336.3480000000002</v>
          </cell>
          <cell r="AF5">
            <v>1257.7280000000001</v>
          </cell>
          <cell r="AG5">
            <v>1304.5406614751439</v>
          </cell>
          <cell r="AH5">
            <v>1375.5228830002632</v>
          </cell>
          <cell r="AI5">
            <v>1409.1958717104055</v>
          </cell>
          <cell r="AJ5">
            <v>1423.5474711485401</v>
          </cell>
          <cell r="AK5">
            <v>1443.4761105447747</v>
          </cell>
          <cell r="AL5">
            <v>1465.6497946572974</v>
          </cell>
          <cell r="AM5">
            <v>1487.6777590343463</v>
          </cell>
          <cell r="AN5">
            <v>1507.501027443268</v>
          </cell>
          <cell r="AO5">
            <v>1518.0355143240058</v>
          </cell>
          <cell r="AP5">
            <v>1530.9922023759991</v>
          </cell>
          <cell r="AQ5">
            <v>1544.4301010352215</v>
          </cell>
          <cell r="AR5">
            <v>1559.4945298989285</v>
          </cell>
          <cell r="AS5">
            <v>1575.241879268739</v>
          </cell>
          <cell r="AT5">
            <v>1595.3201306133456</v>
          </cell>
          <cell r="AU5">
            <v>1620.5608732820799</v>
          </cell>
          <cell r="AV5">
            <v>1638.6490877383126</v>
          </cell>
          <cell r="AW5">
            <v>1654.5291475293088</v>
          </cell>
          <cell r="AX5">
            <v>1673.8930319695794</v>
          </cell>
          <cell r="AY5">
            <v>1689.7797241397413</v>
          </cell>
          <cell r="AZ5">
            <v>1705.878176727899</v>
          </cell>
          <cell r="BA5">
            <v>1722.3709735322184</v>
          </cell>
          <cell r="BB5">
            <v>1738.9624112563383</v>
          </cell>
          <cell r="BC5">
            <v>1755.7282791605737</v>
          </cell>
          <cell r="BD5">
            <v>1773.0289598205063</v>
          </cell>
          <cell r="BE5">
            <v>1790.9876063124366</v>
          </cell>
          <cell r="BF5">
            <v>1809.6489243813107</v>
          </cell>
          <cell r="BG5">
            <v>1827.949734921862</v>
          </cell>
        </row>
        <row r="6">
          <cell r="D6">
            <v>0.31129262639999999</v>
          </cell>
          <cell r="E6">
            <v>0</v>
          </cell>
          <cell r="F6">
            <v>0</v>
          </cell>
          <cell r="G6">
            <v>4.6297062E-2</v>
          </cell>
          <cell r="H6">
            <v>3.0864707999999994E-3</v>
          </cell>
          <cell r="I6">
            <v>0</v>
          </cell>
          <cell r="J6">
            <v>4.8501684000000003E-3</v>
          </cell>
          <cell r="K6">
            <v>0.17879484420000002</v>
          </cell>
          <cell r="L6">
            <v>1.3373237052</v>
          </cell>
          <cell r="M6">
            <v>2.1148938845999998</v>
          </cell>
          <cell r="N6">
            <v>3.9588397253999998</v>
          </cell>
          <cell r="O6">
            <v>1.8909042893999999</v>
          </cell>
          <cell r="P6">
            <v>13.672624719599998</v>
          </cell>
          <cell r="Q6">
            <v>12.7726980192</v>
          </cell>
          <cell r="R6">
            <v>6.8530674869999988</v>
          </cell>
          <cell r="S6">
            <v>6.8726886227999984</v>
          </cell>
          <cell r="T6">
            <v>20.500761487400002</v>
          </cell>
          <cell r="U6">
            <v>31.225626999999999</v>
          </cell>
          <cell r="V6">
            <v>30.684202000000006</v>
          </cell>
          <cell r="W6">
            <v>55.894564999999986</v>
          </cell>
          <cell r="X6">
            <v>52.307169000000002</v>
          </cell>
          <cell r="Y6">
            <v>52.213713999999989</v>
          </cell>
          <cell r="Z6">
            <v>57.739097999999998</v>
          </cell>
          <cell r="AA6">
            <v>47.209382999999995</v>
          </cell>
          <cell r="AB6">
            <v>42.446503444460006</v>
          </cell>
          <cell r="AC6">
            <v>46.643151953859999</v>
          </cell>
          <cell r="AD6">
            <v>72.683486930940006</v>
          </cell>
          <cell r="AE6">
            <v>99.688227000000026</v>
          </cell>
          <cell r="AF6">
            <v>180.44271751853998</v>
          </cell>
          <cell r="AG6">
            <v>170</v>
          </cell>
          <cell r="AH6">
            <v>140</v>
          </cell>
          <cell r="AI6">
            <v>260</v>
          </cell>
          <cell r="AJ6">
            <v>300</v>
          </cell>
          <cell r="AK6">
            <v>260</v>
          </cell>
          <cell r="AL6">
            <v>440</v>
          </cell>
          <cell r="AM6">
            <v>666</v>
          </cell>
          <cell r="AN6">
            <v>823</v>
          </cell>
          <cell r="AO6">
            <v>889</v>
          </cell>
          <cell r="AP6">
            <v>555</v>
          </cell>
          <cell r="AQ6">
            <v>595</v>
          </cell>
          <cell r="AR6">
            <v>451</v>
          </cell>
          <cell r="AS6">
            <v>522</v>
          </cell>
          <cell r="AT6">
            <v>650</v>
          </cell>
          <cell r="AU6">
            <v>645</v>
          </cell>
          <cell r="AV6">
            <v>510</v>
          </cell>
          <cell r="AW6">
            <v>515</v>
          </cell>
          <cell r="AX6">
            <v>550</v>
          </cell>
          <cell r="AY6">
            <v>605</v>
          </cell>
          <cell r="AZ6">
            <v>605</v>
          </cell>
          <cell r="BA6">
            <v>590</v>
          </cell>
          <cell r="BB6">
            <v>555</v>
          </cell>
          <cell r="BC6">
            <v>580</v>
          </cell>
          <cell r="BD6">
            <v>580</v>
          </cell>
          <cell r="BE6">
            <v>570</v>
          </cell>
          <cell r="BF6">
            <v>580</v>
          </cell>
          <cell r="BG6">
            <v>575</v>
          </cell>
        </row>
        <row r="10">
          <cell r="D10"/>
          <cell r="E10"/>
          <cell r="F10"/>
          <cell r="G10"/>
          <cell r="H10"/>
          <cell r="I10"/>
          <cell r="J10"/>
          <cell r="K10"/>
          <cell r="L10"/>
          <cell r="M10">
            <v>0</v>
          </cell>
          <cell r="N10">
            <v>0</v>
          </cell>
          <cell r="O10">
            <v>60.075145393327205</v>
          </cell>
          <cell r="P10">
            <v>270.5</v>
          </cell>
          <cell r="Q10">
            <v>282.3</v>
          </cell>
          <cell r="R10">
            <v>338</v>
          </cell>
          <cell r="S10">
            <v>542</v>
          </cell>
          <cell r="T10">
            <v>395</v>
          </cell>
          <cell r="U10">
            <v>455</v>
          </cell>
          <cell r="V10">
            <v>449.43</v>
          </cell>
          <cell r="W10">
            <v>526.97</v>
          </cell>
          <cell r="X10">
            <v>563.1</v>
          </cell>
          <cell r="Y10">
            <v>605.66</v>
          </cell>
          <cell r="Z10">
            <v>619.89</v>
          </cell>
          <cell r="AA10">
            <v>565.13</v>
          </cell>
          <cell r="AB10">
            <v>568.52</v>
          </cell>
          <cell r="AC10">
            <v>385.53254163887374</v>
          </cell>
          <cell r="AD10">
            <v>289.47426005949069</v>
          </cell>
          <cell r="AE10">
            <v>320.63589124509207</v>
          </cell>
          <cell r="AF10">
            <v>113.96418739109065</v>
          </cell>
          <cell r="AG10">
            <v>280.71278009874703</v>
          </cell>
          <cell r="AH10">
            <v>279.13023885356205</v>
          </cell>
          <cell r="AI10">
            <v>231.06403083820626</v>
          </cell>
          <cell r="AJ10">
            <v>195.39596423401326</v>
          </cell>
          <cell r="AK10">
            <v>189.4148852765608</v>
          </cell>
          <cell r="AL10">
            <v>217.34726467440717</v>
          </cell>
          <cell r="AM10">
            <v>213.04933187055474</v>
          </cell>
          <cell r="AN10">
            <v>213.43229039953965</v>
          </cell>
          <cell r="AO10">
            <v>208.3760697087973</v>
          </cell>
          <cell r="AP10">
            <v>195.15751840053389</v>
          </cell>
          <cell r="AQ10">
            <v>195.50040557224796</v>
          </cell>
          <cell r="AR10">
            <v>195.50040557224796</v>
          </cell>
          <cell r="AS10">
            <v>195.50040557224796</v>
          </cell>
          <cell r="AT10">
            <v>195.50040557224796</v>
          </cell>
          <cell r="AU10">
            <v>195.50040557224796</v>
          </cell>
          <cell r="AV10">
            <v>195.50040557224796</v>
          </cell>
          <cell r="AW10">
            <v>195.50040557224796</v>
          </cell>
          <cell r="AX10">
            <v>195.50040557224796</v>
          </cell>
          <cell r="AY10">
            <v>195.50040557224796</v>
          </cell>
          <cell r="AZ10">
            <v>195.50040557224796</v>
          </cell>
          <cell r="BA10">
            <v>195.50040557224796</v>
          </cell>
          <cell r="BB10">
            <v>195.50040557224796</v>
          </cell>
          <cell r="BC10">
            <v>195.50040557224796</v>
          </cell>
          <cell r="BD10">
            <v>195.50040557224796</v>
          </cell>
          <cell r="BE10">
            <v>195.50040557224796</v>
          </cell>
          <cell r="BF10">
            <v>195.50040557224796</v>
          </cell>
          <cell r="BG10">
            <v>195.50040557224796</v>
          </cell>
        </row>
        <row r="11">
          <cell r="D11"/>
          <cell r="E11"/>
          <cell r="F11"/>
          <cell r="G11"/>
          <cell r="H11"/>
          <cell r="I11"/>
          <cell r="J11"/>
          <cell r="K11"/>
          <cell r="L11"/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48.026933076856594</v>
          </cell>
          <cell r="U11">
            <v>45.197415367305766</v>
          </cell>
          <cell r="V11">
            <v>136.74219628721073</v>
          </cell>
          <cell r="W11">
            <v>127.64924660578761</v>
          </cell>
          <cell r="X11">
            <v>97.081666573712212</v>
          </cell>
          <cell r="Y11">
            <v>102.66716029000699</v>
          </cell>
          <cell r="Z11">
            <v>94.342100519826715</v>
          </cell>
          <cell r="AA11">
            <v>234.54988013525895</v>
          </cell>
          <cell r="AB11">
            <v>321.30028671487156</v>
          </cell>
          <cell r="AC11">
            <v>368.44347072824991</v>
          </cell>
          <cell r="AD11">
            <v>371.99473994050925</v>
          </cell>
          <cell r="AE11">
            <v>316.9831087549079</v>
          </cell>
          <cell r="AF11">
            <v>553.84226853910945</v>
          </cell>
          <cell r="AG11">
            <v>432.12978992312719</v>
          </cell>
          <cell r="AH11">
            <v>482.50242615329751</v>
          </cell>
          <cell r="AI11">
            <v>664.06824582505692</v>
          </cell>
          <cell r="AJ11">
            <v>775.57053476479518</v>
          </cell>
          <cell r="AK11">
            <v>851.7160387206618</v>
          </cell>
          <cell r="AL11">
            <v>1005.8798878442533</v>
          </cell>
          <cell r="AM11">
            <v>1139.6128511701436</v>
          </cell>
          <cell r="AN11">
            <v>1373.0776294784359</v>
          </cell>
          <cell r="AO11">
            <v>1442.1888678943565</v>
          </cell>
          <cell r="AP11">
            <v>1492.5776840661574</v>
          </cell>
          <cell r="AQ11">
            <v>1564.5623589580914</v>
          </cell>
          <cell r="AR11">
            <v>1454.7182649228293</v>
          </cell>
          <cell r="AS11">
            <v>1557.0496773588907</v>
          </cell>
          <cell r="AT11">
            <v>1733.298915761811</v>
          </cell>
          <cell r="AU11">
            <v>1767.9660163103881</v>
          </cell>
          <cell r="AV11">
            <v>1674.6362975398695</v>
          </cell>
          <cell r="AW11">
            <v>1719.6949301233929</v>
          </cell>
          <cell r="AX11">
            <v>1798.037629200046</v>
          </cell>
          <cell r="AY11">
            <v>1892.5272867875733</v>
          </cell>
          <cell r="AZ11">
            <v>1935.6332370192699</v>
          </cell>
          <cell r="BA11">
            <v>1959.6527947323843</v>
          </cell>
          <cell r="BB11">
            <v>1969.8607063598492</v>
          </cell>
          <cell r="BC11">
            <v>2032.4060335054037</v>
          </cell>
          <cell r="BD11">
            <v>2076.2928404275385</v>
          </cell>
          <cell r="BE11">
            <v>2111.441064100703</v>
          </cell>
          <cell r="BF11">
            <v>2175.0662707838633</v>
          </cell>
          <cell r="BG11">
            <v>2188.4778779134404</v>
          </cell>
        </row>
        <row r="12">
          <cell r="D12"/>
          <cell r="E12"/>
          <cell r="F12"/>
          <cell r="G12"/>
          <cell r="H12"/>
          <cell r="I12"/>
          <cell r="J12"/>
          <cell r="K12"/>
          <cell r="L12"/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</row>
        <row r="16">
          <cell r="D16">
            <v>3.1027850027999997</v>
          </cell>
          <cell r="E16">
            <v>4.4297469845999995</v>
          </cell>
          <cell r="F16">
            <v>7.8555091103999999</v>
          </cell>
          <cell r="G16">
            <v>9.4972911138000029</v>
          </cell>
          <cell r="H16">
            <v>3.3483798935999998</v>
          </cell>
          <cell r="I16">
            <v>7.6994218727999995</v>
          </cell>
          <cell r="J16">
            <v>5.9006707829999998</v>
          </cell>
          <cell r="K16">
            <v>14.157862021799998</v>
          </cell>
          <cell r="L16">
            <v>11.754603579599999</v>
          </cell>
          <cell r="M16">
            <v>11.355566997599999</v>
          </cell>
          <cell r="N16">
            <v>4.4405496323999989</v>
          </cell>
          <cell r="O16">
            <v>2.2147632611999999</v>
          </cell>
          <cell r="P16">
            <v>2.4685152534000001</v>
          </cell>
          <cell r="Q16">
            <v>3.5183562498000001</v>
          </cell>
          <cell r="R16">
            <v>7.310967476400001</v>
          </cell>
          <cell r="S16">
            <v>6.0613877267999996</v>
          </cell>
          <cell r="T16">
            <v>3.3203347605999998</v>
          </cell>
          <cell r="U16">
            <v>1.6692899999999999</v>
          </cell>
          <cell r="V16">
            <v>1.008618</v>
          </cell>
          <cell r="W16">
            <v>0.92072399999999999</v>
          </cell>
          <cell r="X16">
            <v>0.93828699999999987</v>
          </cell>
          <cell r="Y16">
            <v>0.57976099999999997</v>
          </cell>
          <cell r="Z16">
            <v>2.1506479999999999</v>
          </cell>
          <cell r="AA16">
            <v>1.3739100000000002</v>
          </cell>
          <cell r="AB16">
            <v>11.674715028760001</v>
          </cell>
          <cell r="AC16">
            <v>1.7418636481400001</v>
          </cell>
          <cell r="AD16">
            <v>0.39961751932</v>
          </cell>
          <cell r="AE16">
            <v>0.47713299999999997</v>
          </cell>
          <cell r="AF16">
            <v>0.48101500000000003</v>
          </cell>
          <cell r="AG16">
            <v>0.5</v>
          </cell>
          <cell r="AH16">
            <v>0.05</v>
          </cell>
          <cell r="AI16">
            <v>0.05</v>
          </cell>
          <cell r="AJ16">
            <v>0.05</v>
          </cell>
          <cell r="AK16">
            <v>0.05</v>
          </cell>
          <cell r="AL16">
            <v>0.05</v>
          </cell>
          <cell r="AM16">
            <v>0.05</v>
          </cell>
          <cell r="AN16">
            <v>0.05</v>
          </cell>
          <cell r="AO16">
            <v>0.05</v>
          </cell>
          <cell r="AP16">
            <v>0.05</v>
          </cell>
          <cell r="AQ16">
            <v>0.05</v>
          </cell>
          <cell r="AR16">
            <v>0.05</v>
          </cell>
          <cell r="AS16">
            <v>0.05</v>
          </cell>
          <cell r="AT16">
            <v>0.05</v>
          </cell>
          <cell r="AU16">
            <v>0.05</v>
          </cell>
          <cell r="AV16">
            <v>0.05</v>
          </cell>
          <cell r="AW16">
            <v>0.05</v>
          </cell>
          <cell r="AX16">
            <v>0.05</v>
          </cell>
          <cell r="AY16">
            <v>0.05</v>
          </cell>
          <cell r="AZ16">
            <v>0.05</v>
          </cell>
          <cell r="BA16">
            <v>0.05</v>
          </cell>
          <cell r="BB16">
            <v>0.05</v>
          </cell>
          <cell r="BC16">
            <v>0.05</v>
          </cell>
          <cell r="BD16">
            <v>0.05</v>
          </cell>
          <cell r="BE16">
            <v>0.05</v>
          </cell>
          <cell r="BF16">
            <v>0.05</v>
          </cell>
          <cell r="BG16">
            <v>0.05</v>
          </cell>
        </row>
        <row r="18">
          <cell r="D18">
            <v>26.207639836289221</v>
          </cell>
          <cell r="E18">
            <v>37.699317871759895</v>
          </cell>
          <cell r="F18">
            <v>40.234652114597544</v>
          </cell>
          <cell r="G18">
            <v>37.010368349249667</v>
          </cell>
          <cell r="H18">
            <v>48.033560709413379</v>
          </cell>
          <cell r="I18">
            <v>24.85729877216917</v>
          </cell>
          <cell r="J18">
            <v>19.814188267394272</v>
          </cell>
          <cell r="K18">
            <v>39.200000000000003</v>
          </cell>
          <cell r="L18">
            <v>46.4</v>
          </cell>
          <cell r="M18">
            <v>27.8</v>
          </cell>
          <cell r="N18">
            <v>21.8</v>
          </cell>
          <cell r="O18">
            <v>17.600000000000001</v>
          </cell>
          <cell r="P18">
            <v>27.8</v>
          </cell>
          <cell r="Q18">
            <v>58.5</v>
          </cell>
          <cell r="R18">
            <v>73.947999999999993</v>
          </cell>
          <cell r="S18">
            <v>50</v>
          </cell>
          <cell r="T18">
            <v>40</v>
          </cell>
          <cell r="U18">
            <v>25</v>
          </cell>
          <cell r="V18">
            <v>15</v>
          </cell>
          <cell r="W18">
            <v>12.49</v>
          </cell>
          <cell r="X18">
            <v>13.077</v>
          </cell>
          <cell r="Y18">
            <v>8.8719999999999999</v>
          </cell>
          <cell r="Z18">
            <v>8.1359999999999992</v>
          </cell>
          <cell r="AA18">
            <v>7.17</v>
          </cell>
          <cell r="AB18">
            <v>9.3170000000000002</v>
          </cell>
          <cell r="AC18">
            <v>7.2489999999999997</v>
          </cell>
          <cell r="AD18">
            <v>5.8280000000000003</v>
          </cell>
          <cell r="AE18">
            <v>5.2649999999999997</v>
          </cell>
          <cell r="AF18">
            <v>9.0950000000000006</v>
          </cell>
          <cell r="AG18">
            <v>10.293091453269795</v>
          </cell>
          <cell r="AH18">
            <v>9.1333094466734366</v>
          </cell>
          <cell r="AI18">
            <v>8.146904493815498</v>
          </cell>
          <cell r="AJ18">
            <v>10.677876643547165</v>
          </cell>
          <cell r="AK18">
            <v>12.973063191099016</v>
          </cell>
          <cell r="AL18">
            <v>10.345705329735864</v>
          </cell>
          <cell r="AM18">
            <v>11.311281323383923</v>
          </cell>
          <cell r="AN18">
            <v>10.252388888676251</v>
          </cell>
          <cell r="AO18">
            <v>11.672965609528518</v>
          </cell>
          <cell r="AP18">
            <v>9.8799655188364284</v>
          </cell>
          <cell r="AQ18">
            <v>9.19730202371872</v>
          </cell>
          <cell r="AR18">
            <v>9.423161427569795</v>
          </cell>
          <cell r="AS18">
            <v>14.06495776517022</v>
          </cell>
          <cell r="AT18">
            <v>10.535767044456946</v>
          </cell>
          <cell r="AU18">
            <v>12.580218443900975</v>
          </cell>
          <cell r="AV18">
            <v>11.042603070095964</v>
          </cell>
          <cell r="AW18">
            <v>10.326414903763919</v>
          </cell>
          <cell r="AX18">
            <v>10.631412101049875</v>
          </cell>
          <cell r="AY18">
            <v>12.33344388096998</v>
          </cell>
          <cell r="AZ18">
            <v>12.027978017351245</v>
          </cell>
          <cell r="BA18">
            <v>14.195751244937298</v>
          </cell>
          <cell r="BB18">
            <v>12.747050569178271</v>
          </cell>
          <cell r="BC18">
            <v>15.518890652099515</v>
          </cell>
          <cell r="BD18">
            <v>16.704604472819028</v>
          </cell>
          <cell r="BE18">
            <v>20.700741112304542</v>
          </cell>
          <cell r="BF18">
            <v>19.732989137504319</v>
          </cell>
          <cell r="BG18">
            <v>18.654440573678357</v>
          </cell>
        </row>
        <row r="216">
          <cell r="D216" t="str">
            <v xml:space="preserve">95/96 </v>
          </cell>
          <cell r="E216" t="str">
            <v xml:space="preserve">96/97 </v>
          </cell>
          <cell r="F216" t="str">
            <v xml:space="preserve">97/98 </v>
          </cell>
          <cell r="G216" t="str">
            <v xml:space="preserve">98/99 </v>
          </cell>
          <cell r="H216" t="str">
            <v xml:space="preserve">99/00 </v>
          </cell>
          <cell r="I216" t="str">
            <v xml:space="preserve">00/01 </v>
          </cell>
          <cell r="J216" t="str">
            <v xml:space="preserve">01/02 </v>
          </cell>
          <cell r="K216" t="str">
            <v xml:space="preserve">02/03 </v>
          </cell>
          <cell r="L216" t="str">
            <v xml:space="preserve">03/04 </v>
          </cell>
          <cell r="M216" t="str">
            <v xml:space="preserve">04/05 </v>
          </cell>
          <cell r="N216" t="str">
            <v xml:space="preserve">05/06 </v>
          </cell>
          <cell r="O216" t="str">
            <v xml:space="preserve">06/07 </v>
          </cell>
          <cell r="P216" t="str">
            <v xml:space="preserve">07/08 </v>
          </cell>
          <cell r="Q216" t="str">
            <v xml:space="preserve">08/09 </v>
          </cell>
          <cell r="R216" t="str">
            <v xml:space="preserve">09/10 </v>
          </cell>
          <cell r="S216" t="str">
            <v xml:space="preserve">10/11 </v>
          </cell>
          <cell r="T216" t="str">
            <v xml:space="preserve">11/12 </v>
          </cell>
          <cell r="U216" t="str">
            <v xml:space="preserve">12/13 </v>
          </cell>
          <cell r="V216" t="str">
            <v xml:space="preserve">13/14 </v>
          </cell>
          <cell r="W216" t="str">
            <v xml:space="preserve">14/15 </v>
          </cell>
          <cell r="X216" t="str">
            <v xml:space="preserve">15/16 </v>
          </cell>
          <cell r="Y216" t="str">
            <v xml:space="preserve">16/17 </v>
          </cell>
          <cell r="Z216" t="str">
            <v xml:space="preserve">17/18 </v>
          </cell>
          <cell r="AA216" t="str">
            <v xml:space="preserve">18/19 </v>
          </cell>
          <cell r="AB216" t="str">
            <v>19/20</v>
          </cell>
          <cell r="AC216" t="str">
            <v>20/21</v>
          </cell>
          <cell r="AD216" t="str">
            <v xml:space="preserve">21/22 </v>
          </cell>
          <cell r="AE216" t="str">
            <v xml:space="preserve">22/23 </v>
          </cell>
          <cell r="AF216" t="str">
            <v xml:space="preserve">23/24 </v>
          </cell>
          <cell r="AG216" t="str">
            <v xml:space="preserve">24/25 </v>
          </cell>
          <cell r="AH216" t="str">
            <v>25/26</v>
          </cell>
          <cell r="AI216" t="str">
            <v>26/27</v>
          </cell>
          <cell r="AJ216" t="str">
            <v>27/28</v>
          </cell>
          <cell r="AK216" t="str">
            <v>28/29</v>
          </cell>
          <cell r="AL216" t="str">
            <v>29/30</v>
          </cell>
          <cell r="AM216" t="str">
            <v>30/31</v>
          </cell>
          <cell r="AN216" t="str">
            <v>31/32</v>
          </cell>
          <cell r="AO216" t="str">
            <v>32/33</v>
          </cell>
          <cell r="AP216" t="str">
            <v>33/34</v>
          </cell>
          <cell r="AQ216" t="str">
            <v>34/35</v>
          </cell>
          <cell r="AR216" t="str">
            <v>35/36</v>
          </cell>
          <cell r="AS216" t="str">
            <v>36/37</v>
          </cell>
          <cell r="AT216" t="str">
            <v>37/38</v>
          </cell>
          <cell r="AU216" t="str">
            <v>38/39</v>
          </cell>
          <cell r="AV216" t="str">
            <v>39/40</v>
          </cell>
          <cell r="AW216" t="str">
            <v>40/41</v>
          </cell>
          <cell r="AX216" t="str">
            <v>41/42</v>
          </cell>
          <cell r="AY216" t="str">
            <v>42/43</v>
          </cell>
          <cell r="AZ216" t="str">
            <v>43/44</v>
          </cell>
          <cell r="BA216" t="str">
            <v>44/45</v>
          </cell>
          <cell r="BB216" t="str">
            <v>45/46</v>
          </cell>
          <cell r="BC216" t="str">
            <v>46/47</v>
          </cell>
          <cell r="BD216" t="str">
            <v>47/48</v>
          </cell>
          <cell r="BE216" t="str">
            <v>48/49</v>
          </cell>
          <cell r="BF216" t="str">
            <v>49/50</v>
          </cell>
          <cell r="BG216" t="str">
            <v>50/51</v>
          </cell>
        </row>
        <row r="217">
          <cell r="D217">
            <v>36.718555989882738</v>
          </cell>
          <cell r="E217">
            <v>31.447229248103017</v>
          </cell>
          <cell r="F217">
            <v>37.682455736951027</v>
          </cell>
          <cell r="G217">
            <v>42.682685674867784</v>
          </cell>
          <cell r="H217">
            <v>44.249022763853766</v>
          </cell>
          <cell r="I217">
            <v>40.453667509772366</v>
          </cell>
          <cell r="J217">
            <v>26.657852379857442</v>
          </cell>
          <cell r="K217">
            <v>23.163715796734884</v>
          </cell>
          <cell r="L217">
            <v>41.4</v>
          </cell>
          <cell r="M217">
            <v>26.8</v>
          </cell>
          <cell r="N217">
            <v>21.2</v>
          </cell>
          <cell r="O217">
            <v>18.7</v>
          </cell>
          <cell r="P217">
            <v>22.9</v>
          </cell>
          <cell r="Q217">
            <v>30</v>
          </cell>
          <cell r="R217">
            <v>66.900000000000006</v>
          </cell>
          <cell r="S217">
            <v>80.456000000000003</v>
          </cell>
          <cell r="T217">
            <v>46.01940862909472</v>
          </cell>
          <cell r="U217">
            <v>28.762130393184197</v>
          </cell>
          <cell r="V217">
            <v>17.257278235910519</v>
          </cell>
          <cell r="W217">
            <v>14.369560344434825</v>
          </cell>
          <cell r="X217">
            <v>11.337999999999999</v>
          </cell>
          <cell r="Y217">
            <v>13.914</v>
          </cell>
          <cell r="Z217">
            <v>8.0980000000000008</v>
          </cell>
          <cell r="AA217">
            <v>7.5289999999999999</v>
          </cell>
          <cell r="AB217">
            <v>6.5640000000000001</v>
          </cell>
          <cell r="AC217">
            <v>11.586</v>
          </cell>
          <cell r="AD217">
            <v>6.7009999999999996</v>
          </cell>
          <cell r="AE217">
            <v>7.1529999999999996</v>
          </cell>
          <cell r="AF217">
            <v>5.7</v>
          </cell>
          <cell r="AG217">
            <v>10.816000000000001</v>
          </cell>
          <cell r="AH217">
            <v>11.504810665904913</v>
          </cell>
          <cell r="AI217">
            <v>-2.2202395954421377</v>
          </cell>
          <cell r="AJ217">
            <v>-6.0953205313642229</v>
          </cell>
          <cell r="AK217">
            <v>-3.2295573406467781</v>
          </cell>
          <cell r="AL217">
            <v>-9.933197690032614</v>
          </cell>
          <cell r="AM217">
            <v>-32.399817428384296</v>
          </cell>
          <cell r="AN217">
            <v>-24.611522461169415</v>
          </cell>
          <cell r="AO217">
            <v>-51.212944616449391</v>
          </cell>
          <cell r="AP217">
            <v>-46.686883882869722</v>
          </cell>
          <cell r="AQ217">
            <v>-51.694894413871879</v>
          </cell>
          <cell r="AR217">
            <v>-63.842427455661067</v>
          </cell>
          <cell r="AS217">
            <v>-38.282087782428192</v>
          </cell>
          <cell r="AT217">
            <v>-42.010055973549868</v>
          </cell>
          <cell r="AU217">
            <v>-62.402039133929577</v>
          </cell>
          <cell r="AV217">
            <v>-64.159188369578459</v>
          </cell>
          <cell r="AW217">
            <v>-51.138062985745933</v>
          </cell>
          <cell r="AX217">
            <v>-55.996205636454818</v>
          </cell>
          <cell r="AY217">
            <v>-58.290240334535326</v>
          </cell>
          <cell r="AZ217">
            <v>-63.864092712300732</v>
          </cell>
          <cell r="BA217">
            <v>-65.239769758633429</v>
          </cell>
          <cell r="BB217">
            <v>-64.709425873991563</v>
          </cell>
          <cell r="BC217">
            <v>-63.827995622806782</v>
          </cell>
          <cell r="BD217">
            <v>-66.366048851253652</v>
          </cell>
          <cell r="BE217">
            <v>-65.931859011890793</v>
          </cell>
          <cell r="BF217">
            <v>-61.43098547097361</v>
          </cell>
          <cell r="BG217">
            <v>-68.777971407048568</v>
          </cell>
        </row>
        <row r="218">
          <cell r="D218">
            <v>33.395046752590346</v>
          </cell>
          <cell r="E218">
            <v>33.047839272175892</v>
          </cell>
          <cell r="F218">
            <v>39.707910032853171</v>
          </cell>
          <cell r="G218">
            <v>45.263229719484464</v>
          </cell>
          <cell r="H218">
            <v>37.877179681576955</v>
          </cell>
          <cell r="I218">
            <v>43.811271165024017</v>
          </cell>
          <cell r="J218">
            <v>26.356204195097298</v>
          </cell>
          <cell r="K218">
            <v>25.093631539044733</v>
          </cell>
          <cell r="L218">
            <v>34.4</v>
          </cell>
          <cell r="M218">
            <v>26.9</v>
          </cell>
          <cell r="N218">
            <v>18.600000000000001</v>
          </cell>
          <cell r="O218">
            <v>18.7</v>
          </cell>
          <cell r="P218">
            <v>26.3</v>
          </cell>
          <cell r="Q218">
            <v>28.9</v>
          </cell>
          <cell r="R218">
            <v>66.2</v>
          </cell>
          <cell r="S218">
            <v>79.641000000000005</v>
          </cell>
          <cell r="T218">
            <v>44.413868513371916</v>
          </cell>
          <cell r="U218">
            <v>27.758667820857447</v>
          </cell>
          <cell r="V218">
            <v>16.65520069251447</v>
          </cell>
          <cell r="W218">
            <v>13.86823044330038</v>
          </cell>
          <cell r="X218">
            <v>10.715</v>
          </cell>
          <cell r="Y218">
            <v>13.656000000000001</v>
          </cell>
          <cell r="Z218">
            <v>8.1850000000000005</v>
          </cell>
          <cell r="AA218">
            <v>9.9659999999999993</v>
          </cell>
          <cell r="AB218">
            <v>8.4120000000000008</v>
          </cell>
          <cell r="AC218">
            <v>13.145</v>
          </cell>
          <cell r="AD218">
            <v>9.2390000000000008</v>
          </cell>
          <cell r="AE218">
            <v>6.766</v>
          </cell>
          <cell r="AF218">
            <v>6.87</v>
          </cell>
          <cell r="AG218">
            <v>6.5670000000000002</v>
          </cell>
          <cell r="AH218">
            <v>36.366556795314978</v>
          </cell>
          <cell r="AI218">
            <v>4.4573328799596936</v>
          </cell>
          <cell r="AJ218">
            <v>10.960150004197118</v>
          </cell>
          <cell r="AK218">
            <v>27.699724288701617</v>
          </cell>
          <cell r="AL218">
            <v>20.256843842017844</v>
          </cell>
          <cell r="AM218">
            <v>-2.4457547833764863</v>
          </cell>
          <cell r="AN218">
            <v>21.497466636402436</v>
          </cell>
          <cell r="AO218">
            <v>-11.511164883074713</v>
          </cell>
          <cell r="AP218">
            <v>5.7640177232099887</v>
          </cell>
          <cell r="AQ218">
            <v>4.4591463388014461</v>
          </cell>
          <cell r="AR218">
            <v>-16.397109246955537</v>
          </cell>
          <cell r="AS218">
            <v>23.427927219146568</v>
          </cell>
          <cell r="AT218">
            <v>24.875355055227161</v>
          </cell>
          <cell r="AU218">
            <v>0.92715028113553899</v>
          </cell>
          <cell r="AV218">
            <v>-6.4948538893654018</v>
          </cell>
          <cell r="AW218">
            <v>16.278095066403239</v>
          </cell>
          <cell r="AX218">
            <v>14.595183738138246</v>
          </cell>
          <cell r="AY218">
            <v>16.865173647703614</v>
          </cell>
          <cell r="AZ218">
            <v>10.912751994086037</v>
          </cell>
          <cell r="BA218">
            <v>11.264185048308434</v>
          </cell>
          <cell r="BB218">
            <v>12.576371195230763</v>
          </cell>
          <cell r="BC218">
            <v>19.425631278475052</v>
          </cell>
          <cell r="BD218">
            <v>17.784092821531473</v>
          </cell>
          <cell r="BE218">
            <v>20.581924707731915</v>
          </cell>
          <cell r="BF218">
            <v>28.973105967193916</v>
          </cell>
          <cell r="BG218">
            <v>19.843193147989396</v>
          </cell>
        </row>
        <row r="219">
          <cell r="D219">
            <v>33.207578510251743</v>
          </cell>
          <cell r="E219">
            <v>31.951829743057349</v>
          </cell>
          <cell r="F219">
            <v>39.625849987023088</v>
          </cell>
          <cell r="G219">
            <v>48.206799896184776</v>
          </cell>
          <cell r="H219">
            <v>52.043810018167648</v>
          </cell>
          <cell r="I219">
            <v>42.102465611212033</v>
          </cell>
          <cell r="J219">
            <v>27.347417596677907</v>
          </cell>
          <cell r="K219">
            <v>18.801349597716062</v>
          </cell>
          <cell r="L219">
            <v>31.8</v>
          </cell>
          <cell r="M219">
            <v>32.9</v>
          </cell>
          <cell r="N219">
            <v>23.9</v>
          </cell>
          <cell r="O219">
            <v>21.8</v>
          </cell>
          <cell r="P219">
            <v>24</v>
          </cell>
          <cell r="Q219">
            <v>21</v>
          </cell>
          <cell r="R219">
            <v>57.4</v>
          </cell>
          <cell r="S219">
            <v>57.639000000000003</v>
          </cell>
          <cell r="T219">
            <v>35.930566312816076</v>
          </cell>
          <cell r="U219">
            <v>22.456603945510047</v>
          </cell>
          <cell r="V219">
            <v>13.473962367306029</v>
          </cell>
          <cell r="W219">
            <v>11.21931933117682</v>
          </cell>
          <cell r="X219">
            <v>9.2530000000000001</v>
          </cell>
          <cell r="Y219">
            <v>10.462999999999999</v>
          </cell>
          <cell r="Z219">
            <v>8.5229999999999997</v>
          </cell>
          <cell r="AA219">
            <v>10.529</v>
          </cell>
          <cell r="AB219">
            <v>9.7379999999999995</v>
          </cell>
          <cell r="AC219">
            <v>9.577</v>
          </cell>
          <cell r="AD219">
            <v>6.3150000000000004</v>
          </cell>
          <cell r="AE219">
            <v>6.6539999999999999</v>
          </cell>
          <cell r="AF219">
            <v>7.2759999999999998</v>
          </cell>
          <cell r="AG219">
            <v>9.84</v>
          </cell>
          <cell r="AH219">
            <v>9.6080105754946032</v>
          </cell>
          <cell r="AI219">
            <v>10.727931434621837</v>
          </cell>
          <cell r="AJ219">
            <v>12.512487554254392</v>
          </cell>
          <cell r="AK219">
            <v>11.226730201486788</v>
          </cell>
          <cell r="AL219">
            <v>11.581530888928199</v>
          </cell>
          <cell r="AM219">
            <v>13.611611498794588</v>
          </cell>
          <cell r="AN219">
            <v>10.339362825015598</v>
          </cell>
          <cell r="AO219">
            <v>11.72581678410458</v>
          </cell>
          <cell r="AP219">
            <v>11.895358352381209</v>
          </cell>
          <cell r="AQ219">
            <v>12.181703222591096</v>
          </cell>
          <cell r="AR219">
            <v>13.721114146732532</v>
          </cell>
          <cell r="AS219">
            <v>14.552785889565456</v>
          </cell>
          <cell r="AT219">
            <v>11.288010259967621</v>
          </cell>
          <cell r="AU219">
            <v>10.136479229576622</v>
          </cell>
          <cell r="AV219">
            <v>10.251426255539769</v>
          </cell>
          <cell r="AW219">
            <v>12.920536367676675</v>
          </cell>
          <cell r="AX219">
            <v>13.510918692794633</v>
          </cell>
          <cell r="AY219">
            <v>11.134964104676754</v>
          </cell>
          <cell r="AZ219">
            <v>12.105053626827441</v>
          </cell>
          <cell r="BA219">
            <v>16.532555408453703</v>
          </cell>
          <cell r="BB219">
            <v>14.03018781405234</v>
          </cell>
          <cell r="BC219">
            <v>13.110200808570823</v>
          </cell>
          <cell r="BD219">
            <v>12.367362885797576</v>
          </cell>
          <cell r="BE219">
            <v>10.755579959791504</v>
          </cell>
          <cell r="BF219">
            <v>11.966728807854395</v>
          </cell>
          <cell r="BG219">
            <v>-18.058875133271613</v>
          </cell>
        </row>
        <row r="220">
          <cell r="D220">
            <v>27.656433007985807</v>
          </cell>
          <cell r="E220">
            <v>29.015616681455199</v>
          </cell>
          <cell r="F220">
            <v>36.461579414374455</v>
          </cell>
          <cell r="G220">
            <v>38.618544809228048</v>
          </cell>
          <cell r="H220">
            <v>33.772759538598059</v>
          </cell>
          <cell r="I220">
            <v>18.999023957409054</v>
          </cell>
          <cell r="J220">
            <v>25.085803016858925</v>
          </cell>
          <cell r="K220">
            <v>39.4</v>
          </cell>
          <cell r="L220">
            <v>39</v>
          </cell>
          <cell r="M220">
            <v>24.3</v>
          </cell>
          <cell r="N220">
            <v>22.5</v>
          </cell>
          <cell r="O220">
            <v>21.6</v>
          </cell>
          <cell r="P220">
            <v>25.8</v>
          </cell>
          <cell r="Q220">
            <v>35.799999999999997</v>
          </cell>
          <cell r="R220">
            <v>51.814</v>
          </cell>
          <cell r="S220">
            <v>49.804000000000002</v>
          </cell>
          <cell r="T220">
            <v>43.672149072850701</v>
          </cell>
          <cell r="U220">
            <v>27.295093170531686</v>
          </cell>
          <cell r="V220">
            <v>16.377055902319011</v>
          </cell>
          <cell r="W220">
            <v>13.636628547997631</v>
          </cell>
          <cell r="X220">
            <v>10.395</v>
          </cell>
          <cell r="Y220">
            <v>13.569000000000001</v>
          </cell>
          <cell r="Z220">
            <v>19.318999999999999</v>
          </cell>
          <cell r="AA220">
            <v>10.066000000000001</v>
          </cell>
          <cell r="AB220">
            <v>17.431000000000001</v>
          </cell>
          <cell r="AC220">
            <v>13.223000000000001</v>
          </cell>
          <cell r="AD220">
            <v>8.4909999999999997</v>
          </cell>
          <cell r="AE220">
            <v>7.3970000000000002</v>
          </cell>
          <cell r="AF220">
            <v>8.6430000000000007</v>
          </cell>
          <cell r="AG220">
            <v>10.29</v>
          </cell>
          <cell r="AH220">
            <v>10.735350424365123</v>
          </cell>
          <cell r="AI220">
            <v>12.271880127660069</v>
          </cell>
          <cell r="AJ220">
            <v>20.8777802989935</v>
          </cell>
          <cell r="AK220">
            <v>22.724259117416437</v>
          </cell>
          <cell r="AL220">
            <v>18.777941407987726</v>
          </cell>
          <cell r="AM220">
            <v>18.163564737765313</v>
          </cell>
          <cell r="AN220">
            <v>17.143857679069185</v>
          </cell>
          <cell r="AO220">
            <v>18.887973121523459</v>
          </cell>
          <cell r="AP220">
            <v>36.734330043470976</v>
          </cell>
          <cell r="AQ220">
            <v>38.386439168238496</v>
          </cell>
          <cell r="AR220">
            <v>42.628225803157704</v>
          </cell>
          <cell r="AS220">
            <v>41.319286029753584</v>
          </cell>
          <cell r="AT220">
            <v>38.524246366338673</v>
          </cell>
          <cell r="AU220">
            <v>41.400847205113365</v>
          </cell>
          <cell r="AV220">
            <v>44.865373824468577</v>
          </cell>
          <cell r="AW220">
            <v>47.001293457675331</v>
          </cell>
          <cell r="AX220">
            <v>49.205321023738833</v>
          </cell>
          <cell r="AY220">
            <v>47.823535868781391</v>
          </cell>
          <cell r="AZ220">
            <v>50.95809385959376</v>
          </cell>
          <cell r="BA220">
            <v>57.477123264061419</v>
          </cell>
          <cell r="BB220">
            <v>57.202085863364346</v>
          </cell>
          <cell r="BC220">
            <v>57.348069107353325</v>
          </cell>
          <cell r="BD220">
            <v>58.389275371247379</v>
          </cell>
          <cell r="BE220">
            <v>58.656174270746675</v>
          </cell>
          <cell r="BF220">
            <v>60.981000826801449</v>
          </cell>
          <cell r="BG220">
            <v>32.244915114840751</v>
          </cell>
        </row>
        <row r="221">
          <cell r="D221">
            <v>32.362666666666669</v>
          </cell>
          <cell r="E221">
            <v>30.810838709677423</v>
          </cell>
          <cell r="F221">
            <v>40.742537634408606</v>
          </cell>
          <cell r="G221">
            <v>42.830451612903232</v>
          </cell>
          <cell r="H221">
            <v>38.541763440860215</v>
          </cell>
          <cell r="I221">
            <v>22.93883870967742</v>
          </cell>
          <cell r="J221">
            <v>26.070709677419359</v>
          </cell>
          <cell r="K221">
            <v>39.5</v>
          </cell>
          <cell r="L221">
            <v>34.799999999999997</v>
          </cell>
          <cell r="M221">
            <v>26.7</v>
          </cell>
          <cell r="N221">
            <v>25.3</v>
          </cell>
          <cell r="O221">
            <v>14</v>
          </cell>
          <cell r="P221">
            <v>30.4</v>
          </cell>
          <cell r="Q221">
            <v>43.7</v>
          </cell>
          <cell r="R221">
            <v>55.892000000000003</v>
          </cell>
          <cell r="S221">
            <v>62.225000000000001</v>
          </cell>
          <cell r="T221">
            <v>42.061141737664585</v>
          </cell>
          <cell r="U221">
            <v>26.288213586040364</v>
          </cell>
          <cell r="V221">
            <v>15.772928151624219</v>
          </cell>
          <cell r="W221">
            <v>13.133591507585766</v>
          </cell>
          <cell r="X221">
            <v>11.792999999999999</v>
          </cell>
          <cell r="Y221">
            <v>11.287000000000001</v>
          </cell>
          <cell r="Z221">
            <v>8.9019999999999992</v>
          </cell>
          <cell r="AA221">
            <v>7.7439999999999998</v>
          </cell>
          <cell r="AB221">
            <v>9.92</v>
          </cell>
          <cell r="AC221">
            <v>9.8770000000000007</v>
          </cell>
          <cell r="AD221">
            <v>6.77</v>
          </cell>
          <cell r="AE221">
            <v>5.7519999999999998</v>
          </cell>
          <cell r="AF221">
            <v>6.3129999999999997</v>
          </cell>
          <cell r="AG221">
            <v>29.279006475792897</v>
          </cell>
          <cell r="AH221">
            <v>11.211124279422023</v>
          </cell>
          <cell r="AI221">
            <v>11.140415051407587</v>
          </cell>
          <cell r="AJ221">
            <v>25.672707597397476</v>
          </cell>
          <cell r="AK221">
            <v>30.978357134625128</v>
          </cell>
          <cell r="AL221">
            <v>25.363484366262924</v>
          </cell>
          <cell r="AM221">
            <v>18.863560174728548</v>
          </cell>
          <cell r="AN221">
            <v>20.335300659968084</v>
          </cell>
          <cell r="AO221">
            <v>24.663021412284593</v>
          </cell>
          <cell r="AP221">
            <v>54.470198305247152</v>
          </cell>
          <cell r="AQ221">
            <v>57.816389349287761</v>
          </cell>
          <cell r="AR221">
            <v>68.494830035849645</v>
          </cell>
          <cell r="AS221">
            <v>64.713260645095573</v>
          </cell>
          <cell r="AT221">
            <v>62.801438862292883</v>
          </cell>
          <cell r="AU221">
            <v>69.849550341918871</v>
          </cell>
          <cell r="AV221">
            <v>74.53292694095623</v>
          </cell>
          <cell r="AW221">
            <v>75.489292251919181</v>
          </cell>
          <cell r="AX221">
            <v>79.617590610467573</v>
          </cell>
          <cell r="AY221">
            <v>80.165495033397377</v>
          </cell>
          <cell r="AZ221">
            <v>85.587271063084728</v>
          </cell>
          <cell r="BA221">
            <v>93.387145397822138</v>
          </cell>
          <cell r="BB221">
            <v>93.414870313586391</v>
          </cell>
          <cell r="BC221">
            <v>94.407774994197297</v>
          </cell>
          <cell r="BD221">
            <v>97.631187511302585</v>
          </cell>
          <cell r="BE221">
            <v>100.10646188247816</v>
          </cell>
          <cell r="BF221">
            <v>103.47916711367603</v>
          </cell>
          <cell r="BG221">
            <v>76.087662961976378</v>
          </cell>
        </row>
        <row r="222">
          <cell r="D222">
            <v>33.414665608255611</v>
          </cell>
          <cell r="E222">
            <v>33.525401865449496</v>
          </cell>
          <cell r="F222">
            <v>39.560527882516375</v>
          </cell>
          <cell r="G222">
            <v>49.222266322683083</v>
          </cell>
          <cell r="H222">
            <v>41.996725540781902</v>
          </cell>
          <cell r="I222">
            <v>26.770490176622349</v>
          </cell>
          <cell r="J222">
            <v>27.185751141099427</v>
          </cell>
          <cell r="K222">
            <v>38.700000000000003</v>
          </cell>
          <cell r="L222">
            <v>41.1</v>
          </cell>
          <cell r="M222">
            <v>25.2</v>
          </cell>
          <cell r="N222">
            <v>22.1</v>
          </cell>
          <cell r="O222">
            <v>22.8</v>
          </cell>
          <cell r="P222">
            <v>28.3</v>
          </cell>
          <cell r="Q222">
            <v>45.4</v>
          </cell>
          <cell r="R222">
            <v>62.994999999999997</v>
          </cell>
          <cell r="S222">
            <v>59.737000000000002</v>
          </cell>
          <cell r="T222">
            <v>37.260923048886056</v>
          </cell>
          <cell r="U222">
            <v>23.288076905553783</v>
          </cell>
          <cell r="V222">
            <v>13.972846143332271</v>
          </cell>
          <cell r="W222">
            <v>11.634723222014671</v>
          </cell>
          <cell r="X222">
            <v>11.811</v>
          </cell>
          <cell r="Y222">
            <v>8.6349999999999998</v>
          </cell>
          <cell r="Z222">
            <v>8.1</v>
          </cell>
          <cell r="AA222">
            <v>7.8920000000000003</v>
          </cell>
          <cell r="AB222">
            <v>10.045</v>
          </cell>
          <cell r="AC222">
            <v>11.238</v>
          </cell>
          <cell r="AD222">
            <v>6.1349999999999998</v>
          </cell>
          <cell r="AE222">
            <v>4.9050000000000002</v>
          </cell>
          <cell r="AF222">
            <v>6.484</v>
          </cell>
          <cell r="AG222">
            <v>6.4170297963394773</v>
          </cell>
          <cell r="AH222">
            <v>8.8240050789104316</v>
          </cell>
          <cell r="AI222">
            <v>13.105718718308395</v>
          </cell>
          <cell r="AJ222">
            <v>24.739214433120537</v>
          </cell>
          <cell r="AK222">
            <v>36.742924444662236</v>
          </cell>
          <cell r="AL222">
            <v>35.747181252977953</v>
          </cell>
          <cell r="AM222">
            <v>26.871590392073642</v>
          </cell>
          <cell r="AN222">
            <v>35.2954438326218</v>
          </cell>
          <cell r="AO222">
            <v>44.445398381469317</v>
          </cell>
          <cell r="AP222">
            <v>81.359232069243831</v>
          </cell>
          <cell r="AQ222">
            <v>85.899784615253509</v>
          </cell>
          <cell r="AR222">
            <v>92.328644531679402</v>
          </cell>
          <cell r="AS222">
            <v>85.989233788371052</v>
          </cell>
          <cell r="AT222">
            <v>86.723360869363233</v>
          </cell>
          <cell r="AU222">
            <v>96.888077360438473</v>
          </cell>
          <cell r="AV222">
            <v>104.20792131224451</v>
          </cell>
          <cell r="AW222">
            <v>103.56587000064962</v>
          </cell>
          <cell r="AX222">
            <v>108.97483771290266</v>
          </cell>
          <cell r="AY222">
            <v>109.85935163104787</v>
          </cell>
          <cell r="AZ222">
            <v>116.89389836247801</v>
          </cell>
          <cell r="BA222">
            <v>126.50527354651234</v>
          </cell>
          <cell r="BB222">
            <v>129.30001913059013</v>
          </cell>
          <cell r="BC222">
            <v>131.08096941011146</v>
          </cell>
          <cell r="BD222">
            <v>134.99491470017165</v>
          </cell>
          <cell r="BE222">
            <v>137.88119735199498</v>
          </cell>
          <cell r="BF222">
            <v>141.37191038112493</v>
          </cell>
          <cell r="BG222">
            <v>115.14017897619593</v>
          </cell>
        </row>
        <row r="223">
          <cell r="D223">
            <v>30.191010575793186</v>
          </cell>
          <cell r="E223">
            <v>25.572933803368585</v>
          </cell>
          <cell r="F223">
            <v>36.624285154719935</v>
          </cell>
          <cell r="G223">
            <v>46.687955346651002</v>
          </cell>
          <cell r="H223">
            <v>40.414845280062679</v>
          </cell>
          <cell r="I223">
            <v>29.577046611829221</v>
          </cell>
          <cell r="J223">
            <v>24.665334900117511</v>
          </cell>
          <cell r="K223">
            <v>29.8</v>
          </cell>
          <cell r="L223">
            <v>40.6</v>
          </cell>
          <cell r="M223">
            <v>20.8</v>
          </cell>
          <cell r="N223">
            <v>26.2</v>
          </cell>
          <cell r="O223">
            <v>23.1</v>
          </cell>
          <cell r="P223">
            <v>25.6</v>
          </cell>
          <cell r="Q223">
            <v>41.9</v>
          </cell>
          <cell r="R223">
            <v>64.813999999999993</v>
          </cell>
          <cell r="S223">
            <v>63.851999999999997</v>
          </cell>
          <cell r="T223">
            <v>36.750649232311268</v>
          </cell>
          <cell r="U223">
            <v>22.96915577019454</v>
          </cell>
          <cell r="V223">
            <v>13.781493462116725</v>
          </cell>
          <cell r="W223">
            <v>11.475390222789192</v>
          </cell>
          <cell r="X223">
            <v>11.968999999999999</v>
          </cell>
          <cell r="Y223">
            <v>8.1969999999999992</v>
          </cell>
          <cell r="Z223">
            <v>6.9969999999999999</v>
          </cell>
          <cell r="AA223">
            <v>9.0129999999999999</v>
          </cell>
          <cell r="AB223">
            <v>5.8289999999999997</v>
          </cell>
          <cell r="AC223">
            <v>12.372999999999999</v>
          </cell>
          <cell r="AD223">
            <v>6.101</v>
          </cell>
          <cell r="AE223">
            <v>7.3739999999999997</v>
          </cell>
          <cell r="AF223">
            <v>5.694</v>
          </cell>
          <cell r="AG223">
            <v>-11.014512660197454</v>
          </cell>
          <cell r="AH223">
            <v>5.1550525152672435</v>
          </cell>
          <cell r="AI223">
            <v>12.867750799304702</v>
          </cell>
          <cell r="AJ223">
            <v>16.788603709258524</v>
          </cell>
          <cell r="AK223">
            <v>25.495945205072957</v>
          </cell>
          <cell r="AL223">
            <v>28.531519735444448</v>
          </cell>
          <cell r="AM223">
            <v>21.374603118007485</v>
          </cell>
          <cell r="AN223">
            <v>19.115495163275853</v>
          </cell>
          <cell r="AO223">
            <v>33.98775948793002</v>
          </cell>
          <cell r="AP223">
            <v>68.525365571756993</v>
          </cell>
          <cell r="AQ223">
            <v>72.077647973260696</v>
          </cell>
          <cell r="AR223">
            <v>80.832602867650706</v>
          </cell>
          <cell r="AS223">
            <v>67.899606324583942</v>
          </cell>
          <cell r="AT223">
            <v>65.681804055587065</v>
          </cell>
          <cell r="AU223">
            <v>78.958464468214885</v>
          </cell>
          <cell r="AV223">
            <v>89.633838159898261</v>
          </cell>
          <cell r="AW223">
            <v>84.91378723736949</v>
          </cell>
          <cell r="AX223">
            <v>89.287967739714276</v>
          </cell>
          <cell r="AY223">
            <v>88.165483197240349</v>
          </cell>
          <cell r="AZ223">
            <v>95.456360126316213</v>
          </cell>
          <cell r="BA223">
            <v>105.25188208914992</v>
          </cell>
          <cell r="BB223">
            <v>108.52698611415977</v>
          </cell>
          <cell r="BC223">
            <v>108.51167769204187</v>
          </cell>
          <cell r="BD223">
            <v>112.02907523568302</v>
          </cell>
          <cell r="BE223">
            <v>114.23554228304238</v>
          </cell>
          <cell r="BF223">
            <v>115.5813561453063</v>
          </cell>
          <cell r="BG223">
            <v>90.417668228689848</v>
          </cell>
        </row>
        <row r="224">
          <cell r="D224">
            <v>22.724821570182396</v>
          </cell>
          <cell r="E224">
            <v>26.53596352101507</v>
          </cell>
          <cell r="F224">
            <v>37.922045995241874</v>
          </cell>
          <cell r="G224">
            <v>38.679540047581291</v>
          </cell>
          <cell r="H224">
            <v>36.54908802537669</v>
          </cell>
          <cell r="I224">
            <v>20.736399682791436</v>
          </cell>
          <cell r="J224">
            <v>23.955749405233945</v>
          </cell>
          <cell r="K224">
            <v>38.200000000000003</v>
          </cell>
          <cell r="L224">
            <v>27.9</v>
          </cell>
          <cell r="M224">
            <v>25.6</v>
          </cell>
          <cell r="N224">
            <v>17.899999999999999</v>
          </cell>
          <cell r="O224">
            <v>20.6</v>
          </cell>
          <cell r="P224">
            <v>27.4</v>
          </cell>
          <cell r="Q224">
            <v>36.9</v>
          </cell>
          <cell r="R224">
            <v>69.629000000000005</v>
          </cell>
          <cell r="S224">
            <v>54.36</v>
          </cell>
          <cell r="T224">
            <v>46.925868927669214</v>
          </cell>
          <cell r="U224">
            <v>29.328668079793257</v>
          </cell>
          <cell r="V224">
            <v>17.597200847875953</v>
          </cell>
          <cell r="W224">
            <v>19.634</v>
          </cell>
          <cell r="X224">
            <v>12.861000000000001</v>
          </cell>
          <cell r="Y224">
            <v>7.907</v>
          </cell>
          <cell r="Z224">
            <v>7.86</v>
          </cell>
          <cell r="AA224">
            <v>5.1779999999999999</v>
          </cell>
          <cell r="AB224">
            <v>8.0109999999999992</v>
          </cell>
          <cell r="AC224">
            <v>6.5410000000000004</v>
          </cell>
          <cell r="AD224">
            <v>5.2409999999999997</v>
          </cell>
          <cell r="AE224">
            <v>6.1820000000000004</v>
          </cell>
          <cell r="AF224">
            <v>13.428000000000001</v>
          </cell>
          <cell r="AG224">
            <v>-8.3406305793175193</v>
          </cell>
          <cell r="AH224">
            <v>9.1749196273117093</v>
          </cell>
          <cell r="AI224">
            <v>21.734906746846377</v>
          </cell>
          <cell r="AJ224">
            <v>24.756609689721756</v>
          </cell>
          <cell r="AK224">
            <v>30.079249562817125</v>
          </cell>
          <cell r="AL224">
            <v>40.42928335028725</v>
          </cell>
          <cell r="AM224">
            <v>35.472914786250129</v>
          </cell>
          <cell r="AN224">
            <v>32.072022767318003</v>
          </cell>
          <cell r="AO224">
            <v>53.805776600324123</v>
          </cell>
          <cell r="AP224">
            <v>76.485171747263877</v>
          </cell>
          <cell r="AQ224">
            <v>80.229472977606719</v>
          </cell>
          <cell r="AR224">
            <v>89.464103701046497</v>
          </cell>
          <cell r="AS224">
            <v>72.238888155124982</v>
          </cell>
          <cell r="AT224">
            <v>71.564037753212858</v>
          </cell>
          <cell r="AU224">
            <v>87.907973042839899</v>
          </cell>
          <cell r="AV224">
            <v>97.280983351562838</v>
          </cell>
          <cell r="AW224">
            <v>88.688587229400781</v>
          </cell>
          <cell r="AX224">
            <v>93.457921393433026</v>
          </cell>
          <cell r="AY224">
            <v>92.707952416910985</v>
          </cell>
          <cell r="AZ224">
            <v>100.60597152621543</v>
          </cell>
          <cell r="BA224">
            <v>109.95054286549771</v>
          </cell>
          <cell r="BB224">
            <v>111.92110923748646</v>
          </cell>
          <cell r="BC224">
            <v>111.02162607264609</v>
          </cell>
          <cell r="BD224">
            <v>114.66263840785658</v>
          </cell>
          <cell r="BE224">
            <v>116.45376629156974</v>
          </cell>
          <cell r="BF224">
            <v>116.32668081965463</v>
          </cell>
          <cell r="BG224">
            <v>92.247040105879478</v>
          </cell>
        </row>
        <row r="225">
          <cell r="D225">
            <v>27.176470588235297</v>
          </cell>
          <cell r="E225">
            <v>28.44305381727159</v>
          </cell>
          <cell r="F225">
            <v>42.733416770963707</v>
          </cell>
          <cell r="G225">
            <v>48.653316645807259</v>
          </cell>
          <cell r="H225">
            <v>45.04630788485607</v>
          </cell>
          <cell r="I225">
            <v>25.111389236545683</v>
          </cell>
          <cell r="J225">
            <v>28.112640801001252</v>
          </cell>
          <cell r="K225">
            <v>32.1</v>
          </cell>
          <cell r="L225">
            <v>36.1</v>
          </cell>
          <cell r="M225">
            <v>33.5</v>
          </cell>
          <cell r="N225">
            <v>31</v>
          </cell>
          <cell r="O225">
            <v>23.3</v>
          </cell>
          <cell r="P225">
            <v>30.1</v>
          </cell>
          <cell r="Q225">
            <v>47.2</v>
          </cell>
          <cell r="R225">
            <v>78.218999999999994</v>
          </cell>
          <cell r="S225">
            <v>53.268000000000001</v>
          </cell>
          <cell r="T225">
            <v>44.161561020935565</v>
          </cell>
          <cell r="U225">
            <v>27.60097563808473</v>
          </cell>
          <cell r="V225">
            <v>16.560585382850839</v>
          </cell>
          <cell r="W225">
            <v>18.84</v>
          </cell>
          <cell r="X225">
            <v>12.824999999999999</v>
          </cell>
          <cell r="Y225">
            <v>6.3570000000000002</v>
          </cell>
          <cell r="Z225">
            <v>7.3079999999999998</v>
          </cell>
          <cell r="AA225">
            <v>5.2960000000000003</v>
          </cell>
          <cell r="AB225">
            <v>9.1519999999999992</v>
          </cell>
          <cell r="AC225">
            <v>4.5289999999999999</v>
          </cell>
          <cell r="AD225">
            <v>4.1310000000000002</v>
          </cell>
          <cell r="AE225">
            <v>4.8019999999999996</v>
          </cell>
          <cell r="AF225">
            <v>13.417</v>
          </cell>
          <cell r="AG225">
            <v>-6.949441331675331</v>
          </cell>
          <cell r="AH225">
            <v>10.193297039757454</v>
          </cell>
          <cell r="AI225">
            <v>18.800862355383316</v>
          </cell>
          <cell r="AJ225">
            <v>23.523687955655134</v>
          </cell>
          <cell r="AK225">
            <v>20.304915048459947</v>
          </cell>
          <cell r="AL225">
            <v>26.534460126089698</v>
          </cell>
          <cell r="AM225">
            <v>31.838625718370793</v>
          </cell>
          <cell r="AN225">
            <v>19.39903718385284</v>
          </cell>
          <cell r="AO225">
            <v>45.833464223646274</v>
          </cell>
          <cell r="AP225">
            <v>54.967810949051568</v>
          </cell>
          <cell r="AQ225">
            <v>57.546707377175181</v>
          </cell>
          <cell r="AR225">
            <v>70.30766451391753</v>
          </cell>
          <cell r="AS225">
            <v>45.653833798335796</v>
          </cell>
          <cell r="AT225">
            <v>41.518447520725459</v>
          </cell>
          <cell r="AU225">
            <v>60.825887291762427</v>
          </cell>
          <cell r="AV225">
            <v>71.877632124350328</v>
          </cell>
          <cell r="AW225">
            <v>57.946296452733066</v>
          </cell>
          <cell r="AX225">
            <v>61.243701442764234</v>
          </cell>
          <cell r="AY225">
            <v>58.337771719219461</v>
          </cell>
          <cell r="AZ225">
            <v>65.948814785921115</v>
          </cell>
          <cell r="BA225">
            <v>74.53596371560522</v>
          </cell>
          <cell r="BB225">
            <v>75.529908801917315</v>
          </cell>
          <cell r="BC225">
            <v>72.149292210739389</v>
          </cell>
          <cell r="BD225">
            <v>74.915230771086385</v>
          </cell>
          <cell r="BE225">
            <v>75.367310821995233</v>
          </cell>
          <cell r="BF225">
            <v>72.226852891988358</v>
          </cell>
          <cell r="BG225">
            <v>49.139823557301668</v>
          </cell>
        </row>
        <row r="226">
          <cell r="D226">
            <v>22.081410256410248</v>
          </cell>
          <cell r="E226">
            <v>28.058333333333326</v>
          </cell>
          <cell r="F226">
            <v>41.83846153846153</v>
          </cell>
          <cell r="G226">
            <v>33.655769230769224</v>
          </cell>
          <cell r="H226">
            <v>37.640384615384605</v>
          </cell>
          <cell r="I226">
            <v>22.603205128205122</v>
          </cell>
          <cell r="J226">
            <v>22.555769230769222</v>
          </cell>
          <cell r="K226">
            <v>36.799999999999997</v>
          </cell>
          <cell r="L226">
            <v>33.299999999999997</v>
          </cell>
          <cell r="M226">
            <v>25.4</v>
          </cell>
          <cell r="N226">
            <v>18.7</v>
          </cell>
          <cell r="O226">
            <v>20.8</v>
          </cell>
          <cell r="P226">
            <v>27.6</v>
          </cell>
          <cell r="Q226">
            <v>60.3</v>
          </cell>
          <cell r="R226">
            <v>68.704999999999998</v>
          </cell>
          <cell r="S226">
            <v>59.488999999999997</v>
          </cell>
          <cell r="T226">
            <v>40.729405615726357</v>
          </cell>
          <cell r="U226">
            <v>25.45587850982897</v>
          </cell>
          <cell r="V226">
            <v>15.273527105897383</v>
          </cell>
          <cell r="W226">
            <v>15.131</v>
          </cell>
          <cell r="X226">
            <v>12.252000000000001</v>
          </cell>
          <cell r="Y226">
            <v>7.6840000000000002</v>
          </cell>
          <cell r="Z226">
            <v>8.01</v>
          </cell>
          <cell r="AA226">
            <v>4.7039999999999997</v>
          </cell>
          <cell r="AB226">
            <v>8.3279999999999994</v>
          </cell>
          <cell r="AC226">
            <v>4.6420000000000003</v>
          </cell>
          <cell r="AD226">
            <v>4.3689999999999998</v>
          </cell>
          <cell r="AE226">
            <v>6.4809999999999999</v>
          </cell>
          <cell r="AF226">
            <v>6.2389999999999999</v>
          </cell>
          <cell r="AG226">
            <v>-10.645288518508295</v>
          </cell>
          <cell r="AH226">
            <v>-0.85613116743178352</v>
          </cell>
          <cell r="AI226">
            <v>5.0684485939747788</v>
          </cell>
          <cell r="AJ226">
            <v>10.965360397350452</v>
          </cell>
          <cell r="AK226">
            <v>-7.3786949612105559</v>
          </cell>
          <cell r="AL226">
            <v>-1.6164729917121576</v>
          </cell>
          <cell r="AM226">
            <v>10.961441222386185</v>
          </cell>
          <cell r="AN226">
            <v>-9.780248078752976</v>
          </cell>
          <cell r="AO226">
            <v>18.419931615845798</v>
          </cell>
          <cell r="AP226">
            <v>7.8543528717040942</v>
          </cell>
          <cell r="AQ226">
            <v>8.6142704256303091</v>
          </cell>
          <cell r="AR226">
            <v>26.309121908868377</v>
          </cell>
          <cell r="AS226">
            <v>-7.3746678964162413</v>
          </cell>
          <cell r="AT226">
            <v>-15.561044633955134</v>
          </cell>
          <cell r="AU226">
            <v>5.8033965563674315</v>
          </cell>
          <cell r="AV226">
            <v>17.690985258759383</v>
          </cell>
          <cell r="AW226">
            <v>-2.7860670791149857</v>
          </cell>
          <cell r="AX226">
            <v>-1.8049985438940723</v>
          </cell>
          <cell r="AY226">
            <v>-7.4971716674291429</v>
          </cell>
          <cell r="AZ226">
            <v>-0.82724631684655492</v>
          </cell>
          <cell r="BA226">
            <v>5.8860224077829457</v>
          </cell>
          <cell r="BB226">
            <v>4.4479422187391719</v>
          </cell>
          <cell r="BC226">
            <v>-2.4662119767504862</v>
          </cell>
          <cell r="BD226">
            <v>-1.1845064772722367</v>
          </cell>
          <cell r="BE226">
            <v>-2.7765828527842586</v>
          </cell>
          <cell r="BF226">
            <v>-9.9413838394264644</v>
          </cell>
          <cell r="BG226">
            <v>-32.313848284010618</v>
          </cell>
        </row>
        <row r="227">
          <cell r="D227">
            <v>25.040804806991982</v>
          </cell>
          <cell r="E227">
            <v>38.087035688273843</v>
          </cell>
          <cell r="F227">
            <v>45.022286962855055</v>
          </cell>
          <cell r="G227">
            <v>38.968153678077194</v>
          </cell>
          <cell r="H227">
            <v>48.717297887836843</v>
          </cell>
          <cell r="I227">
            <v>26.604078659868893</v>
          </cell>
          <cell r="J227">
            <v>23.193299344501085</v>
          </cell>
          <cell r="K227">
            <v>23.8</v>
          </cell>
          <cell r="L227">
            <v>34.9</v>
          </cell>
          <cell r="M227">
            <v>33.6</v>
          </cell>
          <cell r="N227">
            <v>33.4</v>
          </cell>
          <cell r="O227">
            <v>23</v>
          </cell>
          <cell r="P227">
            <v>31.2</v>
          </cell>
          <cell r="Q227">
            <v>62.9</v>
          </cell>
          <cell r="R227">
            <v>76.063000000000002</v>
          </cell>
          <cell r="S227">
            <v>51.961439066174975</v>
          </cell>
          <cell r="T227">
            <v>41.569151252939982</v>
          </cell>
          <cell r="U227">
            <v>25.980719533087488</v>
          </cell>
          <cell r="V227">
            <v>15.588431719852492</v>
          </cell>
          <cell r="W227">
            <v>17.239999999999998</v>
          </cell>
          <cell r="X227">
            <v>11.268000000000001</v>
          </cell>
          <cell r="Y227">
            <v>7.282</v>
          </cell>
          <cell r="Z227">
            <v>6.944</v>
          </cell>
          <cell r="AA227">
            <v>6.61</v>
          </cell>
          <cell r="AB227">
            <v>10.1</v>
          </cell>
          <cell r="AC227">
            <v>6.3129999999999997</v>
          </cell>
          <cell r="AD227">
            <v>7.3630000000000004</v>
          </cell>
          <cell r="AE227">
            <v>6.9470000000000001</v>
          </cell>
          <cell r="AF227">
            <v>8.9760000000000009</v>
          </cell>
          <cell r="AG227">
            <v>-14.928605499945391</v>
          </cell>
          <cell r="AH227">
            <v>-5.4012226214996844</v>
          </cell>
          <cell r="AI227">
            <v>-0.87151887592042954</v>
          </cell>
          <cell r="AJ227">
            <v>1.8029131849188502</v>
          </cell>
          <cell r="AK227">
            <v>-20.918586142063106</v>
          </cell>
          <cell r="AL227">
            <v>-21.126138890076902</v>
          </cell>
          <cell r="AM227">
            <v>-5.4271695840627387</v>
          </cell>
          <cell r="AN227">
            <v>-37.320456676715139</v>
          </cell>
          <cell r="AO227">
            <v>-5.0366821978454368</v>
          </cell>
          <cell r="AP227">
            <v>-14.080426796655701</v>
          </cell>
          <cell r="AQ227">
            <v>-14.185378094474714</v>
          </cell>
          <cell r="AR227">
            <v>11.007963832606805</v>
          </cell>
          <cell r="AS227">
            <v>-28.906906179182016</v>
          </cell>
          <cell r="AT227">
            <v>-41.157266522183846</v>
          </cell>
          <cell r="AU227">
            <v>-16.39191940268779</v>
          </cell>
          <cell r="AV227">
            <v>-1.3718557918789998</v>
          </cell>
          <cell r="AW227">
            <v>-25.548667256445356</v>
          </cell>
          <cell r="AX227">
            <v>-25.335468477154848</v>
          </cell>
          <cell r="AY227">
            <v>-32.41149974139654</v>
          </cell>
          <cell r="AZ227">
            <v>-25.124833808107297</v>
          </cell>
          <cell r="BA227">
            <v>-18.305050654049438</v>
          </cell>
          <cell r="BB227">
            <v>-20.10083328787087</v>
          </cell>
          <cell r="BC227">
            <v>-28.632937381516342</v>
          </cell>
          <cell r="BD227">
            <v>-27.022334706114407</v>
          </cell>
          <cell r="BE227">
            <v>-28.371393136800265</v>
          </cell>
          <cell r="BF227">
            <v>-37.108003378218825</v>
          </cell>
          <cell r="BG227">
            <v>-58.325268916571758</v>
          </cell>
        </row>
      </sheetData>
      <sheetData sheetId="48"/>
      <sheetData sheetId="49"/>
      <sheetData sheetId="50" refreshError="1"/>
      <sheetData sheetId="51" refreshError="1"/>
      <sheetData sheetId="52">
        <row r="16">
          <cell r="A16" t="str">
            <v>Carryin (Oct 1)</v>
          </cell>
          <cell r="D16">
            <v>16.3</v>
          </cell>
          <cell r="E16">
            <v>16.3</v>
          </cell>
          <cell r="F16">
            <v>16.3</v>
          </cell>
          <cell r="G16">
            <v>16.3</v>
          </cell>
          <cell r="H16">
            <v>16.3</v>
          </cell>
          <cell r="I16">
            <v>16.3</v>
          </cell>
          <cell r="J16">
            <v>16.3</v>
          </cell>
          <cell r="K16">
            <v>16.3</v>
          </cell>
          <cell r="L16">
            <v>13.354624999999997</v>
          </cell>
          <cell r="M16">
            <v>14.14549999999999</v>
          </cell>
          <cell r="N16">
            <v>14.936374999999982</v>
          </cell>
          <cell r="O16">
            <v>16.3</v>
          </cell>
          <cell r="P16">
            <v>20.3</v>
          </cell>
          <cell r="Q16">
            <v>30.5</v>
          </cell>
          <cell r="R16">
            <v>21</v>
          </cell>
          <cell r="S16">
            <v>21.004000000000001</v>
          </cell>
          <cell r="T16">
            <v>32.616434782608692</v>
          </cell>
          <cell r="U16">
            <v>29.277043478260872</v>
          </cell>
          <cell r="V16">
            <v>25.937652173913058</v>
          </cell>
          <cell r="W16">
            <v>22.598260869565244</v>
          </cell>
          <cell r="X16">
            <v>22.899000000000001</v>
          </cell>
          <cell r="Y16">
            <v>22.649000000000001</v>
          </cell>
          <cell r="Z16">
            <v>23.077999999999999</v>
          </cell>
          <cell r="AA16">
            <v>25.100999999999999</v>
          </cell>
        </row>
        <row r="17">
          <cell r="A17" t="str">
            <v>Production</v>
          </cell>
          <cell r="D17">
            <v>534.76593661050447</v>
          </cell>
          <cell r="E17">
            <v>590.95347639460556</v>
          </cell>
          <cell r="F17">
            <v>643.07047124943256</v>
          </cell>
          <cell r="G17">
            <v>722.10305093144405</v>
          </cell>
          <cell r="H17">
            <v>786.30737326107783</v>
          </cell>
          <cell r="I17">
            <v>844.25778326534112</v>
          </cell>
          <cell r="J17">
            <v>928.20804653962182</v>
          </cell>
          <cell r="K17">
            <v>905.68045200000006</v>
          </cell>
          <cell r="L17">
            <v>991</v>
          </cell>
          <cell r="M17">
            <v>1144</v>
          </cell>
          <cell r="N17">
            <v>1235.2</v>
          </cell>
          <cell r="O17">
            <v>1346.9999999999998</v>
          </cell>
          <cell r="P17">
            <v>1494.7</v>
          </cell>
          <cell r="Q17">
            <v>1365.7</v>
          </cell>
          <cell r="R17">
            <v>1414.3719699999999</v>
          </cell>
          <cell r="S17">
            <v>1417.6252786050691</v>
          </cell>
          <cell r="T17">
            <v>1375.6263167046498</v>
          </cell>
          <cell r="U17">
            <v>1405.81173925741</v>
          </cell>
          <cell r="V17">
            <v>1411.9017612682908</v>
          </cell>
          <cell r="W17">
            <v>1770.9299111639261</v>
          </cell>
          <cell r="X17">
            <v>2460.5100000000002</v>
          </cell>
          <cell r="Y17">
            <v>2404.5019999999995</v>
          </cell>
          <cell r="Z17">
            <v>2388.056</v>
          </cell>
          <cell r="AA17">
            <v>2372.0450000000001</v>
          </cell>
        </row>
        <row r="18">
          <cell r="A18" t="str">
            <v>Imports</v>
          </cell>
          <cell r="D18">
            <v>7.3072196190000005</v>
          </cell>
          <cell r="E18">
            <v>5.3184301128000007</v>
          </cell>
          <cell r="F18">
            <v>5.0814332477999997</v>
          </cell>
          <cell r="G18">
            <v>5.3195324238000001</v>
          </cell>
          <cell r="H18">
            <v>5.6672013131999996</v>
          </cell>
          <cell r="I18">
            <v>4.9526833229999996</v>
          </cell>
          <cell r="J18">
            <v>5.4295430615999987</v>
          </cell>
          <cell r="K18">
            <v>5.6852792135999994</v>
          </cell>
          <cell r="L18">
            <v>9.6227341055999993</v>
          </cell>
          <cell r="M18">
            <v>7.5830178312000021</v>
          </cell>
          <cell r="N18">
            <v>5.9178668346000007</v>
          </cell>
          <cell r="O18">
            <v>10.657804134600001</v>
          </cell>
          <cell r="P18">
            <v>5.4405661716000004</v>
          </cell>
          <cell r="Q18">
            <v>4.7520627210000006</v>
          </cell>
          <cell r="R18">
            <v>5.2716921263999996</v>
          </cell>
          <cell r="S18">
            <v>7.4383946280000002</v>
          </cell>
          <cell r="T18">
            <v>5.2893291024</v>
          </cell>
          <cell r="U18">
            <v>0.94644422459999999</v>
          </cell>
          <cell r="V18">
            <v>0.86288905079999978</v>
          </cell>
          <cell r="W18">
            <v>1.6349476751999998</v>
          </cell>
          <cell r="X18">
            <v>1.9279419389999999</v>
          </cell>
          <cell r="Y18">
            <v>5.1275098475999998</v>
          </cell>
          <cell r="Z18">
            <v>1.7497415712</v>
          </cell>
          <cell r="AA18">
            <v>6.6962334233400007</v>
          </cell>
        </row>
        <row r="19">
          <cell r="A19" t="str">
            <v xml:space="preserve">    Total Supply</v>
          </cell>
          <cell r="D19">
            <v>558.37315622950439</v>
          </cell>
          <cell r="E19">
            <v>612.57190650740552</v>
          </cell>
          <cell r="F19">
            <v>664.45190449723248</v>
          </cell>
          <cell r="G19">
            <v>743.72258335524396</v>
          </cell>
          <cell r="H19">
            <v>808.27457457427784</v>
          </cell>
          <cell r="I19">
            <v>865.51046658834105</v>
          </cell>
          <cell r="J19">
            <v>949.93758960122182</v>
          </cell>
          <cell r="K19">
            <v>927.6657312136</v>
          </cell>
          <cell r="L19">
            <v>1013.9773591055999</v>
          </cell>
          <cell r="M19">
            <v>1165.7285178312002</v>
          </cell>
          <cell r="N19">
            <v>1256.0542418346001</v>
          </cell>
          <cell r="O19">
            <v>1373.9578041345997</v>
          </cell>
          <cell r="P19">
            <v>1520.4405661716</v>
          </cell>
          <cell r="Q19">
            <v>1400.9520627209999</v>
          </cell>
          <cell r="R19">
            <v>1440.6436621263999</v>
          </cell>
          <cell r="S19">
            <v>1446.0676732330689</v>
          </cell>
          <cell r="T19">
            <v>1413.5320805896583</v>
          </cell>
          <cell r="U19">
            <v>1436.0352269602708</v>
          </cell>
          <cell r="V19">
            <v>1438.7023024930038</v>
          </cell>
          <cell r="W19">
            <v>1795.1631197086913</v>
          </cell>
          <cell r="X19">
            <v>2485.3369419390001</v>
          </cell>
          <cell r="Y19">
            <v>2432.2785098475993</v>
          </cell>
          <cell r="Z19">
            <v>2412.8837415712001</v>
          </cell>
          <cell r="AA19">
            <v>2403.8422334233401</v>
          </cell>
        </row>
        <row r="20">
          <cell r="A20" t="str">
            <v>Domestic Usage</v>
          </cell>
          <cell r="D20">
            <v>482.50625394930444</v>
          </cell>
          <cell r="E20">
            <v>525.9495353380056</v>
          </cell>
          <cell r="F20">
            <v>582.10804324323249</v>
          </cell>
          <cell r="G20">
            <v>641.56203632984398</v>
          </cell>
          <cell r="H20">
            <v>726.94483944027786</v>
          </cell>
          <cell r="I20">
            <v>783.28124567834107</v>
          </cell>
          <cell r="J20">
            <v>856.89271362142188</v>
          </cell>
          <cell r="K20">
            <v>832.28748331700001</v>
          </cell>
          <cell r="L20">
            <v>953.38311911199992</v>
          </cell>
          <cell r="M20">
            <v>1086.7282525954001</v>
          </cell>
          <cell r="N20">
            <v>1181.1952927328002</v>
          </cell>
          <cell r="O20">
            <v>1187.4905938261998</v>
          </cell>
          <cell r="P20">
            <v>1323.633141904</v>
          </cell>
          <cell r="Q20">
            <v>1283.5225578275999</v>
          </cell>
          <cell r="R20">
            <v>1326.5971180116001</v>
          </cell>
          <cell r="S20">
            <v>1295.8652989962602</v>
          </cell>
          <cell r="T20">
            <v>1285.2179053163975</v>
          </cell>
          <cell r="U20">
            <v>1370.229851924958</v>
          </cell>
          <cell r="V20">
            <v>1368.2659488454387</v>
          </cell>
          <cell r="W20">
            <v>1721.2502689396913</v>
          </cell>
          <cell r="X20">
            <v>2423.4571343734001</v>
          </cell>
          <cell r="Y20">
            <v>2332.8103575475993</v>
          </cell>
          <cell r="Z20">
            <v>2339.5155848612198</v>
          </cell>
          <cell r="AA20">
            <v>2346.9228530629803</v>
          </cell>
        </row>
        <row r="21">
          <cell r="A21" t="str">
            <v xml:space="preserve">    Biomass-Based Diesel Production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1.75</v>
          </cell>
          <cell r="O21">
            <v>54</v>
          </cell>
          <cell r="P21">
            <v>97.652999999999992</v>
          </cell>
          <cell r="Q21">
            <v>124.10900000000001</v>
          </cell>
          <cell r="R21">
            <v>102</v>
          </cell>
          <cell r="S21">
            <v>215</v>
          </cell>
          <cell r="T21">
            <v>201</v>
          </cell>
          <cell r="U21">
            <v>160</v>
          </cell>
          <cell r="V21">
            <v>168.42</v>
          </cell>
          <cell r="W21">
            <v>179.19</v>
          </cell>
          <cell r="X21">
            <v>212.17999999999998</v>
          </cell>
          <cell r="Y21">
            <v>176.82999999999998</v>
          </cell>
          <cell r="Z21">
            <v>145.90309082031251</v>
          </cell>
          <cell r="AA21">
            <v>164.2116666666667</v>
          </cell>
        </row>
        <row r="22">
          <cell r="A22" t="str">
            <v xml:space="preserve">      Biodiesel Production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1.75</v>
          </cell>
          <cell r="O22">
            <v>54</v>
          </cell>
          <cell r="P22">
            <v>97.652999999999992</v>
          </cell>
          <cell r="Q22">
            <v>124.10900000000001</v>
          </cell>
          <cell r="R22">
            <v>102</v>
          </cell>
          <cell r="S22">
            <v>215</v>
          </cell>
          <cell r="T22">
            <v>201</v>
          </cell>
          <cell r="U22">
            <v>160</v>
          </cell>
          <cell r="V22">
            <v>168.42</v>
          </cell>
          <cell r="W22">
            <v>179.19</v>
          </cell>
          <cell r="X22">
            <v>212.17999999999998</v>
          </cell>
          <cell r="Y22">
            <v>176.82999999999998</v>
          </cell>
          <cell r="Z22">
            <v>145.90309082031251</v>
          </cell>
          <cell r="AA22">
            <v>164.2116666666667</v>
          </cell>
        </row>
        <row r="23">
          <cell r="A23" t="str">
            <v xml:space="preserve">      Renewable Diesel/SAF Production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A25" t="str">
            <v xml:space="preserve">    Non-Biodiesel Usage</v>
          </cell>
          <cell r="D25">
            <v>482.50625394930444</v>
          </cell>
          <cell r="E25">
            <v>525.9495353380056</v>
          </cell>
          <cell r="F25">
            <v>582.10804324323249</v>
          </cell>
          <cell r="G25">
            <v>641.56203632984398</v>
          </cell>
          <cell r="H25">
            <v>726.94483944027786</v>
          </cell>
          <cell r="I25">
            <v>783.28124567834107</v>
          </cell>
          <cell r="J25">
            <v>856.89271362142188</v>
          </cell>
          <cell r="K25">
            <v>832.28748331700001</v>
          </cell>
          <cell r="L25">
            <v>953.38311911199992</v>
          </cell>
          <cell r="M25">
            <v>1086.7282525954001</v>
          </cell>
          <cell r="N25">
            <v>1179.4452927328002</v>
          </cell>
          <cell r="O25">
            <v>1133.4905938261998</v>
          </cell>
          <cell r="P25">
            <v>1225.980141904</v>
          </cell>
          <cell r="Q25">
            <v>1159.4135578276</v>
          </cell>
          <cell r="R25">
            <v>1224.5971180116001</v>
          </cell>
          <cell r="S25">
            <v>1080.8652989962602</v>
          </cell>
          <cell r="T25">
            <v>1084.2179053163975</v>
          </cell>
          <cell r="U25">
            <v>1210.229851924958</v>
          </cell>
          <cell r="V25">
            <v>1199.8459488454387</v>
          </cell>
          <cell r="W25">
            <v>1542.0602689396912</v>
          </cell>
          <cell r="X25">
            <v>2211.2771343734003</v>
          </cell>
          <cell r="Y25">
            <v>2155.9803575475994</v>
          </cell>
          <cell r="Z25">
            <v>2193.6124940409072</v>
          </cell>
          <cell r="AA25">
            <v>2182.7111863963137</v>
          </cell>
        </row>
        <row r="26">
          <cell r="A26" t="str">
            <v>Exports</v>
          </cell>
          <cell r="D26">
            <v>59.566902280200011</v>
          </cell>
          <cell r="E26">
            <v>70.3223711694</v>
          </cell>
          <cell r="F26">
            <v>66.043861254000007</v>
          </cell>
          <cell r="G26">
            <v>85.860547025399995</v>
          </cell>
          <cell r="H26">
            <v>65.029735134000006</v>
          </cell>
          <cell r="I26">
            <v>65.929220910000012</v>
          </cell>
          <cell r="J26">
            <v>76.7448759798</v>
          </cell>
          <cell r="K26">
            <v>82.023622896600017</v>
          </cell>
          <cell r="L26">
            <v>46.4487399936</v>
          </cell>
          <cell r="M26">
            <v>64.063890235800002</v>
          </cell>
          <cell r="N26">
            <v>58.558949101800003</v>
          </cell>
          <cell r="O26">
            <v>166.16721030840003</v>
          </cell>
          <cell r="P26">
            <v>166.3074242676</v>
          </cell>
          <cell r="Q26">
            <v>96.429504893399994</v>
          </cell>
          <cell r="R26">
            <v>93.042544114800009</v>
          </cell>
          <cell r="S26">
            <v>117.5859394542</v>
          </cell>
          <cell r="T26">
            <v>99.037131795000008</v>
          </cell>
          <cell r="U26">
            <v>39.867722861400004</v>
          </cell>
          <cell r="V26">
            <v>47.838092778000004</v>
          </cell>
          <cell r="W26">
            <v>51.013850769000001</v>
          </cell>
          <cell r="X26">
            <v>39.230807565600003</v>
          </cell>
          <cell r="Y26">
            <v>76.390152300000011</v>
          </cell>
          <cell r="Z26">
            <v>48.26715670998</v>
          </cell>
          <cell r="AA26">
            <v>28.408380360360002</v>
          </cell>
          <cell r="AB26">
            <v>39.617306999999997</v>
          </cell>
          <cell r="AC26">
            <v>40.256385450819998</v>
          </cell>
          <cell r="AD26">
            <v>35.782748401459997</v>
          </cell>
          <cell r="AE26">
            <v>41.192830489320002</v>
          </cell>
          <cell r="AF26">
            <v>50.350249143919996</v>
          </cell>
          <cell r="AG26">
            <v>50</v>
          </cell>
          <cell r="AH26">
            <v>50</v>
          </cell>
          <cell r="AI26">
            <v>50</v>
          </cell>
          <cell r="AJ26">
            <v>50</v>
          </cell>
          <cell r="AK26">
            <v>50</v>
          </cell>
          <cell r="AL26">
            <v>50</v>
          </cell>
          <cell r="AM26">
            <v>50</v>
          </cell>
          <cell r="AN26">
            <v>50</v>
          </cell>
          <cell r="AO26">
            <v>50</v>
          </cell>
          <cell r="AP26">
            <v>50</v>
          </cell>
          <cell r="AQ26">
            <v>50</v>
          </cell>
          <cell r="AR26">
            <v>50</v>
          </cell>
        </row>
        <row r="27">
          <cell r="A27" t="str">
            <v xml:space="preserve">    Total Use</v>
          </cell>
          <cell r="D27">
            <v>542.07315622950443</v>
          </cell>
          <cell r="E27">
            <v>596.27190650740556</v>
          </cell>
          <cell r="F27">
            <v>648.15190449723252</v>
          </cell>
          <cell r="G27">
            <v>727.422583355244</v>
          </cell>
          <cell r="H27">
            <v>791.97457457427788</v>
          </cell>
          <cell r="I27">
            <v>849.21046658834109</v>
          </cell>
          <cell r="J27">
            <v>933.63758960122186</v>
          </cell>
          <cell r="K27">
            <v>914.31110621360006</v>
          </cell>
          <cell r="L27">
            <v>999.83185910559996</v>
          </cell>
          <cell r="M27">
            <v>1150.7921428312002</v>
          </cell>
          <cell r="N27">
            <v>1239.7542418346002</v>
          </cell>
          <cell r="O27">
            <v>1353.6578041345997</v>
          </cell>
          <cell r="P27">
            <v>1489.9405661716</v>
          </cell>
          <cell r="Q27">
            <v>1379.9520627209999</v>
          </cell>
          <cell r="R27">
            <v>1419.6396621264</v>
          </cell>
          <cell r="S27">
            <v>1413.4512384504603</v>
          </cell>
          <cell r="T27">
            <v>1384.2550371113975</v>
          </cell>
          <cell r="U27">
            <v>1410.0975747863579</v>
          </cell>
          <cell r="V27">
            <v>1416.1040416234387</v>
          </cell>
          <cell r="W27">
            <v>1772.2641197086914</v>
          </cell>
          <cell r="X27">
            <v>2462.6879419390002</v>
          </cell>
          <cell r="Y27">
            <v>2409.2005098475993</v>
          </cell>
          <cell r="Z27">
            <v>2387.7827415711999</v>
          </cell>
          <cell r="AA27">
            <v>2375.3312334233401</v>
          </cell>
        </row>
        <row r="28">
          <cell r="D28">
            <v>16.3</v>
          </cell>
          <cell r="E28">
            <v>16.3</v>
          </cell>
          <cell r="F28">
            <v>16.3</v>
          </cell>
          <cell r="G28">
            <v>16.3</v>
          </cell>
          <cell r="H28">
            <v>16.3</v>
          </cell>
          <cell r="I28">
            <v>16.3</v>
          </cell>
          <cell r="J28">
            <v>16.3</v>
          </cell>
          <cell r="K28">
            <v>13.354624999999997</v>
          </cell>
          <cell r="L28">
            <v>14.14549999999999</v>
          </cell>
          <cell r="M28">
            <v>14.936374999999982</v>
          </cell>
          <cell r="N28">
            <v>16.3</v>
          </cell>
          <cell r="O28">
            <v>20.3</v>
          </cell>
          <cell r="P28">
            <v>30.5</v>
          </cell>
          <cell r="Q28">
            <v>21</v>
          </cell>
          <cell r="R28">
            <v>21.004000000000001</v>
          </cell>
          <cell r="S28">
            <v>32.616434782608692</v>
          </cell>
          <cell r="T28">
            <v>29.277043478260872</v>
          </cell>
          <cell r="U28">
            <v>25.937652173913058</v>
          </cell>
          <cell r="V28">
            <v>22.598260869565244</v>
          </cell>
          <cell r="W28">
            <v>22.899000000000001</v>
          </cell>
          <cell r="X28">
            <v>22.649000000000001</v>
          </cell>
          <cell r="Y28">
            <v>23.077999999999999</v>
          </cell>
          <cell r="Z28">
            <v>25.100999999999999</v>
          </cell>
          <cell r="AA28">
            <v>28.510999999999999</v>
          </cell>
        </row>
        <row r="146">
          <cell r="AB146">
            <v>210.77</v>
          </cell>
          <cell r="AC146">
            <v>209.06700000000001</v>
          </cell>
          <cell r="AD146">
            <v>174.26</v>
          </cell>
          <cell r="AE146">
            <v>181.94399999999999</v>
          </cell>
          <cell r="AF146">
            <v>194.64699999999999</v>
          </cell>
          <cell r="AG146">
            <v>186.316</v>
          </cell>
          <cell r="AH146">
            <v>202.6256698269394</v>
          </cell>
          <cell r="AI146">
            <v>205.39542133967819</v>
          </cell>
          <cell r="AJ146">
            <v>212.97685937214021</v>
          </cell>
          <cell r="AK146">
            <v>213.5267810068564</v>
          </cell>
          <cell r="AL146">
            <v>217.87389928205002</v>
          </cell>
          <cell r="AM146">
            <v>223.25856911079822</v>
          </cell>
          <cell r="AN146">
            <v>230.56825676818457</v>
          </cell>
          <cell r="AO146">
            <v>232.16919873856219</v>
          </cell>
          <cell r="AP146">
            <v>239.64639340791271</v>
          </cell>
          <cell r="AQ146">
            <v>241.10245491966813</v>
          </cell>
          <cell r="AR146">
            <v>244.37777562494696</v>
          </cell>
          <cell r="AS146">
            <v>251.1136917649533</v>
          </cell>
          <cell r="AT146">
            <v>253.43098013516658</v>
          </cell>
          <cell r="AU146">
            <v>258.28393619658419</v>
          </cell>
          <cell r="AV146">
            <v>263.82050081003166</v>
          </cell>
          <cell r="AW146">
            <v>268.47289328680654</v>
          </cell>
          <cell r="AX146">
            <v>273.05236492488388</v>
          </cell>
          <cell r="AY146">
            <v>277.52467329851459</v>
          </cell>
          <cell r="AZ146">
            <v>282.67242515307208</v>
          </cell>
          <cell r="BA146">
            <v>287.24868995721778</v>
          </cell>
          <cell r="BB146">
            <v>291.76516080925853</v>
          </cell>
          <cell r="BC146">
            <v>296.21542015883432</v>
          </cell>
          <cell r="BD146">
            <v>301.20696830978966</v>
          </cell>
          <cell r="BE146">
            <v>305.99186668756158</v>
          </cell>
          <cell r="BF146">
            <v>311.23263261728357</v>
          </cell>
          <cell r="BG146">
            <v>316.358125874687</v>
          </cell>
        </row>
        <row r="147">
          <cell r="AB147">
            <v>214.43600000000001</v>
          </cell>
          <cell r="AC147">
            <v>216.16</v>
          </cell>
          <cell r="AD147">
            <v>167.55500000000001</v>
          </cell>
          <cell r="AE147">
            <v>192.12700000000001</v>
          </cell>
          <cell r="AF147">
            <v>222.197</v>
          </cell>
          <cell r="AG147">
            <v>203.518</v>
          </cell>
          <cell r="AH147">
            <v>181.53506384604654</v>
          </cell>
          <cell r="AI147">
            <v>184.01120200162077</v>
          </cell>
          <cell r="AJ147">
            <v>190.79269178513727</v>
          </cell>
          <cell r="AK147">
            <v>191.28066068248893</v>
          </cell>
          <cell r="AL147">
            <v>195.16564359339066</v>
          </cell>
          <cell r="AM147">
            <v>199.98495432573108</v>
          </cell>
          <cell r="AN147">
            <v>206.52566379451946</v>
          </cell>
          <cell r="AO147">
            <v>207.95519004951871</v>
          </cell>
          <cell r="AP147">
            <v>214.64584347333053</v>
          </cell>
          <cell r="AQ147">
            <v>215.94079354541444</v>
          </cell>
          <cell r="AR147">
            <v>218.86760247261793</v>
          </cell>
          <cell r="AS147">
            <v>224.89305783346586</v>
          </cell>
          <cell r="AT147">
            <v>226.96178376658764</v>
          </cell>
          <cell r="AU147">
            <v>231.2986446015847</v>
          </cell>
          <cell r="AV147">
            <v>236.25004658237174</v>
          </cell>
          <cell r="AW147">
            <v>240.40976605481913</v>
          </cell>
          <cell r="AX147">
            <v>244.50429556716676</v>
          </cell>
          <cell r="AY147">
            <v>248.5026143930622</v>
          </cell>
          <cell r="AZ147">
            <v>253.10824782143794</v>
          </cell>
          <cell r="BA147">
            <v>257.1993509423329</v>
          </cell>
          <cell r="BB147">
            <v>261.23964342368043</v>
          </cell>
          <cell r="BC147">
            <v>265.21520280431355</v>
          </cell>
          <cell r="BD147">
            <v>269.67812222325375</v>
          </cell>
          <cell r="BE147">
            <v>273.95578767651818</v>
          </cell>
          <cell r="BF147">
            <v>278.64168883897105</v>
          </cell>
          <cell r="BG147">
            <v>283.22415016379665</v>
          </cell>
        </row>
        <row r="148">
          <cell r="AB148">
            <v>189.18299999999999</v>
          </cell>
          <cell r="AC148">
            <v>195.72900000000001</v>
          </cell>
          <cell r="AD148">
            <v>163.48500000000001</v>
          </cell>
          <cell r="AE148">
            <v>173.886</v>
          </cell>
          <cell r="AF148">
            <v>185.71899999999999</v>
          </cell>
          <cell r="AG148">
            <v>176.75399999999999</v>
          </cell>
          <cell r="AH148">
            <v>186.08930119449792</v>
          </cell>
          <cell r="AI148">
            <v>188.65934241331348</v>
          </cell>
          <cell r="AJ148">
            <v>195.67562530866249</v>
          </cell>
          <cell r="AK148">
            <v>196.20399738577689</v>
          </cell>
          <cell r="AL148">
            <v>200.24415462516231</v>
          </cell>
          <cell r="AM148">
            <v>205.21357086772588</v>
          </cell>
          <cell r="AN148">
            <v>211.96699334745765</v>
          </cell>
          <cell r="AO148">
            <v>213.46093773693178</v>
          </cell>
          <cell r="AP148">
            <v>220.36882964331579</v>
          </cell>
          <cell r="AQ148">
            <v>221.75335665860314</v>
          </cell>
          <cell r="AR148">
            <v>224.7989704338394</v>
          </cell>
          <cell r="AS148">
            <v>231.03140908115489</v>
          </cell>
          <cell r="AT148">
            <v>233.19603223398215</v>
          </cell>
          <cell r="AU148">
            <v>237.70722465974029</v>
          </cell>
          <cell r="AV148">
            <v>242.83590562038049</v>
          </cell>
          <cell r="AW148">
            <v>247.15029914946439</v>
          </cell>
          <cell r="AX148">
            <v>251.39702600953541</v>
          </cell>
          <cell r="AY148">
            <v>255.54633349804973</v>
          </cell>
          <cell r="AZ148">
            <v>260.30519198847634</v>
          </cell>
          <cell r="BA148">
            <v>264.55171266749147</v>
          </cell>
          <cell r="BB148">
            <v>268.72965994763092</v>
          </cell>
          <cell r="BC148">
            <v>272.87359405976491</v>
          </cell>
          <cell r="BD148">
            <v>277.50270269671063</v>
          </cell>
          <cell r="BE148">
            <v>281.942588898076</v>
          </cell>
          <cell r="BF148">
            <v>286.80204077606487</v>
          </cell>
          <cell r="BG148">
            <v>291.55644662133966</v>
          </cell>
        </row>
        <row r="149">
          <cell r="AA149">
            <v>207.154</v>
          </cell>
          <cell r="AB149">
            <v>200.80699999999999</v>
          </cell>
          <cell r="AC149">
            <v>167.245</v>
          </cell>
          <cell r="AD149">
            <v>146.83600000000001</v>
          </cell>
          <cell r="AE149">
            <v>163.93299999999999</v>
          </cell>
          <cell r="AF149">
            <v>163.18299999999999</v>
          </cell>
          <cell r="AG149">
            <v>189.56763871541889</v>
          </cell>
          <cell r="AH149">
            <v>193.78419018613661</v>
          </cell>
          <cell r="AI149">
            <v>196.45079749527898</v>
          </cell>
          <cell r="AJ149">
            <v>203.73745946587681</v>
          </cell>
          <cell r="AK149">
            <v>204.2790796800935</v>
          </cell>
          <cell r="AL149">
            <v>208.46867508062542</v>
          </cell>
          <cell r="AM149">
            <v>213.6346612179801</v>
          </cell>
          <cell r="AN149">
            <v>220.65249175575482</v>
          </cell>
          <cell r="AO149">
            <v>222.19949094631647</v>
          </cell>
          <cell r="AP149">
            <v>229.37794504950404</v>
          </cell>
          <cell r="AQ149">
            <v>230.8022879687048</v>
          </cell>
          <cell r="AR149">
            <v>233.95998096783626</v>
          </cell>
          <cell r="AS149">
            <v>240.43308690352657</v>
          </cell>
          <cell r="AT149">
            <v>242.67378148445241</v>
          </cell>
          <cell r="AU149">
            <v>247.35150117833848</v>
          </cell>
          <cell r="AV149">
            <v>252.67605109985323</v>
          </cell>
          <cell r="AW149">
            <v>257.15348029175226</v>
          </cell>
          <cell r="AX149">
            <v>261.5607016805609</v>
          </cell>
          <cell r="AY149">
            <v>265.86610735925922</v>
          </cell>
          <cell r="AZ149">
            <v>270.81023927752614</v>
          </cell>
          <cell r="BA149">
            <v>275.2162362725698</v>
          </cell>
          <cell r="BB149">
            <v>279.55585968926982</v>
          </cell>
          <cell r="BC149">
            <v>283.85018581182868</v>
          </cell>
          <cell r="BD149">
            <v>288.65415005615188</v>
          </cell>
          <cell r="BE149">
            <v>293.26086003627506</v>
          </cell>
          <cell r="BF149">
            <v>298.30415255719907</v>
          </cell>
        </row>
        <row r="150">
          <cell r="AA150">
            <v>202.929</v>
          </cell>
          <cell r="AB150">
            <v>214.94900000000001</v>
          </cell>
          <cell r="AC150">
            <v>174.726</v>
          </cell>
          <cell r="AD150">
            <v>155.53299999999999</v>
          </cell>
          <cell r="AE150">
            <v>196.35</v>
          </cell>
          <cell r="AF150">
            <v>205.33</v>
          </cell>
          <cell r="AG150">
            <v>174.98632989060965</v>
          </cell>
          <cell r="AH150">
            <v>178.88369046343902</v>
          </cell>
          <cell r="AI150">
            <v>181.34880743110807</v>
          </cell>
          <cell r="AJ150">
            <v>188.08240632934252</v>
          </cell>
          <cell r="AK150">
            <v>188.58552654166965</v>
          </cell>
          <cell r="AL150">
            <v>192.45942239957978</v>
          </cell>
          <cell r="AM150">
            <v>197.23144693418297</v>
          </cell>
          <cell r="AN150">
            <v>203.7150933939522</v>
          </cell>
          <cell r="AO150">
            <v>205.14633073827056</v>
          </cell>
          <cell r="AP150">
            <v>211.77833539249016</v>
          </cell>
          <cell r="AQ150">
            <v>213.09953591463747</v>
          </cell>
          <cell r="AR150">
            <v>216.01949689909253</v>
          </cell>
          <cell r="AS150">
            <v>222.00110791110129</v>
          </cell>
          <cell r="AT150">
            <v>224.07442628760006</v>
          </cell>
          <cell r="AU150">
            <v>228.39978727072057</v>
          </cell>
          <cell r="AV150">
            <v>233.32084903863066</v>
          </cell>
          <cell r="AW150">
            <v>237.45962053906331</v>
          </cell>
          <cell r="AX150">
            <v>241.53348867923236</v>
          </cell>
          <cell r="AY150">
            <v>245.51350457693121</v>
          </cell>
          <cell r="AZ150">
            <v>250.08168122378603</v>
          </cell>
          <cell r="BA150">
            <v>254.15478850583511</v>
          </cell>
          <cell r="BB150">
            <v>258.16478365727818</v>
          </cell>
          <cell r="BC150">
            <v>262.13657822198564</v>
          </cell>
          <cell r="BD150">
            <v>266.57721346969305</v>
          </cell>
          <cell r="BE150">
            <v>270.83583764473678</v>
          </cell>
          <cell r="BF150">
            <v>275.49759615747757</v>
          </cell>
        </row>
        <row r="151">
          <cell r="AA151">
            <v>200.261</v>
          </cell>
          <cell r="AB151">
            <v>210.15299999999999</v>
          </cell>
          <cell r="AC151">
            <v>179.452</v>
          </cell>
          <cell r="AD151">
            <v>153.76599999999999</v>
          </cell>
          <cell r="AE151">
            <v>183.30600000000001</v>
          </cell>
          <cell r="AF151">
            <v>170.81800000000001</v>
          </cell>
          <cell r="AG151">
            <v>190.18564062856794</v>
          </cell>
          <cell r="AH151">
            <v>194.41343011642505</v>
          </cell>
          <cell r="AI151">
            <v>197.08696373174035</v>
          </cell>
          <cell r="AJ151">
            <v>204.39376159942506</v>
          </cell>
          <cell r="AK151">
            <v>204.93560546741929</v>
          </cell>
          <cell r="AL151">
            <v>209.13565923227932</v>
          </cell>
          <cell r="AM151">
            <v>214.31682817156519</v>
          </cell>
          <cell r="AN151">
            <v>221.35479598223031</v>
          </cell>
          <cell r="AO151">
            <v>222.90526194634043</v>
          </cell>
          <cell r="AP151">
            <v>230.10433325333597</v>
          </cell>
          <cell r="AQ151">
            <v>231.53018924918629</v>
          </cell>
          <cell r="AR151">
            <v>234.6956620800741</v>
          </cell>
          <cell r="AS151">
            <v>241.18674422094699</v>
          </cell>
          <cell r="AT151">
            <v>243.43231628692817</v>
          </cell>
          <cell r="AU151">
            <v>248.12165303465832</v>
          </cell>
          <cell r="AV151">
            <v>253.46060006363601</v>
          </cell>
          <cell r="AW151">
            <v>257.94982521923714</v>
          </cell>
          <cell r="AX151">
            <v>262.36866045541728</v>
          </cell>
          <cell r="AY151">
            <v>266.68528369107042</v>
          </cell>
          <cell r="AZ151">
            <v>271.64341577853287</v>
          </cell>
          <cell r="BA151">
            <v>276.06084242863551</v>
          </cell>
          <cell r="BB151">
            <v>280.41257872778522</v>
          </cell>
          <cell r="BC151">
            <v>284.71710760712085</v>
          </cell>
          <cell r="BD151">
            <v>289.53371505417653</v>
          </cell>
          <cell r="BE151">
            <v>294.15239071410002</v>
          </cell>
          <cell r="BF151">
            <v>299.20900722122855</v>
          </cell>
        </row>
        <row r="152">
          <cell r="AA152">
            <v>186.28200000000001</v>
          </cell>
          <cell r="AB152">
            <v>185.602</v>
          </cell>
          <cell r="AC152">
            <v>170.56700000000001</v>
          </cell>
          <cell r="AD152">
            <v>138.994</v>
          </cell>
          <cell r="AE152">
            <v>171.41</v>
          </cell>
          <cell r="AF152">
            <v>161.21899999999999</v>
          </cell>
          <cell r="AG152">
            <v>186.06992834971729</v>
          </cell>
          <cell r="AH152">
            <v>190.20988269061797</v>
          </cell>
          <cell r="AI152">
            <v>192.82813554508635</v>
          </cell>
          <cell r="AJ152">
            <v>199.98208635389784</v>
          </cell>
          <cell r="AK152">
            <v>200.51445239459528</v>
          </cell>
          <cell r="AL152">
            <v>204.62827966408469</v>
          </cell>
          <cell r="AM152">
            <v>209.69974338406539</v>
          </cell>
          <cell r="AN152">
            <v>216.58940216198252</v>
          </cell>
          <cell r="AO152">
            <v>218.1086134705568</v>
          </cell>
          <cell r="AP152">
            <v>225.15595310536608</v>
          </cell>
          <cell r="AQ152">
            <v>226.55551616916679</v>
          </cell>
          <cell r="AR152">
            <v>229.65615201707962</v>
          </cell>
          <cell r="AS152">
            <v>236.01132157873207</v>
          </cell>
          <cell r="AT152">
            <v>238.21183676949678</v>
          </cell>
          <cell r="AU152">
            <v>242.80498935444547</v>
          </cell>
          <cell r="AV152">
            <v>248.03271566938432</v>
          </cell>
          <cell r="AW152">
            <v>252.428874517</v>
          </cell>
          <cell r="AX152">
            <v>256.75609854587992</v>
          </cell>
          <cell r="AY152">
            <v>260.9834163214112</v>
          </cell>
          <cell r="AZ152">
            <v>265.83733947352715</v>
          </cell>
          <cell r="BA152">
            <v>270.16344808709323</v>
          </cell>
          <cell r="BB152">
            <v>274.42397651301434</v>
          </cell>
          <cell r="BC152">
            <v>278.64088833475228</v>
          </cell>
          <cell r="BD152">
            <v>283.35766150533624</v>
          </cell>
          <cell r="BE152">
            <v>287.8808364688839</v>
          </cell>
          <cell r="BF152">
            <v>292.8325697442271</v>
          </cell>
        </row>
        <row r="153">
          <cell r="AA153">
            <v>219.26</v>
          </cell>
          <cell r="AB153">
            <v>229.98599999999999</v>
          </cell>
          <cell r="AC153">
            <v>196.75399999999999</v>
          </cell>
          <cell r="AD153">
            <v>160.012</v>
          </cell>
          <cell r="AE153">
            <v>197.78299999999999</v>
          </cell>
          <cell r="AF153">
            <v>196.41399999999999</v>
          </cell>
          <cell r="AG153">
            <v>192.3886684326535</v>
          </cell>
          <cell r="AH153">
            <v>196.67639281742078</v>
          </cell>
          <cell r="AI153">
            <v>199.38861810191781</v>
          </cell>
          <cell r="AJ153">
            <v>206.79587177822748</v>
          </cell>
          <cell r="AK153">
            <v>207.35073168005536</v>
          </cell>
          <cell r="AL153">
            <v>211.61342245142109</v>
          </cell>
          <cell r="AM153">
            <v>216.86185678696651</v>
          </cell>
          <cell r="AN153">
            <v>223.99333006253249</v>
          </cell>
          <cell r="AO153">
            <v>225.5686461781643</v>
          </cell>
          <cell r="AP153">
            <v>232.86328014363062</v>
          </cell>
          <cell r="AQ153">
            <v>234.31933385097801</v>
          </cell>
          <cell r="AR153">
            <v>237.53246344936491</v>
          </cell>
          <cell r="AS153">
            <v>244.11239982220266</v>
          </cell>
          <cell r="AT153">
            <v>246.39459215395519</v>
          </cell>
          <cell r="AU153">
            <v>251.15412433003789</v>
          </cell>
          <cell r="AV153">
            <v>256.56785747499436</v>
          </cell>
          <cell r="AW153">
            <v>261.12132438424487</v>
          </cell>
          <cell r="AX153">
            <v>265.60338162075169</v>
          </cell>
          <cell r="AY153">
            <v>269.98232418378774</v>
          </cell>
          <cell r="AZ153">
            <v>275.00714579448567</v>
          </cell>
          <cell r="BA153">
            <v>279.48856569260261</v>
          </cell>
          <cell r="BB153">
            <v>283.8996025844778</v>
          </cell>
          <cell r="BC153">
            <v>288.27058800028436</v>
          </cell>
          <cell r="BD153">
            <v>293.15617909508376</v>
          </cell>
          <cell r="BE153">
            <v>297.84169626321972</v>
          </cell>
          <cell r="BF153">
            <v>302.97051118442533</v>
          </cell>
        </row>
        <row r="154">
          <cell r="AA154">
            <v>215.804</v>
          </cell>
          <cell r="AB154">
            <v>207.202</v>
          </cell>
          <cell r="AC154">
            <v>186.54900000000001</v>
          </cell>
          <cell r="AD154">
            <v>175.255</v>
          </cell>
          <cell r="AE154">
            <v>182.77199999999999</v>
          </cell>
          <cell r="AF154">
            <v>184.86199999999999</v>
          </cell>
          <cell r="AG154">
            <v>191.01519538434562</v>
          </cell>
          <cell r="AH154">
            <v>195.26151439943268</v>
          </cell>
          <cell r="AI154">
            <v>197.94677195572282</v>
          </cell>
          <cell r="AJ154">
            <v>205.2855686977054</v>
          </cell>
          <cell r="AK154">
            <v>205.82983051492593</v>
          </cell>
          <cell r="AL154">
            <v>210.04831728947863</v>
          </cell>
          <cell r="AM154">
            <v>215.25214418153982</v>
          </cell>
          <cell r="AN154">
            <v>222.32090724160454</v>
          </cell>
          <cell r="AO154">
            <v>223.87819179791177</v>
          </cell>
          <cell r="AP154">
            <v>231.10876260370839</v>
          </cell>
          <cell r="AQ154">
            <v>232.54094860818125</v>
          </cell>
          <cell r="AR154">
            <v>235.72031755733687</v>
          </cell>
          <cell r="AS154">
            <v>242.23982315450232</v>
          </cell>
          <cell r="AT154">
            <v>244.49527582033605</v>
          </cell>
          <cell r="AU154">
            <v>249.20519503733561</v>
          </cell>
          <cell r="AV154">
            <v>254.56753427772674</v>
          </cell>
          <cell r="AW154">
            <v>259.07643963845777</v>
          </cell>
          <cell r="AX154">
            <v>263.5146463983121</v>
          </cell>
          <cell r="AY154">
            <v>267.85019760360473</v>
          </cell>
          <cell r="AZ154">
            <v>272.83003104126425</v>
          </cell>
          <cell r="BA154">
            <v>277.26682944279889</v>
          </cell>
          <cell r="BB154">
            <v>281.63761915470934</v>
          </cell>
          <cell r="BC154">
            <v>285.96105785566397</v>
          </cell>
          <cell r="BD154">
            <v>290.79878117215895</v>
          </cell>
          <cell r="BE154">
            <v>295.43771057805475</v>
          </cell>
          <cell r="BF154">
            <v>300.51649334611977</v>
          </cell>
        </row>
        <row r="155">
          <cell r="AA155">
            <v>207.494</v>
          </cell>
          <cell r="AB155">
            <v>195.113</v>
          </cell>
          <cell r="AC155">
            <v>176.39500000000001</v>
          </cell>
          <cell r="AD155">
            <v>161.88200000000001</v>
          </cell>
          <cell r="AE155">
            <v>175.875</v>
          </cell>
          <cell r="AF155">
            <v>171.54599999999999</v>
          </cell>
          <cell r="AG155">
            <v>190.657882921344</v>
          </cell>
          <cell r="AH155">
            <v>194.90785319711247</v>
          </cell>
          <cell r="AI155">
            <v>197.59625584886811</v>
          </cell>
          <cell r="AJ155">
            <v>204.93805417125949</v>
          </cell>
          <cell r="AK155">
            <v>205.48842624398969</v>
          </cell>
          <cell r="AL155">
            <v>209.71381414751781</v>
          </cell>
          <cell r="AM155">
            <v>214.91557395254668</v>
          </cell>
          <cell r="AN155">
            <v>221.98378606856937</v>
          </cell>
          <cell r="AO155">
            <v>223.54544529320853</v>
          </cell>
          <cell r="AP155">
            <v>230.77536453956421</v>
          </cell>
          <cell r="AQ155">
            <v>232.2193419765577</v>
          </cell>
          <cell r="AR155">
            <v>235.40438687915548</v>
          </cell>
          <cell r="AS155">
            <v>241.92614975346279</v>
          </cell>
          <cell r="AT155">
            <v>244.18860391032871</v>
          </cell>
          <cell r="AU155">
            <v>248.90650484249434</v>
          </cell>
          <cell r="AV155">
            <v>254.27250200037696</v>
          </cell>
          <cell r="AW155">
            <v>258.78591968391191</v>
          </cell>
          <cell r="AX155">
            <v>263.228554837123</v>
          </cell>
          <cell r="AY155">
            <v>267.56902399777857</v>
          </cell>
          <cell r="AZ155">
            <v>272.54933286106115</v>
          </cell>
          <cell r="BA155">
            <v>276.99139528860553</v>
          </cell>
          <cell r="BB155">
            <v>281.3634139566966</v>
          </cell>
          <cell r="BC155">
            <v>285.69631733032611</v>
          </cell>
          <cell r="BD155">
            <v>290.5389423077263</v>
          </cell>
          <cell r="BE155">
            <v>295.18330454305055</v>
          </cell>
          <cell r="BF155">
            <v>300.2669977247217</v>
          </cell>
        </row>
        <row r="156">
          <cell r="AA156">
            <v>233.381</v>
          </cell>
          <cell r="AB156">
            <v>225.399</v>
          </cell>
          <cell r="AC156">
            <v>176.93100000000001</v>
          </cell>
          <cell r="AD156">
            <v>196.48400000000001</v>
          </cell>
          <cell r="AE156">
            <v>212.50700000000001</v>
          </cell>
          <cell r="AF156">
            <v>213.26499999999999</v>
          </cell>
          <cell r="AG156">
            <v>197.7134433011172</v>
          </cell>
          <cell r="AH156">
            <v>202.12119441119327</v>
          </cell>
          <cell r="AI156">
            <v>204.90944074875188</v>
          </cell>
          <cell r="AJ156">
            <v>212.52366086531984</v>
          </cell>
          <cell r="AK156">
            <v>213.09471055856122</v>
          </cell>
          <cell r="AL156">
            <v>217.47710880931373</v>
          </cell>
          <cell r="AM156">
            <v>222.87170077129409</v>
          </cell>
          <cell r="AN156">
            <v>230.20203359158864</v>
          </cell>
          <cell r="AO156">
            <v>231.82180146389649</v>
          </cell>
          <cell r="AP156">
            <v>239.31983440884301</v>
          </cell>
          <cell r="AQ156">
            <v>240.81787821944042</v>
          </cell>
          <cell r="AR156">
            <v>244.12129616678101</v>
          </cell>
          <cell r="AS156">
            <v>250.88503515753311</v>
          </cell>
          <cell r="AT156">
            <v>253.23170307087261</v>
          </cell>
          <cell r="AU156">
            <v>258.12492754521827</v>
          </cell>
          <cell r="AV156">
            <v>263.69009684126218</v>
          </cell>
          <cell r="AW156">
            <v>268.37110346819964</v>
          </cell>
          <cell r="AX156">
            <v>272.97869874733624</v>
          </cell>
          <cell r="AY156">
            <v>277.48036019243932</v>
          </cell>
          <cell r="AZ156">
            <v>282.64539856024896</v>
          </cell>
          <cell r="BA156">
            <v>287.25243618413987</v>
          </cell>
          <cell r="BB156">
            <v>291.78665693769381</v>
          </cell>
          <cell r="BC156">
            <v>296.28066957016097</v>
          </cell>
          <cell r="BD156">
            <v>301.30310999320358</v>
          </cell>
          <cell r="BE156">
            <v>306.11995762081125</v>
          </cell>
          <cell r="BF156">
            <v>311.39240732489384</v>
          </cell>
        </row>
        <row r="157">
          <cell r="AA157">
            <v>212.82900000000001</v>
          </cell>
          <cell r="AB157">
            <v>237.47300000000001</v>
          </cell>
          <cell r="AC157">
            <v>176.13900000000001</v>
          </cell>
          <cell r="AD157">
            <v>187.018</v>
          </cell>
          <cell r="AE157">
            <v>210.43</v>
          </cell>
          <cell r="AF157">
            <v>194.226</v>
          </cell>
          <cell r="AG157">
            <v>191.05217732926354</v>
          </cell>
          <cell r="AH157">
            <v>195.32341125081916</v>
          </cell>
          <cell r="AI157">
            <v>198.0261617848243</v>
          </cell>
          <cell r="AJ157">
            <v>205.40114271862339</v>
          </cell>
          <cell r="AK157">
            <v>205.96032237360455</v>
          </cell>
          <cell r="AL157">
            <v>210.21036359499536</v>
          </cell>
          <cell r="AM157">
            <v>215.43113011301361</v>
          </cell>
          <cell r="AN157">
            <v>222.52759343093228</v>
          </cell>
          <cell r="AO157">
            <v>224.10032311936101</v>
          </cell>
          <cell r="AP157">
            <v>231.35904538738632</v>
          </cell>
          <cell r="AQ157">
            <v>232.82157782065565</v>
          </cell>
          <cell r="AR157">
            <v>236.02571507512852</v>
          </cell>
          <cell r="AS157">
            <v>242.57651499277998</v>
          </cell>
          <cell r="AT157">
            <v>244.8557202123813</v>
          </cell>
          <cell r="AU157">
            <v>249.60144465741172</v>
          </cell>
          <cell r="AV157">
            <v>254.99326671732905</v>
          </cell>
          <cell r="AW157">
            <v>259.52994776301927</v>
          </cell>
          <cell r="AX157">
            <v>263.99546730957604</v>
          </cell>
          <cell r="AY157">
            <v>268.35892969377443</v>
          </cell>
          <cell r="AZ157">
            <v>273.36007197328962</v>
          </cell>
          <cell r="BA157">
            <v>277.82591383024572</v>
          </cell>
          <cell r="BB157">
            <v>282.21709290423763</v>
          </cell>
          <cell r="BC157">
            <v>286.57784127846878</v>
          </cell>
          <cell r="BD157">
            <v>291.44549109980289</v>
          </cell>
          <cell r="BE157">
            <v>296.11463955330538</v>
          </cell>
          <cell r="BF157">
            <v>301.22435069165113</v>
          </cell>
        </row>
        <row r="178">
          <cell r="AB178">
            <v>0.60118499999999997</v>
          </cell>
          <cell r="AC178">
            <v>8.2349170860000001E-2</v>
          </cell>
          <cell r="AD178">
            <v>4.5349033400000002E-2</v>
          </cell>
          <cell r="AE178">
            <v>0.54230699999999998</v>
          </cell>
          <cell r="AF178">
            <v>0.46299299999999999</v>
          </cell>
          <cell r="AG178">
            <v>0</v>
          </cell>
          <cell r="AH178">
            <v>0.37791316489402949</v>
          </cell>
          <cell r="AI178">
            <v>0.2630955251976318</v>
          </cell>
          <cell r="AJ178">
            <v>0.29781796621381817</v>
          </cell>
          <cell r="AK178">
            <v>0.3501572765743739</v>
          </cell>
          <cell r="AL178">
            <v>0.31152759524868656</v>
          </cell>
          <cell r="AM178">
            <v>0.25779678657597066</v>
          </cell>
          <cell r="AN178">
            <v>0.32010230562570802</v>
          </cell>
          <cell r="AO178">
            <v>0.29607902996209623</v>
          </cell>
          <cell r="AP178">
            <v>0.30748038604771144</v>
          </cell>
          <cell r="AQ178">
            <v>0.3071325987973671</v>
          </cell>
          <cell r="AR178">
            <v>0.29859722069203459</v>
          </cell>
          <cell r="AS178">
            <v>0.29771822140177068</v>
          </cell>
          <cell r="AT178">
            <v>0.30587830822498352</v>
          </cell>
          <cell r="AU178">
            <v>0.30140149138019595</v>
          </cell>
          <cell r="AV178">
            <v>0.30336134703277351</v>
          </cell>
          <cell r="AW178">
            <v>0.30214556809927035</v>
          </cell>
          <cell r="AX178">
            <v>0.30139131774635164</v>
          </cell>
          <cell r="AY178">
            <v>0.30210098722779882</v>
          </cell>
          <cell r="AZ178">
            <v>0.30283560649671498</v>
          </cell>
          <cell r="BA178">
            <v>0.30208014229727809</v>
          </cell>
          <cell r="BB178">
            <v>0.30236696532058188</v>
          </cell>
          <cell r="BC178">
            <v>0.3021107243734828</v>
          </cell>
          <cell r="BD178">
            <v>0.30215500381774513</v>
          </cell>
          <cell r="BE178">
            <v>0.30229888514317133</v>
          </cell>
          <cell r="BF178">
            <v>0.30230968846116058</v>
          </cell>
          <cell r="BG178">
            <v>0.30220234419045189</v>
          </cell>
        </row>
        <row r="179">
          <cell r="AB179">
            <v>0.383573</v>
          </cell>
          <cell r="AC179">
            <v>0.14299165320000001</v>
          </cell>
          <cell r="AD179">
            <v>0.27161599999999997</v>
          </cell>
          <cell r="AE179">
            <v>0.59529700000000008</v>
          </cell>
          <cell r="AF179">
            <v>0.33466199999999996</v>
          </cell>
          <cell r="AG179">
            <v>0.14550492000000001</v>
          </cell>
          <cell r="AH179">
            <v>0.37659615438287208</v>
          </cell>
          <cell r="AI179">
            <v>0.34601216635569554</v>
          </cell>
          <cell r="AJ179">
            <v>0.35934151379418472</v>
          </cell>
          <cell r="AK179">
            <v>0.38243622395381038</v>
          </cell>
          <cell r="AL179">
            <v>0.34715055809662843</v>
          </cell>
          <cell r="AM179">
            <v>0.32197819569731251</v>
          </cell>
          <cell r="AN179">
            <v>0.36230732331663823</v>
          </cell>
          <cell r="AO179">
            <v>0.35138373157952629</v>
          </cell>
          <cell r="AP179">
            <v>0.35464276297171482</v>
          </cell>
          <cell r="AQ179">
            <v>0.35305120652878319</v>
          </cell>
          <cell r="AR179">
            <v>0.34749251433236406</v>
          </cell>
          <cell r="AS179">
            <v>0.34867264401879505</v>
          </cell>
          <cell r="AT179">
            <v>0.35377550774580535</v>
          </cell>
          <cell r="AU179">
            <v>0.35104857188623667</v>
          </cell>
          <cell r="AV179">
            <v>0.35152692711949252</v>
          </cell>
          <cell r="AW179">
            <v>0.35080808890239684</v>
          </cell>
          <cell r="AX179">
            <v>0.35050323302053876</v>
          </cell>
          <cell r="AY179">
            <v>0.35116634793454526</v>
          </cell>
          <cell r="AZ179">
            <v>0.351532465734894</v>
          </cell>
          <cell r="BA179">
            <v>0.35101063377264197</v>
          </cell>
          <cell r="BB179">
            <v>0.35110741254237343</v>
          </cell>
          <cell r="BC179">
            <v>0.35100415387300332</v>
          </cell>
          <cell r="BD179">
            <v>0.35106401860099867</v>
          </cell>
          <cell r="BE179">
            <v>0.35116420277149163</v>
          </cell>
          <cell r="BF179">
            <v>0.35114373690478229</v>
          </cell>
          <cell r="BG179">
            <v>0.35107008431210179</v>
          </cell>
        </row>
        <row r="180">
          <cell r="AB180">
            <v>0.91756700000000002</v>
          </cell>
          <cell r="AC180">
            <v>0.1807347476</v>
          </cell>
          <cell r="AD180">
            <v>0.59553999999999996</v>
          </cell>
          <cell r="AE180">
            <v>0.89620199999999994</v>
          </cell>
          <cell r="AF180">
            <v>0.38834500000000005</v>
          </cell>
          <cell r="AG180">
            <v>0.1462985832</v>
          </cell>
          <cell r="AH180">
            <v>0.64905040893333887</v>
          </cell>
          <cell r="AI180">
            <v>0.51251933182494414</v>
          </cell>
          <cell r="AJ180">
            <v>0.55775863792554481</v>
          </cell>
          <cell r="AK180">
            <v>0.55138692703879522</v>
          </cell>
          <cell r="AL180">
            <v>0.50090213950503892</v>
          </cell>
          <cell r="AM180">
            <v>0.48340277778452456</v>
          </cell>
          <cell r="AN180">
            <v>0.55432348904553241</v>
          </cell>
          <cell r="AO180">
            <v>0.52119396281576957</v>
          </cell>
          <cell r="AP180">
            <v>0.52955479425988727</v>
          </cell>
          <cell r="AQ180">
            <v>0.52224185923793209</v>
          </cell>
          <cell r="AR180">
            <v>0.51787543268215053</v>
          </cell>
          <cell r="AS180">
            <v>0.52214337662872912</v>
          </cell>
          <cell r="AT180">
            <v>0.52903790760825442</v>
          </cell>
          <cell r="AU180">
            <v>0.52260188512489381</v>
          </cell>
          <cell r="AV180">
            <v>0.5241706740833908</v>
          </cell>
          <cell r="AW180">
            <v>0.52278009225639199</v>
          </cell>
          <cell r="AX180">
            <v>0.52316585522548376</v>
          </cell>
          <cell r="AY180">
            <v>0.52414678714033192</v>
          </cell>
          <cell r="AZ180">
            <v>0.52435128285968291</v>
          </cell>
          <cell r="BA180">
            <v>0.52337305876609852</v>
          </cell>
          <cell r="BB180">
            <v>0.52372293831305627</v>
          </cell>
          <cell r="BC180">
            <v>0.52356341524959782</v>
          </cell>
          <cell r="BD180">
            <v>0.52375198446093074</v>
          </cell>
          <cell r="BE180">
            <v>0.52383149646575355</v>
          </cell>
          <cell r="BF180">
            <v>0.52375253592987336</v>
          </cell>
          <cell r="BG180">
            <v>0.52364857865108738</v>
          </cell>
        </row>
        <row r="181">
          <cell r="AA181">
            <v>0.25447928660000002</v>
          </cell>
          <cell r="AB181">
            <v>1.0684580000000001</v>
          </cell>
          <cell r="AC181">
            <v>0.31791061323999997</v>
          </cell>
          <cell r="AD181">
            <v>0.70187100000000002</v>
          </cell>
          <cell r="AE181">
            <v>0.34652499999999997</v>
          </cell>
          <cell r="AF181">
            <v>0</v>
          </cell>
          <cell r="AG181">
            <v>0.189156396</v>
          </cell>
          <cell r="AH181">
            <v>0.53058384979235707</v>
          </cell>
          <cell r="AI181">
            <v>0.36119682785267276</v>
          </cell>
          <cell r="AJ181">
            <v>0.36861030016029661</v>
          </cell>
          <cell r="AK181">
            <v>0.30361027377734529</v>
          </cell>
          <cell r="AL181">
            <v>0.32213416720860777</v>
          </cell>
          <cell r="AM181">
            <v>0.35063152951653437</v>
          </cell>
          <cell r="AN181">
            <v>0.37722708375825592</v>
          </cell>
          <cell r="AO181">
            <v>0.34123661970309138</v>
          </cell>
          <cell r="AP181">
            <v>0.34444267088420799</v>
          </cell>
          <cell r="AQ181">
            <v>0.33896793479276699</v>
          </cell>
          <cell r="AR181">
            <v>0.34713441421413949</v>
          </cell>
          <cell r="AS181">
            <v>0.35050116773097134</v>
          </cell>
          <cell r="AT181">
            <v>0.34980174467049235</v>
          </cell>
          <cell r="AU181">
            <v>0.34445656146503545</v>
          </cell>
          <cell r="AV181">
            <v>0.34616958645851564</v>
          </cell>
          <cell r="AW181">
            <v>0.34617236457468115</v>
          </cell>
          <cell r="AX181">
            <v>0.34761269490783087</v>
          </cell>
          <cell r="AY181">
            <v>0.34742028497993915</v>
          </cell>
          <cell r="AZ181">
            <v>0.34684259041531107</v>
          </cell>
          <cell r="BA181">
            <v>0.34636629847720046</v>
          </cell>
          <cell r="BB181">
            <v>0.34684350426725552</v>
          </cell>
          <cell r="BC181">
            <v>0.34688284667099251</v>
          </cell>
          <cell r="BD181">
            <v>0.34701707460950743</v>
          </cell>
          <cell r="BE181">
            <v>0.34687110496213974</v>
          </cell>
          <cell r="BF181">
            <v>0.34679046288805337</v>
          </cell>
        </row>
        <row r="182">
          <cell r="AA182">
            <v>1.12602730196</v>
          </cell>
          <cell r="AB182">
            <v>0.56592999999999993</v>
          </cell>
          <cell r="AC182">
            <v>0.23441724459999999</v>
          </cell>
          <cell r="AD182">
            <v>0.22636000000000001</v>
          </cell>
          <cell r="AE182">
            <v>0.56672500000000003</v>
          </cell>
          <cell r="AF182">
            <v>0.13860499999999998</v>
          </cell>
          <cell r="AG182">
            <v>0.50098161968469646</v>
          </cell>
          <cell r="AH182">
            <v>0.37744551741315585</v>
          </cell>
          <cell r="AI182">
            <v>0.38711766589830804</v>
          </cell>
          <cell r="AJ182">
            <v>0.37736222127607066</v>
          </cell>
          <cell r="AK182">
            <v>0.4191900083135488</v>
          </cell>
          <cell r="AL182">
            <v>0.39590695873878262</v>
          </cell>
          <cell r="AM182">
            <v>0.41241940651715597</v>
          </cell>
          <cell r="AN182">
            <v>0.39140447432797326</v>
          </cell>
          <cell r="AO182">
            <v>0.39839925214877325</v>
          </cell>
          <cell r="AP182">
            <v>0.39925661383470623</v>
          </cell>
          <cell r="AQ182">
            <v>0.40346402000924675</v>
          </cell>
          <cell r="AR182">
            <v>0.39947734111347832</v>
          </cell>
          <cell r="AS182">
            <v>0.40098875336757106</v>
          </cell>
          <cell r="AT182">
            <v>0.39840034028683557</v>
          </cell>
          <cell r="AU182">
            <v>0.40031719609475513</v>
          </cell>
          <cell r="AV182">
            <v>0.40031741372236757</v>
          </cell>
          <cell r="AW182">
            <v>0.40052953017437731</v>
          </cell>
          <cell r="AX182">
            <v>0.39990020891700151</v>
          </cell>
          <cell r="AY182">
            <v>0.40011064672918129</v>
          </cell>
          <cell r="AZ182">
            <v>0.39989293783906749</v>
          </cell>
          <cell r="BA182">
            <v>0.40023499912753663</v>
          </cell>
          <cell r="BB182">
            <v>0.40015014747639904</v>
          </cell>
          <cell r="BC182">
            <v>0.40013366455743282</v>
          </cell>
          <cell r="BD182">
            <v>0.40005778801783715</v>
          </cell>
          <cell r="BE182">
            <v>0.40010447914592345</v>
          </cell>
          <cell r="BF182">
            <v>0.40009390740365464</v>
          </cell>
        </row>
        <row r="183">
          <cell r="AA183">
            <v>1.273884</v>
          </cell>
          <cell r="AB183">
            <v>1.6428910000000001</v>
          </cell>
          <cell r="AC183">
            <v>0.1501787144</v>
          </cell>
          <cell r="AD183">
            <v>0.58418599999999998</v>
          </cell>
          <cell r="AE183">
            <v>0.35214200000000001</v>
          </cell>
          <cell r="AF183">
            <v>0.24250899999999997</v>
          </cell>
          <cell r="AG183">
            <v>0.73748865279912001</v>
          </cell>
          <cell r="AH183">
            <v>0.64763784440408811</v>
          </cell>
          <cell r="AI183">
            <v>0.4798666491855153</v>
          </cell>
          <cell r="AJ183">
            <v>0.5345195295629428</v>
          </cell>
          <cell r="AK183">
            <v>0.52314751226492262</v>
          </cell>
          <cell r="AL183">
            <v>0.58713876325099013</v>
          </cell>
          <cell r="AM183">
            <v>0.58453203764331774</v>
          </cell>
          <cell r="AN183">
            <v>0.55446205973369178</v>
          </cell>
          <cell r="AO183">
            <v>0.54184089838153759</v>
          </cell>
          <cell r="AP183">
            <v>0.55675998049117303</v>
          </cell>
          <cell r="AQ183">
            <v>0.55822425425489197</v>
          </cell>
          <cell r="AR183">
            <v>0.56494674790014221</v>
          </cell>
          <cell r="AS183">
            <v>0.5591638461009224</v>
          </cell>
          <cell r="AT183">
            <v>0.55524678815228734</v>
          </cell>
          <cell r="AU183">
            <v>0.55618714542573344</v>
          </cell>
          <cell r="AV183">
            <v>0.55886832337988346</v>
          </cell>
          <cell r="AW183">
            <v>0.55875375636679536</v>
          </cell>
          <cell r="AX183">
            <v>0.55888257019179366</v>
          </cell>
          <cell r="AY183">
            <v>0.55764397188512438</v>
          </cell>
          <cell r="AZ183">
            <v>0.55758771670329865</v>
          </cell>
          <cell r="BA183">
            <v>0.55806715344986602</v>
          </cell>
          <cell r="BB183">
            <v>0.55834726770537912</v>
          </cell>
          <cell r="BC183">
            <v>0.55818703371937572</v>
          </cell>
          <cell r="BD183">
            <v>0.55810573598709234</v>
          </cell>
          <cell r="BE183">
            <v>0.55796662869260871</v>
          </cell>
          <cell r="BF183">
            <v>0.55805898151300237</v>
          </cell>
        </row>
        <row r="184">
          <cell r="AA184">
            <v>1.3499860000000001</v>
          </cell>
          <cell r="AB184">
            <v>0.39485000000000003</v>
          </cell>
          <cell r="AC184">
            <v>0.25873199857999996</v>
          </cell>
          <cell r="AD184">
            <v>0.63766600000000007</v>
          </cell>
          <cell r="AE184">
            <v>0.58044700000000005</v>
          </cell>
          <cell r="AF184">
            <v>0.23802000000000001</v>
          </cell>
          <cell r="AG184">
            <v>0.59350136935026798</v>
          </cell>
          <cell r="AH184">
            <v>0.4597490450716164</v>
          </cell>
          <cell r="AI184">
            <v>0.53602985391828195</v>
          </cell>
          <cell r="AJ184">
            <v>0.52314100556928889</v>
          </cell>
          <cell r="AK184">
            <v>0.51210944292254224</v>
          </cell>
          <cell r="AL184">
            <v>0.52234059819368639</v>
          </cell>
          <cell r="AM184">
            <v>0.52490614336639951</v>
          </cell>
          <cell r="AN184">
            <v>0.51067398913508322</v>
          </cell>
          <cell r="AO184">
            <v>0.52370540879403982</v>
          </cell>
          <cell r="AP184">
            <v>0.51863423583740009</v>
          </cell>
          <cell r="AQ184">
            <v>0.51874711648235028</v>
          </cell>
          <cell r="AR184">
            <v>0.5200520750653217</v>
          </cell>
          <cell r="AS184">
            <v>0.51933337872305452</v>
          </cell>
          <cell r="AT184">
            <v>0.51836256506283895</v>
          </cell>
          <cell r="AU184">
            <v>0.52009444298043317</v>
          </cell>
          <cell r="AV184">
            <v>0.51902587423419311</v>
          </cell>
          <cell r="AW184">
            <v>0.51931791566279961</v>
          </cell>
          <cell r="AX184">
            <v>0.51937366721316836</v>
          </cell>
          <cell r="AY184">
            <v>0.51922683533266389</v>
          </cell>
          <cell r="AZ184">
            <v>0.51923489303068648</v>
          </cell>
          <cell r="BA184">
            <v>0.51940774708465154</v>
          </cell>
          <cell r="BB184">
            <v>0.51923583709470233</v>
          </cell>
          <cell r="BC184">
            <v>0.51931221166479402</v>
          </cell>
          <cell r="BD184">
            <v>0.51929579595117448</v>
          </cell>
          <cell r="BE184">
            <v>0.51928350484149965</v>
          </cell>
          <cell r="BF184">
            <v>0.51929729696520177</v>
          </cell>
        </row>
        <row r="185">
          <cell r="AA185">
            <v>9.0787000000000007E-2</v>
          </cell>
          <cell r="AB185">
            <v>0.32222000000000001</v>
          </cell>
          <cell r="AC185">
            <v>0.46356103815999999</v>
          </cell>
          <cell r="AD185">
            <v>0.52479500000000001</v>
          </cell>
          <cell r="AE185">
            <v>0.59972900000000007</v>
          </cell>
          <cell r="AF185">
            <v>0.32181099999999996</v>
          </cell>
          <cell r="AG185">
            <v>0.36864322239456732</v>
          </cell>
          <cell r="AH185">
            <v>0.48642267686574714</v>
          </cell>
          <cell r="AI185">
            <v>0.52910364834211199</v>
          </cell>
          <cell r="AJ185">
            <v>0.47978207464739936</v>
          </cell>
          <cell r="AK185">
            <v>0.49040679953833316</v>
          </cell>
          <cell r="AL185">
            <v>0.4857439189350094</v>
          </cell>
          <cell r="AM185">
            <v>0.47087168435763183</v>
          </cell>
          <cell r="AN185">
            <v>0.49429182366572016</v>
          </cell>
          <cell r="AO185">
            <v>0.49118162516409719</v>
          </cell>
          <cell r="AP185">
            <v>0.48421926022881878</v>
          </cell>
          <cell r="AQ185">
            <v>0.48649917033215834</v>
          </cell>
          <cell r="AR185">
            <v>0.48526166247025548</v>
          </cell>
          <cell r="AS185">
            <v>0.48541271274968534</v>
          </cell>
          <cell r="AT185">
            <v>0.48829070837220995</v>
          </cell>
          <cell r="AU185">
            <v>0.48651488618900296</v>
          </cell>
          <cell r="AV185">
            <v>0.48593670283062557</v>
          </cell>
          <cell r="AW185">
            <v>0.4863958280226624</v>
          </cell>
          <cell r="AX185">
            <v>0.48628333452235584</v>
          </cell>
          <cell r="AY185">
            <v>0.48651016763283733</v>
          </cell>
          <cell r="AZ185">
            <v>0.48668429198737129</v>
          </cell>
          <cell r="BA185">
            <v>0.48632818383949683</v>
          </cell>
          <cell r="BB185">
            <v>0.48636206499917045</v>
          </cell>
          <cell r="BC185">
            <v>0.48644036120094469</v>
          </cell>
          <cell r="BD185">
            <v>0.4864336085962464</v>
          </cell>
          <cell r="BE185">
            <v>0.48646501393196417</v>
          </cell>
          <cell r="BF185">
            <v>0.48644970212464589</v>
          </cell>
        </row>
        <row r="186">
          <cell r="AA186">
            <v>0.142155</v>
          </cell>
          <cell r="AB186">
            <v>0.133799</v>
          </cell>
          <cell r="AC186">
            <v>0.1753995672</v>
          </cell>
          <cell r="AD186">
            <v>0.28359200000000001</v>
          </cell>
          <cell r="AE186">
            <v>0.53361400000000003</v>
          </cell>
          <cell r="AF186">
            <v>9.7003000000000006E-2</v>
          </cell>
          <cell r="AG186">
            <v>0.23369534121082461</v>
          </cell>
          <cell r="AH186">
            <v>0.2666049495463455</v>
          </cell>
          <cell r="AI186">
            <v>0.30728675073833583</v>
          </cell>
          <cell r="AJ186">
            <v>0.29488830144527239</v>
          </cell>
          <cell r="AK186">
            <v>0.30589500824434412</v>
          </cell>
          <cell r="AL186">
            <v>0.26656111008889366</v>
          </cell>
          <cell r="AM186">
            <v>0.28167407023702451</v>
          </cell>
          <cell r="AN186">
            <v>0.2882472240126383</v>
          </cell>
          <cell r="AO186">
            <v>0.29126104815077414</v>
          </cell>
          <cell r="AP186">
            <v>0.28745314280563461</v>
          </cell>
          <cell r="AQ186">
            <v>0.28672769214673494</v>
          </cell>
          <cell r="AR186">
            <v>0.28303931905899304</v>
          </cell>
          <cell r="AS186">
            <v>0.28707263547056128</v>
          </cell>
          <cell r="AT186">
            <v>0.28734568523495496</v>
          </cell>
          <cell r="AU186">
            <v>0.28711076752653958</v>
          </cell>
          <cell r="AV186">
            <v>0.28632769494337579</v>
          </cell>
          <cell r="AW186">
            <v>0.28625921988755676</v>
          </cell>
          <cell r="AX186">
            <v>0.28617922044688493</v>
          </cell>
          <cell r="AY186">
            <v>0.2868232006125977</v>
          </cell>
          <cell r="AZ186">
            <v>0.28664451760786241</v>
          </cell>
          <cell r="BA186">
            <v>0.28654002068339091</v>
          </cell>
          <cell r="BB186">
            <v>0.28644677069965552</v>
          </cell>
          <cell r="BC186">
            <v>0.28648923584765851</v>
          </cell>
          <cell r="BD186">
            <v>0.28652674601007827</v>
          </cell>
          <cell r="BE186">
            <v>0.28658874909023302</v>
          </cell>
          <cell r="BF186">
            <v>0.28652945816972913</v>
          </cell>
        </row>
        <row r="187">
          <cell r="AA187">
            <v>0.62815999999999994</v>
          </cell>
          <cell r="AB187">
            <v>9.0263999999999997E-2</v>
          </cell>
          <cell r="AC187">
            <v>0</v>
          </cell>
          <cell r="AD187">
            <v>0.92912099999999997</v>
          </cell>
          <cell r="AE187">
            <v>0.28668900000000003</v>
          </cell>
          <cell r="AF187">
            <v>0.12967200000000001</v>
          </cell>
          <cell r="AG187">
            <v>0.3563265662087059</v>
          </cell>
          <cell r="AH187">
            <v>0.31287773604950392</v>
          </cell>
          <cell r="AI187">
            <v>0.39517998954370925</v>
          </cell>
          <cell r="AJ187">
            <v>0.42000955773147408</v>
          </cell>
          <cell r="AK187">
            <v>0.31494320706575296</v>
          </cell>
          <cell r="AL187">
            <v>0.35869525043140948</v>
          </cell>
          <cell r="AM187">
            <v>0.35986741131982924</v>
          </cell>
          <cell r="AN187">
            <v>0.36034114816436991</v>
          </cell>
          <cell r="AO187">
            <v>0.36973908321843502</v>
          </cell>
          <cell r="AP187">
            <v>0.36277131494256715</v>
          </cell>
          <cell r="AQ187">
            <v>0.35271722003995931</v>
          </cell>
          <cell r="AR187">
            <v>0.3622828416153222</v>
          </cell>
          <cell r="AS187">
            <v>0.36108723553703209</v>
          </cell>
          <cell r="AT187">
            <v>0.36157032159613073</v>
          </cell>
          <cell r="AU187">
            <v>0.36171953907066312</v>
          </cell>
          <cell r="AV187">
            <v>0.36008578674620234</v>
          </cell>
          <cell r="AW187">
            <v>0.35987543157182156</v>
          </cell>
          <cell r="AX187">
            <v>0.36134914491307013</v>
          </cell>
          <cell r="AY187">
            <v>0.36086766290437</v>
          </cell>
          <cell r="AZ187">
            <v>0.36092004477957762</v>
          </cell>
          <cell r="BA187">
            <v>0.36077951304122546</v>
          </cell>
          <cell r="BB187">
            <v>0.36061961418300836</v>
          </cell>
          <cell r="BC187">
            <v>0.36075835944201295</v>
          </cell>
          <cell r="BD187">
            <v>0.36090719596425036</v>
          </cell>
          <cell r="BE187">
            <v>0.36078903887003888</v>
          </cell>
          <cell r="BF187">
            <v>0.36079694548201491</v>
          </cell>
        </row>
        <row r="188">
          <cell r="AA188">
            <v>0.74175199999999997</v>
          </cell>
          <cell r="AB188">
            <v>0.12353600000000001</v>
          </cell>
          <cell r="AC188">
            <v>0.1488559424</v>
          </cell>
          <cell r="AD188">
            <v>0.37002200000000002</v>
          </cell>
          <cell r="AE188">
            <v>0.32011099999999998</v>
          </cell>
          <cell r="AF188">
            <v>9.7003279999999997E-2</v>
          </cell>
          <cell r="AG188">
            <v>0.31396364181069331</v>
          </cell>
          <cell r="AH188">
            <v>0.23089236641095801</v>
          </cell>
          <cell r="AI188">
            <v>0.29025447112968761</v>
          </cell>
          <cell r="AJ188">
            <v>0.27768565818442181</v>
          </cell>
          <cell r="AK188">
            <v>0.26633863626696436</v>
          </cell>
          <cell r="AL188">
            <v>0.26885477142720821</v>
          </cell>
          <cell r="AM188">
            <v>0.27582695476054508</v>
          </cell>
          <cell r="AN188">
            <v>0.26680518068384801</v>
          </cell>
          <cell r="AO188">
            <v>0.27579209835376545</v>
          </cell>
          <cell r="AP188">
            <v>0.2711022402645975</v>
          </cell>
          <cell r="AQ188">
            <v>0.27072352829846624</v>
          </cell>
          <cell r="AR188">
            <v>0.27167624909799282</v>
          </cell>
          <cell r="AS188">
            <v>0.27205000047224437</v>
          </cell>
          <cell r="AT188">
            <v>0.27121985933973403</v>
          </cell>
          <cell r="AU188">
            <v>0.27226882329741325</v>
          </cell>
          <cell r="AV188">
            <v>0.27135437549460695</v>
          </cell>
          <cell r="AW188">
            <v>0.27158769210117012</v>
          </cell>
          <cell r="AX188">
            <v>0.27171386154039834</v>
          </cell>
          <cell r="AY188">
            <v>0.27169615014103371</v>
          </cell>
          <cell r="AZ188">
            <v>0.27162892235466451</v>
          </cell>
          <cell r="BA188">
            <v>0.27172418051492447</v>
          </cell>
          <cell r="BB188">
            <v>0.27159620032637466</v>
          </cell>
          <cell r="BC188">
            <v>0.27167016133043825</v>
          </cell>
          <cell r="BD188">
            <v>0.27167186297547918</v>
          </cell>
          <cell r="BE188">
            <v>0.2716631229334871</v>
          </cell>
          <cell r="BF188">
            <v>0.27165826550037619</v>
          </cell>
        </row>
        <row r="189">
          <cell r="AA189">
            <v>0.59986600000000001</v>
          </cell>
          <cell r="AB189">
            <v>0.16786000000000001</v>
          </cell>
          <cell r="AC189">
            <v>0.39312342915999998</v>
          </cell>
          <cell r="AD189">
            <v>0.30556499999999998</v>
          </cell>
          <cell r="AE189">
            <v>0.38921899999999998</v>
          </cell>
          <cell r="AF189">
            <v>4.8501639999999999E-2</v>
          </cell>
          <cell r="AG189">
            <v>1.4144396873411247</v>
          </cell>
          <cell r="AH189">
            <v>0.28422628623598722</v>
          </cell>
          <cell r="AI189">
            <v>0.59233712001310579</v>
          </cell>
          <cell r="AJ189">
            <v>0.50908323348928608</v>
          </cell>
          <cell r="AK189">
            <v>0.58037868403926662</v>
          </cell>
          <cell r="AL189">
            <v>0.63304416887505788</v>
          </cell>
          <cell r="AM189">
            <v>0.67609300222375524</v>
          </cell>
          <cell r="AN189">
            <v>0.51981389853054072</v>
          </cell>
          <cell r="AO189">
            <v>0.59818724172809468</v>
          </cell>
          <cell r="AP189">
            <v>0.58368259743158024</v>
          </cell>
          <cell r="AQ189">
            <v>0.60150339907934303</v>
          </cell>
          <cell r="AR189">
            <v>0.60216418175780539</v>
          </cell>
          <cell r="AS189">
            <v>0.59585602779866242</v>
          </cell>
          <cell r="AT189">
            <v>0.58107026370547299</v>
          </cell>
          <cell r="AU189">
            <v>0.59627868955909769</v>
          </cell>
          <cell r="AV189">
            <v>0.59285529395457282</v>
          </cell>
          <cell r="AW189">
            <v>0.59537451238007577</v>
          </cell>
          <cell r="AX189">
            <v>0.59364489135512244</v>
          </cell>
          <cell r="AY189">
            <v>0.59228695747957616</v>
          </cell>
          <cell r="AZ189">
            <v>0.5918447301908687</v>
          </cell>
          <cell r="BA189">
            <v>0.59408806894568844</v>
          </cell>
          <cell r="BB189">
            <v>0.59320127707204318</v>
          </cell>
          <cell r="BC189">
            <v>0.5934478320702663</v>
          </cell>
          <cell r="BD189">
            <v>0.59301318500865996</v>
          </cell>
          <cell r="BE189">
            <v>0.59297377315168909</v>
          </cell>
          <cell r="BF189">
            <v>0.59311901865750638</v>
          </cell>
        </row>
        <row r="194">
          <cell r="AB194">
            <v>4.2132870000000002</v>
          </cell>
          <cell r="AC194">
            <v>4.75332827112</v>
          </cell>
          <cell r="AD194">
            <v>3.47003440146</v>
          </cell>
          <cell r="AE194">
            <v>3.5063390000000001</v>
          </cell>
          <cell r="AF194">
            <v>3.2690965161799999</v>
          </cell>
          <cell r="AG194">
            <v>4.8947810995600003</v>
          </cell>
          <cell r="AH194">
            <v>4.636131672443379</v>
          </cell>
          <cell r="AI194">
            <v>4.5715086195783901</v>
          </cell>
          <cell r="AJ194">
            <v>4.349787892694847</v>
          </cell>
          <cell r="AK194">
            <v>4.3217667298650806</v>
          </cell>
          <cell r="AL194">
            <v>4.3381833800312286</v>
          </cell>
          <cell r="AM194">
            <v>4.5547952028283394</v>
          </cell>
          <cell r="AN194">
            <v>4.4434756589225843</v>
          </cell>
          <cell r="AO194">
            <v>4.4272083649995766</v>
          </cell>
          <cell r="AP194">
            <v>4.4016017728684149</v>
          </cell>
          <cell r="AQ194">
            <v>4.4170858673293614</v>
          </cell>
          <cell r="AR194">
            <v>4.4330528759300281</v>
          </cell>
          <cell r="AS194">
            <v>4.4488333733896557</v>
          </cell>
          <cell r="AT194">
            <v>4.4244849080099931</v>
          </cell>
          <cell r="AU194">
            <v>4.4255564509034073</v>
          </cell>
          <cell r="AV194">
            <v>4.4250117595054901</v>
          </cell>
          <cell r="AW194">
            <v>4.4298026951124889</v>
          </cell>
          <cell r="AX194">
            <v>4.431387873547715</v>
          </cell>
          <cell r="AY194">
            <v>4.430737837384207</v>
          </cell>
          <cell r="AZ194">
            <v>4.4272487374158187</v>
          </cell>
          <cell r="BA194">
            <v>4.4284993232906613</v>
          </cell>
          <cell r="BB194">
            <v>4.4288377805931436</v>
          </cell>
          <cell r="BC194">
            <v>4.4295352933501775</v>
          </cell>
          <cell r="BD194">
            <v>4.4293423104463088</v>
          </cell>
          <cell r="BE194">
            <v>4.4289717944068014</v>
          </cell>
          <cell r="BF194">
            <v>4.428692689019222</v>
          </cell>
          <cell r="BG194">
            <v>4.4290373004174182</v>
          </cell>
        </row>
        <row r="195">
          <cell r="AB195">
            <v>2.6242399999999999</v>
          </cell>
          <cell r="AC195">
            <v>3.8918289137199999</v>
          </cell>
          <cell r="AD195">
            <v>2.9101370000000002</v>
          </cell>
          <cell r="AE195">
            <v>3.3503130000000003</v>
          </cell>
          <cell r="AF195">
            <v>3.51726618034</v>
          </cell>
          <cell r="AG195">
            <v>4.5038887458400003</v>
          </cell>
          <cell r="AH195">
            <v>3.9319070468598594</v>
          </cell>
          <cell r="AI195">
            <v>4.1762222997858771</v>
          </cell>
          <cell r="AJ195">
            <v>4.0060366502348499</v>
          </cell>
          <cell r="AK195">
            <v>4.0323236133288605</v>
          </cell>
          <cell r="AL195">
            <v>4.0214301747080148</v>
          </cell>
          <cell r="AM195">
            <v>4.1300756712098892</v>
          </cell>
          <cell r="AN195">
            <v>4.0335839569834926</v>
          </cell>
          <cell r="AO195">
            <v>4.0732176818534978</v>
          </cell>
          <cell r="AP195">
            <v>4.044690013293021</v>
          </cell>
          <cell r="AQ195">
            <v>4.0581262196167511</v>
          </cell>
          <cell r="AR195">
            <v>4.0605994996095829</v>
          </cell>
          <cell r="AS195">
            <v>4.0679387085913303</v>
          </cell>
          <cell r="AT195">
            <v>4.0540434742712694</v>
          </cell>
          <cell r="AU195">
            <v>4.0609144245928368</v>
          </cell>
          <cell r="AV195">
            <v>4.0570795830763915</v>
          </cell>
          <cell r="AW195">
            <v>4.0603244653363548</v>
          </cell>
          <cell r="AX195">
            <v>4.0601151380282818</v>
          </cell>
          <cell r="AY195">
            <v>4.0600601311736355</v>
          </cell>
          <cell r="AZ195">
            <v>4.0584954170610263</v>
          </cell>
          <cell r="BA195">
            <v>4.0596987484414999</v>
          </cell>
          <cell r="BB195">
            <v>4.0592149469351382</v>
          </cell>
          <cell r="BC195">
            <v>4.0597387800081588</v>
          </cell>
          <cell r="BD195">
            <v>4.0595168763279172</v>
          </cell>
          <cell r="BE195">
            <v>4.0594416047238919</v>
          </cell>
          <cell r="BF195">
            <v>4.0593329537547493</v>
          </cell>
          <cell r="BG195">
            <v>4.0595221912873214</v>
          </cell>
        </row>
        <row r="196">
          <cell r="AB196">
            <v>2.2149040000000002</v>
          </cell>
          <cell r="AC196">
            <v>2.6795877420400003</v>
          </cell>
          <cell r="AD196">
            <v>2.2713570000000001</v>
          </cell>
          <cell r="AE196">
            <v>3.5892719999999998</v>
          </cell>
          <cell r="AF196">
            <v>4.8216626726399996</v>
          </cell>
          <cell r="AG196">
            <v>4.3637300293400001</v>
          </cell>
          <cell r="AH196">
            <v>3.7588850056650047</v>
          </cell>
          <cell r="AI196">
            <v>4.0733130617773661</v>
          </cell>
          <cell r="AJ196">
            <v>4.1361131003500713</v>
          </cell>
          <cell r="AK196">
            <v>4.2656702896874368</v>
          </cell>
          <cell r="AL196">
            <v>4.2248218130615314</v>
          </cell>
          <cell r="AM196">
            <v>4.1195422973639744</v>
          </cell>
          <cell r="AN196">
            <v>4.091760654108282</v>
          </cell>
          <cell r="AO196">
            <v>4.1638921124480763</v>
          </cell>
          <cell r="AP196">
            <v>4.1675816309142588</v>
          </cell>
          <cell r="AQ196">
            <v>4.1731374333338609</v>
          </cell>
          <cell r="AR196">
            <v>4.1535197015792242</v>
          </cell>
          <cell r="AS196">
            <v>4.1431828256336898</v>
          </cell>
          <cell r="AT196">
            <v>4.1499783064767408</v>
          </cell>
          <cell r="AU196">
            <v>4.160262740781822</v>
          </cell>
          <cell r="AV196">
            <v>4.1574799795875546</v>
          </cell>
          <cell r="AW196">
            <v>4.1560162015610667</v>
          </cell>
          <cell r="AX196">
            <v>4.1528847108118061</v>
          </cell>
          <cell r="AY196">
            <v>4.1533840108081748</v>
          </cell>
          <cell r="AZ196">
            <v>4.1553243878437982</v>
          </cell>
          <cell r="BA196">
            <v>4.156005528710085</v>
          </cell>
          <cell r="BB196">
            <v>4.1550178581224797</v>
          </cell>
          <cell r="BC196">
            <v>4.154722967946987</v>
          </cell>
          <cell r="BD196">
            <v>4.1545232992592691</v>
          </cell>
          <cell r="BE196">
            <v>4.1548909506863057</v>
          </cell>
          <cell r="BF196">
            <v>4.1551188083765238</v>
          </cell>
          <cell r="BG196">
            <v>4.1550321209450249</v>
          </cell>
        </row>
        <row r="197">
          <cell r="AA197">
            <v>1.98521401298</v>
          </cell>
          <cell r="AB197">
            <v>2.4413009999999997</v>
          </cell>
          <cell r="AC197">
            <v>3.3396134914999998</v>
          </cell>
          <cell r="AD197">
            <v>3.0308600000000001</v>
          </cell>
          <cell r="AE197">
            <v>4.3827219999999993</v>
          </cell>
          <cell r="AF197">
            <v>4.3883534301199996</v>
          </cell>
          <cell r="AG197">
            <v>4.8363983527199998</v>
          </cell>
          <cell r="AH197">
            <v>4.2429755340212685</v>
          </cell>
          <cell r="AI197">
            <v>4.5908962305113974</v>
          </cell>
          <cell r="AJ197">
            <v>4.5928149690218776</v>
          </cell>
          <cell r="AK197">
            <v>4.6454126488425374</v>
          </cell>
          <cell r="AL197">
            <v>4.5239496652892894</v>
          </cell>
          <cell r="AM197">
            <v>4.5816995470234163</v>
          </cell>
          <cell r="AN197">
            <v>4.5192098095372746</v>
          </cell>
          <cell r="AO197">
            <v>4.5869546121377036</v>
          </cell>
          <cell r="AP197">
            <v>4.5726173279428792</v>
          </cell>
          <cell r="AQ197">
            <v>4.5714452565660437</v>
          </cell>
          <cell r="AR197">
            <v>4.5568861923861128</v>
          </cell>
          <cell r="AS197">
            <v>4.566385310641464</v>
          </cell>
          <cell r="AT197">
            <v>4.561422639714003</v>
          </cell>
          <cell r="AU197">
            <v>4.5708577399348407</v>
          </cell>
          <cell r="AV197">
            <v>4.5657513454501011</v>
          </cell>
          <cell r="AW197">
            <v>4.5653994278484937</v>
          </cell>
          <cell r="AX197">
            <v>4.5642606456253052</v>
          </cell>
          <cell r="AY197">
            <v>4.5659632927177807</v>
          </cell>
          <cell r="AZ197">
            <v>4.5655383597145489</v>
          </cell>
          <cell r="BA197">
            <v>4.5664464903153048</v>
          </cell>
          <cell r="BB197">
            <v>4.565382614271245</v>
          </cell>
          <cell r="BC197">
            <v>4.5655216432442867</v>
          </cell>
          <cell r="BD197">
            <v>4.5655182805288357</v>
          </cell>
          <cell r="BE197">
            <v>4.5657704800526329</v>
          </cell>
          <cell r="BF197">
            <v>4.5656814776148433</v>
          </cell>
        </row>
        <row r="198">
          <cell r="AA198">
            <v>1.4219137614000001</v>
          </cell>
          <cell r="AB198">
            <v>3.5032429999999999</v>
          </cell>
          <cell r="AC198">
            <v>1.7769589939200001</v>
          </cell>
          <cell r="AD198">
            <v>2.2467820000000001</v>
          </cell>
          <cell r="AE198">
            <v>2.6416529999999998</v>
          </cell>
          <cell r="AF198">
            <v>4.2403705172399997</v>
          </cell>
          <cell r="AG198">
            <v>3.1282245696298476</v>
          </cell>
          <cell r="AH198">
            <v>3.4770851489897545</v>
          </cell>
          <cell r="AI198">
            <v>3.2249853643767166</v>
          </cell>
          <cell r="AJ198">
            <v>3.4606967830901025</v>
          </cell>
          <cell r="AK198">
            <v>3.4594902544118367</v>
          </cell>
          <cell r="AL198">
            <v>3.5013670733852726</v>
          </cell>
          <cell r="AM198">
            <v>3.3500964240996516</v>
          </cell>
          <cell r="AN198">
            <v>3.4247249248507368</v>
          </cell>
          <cell r="AO198">
            <v>3.3993271798727158</v>
          </cell>
          <cell r="AP198">
            <v>3.4392750919675206</v>
          </cell>
          <cell r="AQ198">
            <v>3.4270011713240427</v>
          </cell>
          <cell r="AR198">
            <v>3.4229581388351797</v>
          </cell>
          <cell r="AS198">
            <v>3.4080849584229336</v>
          </cell>
          <cell r="AT198">
            <v>3.4226573013700397</v>
          </cell>
          <cell r="AU198">
            <v>3.4193293080844782</v>
          </cell>
          <cell r="AV198">
            <v>3.4239953323839436</v>
          </cell>
          <cell r="AW198">
            <v>3.4200061756073352</v>
          </cell>
          <cell r="AX198">
            <v>3.4194050078193152</v>
          </cell>
          <cell r="AY198">
            <v>3.4188146151737464</v>
          </cell>
          <cell r="AZ198">
            <v>3.4210786250530227</v>
          </cell>
          <cell r="BA198">
            <v>3.420310087813764</v>
          </cell>
          <cell r="BB198">
            <v>3.4206599512074729</v>
          </cell>
          <cell r="BC198">
            <v>3.4199229022934361</v>
          </cell>
          <cell r="BD198">
            <v>3.4200536574134648</v>
          </cell>
          <cell r="BE198">
            <v>3.4201572363082882</v>
          </cell>
          <cell r="BF198">
            <v>3.4204050447562313</v>
          </cell>
        </row>
        <row r="199">
          <cell r="AA199">
            <v>2.6922190000000001</v>
          </cell>
          <cell r="AB199">
            <v>3.815836</v>
          </cell>
          <cell r="AC199">
            <v>2.2739222297000001</v>
          </cell>
          <cell r="AD199">
            <v>3.989697</v>
          </cell>
          <cell r="AE199">
            <v>3.8992150000000003</v>
          </cell>
          <cell r="AF199">
            <v>3.1425491235600003</v>
          </cell>
          <cell r="AG199">
            <v>4.4993793985146437</v>
          </cell>
          <cell r="AH199">
            <v>4.1315779382936624</v>
          </cell>
          <cell r="AI199">
            <v>4.0915023490556459</v>
          </cell>
          <cell r="AJ199">
            <v>4.3247216188225979</v>
          </cell>
          <cell r="AK199">
            <v>4.0912419928225709</v>
          </cell>
          <cell r="AL199">
            <v>4.0322968515681374</v>
          </cell>
          <cell r="AM199">
            <v>4.2276846595018247</v>
          </cell>
          <cell r="AN199">
            <v>4.1342681501125229</v>
          </cell>
          <cell r="AO199">
            <v>4.1534894943541563</v>
          </cell>
          <cell r="AP199">
            <v>4.1620426545655311</v>
          </cell>
          <cell r="AQ199">
            <v>4.1277962296718425</v>
          </cell>
          <cell r="AR199">
            <v>4.1419563620204345</v>
          </cell>
          <cell r="AS199">
            <v>4.1610562376411755</v>
          </cell>
          <cell r="AT199">
            <v>4.1439105781448982</v>
          </cell>
          <cell r="AU199">
            <v>4.1492681956506283</v>
          </cell>
          <cell r="AV199">
            <v>4.1473524124087762</v>
          </cell>
          <cell r="AW199">
            <v>4.1447975206257963</v>
          </cell>
          <cell r="AX199">
            <v>4.148708757173182</v>
          </cell>
          <cell r="AY199">
            <v>4.1492769888942549</v>
          </cell>
          <cell r="AZ199">
            <v>4.1468074928006571</v>
          </cell>
          <cell r="BA199">
            <v>4.1478807749505267</v>
          </cell>
          <cell r="BB199">
            <v>4.1473886343805333</v>
          </cell>
          <cell r="BC199">
            <v>4.1474943068888832</v>
          </cell>
          <cell r="BD199">
            <v>4.1480125296398311</v>
          </cell>
          <cell r="BE199">
            <v>4.1477696395829708</v>
          </cell>
          <cell r="BF199">
            <v>4.1475167477320865</v>
          </cell>
        </row>
        <row r="200">
          <cell r="AA200">
            <v>2.8169650000000002</v>
          </cell>
          <cell r="AB200">
            <v>2.5031970000000001</v>
          </cell>
          <cell r="AC200">
            <v>4.0921230499600005</v>
          </cell>
          <cell r="AD200">
            <v>3.4876510000000001</v>
          </cell>
          <cell r="AE200">
            <v>4.1454080000000006</v>
          </cell>
          <cell r="AF200">
            <v>4.1456556327999996</v>
          </cell>
          <cell r="AG200">
            <v>4.6004426519942934</v>
          </cell>
          <cell r="AH200">
            <v>4.4338989394630524</v>
          </cell>
          <cell r="AI200">
            <v>4.7042632775028386</v>
          </cell>
          <cell r="AJ200">
            <v>4.5778027961434171</v>
          </cell>
          <cell r="AK200">
            <v>4.5601945075822758</v>
          </cell>
          <cell r="AL200">
            <v>4.4861276101608212</v>
          </cell>
          <cell r="AM200">
            <v>4.5753204345371756</v>
          </cell>
          <cell r="AN200">
            <v>4.5524574261704815</v>
          </cell>
          <cell r="AO200">
            <v>4.5807417251853053</v>
          </cell>
          <cell r="AP200">
            <v>4.5503805549188341</v>
          </cell>
          <cell r="AQ200">
            <v>4.5509683407272119</v>
          </cell>
          <cell r="AR200">
            <v>4.5490055501945239</v>
          </cell>
          <cell r="AS200">
            <v>4.5619736963078017</v>
          </cell>
          <cell r="AT200">
            <v>4.5567107194392715</v>
          </cell>
          <cell r="AU200">
            <v>4.558613973466735</v>
          </cell>
          <cell r="AV200">
            <v>4.553807772317529</v>
          </cell>
          <cell r="AW200">
            <v>4.5554544560271086</v>
          </cell>
          <cell r="AX200">
            <v>4.5560223423451722</v>
          </cell>
          <cell r="AY200">
            <v>4.5573121235116885</v>
          </cell>
          <cell r="AZ200">
            <v>4.5561218527191647</v>
          </cell>
          <cell r="BA200">
            <v>4.5562421335336465</v>
          </cell>
          <cell r="BB200">
            <v>4.5557437093841333</v>
          </cell>
          <cell r="BC200">
            <v>4.5562305816273563</v>
          </cell>
          <cell r="BD200">
            <v>4.5562884322987616</v>
          </cell>
          <cell r="BE200">
            <v>4.556330080155198</v>
          </cell>
          <cell r="BF200">
            <v>4.5561253419126126</v>
          </cell>
        </row>
        <row r="201">
          <cell r="AA201">
            <v>1.8793140000000002</v>
          </cell>
          <cell r="AB201">
            <v>2.9564729999999999</v>
          </cell>
          <cell r="AC201">
            <v>4.3595655021599997</v>
          </cell>
          <cell r="AD201">
            <v>2.4367040000000002</v>
          </cell>
          <cell r="AE201">
            <v>3.7946460000000002</v>
          </cell>
          <cell r="AF201">
            <v>3.2397089315800001</v>
          </cell>
          <cell r="AG201">
            <v>4.1635803866763545</v>
          </cell>
          <cell r="AH201">
            <v>4.0509498753673894</v>
          </cell>
          <cell r="AI201">
            <v>4.1350357945535512</v>
          </cell>
          <cell r="AJ201">
            <v>3.8899207684672192</v>
          </cell>
          <cell r="AK201">
            <v>4.0125183916694951</v>
          </cell>
          <cell r="AL201">
            <v>3.890388730040053</v>
          </cell>
          <cell r="AM201">
            <v>4.0504010433468025</v>
          </cell>
          <cell r="AN201">
            <v>3.9957627120195411</v>
          </cell>
          <cell r="AO201">
            <v>3.9956529456154244</v>
          </cell>
          <cell r="AP201">
            <v>3.9677983291086223</v>
          </cell>
          <cell r="AQ201">
            <v>3.988944764538263</v>
          </cell>
          <cell r="AR201">
            <v>3.9800007520260881</v>
          </cell>
          <cell r="AS201">
            <v>3.9997119589257308</v>
          </cell>
          <cell r="AT201">
            <v>3.9856319006615877</v>
          </cell>
          <cell r="AU201">
            <v>3.9864217500428261</v>
          </cell>
          <cell r="AV201">
            <v>3.9844175410520584</v>
          </cell>
          <cell r="AW201">
            <v>3.9881422252388985</v>
          </cell>
          <cell r="AX201">
            <v>3.9872367805416578</v>
          </cell>
          <cell r="AY201">
            <v>3.9888650751842203</v>
          </cell>
          <cell r="AZ201">
            <v>3.9863700395074053</v>
          </cell>
          <cell r="BA201">
            <v>3.9870166744119313</v>
          </cell>
          <cell r="BB201">
            <v>3.9870063323048472</v>
          </cell>
          <cell r="BC201">
            <v>3.9875261589768227</v>
          </cell>
          <cell r="BD201">
            <v>3.9872989803900118</v>
          </cell>
          <cell r="BE201">
            <v>3.9873568560770458</v>
          </cell>
          <cell r="BF201">
            <v>3.9870436371182039</v>
          </cell>
        </row>
        <row r="202">
          <cell r="AA202">
            <v>1.214753</v>
          </cell>
          <cell r="AB202">
            <v>3.3737339999999998</v>
          </cell>
          <cell r="AC202">
            <v>3.5210052158600003</v>
          </cell>
          <cell r="AD202">
            <v>2.2351520000000002</v>
          </cell>
          <cell r="AE202">
            <v>3.0455649999999999</v>
          </cell>
          <cell r="AF202">
            <v>4.9490808901600003</v>
          </cell>
          <cell r="AG202">
            <v>3.6139422833130763</v>
          </cell>
          <cell r="AH202">
            <v>4.1323785561600124</v>
          </cell>
          <cell r="AI202">
            <v>3.9903871532423514</v>
          </cell>
          <cell r="AJ202">
            <v>3.9538223362127458</v>
          </cell>
          <cell r="AK202">
            <v>4.0844378387564673</v>
          </cell>
          <cell r="AL202">
            <v>4.1221471298043326</v>
          </cell>
          <cell r="AM202">
            <v>3.9549936335369309</v>
          </cell>
          <cell r="AN202">
            <v>4.0566346028351816</v>
          </cell>
          <cell r="AO202">
            <v>4.0211576183105651</v>
          </cell>
          <cell r="AP202">
            <v>4.0344071082291313</v>
          </cell>
          <cell r="AQ202">
            <v>4.0478741646486958</v>
          </cell>
          <cell r="AR202">
            <v>4.0378680185432287</v>
          </cell>
          <cell r="AS202">
            <v>4.0230134255121017</v>
          </cell>
          <cell r="AT202">
            <v>4.0395883025133603</v>
          </cell>
          <cell r="AU202">
            <v>4.0328640670487443</v>
          </cell>
          <cell r="AV202">
            <v>4.0365502038893037</v>
          </cell>
          <cell r="AW202">
            <v>4.0362415956532267</v>
          </cell>
          <cell r="AX202">
            <v>4.0339768035013472</v>
          </cell>
          <cell r="AY202">
            <v>4.0336515189233468</v>
          </cell>
          <cell r="AZ202">
            <v>4.0358441945211965</v>
          </cell>
          <cell r="BA202">
            <v>4.0346568378031931</v>
          </cell>
          <cell r="BB202">
            <v>4.0352528632976847</v>
          </cell>
          <cell r="BC202">
            <v>4.0348741900804619</v>
          </cell>
          <cell r="BD202">
            <v>4.0346764436093538</v>
          </cell>
          <cell r="BE202">
            <v>4.0348559209251764</v>
          </cell>
          <cell r="BF202">
            <v>4.0350609058623785</v>
          </cell>
        </row>
        <row r="203">
          <cell r="AA203">
            <v>2.1478139999999999</v>
          </cell>
          <cell r="AB203">
            <v>5.3493149999999998</v>
          </cell>
          <cell r="AC203">
            <v>3.9542064319999999</v>
          </cell>
          <cell r="AD203">
            <v>3.2137069999999999</v>
          </cell>
          <cell r="AE203">
            <v>2.8263910000000001</v>
          </cell>
          <cell r="AF203">
            <v>3.7533809823400004</v>
          </cell>
          <cell r="AG203">
            <v>4.7208396714808778</v>
          </cell>
          <cell r="AH203">
            <v>4.6083601857743153</v>
          </cell>
          <cell r="AI203">
            <v>4.2440337355631206</v>
          </cell>
          <cell r="AJ203">
            <v>4.2060066392183613</v>
          </cell>
          <cell r="AK203">
            <v>4.1717207559327969</v>
          </cell>
          <cell r="AL203">
            <v>4.3004992581409667</v>
          </cell>
          <cell r="AM203">
            <v>4.390192197593894</v>
          </cell>
          <cell r="AN203">
            <v>4.306124114925912</v>
          </cell>
          <cell r="AO203">
            <v>4.2624905172898284</v>
          </cell>
          <cell r="AP203">
            <v>4.2749085931623858</v>
          </cell>
          <cell r="AQ203">
            <v>4.2862053687766792</v>
          </cell>
          <cell r="AR203">
            <v>4.3068429362225968</v>
          </cell>
          <cell r="AS203">
            <v>4.3039841583497394</v>
          </cell>
          <cell r="AT203">
            <v>4.2873143060754808</v>
          </cell>
          <cell r="AU203">
            <v>4.2868863147602454</v>
          </cell>
          <cell r="AV203">
            <v>4.2918510725173764</v>
          </cell>
          <cell r="AW203">
            <v>4.294246616836948</v>
          </cell>
          <cell r="AX203">
            <v>4.2953757575850871</v>
          </cell>
          <cell r="AY203">
            <v>4.2928564937079576</v>
          </cell>
          <cell r="AZ203">
            <v>4.2911348135550273</v>
          </cell>
          <cell r="BA203">
            <v>4.2922432510815236</v>
          </cell>
          <cell r="BB203">
            <v>4.2930929508404807</v>
          </cell>
          <cell r="BC203">
            <v>4.2931713865533085</v>
          </cell>
          <cell r="BD203">
            <v>4.2929406533540151</v>
          </cell>
          <cell r="BE203">
            <v>4.2924997791476596</v>
          </cell>
          <cell r="BF203">
            <v>4.2925166110768718</v>
          </cell>
        </row>
        <row r="204">
          <cell r="AA204">
            <v>2.7053069999999999</v>
          </cell>
          <cell r="AB204">
            <v>3.4777069999999997</v>
          </cell>
          <cell r="AC204">
            <v>3.1430209122400004</v>
          </cell>
          <cell r="AD204">
            <v>3.1764420000000002</v>
          </cell>
          <cell r="AE204">
            <v>2.5880475104</v>
          </cell>
          <cell r="AF204">
            <v>6.1062396311400002</v>
          </cell>
          <cell r="AG204">
            <v>4.0728478106041823</v>
          </cell>
          <cell r="AH204">
            <v>4.4622345192812025</v>
          </cell>
          <cell r="AI204">
            <v>4.3860657446741129</v>
          </cell>
          <cell r="AJ204">
            <v>4.4882298786371404</v>
          </cell>
          <cell r="AK204">
            <v>4.4744472184672954</v>
          </cell>
          <cell r="AL204">
            <v>4.6965436752607559</v>
          </cell>
          <cell r="AM204">
            <v>4.3767650343327871</v>
          </cell>
          <cell r="AN204">
            <v>4.5015042072641016</v>
          </cell>
          <cell r="AO204">
            <v>4.4844103102744182</v>
          </cell>
          <cell r="AP204">
            <v>4.5074980027924161</v>
          </cell>
          <cell r="AQ204">
            <v>4.5067340891198713</v>
          </cell>
          <cell r="AR204">
            <v>4.5133442459848965</v>
          </cell>
          <cell r="AS204">
            <v>4.4753823287567185</v>
          </cell>
          <cell r="AT204">
            <v>4.5026981710871405</v>
          </cell>
          <cell r="AU204">
            <v>4.4974737953856643</v>
          </cell>
          <cell r="AV204">
            <v>4.5011313675482088</v>
          </cell>
          <cell r="AW204">
            <v>4.4991265260668589</v>
          </cell>
          <cell r="AX204">
            <v>4.4980059817525255</v>
          </cell>
          <cell r="AY204">
            <v>4.4951624377689186</v>
          </cell>
          <cell r="AZ204">
            <v>4.4996871683680792</v>
          </cell>
          <cell r="BA204">
            <v>4.4981800217044352</v>
          </cell>
          <cell r="BB204">
            <v>4.4986226963009184</v>
          </cell>
          <cell r="BC204">
            <v>4.4980324271321637</v>
          </cell>
          <cell r="BD204">
            <v>4.4979316611789759</v>
          </cell>
          <cell r="BE204">
            <v>4.4979369502549025</v>
          </cell>
          <cell r="BF204">
            <v>4.498490794936914</v>
          </cell>
        </row>
        <row r="205">
          <cell r="AA205">
            <v>2.451641</v>
          </cell>
          <cell r="AB205">
            <v>3.1440700000000001</v>
          </cell>
          <cell r="AC205">
            <v>2.4712246965999998</v>
          </cell>
          <cell r="AD205">
            <v>3.314225</v>
          </cell>
          <cell r="AE205">
            <v>3.4232589789200003</v>
          </cell>
          <cell r="AF205">
            <v>4.7768846358200001</v>
          </cell>
          <cell r="AG205">
            <v>2.6019450003267295</v>
          </cell>
          <cell r="AH205">
            <v>4.1336155776810983</v>
          </cell>
          <cell r="AI205">
            <v>3.8117863693786305</v>
          </cell>
          <cell r="AJ205">
            <v>4.0140465671067744</v>
          </cell>
          <cell r="AK205">
            <v>3.880775758633348</v>
          </cell>
          <cell r="AL205">
            <v>3.8622446385495977</v>
          </cell>
          <cell r="AM205">
            <v>3.6884338546253232</v>
          </cell>
          <cell r="AN205">
            <v>3.9404937822698827</v>
          </cell>
          <cell r="AO205">
            <v>3.8514574376587234</v>
          </cell>
          <cell r="AP205">
            <v>3.8771989202369781</v>
          </cell>
          <cell r="AQ205">
            <v>3.8446810943473722</v>
          </cell>
          <cell r="AR205">
            <v>3.8439657266681095</v>
          </cell>
          <cell r="AS205">
            <v>3.8404530178276559</v>
          </cell>
          <cell r="AT205">
            <v>3.8715593922362217</v>
          </cell>
          <cell r="AU205">
            <v>3.8515512393477778</v>
          </cell>
          <cell r="AV205">
            <v>3.8555716302632632</v>
          </cell>
          <cell r="AW205">
            <v>3.8504420940854303</v>
          </cell>
          <cell r="AX205">
            <v>3.852620201268607</v>
          </cell>
          <cell r="AY205">
            <v>3.8539154747520641</v>
          </cell>
          <cell r="AZ205">
            <v>3.8563489114402572</v>
          </cell>
          <cell r="BA205">
            <v>3.8528201279434313</v>
          </cell>
          <cell r="BB205">
            <v>3.8537796623619229</v>
          </cell>
          <cell r="BC205">
            <v>3.8532293618979523</v>
          </cell>
          <cell r="BD205">
            <v>3.8538968755532537</v>
          </cell>
          <cell r="BE205">
            <v>3.8540187076791312</v>
          </cell>
          <cell r="BF205">
            <v>3.8540149878393706</v>
          </cell>
        </row>
        <row r="242">
          <cell r="AB242">
            <v>14.99</v>
          </cell>
          <cell r="AC242">
            <v>21</v>
          </cell>
          <cell r="AD242">
            <v>13.856086855318358</v>
          </cell>
          <cell r="AE242">
            <v>14.036830680131867</v>
          </cell>
          <cell r="AF242">
            <v>13.397368060732608</v>
          </cell>
          <cell r="AG242">
            <v>21.908444806482599</v>
          </cell>
          <cell r="AH242">
            <v>14.927379057380142</v>
          </cell>
          <cell r="AI242">
            <v>14.005195341404511</v>
          </cell>
          <cell r="AJ242">
            <v>14.473105139842501</v>
          </cell>
          <cell r="AK242">
            <v>11.741090975853163</v>
          </cell>
          <cell r="AL242">
            <v>13.710863152080259</v>
          </cell>
          <cell r="AM242">
            <v>13.056360570132775</v>
          </cell>
          <cell r="AN242">
            <v>13.013905647399561</v>
          </cell>
          <cell r="AO242">
            <v>13.765454334507</v>
          </cell>
          <cell r="AP242">
            <v>12.85258610452566</v>
          </cell>
          <cell r="AQ242">
            <v>12.747357781702819</v>
          </cell>
          <cell r="AR242">
            <v>12.115096292274027</v>
          </cell>
          <cell r="AS242">
            <v>10.150020878641005</v>
          </cell>
          <cell r="AT242">
            <v>8.218598844205685</v>
          </cell>
          <cell r="AU242">
            <v>8.0530890791754643</v>
          </cell>
          <cell r="AV242">
            <v>8.0530890791754643</v>
          </cell>
          <cell r="AW242">
            <v>8.0530890791754643</v>
          </cell>
          <cell r="AX242">
            <v>8.0530890791754643</v>
          </cell>
          <cell r="AY242">
            <v>8.0530890791754643</v>
          </cell>
          <cell r="AZ242">
            <v>8.0530890791754643</v>
          </cell>
          <cell r="BA242">
            <v>8.0530890791754643</v>
          </cell>
          <cell r="BB242">
            <v>8.0530890791754643</v>
          </cell>
          <cell r="BC242">
            <v>8.0530890791754643</v>
          </cell>
          <cell r="BD242">
            <v>8.0530890791754643</v>
          </cell>
          <cell r="BE242">
            <v>8.0530890791754643</v>
          </cell>
          <cell r="BF242">
            <v>8.0530890791754643</v>
          </cell>
          <cell r="BG242">
            <v>8.0530890791754643</v>
          </cell>
        </row>
        <row r="243">
          <cell r="AB243">
            <v>12.42</v>
          </cell>
          <cell r="AC243">
            <v>14</v>
          </cell>
          <cell r="AD243">
            <v>15.474356610903197</v>
          </cell>
          <cell r="AE243">
            <v>16.366640745613111</v>
          </cell>
          <cell r="AF243">
            <v>17.847896514098561</v>
          </cell>
          <cell r="AG243">
            <v>19.237162671071015</v>
          </cell>
          <cell r="AH243">
            <v>15.09253675972054</v>
          </cell>
          <cell r="AI243">
            <v>14.966198551820748</v>
          </cell>
          <cell r="AJ243">
            <v>15.352428326947448</v>
          </cell>
          <cell r="AK243">
            <v>12.260385483334781</v>
          </cell>
          <cell r="AL243">
            <v>13.764994550948028</v>
          </cell>
          <cell r="AM243">
            <v>13.539151102389665</v>
          </cell>
          <cell r="AN243">
            <v>13.56060956985862</v>
          </cell>
          <cell r="AO243">
            <v>14.276729557352898</v>
          </cell>
          <cell r="AP243">
            <v>13.272792856932243</v>
          </cell>
          <cell r="AQ243">
            <v>13.132540324725113</v>
          </cell>
          <cell r="AR243">
            <v>12.548546695951632</v>
          </cell>
          <cell r="AS243">
            <v>10.511324083539757</v>
          </cell>
          <cell r="AT243">
            <v>8.5012862432728493</v>
          </cell>
          <cell r="AU243">
            <v>8.3255524813382742</v>
          </cell>
          <cell r="AV243">
            <v>8.3255524813382742</v>
          </cell>
          <cell r="AW243">
            <v>8.3255524813382742</v>
          </cell>
          <cell r="AX243">
            <v>8.3255524813382742</v>
          </cell>
          <cell r="AY243">
            <v>8.3255524813382742</v>
          </cell>
          <cell r="AZ243">
            <v>8.3255524813382742</v>
          </cell>
          <cell r="BA243">
            <v>8.3255524813382742</v>
          </cell>
          <cell r="BB243">
            <v>8.3255524813382742</v>
          </cell>
          <cell r="BC243">
            <v>8.3255524813382742</v>
          </cell>
          <cell r="BD243">
            <v>8.3255524813382742</v>
          </cell>
          <cell r="BE243">
            <v>8.3255524813382742</v>
          </cell>
          <cell r="BF243">
            <v>8.3255524813382742</v>
          </cell>
          <cell r="BG243">
            <v>8.3255524813382742</v>
          </cell>
        </row>
        <row r="244">
          <cell r="AB244">
            <v>10.82</v>
          </cell>
          <cell r="AC244">
            <v>7</v>
          </cell>
          <cell r="AD244">
            <v>18.657485713200082</v>
          </cell>
          <cell r="AE244">
            <v>15.954255006775046</v>
          </cell>
          <cell r="AF244">
            <v>12.888400545977545</v>
          </cell>
          <cell r="AG244">
            <v>13.64741544633336</v>
          </cell>
          <cell r="AH244">
            <v>24.429733779168597</v>
          </cell>
          <cell r="AI244">
            <v>13.583388433696848</v>
          </cell>
          <cell r="AJ244">
            <v>14.945951136595095</v>
          </cell>
          <cell r="AK244">
            <v>11.90642404022538</v>
          </cell>
          <cell r="AL244">
            <v>14.157477766901858</v>
          </cell>
          <cell r="AM244">
            <v>15.060877114059839</v>
          </cell>
          <cell r="AN244">
            <v>13.523899512414992</v>
          </cell>
          <cell r="AO244">
            <v>14.504153361103787</v>
          </cell>
          <cell r="AP244">
            <v>11.825643156663808</v>
          </cell>
          <cell r="AQ244">
            <v>12.616773019400592</v>
          </cell>
          <cell r="AR244">
            <v>11.950809846025855</v>
          </cell>
          <cell r="AS244">
            <v>10.133772818068062</v>
          </cell>
          <cell r="AT244">
            <v>8.1360683021288924</v>
          </cell>
          <cell r="AU244">
            <v>7.847979426206015</v>
          </cell>
          <cell r="AV244">
            <v>7.847979426206015</v>
          </cell>
          <cell r="AW244">
            <v>7.847979426206015</v>
          </cell>
          <cell r="AX244">
            <v>7.847979426206015</v>
          </cell>
          <cell r="AY244">
            <v>7.847979426206015</v>
          </cell>
          <cell r="AZ244">
            <v>7.847979426206015</v>
          </cell>
          <cell r="BA244">
            <v>7.847979426206015</v>
          </cell>
          <cell r="BB244">
            <v>7.847979426206015</v>
          </cell>
          <cell r="BC244">
            <v>7.847979426206015</v>
          </cell>
          <cell r="BD244">
            <v>7.847979426206015</v>
          </cell>
          <cell r="BE244">
            <v>7.847979426206015</v>
          </cell>
          <cell r="BF244">
            <v>7.847979426206015</v>
          </cell>
          <cell r="BG244">
            <v>7.847979426206015</v>
          </cell>
        </row>
        <row r="245">
          <cell r="AA245">
            <v>13.3016666666667</v>
          </cell>
          <cell r="AB245">
            <v>11</v>
          </cell>
          <cell r="AC245">
            <v>33.534999999999997</v>
          </cell>
          <cell r="AD245">
            <v>13.810885546858449</v>
          </cell>
          <cell r="AE245">
            <v>12.668129782598223</v>
          </cell>
          <cell r="AF245">
            <v>15.967255106517104</v>
          </cell>
          <cell r="AG245">
            <v>16.180423627331475</v>
          </cell>
          <cell r="AH245">
            <v>18.484522889945826</v>
          </cell>
          <cell r="AI245">
            <v>14.959325480469291</v>
          </cell>
          <cell r="AJ245">
            <v>12.28654009439064</v>
          </cell>
          <cell r="AK245">
            <v>14.414846429324312</v>
          </cell>
          <cell r="AL245">
            <v>14.598078781236591</v>
          </cell>
          <cell r="AM245">
            <v>14.494658625830514</v>
          </cell>
          <cell r="AN245">
            <v>14.772015464173855</v>
          </cell>
          <cell r="AO245">
            <v>17.250097489595024</v>
          </cell>
          <cell r="AP245">
            <v>15.331899499399668</v>
          </cell>
          <cell r="AQ245">
            <v>15.203729438490974</v>
          </cell>
          <cell r="AR245">
            <v>12.119791031111388</v>
          </cell>
          <cell r="AS245">
            <v>9.9453418791106589</v>
          </cell>
          <cell r="AT245">
            <v>10.019089800697909</v>
          </cell>
          <cell r="AU245">
            <v>9.7654146444813321</v>
          </cell>
          <cell r="AV245">
            <v>9.7654146444813321</v>
          </cell>
          <cell r="AW245">
            <v>9.7654146444813321</v>
          </cell>
          <cell r="AX245">
            <v>9.7654146444813321</v>
          </cell>
          <cell r="AY245">
            <v>9.7654146444813321</v>
          </cell>
          <cell r="AZ245">
            <v>9.7654146444813321</v>
          </cell>
          <cell r="BA245">
            <v>9.7654146444813321</v>
          </cell>
          <cell r="BB245">
            <v>9.7654146444813321</v>
          </cell>
          <cell r="BC245">
            <v>9.7654146444813321</v>
          </cell>
          <cell r="BD245">
            <v>9.7654146444813321</v>
          </cell>
          <cell r="BE245">
            <v>9.7654146444813321</v>
          </cell>
          <cell r="BF245">
            <v>9.7654146444813321</v>
          </cell>
        </row>
        <row r="246">
          <cell r="AA246">
            <v>16</v>
          </cell>
          <cell r="AB246">
            <v>11.87</v>
          </cell>
          <cell r="AC246">
            <v>34.244999999999997</v>
          </cell>
          <cell r="AD246">
            <v>11.639601875815378</v>
          </cell>
          <cell r="AE246">
            <v>9.6003876941036772</v>
          </cell>
          <cell r="AF246">
            <v>9.868403647004131</v>
          </cell>
          <cell r="AG246">
            <v>10.221550460502892</v>
          </cell>
          <cell r="AH246">
            <v>15.675531153449315</v>
          </cell>
          <cell r="AI246">
            <v>11.02743731987816</v>
          </cell>
          <cell r="AJ246">
            <v>8.8375680787895714</v>
          </cell>
          <cell r="AK246">
            <v>10.355889037119775</v>
          </cell>
          <cell r="AL246">
            <v>10.581757874803316</v>
          </cell>
          <cell r="AM246">
            <v>10.882172577937423</v>
          </cell>
          <cell r="AN246">
            <v>10.78655484531637</v>
          </cell>
          <cell r="AO246">
            <v>10.11444897671211</v>
          </cell>
          <cell r="AP246">
            <v>9.8646271144499504</v>
          </cell>
          <cell r="AQ246">
            <v>9.6710197267568763</v>
          </cell>
          <cell r="AR246">
            <v>8.0711369416560537</v>
          </cell>
          <cell r="AS246">
            <v>6.4633346014325301</v>
          </cell>
          <cell r="AT246">
            <v>6.3386826380640748</v>
          </cell>
          <cell r="AU246">
            <v>6.1781923799264344</v>
          </cell>
          <cell r="AV246">
            <v>6.1781923799264344</v>
          </cell>
          <cell r="AW246">
            <v>6.1781923799264344</v>
          </cell>
          <cell r="AX246">
            <v>6.1781923799264344</v>
          </cell>
          <cell r="AY246">
            <v>6.1781923799264344</v>
          </cell>
          <cell r="AZ246">
            <v>6.1781923799264344</v>
          </cell>
          <cell r="BA246">
            <v>6.1781923799264344</v>
          </cell>
          <cell r="BB246">
            <v>6.1781923799264344</v>
          </cell>
          <cell r="BC246">
            <v>6.1781923799264344</v>
          </cell>
          <cell r="BD246">
            <v>6.1781923799264344</v>
          </cell>
          <cell r="BE246">
            <v>6.1781923799264344</v>
          </cell>
          <cell r="BF246">
            <v>6.1781923799264344</v>
          </cell>
        </row>
        <row r="247">
          <cell r="AA247">
            <v>8</v>
          </cell>
          <cell r="AB247">
            <v>23.6</v>
          </cell>
          <cell r="AC247">
            <v>43.158000000000001</v>
          </cell>
          <cell r="AD247">
            <v>13.945280767206244</v>
          </cell>
          <cell r="AE247">
            <v>6.9373389872466005</v>
          </cell>
          <cell r="AF247">
            <v>17.858638578776393</v>
          </cell>
          <cell r="AG247">
            <v>14.394613433946333</v>
          </cell>
          <cell r="AH247">
            <v>17.227850890075562</v>
          </cell>
          <cell r="AI247">
            <v>13.452592954275465</v>
          </cell>
          <cell r="AJ247">
            <v>10.790946433911513</v>
          </cell>
          <cell r="AK247">
            <v>13.242028941633853</v>
          </cell>
          <cell r="AL247">
            <v>13.057594660659134</v>
          </cell>
          <cell r="AM247">
            <v>13.112688170264354</v>
          </cell>
          <cell r="AN247">
            <v>13.288715370884235</v>
          </cell>
          <cell r="AO247">
            <v>12.480027902897994</v>
          </cell>
          <cell r="AP247">
            <v>12.195560004061729</v>
          </cell>
          <cell r="AQ247">
            <v>11.87563116674799</v>
          </cell>
          <cell r="AR247">
            <v>9.902278693012974</v>
          </cell>
          <cell r="AS247">
            <v>7.9594138807119039</v>
          </cell>
          <cell r="AT247">
            <v>7.8050979460191092</v>
          </cell>
          <cell r="AU247">
            <v>7.6074792520930234</v>
          </cell>
          <cell r="AV247">
            <v>7.6074792520930234</v>
          </cell>
          <cell r="AW247">
            <v>7.6074792520930234</v>
          </cell>
          <cell r="AX247">
            <v>7.6074792520930234</v>
          </cell>
          <cell r="AY247">
            <v>7.6074792520930234</v>
          </cell>
          <cell r="AZ247">
            <v>7.6074792520930234</v>
          </cell>
          <cell r="BA247">
            <v>7.6074792520930234</v>
          </cell>
          <cell r="BB247">
            <v>7.6074792520930234</v>
          </cell>
          <cell r="BC247">
            <v>7.6074792520930234</v>
          </cell>
          <cell r="BD247">
            <v>7.6074792520930234</v>
          </cell>
          <cell r="BE247">
            <v>7.6074792520930234</v>
          </cell>
          <cell r="BF247">
            <v>7.6074792520930234</v>
          </cell>
        </row>
        <row r="248">
          <cell r="AA248">
            <v>9.27</v>
          </cell>
          <cell r="AB248">
            <v>8.3990441310971509</v>
          </cell>
          <cell r="AC248">
            <v>36.418999999999997</v>
          </cell>
          <cell r="AD248">
            <v>11.616042093179136</v>
          </cell>
          <cell r="AE248">
            <v>6.8940717767666522</v>
          </cell>
          <cell r="AF248">
            <v>24.533619768693136</v>
          </cell>
          <cell r="AG248">
            <v>17.183957916925639</v>
          </cell>
          <cell r="AH248">
            <v>17.292030063145081</v>
          </cell>
          <cell r="AI248">
            <v>14.505523852950166</v>
          </cell>
          <cell r="AJ248">
            <v>12.161511089099097</v>
          </cell>
          <cell r="AK248">
            <v>15.768673062697738</v>
          </cell>
          <cell r="AL248">
            <v>14.550803343805452</v>
          </cell>
          <cell r="AM248">
            <v>14.392142480780999</v>
          </cell>
          <cell r="AN248">
            <v>14.886511972778939</v>
          </cell>
          <cell r="AO248">
            <v>14.104633237989601</v>
          </cell>
          <cell r="AP248">
            <v>13.784309477866275</v>
          </cell>
          <cell r="AQ248">
            <v>13.278927019186341</v>
          </cell>
          <cell r="AR248">
            <v>11.086112768105108</v>
          </cell>
          <cell r="AS248">
            <v>8.952245733343247</v>
          </cell>
          <cell r="AT248">
            <v>8.7859197736818366</v>
          </cell>
          <cell r="AU248">
            <v>8.5634674735797045</v>
          </cell>
          <cell r="AV248">
            <v>8.5634674735797045</v>
          </cell>
          <cell r="AW248">
            <v>8.5634674735797045</v>
          </cell>
          <cell r="AX248">
            <v>8.5634674735797045</v>
          </cell>
          <cell r="AY248">
            <v>8.5634674735797045</v>
          </cell>
          <cell r="AZ248">
            <v>8.5634674735797045</v>
          </cell>
          <cell r="BA248">
            <v>8.5634674735797045</v>
          </cell>
          <cell r="BB248">
            <v>8.5634674735797045</v>
          </cell>
          <cell r="BC248">
            <v>8.5634674735797045</v>
          </cell>
          <cell r="BD248">
            <v>8.5634674735797045</v>
          </cell>
          <cell r="BE248">
            <v>8.5634674735797045</v>
          </cell>
          <cell r="BF248">
            <v>8.5634674735797045</v>
          </cell>
        </row>
        <row r="249">
          <cell r="AA249">
            <v>19.079999999999998</v>
          </cell>
          <cell r="AB249">
            <v>8.5299999999999994</v>
          </cell>
          <cell r="AC249">
            <v>31.837</v>
          </cell>
          <cell r="AD249">
            <v>7.7839089713121261</v>
          </cell>
          <cell r="AE249">
            <v>7.8819898722625243</v>
          </cell>
          <cell r="AF249">
            <v>18.369841190357018</v>
          </cell>
          <cell r="AG249">
            <v>14.190904728810249</v>
          </cell>
          <cell r="AH249">
            <v>14.431447218384323</v>
          </cell>
          <cell r="AI249">
            <v>11.797900836932381</v>
          </cell>
          <cell r="AJ249">
            <v>10.162750985853149</v>
          </cell>
          <cell r="AK249">
            <v>12.381802523065675</v>
          </cell>
          <cell r="AL249">
            <v>11.902106720679216</v>
          </cell>
          <cell r="AM249">
            <v>11.763329388670204</v>
          </cell>
          <cell r="AN249">
            <v>12.111750022519614</v>
          </cell>
          <cell r="AO249">
            <v>11.472076961435199</v>
          </cell>
          <cell r="AP249">
            <v>11.155422222581686</v>
          </cell>
          <cell r="AQ249">
            <v>10.813783763827132</v>
          </cell>
          <cell r="AR249">
            <v>9.0200013385160958</v>
          </cell>
          <cell r="AS249">
            <v>7.2770022572596584</v>
          </cell>
          <cell r="AT249">
            <v>7.1399476768292676</v>
          </cell>
          <cell r="AU249">
            <v>6.9591700434985748</v>
          </cell>
          <cell r="AV249">
            <v>6.9591700434985748</v>
          </cell>
          <cell r="AW249">
            <v>6.9591700434985748</v>
          </cell>
          <cell r="AX249">
            <v>6.9591700434985748</v>
          </cell>
          <cell r="AY249">
            <v>6.9591700434985748</v>
          </cell>
          <cell r="AZ249">
            <v>6.9591700434985748</v>
          </cell>
          <cell r="BA249">
            <v>6.9591700434985748</v>
          </cell>
          <cell r="BB249">
            <v>6.9591700434985748</v>
          </cell>
          <cell r="BC249">
            <v>6.9591700434985748</v>
          </cell>
          <cell r="BD249">
            <v>6.9591700434985748</v>
          </cell>
          <cell r="BE249">
            <v>6.9591700434985748</v>
          </cell>
          <cell r="BF249">
            <v>6.9591700434985748</v>
          </cell>
        </row>
        <row r="250">
          <cell r="AA250">
            <v>15.52</v>
          </cell>
          <cell r="AB250">
            <v>7.2971325904147903</v>
          </cell>
          <cell r="AC250">
            <v>19.489000000000001</v>
          </cell>
          <cell r="AD250">
            <v>7.6405620942472385</v>
          </cell>
          <cell r="AE250">
            <v>9.3664648656530964</v>
          </cell>
          <cell r="AF250">
            <v>18.674778867115887</v>
          </cell>
          <cell r="AG250">
            <v>12.152200501918182</v>
          </cell>
          <cell r="AH250">
            <v>12.06352183223369</v>
          </cell>
          <cell r="AI250">
            <v>11.104427444530131</v>
          </cell>
          <cell r="AJ250">
            <v>9.5088328250939913</v>
          </cell>
          <cell r="AK250">
            <v>11.336777827117039</v>
          </cell>
          <cell r="AL250">
            <v>10.655754579336113</v>
          </cell>
          <cell r="AM250">
            <v>10.613292358672945</v>
          </cell>
          <cell r="AN250">
            <v>11.109414563352411</v>
          </cell>
          <cell r="AO250">
            <v>10.475278794199383</v>
          </cell>
          <cell r="AP250">
            <v>10.136879138287592</v>
          </cell>
          <cell r="AQ250">
            <v>9.8110930976636865</v>
          </cell>
          <cell r="AR250">
            <v>8.2063027814292582</v>
          </cell>
          <cell r="AS250">
            <v>6.6325270452284029</v>
          </cell>
          <cell r="AT250">
            <v>6.4991232828319205</v>
          </cell>
          <cell r="AU250">
            <v>6.3345707988399775</v>
          </cell>
          <cell r="AV250">
            <v>6.3345707988399775</v>
          </cell>
          <cell r="AW250">
            <v>6.3345707988399775</v>
          </cell>
          <cell r="AX250">
            <v>6.3345707988399775</v>
          </cell>
          <cell r="AY250">
            <v>6.3345707988399775</v>
          </cell>
          <cell r="AZ250">
            <v>6.3345707988399775</v>
          </cell>
          <cell r="BA250">
            <v>6.3345707988399775</v>
          </cell>
          <cell r="BB250">
            <v>6.3345707988399775</v>
          </cell>
          <cell r="BC250">
            <v>6.3345707988399775</v>
          </cell>
          <cell r="BD250">
            <v>6.3345707988399775</v>
          </cell>
          <cell r="BE250">
            <v>6.3345707988399775</v>
          </cell>
          <cell r="BF250">
            <v>6.3345707988399775</v>
          </cell>
        </row>
        <row r="251">
          <cell r="AA251">
            <v>17.57</v>
          </cell>
          <cell r="AB251">
            <v>9.5444244326531162</v>
          </cell>
          <cell r="AC251">
            <v>21.032</v>
          </cell>
          <cell r="AD251">
            <v>9.4493116801392887</v>
          </cell>
          <cell r="AE251">
            <v>6.8679904007033183</v>
          </cell>
          <cell r="AF251">
            <v>20.385783219984223</v>
          </cell>
          <cell r="AG251">
            <v>12.388904313518756</v>
          </cell>
          <cell r="AH251">
            <v>12.545059577837858</v>
          </cell>
          <cell r="AI251">
            <v>11.408555484986355</v>
          </cell>
          <cell r="AJ251">
            <v>9.4843003156976167</v>
          </cell>
          <cell r="AK251">
            <v>11.689014389223402</v>
          </cell>
          <cell r="AL251">
            <v>10.895817056552499</v>
          </cell>
          <cell r="AM251">
            <v>10.871087586740002</v>
          </cell>
          <cell r="AN251">
            <v>11.342609275159985</v>
          </cell>
          <cell r="AO251">
            <v>10.679723164666852</v>
          </cell>
          <cell r="AP251">
            <v>10.378476961922546</v>
          </cell>
          <cell r="AQ251">
            <v>10.029468877603161</v>
          </cell>
          <cell r="AR251">
            <v>8.3887045029919136</v>
          </cell>
          <cell r="AS251">
            <v>6.7771576377002605</v>
          </cell>
          <cell r="AT251">
            <v>6.6416233533956301</v>
          </cell>
          <cell r="AU251">
            <v>6.4734628842094031</v>
          </cell>
          <cell r="AV251">
            <v>6.4734628842094031</v>
          </cell>
          <cell r="AW251">
            <v>6.4734628842094031</v>
          </cell>
          <cell r="AX251">
            <v>6.4734628842094031</v>
          </cell>
          <cell r="AY251">
            <v>6.4734628842094031</v>
          </cell>
          <cell r="AZ251">
            <v>6.4734628842094031</v>
          </cell>
          <cell r="BA251">
            <v>6.4734628842094031</v>
          </cell>
          <cell r="BB251">
            <v>6.4734628842094031</v>
          </cell>
          <cell r="BC251">
            <v>6.4734628842094031</v>
          </cell>
          <cell r="BD251">
            <v>6.4734628842094031</v>
          </cell>
          <cell r="BE251">
            <v>6.4734628842094031</v>
          </cell>
          <cell r="BF251">
            <v>6.4734628842094031</v>
          </cell>
        </row>
        <row r="252">
          <cell r="AA252">
            <v>15.52</v>
          </cell>
          <cell r="AB252">
            <v>22.863427142127684</v>
          </cell>
          <cell r="AC252">
            <v>18.109000000000002</v>
          </cell>
          <cell r="AD252">
            <v>10.949932258344866</v>
          </cell>
          <cell r="AE252">
            <v>13.37347180378473</v>
          </cell>
          <cell r="AF252">
            <v>22.050831728015009</v>
          </cell>
          <cell r="AG252">
            <v>16.761944986354624</v>
          </cell>
          <cell r="AH252">
            <v>14.575696838554899</v>
          </cell>
          <cell r="AI252">
            <v>14.289025754520473</v>
          </cell>
          <cell r="AJ252">
            <v>11.995785135924983</v>
          </cell>
          <cell r="AK252">
            <v>14.109578340504589</v>
          </cell>
          <cell r="AL252">
            <v>13.583296987295611</v>
          </cell>
          <cell r="AM252">
            <v>13.319796600131085</v>
          </cell>
          <cell r="AN252">
            <v>14.048373550411759</v>
          </cell>
          <cell r="AO252">
            <v>13.200925007443336</v>
          </cell>
          <cell r="AP252">
            <v>12.767837382537774</v>
          </cell>
          <cell r="AQ252">
            <v>12.389126163901903</v>
          </cell>
          <cell r="AR252">
            <v>10.343500829345148</v>
          </cell>
          <cell r="AS252">
            <v>8.3671367595965407</v>
          </cell>
          <cell r="AT252">
            <v>8.1949816938839177</v>
          </cell>
          <cell r="AU252">
            <v>7.9874914624615796</v>
          </cell>
          <cell r="AV252">
            <v>7.9874914624615796</v>
          </cell>
          <cell r="AW252">
            <v>7.9874914624615796</v>
          </cell>
          <cell r="AX252">
            <v>7.9874914624615796</v>
          </cell>
          <cell r="AY252">
            <v>7.9874914624615796</v>
          </cell>
          <cell r="AZ252">
            <v>7.9874914624615796</v>
          </cell>
          <cell r="BA252">
            <v>7.9874914624615796</v>
          </cell>
          <cell r="BB252">
            <v>7.9874914624615796</v>
          </cell>
          <cell r="BC252">
            <v>7.9874914624615796</v>
          </cell>
          <cell r="BD252">
            <v>7.9874914624615796</v>
          </cell>
          <cell r="BE252">
            <v>7.9874914624615796</v>
          </cell>
          <cell r="BF252">
            <v>7.9874914624615796</v>
          </cell>
        </row>
        <row r="253">
          <cell r="AA253">
            <v>10.51</v>
          </cell>
          <cell r="AB253">
            <v>22.84</v>
          </cell>
          <cell r="AC253">
            <v>17.348973118689422</v>
          </cell>
          <cell r="AD253">
            <v>12.499562364605062</v>
          </cell>
          <cell r="AE253">
            <v>14.148829436907954</v>
          </cell>
          <cell r="AF253">
            <v>23.073462483975153</v>
          </cell>
          <cell r="AG253">
            <v>16.994936772682188</v>
          </cell>
          <cell r="AH253">
            <v>15.010328077639937</v>
          </cell>
          <cell r="AI253">
            <v>15.007417325997919</v>
          </cell>
          <cell r="AJ253">
            <v>12.481270972386358</v>
          </cell>
          <cell r="AK253">
            <v>14.986212328568746</v>
          </cell>
          <cell r="AL253">
            <v>14.1041678675518</v>
          </cell>
          <cell r="AM253">
            <v>13.901418864451907</v>
          </cell>
          <cell r="AN253">
            <v>14.704403273859025</v>
          </cell>
          <cell r="AO253">
            <v>13.810145853387853</v>
          </cell>
          <cell r="AP253">
            <v>13.3736969543311</v>
          </cell>
          <cell r="AQ253">
            <v>12.939733987844987</v>
          </cell>
          <cell r="AR253">
            <v>10.816476283675939</v>
          </cell>
          <cell r="AS253">
            <v>8.7537004540731811</v>
          </cell>
          <cell r="AT253">
            <v>8.5722301369534666</v>
          </cell>
          <cell r="AU253">
            <v>8.35518828361419</v>
          </cell>
          <cell r="AV253">
            <v>8.35518828361419</v>
          </cell>
          <cell r="AW253">
            <v>8.35518828361419</v>
          </cell>
          <cell r="AX253">
            <v>8.35518828361419</v>
          </cell>
          <cell r="AY253">
            <v>8.35518828361419</v>
          </cell>
          <cell r="AZ253">
            <v>8.35518828361419</v>
          </cell>
          <cell r="BA253">
            <v>8.35518828361419</v>
          </cell>
          <cell r="BB253">
            <v>8.35518828361419</v>
          </cell>
          <cell r="BC253">
            <v>8.35518828361419</v>
          </cell>
          <cell r="BD253">
            <v>8.35518828361419</v>
          </cell>
          <cell r="BE253">
            <v>8.35518828361419</v>
          </cell>
          <cell r="BF253">
            <v>8.35518828361419</v>
          </cell>
        </row>
        <row r="258">
          <cell r="AB258">
            <v>0</v>
          </cell>
          <cell r="AC258">
            <v>0</v>
          </cell>
          <cell r="AD258">
            <v>0.88558032126876574</v>
          </cell>
          <cell r="AE258">
            <v>2.0472533050537822</v>
          </cell>
          <cell r="AF258">
            <v>2.0621475523781059</v>
          </cell>
          <cell r="AG258">
            <v>2.4838394687270715</v>
          </cell>
          <cell r="AH258">
            <v>2.6170608855522746</v>
          </cell>
          <cell r="AI258">
            <v>2.9147068516841079</v>
          </cell>
          <cell r="AJ258">
            <v>2.8088982764532764</v>
          </cell>
          <cell r="AK258">
            <v>2.8658682438001271</v>
          </cell>
          <cell r="AL258">
            <v>3.1065930180589643</v>
          </cell>
          <cell r="AM258">
            <v>3.1992306642047281</v>
          </cell>
          <cell r="AN258">
            <v>3.3915211317056499</v>
          </cell>
          <cell r="AO258">
            <v>4.0477176208236303</v>
          </cell>
          <cell r="AP258">
            <v>4.0634913225208127</v>
          </cell>
          <cell r="AQ258">
            <v>3.9401324489387792</v>
          </cell>
          <cell r="AR258">
            <v>4.1589650363267365</v>
          </cell>
          <cell r="AS258">
            <v>4.5021793707863544</v>
          </cell>
          <cell r="AT258">
            <v>5.1280851363405375</v>
          </cell>
          <cell r="AU258">
            <v>5.6527777531815602</v>
          </cell>
          <cell r="AV258">
            <v>5.6703829230920144</v>
          </cell>
          <cell r="AW258">
            <v>4.9855047041915341</v>
          </cell>
          <cell r="AX258">
            <v>5.2744381410597931</v>
          </cell>
          <cell r="AY258">
            <v>5.5745684288179662</v>
          </cell>
          <cell r="AZ258">
            <v>6.0581002948593481</v>
          </cell>
          <cell r="BA258">
            <v>6.1791075658865378</v>
          </cell>
          <cell r="BB258">
            <v>6.143620221194408</v>
          </cell>
          <cell r="BC258">
            <v>5.8540281939603753</v>
          </cell>
          <cell r="BD258">
            <v>6.0951037360791611</v>
          </cell>
          <cell r="BE258">
            <v>6.3138971614612629</v>
          </cell>
          <cell r="BF258">
            <v>6.5421406391313761</v>
          </cell>
          <cell r="BG258">
            <v>6.8253253294873026</v>
          </cell>
        </row>
        <row r="259">
          <cell r="AB259">
            <v>0</v>
          </cell>
          <cell r="AC259">
            <v>0</v>
          </cell>
          <cell r="AD259">
            <v>1.2225087193173301</v>
          </cell>
          <cell r="AE259">
            <v>2.6948553905506341</v>
          </cell>
          <cell r="AF259">
            <v>1.908103485901439</v>
          </cell>
          <cell r="AG259">
            <v>2.1805499649340123</v>
          </cell>
          <cell r="AH259">
            <v>2.6738234550362585</v>
          </cell>
          <cell r="AI259">
            <v>3.2644641347301309</v>
          </cell>
          <cell r="AJ259">
            <v>3.2008235613574683</v>
          </cell>
          <cell r="AK259">
            <v>3.3113107271050684</v>
          </cell>
          <cell r="AL259">
            <v>3.5288901157705892</v>
          </cell>
          <cell r="AM259">
            <v>3.6314999407096016</v>
          </cell>
          <cell r="AN259">
            <v>3.8683297654252859</v>
          </cell>
          <cell r="AO259">
            <v>4.6229997446742619</v>
          </cell>
          <cell r="AP259">
            <v>4.6324190863857613</v>
          </cell>
          <cell r="AQ259">
            <v>4.4852900176878512</v>
          </cell>
          <cell r="AR259">
            <v>4.7397429788981205</v>
          </cell>
          <cell r="AS259">
            <v>5.1341053470839242</v>
          </cell>
          <cell r="AT259">
            <v>5.8478037591385927</v>
          </cell>
          <cell r="AU259">
            <v>6.4460053205986387</v>
          </cell>
          <cell r="AV259">
            <v>6.4633339942798402</v>
          </cell>
          <cell r="AW259">
            <v>5.6789845531416594</v>
          </cell>
          <cell r="AX259">
            <v>6.0098287936442496</v>
          </cell>
          <cell r="AY259">
            <v>6.3520613393717449</v>
          </cell>
          <cell r="AZ259">
            <v>6.9032202786751506</v>
          </cell>
          <cell r="BA259">
            <v>7.0408237865707006</v>
          </cell>
          <cell r="BB259">
            <v>7.0003340592168417</v>
          </cell>
          <cell r="BC259">
            <v>6.668726893756153</v>
          </cell>
          <cell r="BD259">
            <v>6.9455837696657339</v>
          </cell>
          <cell r="BE259">
            <v>7.1947874667602116</v>
          </cell>
          <cell r="BF259">
            <v>7.4548878569132686</v>
          </cell>
          <cell r="BG259">
            <v>7.7790107764581711</v>
          </cell>
        </row>
        <row r="260">
          <cell r="AB260">
            <v>0</v>
          </cell>
          <cell r="AC260">
            <v>0</v>
          </cell>
          <cell r="AD260">
            <v>1.3033529114945115</v>
          </cell>
          <cell r="AE260">
            <v>2.1842269960846288</v>
          </cell>
          <cell r="AF260">
            <v>2.4425379621316625</v>
          </cell>
          <cell r="AG260">
            <v>2.6352050458789842</v>
          </cell>
          <cell r="AH260">
            <v>3.0556869799270938</v>
          </cell>
          <cell r="AI260">
            <v>3.4902751103909897</v>
          </cell>
          <cell r="AJ260">
            <v>3.4621547873157525</v>
          </cell>
          <cell r="AK260">
            <v>3.5878836069923978</v>
          </cell>
          <cell r="AL260">
            <v>3.8063134245780756</v>
          </cell>
          <cell r="AM260">
            <v>3.9063597995387762</v>
          </cell>
          <cell r="AN260">
            <v>4.1752382096419796</v>
          </cell>
          <cell r="AO260">
            <v>4.9889483738436455</v>
          </cell>
          <cell r="AP260">
            <v>4.9961899553652618</v>
          </cell>
          <cell r="AQ260">
            <v>4.8374603571455594</v>
          </cell>
          <cell r="AR260">
            <v>5.1109934526950074</v>
          </cell>
          <cell r="AS260">
            <v>5.5380627530383464</v>
          </cell>
          <cell r="AT260">
            <v>6.3086302501704328</v>
          </cell>
          <cell r="AU260">
            <v>6.9544626974541481</v>
          </cell>
          <cell r="AV260">
            <v>6.9715122906764577</v>
          </cell>
          <cell r="AW260">
            <v>6.1231673420405803</v>
          </cell>
          <cell r="AX260">
            <v>6.4810729033465</v>
          </cell>
          <cell r="AY260">
            <v>6.8503821703137477</v>
          </cell>
          <cell r="AZ260">
            <v>7.4448044248087353</v>
          </cell>
          <cell r="BA260">
            <v>7.5929972301544355</v>
          </cell>
          <cell r="BB260">
            <v>7.5492855213955705</v>
          </cell>
          <cell r="BC260">
            <v>7.1909437264540985</v>
          </cell>
          <cell r="BD260">
            <v>7.4905554746845278</v>
          </cell>
          <cell r="BE260">
            <v>7.7592437621522752</v>
          </cell>
          <cell r="BF260">
            <v>8.0397501652912471</v>
          </cell>
          <cell r="BG260">
            <v>8.3899910389830428</v>
          </cell>
        </row>
        <row r="261">
          <cell r="AA261">
            <v>0</v>
          </cell>
          <cell r="AB261">
            <v>0</v>
          </cell>
          <cell r="AC261">
            <v>0</v>
          </cell>
          <cell r="AD261">
            <v>0.82414040175265846</v>
          </cell>
          <cell r="AE261">
            <v>2.1733543895632792</v>
          </cell>
          <cell r="AF261">
            <v>2.0116125510223508</v>
          </cell>
          <cell r="AG261">
            <v>1.7522045772085939</v>
          </cell>
          <cell r="AH261">
            <v>1.6799218654616952</v>
          </cell>
          <cell r="AI261">
            <v>1.9684171774354589</v>
          </cell>
          <cell r="AJ261">
            <v>1.8010280025528511</v>
          </cell>
          <cell r="AK261">
            <v>1.8373082690829519</v>
          </cell>
          <cell r="AL261">
            <v>1.9953905640331777</v>
          </cell>
          <cell r="AM261">
            <v>2.1383900971719743</v>
          </cell>
          <cell r="AN261">
            <v>2.5089912723889585</v>
          </cell>
          <cell r="AO261">
            <v>2.5105095015692118</v>
          </cell>
          <cell r="AP261">
            <v>2.4525266889890718</v>
          </cell>
          <cell r="AQ261">
            <v>2.5899240012839129</v>
          </cell>
          <cell r="AR261">
            <v>2.7915216658623199</v>
          </cell>
          <cell r="AS261">
            <v>3.1829454567617157</v>
          </cell>
          <cell r="AT261">
            <v>3.5115537852336147</v>
          </cell>
          <cell r="AU261">
            <v>3.5221130309435398</v>
          </cell>
          <cell r="AV261">
            <v>3.0990326216006134</v>
          </cell>
          <cell r="AW261">
            <v>3.2783647217441456</v>
          </cell>
          <cell r="AX261">
            <v>3.4653476049609555</v>
          </cell>
          <cell r="AY261">
            <v>3.764829549937815</v>
          </cell>
          <cell r="AZ261">
            <v>3.8399994912799724</v>
          </cell>
          <cell r="BA261">
            <v>3.8184801934595307</v>
          </cell>
          <cell r="BB261">
            <v>3.6398672802338727</v>
          </cell>
          <cell r="BC261">
            <v>3.7878030940649818</v>
          </cell>
          <cell r="BD261">
            <v>3.9237999063964959</v>
          </cell>
          <cell r="BE261">
            <v>4.065710165081156</v>
          </cell>
          <cell r="BF261">
            <v>4.2405836431491917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0.96643943930547882</v>
          </cell>
          <cell r="AE262">
            <v>1.9546584969178649</v>
          </cell>
          <cell r="AF262">
            <v>2.0254184694128581</v>
          </cell>
          <cell r="AG262">
            <v>1.4696233017263627</v>
          </cell>
          <cell r="AH262">
            <v>1.8589906050589746</v>
          </cell>
          <cell r="AI262">
            <v>2.1129393887917196</v>
          </cell>
          <cell r="AJ262">
            <v>1.9469342718262048</v>
          </cell>
          <cell r="AK262">
            <v>1.9865779458502559</v>
          </cell>
          <cell r="AL262">
            <v>2.1541676902305507</v>
          </cell>
          <cell r="AM262">
            <v>2.3170917889022578</v>
          </cell>
          <cell r="AN262">
            <v>2.7132758070373466</v>
          </cell>
          <cell r="AO262">
            <v>2.7133712079235512</v>
          </cell>
          <cell r="AP262">
            <v>2.6498013329000796</v>
          </cell>
          <cell r="AQ262">
            <v>2.7987439645096801</v>
          </cell>
          <cell r="AR262">
            <v>3.0208405257272739</v>
          </cell>
          <cell r="AS262">
            <v>3.4440676796130907</v>
          </cell>
          <cell r="AT262">
            <v>3.8002225654226822</v>
          </cell>
          <cell r="AU262">
            <v>3.8087542764565563</v>
          </cell>
          <cell r="AV262">
            <v>3.3462629270458253</v>
          </cell>
          <cell r="AW262">
            <v>3.5420039278933975</v>
          </cell>
          <cell r="AX262">
            <v>3.7441023239684905</v>
          </cell>
          <cell r="AY262">
            <v>4.0681498340599909</v>
          </cell>
          <cell r="AZ262">
            <v>4.1491859534612638</v>
          </cell>
          <cell r="BA262">
            <v>4.1257114501734931</v>
          </cell>
          <cell r="BB262">
            <v>3.9306446721342501</v>
          </cell>
          <cell r="BC262">
            <v>4.0931970011040892</v>
          </cell>
          <cell r="BD262">
            <v>4.2400717758768289</v>
          </cell>
          <cell r="BE262">
            <v>4.3934244471317401</v>
          </cell>
          <cell r="BF262">
            <v>4.5841371796229664</v>
          </cell>
        </row>
        <row r="263">
          <cell r="AA263">
            <v>0</v>
          </cell>
          <cell r="AB263">
            <v>0</v>
          </cell>
          <cell r="AC263">
            <v>0</v>
          </cell>
          <cell r="AD263">
            <v>1.0505742243619454</v>
          </cell>
          <cell r="AE263">
            <v>2.3738588454061702</v>
          </cell>
          <cell r="AF263">
            <v>1.8880366711344845</v>
          </cell>
          <cell r="AG263">
            <v>1.7141604307395146</v>
          </cell>
          <cell r="AH263">
            <v>1.8815058446450013</v>
          </cell>
          <cell r="AI263">
            <v>2.1600899821516517</v>
          </cell>
          <cell r="AJ263">
            <v>2.0142323754134512</v>
          </cell>
          <cell r="AK263">
            <v>2.0272044049027995</v>
          </cell>
          <cell r="AL263">
            <v>2.199909670055161</v>
          </cell>
          <cell r="AM263">
            <v>2.3701083131978899</v>
          </cell>
          <cell r="AN263">
            <v>2.7815518277426658</v>
          </cell>
          <cell r="AO263">
            <v>2.7765001019648059</v>
          </cell>
          <cell r="AP263">
            <v>2.7127621851148258</v>
          </cell>
          <cell r="AQ263">
            <v>2.866659859000376</v>
          </cell>
          <cell r="AR263">
            <v>3.0909655352583858</v>
          </cell>
          <cell r="AS263">
            <v>3.5208351985551265</v>
          </cell>
          <cell r="AT263">
            <v>3.8843170646723388</v>
          </cell>
          <cell r="AU263">
            <v>3.8977098456957244</v>
          </cell>
          <cell r="AV263">
            <v>3.431722148613594</v>
          </cell>
          <cell r="AW263">
            <v>3.6293325131777623</v>
          </cell>
          <cell r="AX263">
            <v>3.8360198575792128</v>
          </cell>
          <cell r="AY263">
            <v>4.1674795414885768</v>
          </cell>
          <cell r="AZ263">
            <v>4.250833340084327</v>
          </cell>
          <cell r="BA263">
            <v>4.2270904007759205</v>
          </cell>
          <cell r="BB263">
            <v>4.0301440305507548</v>
          </cell>
          <cell r="BC263">
            <v>4.1928454869816951</v>
          </cell>
          <cell r="BD263">
            <v>4.3434359517960717</v>
          </cell>
          <cell r="BE263">
            <v>4.5005309663704347</v>
          </cell>
          <cell r="BF263">
            <v>4.6934514374626692</v>
          </cell>
        </row>
        <row r="264">
          <cell r="AA264">
            <v>0</v>
          </cell>
          <cell r="AB264">
            <v>0</v>
          </cell>
          <cell r="AC264">
            <v>0</v>
          </cell>
          <cell r="AD264">
            <v>0.97005285080910109</v>
          </cell>
          <cell r="AE264">
            <v>2.1215567611678705</v>
          </cell>
          <cell r="AF264">
            <v>2.5971053399290769</v>
          </cell>
          <cell r="AG264">
            <v>1.4723139374783538</v>
          </cell>
          <cell r="AH264">
            <v>1.7674381472983964</v>
          </cell>
          <cell r="AI264">
            <v>2.020084276524746</v>
          </cell>
          <cell r="AJ264">
            <v>1.918090043502747</v>
          </cell>
          <cell r="AK264">
            <v>1.90889825809061</v>
          </cell>
          <cell r="AL264">
            <v>2.0677125032440165</v>
          </cell>
          <cell r="AM264">
            <v>2.2325679513769416</v>
          </cell>
          <cell r="AN264">
            <v>2.6261138829469024</v>
          </cell>
          <cell r="AO264">
            <v>2.6163176854633701</v>
          </cell>
          <cell r="AP264">
            <v>2.5540920347237823</v>
          </cell>
          <cell r="AQ264">
            <v>2.6990438068936635</v>
          </cell>
          <cell r="AR264">
            <v>2.9148723384405075</v>
          </cell>
          <cell r="AS264">
            <v>3.3215865721482896</v>
          </cell>
          <cell r="AT264">
            <v>3.6650294649313704</v>
          </cell>
          <cell r="AU264">
            <v>3.6735628007230634</v>
          </cell>
          <cell r="AV264">
            <v>3.2282317066993484</v>
          </cell>
          <cell r="AW264">
            <v>3.4167839607370953</v>
          </cell>
          <cell r="AX264">
            <v>3.6117999851163458</v>
          </cell>
          <cell r="AY264">
            <v>3.9242679672036935</v>
          </cell>
          <cell r="AZ264">
            <v>4.0024142032094243</v>
          </cell>
          <cell r="BA264">
            <v>3.9798209226995946</v>
          </cell>
          <cell r="BB264">
            <v>3.7919437624950696</v>
          </cell>
          <cell r="BC264">
            <v>3.948412191271315</v>
          </cell>
          <cell r="BD264">
            <v>4.0900788497386875</v>
          </cell>
          <cell r="BE264">
            <v>4.238010132509527</v>
          </cell>
          <cell r="BF264">
            <v>4.42179102904195</v>
          </cell>
        </row>
        <row r="265">
          <cell r="AA265">
            <v>0</v>
          </cell>
          <cell r="AB265">
            <v>0</v>
          </cell>
          <cell r="AC265">
            <v>0</v>
          </cell>
          <cell r="AD265">
            <v>1.1842085578895425</v>
          </cell>
          <cell r="AE265">
            <v>2.5941501411745449</v>
          </cell>
          <cell r="AF265">
            <v>1.9573915861108051</v>
          </cell>
          <cell r="AG265">
            <v>1.3769503242526535</v>
          </cell>
          <cell r="AH265">
            <v>1.8723248815979963</v>
          </cell>
          <cell r="AI265">
            <v>2.1619478350003591</v>
          </cell>
          <cell r="AJ265">
            <v>2.0340180563543271</v>
          </cell>
          <cell r="AK265">
            <v>2.0257606432281747</v>
          </cell>
          <cell r="AL265">
            <v>2.198438650290953</v>
          </cell>
          <cell r="AM265">
            <v>2.3749334018124109</v>
          </cell>
          <cell r="AN265">
            <v>2.7925718456461803</v>
          </cell>
          <cell r="AO265">
            <v>2.7789662794876304</v>
          </cell>
          <cell r="AP265">
            <v>2.7149081103757551</v>
          </cell>
          <cell r="AQ265">
            <v>2.8695222271120269</v>
          </cell>
          <cell r="AR265">
            <v>3.0985141113200658</v>
          </cell>
          <cell r="AS265">
            <v>3.5306988289857957</v>
          </cell>
          <cell r="AT265">
            <v>3.8957028091986192</v>
          </cell>
          <cell r="AU265">
            <v>3.9050203112142547</v>
          </cell>
          <cell r="AV265">
            <v>3.4313510111785797</v>
          </cell>
          <cell r="AW265">
            <v>3.6317823930979234</v>
          </cell>
          <cell r="AX265">
            <v>3.8390848617009055</v>
          </cell>
          <cell r="AY265">
            <v>4.1712248389768973</v>
          </cell>
          <cell r="AZ265">
            <v>4.2543190737200867</v>
          </cell>
          <cell r="BA265">
            <v>4.2302833409339637</v>
          </cell>
          <cell r="BB265">
            <v>4.0304943766357377</v>
          </cell>
          <cell r="BC265">
            <v>4.1969128549973984</v>
          </cell>
          <cell r="BD265">
            <v>4.3474943028583981</v>
          </cell>
          <cell r="BE265">
            <v>4.5047425502629501</v>
          </cell>
          <cell r="BF265">
            <v>4.7001536572690812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0.99831727157414019</v>
          </cell>
          <cell r="AE266">
            <v>2.1441244405825155</v>
          </cell>
          <cell r="AF266">
            <v>2.303135980062903</v>
          </cell>
          <cell r="AG266">
            <v>1.2906262268214299</v>
          </cell>
          <cell r="AH266">
            <v>1.7827581285380725</v>
          </cell>
          <cell r="AI266">
            <v>2.0160026186216031</v>
          </cell>
          <cell r="AJ266">
            <v>1.9166381256837424</v>
          </cell>
          <cell r="AK266">
            <v>1.9200336106309293</v>
          </cell>
          <cell r="AL266">
            <v>2.0753729537106849</v>
          </cell>
          <cell r="AM266">
            <v>2.2373892404315265</v>
          </cell>
          <cell r="AN266">
            <v>2.6310685659148425</v>
          </cell>
          <cell r="AO266">
            <v>2.623955624535502</v>
          </cell>
          <cell r="AP266">
            <v>2.5633490007852515</v>
          </cell>
          <cell r="AQ266">
            <v>2.7077965627946186</v>
          </cell>
          <cell r="AR266">
            <v>2.9218881165736619</v>
          </cell>
          <cell r="AS266">
            <v>3.3281216625133907</v>
          </cell>
          <cell r="AT266">
            <v>3.6721815553516666</v>
          </cell>
          <cell r="AU266">
            <v>3.683660920356751</v>
          </cell>
          <cell r="AV266">
            <v>3.2413393869102638</v>
          </cell>
          <cell r="AW266">
            <v>3.428742549415329</v>
          </cell>
          <cell r="AX266">
            <v>3.6241826853856471</v>
          </cell>
          <cell r="AY266">
            <v>3.9374983290920578</v>
          </cell>
          <cell r="AZ266">
            <v>4.0161244415501738</v>
          </cell>
          <cell r="BA266">
            <v>3.9935846496677945</v>
          </cell>
          <cell r="BB266">
            <v>3.8068161939916396</v>
          </cell>
          <cell r="BC266">
            <v>3.9615078779613579</v>
          </cell>
          <cell r="BD266">
            <v>4.1037460193907771</v>
          </cell>
          <cell r="BE266">
            <v>4.2521641609763989</v>
          </cell>
          <cell r="BF266">
            <v>4.435062722212181</v>
          </cell>
        </row>
        <row r="267">
          <cell r="AA267">
            <v>0</v>
          </cell>
          <cell r="AB267">
            <v>0</v>
          </cell>
          <cell r="AC267">
            <v>0</v>
          </cell>
          <cell r="AD267">
            <v>0.89798628447988482</v>
          </cell>
          <cell r="AE267">
            <v>1.9914329415293657</v>
          </cell>
          <cell r="AF267">
            <v>2.3279776626464415</v>
          </cell>
          <cell r="AG267">
            <v>1.2459803518827035</v>
          </cell>
          <cell r="AH267">
            <v>1.7006453182124521</v>
          </cell>
          <cell r="AI267">
            <v>1.9261994811280483</v>
          </cell>
          <cell r="AJ267">
            <v>1.837837173013668</v>
          </cell>
          <cell r="AK267">
            <v>1.8460537548809315</v>
          </cell>
          <cell r="AL267">
            <v>1.985380274331543</v>
          </cell>
          <cell r="AM267">
            <v>2.1393881947880931</v>
          </cell>
          <cell r="AN267">
            <v>2.5201627901905188</v>
          </cell>
          <cell r="AO267">
            <v>2.5163493784456987</v>
          </cell>
          <cell r="AP267">
            <v>2.4547043158106794</v>
          </cell>
          <cell r="AQ267">
            <v>2.5914107636443049</v>
          </cell>
          <cell r="AR267">
            <v>2.7987641057213479</v>
          </cell>
          <cell r="AS267">
            <v>3.1898418739063277</v>
          </cell>
          <cell r="AT267">
            <v>3.5193088980615759</v>
          </cell>
          <cell r="AU267">
            <v>3.5281305446773219</v>
          </cell>
          <cell r="AV267">
            <v>3.1021447718348059</v>
          </cell>
          <cell r="AW267">
            <v>3.2828009692069635</v>
          </cell>
          <cell r="AX267">
            <v>3.4700880500750597</v>
          </cell>
          <cell r="AY267">
            <v>3.7701459415378515</v>
          </cell>
          <cell r="AZ267">
            <v>3.84525618475773</v>
          </cell>
          <cell r="BA267">
            <v>3.8236137765737177</v>
          </cell>
          <cell r="BB267">
            <v>3.6438604844425004</v>
          </cell>
          <cell r="BC267">
            <v>3.7932466333856616</v>
          </cell>
          <cell r="BD267">
            <v>3.9293739118459508</v>
          </cell>
          <cell r="BE267">
            <v>4.0714798580102771</v>
          </cell>
          <cell r="BF267">
            <v>4.2474331954222793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0.97674475468991817</v>
          </cell>
          <cell r="AE268">
            <v>2.5400546872498198</v>
          </cell>
          <cell r="AF268">
            <v>2.043973635889913</v>
          </cell>
          <cell r="AG268">
            <v>1.2633360226882597</v>
          </cell>
          <cell r="AH268">
            <v>1.7272186304910562</v>
          </cell>
          <cell r="AI268">
            <v>1.9710642345768787</v>
          </cell>
          <cell r="AJ268">
            <v>1.8734493474028002</v>
          </cell>
          <cell r="AK268">
            <v>1.8677626350614358</v>
          </cell>
          <cell r="AL268">
            <v>2.0255429613052209</v>
          </cell>
          <cell r="AM268">
            <v>2.1833192879571812</v>
          </cell>
          <cell r="AN268">
            <v>2.5656657975403956</v>
          </cell>
          <cell r="AO268">
            <v>2.5586825106626137</v>
          </cell>
          <cell r="AP268">
            <v>2.5009799891475462</v>
          </cell>
          <cell r="AQ268">
            <v>2.64308152451291</v>
          </cell>
          <cell r="AR268">
            <v>2.8488863787678387</v>
          </cell>
          <cell r="AS268">
            <v>3.2436569669470035</v>
          </cell>
          <cell r="AT268">
            <v>3.5790423796915256</v>
          </cell>
          <cell r="AU268">
            <v>3.5926986485628927</v>
          </cell>
          <cell r="AV268">
            <v>3.1651101275606406</v>
          </cell>
          <cell r="AW268">
            <v>3.3463768506958678</v>
          </cell>
          <cell r="AX268">
            <v>3.5369533152592769</v>
          </cell>
          <cell r="AY268">
            <v>3.8424781567116293</v>
          </cell>
          <cell r="AZ268">
            <v>3.9193751352311645</v>
          </cell>
          <cell r="BA268">
            <v>3.897541237609802</v>
          </cell>
          <cell r="BB268">
            <v>3.7167962578693685</v>
          </cell>
          <cell r="BC268">
            <v>3.8657309088633158</v>
          </cell>
          <cell r="BD268">
            <v>4.0046117686778127</v>
          </cell>
          <cell r="BE268">
            <v>4.1494455838727555</v>
          </cell>
          <cell r="BF268">
            <v>4.3266224798793278</v>
          </cell>
        </row>
        <row r="269">
          <cell r="AA269">
            <v>0</v>
          </cell>
          <cell r="AB269">
            <v>0</v>
          </cell>
          <cell r="AC269">
            <v>0.75551209858196278</v>
          </cell>
          <cell r="AD269">
            <v>0.99315602108944989</v>
          </cell>
          <cell r="AE269">
            <v>2.4580397321197953</v>
          </cell>
          <cell r="AF269">
            <v>2.0497995475920767</v>
          </cell>
          <cell r="AG269">
            <v>2.0391952325643583</v>
          </cell>
          <cell r="AH269">
            <v>1.9306895502543739</v>
          </cell>
          <cell r="AI269">
            <v>2.2652059207841955</v>
          </cell>
          <cell r="AJ269">
            <v>2.274523216174531</v>
          </cell>
          <cell r="AK269">
            <v>2.3407456556280795</v>
          </cell>
          <cell r="AL269">
            <v>2.3910205651034389</v>
          </cell>
          <cell r="AM269">
            <v>2.6141484273668505</v>
          </cell>
          <cell r="AN269">
            <v>3.1085533470087232</v>
          </cell>
          <cell r="AO269">
            <v>3.09975892500943</v>
          </cell>
          <cell r="AP269">
            <v>2.9991684333513575</v>
          </cell>
          <cell r="AQ269">
            <v>3.183003138938937</v>
          </cell>
          <cell r="AR269">
            <v>3.4384371918906087</v>
          </cell>
          <cell r="AS269">
            <v>3.9127206054122201</v>
          </cell>
          <cell r="AT269">
            <v>4.3121320145479709</v>
          </cell>
          <cell r="AU269">
            <v>4.3301895459262916</v>
          </cell>
          <cell r="AV269">
            <v>3.8126953956274083</v>
          </cell>
          <cell r="AW269">
            <v>4.0313864163169466</v>
          </cell>
          <cell r="AX269">
            <v>4.2606933377304248</v>
          </cell>
          <cell r="AY269">
            <v>4.6295929381753487</v>
          </cell>
          <cell r="AZ269">
            <v>4.7220288116022475</v>
          </cell>
          <cell r="BA269">
            <v>4.6954483429291018</v>
          </cell>
          <cell r="BB269">
            <v>4.4765561600941011</v>
          </cell>
          <cell r="BC269">
            <v>4.657614386179044</v>
          </cell>
          <cell r="BD269">
            <v>4.8248316766834476</v>
          </cell>
          <cell r="BE269">
            <v>4.9993013792568721</v>
          </cell>
          <cell r="BF269">
            <v>5.2137691010495635</v>
          </cell>
        </row>
        <row r="274"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</row>
        <row r="275"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</row>
        <row r="276"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</row>
        <row r="277"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</row>
        <row r="278"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</row>
        <row r="279"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</row>
        <row r="280"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</row>
        <row r="281"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</row>
        <row r="282"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</row>
        <row r="283"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</row>
        <row r="284"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</row>
        <row r="285"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</row>
        <row r="290">
          <cell r="AB290">
            <v>0</v>
          </cell>
          <cell r="AC290">
            <v>0</v>
          </cell>
          <cell r="AD290">
            <v>5.3328234128758685E-3</v>
          </cell>
          <cell r="AE290">
            <v>3.2916014814351198E-2</v>
          </cell>
          <cell r="AF290">
            <v>1.4484386889285836E-2</v>
          </cell>
          <cell r="AG290">
            <v>3.7715724790326852E-2</v>
          </cell>
          <cell r="AH290">
            <v>0.11244935255128073</v>
          </cell>
          <cell r="AI290">
            <v>0.36466017838642345</v>
          </cell>
          <cell r="AJ290">
            <v>1.0611449369366961</v>
          </cell>
          <cell r="AK290">
            <v>1.3749942389965046</v>
          </cell>
          <cell r="AL290">
            <v>1.7511752421830931</v>
          </cell>
          <cell r="AM290">
            <v>2.4429958298793135</v>
          </cell>
          <cell r="AN290">
            <v>3.3950546234673449</v>
          </cell>
          <cell r="AO290">
            <v>4.1655429747727268</v>
          </cell>
          <cell r="AP290">
            <v>4.4713515498562462</v>
          </cell>
          <cell r="AQ290">
            <v>4.7778021809191529</v>
          </cell>
          <cell r="AR290">
            <v>4.9869167544113147</v>
          </cell>
          <cell r="AS290">
            <v>3.8197414513665633</v>
          </cell>
          <cell r="AT290">
            <v>4.242518571151729</v>
          </cell>
          <cell r="AU290">
            <v>4.7663202438655521</v>
          </cell>
          <cell r="AV290">
            <v>4.7501905249486871</v>
          </cell>
          <cell r="AW290">
            <v>4.7240954043687369</v>
          </cell>
          <cell r="AX290">
            <v>4.7240954043687369</v>
          </cell>
          <cell r="AY290">
            <v>4.7240954043687369</v>
          </cell>
          <cell r="AZ290">
            <v>4.7240954043687369</v>
          </cell>
          <cell r="BA290">
            <v>4.7240954043687369</v>
          </cell>
          <cell r="BB290">
            <v>4.7240954043687369</v>
          </cell>
          <cell r="BC290">
            <v>4.7240954043687369</v>
          </cell>
          <cell r="BD290">
            <v>4.7240954043687369</v>
          </cell>
          <cell r="BE290">
            <v>4.7240954043687369</v>
          </cell>
          <cell r="BF290">
            <v>4.7240954043687369</v>
          </cell>
          <cell r="BG290">
            <v>4.7240954043687369</v>
          </cell>
        </row>
        <row r="291">
          <cell r="AB291">
            <v>0</v>
          </cell>
          <cell r="AC291">
            <v>0</v>
          </cell>
          <cell r="AD291">
            <v>4.1346697794726875E-3</v>
          </cell>
          <cell r="AE291">
            <v>2.5038638362547905E-3</v>
          </cell>
          <cell r="AF291">
            <v>0</v>
          </cell>
          <cell r="AG291">
            <v>2.0287363994972361E-2</v>
          </cell>
          <cell r="AH291">
            <v>0.12235210183989302</v>
          </cell>
          <cell r="AI291">
            <v>0.30985321974335805</v>
          </cell>
          <cell r="AJ291">
            <v>0.91498632384349343</v>
          </cell>
          <cell r="AK291">
            <v>1.1860919293135308</v>
          </cell>
          <cell r="AL291">
            <v>1.5604595606590241</v>
          </cell>
          <cell r="AM291">
            <v>2.1135714843580238</v>
          </cell>
          <cell r="AN291">
            <v>2.9341715826914236</v>
          </cell>
          <cell r="AO291">
            <v>3.7137568266369789</v>
          </cell>
          <cell r="AP291">
            <v>3.8569065606061459</v>
          </cell>
          <cell r="AQ291">
            <v>4.1350485497804303</v>
          </cell>
          <cell r="AR291">
            <v>4.3159118093720767</v>
          </cell>
          <cell r="AS291">
            <v>3.3045861400213052</v>
          </cell>
          <cell r="AT291">
            <v>3.6709071854280255</v>
          </cell>
          <cell r="AU291">
            <v>4.1243885128602242</v>
          </cell>
          <cell r="AV291">
            <v>4.1105209174590041</v>
          </cell>
          <cell r="AW291">
            <v>4.0878064368084273</v>
          </cell>
          <cell r="AX291">
            <v>4.0878064368084273</v>
          </cell>
          <cell r="AY291">
            <v>4.0878064368084273</v>
          </cell>
          <cell r="AZ291">
            <v>4.0878064368084273</v>
          </cell>
          <cell r="BA291">
            <v>4.0878064368084273</v>
          </cell>
          <cell r="BB291">
            <v>4.0878064368084273</v>
          </cell>
          <cell r="BC291">
            <v>4.0878064368084273</v>
          </cell>
          <cell r="BD291">
            <v>4.0878064368084273</v>
          </cell>
          <cell r="BE291">
            <v>4.0878064368084273</v>
          </cell>
          <cell r="BF291">
            <v>4.0878064368084273</v>
          </cell>
          <cell r="BG291">
            <v>4.0878064368084273</v>
          </cell>
        </row>
        <row r="292">
          <cell r="AB292">
            <v>0</v>
          </cell>
          <cell r="AC292">
            <v>0</v>
          </cell>
          <cell r="AD292">
            <v>3.1613753054080787E-3</v>
          </cell>
          <cell r="AE292">
            <v>1.5179971403251101E-3</v>
          </cell>
          <cell r="AF292">
            <v>1.0614918907933593E-3</v>
          </cell>
          <cell r="AG292">
            <v>1.8379507787654768E-2</v>
          </cell>
          <cell r="AH292">
            <v>0.11442170075190287</v>
          </cell>
          <cell r="AI292">
            <v>0.27949399861422608</v>
          </cell>
          <cell r="AJ292">
            <v>0.82229483814274351</v>
          </cell>
          <cell r="AK292">
            <v>1.0503501043796188</v>
          </cell>
          <cell r="AL292">
            <v>1.4113853395091838</v>
          </cell>
          <cell r="AM292">
            <v>1.9115916767927106</v>
          </cell>
          <cell r="AN292">
            <v>2.6361855448302718</v>
          </cell>
          <cell r="AO292">
            <v>3.33609331477418</v>
          </cell>
          <cell r="AP292">
            <v>3.4872489052166546</v>
          </cell>
          <cell r="AQ292">
            <v>3.7156867136778851</v>
          </cell>
          <cell r="AR292">
            <v>3.8722477746475299</v>
          </cell>
          <cell r="AS292">
            <v>2.9692104709418756</v>
          </cell>
          <cell r="AT292">
            <v>3.298392350348728</v>
          </cell>
          <cell r="AU292">
            <v>3.7060239472077376</v>
          </cell>
          <cell r="AV292">
            <v>3.6935029558262422</v>
          </cell>
          <cell r="AW292">
            <v>3.6730625038979161</v>
          </cell>
          <cell r="AX292">
            <v>3.6730625038979161</v>
          </cell>
          <cell r="AY292">
            <v>3.6730625038979161</v>
          </cell>
          <cell r="AZ292">
            <v>3.6730625038979161</v>
          </cell>
          <cell r="BA292">
            <v>3.6730625038979161</v>
          </cell>
          <cell r="BB292">
            <v>3.6730625038979161</v>
          </cell>
          <cell r="BC292">
            <v>3.6730625038979161</v>
          </cell>
          <cell r="BD292">
            <v>3.6730625038979161</v>
          </cell>
          <cell r="BE292">
            <v>3.6730625038979161</v>
          </cell>
          <cell r="BF292">
            <v>3.6730625038979161</v>
          </cell>
          <cell r="BG292">
            <v>3.6730625038979161</v>
          </cell>
        </row>
        <row r="293">
          <cell r="AA293">
            <v>0</v>
          </cell>
          <cell r="AB293">
            <v>0</v>
          </cell>
          <cell r="AC293">
            <v>0</v>
          </cell>
          <cell r="AD293">
            <v>3.974051388892735E-3</v>
          </cell>
          <cell r="AE293">
            <v>1.5158278384969301E-3</v>
          </cell>
          <cell r="AF293">
            <v>7.4276148770756117E-3</v>
          </cell>
          <cell r="AG293">
            <v>6.737179545992926E-2</v>
          </cell>
          <cell r="AH293">
            <v>0.17633053053828721</v>
          </cell>
          <cell r="AI293">
            <v>0.48335978809078606</v>
          </cell>
          <cell r="AJ293">
            <v>0.64531731571106254</v>
          </cell>
          <cell r="AK293">
            <v>0.83598958163038783</v>
          </cell>
          <cell r="AL293">
            <v>1.1445330289406455</v>
          </cell>
          <cell r="AM293">
            <v>1.3325434294211929</v>
          </cell>
          <cell r="AN293">
            <v>1.9621814626539977</v>
          </cell>
          <cell r="AO293">
            <v>2.0500007100585544</v>
          </cell>
          <cell r="AP293">
            <v>2.2631572957695432</v>
          </cell>
          <cell r="AQ293">
            <v>2.3246201466699183</v>
          </cell>
          <cell r="AR293">
            <v>1.7836736184534754</v>
          </cell>
          <cell r="AS293">
            <v>1.9311884087823861</v>
          </cell>
          <cell r="AT293">
            <v>2.2192608936870482</v>
          </cell>
          <cell r="AU293">
            <v>2.2118628726434069</v>
          </cell>
          <cell r="AV293">
            <v>2.1996854051777919</v>
          </cell>
          <cell r="AW293">
            <v>2.2952334105748387</v>
          </cell>
          <cell r="AX293">
            <v>2.2952334105748387</v>
          </cell>
          <cell r="AY293">
            <v>2.2952334105748387</v>
          </cell>
          <cell r="AZ293">
            <v>2.2952334105748387</v>
          </cell>
          <cell r="BA293">
            <v>2.2952334105748387</v>
          </cell>
          <cell r="BB293">
            <v>2.2952334105748387</v>
          </cell>
          <cell r="BC293">
            <v>2.2952334105748387</v>
          </cell>
          <cell r="BD293">
            <v>2.2952334105748387</v>
          </cell>
          <cell r="BE293">
            <v>2.2952334105748387</v>
          </cell>
          <cell r="BF293">
            <v>2.2952334105748387</v>
          </cell>
        </row>
        <row r="294">
          <cell r="AA294">
            <v>0</v>
          </cell>
          <cell r="AB294">
            <v>0</v>
          </cell>
          <cell r="AC294">
            <v>0</v>
          </cell>
          <cell r="AD294">
            <v>1.0958684879144252E-2</v>
          </cell>
          <cell r="AE294">
            <v>2.1953808978457393E-2</v>
          </cell>
          <cell r="AF294">
            <v>1.1177883583011323E-2</v>
          </cell>
          <cell r="AG294">
            <v>0.12502520443269644</v>
          </cell>
          <cell r="AH294">
            <v>0.33058271642770937</v>
          </cell>
          <cell r="AI294">
            <v>0.93139335982287341</v>
          </cell>
          <cell r="AJ294">
            <v>1.1974495518203836</v>
          </cell>
          <cell r="AK294">
            <v>1.6000419521932701</v>
          </cell>
          <cell r="AL294">
            <v>2.1648265044149921</v>
          </cell>
          <cell r="AM294">
            <v>2.5193298978386216</v>
          </cell>
          <cell r="AN294">
            <v>3.6157614822682271</v>
          </cell>
          <cell r="AO294">
            <v>3.8740689863383055</v>
          </cell>
          <cell r="AP294">
            <v>4.2431608452949838</v>
          </cell>
          <cell r="AQ294">
            <v>4.4121597559057255</v>
          </cell>
          <cell r="AR294">
            <v>3.3855970862358982</v>
          </cell>
          <cell r="AS294">
            <v>3.6655974850562205</v>
          </cell>
          <cell r="AT294">
            <v>4.2123201516379813</v>
          </cell>
          <cell r="AU294">
            <v>4.1981648733574266</v>
          </cell>
          <cell r="AV294">
            <v>4.175135387617618</v>
          </cell>
          <cell r="AW294">
            <v>4.3565155648594471</v>
          </cell>
          <cell r="AX294">
            <v>4.3565155648594471</v>
          </cell>
          <cell r="AY294">
            <v>4.3565155648594471</v>
          </cell>
          <cell r="AZ294">
            <v>4.3565155648594471</v>
          </cell>
          <cell r="BA294">
            <v>4.3565155648594471</v>
          </cell>
          <cell r="BB294">
            <v>4.3565155648594471</v>
          </cell>
          <cell r="BC294">
            <v>4.3565155648594471</v>
          </cell>
          <cell r="BD294">
            <v>4.3565155648594471</v>
          </cell>
          <cell r="BE294">
            <v>4.3565155648594471</v>
          </cell>
          <cell r="BF294">
            <v>4.3565155648594471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1.0145008431810855E-2</v>
          </cell>
          <cell r="AE295">
            <v>1.0802167347228057E-2</v>
          </cell>
          <cell r="AF295">
            <v>1.8867386657135068E-2</v>
          </cell>
          <cell r="AG295">
            <v>3.0564607657265586E-2</v>
          </cell>
          <cell r="AH295">
            <v>0.12787528723989031</v>
          </cell>
          <cell r="AI295">
            <v>0.37602906307119099</v>
          </cell>
          <cell r="AJ295">
            <v>0.47538821742179621</v>
          </cell>
          <cell r="AK295">
            <v>0.63957352348961438</v>
          </cell>
          <cell r="AL295">
            <v>0.86200095138808031</v>
          </cell>
          <cell r="AM295">
            <v>0.99671995086144349</v>
          </cell>
          <cell r="AN295">
            <v>1.4445748500691098</v>
          </cell>
          <cell r="AO295">
            <v>1.5463349498809469</v>
          </cell>
          <cell r="AP295">
            <v>1.7166033096044133</v>
          </cell>
          <cell r="AQ295">
            <v>1.7603631552302137</v>
          </cell>
          <cell r="AR295">
            <v>1.3516890546992142</v>
          </cell>
          <cell r="AS295">
            <v>1.4632253895003651</v>
          </cell>
          <cell r="AT295">
            <v>1.6811904895311605</v>
          </cell>
          <cell r="AU295">
            <v>1.6755103181254392</v>
          </cell>
          <cell r="AV295">
            <v>1.666366502084675</v>
          </cell>
          <cell r="AW295">
            <v>1.7388926468288104</v>
          </cell>
          <cell r="AX295">
            <v>1.7388926468288104</v>
          </cell>
          <cell r="AY295">
            <v>1.7388926468288104</v>
          </cell>
          <cell r="AZ295">
            <v>1.7388926468288104</v>
          </cell>
          <cell r="BA295">
            <v>1.7388926468288104</v>
          </cell>
          <cell r="BB295">
            <v>1.7388926468288104</v>
          </cell>
          <cell r="BC295">
            <v>1.7388926468288104</v>
          </cell>
          <cell r="BD295">
            <v>1.7388926468288104</v>
          </cell>
          <cell r="BE295">
            <v>1.7388926468288104</v>
          </cell>
          <cell r="BF295">
            <v>1.7388926468288104</v>
          </cell>
        </row>
        <row r="296">
          <cell r="AA296">
            <v>0</v>
          </cell>
          <cell r="AB296">
            <v>0</v>
          </cell>
          <cell r="AC296">
            <v>0</v>
          </cell>
          <cell r="AD296">
            <v>3.9050560117642676E-3</v>
          </cell>
          <cell r="AE296">
            <v>1.1371462065476783E-2</v>
          </cell>
          <cell r="AF296">
            <v>2.5274891377786209E-2</v>
          </cell>
          <cell r="AG296">
            <v>6.6808446389065773E-2</v>
          </cell>
          <cell r="AH296">
            <v>0.20836766869572054</v>
          </cell>
          <cell r="AI296">
            <v>0.58851806065839041</v>
          </cell>
          <cell r="AJ296">
            <v>0.77906236168087373</v>
          </cell>
          <cell r="AK296">
            <v>1.0275905355562969</v>
          </cell>
          <cell r="AL296">
            <v>1.3874232872732415</v>
          </cell>
          <cell r="AM296">
            <v>1.5979080539374577</v>
          </cell>
          <cell r="AN296">
            <v>2.3870281831346567</v>
          </cell>
          <cell r="AO296">
            <v>2.4974080422013611</v>
          </cell>
          <cell r="AP296">
            <v>2.7517347837130495</v>
          </cell>
          <cell r="AQ296">
            <v>2.8259783519899644</v>
          </cell>
          <cell r="AR296">
            <v>2.1691754989754322</v>
          </cell>
          <cell r="AS296">
            <v>2.3485237229917115</v>
          </cell>
          <cell r="AT296">
            <v>2.6986750430139486</v>
          </cell>
          <cell r="AU296">
            <v>2.6895120335015896</v>
          </cell>
          <cell r="AV296">
            <v>2.6747355874764618</v>
          </cell>
          <cell r="AW296">
            <v>2.7910681367397991</v>
          </cell>
          <cell r="AX296">
            <v>2.7910681367397991</v>
          </cell>
          <cell r="AY296">
            <v>2.7910681367397991</v>
          </cell>
          <cell r="AZ296">
            <v>2.7910681367397991</v>
          </cell>
          <cell r="BA296">
            <v>2.7910681367397991</v>
          </cell>
          <cell r="BB296">
            <v>2.7910681367397991</v>
          </cell>
          <cell r="BC296">
            <v>2.7910681367397991</v>
          </cell>
          <cell r="BD296">
            <v>2.7910681367397991</v>
          </cell>
          <cell r="BE296">
            <v>2.7910681367397991</v>
          </cell>
          <cell r="BF296">
            <v>2.7910681367397991</v>
          </cell>
        </row>
        <row r="297">
          <cell r="AA297">
            <v>0</v>
          </cell>
          <cell r="AB297">
            <v>0</v>
          </cell>
          <cell r="AC297">
            <v>0</v>
          </cell>
          <cell r="AD297">
            <v>1.8824707983317347E-3</v>
          </cell>
          <cell r="AE297">
            <v>1.8859986562930406E-2</v>
          </cell>
          <cell r="AF297">
            <v>2.8767223532177259E-2</v>
          </cell>
          <cell r="AG297">
            <v>8.6666391607997176E-2</v>
          </cell>
          <cell r="AH297">
            <v>0.27007249983152554</v>
          </cell>
          <cell r="AI297">
            <v>0.79489784316411971</v>
          </cell>
          <cell r="AJ297">
            <v>1.0261651987234048</v>
          </cell>
          <cell r="AK297">
            <v>1.3391632842075634</v>
          </cell>
          <cell r="AL297">
            <v>1.8205752611588897</v>
          </cell>
          <cell r="AM297">
            <v>2.1035369792831555</v>
          </cell>
          <cell r="AN297">
            <v>3.1423697530675869</v>
          </cell>
          <cell r="AO297">
            <v>3.287405409097286</v>
          </cell>
          <cell r="AP297">
            <v>3.6330804315939815</v>
          </cell>
          <cell r="AQ297">
            <v>3.7199513007132854</v>
          </cell>
          <cell r="AR297">
            <v>2.8553930473392364</v>
          </cell>
          <cell r="AS297">
            <v>3.0914490329716759</v>
          </cell>
          <cell r="AT297">
            <v>3.5523156582480939</v>
          </cell>
          <cell r="AU297">
            <v>3.5402497616637185</v>
          </cell>
          <cell r="AV297">
            <v>3.5208397902117077</v>
          </cell>
          <cell r="AW297">
            <v>3.6739662906659172</v>
          </cell>
          <cell r="AX297">
            <v>3.6739662906659172</v>
          </cell>
          <cell r="AY297">
            <v>3.6739662906659172</v>
          </cell>
          <cell r="AZ297">
            <v>3.6739662906659172</v>
          </cell>
          <cell r="BA297">
            <v>3.6739662906659172</v>
          </cell>
          <cell r="BB297">
            <v>3.6739662906659172</v>
          </cell>
          <cell r="BC297">
            <v>3.6739662906659172</v>
          </cell>
          <cell r="BD297">
            <v>3.6739662906659172</v>
          </cell>
          <cell r="BE297">
            <v>3.6739662906659172</v>
          </cell>
          <cell r="BF297">
            <v>3.6739662906659172</v>
          </cell>
        </row>
        <row r="298">
          <cell r="AA298">
            <v>0</v>
          </cell>
          <cell r="AB298">
            <v>0</v>
          </cell>
          <cell r="AC298">
            <v>0</v>
          </cell>
          <cell r="AD298">
            <v>7.120634178621927E-3</v>
          </cell>
          <cell r="AE298">
            <v>1.2410693764387203E-2</v>
          </cell>
          <cell r="AF298">
            <v>2.4718152821210017E-2</v>
          </cell>
          <cell r="AG298">
            <v>8.3529619403828276E-2</v>
          </cell>
          <cell r="AH298">
            <v>0.26337678607470399</v>
          </cell>
          <cell r="AI298">
            <v>0.75627406150161414</v>
          </cell>
          <cell r="AJ298">
            <v>0.97766329216268466</v>
          </cell>
          <cell r="AK298">
            <v>1.2896553953722334</v>
          </cell>
          <cell r="AL298">
            <v>1.737508346531089</v>
          </cell>
          <cell r="AM298">
            <v>2.0066216367585445</v>
          </cell>
          <cell r="AN298">
            <v>2.9971912240569543</v>
          </cell>
          <cell r="AO298">
            <v>3.1357696656179215</v>
          </cell>
          <cell r="AP298">
            <v>3.4238413057025388</v>
          </cell>
          <cell r="AQ298">
            <v>3.5487078537921466</v>
          </cell>
          <cell r="AR298">
            <v>2.7237959902946609</v>
          </cell>
          <cell r="AS298">
            <v>2.9489660424440327</v>
          </cell>
          <cell r="AT298">
            <v>3.3886663493602516</v>
          </cell>
          <cell r="AU298">
            <v>3.3771963328115118</v>
          </cell>
          <cell r="AV298">
            <v>3.3586507491994793</v>
          </cell>
          <cell r="AW298">
            <v>3.5046972205826759</v>
          </cell>
          <cell r="AX298">
            <v>3.5046972205826759</v>
          </cell>
          <cell r="AY298">
            <v>3.5046972205826759</v>
          </cell>
          <cell r="AZ298">
            <v>3.5046972205826759</v>
          </cell>
          <cell r="BA298">
            <v>3.5046972205826759</v>
          </cell>
          <cell r="BB298">
            <v>3.5046972205826759</v>
          </cell>
          <cell r="BC298">
            <v>3.5046972205826759</v>
          </cell>
          <cell r="BD298">
            <v>3.5046972205826759</v>
          </cell>
          <cell r="BE298">
            <v>3.5046972205826759</v>
          </cell>
          <cell r="BF298">
            <v>3.5046972205826759</v>
          </cell>
        </row>
        <row r="299">
          <cell r="AA299">
            <v>0</v>
          </cell>
          <cell r="AB299">
            <v>0</v>
          </cell>
          <cell r="AC299">
            <v>0</v>
          </cell>
          <cell r="AD299">
            <v>9.7020353808255407E-3</v>
          </cell>
          <cell r="AE299">
            <v>1.9576657767315216E-2</v>
          </cell>
          <cell r="AF299">
            <v>2.6239117369332363E-2</v>
          </cell>
          <cell r="AG299">
            <v>8.3604772105656602E-2</v>
          </cell>
          <cell r="AH299">
            <v>0.28889329583157669</v>
          </cell>
          <cell r="AI299">
            <v>0.82267191014546659</v>
          </cell>
          <cell r="AJ299">
            <v>1.0646183128919497</v>
          </cell>
          <cell r="AK299">
            <v>1.4041164567185092</v>
          </cell>
          <cell r="AL299">
            <v>1.8887880318004378</v>
          </cell>
          <cell r="AM299">
            <v>2.1836524864745521</v>
          </cell>
          <cell r="AN299">
            <v>3.2606146015657353</v>
          </cell>
          <cell r="AO299">
            <v>3.4110859559943694</v>
          </cell>
          <cell r="AP299">
            <v>3.7698181428519231</v>
          </cell>
          <cell r="AQ299">
            <v>3.8601331773599168</v>
          </cell>
          <cell r="AR299">
            <v>2.9630760484978191</v>
          </cell>
          <cell r="AS299">
            <v>3.2078610496350484</v>
          </cell>
          <cell r="AT299">
            <v>3.6861002766979682</v>
          </cell>
          <cell r="AU299">
            <v>3.6736067053838548</v>
          </cell>
          <cell r="AV299">
            <v>3.6534895033650705</v>
          </cell>
          <cell r="AW299">
            <v>3.8123783470884165</v>
          </cell>
          <cell r="AX299">
            <v>3.8123783470884165</v>
          </cell>
          <cell r="AY299">
            <v>3.8123783470884165</v>
          </cell>
          <cell r="AZ299">
            <v>3.8123783470884165</v>
          </cell>
          <cell r="BA299">
            <v>3.8123783470884165</v>
          </cell>
          <cell r="BB299">
            <v>3.8123783470884165</v>
          </cell>
          <cell r="BC299">
            <v>3.8123783470884165</v>
          </cell>
          <cell r="BD299">
            <v>3.8123783470884165</v>
          </cell>
          <cell r="BE299">
            <v>3.8123783470884165</v>
          </cell>
          <cell r="BF299">
            <v>3.8123783470884165</v>
          </cell>
        </row>
        <row r="300">
          <cell r="AA300">
            <v>0</v>
          </cell>
          <cell r="AB300">
            <v>0</v>
          </cell>
          <cell r="AC300">
            <v>0</v>
          </cell>
          <cell r="AD300">
            <v>3.3229869652157389E-3</v>
          </cell>
          <cell r="AE300">
            <v>2.2473508965451687E-2</v>
          </cell>
          <cell r="AF300">
            <v>3.2194636095076432E-2</v>
          </cell>
          <cell r="AG300">
            <v>8.9257902037825451E-2</v>
          </cell>
          <cell r="AH300">
            <v>0.31034533958144439</v>
          </cell>
          <cell r="AI300">
            <v>0.89723949009001558</v>
          </cell>
          <cell r="AJ300">
            <v>1.1600466080959524</v>
          </cell>
          <cell r="AK300">
            <v>1.5271150793449926</v>
          </cell>
          <cell r="AL300">
            <v>2.0556637306528249</v>
          </cell>
          <cell r="AM300">
            <v>2.3769498051047213</v>
          </cell>
          <cell r="AN300">
            <v>3.5435729352950935</v>
          </cell>
          <cell r="AO300">
            <v>3.7482661491393339</v>
          </cell>
          <cell r="AP300">
            <v>4.0796108427842688</v>
          </cell>
          <cell r="AQ300">
            <v>4.2028073285979923</v>
          </cell>
          <cell r="AR300">
            <v>3.2262800912108287</v>
          </cell>
          <cell r="AS300">
            <v>3.4929568039215053</v>
          </cell>
          <cell r="AT300">
            <v>4.0135595750471404</v>
          </cell>
          <cell r="AU300">
            <v>3.9999147688661321</v>
          </cell>
          <cell r="AV300">
            <v>3.9780121438839124</v>
          </cell>
          <cell r="AW300">
            <v>4.1510596545143894</v>
          </cell>
          <cell r="AX300">
            <v>4.1510596545143894</v>
          </cell>
          <cell r="AY300">
            <v>4.1510596545143894</v>
          </cell>
          <cell r="AZ300">
            <v>4.1510596545143894</v>
          </cell>
          <cell r="BA300">
            <v>4.1510596545143894</v>
          </cell>
          <cell r="BB300">
            <v>4.1510596545143894</v>
          </cell>
          <cell r="BC300">
            <v>4.1510596545143894</v>
          </cell>
          <cell r="BD300">
            <v>4.1510596545143894</v>
          </cell>
          <cell r="BE300">
            <v>4.1510596545143894</v>
          </cell>
          <cell r="BF300">
            <v>4.1510596545143894</v>
          </cell>
        </row>
        <row r="301">
          <cell r="AA301">
            <v>0</v>
          </cell>
          <cell r="AB301">
            <v>0</v>
          </cell>
          <cell r="AC301">
            <v>4.5147827286166689E-3</v>
          </cell>
          <cell r="AD301">
            <v>3.2816143054901097E-3</v>
          </cell>
          <cell r="AE301">
            <v>7.1308309722502104E-3</v>
          </cell>
          <cell r="AF301">
            <v>7.2737968432771125E-2</v>
          </cell>
          <cell r="AG301">
            <v>9.3675447358625583E-2</v>
          </cell>
          <cell r="AH301">
            <v>0.3739630201156483</v>
          </cell>
          <cell r="AI301">
            <v>1.0832280979490112</v>
          </cell>
          <cell r="AJ301">
            <v>1.3852635033817711</v>
          </cell>
          <cell r="AK301">
            <v>1.8653835646195023</v>
          </cell>
          <cell r="AL301">
            <v>2.494985175150418</v>
          </cell>
          <cell r="AM301">
            <v>2.8904741230410353</v>
          </cell>
          <cell r="AN301">
            <v>4.1925760445033573</v>
          </cell>
          <cell r="AO301">
            <v>4.5876227864955554</v>
          </cell>
          <cell r="AP301">
            <v>4.8016292257598536</v>
          </cell>
          <cell r="AQ301">
            <v>5.1104225600768611</v>
          </cell>
          <cell r="AR301">
            <v>3.9239582103868158</v>
          </cell>
          <cell r="AS301">
            <v>4.2484106543997564</v>
          </cell>
          <cell r="AT301">
            <v>4.8816345646977632</v>
          </cell>
          <cell r="AU301">
            <v>4.864892479275988</v>
          </cell>
          <cell r="AV301">
            <v>4.8380456486043224</v>
          </cell>
          <cell r="AW301">
            <v>5.048731947721774</v>
          </cell>
          <cell r="AX301">
            <v>5.048731947721774</v>
          </cell>
          <cell r="AY301">
            <v>5.048731947721774</v>
          </cell>
          <cell r="AZ301">
            <v>5.048731947721774</v>
          </cell>
          <cell r="BA301">
            <v>5.048731947721774</v>
          </cell>
          <cell r="BB301">
            <v>5.048731947721774</v>
          </cell>
          <cell r="BC301">
            <v>5.048731947721774</v>
          </cell>
          <cell r="BD301">
            <v>5.048731947721774</v>
          </cell>
          <cell r="BE301">
            <v>5.048731947721774</v>
          </cell>
          <cell r="BF301">
            <v>5.048731947721774</v>
          </cell>
        </row>
        <row r="321">
          <cell r="D321" t="str">
            <v xml:space="preserve">95/96 </v>
          </cell>
          <cell r="E321" t="str">
            <v xml:space="preserve">96/97 </v>
          </cell>
          <cell r="F321" t="str">
            <v xml:space="preserve">97/98 </v>
          </cell>
          <cell r="G321" t="str">
            <v xml:space="preserve">98/99 </v>
          </cell>
          <cell r="H321" t="str">
            <v xml:space="preserve">99/00 </v>
          </cell>
          <cell r="I321" t="str">
            <v xml:space="preserve">00/01 </v>
          </cell>
          <cell r="J321" t="str">
            <v xml:space="preserve">01/02 </v>
          </cell>
          <cell r="K321" t="str">
            <v xml:space="preserve">02/03 </v>
          </cell>
          <cell r="L321" t="str">
            <v xml:space="preserve">03/04 </v>
          </cell>
          <cell r="M321" t="str">
            <v xml:space="preserve">04/05 </v>
          </cell>
          <cell r="N321" t="str">
            <v xml:space="preserve">05/06 </v>
          </cell>
          <cell r="O321" t="str">
            <v xml:space="preserve">06/07 </v>
          </cell>
          <cell r="P321" t="str">
            <v xml:space="preserve">07/08 </v>
          </cell>
          <cell r="Q321" t="str">
            <v xml:space="preserve">08/09 </v>
          </cell>
          <cell r="R321" t="str">
            <v xml:space="preserve">09/10 </v>
          </cell>
          <cell r="S321" t="str">
            <v xml:space="preserve">10/11 </v>
          </cell>
          <cell r="T321" t="str">
            <v xml:space="preserve">11/12 </v>
          </cell>
          <cell r="U321" t="str">
            <v xml:space="preserve">12/13 </v>
          </cell>
          <cell r="V321" t="str">
            <v xml:space="preserve">13/14 </v>
          </cell>
          <cell r="W321" t="str">
            <v xml:space="preserve">14/15 </v>
          </cell>
          <cell r="X321" t="str">
            <v xml:space="preserve">15/16 </v>
          </cell>
          <cell r="Y321" t="str">
            <v xml:space="preserve">16/17 </v>
          </cell>
          <cell r="Z321" t="str">
            <v xml:space="preserve">17/18 </v>
          </cell>
          <cell r="AA321" t="str">
            <v xml:space="preserve">18/19 </v>
          </cell>
          <cell r="AB321" t="str">
            <v>19/20</v>
          </cell>
          <cell r="AC321" t="str">
            <v>20/21</v>
          </cell>
          <cell r="AD321" t="str">
            <v xml:space="preserve">21/22 </v>
          </cell>
          <cell r="AE321" t="str">
            <v xml:space="preserve">22/23 </v>
          </cell>
          <cell r="AF321" t="str">
            <v xml:space="preserve">23/24 </v>
          </cell>
          <cell r="AG321" t="str">
            <v xml:space="preserve">24/25 </v>
          </cell>
          <cell r="AH321" t="str">
            <v>25/26</v>
          </cell>
          <cell r="AI321" t="str">
            <v>26/27</v>
          </cell>
          <cell r="AJ321" t="str">
            <v>27/28</v>
          </cell>
          <cell r="AK321" t="str">
            <v>28/29</v>
          </cell>
          <cell r="AL321" t="str">
            <v>29/30</v>
          </cell>
          <cell r="AM321" t="str">
            <v>30/31</v>
          </cell>
          <cell r="AN321" t="str">
            <v>31/32</v>
          </cell>
          <cell r="AO321" t="str">
            <v>32/33</v>
          </cell>
          <cell r="AP321" t="str">
            <v>33/34</v>
          </cell>
          <cell r="AQ321" t="str">
            <v>34/35</v>
          </cell>
          <cell r="AR321" t="str">
            <v>35/36</v>
          </cell>
          <cell r="AS321" t="str">
            <v>36/37</v>
          </cell>
          <cell r="AT321" t="str">
            <v>37/38</v>
          </cell>
          <cell r="AU321" t="str">
            <v>38/39</v>
          </cell>
          <cell r="AV321" t="str">
            <v>39/40</v>
          </cell>
          <cell r="AW321" t="str">
            <v>40/41</v>
          </cell>
          <cell r="AX321" t="str">
            <v>41/42</v>
          </cell>
          <cell r="AY321" t="str">
            <v>42/43</v>
          </cell>
          <cell r="AZ321" t="str">
            <v>43/44</v>
          </cell>
          <cell r="BA321" t="str">
            <v>44/45</v>
          </cell>
          <cell r="BB321" t="str">
            <v>45/46</v>
          </cell>
          <cell r="BC321" t="str">
            <v>46/47</v>
          </cell>
          <cell r="BD321" t="str">
            <v>47/48</v>
          </cell>
          <cell r="BE321" t="str">
            <v>48/49</v>
          </cell>
          <cell r="BF321" t="str">
            <v>49/50</v>
          </cell>
          <cell r="BG321" t="str">
            <v>50/51</v>
          </cell>
        </row>
        <row r="322">
          <cell r="D322">
            <v>16.3</v>
          </cell>
          <cell r="E322">
            <v>16.3</v>
          </cell>
          <cell r="F322">
            <v>16.3</v>
          </cell>
          <cell r="G322">
            <v>16.3</v>
          </cell>
          <cell r="H322">
            <v>16.3</v>
          </cell>
          <cell r="I322">
            <v>16.3</v>
          </cell>
          <cell r="J322">
            <v>16.3</v>
          </cell>
          <cell r="K322">
            <v>15</v>
          </cell>
          <cell r="L322">
            <v>13.420531249999996</v>
          </cell>
          <cell r="M322">
            <v>14.211406249999989</v>
          </cell>
          <cell r="N322">
            <v>15.002281249999982</v>
          </cell>
          <cell r="O322">
            <v>18.2</v>
          </cell>
          <cell r="P322">
            <v>20</v>
          </cell>
          <cell r="Q322">
            <v>31.4</v>
          </cell>
          <cell r="R322">
            <v>23.2</v>
          </cell>
          <cell r="S322">
            <v>23.811</v>
          </cell>
          <cell r="T322">
            <v>32.338152173913038</v>
          </cell>
          <cell r="U322">
            <v>28.998760869565221</v>
          </cell>
          <cell r="V322">
            <v>25.659369565217407</v>
          </cell>
          <cell r="W322">
            <v>22.319978260869593</v>
          </cell>
          <cell r="X322">
            <v>18.545999999999999</v>
          </cell>
          <cell r="Y322">
            <v>23.47</v>
          </cell>
          <cell r="Z322">
            <v>23.783000000000001</v>
          </cell>
          <cell r="AA322">
            <v>24.405999999999999</v>
          </cell>
          <cell r="AB322">
            <v>26.254999999999999</v>
          </cell>
          <cell r="AC322">
            <v>30.974</v>
          </cell>
          <cell r="AD322">
            <v>36.401000000000003</v>
          </cell>
          <cell r="AE322">
            <v>30.295000000000002</v>
          </cell>
          <cell r="AF322">
            <v>41.02</v>
          </cell>
          <cell r="AG322">
            <v>39.695999999999998</v>
          </cell>
          <cell r="AH322">
            <v>59.4260020505385</v>
          </cell>
          <cell r="AI322">
            <v>62.142633301538638</v>
          </cell>
          <cell r="AJ322">
            <v>57.481307656599796</v>
          </cell>
          <cell r="AK322">
            <v>59.607406362971943</v>
          </cell>
          <cell r="AL322">
            <v>51.003333288508998</v>
          </cell>
          <cell r="AM322">
            <v>52.830425749351519</v>
          </cell>
          <cell r="AN322">
            <v>48.717431192019006</v>
          </cell>
          <cell r="AO322">
            <v>52.761926524050381</v>
          </cell>
          <cell r="AP322">
            <v>47.264691126433377</v>
          </cell>
          <cell r="AQ322">
            <v>57.085895206487606</v>
          </cell>
          <cell r="AR322">
            <v>56.808877303440397</v>
          </cell>
          <cell r="AS322">
            <v>67.697448658617532</v>
          </cell>
          <cell r="AT322">
            <v>68.694468378817191</v>
          </cell>
          <cell r="AU322">
            <v>54.123261957537693</v>
          </cell>
          <cell r="AV322">
            <v>42.776612810264538</v>
          </cell>
          <cell r="AW322">
            <v>51.315759311720882</v>
          </cell>
          <cell r="AX322">
            <v>63.18728214727679</v>
          </cell>
          <cell r="AY322">
            <v>55.018365479391605</v>
          </cell>
          <cell r="AZ322">
            <v>58.069860170072616</v>
          </cell>
          <cell r="BA322">
            <v>64.429309718515867</v>
          </cell>
          <cell r="BB322">
            <v>62.426973809587651</v>
          </cell>
          <cell r="BC322">
            <v>61.395961486639123</v>
          </cell>
          <cell r="BD322">
            <v>58.554036585140466</v>
          </cell>
          <cell r="BE322">
            <v>60.141343887152516</v>
          </cell>
          <cell r="BF322">
            <v>64.846663077580843</v>
          </cell>
          <cell r="BG322">
            <v>76.389281543960578</v>
          </cell>
        </row>
        <row r="323">
          <cell r="D323">
            <v>16.3</v>
          </cell>
          <cell r="E323">
            <v>16.3</v>
          </cell>
          <cell r="F323">
            <v>16.3</v>
          </cell>
          <cell r="G323">
            <v>16.3</v>
          </cell>
          <cell r="H323">
            <v>16.3</v>
          </cell>
          <cell r="I323">
            <v>16.3</v>
          </cell>
          <cell r="J323">
            <v>16.3</v>
          </cell>
          <cell r="K323">
            <v>13</v>
          </cell>
          <cell r="L323">
            <v>13.486437499999996</v>
          </cell>
          <cell r="M323">
            <v>14.277312499999988</v>
          </cell>
          <cell r="N323">
            <v>15.068187499999981</v>
          </cell>
          <cell r="O323">
            <v>16.2</v>
          </cell>
          <cell r="P323">
            <v>21.8</v>
          </cell>
          <cell r="Q323">
            <v>23.8</v>
          </cell>
          <cell r="R323">
            <v>21.1</v>
          </cell>
          <cell r="S323">
            <v>23.777000000000001</v>
          </cell>
          <cell r="T323">
            <v>32.059869565217383</v>
          </cell>
          <cell r="U323">
            <v>28.720478260869569</v>
          </cell>
          <cell r="V323">
            <v>25.381086956521756</v>
          </cell>
          <cell r="W323">
            <v>22.041695652173942</v>
          </cell>
          <cell r="X323">
            <v>18.535</v>
          </cell>
          <cell r="Y323">
            <v>26.54</v>
          </cell>
          <cell r="Z323">
            <v>23.033999999999999</v>
          </cell>
          <cell r="AA323">
            <v>19.416</v>
          </cell>
          <cell r="AB323">
            <v>24.463000000000001</v>
          </cell>
          <cell r="AC323">
            <v>28.440999999999999</v>
          </cell>
          <cell r="AD323">
            <v>36.030999999999999</v>
          </cell>
          <cell r="AE323">
            <v>26.09</v>
          </cell>
          <cell r="AF323">
            <v>41.186</v>
          </cell>
          <cell r="AG323">
            <v>33.436</v>
          </cell>
          <cell r="AH323">
            <v>57.710467955230911</v>
          </cell>
          <cell r="AI323">
            <v>61.723389995932877</v>
          </cell>
          <cell r="AJ323">
            <v>46.48195299224011</v>
          </cell>
          <cell r="AK323">
            <v>43.985939512603721</v>
          </cell>
          <cell r="AL323">
            <v>33.113017697434344</v>
          </cell>
          <cell r="AM323">
            <v>32.481788430823485</v>
          </cell>
          <cell r="AN323">
            <v>13.815701136523046</v>
          </cell>
          <cell r="AO323">
            <v>11.202072751502897</v>
          </cell>
          <cell r="AP323">
            <v>20.285535859905167</v>
          </cell>
          <cell r="AQ323">
            <v>32.702512976553976</v>
          </cell>
          <cell r="AR323">
            <v>33.085972949462246</v>
          </cell>
          <cell r="AS323">
            <v>52.182813369969836</v>
          </cell>
          <cell r="AT323">
            <v>55.777721331318531</v>
          </cell>
          <cell r="AU323">
            <v>36.659658660154747</v>
          </cell>
          <cell r="AV323">
            <v>17.709414767560361</v>
          </cell>
          <cell r="AW323">
            <v>19.97500780292728</v>
          </cell>
          <cell r="AX323">
            <v>27.324243312840792</v>
          </cell>
          <cell r="AY323">
            <v>19.077252809532524</v>
          </cell>
          <cell r="AZ323">
            <v>21.725261430081787</v>
          </cell>
          <cell r="BA323">
            <v>32.69357506141904</v>
          </cell>
          <cell r="BB323">
            <v>37.654892269879213</v>
          </cell>
          <cell r="BC323">
            <v>39.704904827510688</v>
          </cell>
          <cell r="BD323">
            <v>37.070083113292924</v>
          </cell>
          <cell r="BE323">
            <v>36.499763200167195</v>
          </cell>
          <cell r="BF323">
            <v>37.106621755998674</v>
          </cell>
          <cell r="BG323">
            <v>41.348416779236629</v>
          </cell>
        </row>
        <row r="324">
          <cell r="D324">
            <v>16.3</v>
          </cell>
          <cell r="E324">
            <v>16.3</v>
          </cell>
          <cell r="F324">
            <v>16.3</v>
          </cell>
          <cell r="G324">
            <v>16.3</v>
          </cell>
          <cell r="H324">
            <v>16.3</v>
          </cell>
          <cell r="I324">
            <v>16.3</v>
          </cell>
          <cell r="J324">
            <v>16.3</v>
          </cell>
          <cell r="K324">
            <v>12</v>
          </cell>
          <cell r="L324">
            <v>13.552343749999995</v>
          </cell>
          <cell r="M324">
            <v>14.343218749999988</v>
          </cell>
          <cell r="N324">
            <v>15.13409374999998</v>
          </cell>
          <cell r="O324">
            <v>16.100000000000001</v>
          </cell>
          <cell r="P324">
            <v>21.4</v>
          </cell>
          <cell r="Q324">
            <v>24.9</v>
          </cell>
          <cell r="R324">
            <v>19.3</v>
          </cell>
          <cell r="S324">
            <v>24.631</v>
          </cell>
          <cell r="T324">
            <v>31.781586956521732</v>
          </cell>
          <cell r="U324">
            <v>28.442195652173918</v>
          </cell>
          <cell r="V324">
            <v>25.102804347826105</v>
          </cell>
          <cell r="W324">
            <v>21.763413043478291</v>
          </cell>
          <cell r="X324">
            <v>22.056000000000001</v>
          </cell>
          <cell r="Y324">
            <v>20.637</v>
          </cell>
          <cell r="Z324">
            <v>23.846</v>
          </cell>
          <cell r="AA324">
            <v>23.350999999999999</v>
          </cell>
          <cell r="AB324">
            <v>31.498999999999999</v>
          </cell>
          <cell r="AC324">
            <v>32.604999999999997</v>
          </cell>
          <cell r="AD324">
            <v>29.689</v>
          </cell>
          <cell r="AE324">
            <v>31.9</v>
          </cell>
          <cell r="AF324">
            <v>35.591000000000001</v>
          </cell>
          <cell r="AG324">
            <v>29.704000000000001</v>
          </cell>
          <cell r="AH324">
            <v>46.296051502485767</v>
          </cell>
          <cell r="AI324">
            <v>68.151475190734629</v>
          </cell>
          <cell r="AJ324">
            <v>49.510603148958836</v>
          </cell>
          <cell r="AK324">
            <v>43.878862538840622</v>
          </cell>
          <cell r="AL324">
            <v>31.800680380182769</v>
          </cell>
          <cell r="AM324">
            <v>37.839016346039699</v>
          </cell>
          <cell r="AN324">
            <v>39.34949559519427</v>
          </cell>
          <cell r="AO324">
            <v>39.148148420582572</v>
          </cell>
          <cell r="AP324">
            <v>39.023784975691058</v>
          </cell>
          <cell r="AQ324">
            <v>32.949394353166014</v>
          </cell>
          <cell r="AR324">
            <v>29.818018676756878</v>
          </cell>
          <cell r="AS324">
            <v>37.953176063396086</v>
          </cell>
          <cell r="AT324">
            <v>36.174573416206641</v>
          </cell>
          <cell r="AU324">
            <v>39.409643383860868</v>
          </cell>
          <cell r="AV324">
            <v>41.276451238384055</v>
          </cell>
          <cell r="AW324">
            <v>41.139192957021294</v>
          </cell>
          <cell r="AX324">
            <v>36.181645029743777</v>
          </cell>
          <cell r="AY324">
            <v>44.069159972834825</v>
          </cell>
          <cell r="AZ324">
            <v>44.35060562290559</v>
          </cell>
          <cell r="BA324">
            <v>50.280993236044225</v>
          </cell>
          <cell r="BB324">
            <v>48.379335146202436</v>
          </cell>
          <cell r="BC324">
            <v>47.580292224572247</v>
          </cell>
          <cell r="BD324">
            <v>45.86686854594069</v>
          </cell>
          <cell r="BE324">
            <v>40.708969272863669</v>
          </cell>
          <cell r="BF324">
            <v>42.403450595039942</v>
          </cell>
          <cell r="BG324">
            <v>45.502936251449398</v>
          </cell>
        </row>
        <row r="325">
          <cell r="D325">
            <v>16.3</v>
          </cell>
          <cell r="E325">
            <v>16.3</v>
          </cell>
          <cell r="F325">
            <v>16.3</v>
          </cell>
          <cell r="G325">
            <v>16.3</v>
          </cell>
          <cell r="H325">
            <v>16.3</v>
          </cell>
          <cell r="I325">
            <v>16.3</v>
          </cell>
          <cell r="J325">
            <v>16.3</v>
          </cell>
          <cell r="K325">
            <v>11.345000000000001</v>
          </cell>
          <cell r="L325">
            <v>13.618249999999994</v>
          </cell>
          <cell r="M325">
            <v>14.409124999999987</v>
          </cell>
          <cell r="N325">
            <v>15.2</v>
          </cell>
          <cell r="O325">
            <v>13.8</v>
          </cell>
          <cell r="P325">
            <v>23.1</v>
          </cell>
          <cell r="Q325">
            <v>21.7</v>
          </cell>
          <cell r="R325">
            <v>22.059000000000001</v>
          </cell>
          <cell r="S325">
            <v>20.204000000000001</v>
          </cell>
          <cell r="T325">
            <v>31.503304347826081</v>
          </cell>
          <cell r="U325">
            <v>28.163913043478267</v>
          </cell>
          <cell r="V325">
            <v>24.824521739130454</v>
          </cell>
          <cell r="W325">
            <v>21.48513043478264</v>
          </cell>
          <cell r="X325">
            <v>21.459</v>
          </cell>
          <cell r="Y325">
            <v>20.663</v>
          </cell>
          <cell r="Z325">
            <v>26.085000000000001</v>
          </cell>
          <cell r="AA325">
            <v>23.72</v>
          </cell>
          <cell r="AB325">
            <v>31.231000000000002</v>
          </cell>
          <cell r="AC325">
            <v>28.175000000000001</v>
          </cell>
          <cell r="AD325">
            <v>32.06</v>
          </cell>
          <cell r="AE325">
            <v>26.957999999999998</v>
          </cell>
          <cell r="AF325">
            <v>33.024999999999999</v>
          </cell>
          <cell r="AG325">
            <v>29.134085333292973</v>
          </cell>
          <cell r="AH325">
            <v>49.370005473300154</v>
          </cell>
          <cell r="AI325">
            <v>72.311756899832801</v>
          </cell>
          <cell r="AJ325">
            <v>52.052139084069211</v>
          </cell>
          <cell r="AK325">
            <v>49.175132166803877</v>
          </cell>
          <cell r="AL325">
            <v>42.947931021376263</v>
          </cell>
          <cell r="AM325">
            <v>51.78514094658604</v>
          </cell>
          <cell r="AN325">
            <v>61.544394969968266</v>
          </cell>
          <cell r="AO325">
            <v>57.293119587689091</v>
          </cell>
          <cell r="AP325">
            <v>56.087293532517435</v>
          </cell>
          <cell r="AQ325">
            <v>44.836814245284131</v>
          </cell>
          <cell r="AR325">
            <v>39.144322334214735</v>
          </cell>
          <cell r="AS325">
            <v>43.47517515865394</v>
          </cell>
          <cell r="AT325">
            <v>42.485880833873892</v>
          </cell>
          <cell r="AU325">
            <v>48.710356409287414</v>
          </cell>
          <cell r="AV325">
            <v>56.275893966991646</v>
          </cell>
          <cell r="AW325">
            <v>61.13383031211572</v>
          </cell>
          <cell r="AX325">
            <v>56.980943250280831</v>
          </cell>
          <cell r="AY325">
            <v>66.07996330904632</v>
          </cell>
          <cell r="AZ325">
            <v>65.187735027377556</v>
          </cell>
          <cell r="BA325">
            <v>66.286400823001316</v>
          </cell>
          <cell r="BB325">
            <v>61.090674986717261</v>
          </cell>
          <cell r="BC325">
            <v>58.239832712415534</v>
          </cell>
          <cell r="BD325">
            <v>57.147052587188341</v>
          </cell>
          <cell r="BE325">
            <v>54.684028791319804</v>
          </cell>
          <cell r="BF325">
            <v>60.99783535889668</v>
          </cell>
          <cell r="BG325">
            <v>66.241266886160588</v>
          </cell>
        </row>
        <row r="326">
          <cell r="D326">
            <v>16.3</v>
          </cell>
          <cell r="E326">
            <v>16.3</v>
          </cell>
          <cell r="F326">
            <v>16.3</v>
          </cell>
          <cell r="G326">
            <v>16.3</v>
          </cell>
          <cell r="H326">
            <v>16.3</v>
          </cell>
          <cell r="I326">
            <v>16.3</v>
          </cell>
          <cell r="J326">
            <v>16.3</v>
          </cell>
          <cell r="K326">
            <v>11.6175</v>
          </cell>
          <cell r="L326">
            <v>13.684156249999994</v>
          </cell>
          <cell r="M326">
            <v>14.475031249999986</v>
          </cell>
          <cell r="N326">
            <v>17.5</v>
          </cell>
          <cell r="O326">
            <v>15.8</v>
          </cell>
          <cell r="P326">
            <v>22.7</v>
          </cell>
          <cell r="Q326">
            <v>18.600000000000001</v>
          </cell>
          <cell r="R326">
            <v>19.161999999999999</v>
          </cell>
          <cell r="S326">
            <v>19.001999999999999</v>
          </cell>
          <cell r="T326">
            <v>31.22502173913043</v>
          </cell>
          <cell r="U326">
            <v>27.885630434782616</v>
          </cell>
          <cell r="V326">
            <v>24.546239130434802</v>
          </cell>
          <cell r="W326">
            <v>21.206847826086989</v>
          </cell>
          <cell r="X326">
            <v>17.594000000000001</v>
          </cell>
          <cell r="Y326">
            <v>19.466000000000001</v>
          </cell>
          <cell r="Z326">
            <v>26.626999999999999</v>
          </cell>
          <cell r="AA326">
            <v>21.9</v>
          </cell>
          <cell r="AB326">
            <v>30.495999999999999</v>
          </cell>
          <cell r="AC326">
            <v>29.385999999999999</v>
          </cell>
          <cell r="AD326">
            <v>29.337</v>
          </cell>
          <cell r="AE326">
            <v>25.431999999999999</v>
          </cell>
          <cell r="AF326">
            <v>33.302</v>
          </cell>
          <cell r="AG326">
            <v>25.655423397840337</v>
          </cell>
          <cell r="AH326">
            <v>34.42977371223472</v>
          </cell>
          <cell r="AI326">
            <v>58.082458362425172</v>
          </cell>
          <cell r="AJ326">
            <v>30.499788599480524</v>
          </cell>
          <cell r="AK326">
            <v>32.32748163328813</v>
          </cell>
          <cell r="AL326">
            <v>29.555169176053568</v>
          </cell>
          <cell r="AM326">
            <v>39.029690288668803</v>
          </cell>
          <cell r="AN326">
            <v>43.988343652825506</v>
          </cell>
          <cell r="AO326">
            <v>41.325512401348419</v>
          </cell>
          <cell r="AP326">
            <v>35.434091900290895</v>
          </cell>
          <cell r="AQ326">
            <v>21.369053205373461</v>
          </cell>
          <cell r="AR326">
            <v>17.065890229900702</v>
          </cell>
          <cell r="AS326">
            <v>24.785500318163457</v>
          </cell>
          <cell r="AT326">
            <v>20.403879374662239</v>
          </cell>
          <cell r="AU326">
            <v>27.35664447156185</v>
          </cell>
          <cell r="AV326">
            <v>35.886833811337198</v>
          </cell>
          <cell r="AW326">
            <v>42.551935237476016</v>
          </cell>
          <cell r="AX326">
            <v>35.385148944405387</v>
          </cell>
          <cell r="AY326">
            <v>43.201647165956501</v>
          </cell>
          <cell r="AZ326">
            <v>40.055849209102746</v>
          </cell>
          <cell r="BA326">
            <v>40.359569809297909</v>
          </cell>
          <cell r="BB326">
            <v>34.375678228301354</v>
          </cell>
          <cell r="BC326">
            <v>31.732233147286706</v>
          </cell>
          <cell r="BD326">
            <v>31.843430486700811</v>
          </cell>
          <cell r="BE326">
            <v>30.75010664621891</v>
          </cell>
          <cell r="BF326">
            <v>37.478020092626878</v>
          </cell>
          <cell r="BG326">
            <v>40.932178254220673</v>
          </cell>
        </row>
        <row r="327">
          <cell r="D327">
            <v>16.3</v>
          </cell>
          <cell r="E327">
            <v>16.3</v>
          </cell>
          <cell r="F327">
            <v>16.3</v>
          </cell>
          <cell r="G327">
            <v>16.3</v>
          </cell>
          <cell r="H327">
            <v>16.3</v>
          </cell>
          <cell r="I327">
            <v>16.3</v>
          </cell>
          <cell r="J327">
            <v>16.3</v>
          </cell>
          <cell r="K327">
            <v>11.89</v>
          </cell>
          <cell r="L327">
            <v>13.750062499999993</v>
          </cell>
          <cell r="M327">
            <v>14.540937499999986</v>
          </cell>
          <cell r="N327">
            <v>15.7</v>
          </cell>
          <cell r="O327">
            <v>19.100000000000001</v>
          </cell>
          <cell r="P327">
            <v>20.6</v>
          </cell>
          <cell r="Q327">
            <v>19.399999999999999</v>
          </cell>
          <cell r="R327">
            <v>24.673999999999999</v>
          </cell>
          <cell r="S327">
            <v>19.805</v>
          </cell>
          <cell r="T327">
            <v>30.946739130434779</v>
          </cell>
          <cell r="U327">
            <v>27.607347826086965</v>
          </cell>
          <cell r="V327">
            <v>24.267956521739151</v>
          </cell>
          <cell r="W327">
            <v>20.928565217391338</v>
          </cell>
          <cell r="X327">
            <v>19.844000000000001</v>
          </cell>
          <cell r="Y327">
            <v>20.43</v>
          </cell>
          <cell r="Z327">
            <v>24.16</v>
          </cell>
          <cell r="AA327">
            <v>24.43</v>
          </cell>
          <cell r="AB327">
            <v>28.407</v>
          </cell>
          <cell r="AC327">
            <v>25.233000000000001</v>
          </cell>
          <cell r="AD327">
            <v>30.72</v>
          </cell>
          <cell r="AE327">
            <v>24.466999999999999</v>
          </cell>
          <cell r="AF327">
            <v>27.029</v>
          </cell>
          <cell r="AG327">
            <v>30.935348111263238</v>
          </cell>
          <cell r="AH327">
            <v>34.63914649279431</v>
          </cell>
          <cell r="AI327">
            <v>58.731928513495575</v>
          </cell>
          <cell r="AJ327">
            <v>30.325026740930184</v>
          </cell>
          <cell r="AK327">
            <v>34.81388837495669</v>
          </cell>
          <cell r="AL327">
            <v>36.583183221369438</v>
          </cell>
          <cell r="AM327">
            <v>50.044529995083764</v>
          </cell>
          <cell r="AN327">
            <v>59.794946173199861</v>
          </cell>
          <cell r="AO327">
            <v>56.06270231504169</v>
          </cell>
          <cell r="AP327">
            <v>46.990705872104343</v>
          </cell>
          <cell r="AQ327">
            <v>28.272342535809429</v>
          </cell>
          <cell r="AR327">
            <v>24.017177228617811</v>
          </cell>
          <cell r="AS327">
            <v>29.001066919366394</v>
          </cell>
          <cell r="AT327">
            <v>23.319583033534059</v>
          </cell>
          <cell r="AU327">
            <v>33.035094428266007</v>
          </cell>
          <cell r="AV327">
            <v>46.564696804556803</v>
          </cell>
          <cell r="AW327">
            <v>57.126820044502068</v>
          </cell>
          <cell r="AX327">
            <v>49.513896434789956</v>
          </cell>
          <cell r="AY327">
            <v>57.918062633544736</v>
          </cell>
          <cell r="AZ327">
            <v>53.526248208915092</v>
          </cell>
          <cell r="BA327">
            <v>50.16388317235112</v>
          </cell>
          <cell r="BB327">
            <v>41.60830071015755</v>
          </cell>
          <cell r="BC327">
            <v>37.658478902576064</v>
          </cell>
          <cell r="BD327">
            <v>38.898193675805658</v>
          </cell>
          <cell r="BE327">
            <v>39.801546850728926</v>
          </cell>
          <cell r="BF327">
            <v>49.835593956384002</v>
          </cell>
          <cell r="BG327">
            <v>54.478392242949212</v>
          </cell>
        </row>
        <row r="328">
          <cell r="D328">
            <v>16.3</v>
          </cell>
          <cell r="E328">
            <v>16.3</v>
          </cell>
          <cell r="F328">
            <v>16.3</v>
          </cell>
          <cell r="G328">
            <v>16.3</v>
          </cell>
          <cell r="H328">
            <v>16.3</v>
          </cell>
          <cell r="I328">
            <v>16.3</v>
          </cell>
          <cell r="J328">
            <v>16.3</v>
          </cell>
          <cell r="K328">
            <v>12.490500000000001</v>
          </cell>
          <cell r="L328">
            <v>13.815968749999993</v>
          </cell>
          <cell r="M328">
            <v>14.606843749999985</v>
          </cell>
          <cell r="N328">
            <v>18</v>
          </cell>
          <cell r="O328">
            <v>18.399999999999999</v>
          </cell>
          <cell r="P328">
            <v>25.6</v>
          </cell>
          <cell r="Q328">
            <v>20.7</v>
          </cell>
          <cell r="R328">
            <v>26.462</v>
          </cell>
          <cell r="S328">
            <v>25.762</v>
          </cell>
          <cell r="T328">
            <v>30.668456521739127</v>
          </cell>
          <cell r="U328">
            <v>27.329065217391314</v>
          </cell>
          <cell r="V328">
            <v>23.9896739130435</v>
          </cell>
          <cell r="W328">
            <v>20.650282608695687</v>
          </cell>
          <cell r="X328">
            <v>21.347000000000001</v>
          </cell>
          <cell r="Y328">
            <v>23.706</v>
          </cell>
          <cell r="Z328">
            <v>23.826000000000001</v>
          </cell>
          <cell r="AA328">
            <v>23.19</v>
          </cell>
          <cell r="AB328">
            <v>28.613</v>
          </cell>
          <cell r="AC328">
            <v>27.298999999999999</v>
          </cell>
          <cell r="AD328">
            <v>35.677999999999997</v>
          </cell>
          <cell r="AE328">
            <v>25.213999999999999</v>
          </cell>
          <cell r="AF328">
            <v>32.648000000000003</v>
          </cell>
          <cell r="AG328">
            <v>39.120770100491598</v>
          </cell>
          <cell r="AH328">
            <v>41.82253886517509</v>
          </cell>
          <cell r="AI328">
            <v>65.998709925685006</v>
          </cell>
          <cell r="AJ328">
            <v>36.966768249823446</v>
          </cell>
          <cell r="AK328">
            <v>42.288202090747689</v>
          </cell>
          <cell r="AL328">
            <v>51.223440787894702</v>
          </cell>
          <cell r="AM328">
            <v>68.142993206498062</v>
          </cell>
          <cell r="AN328">
            <v>86.855868062897827</v>
          </cell>
          <cell r="AO328">
            <v>82.460808759350414</v>
          </cell>
          <cell r="AP328">
            <v>70.667322757517667</v>
          </cell>
          <cell r="AQ328">
            <v>46.286393952575963</v>
          </cell>
          <cell r="AR328">
            <v>42.558870647786478</v>
          </cell>
          <cell r="AS328">
            <v>40.851836662805425</v>
          </cell>
          <cell r="AT328">
            <v>34.793283765631827</v>
          </cell>
          <cell r="AU328">
            <v>47.68908098969942</v>
          </cell>
          <cell r="AV328">
            <v>67.565893906129759</v>
          </cell>
          <cell r="AW328">
            <v>83.452942831314431</v>
          </cell>
          <cell r="AX328">
            <v>77.189786556115678</v>
          </cell>
          <cell r="AY328">
            <v>86.986878612928166</v>
          </cell>
          <cell r="AZ328">
            <v>82.448413874250065</v>
          </cell>
          <cell r="BA328">
            <v>74.302402971872823</v>
          </cell>
          <cell r="BB328">
            <v>62.130962575341357</v>
          </cell>
          <cell r="BC328">
            <v>55.857222017884794</v>
          </cell>
          <cell r="BD328">
            <v>57.786059198513556</v>
          </cell>
          <cell r="BE328">
            <v>60.624401775964884</v>
          </cell>
          <cell r="BF328">
            <v>75.322026529843242</v>
          </cell>
          <cell r="BG328">
            <v>82.628458514858721</v>
          </cell>
        </row>
        <row r="329">
          <cell r="D329">
            <v>16.3</v>
          </cell>
          <cell r="E329">
            <v>16.3</v>
          </cell>
          <cell r="F329">
            <v>16.3</v>
          </cell>
          <cell r="G329">
            <v>16.3</v>
          </cell>
          <cell r="H329">
            <v>16.3</v>
          </cell>
          <cell r="I329">
            <v>16.3</v>
          </cell>
          <cell r="J329">
            <v>16.3</v>
          </cell>
          <cell r="K329">
            <v>13.090999999999999</v>
          </cell>
          <cell r="L329">
            <v>13.881874999999992</v>
          </cell>
          <cell r="M329">
            <v>14.672749999999985</v>
          </cell>
          <cell r="N329">
            <v>19.7</v>
          </cell>
          <cell r="O329">
            <v>18.399999999999999</v>
          </cell>
          <cell r="P329">
            <v>32</v>
          </cell>
          <cell r="Q329">
            <v>23.5</v>
          </cell>
          <cell r="R329">
            <v>29.337</v>
          </cell>
          <cell r="S329">
            <v>26.477</v>
          </cell>
          <cell r="T329">
            <v>30.390173913043476</v>
          </cell>
          <cell r="U329">
            <v>27.050782608695663</v>
          </cell>
          <cell r="V329">
            <v>23.711391304347849</v>
          </cell>
          <cell r="W329">
            <v>20.372</v>
          </cell>
          <cell r="X329">
            <v>21.55</v>
          </cell>
          <cell r="Y329">
            <v>22.148</v>
          </cell>
          <cell r="Z329">
            <v>26.335999999999999</v>
          </cell>
          <cell r="AA329">
            <v>26.530999999999999</v>
          </cell>
          <cell r="AB329">
            <v>36.139000000000003</v>
          </cell>
          <cell r="AC329">
            <v>31.885999999999999</v>
          </cell>
          <cell r="AD329">
            <v>34.055</v>
          </cell>
          <cell r="AE329">
            <v>20.943999999999999</v>
          </cell>
          <cell r="AF329">
            <v>31.475000000000001</v>
          </cell>
          <cell r="AG329">
            <v>32.699134043619978</v>
          </cell>
          <cell r="AH329">
            <v>33.16010607296846</v>
          </cell>
          <cell r="AI329">
            <v>55.369750658098155</v>
          </cell>
          <cell r="AJ329">
            <v>32.78010105510981</v>
          </cell>
          <cell r="AK329">
            <v>36.622555970568669</v>
          </cell>
          <cell r="AL329">
            <v>46.934058485327313</v>
          </cell>
          <cell r="AM329">
            <v>63.334860802864029</v>
          </cell>
          <cell r="AN329">
            <v>82.144854887109176</v>
          </cell>
          <cell r="AO329">
            <v>78.050223965297903</v>
          </cell>
          <cell r="AP329">
            <v>63.877378949892091</v>
          </cell>
          <cell r="AQ329">
            <v>35.707027540677217</v>
          </cell>
          <cell r="AR329">
            <v>34.716803783617877</v>
          </cell>
          <cell r="AS329">
            <v>32.030620242556239</v>
          </cell>
          <cell r="AT329">
            <v>24.614252528344167</v>
          </cell>
          <cell r="AU329">
            <v>39.166575295180053</v>
          </cell>
          <cell r="AV329">
            <v>62.268332715343149</v>
          </cell>
          <cell r="AW329">
            <v>78.477114760529332</v>
          </cell>
          <cell r="AX329">
            <v>69.386503923676401</v>
          </cell>
          <cell r="AY329">
            <v>78.715753943761058</v>
          </cell>
          <cell r="AZ329">
            <v>73.428791525045312</v>
          </cell>
          <cell r="BA329">
            <v>63.605592026294858</v>
          </cell>
          <cell r="BB329">
            <v>50.582117230951951</v>
          </cell>
          <cell r="BC329">
            <v>44.184346667121531</v>
          </cell>
          <cell r="BD329">
            <v>47.795690040965439</v>
          </cell>
          <cell r="BE329">
            <v>51.756759036838275</v>
          </cell>
          <cell r="BF329">
            <v>67.805092278657526</v>
          </cell>
          <cell r="BG329">
            <v>73.862831373731524</v>
          </cell>
        </row>
        <row r="330">
          <cell r="D330">
            <v>16.3</v>
          </cell>
          <cell r="E330">
            <v>16.3</v>
          </cell>
          <cell r="F330">
            <v>16.3</v>
          </cell>
          <cell r="G330">
            <v>16.3</v>
          </cell>
          <cell r="H330">
            <v>16.3</v>
          </cell>
          <cell r="I330">
            <v>16.3</v>
          </cell>
          <cell r="J330">
            <v>16.3</v>
          </cell>
          <cell r="K330">
            <v>13.156906249999999</v>
          </cell>
          <cell r="L330">
            <v>13.947781249999991</v>
          </cell>
          <cell r="M330">
            <v>14.738656249999984</v>
          </cell>
          <cell r="N330">
            <v>18</v>
          </cell>
          <cell r="O330">
            <v>23.6</v>
          </cell>
          <cell r="P330">
            <v>32.9</v>
          </cell>
          <cell r="Q330">
            <v>21.6</v>
          </cell>
          <cell r="R330">
            <v>27.254000000000001</v>
          </cell>
          <cell r="S330">
            <v>31.004999999999999</v>
          </cell>
          <cell r="T330">
            <v>30.111891304347825</v>
          </cell>
          <cell r="U330">
            <v>26.772500000000012</v>
          </cell>
          <cell r="V330">
            <v>23.433108695652198</v>
          </cell>
          <cell r="W330">
            <v>15.85</v>
          </cell>
          <cell r="X330">
            <v>21.713999999999999</v>
          </cell>
          <cell r="Y330">
            <v>25.882999999999999</v>
          </cell>
          <cell r="Z330">
            <v>29.396000000000001</v>
          </cell>
          <cell r="AA330">
            <v>27.684999999999999</v>
          </cell>
          <cell r="AB330">
            <v>36.180999999999997</v>
          </cell>
          <cell r="AC330">
            <v>35.052</v>
          </cell>
          <cell r="AD330">
            <v>32.109000000000002</v>
          </cell>
          <cell r="AE330">
            <v>27.951000000000001</v>
          </cell>
          <cell r="AF330">
            <v>30.114000000000001</v>
          </cell>
          <cell r="AG330">
            <v>28.497246218444332</v>
          </cell>
          <cell r="AH330">
            <v>27.344602749043901</v>
          </cell>
          <cell r="AI330">
            <v>46.508506119575003</v>
          </cell>
          <cell r="AJ330">
            <v>30.709363946027139</v>
          </cell>
          <cell r="AK330">
            <v>32.797420654027121</v>
          </cell>
          <cell r="AL330">
            <v>41.367778402616636</v>
          </cell>
          <cell r="AM330">
            <v>62.310996123689876</v>
          </cell>
          <cell r="AN330">
            <v>85.099065611588571</v>
          </cell>
          <cell r="AO330">
            <v>78.357109828260832</v>
          </cell>
          <cell r="AP330">
            <v>63.391668852558496</v>
          </cell>
          <cell r="AQ330">
            <v>35.672454939959152</v>
          </cell>
          <cell r="AR330">
            <v>31.458686631401605</v>
          </cell>
          <cell r="AS330">
            <v>24.855878275040368</v>
          </cell>
          <cell r="AT330">
            <v>15.60749667128664</v>
          </cell>
          <cell r="AU330">
            <v>32.244216589531334</v>
          </cell>
          <cell r="AV330">
            <v>59.916629888239356</v>
          </cell>
          <cell r="AW330">
            <v>76.991312047779786</v>
          </cell>
          <cell r="AX330">
            <v>66.179575726960877</v>
          </cell>
          <cell r="AY330">
            <v>77.89884243392072</v>
          </cell>
          <cell r="AZ330">
            <v>72.153120097529268</v>
          </cell>
          <cell r="BA330">
            <v>59.230440421618312</v>
          </cell>
          <cell r="BB330">
            <v>44.517291400237013</v>
          </cell>
          <cell r="BC330">
            <v>36.925720452956966</v>
          </cell>
          <cell r="BD330">
            <v>40.456393095949522</v>
          </cell>
          <cell r="BE330">
            <v>45.298834474730768</v>
          </cell>
          <cell r="BF330">
            <v>63.396908701075347</v>
          </cell>
          <cell r="BG330">
            <v>69.726063309902145</v>
          </cell>
        </row>
        <row r="331">
          <cell r="D331">
            <v>16.3</v>
          </cell>
          <cell r="E331">
            <v>16.3</v>
          </cell>
          <cell r="F331">
            <v>16.3</v>
          </cell>
          <cell r="G331">
            <v>16.3</v>
          </cell>
          <cell r="H331">
            <v>16.3</v>
          </cell>
          <cell r="I331">
            <v>16.3</v>
          </cell>
          <cell r="J331">
            <v>16.3</v>
          </cell>
          <cell r="K331">
            <v>13.222812499999998</v>
          </cell>
          <cell r="L331">
            <v>14.013687499999991</v>
          </cell>
          <cell r="M331">
            <v>14.804562499999983</v>
          </cell>
          <cell r="N331">
            <v>16.7</v>
          </cell>
          <cell r="O331">
            <v>22.9</v>
          </cell>
          <cell r="P331">
            <v>30.8</v>
          </cell>
          <cell r="Q331">
            <v>28.2</v>
          </cell>
          <cell r="R331">
            <v>23.119</v>
          </cell>
          <cell r="S331">
            <v>33.173000000000002</v>
          </cell>
          <cell r="T331">
            <v>29.833608695652174</v>
          </cell>
          <cell r="U331">
            <v>26.49421739130436</v>
          </cell>
          <cell r="V331">
            <v>23.154826086956547</v>
          </cell>
          <cell r="W331">
            <v>18.658000000000001</v>
          </cell>
          <cell r="X331">
            <v>21.652000000000001</v>
          </cell>
          <cell r="Y331">
            <v>24.498999999999999</v>
          </cell>
          <cell r="Z331">
            <v>27.600999999999999</v>
          </cell>
          <cell r="AA331">
            <v>26.6</v>
          </cell>
          <cell r="AB331">
            <v>31.553000000000001</v>
          </cell>
          <cell r="AC331">
            <v>31.390999999999998</v>
          </cell>
          <cell r="AD331">
            <v>30.93</v>
          </cell>
          <cell r="AE331">
            <v>24.055</v>
          </cell>
          <cell r="AF331">
            <v>36.607999999999997</v>
          </cell>
          <cell r="AG331">
            <v>35.989436074907871</v>
          </cell>
          <cell r="AH331">
            <v>34.331966378966627</v>
          </cell>
          <cell r="AI331">
            <v>50.83021358698835</v>
          </cell>
          <cell r="AJ331">
            <v>41.48770747247832</v>
          </cell>
          <cell r="AK331">
            <v>38.523335419621418</v>
          </cell>
          <cell r="AL331">
            <v>45.707171757848641</v>
          </cell>
          <cell r="AM331">
            <v>68.155658956143554</v>
          </cell>
          <cell r="AN331">
            <v>98.533010546713967</v>
          </cell>
          <cell r="AO331">
            <v>90.085087078480171</v>
          </cell>
          <cell r="AP331">
            <v>76.49325501973658</v>
          </cell>
          <cell r="AQ331">
            <v>48.448719902542962</v>
          </cell>
          <cell r="AR331">
            <v>46.092416650931028</v>
          </cell>
          <cell r="AS331">
            <v>33.079273500119228</v>
          </cell>
          <cell r="AT331">
            <v>21.283163600536369</v>
          </cell>
          <cell r="AU331">
            <v>38.449075128037236</v>
          </cell>
          <cell r="AV331">
            <v>69.974406950867888</v>
          </cell>
          <cell r="AW331">
            <v>87.674943864367833</v>
          </cell>
          <cell r="AX331">
            <v>76.240656661896367</v>
          </cell>
          <cell r="AY331">
            <v>91.005431777863862</v>
          </cell>
          <cell r="AZ331">
            <v>87.426215379454078</v>
          </cell>
          <cell r="BA331">
            <v>72.530177668665146</v>
          </cell>
          <cell r="BB331">
            <v>56.772337519517691</v>
          </cell>
          <cell r="BC331">
            <v>47.751434980154556</v>
          </cell>
          <cell r="BD331">
            <v>50.959834662043022</v>
          </cell>
          <cell r="BE331">
            <v>55.214110846941253</v>
          </cell>
          <cell r="BF331">
            <v>74.795465355954605</v>
          </cell>
          <cell r="BG331">
            <v>81.279997098907018</v>
          </cell>
        </row>
        <row r="332">
          <cell r="D332">
            <v>16.3</v>
          </cell>
          <cell r="E332">
            <v>16.3</v>
          </cell>
          <cell r="F332">
            <v>16.3</v>
          </cell>
          <cell r="G332">
            <v>16.3</v>
          </cell>
          <cell r="H332">
            <v>16.3</v>
          </cell>
          <cell r="I332">
            <v>16.3</v>
          </cell>
          <cell r="J332">
            <v>16.3</v>
          </cell>
          <cell r="K332">
            <v>13.288718749999997</v>
          </cell>
          <cell r="L332">
            <v>14.07959374999999</v>
          </cell>
          <cell r="M332">
            <v>14.870468749999983</v>
          </cell>
          <cell r="N332">
            <v>12.6</v>
          </cell>
          <cell r="O332">
            <v>24.1</v>
          </cell>
          <cell r="P332">
            <v>33.9</v>
          </cell>
          <cell r="Q332">
            <v>27.1</v>
          </cell>
          <cell r="R332">
            <v>24.045999999999999</v>
          </cell>
          <cell r="S332">
            <v>32.894717391304347</v>
          </cell>
          <cell r="T332">
            <v>29.555326086956523</v>
          </cell>
          <cell r="U332">
            <v>26.215934782608709</v>
          </cell>
          <cell r="V332">
            <v>22.876543478260896</v>
          </cell>
          <cell r="W332">
            <v>18.193999999999999</v>
          </cell>
          <cell r="X332">
            <v>24.937000000000001</v>
          </cell>
          <cell r="Y332">
            <v>28.721</v>
          </cell>
          <cell r="Z332">
            <v>23.939</v>
          </cell>
          <cell r="AA332">
            <v>30.155999999999999</v>
          </cell>
          <cell r="AB332">
            <v>35.375999999999998</v>
          </cell>
          <cell r="AC332">
            <v>34.485999999999997</v>
          </cell>
          <cell r="AD332">
            <v>27.876000000000001</v>
          </cell>
          <cell r="AE332">
            <v>29.637</v>
          </cell>
          <cell r="AF332">
            <v>38.171999999999997</v>
          </cell>
          <cell r="AG332">
            <v>31.359077436674795</v>
          </cell>
          <cell r="AH332">
            <v>38.104496944917486</v>
          </cell>
          <cell r="AI332">
            <v>47.443815062025237</v>
          </cell>
          <cell r="AJ332">
            <v>46.999555639484441</v>
          </cell>
          <cell r="AK332">
            <v>43.426316048558931</v>
          </cell>
          <cell r="AL332">
            <v>45.960092404218017</v>
          </cell>
          <cell r="AM332">
            <v>60.022755048489643</v>
          </cell>
          <cell r="AN332">
            <v>92.009845730965253</v>
          </cell>
          <cell r="AO332">
            <v>79.64247552702173</v>
          </cell>
          <cell r="AP332">
            <v>64.827424159647563</v>
          </cell>
          <cell r="AQ332">
            <v>42.6780321422452</v>
          </cell>
          <cell r="AR332">
            <v>45.230109172199775</v>
          </cell>
          <cell r="AS332">
            <v>35.383970083312619</v>
          </cell>
          <cell r="AT332">
            <v>22.853477126434854</v>
          </cell>
          <cell r="AU332">
            <v>38.142865615446681</v>
          </cell>
          <cell r="AV332">
            <v>70.571622762230959</v>
          </cell>
          <cell r="AW332">
            <v>84.739728282925626</v>
          </cell>
          <cell r="AX332">
            <v>66.6519140627654</v>
          </cell>
          <cell r="AY332">
            <v>81.025272100263805</v>
          </cell>
          <cell r="AZ332">
            <v>79.236517309915428</v>
          </cell>
          <cell r="BA332">
            <v>65.590335894669408</v>
          </cell>
          <cell r="BB332">
            <v>53.087694237988273</v>
          </cell>
          <cell r="BC332">
            <v>46.94368319658463</v>
          </cell>
          <cell r="BD332">
            <v>51.915182420272913</v>
          </cell>
          <cell r="BE332">
            <v>56.014502931265838</v>
          </cell>
          <cell r="BF332">
            <v>73.894537845915465</v>
          </cell>
          <cell r="BG332">
            <v>75.897892904421667</v>
          </cell>
        </row>
      </sheetData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SM Imports"/>
      <sheetName val="World SM Exports"/>
      <sheetName val="Chart3"/>
      <sheetName val="Chart4"/>
      <sheetName val="China Soybean Imports"/>
      <sheetName val="China Soybean Exports"/>
      <sheetName val="China Soybean Meal Imports"/>
      <sheetName val="China Soybean Meal Exports"/>
      <sheetName val="China Soybean Oil Imports"/>
      <sheetName val="China Soybean Oil Exports"/>
      <sheetName val="Brazil Soybean Imports"/>
      <sheetName val="Brazil Soybean Exports"/>
      <sheetName val="Brazil Soybean Meal Imports"/>
      <sheetName val="Brazil Soybean Meal Exports"/>
      <sheetName val="Brazil Soybean Oil Imports"/>
      <sheetName val="Brazil Soybean Oil Exports"/>
      <sheetName val="Argentina Soybean Imports"/>
      <sheetName val="Argentina Soybean Exports"/>
      <sheetName val="Argentina Soybean Meal Exports"/>
      <sheetName val="Argentina Soybean Oil Exports"/>
      <sheetName val="Paraguay Soybean Imports"/>
      <sheetName val="Paraguay Soybean Exports"/>
      <sheetName val="Paraguay Soybean Meal Exports"/>
      <sheetName val="Paraguay Soybean Oil Exports"/>
      <sheetName val="Uruguay Soybean Imports"/>
      <sheetName val="Uruguay Soybean Exports"/>
      <sheetName val="Uruguay Soybean Meal Imports"/>
      <sheetName val="Uruguay Soybean Meal Exports"/>
      <sheetName val="Uruguay Soybean OIl Imports"/>
      <sheetName val="Uruguay Soybean Oil Exports"/>
      <sheetName val="EU Soybean Exports"/>
      <sheetName val="EU Soybean Imports"/>
      <sheetName val="EU Soybean Meal Imports"/>
      <sheetName val="EU Soybean Meal Exports"/>
      <sheetName val="EU Soybean Oil Imports"/>
      <sheetName val="EU Soybean Oil Exports"/>
      <sheetName val="Canada Soybean Imports"/>
      <sheetName val="Canada Soybean Exports"/>
      <sheetName val="Canada Soybean Meal Imports"/>
      <sheetName val="Canada Soybean Meal Exports"/>
      <sheetName val="Canada Soybean Oil Imports"/>
      <sheetName val="Canada Soybean Oil Exports"/>
      <sheetName val="Ukraine Soybean Imports"/>
      <sheetName val="Ukraine Soybean Exports"/>
      <sheetName val="Ukraine Soybean Meal Imports"/>
      <sheetName val="Ukraine Soybean Meal Exports"/>
      <sheetName val="Ukraine Soybean Oil Imports"/>
      <sheetName val="Ukraine Soybean Oil Exports"/>
      <sheetName val="Russia Soybean Imports"/>
      <sheetName val="Russia Soybean Exports"/>
      <sheetName val="Russia Soybean Meal Imports"/>
      <sheetName val="Russia Soybean Meal Exports"/>
      <sheetName val="Russia Soybean Oil Imports"/>
      <sheetName val="Russia Soybean Oil Exports"/>
      <sheetName val="India Soybean Imports"/>
      <sheetName val="India Soybean Exports"/>
      <sheetName val="India Soybean Meal Imports"/>
      <sheetName val="India Soybean Meal Exports"/>
      <sheetName val="India Soybean Oil Imports"/>
      <sheetName val="India Soybean Oil Exports"/>
      <sheetName val="Japan Soybean Imports"/>
      <sheetName val="Japan Soybean Exports"/>
      <sheetName val="Japan Soybean Meal Imports"/>
      <sheetName val="Japan Soybean Meal Exports"/>
      <sheetName val="Japan Soybean Oil Imports"/>
      <sheetName val="Japan Soybean Oil Exports"/>
      <sheetName val="Mexico Soybean Imports"/>
      <sheetName val="Mexico Soybean Exports"/>
      <sheetName val="Mexico Soybean Meal Imports"/>
      <sheetName val="Mexico Soybean Meal Exports"/>
      <sheetName val="Mexico Soybean Oil Imports"/>
      <sheetName val="Mexico Soybean Oil Exports"/>
      <sheetName val="Template"/>
      <sheetName val="Conversions"/>
      <sheetName val="wldsoytrade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5.0000000000000004E-6</v>
          </cell>
          <cell r="AA266">
            <v>0</v>
          </cell>
          <cell r="AB266">
            <v>1.5999999999999999E-5</v>
          </cell>
          <cell r="AC266">
            <v>9.4499999999999988E-4</v>
          </cell>
          <cell r="AD266">
            <v>9.8899999999999986E-4</v>
          </cell>
          <cell r="AE266">
            <v>3.4200000000000002E-4</v>
          </cell>
          <cell r="AF266">
            <v>2.6400000000000002E-4</v>
          </cell>
          <cell r="AG266">
            <v>5.3198102115951051E-4</v>
          </cell>
          <cell r="AH266">
            <v>6.9528205109926054E-4</v>
          </cell>
          <cell r="AI266">
            <v>6.7277152290025333E-4</v>
          </cell>
          <cell r="AJ266">
            <v>6.1456047222751805E-4</v>
          </cell>
          <cell r="AK266">
            <v>6.1872890917036944E-4</v>
          </cell>
          <cell r="AL266">
            <v>6.4345574845490268E-4</v>
          </cell>
          <cell r="AM266">
            <v>6.4268041641815155E-4</v>
          </cell>
          <cell r="AN266">
            <v>6.4306035463931649E-4</v>
          </cell>
          <cell r="AO266">
            <v>6.3419236588373152E-4</v>
          </cell>
          <cell r="AP266">
            <v>6.3751570160130154E-4</v>
          </cell>
          <cell r="AQ266">
            <v>6.3789616034667668E-4</v>
          </cell>
          <cell r="AR266">
            <v>6.3883691251572742E-4</v>
          </cell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</row>
        <row r="284">
          <cell r="D284">
            <v>69.274000000000001</v>
          </cell>
          <cell r="E284">
            <v>231.01400000000004</v>
          </cell>
          <cell r="F284">
            <v>145.55500000000001</v>
          </cell>
          <cell r="G284">
            <v>251.26400000000001</v>
          </cell>
          <cell r="H284">
            <v>442.68099999999998</v>
          </cell>
          <cell r="I284">
            <v>427.28300000000002</v>
          </cell>
          <cell r="J284">
            <v>977.76099999999997</v>
          </cell>
          <cell r="K284">
            <v>646.41700000000003</v>
          </cell>
          <cell r="L284">
            <v>582.40199999999993</v>
          </cell>
          <cell r="M284">
            <v>387.63299999999998</v>
          </cell>
          <cell r="N284">
            <v>334.654</v>
          </cell>
          <cell r="O284">
            <v>234.55499999999998</v>
          </cell>
          <cell r="P284">
            <v>328.37900000000002</v>
          </cell>
          <cell r="Q284">
            <v>340.76600000000002</v>
          </cell>
          <cell r="R284">
            <v>357.41400000000004</v>
          </cell>
          <cell r="S284">
            <v>245.53899999999999</v>
          </cell>
          <cell r="T284">
            <v>203.56800000000001</v>
          </cell>
          <cell r="U284">
            <v>217.78600000000003</v>
          </cell>
          <cell r="V284">
            <v>292.11299999999994</v>
          </cell>
          <cell r="W284">
            <v>244.429</v>
          </cell>
          <cell r="X284">
            <v>258.57899999999995</v>
          </cell>
          <cell r="Y284">
            <v>393.33666800000003</v>
          </cell>
          <cell r="Z284">
            <v>450.104061</v>
          </cell>
          <cell r="AA284">
            <v>1064.5996939999998</v>
          </cell>
          <cell r="AB284">
            <v>211.73872699999998</v>
          </cell>
          <cell r="AC284">
            <v>456.81154000000004</v>
          </cell>
          <cell r="AD284">
            <v>447.16210599999999</v>
          </cell>
          <cell r="AE284">
            <v>383.76265100000001</v>
          </cell>
          <cell r="AF284">
            <v>247.275474</v>
          </cell>
          <cell r="AG284">
            <v>298.7043036043861</v>
          </cell>
          <cell r="AH284">
            <v>429.62221771844952</v>
          </cell>
          <cell r="AI284">
            <v>427.39821668541248</v>
          </cell>
          <cell r="AJ284">
            <v>432.01535460318985</v>
          </cell>
          <cell r="AK284">
            <v>433.41533302471993</v>
          </cell>
          <cell r="AL284">
            <v>433.032570226085</v>
          </cell>
          <cell r="AM284">
            <v>431.51831406804064</v>
          </cell>
          <cell r="AN284">
            <v>431.18755639559924</v>
          </cell>
          <cell r="AO284">
            <v>432.0985757883434</v>
          </cell>
          <cell r="AP284">
            <v>432.21072354795564</v>
          </cell>
          <cell r="AQ284">
            <v>432.12509898903227</v>
          </cell>
          <cell r="AR284">
            <v>431.85700231255595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</row>
      </sheetData>
      <sheetData sheetId="37">
        <row r="266">
          <cell r="D266">
            <v>0.14400000000000002</v>
          </cell>
          <cell r="E266">
            <v>0</v>
          </cell>
          <cell r="F266">
            <v>2.1000000000000001E-2</v>
          </cell>
          <cell r="G266">
            <v>0</v>
          </cell>
          <cell r="H266">
            <v>0</v>
          </cell>
          <cell r="I266">
            <v>0</v>
          </cell>
          <cell r="J266">
            <v>0.09</v>
          </cell>
          <cell r="K266">
            <v>7.0000000000000007E-2</v>
          </cell>
          <cell r="L266">
            <v>0</v>
          </cell>
          <cell r="M266">
            <v>26.158999999999999</v>
          </cell>
          <cell r="N266">
            <v>8.8000000000000009E-2</v>
          </cell>
          <cell r="O266">
            <v>6.9000000000000006E-2</v>
          </cell>
          <cell r="P266">
            <v>7.0000000000000007E-2</v>
          </cell>
          <cell r="Q266">
            <v>0</v>
          </cell>
          <cell r="R266">
            <v>0</v>
          </cell>
          <cell r="S266">
            <v>0.13600000000000001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9.7375699999999998</v>
          </cell>
          <cell r="AE266">
            <v>8.5000000000000006E-2</v>
          </cell>
          <cell r="AF266">
            <v>0</v>
          </cell>
          <cell r="AG266">
            <v>0</v>
          </cell>
          <cell r="AH266">
            <v>1.7683199620694376</v>
          </cell>
          <cell r="AI266">
            <v>2.119227444051806</v>
          </cell>
          <cell r="AJ266">
            <v>0.74376202044250483</v>
          </cell>
          <cell r="AK266">
            <v>0.89714363360449423</v>
          </cell>
          <cell r="AL266">
            <v>1.0876534980277128</v>
          </cell>
          <cell r="AM266">
            <v>1.4057217777987905</v>
          </cell>
          <cell r="AN266">
            <v>1.3230353758770048</v>
          </cell>
          <cell r="AO266">
            <v>1.1498119455793288</v>
          </cell>
          <cell r="AP266">
            <v>1.2397946362546497</v>
          </cell>
          <cell r="AQ266">
            <v>1.3223495688386673</v>
          </cell>
          <cell r="AR266">
            <v>1.3679122033992028</v>
          </cell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</row>
        <row r="284">
          <cell r="D284">
            <v>126.88700000000001</v>
          </cell>
          <cell r="E284">
            <v>48.114000000000004</v>
          </cell>
          <cell r="F284">
            <v>134.82499999999999</v>
          </cell>
          <cell r="G284">
            <v>101.83199999999999</v>
          </cell>
          <cell r="H284">
            <v>121.85999999999999</v>
          </cell>
          <cell r="I284">
            <v>92.869</v>
          </cell>
          <cell r="J284">
            <v>60.222999999999999</v>
          </cell>
          <cell r="K284">
            <v>131.39699999999999</v>
          </cell>
          <cell r="L284">
            <v>129.19</v>
          </cell>
          <cell r="M284">
            <v>105.91</v>
          </cell>
          <cell r="N284">
            <v>50.373999999999995</v>
          </cell>
          <cell r="O284">
            <v>198.37899999999999</v>
          </cell>
          <cell r="P284">
            <v>216.167</v>
          </cell>
          <cell r="Q284">
            <v>283.52499999999998</v>
          </cell>
          <cell r="R284">
            <v>361.05299999999994</v>
          </cell>
          <cell r="S284">
            <v>363.07600000000002</v>
          </cell>
          <cell r="T284">
            <v>357.28800000000001</v>
          </cell>
          <cell r="U284">
            <v>511.017</v>
          </cell>
          <cell r="V284">
            <v>588.29700000000003</v>
          </cell>
          <cell r="W284">
            <v>551.86800000000017</v>
          </cell>
          <cell r="X284">
            <v>291.62563600000004</v>
          </cell>
          <cell r="Y284">
            <v>195.83416999999997</v>
          </cell>
          <cell r="Z284">
            <v>233.33312500000005</v>
          </cell>
          <cell r="AA284">
            <v>132.51177300000001</v>
          </cell>
          <cell r="AB284">
            <v>159.01985900000003</v>
          </cell>
          <cell r="AC284">
            <v>143.68350000000001</v>
          </cell>
          <cell r="AD284">
            <v>151.43993600000002</v>
          </cell>
          <cell r="AE284">
            <v>94.640116000000006</v>
          </cell>
          <cell r="AF284">
            <v>254.82864600000002</v>
          </cell>
          <cell r="AG284">
            <v>283.9991567256464</v>
          </cell>
          <cell r="AH284">
            <v>198.03035758958293</v>
          </cell>
          <cell r="AI284">
            <v>209.34486625116563</v>
          </cell>
          <cell r="AJ284">
            <v>226.38184146575057</v>
          </cell>
          <cell r="AK284">
            <v>243.78941849650221</v>
          </cell>
          <cell r="AL284">
            <v>249.14579380441194</v>
          </cell>
          <cell r="AM284">
            <v>240.79962006163129</v>
          </cell>
          <cell r="AN284">
            <v>250.29341858273793</v>
          </cell>
          <cell r="AO284">
            <v>255.59315766358105</v>
          </cell>
          <cell r="AP284">
            <v>262.24270565444715</v>
          </cell>
          <cell r="AQ284">
            <v>219.14229917777868</v>
          </cell>
          <cell r="AR284">
            <v>272.98957581193793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</row>
      </sheetData>
      <sheetData sheetId="38">
        <row r="266">
          <cell r="D266">
            <v>1E-3</v>
          </cell>
          <cell r="E266">
            <v>1E-3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1E-3</v>
          </cell>
          <cell r="M266">
            <v>0</v>
          </cell>
          <cell r="N266">
            <v>0</v>
          </cell>
          <cell r="O266">
            <v>2.1000000000000001E-2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1E-3</v>
          </cell>
          <cell r="X266">
            <v>0</v>
          </cell>
          <cell r="Y266">
            <v>1.9999999999999999E-6</v>
          </cell>
          <cell r="Z266">
            <v>3.01E-4</v>
          </cell>
          <cell r="AA266">
            <v>2.4000000000000001E-4</v>
          </cell>
          <cell r="AB266">
            <v>2.5999999999999998E-5</v>
          </cell>
          <cell r="AC266">
            <v>3.0000000000000001E-5</v>
          </cell>
          <cell r="AD266">
            <v>1.9999999999999999E-6</v>
          </cell>
          <cell r="AE266">
            <v>5.821758691021894E-5</v>
          </cell>
          <cell r="AF266">
            <v>5.2961421334564019E-6</v>
          </cell>
          <cell r="AG266">
            <v>2.2451871734941782E-5</v>
          </cell>
          <cell r="AH266">
            <v>2.4482950322685261E-5</v>
          </cell>
          <cell r="AI266">
            <v>2.3219876244930024E-5</v>
          </cell>
          <cell r="AJ266">
            <v>2.6511866099813014E-5</v>
          </cell>
          <cell r="AK266">
            <v>2.0068898225141528E-5</v>
          </cell>
          <cell r="AL266">
            <v>2.3257873268848185E-5</v>
          </cell>
          <cell r="AM266">
            <v>2.3499426487054324E-5</v>
          </cell>
          <cell r="AN266">
            <v>2.3306472615405585E-5</v>
          </cell>
          <cell r="AO266">
            <v>2.3333912289248392E-5</v>
          </cell>
          <cell r="AP266">
            <v>2.2684061997197789E-5</v>
          </cell>
          <cell r="AQ266">
            <v>2.3219593516737909E-5</v>
          </cell>
          <cell r="AR266">
            <v>1.091731055393879E-5</v>
          </cell>
        </row>
        <row r="284">
          <cell r="D284">
            <v>728.7059999999999</v>
          </cell>
          <cell r="E284">
            <v>701.35</v>
          </cell>
          <cell r="F284">
            <v>754.09799999999996</v>
          </cell>
          <cell r="G284">
            <v>797.25</v>
          </cell>
          <cell r="H284">
            <v>815.51599999999996</v>
          </cell>
          <cell r="I284">
            <v>952.78</v>
          </cell>
          <cell r="J284">
            <v>1134.9870000000001</v>
          </cell>
          <cell r="K284">
            <v>1072.5450000000001</v>
          </cell>
          <cell r="L284">
            <v>1067.002</v>
          </cell>
          <cell r="M284">
            <v>1172.9839999999999</v>
          </cell>
          <cell r="N284">
            <v>1357.924</v>
          </cell>
          <cell r="O284">
            <v>1439.087</v>
          </cell>
          <cell r="P284">
            <v>1493.395</v>
          </cell>
          <cell r="Q284">
            <v>1210.4260000000002</v>
          </cell>
          <cell r="R284">
            <v>1062.711</v>
          </cell>
          <cell r="S284">
            <v>1085.1510000000001</v>
          </cell>
          <cell r="T284">
            <v>1099.434</v>
          </cell>
          <cell r="U284">
            <v>973.16699999999992</v>
          </cell>
          <cell r="V284">
            <v>983.47199999999998</v>
          </cell>
          <cell r="W284">
            <v>861.73199999999997</v>
          </cell>
          <cell r="X284">
            <v>769.67200000000003</v>
          </cell>
          <cell r="Y284">
            <v>845.10921300000007</v>
          </cell>
          <cell r="Z284">
            <v>979.998152</v>
          </cell>
          <cell r="AA284">
            <v>966.69461200000001</v>
          </cell>
          <cell r="AB284">
            <v>1090.9861440000002</v>
          </cell>
          <cell r="AC284">
            <v>1205.9330660000001</v>
          </cell>
          <cell r="AD284">
            <v>1286.8334929999999</v>
          </cell>
          <cell r="AE284">
            <v>1138.8664100000001</v>
          </cell>
          <cell r="AF284">
            <v>1376.0958209999999</v>
          </cell>
          <cell r="AG284">
            <v>1474.4689968830307</v>
          </cell>
          <cell r="AH284">
            <v>1433.6066648906658</v>
          </cell>
          <cell r="AI284">
            <v>1434.3429113781949</v>
          </cell>
          <cell r="AJ284">
            <v>1437.5154190230419</v>
          </cell>
          <cell r="AK284">
            <v>1436.213100594779</v>
          </cell>
          <cell r="AL284">
            <v>1438.2538583701278</v>
          </cell>
          <cell r="AM284">
            <v>1435.9241685619411</v>
          </cell>
          <cell r="AN284">
            <v>1436.8567251525562</v>
          </cell>
          <cell r="AO284">
            <v>1436.6751651762122</v>
          </cell>
          <cell r="AP284">
            <v>1436.6758776933395</v>
          </cell>
          <cell r="AQ284">
            <v>1436.4837456216751</v>
          </cell>
          <cell r="AR284">
            <v>1329.2217124829358</v>
          </cell>
        </row>
      </sheetData>
      <sheetData sheetId="39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0.21199999999999999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84">
          <cell r="D284">
            <v>70.102000000000004</v>
          </cell>
          <cell r="E284">
            <v>95.358999999999995</v>
          </cell>
          <cell r="F284">
            <v>55.552999999999997</v>
          </cell>
          <cell r="G284">
            <v>66.45</v>
          </cell>
          <cell r="H284">
            <v>60.804999999999993</v>
          </cell>
          <cell r="I284">
            <v>49.372999999999998</v>
          </cell>
          <cell r="J284">
            <v>68.14800000000001</v>
          </cell>
          <cell r="K284">
            <v>87.221000000000004</v>
          </cell>
          <cell r="L284">
            <v>62.344999999999999</v>
          </cell>
          <cell r="M284">
            <v>78.167000000000002</v>
          </cell>
          <cell r="N284">
            <v>121.97600000000001</v>
          </cell>
          <cell r="O284">
            <v>135.65099999999998</v>
          </cell>
          <cell r="P284">
            <v>110.36200000000001</v>
          </cell>
          <cell r="Q284">
            <v>73.38</v>
          </cell>
          <cell r="R284">
            <v>128.744</v>
          </cell>
          <cell r="S284">
            <v>152.166</v>
          </cell>
          <cell r="T284">
            <v>129.251</v>
          </cell>
          <cell r="U284">
            <v>157.32499999999999</v>
          </cell>
          <cell r="V284">
            <v>147.19200000000001</v>
          </cell>
          <cell r="W284">
            <v>200.24799999999999</v>
          </cell>
          <cell r="X284">
            <v>250.53200000000004</v>
          </cell>
          <cell r="Y284">
            <v>185.69462899999999</v>
          </cell>
          <cell r="Z284">
            <v>253.79748800000004</v>
          </cell>
          <cell r="AA284">
            <v>269.49726000000004</v>
          </cell>
          <cell r="AB284">
            <v>222.79535699999997</v>
          </cell>
          <cell r="AC284">
            <v>274.238944</v>
          </cell>
          <cell r="AD284">
            <v>274.31763599999994</v>
          </cell>
          <cell r="AE284">
            <v>228.45927399999999</v>
          </cell>
          <cell r="AF284">
            <v>203.98451900000001</v>
          </cell>
          <cell r="AG284">
            <v>265.42741663285716</v>
          </cell>
          <cell r="AH284">
            <v>261.38251814864486</v>
          </cell>
          <cell r="AI284">
            <v>260.79237355627561</v>
          </cell>
          <cell r="AJ284">
            <v>265.34781309187815</v>
          </cell>
          <cell r="AK284">
            <v>271.54550363482775</v>
          </cell>
          <cell r="AL284">
            <v>266.09024081398661</v>
          </cell>
          <cell r="AM284">
            <v>265.46734175580519</v>
          </cell>
          <cell r="AN284">
            <v>265.67472553419253</v>
          </cell>
          <cell r="AO284">
            <v>266.81914320870703</v>
          </cell>
          <cell r="AP284">
            <v>267.09680952433541</v>
          </cell>
          <cell r="AQ284">
            <v>266.38786039845149</v>
          </cell>
          <cell r="AR284">
            <v>246.19414276753022</v>
          </cell>
        </row>
      </sheetData>
      <sheetData sheetId="40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2E-3</v>
          </cell>
          <cell r="S266">
            <v>1E-3</v>
          </cell>
          <cell r="T266">
            <v>0</v>
          </cell>
          <cell r="U266">
            <v>0</v>
          </cell>
          <cell r="V266">
            <v>2E-3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2.02E-4</v>
          </cell>
          <cell r="AB266">
            <v>1.9999999999999999E-6</v>
          </cell>
          <cell r="AC266">
            <v>0</v>
          </cell>
          <cell r="AD266">
            <v>0.33600000000000002</v>
          </cell>
          <cell r="AE266">
            <v>2E-3</v>
          </cell>
          <cell r="AF266">
            <v>4.8999999999999998E-5</v>
          </cell>
          <cell r="AG266">
            <v>1.3089881601230954E-6</v>
          </cell>
          <cell r="AH266">
            <v>1.1252403835593637E-2</v>
          </cell>
          <cell r="AI266">
            <v>1.1233588990578783E-2</v>
          </cell>
          <cell r="AJ266">
            <v>9.291728486629094E-4</v>
          </cell>
          <cell r="AK266">
            <v>7.8136343771883512E-4</v>
          </cell>
          <cell r="AL266">
            <v>9.7843379516966375E-4</v>
          </cell>
          <cell r="AM266">
            <v>4.9587850796026399E-3</v>
          </cell>
          <cell r="AN266">
            <v>3.7873133570750926E-3</v>
          </cell>
          <cell r="AO266">
            <v>2.2805931207442749E-3</v>
          </cell>
          <cell r="AP266">
            <v>2.5539515110137396E-3</v>
          </cell>
          <cell r="AQ266">
            <v>2.9090455491472518E-3</v>
          </cell>
          <cell r="AR266">
            <v>3.3163896905156875E-3</v>
          </cell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</row>
        <row r="284">
          <cell r="D284">
            <v>45.605000000000004</v>
          </cell>
          <cell r="E284">
            <v>61.176000000000002</v>
          </cell>
          <cell r="F284">
            <v>27.016999999999999</v>
          </cell>
          <cell r="G284">
            <v>11.608000000000001</v>
          </cell>
          <cell r="H284">
            <v>22.777999999999999</v>
          </cell>
          <cell r="I284">
            <v>55.024999999999991</v>
          </cell>
          <cell r="J284">
            <v>87.731999999999999</v>
          </cell>
          <cell r="K284">
            <v>125.10899999999999</v>
          </cell>
          <cell r="L284">
            <v>96.808999999999983</v>
          </cell>
          <cell r="M284">
            <v>73.254999999999995</v>
          </cell>
          <cell r="N284">
            <v>79.736000000000004</v>
          </cell>
          <cell r="O284">
            <v>77.320999999999998</v>
          </cell>
          <cell r="P284">
            <v>79.851000000000013</v>
          </cell>
          <cell r="Q284">
            <v>41.652999999999999</v>
          </cell>
          <cell r="R284">
            <v>40.286000000000001</v>
          </cell>
          <cell r="S284">
            <v>33.417000000000002</v>
          </cell>
          <cell r="T284">
            <v>24.223999999999997</v>
          </cell>
          <cell r="U284">
            <v>30.796999999999997</v>
          </cell>
          <cell r="V284">
            <v>32.139000000000003</v>
          </cell>
          <cell r="W284">
            <v>29.212</v>
          </cell>
          <cell r="X284">
            <v>17.901000000000003</v>
          </cell>
          <cell r="Y284">
            <v>22.047924999999999</v>
          </cell>
          <cell r="Z284">
            <v>21.564630000000005</v>
          </cell>
          <cell r="AA284">
            <v>22.806985000000001</v>
          </cell>
          <cell r="AB284">
            <v>32.063659999999999</v>
          </cell>
          <cell r="AC284">
            <v>38.629389000000003</v>
          </cell>
          <cell r="AD284">
            <v>71.126600999999994</v>
          </cell>
          <cell r="AE284">
            <v>52.583663999999999</v>
          </cell>
          <cell r="AF284">
            <v>55.868353000000006</v>
          </cell>
          <cell r="AG284">
            <v>129.18406153956087</v>
          </cell>
          <cell r="AH284">
            <v>148.18610965413325</v>
          </cell>
          <cell r="AI284">
            <v>149.40461731088934</v>
          </cell>
          <cell r="AJ284">
            <v>150.90863427089553</v>
          </cell>
          <cell r="AK284">
            <v>150.64813044514329</v>
          </cell>
          <cell r="AL284">
            <v>146.72534606632382</v>
          </cell>
          <cell r="AM284">
            <v>151.09878091316216</v>
          </cell>
          <cell r="AN284">
            <v>149.20723660718929</v>
          </cell>
          <cell r="AO284">
            <v>149.75321648340002</v>
          </cell>
          <cell r="AP284">
            <v>149.71186795906601</v>
          </cell>
          <cell r="AQ284">
            <v>149.47449913520666</v>
          </cell>
          <cell r="AR284">
            <v>133.10603356600828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</row>
      </sheetData>
      <sheetData sheetId="41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9.17</v>
          </cell>
          <cell r="U266">
            <v>20.018000000000001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5.5E-2</v>
          </cell>
          <cell r="AF266">
            <v>0</v>
          </cell>
          <cell r="AG266">
            <v>0</v>
          </cell>
          <cell r="AH266">
            <v>1.1194129275080966E-2</v>
          </cell>
          <cell r="AI266">
            <v>1.2000168736901283E-2</v>
          </cell>
          <cell r="AJ266">
            <v>1.3996316165888558E-2</v>
          </cell>
          <cell r="AK266">
            <v>7.1710721298502761E-3</v>
          </cell>
          <cell r="AL266">
            <v>8.6827325183429296E-3</v>
          </cell>
          <cell r="AM266">
            <v>1.0701024866248111E-2</v>
          </cell>
          <cell r="AN266">
            <v>1.0546513849125414E-2</v>
          </cell>
          <cell r="AO266">
            <v>1.0127112590633045E-2</v>
          </cell>
          <cell r="AP266">
            <v>9.4197782001178842E-3</v>
          </cell>
          <cell r="AQ266">
            <v>9.9494999103703803E-3</v>
          </cell>
          <cell r="AR266">
            <v>1.0139464672711313E-2</v>
          </cell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</row>
        <row r="284">
          <cell r="D284">
            <v>42.297999999999995</v>
          </cell>
          <cell r="E284">
            <v>23.029</v>
          </cell>
          <cell r="F284">
            <v>26.820999999999998</v>
          </cell>
          <cell r="G284">
            <v>37.611000000000004</v>
          </cell>
          <cell r="H284">
            <v>36.957000000000001</v>
          </cell>
          <cell r="I284">
            <v>32.979000000000006</v>
          </cell>
          <cell r="J284">
            <v>20.545000000000002</v>
          </cell>
          <cell r="K284">
            <v>20.081000000000003</v>
          </cell>
          <cell r="L284">
            <v>15.263999999999999</v>
          </cell>
          <cell r="M284">
            <v>9.8680000000000003</v>
          </cell>
          <cell r="N284">
            <v>14.867999999999999</v>
          </cell>
          <cell r="O284">
            <v>16.561</v>
          </cell>
          <cell r="P284">
            <v>25.371000000000002</v>
          </cell>
          <cell r="Q284">
            <v>37.74</v>
          </cell>
          <cell r="R284">
            <v>44.895999999999994</v>
          </cell>
          <cell r="S284">
            <v>69.941999999999993</v>
          </cell>
          <cell r="T284">
            <v>64.743000000000009</v>
          </cell>
          <cell r="U284">
            <v>79.293999999999997</v>
          </cell>
          <cell r="V284">
            <v>68.831000000000003</v>
          </cell>
          <cell r="W284">
            <v>117.57000000000002</v>
          </cell>
          <cell r="X284">
            <v>121.76500000000001</v>
          </cell>
          <cell r="Y284">
            <v>141.465484</v>
          </cell>
          <cell r="Z284">
            <v>148.185778</v>
          </cell>
          <cell r="AA284">
            <v>175.601358</v>
          </cell>
          <cell r="AB284">
            <v>133.97333699999999</v>
          </cell>
          <cell r="AC284">
            <v>126.63235200000001</v>
          </cell>
          <cell r="AD284">
            <v>132.793408</v>
          </cell>
          <cell r="AE284">
            <v>130.607629</v>
          </cell>
          <cell r="AF284">
            <v>115.23690300000003</v>
          </cell>
          <cell r="AG284">
            <v>125.55642163073348</v>
          </cell>
          <cell r="AH284">
            <v>131.31711681293348</v>
          </cell>
          <cell r="AI284">
            <v>131.52263509112888</v>
          </cell>
          <cell r="AJ284">
            <v>129.73546319766089</v>
          </cell>
          <cell r="AK284">
            <v>130.42441121761777</v>
          </cell>
          <cell r="AL284">
            <v>131.3533942483198</v>
          </cell>
          <cell r="AM284">
            <v>131.02718926366887</v>
          </cell>
          <cell r="AN284">
            <v>130.75943234814466</v>
          </cell>
          <cell r="AO284">
            <v>130.73334446905469</v>
          </cell>
          <cell r="AP284">
            <v>130.71164896180454</v>
          </cell>
          <cell r="AQ284">
            <v>130.9474333712806</v>
          </cell>
          <cell r="AR284">
            <v>120.77222479222435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0.13800000000000001</v>
          </cell>
          <cell r="L243">
            <v>0</v>
          </cell>
          <cell r="M243">
            <v>26.158999999999999</v>
          </cell>
          <cell r="N243">
            <v>6.8000000000000005E-2</v>
          </cell>
          <cell r="O243">
            <v>6.8000000000000005E-2</v>
          </cell>
          <cell r="P243">
            <v>6.9000000000000006E-2</v>
          </cell>
          <cell r="Q243">
            <v>0</v>
          </cell>
          <cell r="R243">
            <v>0</v>
          </cell>
          <cell r="S243">
            <v>0.13700000000000001</v>
          </cell>
          <cell r="T243">
            <v>0</v>
          </cell>
          <cell r="U243">
            <v>0</v>
          </cell>
          <cell r="V243">
            <v>6.9180000000000001</v>
          </cell>
          <cell r="W243">
            <v>6.4000000000000001E-2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9.8190000000000008</v>
          </cell>
          <cell r="AE243">
            <v>0</v>
          </cell>
          <cell r="AF243">
            <v>0</v>
          </cell>
          <cell r="AG243">
            <v>0</v>
          </cell>
          <cell r="AH243">
            <v>3.4363697216986022</v>
          </cell>
          <cell r="AI243">
            <v>4.4928116480058087</v>
          </cell>
          <cell r="AJ243">
            <v>2.6086147238835009</v>
          </cell>
          <cell r="AK243">
            <v>3.471832842182617</v>
          </cell>
          <cell r="AL243">
            <v>3.5132579988257997</v>
          </cell>
          <cell r="AM243">
            <v>3.5323914931646572</v>
          </cell>
          <cell r="AN243">
            <v>3.5405085532751945</v>
          </cell>
          <cell r="AO243">
            <v>3.3701824932866775</v>
          </cell>
          <cell r="AP243">
            <v>3.5130806184788552</v>
          </cell>
          <cell r="AQ243">
            <v>3.4966266837071833</v>
          </cell>
          <cell r="AR243">
            <v>3.5179348936247292</v>
          </cell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</row>
        <row r="284">
          <cell r="D284">
            <v>2632.7329999999997</v>
          </cell>
          <cell r="E284">
            <v>3088.0279999999998</v>
          </cell>
          <cell r="F284">
            <v>3226.1459999999997</v>
          </cell>
          <cell r="G284">
            <v>3739.3439999999996</v>
          </cell>
          <cell r="H284">
            <v>3893.5749999999998</v>
          </cell>
          <cell r="I284">
            <v>4173.3899999999994</v>
          </cell>
          <cell r="J284">
            <v>4433.0290000000005</v>
          </cell>
          <cell r="K284">
            <v>4151.9120000000003</v>
          </cell>
          <cell r="L284">
            <v>3037.8519999999994</v>
          </cell>
          <cell r="M284">
            <v>3542.3820000000005</v>
          </cell>
          <cell r="N284">
            <v>3666.8430000000003</v>
          </cell>
          <cell r="O284">
            <v>3843.4</v>
          </cell>
          <cell r="P284">
            <v>3613.0680000000002</v>
          </cell>
          <cell r="Q284">
            <v>3281.4679999999998</v>
          </cell>
          <cell r="R284">
            <v>3354.2690000000002</v>
          </cell>
          <cell r="S284">
            <v>3337.3349999999996</v>
          </cell>
          <cell r="T284">
            <v>3378.2359999999999</v>
          </cell>
          <cell r="U284">
            <v>2688.7660000000001</v>
          </cell>
          <cell r="V284">
            <v>3383.1779999999994</v>
          </cell>
          <cell r="W284">
            <v>3563.7340000000004</v>
          </cell>
          <cell r="X284">
            <v>3673.7242740000002</v>
          </cell>
          <cell r="Y284">
            <v>3763.4539629999999</v>
          </cell>
          <cell r="Z284">
            <v>4533.0349529999994</v>
          </cell>
          <cell r="AA284">
            <v>5278.2691820000009</v>
          </cell>
          <cell r="AB284">
            <v>4847.7850679999992</v>
          </cell>
          <cell r="AC284">
            <v>4922.7294340000008</v>
          </cell>
          <cell r="AD284">
            <v>4251.7959203504433</v>
          </cell>
          <cell r="AE284">
            <v>3484.8443220139029</v>
          </cell>
          <cell r="AF284">
            <v>2136.9056769999997</v>
          </cell>
          <cell r="AG284">
            <v>3560.6110463636387</v>
          </cell>
          <cell r="AH284">
            <v>4460.6228498356195</v>
          </cell>
          <cell r="AI284">
            <v>4378.8470785838626</v>
          </cell>
          <cell r="AJ284">
            <v>4213.3853303304122</v>
          </cell>
          <cell r="AK284">
            <v>4213.0478811978764</v>
          </cell>
          <cell r="AL284">
            <v>4429.802245279162</v>
          </cell>
          <cell r="AM284">
            <v>4373.5787046409841</v>
          </cell>
          <cell r="AN284">
            <v>4342.2467998166176</v>
          </cell>
          <cell r="AO284">
            <v>4362.1229115986198</v>
          </cell>
          <cell r="AP284">
            <v>4378.3656904633972</v>
          </cell>
          <cell r="AQ284">
            <v>4380.6590814039946</v>
          </cell>
          <cell r="AR284">
            <v>4401.648713173623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</row>
      </sheetData>
      <sheetData sheetId="67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1E-3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</row>
        <row r="284">
          <cell r="D284">
            <v>6.7000000000000004E-2</v>
          </cell>
          <cell r="E284">
            <v>0.12400000000000001</v>
          </cell>
          <cell r="F284">
            <v>2.7819999999999996</v>
          </cell>
          <cell r="G284">
            <v>0.48900000000000005</v>
          </cell>
          <cell r="H284">
            <v>0.129</v>
          </cell>
          <cell r="I284">
            <v>9.0000000000000011E-2</v>
          </cell>
          <cell r="J284">
            <v>0.21899999999999997</v>
          </cell>
          <cell r="K284">
            <v>1.0860000000000001</v>
          </cell>
          <cell r="L284">
            <v>1.3579999999999999</v>
          </cell>
          <cell r="M284">
            <v>1.1409999999999998</v>
          </cell>
          <cell r="N284">
            <v>0.24100000000000005</v>
          </cell>
          <cell r="O284">
            <v>0.12800000000000003</v>
          </cell>
          <cell r="P284">
            <v>0.15800000000000003</v>
          </cell>
          <cell r="Q284">
            <v>0.15</v>
          </cell>
          <cell r="R284">
            <v>7.9000000000000015E-2</v>
          </cell>
          <cell r="S284">
            <v>7.9999999999999988E-2</v>
          </cell>
          <cell r="T284">
            <v>0.10300000000000002</v>
          </cell>
          <cell r="U284">
            <v>0.11299999999999999</v>
          </cell>
          <cell r="V284">
            <v>0.28400000000000003</v>
          </cell>
          <cell r="W284">
            <v>0.14100000000000001</v>
          </cell>
          <cell r="X284">
            <v>5.3000000000000005E-2</v>
          </cell>
          <cell r="Y284">
            <v>0.409719</v>
          </cell>
          <cell r="Z284">
            <v>0.129301</v>
          </cell>
          <cell r="AA284">
            <v>1.8876660000000001</v>
          </cell>
          <cell r="AB284">
            <v>6.1783519999999994</v>
          </cell>
          <cell r="AC284">
            <v>5.2995529999999995</v>
          </cell>
          <cell r="AD284">
            <v>3.658112</v>
          </cell>
          <cell r="AE284">
            <v>0</v>
          </cell>
          <cell r="AF284">
            <v>0</v>
          </cell>
          <cell r="AG284">
            <v>4.1678369548740255</v>
          </cell>
          <cell r="AH284">
            <v>7.2496729277806704</v>
          </cell>
          <cell r="AI284">
            <v>7.2660934350009585</v>
          </cell>
          <cell r="AJ284">
            <v>7.3008986914670437</v>
          </cell>
          <cell r="AK284">
            <v>7.266168145855322</v>
          </cell>
          <cell r="AL284">
            <v>7.2971797672522394</v>
          </cell>
          <cell r="AM284">
            <v>7.270855658555071</v>
          </cell>
          <cell r="AN284">
            <v>7.2826583429030878</v>
          </cell>
          <cell r="AO284">
            <v>7.2815288529315954</v>
          </cell>
          <cell r="AP284">
            <v>7.2829973718790546</v>
          </cell>
          <cell r="AQ284">
            <v>7.2788492438184464</v>
          </cell>
          <cell r="AR284">
            <v>7.2821421205558483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</row>
      </sheetData>
      <sheetData sheetId="68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0.16800000000000001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2.0000000000000002E-5</v>
          </cell>
          <cell r="Z243">
            <v>1.9999999999999999E-6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242.029</v>
          </cell>
          <cell r="E284">
            <v>37.686</v>
          </cell>
          <cell r="F284">
            <v>124.75600000000001</v>
          </cell>
          <cell r="G284">
            <v>162.51499999999999</v>
          </cell>
          <cell r="H284">
            <v>218.613</v>
          </cell>
          <cell r="I284">
            <v>340.34800000000001</v>
          </cell>
          <cell r="J284">
            <v>453.85500000000002</v>
          </cell>
          <cell r="K284">
            <v>706.50099999999998</v>
          </cell>
          <cell r="L284">
            <v>817.48399999999992</v>
          </cell>
          <cell r="M284">
            <v>1311.4180000000001</v>
          </cell>
          <cell r="N284">
            <v>1714.2350000000001</v>
          </cell>
          <cell r="O284">
            <v>1757.8870000000004</v>
          </cell>
          <cell r="P284">
            <v>1395.3280000000002</v>
          </cell>
          <cell r="Q284">
            <v>1514.0630000000003</v>
          </cell>
          <cell r="R284">
            <v>1208.394</v>
          </cell>
          <cell r="S284">
            <v>1507.1160000000002</v>
          </cell>
          <cell r="T284">
            <v>1530.9689999999998</v>
          </cell>
          <cell r="U284">
            <v>1269.6400000000001</v>
          </cell>
          <cell r="V284">
            <v>1428.6709999999998</v>
          </cell>
          <cell r="W284">
            <v>1878.5679999999998</v>
          </cell>
          <cell r="X284">
            <v>2322.1969999999997</v>
          </cell>
          <cell r="Y284">
            <v>1958.2584189999998</v>
          </cell>
          <cell r="Z284">
            <v>1871.6439849999999</v>
          </cell>
          <cell r="AA284">
            <v>1882.793979</v>
          </cell>
          <cell r="AB284">
            <v>1829.922849</v>
          </cell>
          <cell r="AC284">
            <v>1869.126031</v>
          </cell>
          <cell r="AD284">
            <v>1649.1364470000003</v>
          </cell>
          <cell r="AE284">
            <v>1550.848929</v>
          </cell>
          <cell r="AF284">
            <v>1288.2828380000001</v>
          </cell>
          <cell r="AG284">
            <v>1799.1906755144546</v>
          </cell>
          <cell r="AH284">
            <v>1524.6864299725041</v>
          </cell>
          <cell r="AI284">
            <v>1444.1549611365569</v>
          </cell>
          <cell r="AJ284">
            <v>1424.9738122737867</v>
          </cell>
          <cell r="AK284">
            <v>1448.2830676512992</v>
          </cell>
          <cell r="AL284">
            <v>1533.8217947611067</v>
          </cell>
          <cell r="AM284">
            <v>1538.9998013026557</v>
          </cell>
          <cell r="AN284">
            <v>1573.1685252399097</v>
          </cell>
          <cell r="AO284">
            <v>1546.4962207613748</v>
          </cell>
          <cell r="AP284">
            <v>1592.371938575403</v>
          </cell>
          <cell r="AQ284">
            <v>1643.727039307797</v>
          </cell>
          <cell r="AR284">
            <v>1639.7004313881155</v>
          </cell>
        </row>
      </sheetData>
      <sheetData sheetId="69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2E-3</v>
          </cell>
          <cell r="X243">
            <v>0</v>
          </cell>
          <cell r="Y243">
            <v>0</v>
          </cell>
          <cell r="Z243">
            <v>1.2000000000000002E-4</v>
          </cell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</row>
        <row r="284">
          <cell r="D284">
            <v>0</v>
          </cell>
          <cell r="E284">
            <v>1E-3</v>
          </cell>
          <cell r="F284">
            <v>1.62</v>
          </cell>
          <cell r="G284">
            <v>4.5499999999999989</v>
          </cell>
          <cell r="H284">
            <v>0.04</v>
          </cell>
          <cell r="I284">
            <v>0</v>
          </cell>
          <cell r="J284">
            <v>2.4E-2</v>
          </cell>
          <cell r="K284">
            <v>4.0000000000000001E-3</v>
          </cell>
          <cell r="L284">
            <v>1E-3</v>
          </cell>
          <cell r="M284">
            <v>3.0000000000000001E-3</v>
          </cell>
          <cell r="N284">
            <v>1.3000000000000001E-2</v>
          </cell>
          <cell r="O284">
            <v>4.8999999999999995E-2</v>
          </cell>
          <cell r="P284">
            <v>2.7000000000000003E-2</v>
          </cell>
          <cell r="Q284">
            <v>4.3999999999999997E-2</v>
          </cell>
          <cell r="R284">
            <v>7.6000000000000012E-2</v>
          </cell>
          <cell r="S284">
            <v>4.1999999999999996E-2</v>
          </cell>
          <cell r="T284">
            <v>6.8999999999999992E-2</v>
          </cell>
          <cell r="U284">
            <v>0.03</v>
          </cell>
          <cell r="V284">
            <v>8.0000000000000002E-3</v>
          </cell>
          <cell r="W284">
            <v>8.0000000000000002E-3</v>
          </cell>
          <cell r="X284">
            <v>7.0000000000000001E-3</v>
          </cell>
          <cell r="Y284">
            <v>2.0402E-2</v>
          </cell>
          <cell r="Z284">
            <v>0.32785999999999998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</row>
      </sheetData>
      <sheetData sheetId="70">
        <row r="243">
          <cell r="D243">
            <v>0</v>
          </cell>
          <cell r="E243">
            <v>0</v>
          </cell>
          <cell r="F243">
            <v>1.9E-2</v>
          </cell>
          <cell r="G243">
            <v>0</v>
          </cell>
          <cell r="H243">
            <v>0.02</v>
          </cell>
          <cell r="I243">
            <v>5.0000000000000001E-3</v>
          </cell>
          <cell r="J243">
            <v>0</v>
          </cell>
          <cell r="K243">
            <v>0</v>
          </cell>
          <cell r="L243">
            <v>2E-3</v>
          </cell>
          <cell r="M243">
            <v>0.156</v>
          </cell>
          <cell r="N243">
            <v>2E-3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6.3010000000000002</v>
          </cell>
          <cell r="U243">
            <v>2.0009999999999999</v>
          </cell>
          <cell r="V243">
            <v>0</v>
          </cell>
          <cell r="W243">
            <v>3.5630000000000002</v>
          </cell>
          <cell r="X243">
            <v>0</v>
          </cell>
          <cell r="Y243">
            <v>0</v>
          </cell>
          <cell r="Z243">
            <v>4.9999999999999996E-5</v>
          </cell>
          <cell r="AA243">
            <v>0</v>
          </cell>
          <cell r="AB243">
            <v>1.6200000000000001E-4</v>
          </cell>
          <cell r="AC243">
            <v>3.8400000000000001E-4</v>
          </cell>
          <cell r="AD243">
            <v>0</v>
          </cell>
          <cell r="AE243">
            <v>2.5951060538374775E-5</v>
          </cell>
          <cell r="AF243">
            <v>9.0303285597581953E-5</v>
          </cell>
          <cell r="AG243">
            <v>6.0157068632969872E-5</v>
          </cell>
          <cell r="AH243">
            <v>2.3465087631168761E-4</v>
          </cell>
          <cell r="AI243">
            <v>1.3434276405618352E-4</v>
          </cell>
          <cell r="AJ243">
            <v>1.7202448348845677E-4</v>
          </cell>
          <cell r="AK243">
            <v>2.0066306586947598E-4</v>
          </cell>
          <cell r="AL243">
            <v>2.2071092723858479E-4</v>
          </cell>
          <cell r="AM243">
            <v>2.3722905407820108E-4</v>
          </cell>
          <cell r="AN243">
            <v>2.4036171271497807E-4</v>
          </cell>
          <cell r="AO243">
            <v>2.5423467537725775E-4</v>
          </cell>
          <cell r="AP243">
            <v>2.7651035926487853E-4</v>
          </cell>
          <cell r="AQ243">
            <v>2.9922380982451923E-4</v>
          </cell>
          <cell r="AR243">
            <v>3.0901355455356259E-4</v>
          </cell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</row>
        <row r="284">
          <cell r="D284">
            <v>53.904000000000011</v>
          </cell>
          <cell r="E284">
            <v>104.34500000000001</v>
          </cell>
          <cell r="F284">
            <v>99.960999999999999</v>
          </cell>
          <cell r="G284">
            <v>104.129</v>
          </cell>
          <cell r="H284">
            <v>118.31599999999999</v>
          </cell>
          <cell r="I284">
            <v>82.84</v>
          </cell>
          <cell r="J284">
            <v>173.18899999999999</v>
          </cell>
          <cell r="K284">
            <v>180.26499999999999</v>
          </cell>
          <cell r="L284">
            <v>84.965000000000003</v>
          </cell>
          <cell r="M284">
            <v>157.52600000000001</v>
          </cell>
          <cell r="N284">
            <v>102.142</v>
          </cell>
          <cell r="O284">
            <v>141.22300000000001</v>
          </cell>
          <cell r="P284">
            <v>235.01199999999997</v>
          </cell>
          <cell r="Q284">
            <v>162.381</v>
          </cell>
          <cell r="R284">
            <v>198.27000000000004</v>
          </cell>
          <cell r="S284">
            <v>175.76739999999995</v>
          </cell>
          <cell r="T284">
            <v>146.398</v>
          </cell>
          <cell r="U284">
            <v>180.16800000000003</v>
          </cell>
          <cell r="V284">
            <v>188.76400000000001</v>
          </cell>
          <cell r="W284">
            <v>254.65300000000002</v>
          </cell>
          <cell r="X284">
            <v>285.11500000000001</v>
          </cell>
          <cell r="Y284">
            <v>254.98537499999998</v>
          </cell>
          <cell r="Z284">
            <v>180.81142200000002</v>
          </cell>
          <cell r="AA284">
            <v>143.18089499999999</v>
          </cell>
          <cell r="AB284">
            <v>141.58084699999998</v>
          </cell>
          <cell r="AC284">
            <v>56.513306999999998</v>
          </cell>
          <cell r="AD284">
            <v>57.286985000000001</v>
          </cell>
          <cell r="AE284">
            <v>28</v>
          </cell>
          <cell r="AF284">
            <v>66.909357999999997</v>
          </cell>
          <cell r="AG284">
            <v>84.542868296124212</v>
          </cell>
          <cell r="AH284">
            <v>96.557144318461852</v>
          </cell>
          <cell r="AI284">
            <v>100.75185302409288</v>
          </cell>
          <cell r="AJ284">
            <v>108.86427650874147</v>
          </cell>
          <cell r="AK284">
            <v>126.86408424395376</v>
          </cell>
          <cell r="AL284">
            <v>132.9851726409955</v>
          </cell>
          <cell r="AM284">
            <v>140.51877684128573</v>
          </cell>
          <cell r="AN284">
            <v>150.65710188280559</v>
          </cell>
          <cell r="AO284">
            <v>157.96696736059542</v>
          </cell>
          <cell r="AP284">
            <v>170.1441849171886</v>
          </cell>
          <cell r="AQ284">
            <v>183.20678528254476</v>
          </cell>
          <cell r="AR284">
            <v>188.88124928692241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</row>
      </sheetData>
      <sheetData sheetId="71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2E-3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</row>
        <row r="284">
          <cell r="D284">
            <v>24.873999999999999</v>
          </cell>
          <cell r="E284">
            <v>5.2000000000000005E-2</v>
          </cell>
          <cell r="F284">
            <v>0.34600000000000003</v>
          </cell>
          <cell r="G284">
            <v>4.7469999999999999</v>
          </cell>
          <cell r="H284">
            <v>0.49</v>
          </cell>
          <cell r="I284">
            <v>0.12400000000000001</v>
          </cell>
          <cell r="J284">
            <v>2.1000000000000001E-2</v>
          </cell>
          <cell r="K284">
            <v>9.2080000000000002</v>
          </cell>
          <cell r="L284">
            <v>2.0619999999999998</v>
          </cell>
          <cell r="M284">
            <v>0.40299999999999997</v>
          </cell>
          <cell r="N284">
            <v>0.43900000000000006</v>
          </cell>
          <cell r="O284">
            <v>0.22600000000000001</v>
          </cell>
          <cell r="P284">
            <v>0.97300000000000009</v>
          </cell>
          <cell r="Q284">
            <v>0.80200000000000005</v>
          </cell>
          <cell r="R284">
            <v>1.4869999999999999</v>
          </cell>
          <cell r="S284">
            <v>1.907</v>
          </cell>
          <cell r="T284">
            <v>2.754</v>
          </cell>
          <cell r="U284">
            <v>2.7669999999999999</v>
          </cell>
          <cell r="V284">
            <v>2.9859999999999998</v>
          </cell>
          <cell r="W284">
            <v>2.3970000000000002</v>
          </cell>
          <cell r="X284">
            <v>2.2469999999999999</v>
          </cell>
          <cell r="Y284">
            <v>3.0918389999999998</v>
          </cell>
          <cell r="Z284">
            <v>3.0245569999999997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>
            <v>0.2</v>
          </cell>
          <cell r="BJ284">
            <v>0.48699999999999999</v>
          </cell>
          <cell r="BK284"/>
          <cell r="BL284">
            <v>0.02</v>
          </cell>
          <cell r="BM284">
            <v>2.1000000000000001E-2</v>
          </cell>
          <cell r="BN284"/>
          <cell r="BO284"/>
          <cell r="BP284">
            <v>2E-3</v>
          </cell>
          <cell r="BQ284"/>
          <cell r="BR284">
            <v>5.9009999999999998</v>
          </cell>
          <cell r="BS284">
            <v>1.0109999999999999</v>
          </cell>
          <cell r="BT284">
            <v>1.4999999999999999E-2</v>
          </cell>
          <cell r="BU284">
            <v>1.7000000000000001E-2</v>
          </cell>
          <cell r="BV284">
            <v>6.5209999999999999</v>
          </cell>
          <cell r="BW284">
            <v>0.443</v>
          </cell>
          <cell r="BX284">
            <v>1.6E-2</v>
          </cell>
          <cell r="BY284">
            <v>0.50600000000000001</v>
          </cell>
        </row>
      </sheetData>
      <sheetData sheetId="72"/>
      <sheetData sheetId="73"/>
      <sheetData sheetId="7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co Inedible Tallow Imports"/>
      <sheetName val="Mexico Inedible Tallow Exports"/>
      <sheetName val="Canada Inedible Tallow Imports"/>
      <sheetName val="Canada Inedible Tallow Exports"/>
      <sheetName val="Mexico CWG Imports"/>
      <sheetName val="Mexico CWG Exports"/>
      <sheetName val="Canada CWG Exports"/>
      <sheetName val="Canada CWG Imports"/>
      <sheetName val="Mexico DCO Imports"/>
      <sheetName val="Mexico DCO Exports"/>
      <sheetName val="Canada DCO Imports"/>
      <sheetName val="Canada DCO Exports"/>
      <sheetName val="Mexico YG-UCO Imports"/>
      <sheetName val="Canada UCO Imports"/>
      <sheetName val="Mexico YG-UCO Exports"/>
      <sheetName val="Canada UCO Exports"/>
      <sheetName val="Mexico Poultry Fat Imports"/>
      <sheetName val="Mexico Poultry Fat Exports"/>
      <sheetName val="Canada Poultry Fat Imports"/>
      <sheetName val="Canada Poultry Fat Exports"/>
    </sheetNames>
    <sheetDataSet>
      <sheetData sheetId="0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14.175000000000001</v>
          </cell>
          <cell r="X243">
            <v>2.99</v>
          </cell>
          <cell r="Y243">
            <v>0</v>
          </cell>
          <cell r="Z243">
            <v>5.6000000000000001E-2</v>
          </cell>
          <cell r="AA243">
            <v>0.24299999999999999</v>
          </cell>
          <cell r="AB243">
            <v>0</v>
          </cell>
          <cell r="AC243">
            <v>0</v>
          </cell>
          <cell r="AD243">
            <v>0.111</v>
          </cell>
          <cell r="AE243">
            <v>0</v>
          </cell>
          <cell r="AF243">
            <v>0</v>
          </cell>
          <cell r="AG243">
            <v>0</v>
          </cell>
          <cell r="AH243">
            <v>2.5016309827412372E-2</v>
          </cell>
          <cell r="AI243">
            <v>3.1432593937423779E-2</v>
          </cell>
          <cell r="AJ243">
            <v>1.3126871888325118E-2</v>
          </cell>
          <cell r="AK243">
            <v>1.4612584566838309E-2</v>
          </cell>
          <cell r="AL243">
            <v>1.5565444196790696E-2</v>
          </cell>
          <cell r="AM243">
            <v>1.8288197476411555E-2</v>
          </cell>
          <cell r="AN243">
            <v>1.7010412263458643E-2</v>
          </cell>
          <cell r="AO243">
            <v>1.4333581306744435E-2</v>
          </cell>
          <cell r="AP243">
            <v>1.4510949056407934E-2</v>
          </cell>
          <cell r="AQ243">
            <v>1.4447180904341156E-2</v>
          </cell>
          <cell r="AR243">
            <v>1.4196961214233446E-2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83.843999999999994</v>
          </cell>
          <cell r="U284">
            <v>335.54399999999998</v>
          </cell>
          <cell r="V284">
            <v>312.23</v>
          </cell>
          <cell r="W284">
            <v>297.04300000000001</v>
          </cell>
          <cell r="X284">
            <v>295.73399999999998</v>
          </cell>
          <cell r="Y284">
            <v>296.50900000000001</v>
          </cell>
          <cell r="Z284">
            <v>267.49400000000003</v>
          </cell>
          <cell r="AA284">
            <v>246.80099999999999</v>
          </cell>
          <cell r="AB284">
            <v>246.51599999999999</v>
          </cell>
          <cell r="AC284">
            <v>208.053</v>
          </cell>
          <cell r="AD284">
            <v>63.055</v>
          </cell>
          <cell r="AE284">
            <v>0</v>
          </cell>
          <cell r="AF284">
            <v>131.64500000000001</v>
          </cell>
          <cell r="AG284">
            <v>107.28313990405694</v>
          </cell>
          <cell r="AH284">
            <v>155.17516891366995</v>
          </cell>
          <cell r="AI284">
            <v>117.23079508134967</v>
          </cell>
          <cell r="AJ284">
            <v>121.64896899480102</v>
          </cell>
          <cell r="AK284">
            <v>129.49663067822965</v>
          </cell>
          <cell r="AL284">
            <v>119.86010271042397</v>
          </cell>
          <cell r="AM284">
            <v>117.7702704625938</v>
          </cell>
          <cell r="AN284">
            <v>110.6208535157669</v>
          </cell>
          <cell r="AO284">
            <v>109.10014805981818</v>
          </cell>
          <cell r="AP284">
            <v>106.49128281438681</v>
          </cell>
          <cell r="AQ284">
            <v>101.98401931648415</v>
          </cell>
          <cell r="AR284">
            <v>98.40670816983743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83.843999999999994</v>
          </cell>
          <cell r="U290">
            <v>335.54399999999998</v>
          </cell>
          <cell r="V290">
            <v>317.95400000000001</v>
          </cell>
          <cell r="W290">
            <v>311.21800000000002</v>
          </cell>
          <cell r="X290">
            <v>298.72399999999999</v>
          </cell>
          <cell r="Y290">
            <v>296.50900000000001</v>
          </cell>
          <cell r="Z290">
            <v>271.55399999999997</v>
          </cell>
          <cell r="AA290">
            <v>249.54599999999999</v>
          </cell>
          <cell r="AB290">
            <v>255.523</v>
          </cell>
          <cell r="AC290">
            <v>211.06200000000001</v>
          </cell>
          <cell r="AD290">
            <v>151.27199999999999</v>
          </cell>
          <cell r="AE290">
            <v>79.507999999999996</v>
          </cell>
          <cell r="AF290">
            <v>171.953</v>
          </cell>
          <cell r="AG290">
            <v>161.0123524701975</v>
          </cell>
          <cell r="AH290">
            <v>208.98458400633453</v>
          </cell>
          <cell r="AI290">
            <v>179.35224307146808</v>
          </cell>
          <cell r="AJ290">
            <v>173.52618589689999</v>
          </cell>
          <cell r="AK290">
            <v>172.21500947351745</v>
          </cell>
          <cell r="AL290">
            <v>164.55714670555778</v>
          </cell>
          <cell r="AM290">
            <v>164.46422178390125</v>
          </cell>
          <cell r="AN290">
            <v>155.88916678764264</v>
          </cell>
          <cell r="AO290">
            <v>151.17261991187874</v>
          </cell>
          <cell r="AP290">
            <v>146.65492818849214</v>
          </cell>
          <cell r="AQ290">
            <v>141.55344868255153</v>
          </cell>
          <cell r="AR290">
            <v>136.91317183888091</v>
          </cell>
        </row>
      </sheetData>
      <sheetData sheetId="1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7.9000000000000001E-2</v>
          </cell>
          <cell r="V284">
            <v>0</v>
          </cell>
          <cell r="W284">
            <v>8.7999999999999995E-2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1E-3</v>
          </cell>
          <cell r="AD284">
            <v>0</v>
          </cell>
          <cell r="AE284">
            <v>0</v>
          </cell>
          <cell r="AF284">
            <v>6.7930000000000001</v>
          </cell>
          <cell r="AG284">
            <v>0.81200000000000006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</sheetData>
      <sheetData sheetId="2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84">
          <cell r="D284">
            <v>51.024000000000001</v>
          </cell>
          <cell r="E284">
            <v>49.969000000000001</v>
          </cell>
          <cell r="F284">
            <v>40.951999999999998</v>
          </cell>
          <cell r="G284">
            <v>41.12</v>
          </cell>
          <cell r="H284">
            <v>43.195999999999998</v>
          </cell>
          <cell r="I284">
            <v>34.512</v>
          </cell>
          <cell r="J284">
            <v>34.526000000000003</v>
          </cell>
          <cell r="K284">
            <v>34.055999999999997</v>
          </cell>
          <cell r="L284">
            <v>28.861000000000001</v>
          </cell>
          <cell r="M284">
            <v>26.494</v>
          </cell>
          <cell r="N284">
            <v>30.917999999999999</v>
          </cell>
          <cell r="O284">
            <v>30.033000000000001</v>
          </cell>
          <cell r="P284">
            <v>30.553000000000001</v>
          </cell>
          <cell r="Q284">
            <v>26.268999999999998</v>
          </cell>
          <cell r="R284">
            <v>31.484999999999999</v>
          </cell>
          <cell r="S284">
            <v>30.402000000000001</v>
          </cell>
          <cell r="T284">
            <v>17.222000000000001</v>
          </cell>
          <cell r="U284">
            <v>18.695</v>
          </cell>
          <cell r="V284">
            <v>23.196999999999999</v>
          </cell>
          <cell r="W284">
            <v>21.027999999999999</v>
          </cell>
          <cell r="X284">
            <v>27.710999999999999</v>
          </cell>
          <cell r="Y284">
            <v>25.071000000000002</v>
          </cell>
          <cell r="Z284">
            <v>31.277000000000001</v>
          </cell>
          <cell r="AA284">
            <v>35.881999999999998</v>
          </cell>
          <cell r="AB284">
            <v>44.521999999999998</v>
          </cell>
          <cell r="AC284">
            <v>56.347000000000001</v>
          </cell>
          <cell r="AD284">
            <v>58.365000000000002</v>
          </cell>
          <cell r="AE284">
            <v>38.087000000000003</v>
          </cell>
          <cell r="AF284">
            <v>108.60116978549365</v>
          </cell>
          <cell r="AG284">
            <v>110.87345043174756</v>
          </cell>
          <cell r="AH284">
            <v>294.1906059040349</v>
          </cell>
          <cell r="AI284">
            <v>194.15982325068248</v>
          </cell>
          <cell r="AJ284">
            <v>194.60154502959324</v>
          </cell>
          <cell r="AK284">
            <v>183.69894768619997</v>
          </cell>
          <cell r="AL284">
            <v>137.4389447177895</v>
          </cell>
          <cell r="AM284">
            <v>157.18861713955022</v>
          </cell>
          <cell r="AN284">
            <v>243.57949124236416</v>
          </cell>
          <cell r="AO284">
            <v>243.77182257701233</v>
          </cell>
          <cell r="AP284">
            <v>243.88304347243147</v>
          </cell>
          <cell r="AQ284">
            <v>325.23615263082962</v>
          </cell>
          <cell r="AR284">
            <v>437.43155735027989</v>
          </cell>
        </row>
        <row r="290">
          <cell r="D290">
            <v>51.029000000000003</v>
          </cell>
          <cell r="E290">
            <v>49.972999999999999</v>
          </cell>
          <cell r="F290">
            <v>40.959000000000003</v>
          </cell>
          <cell r="G290">
            <v>41.143999999999998</v>
          </cell>
          <cell r="H290">
            <v>43.197000000000003</v>
          </cell>
          <cell r="I290">
            <v>34.527999999999999</v>
          </cell>
          <cell r="J290">
            <v>34.555</v>
          </cell>
          <cell r="K290">
            <v>34.079000000000001</v>
          </cell>
          <cell r="L290">
            <v>28.914000000000001</v>
          </cell>
          <cell r="M290">
            <v>26.494</v>
          </cell>
          <cell r="N290">
            <v>31</v>
          </cell>
          <cell r="O290">
            <v>30.111999999999998</v>
          </cell>
          <cell r="P290">
            <v>30.568999999999999</v>
          </cell>
          <cell r="Q290">
            <v>26.289000000000001</v>
          </cell>
          <cell r="R290">
            <v>31.486000000000001</v>
          </cell>
          <cell r="S290">
            <v>30.402000000000001</v>
          </cell>
          <cell r="T290">
            <v>17.222000000000001</v>
          </cell>
          <cell r="U290">
            <v>18.695</v>
          </cell>
          <cell r="V290">
            <v>23.196999999999999</v>
          </cell>
          <cell r="W290">
            <v>21.027999999999999</v>
          </cell>
          <cell r="X290">
            <v>27.710999999999999</v>
          </cell>
          <cell r="Y290">
            <v>25.513000000000002</v>
          </cell>
          <cell r="Z290">
            <v>31.367999999999999</v>
          </cell>
          <cell r="AA290">
            <v>36.201000000000001</v>
          </cell>
          <cell r="AB290">
            <v>44.795000000000002</v>
          </cell>
          <cell r="AC290">
            <v>56.573</v>
          </cell>
          <cell r="AD290">
            <v>59.347999999999999</v>
          </cell>
          <cell r="AE290">
            <v>38.393000000000001</v>
          </cell>
          <cell r="AF290">
            <v>109.607</v>
          </cell>
          <cell r="AG290">
            <v>111.76358995271015</v>
          </cell>
          <cell r="AH290">
            <v>296.90122854775126</v>
          </cell>
          <cell r="AI290">
            <v>196.20096354646802</v>
          </cell>
          <cell r="AJ290">
            <v>196.53137538698795</v>
          </cell>
          <cell r="AK290">
            <v>185.50751483533867</v>
          </cell>
          <cell r="AL290">
            <v>138.75605622473429</v>
          </cell>
          <cell r="AM290">
            <v>158.85528782151604</v>
          </cell>
          <cell r="AN290">
            <v>246.03114275991376</v>
          </cell>
          <cell r="AO290">
            <v>246.20304036738554</v>
          </cell>
          <cell r="AP290">
            <v>246.31784539365324</v>
          </cell>
          <cell r="AQ290">
            <v>328.62926381180716</v>
          </cell>
          <cell r="AR290">
            <v>441.78250659414323</v>
          </cell>
        </row>
      </sheetData>
      <sheetData sheetId="3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20.584</v>
          </cell>
          <cell r="E284">
            <v>39.817</v>
          </cell>
          <cell r="F284">
            <v>44.347000000000001</v>
          </cell>
          <cell r="G284">
            <v>40.963000000000001</v>
          </cell>
          <cell r="H284">
            <v>43.003999999999998</v>
          </cell>
          <cell r="I284">
            <v>57.09</v>
          </cell>
          <cell r="J284">
            <v>42.393999999999998</v>
          </cell>
          <cell r="K284">
            <v>21.725999999999999</v>
          </cell>
          <cell r="L284">
            <v>18.425999999999998</v>
          </cell>
          <cell r="M284">
            <v>36.835000000000001</v>
          </cell>
          <cell r="N284">
            <v>23.577000000000002</v>
          </cell>
          <cell r="O284">
            <v>36.066000000000003</v>
          </cell>
          <cell r="P284">
            <v>42.154000000000003</v>
          </cell>
          <cell r="Q284">
            <v>34.69</v>
          </cell>
          <cell r="R284">
            <v>42.613999999999997</v>
          </cell>
          <cell r="S284">
            <v>47.356000000000002</v>
          </cell>
          <cell r="T284">
            <v>61.576999999999998</v>
          </cell>
          <cell r="U284">
            <v>58.463999999999999</v>
          </cell>
          <cell r="V284">
            <v>61.512</v>
          </cell>
          <cell r="W284">
            <v>62.817999999999998</v>
          </cell>
          <cell r="X284">
            <v>78.007000000000005</v>
          </cell>
          <cell r="Y284">
            <v>73.614999999999995</v>
          </cell>
          <cell r="Z284">
            <v>109.9</v>
          </cell>
          <cell r="AA284">
            <v>169.14</v>
          </cell>
          <cell r="AB284">
            <v>184.04400000000001</v>
          </cell>
          <cell r="AC284">
            <v>211.06100000000001</v>
          </cell>
          <cell r="AD284">
            <v>221.05500000000001</v>
          </cell>
          <cell r="AE284">
            <v>226.197</v>
          </cell>
          <cell r="AF284">
            <v>183.16499999999999</v>
          </cell>
          <cell r="AG284">
            <v>159.54731840247632</v>
          </cell>
          <cell r="AH284">
            <v>322.27134681484563</v>
          </cell>
          <cell r="AI284">
            <v>385.62051277451081</v>
          </cell>
          <cell r="AJ284">
            <v>339.64421061724738</v>
          </cell>
          <cell r="AK284">
            <v>310.37259259927259</v>
          </cell>
          <cell r="AL284">
            <v>303.96349569487467</v>
          </cell>
          <cell r="AM284">
            <v>255.07194980191787</v>
          </cell>
          <cell r="AN284">
            <v>154.40953044164397</v>
          </cell>
          <cell r="AO284">
            <v>125.23448148862515</v>
          </cell>
          <cell r="AP284">
            <v>125.4154093111641</v>
          </cell>
          <cell r="AQ284">
            <v>94.987144592239503</v>
          </cell>
          <cell r="AR284">
            <v>48.185605979795533</v>
          </cell>
        </row>
        <row r="290">
          <cell r="D290">
            <v>195.464</v>
          </cell>
          <cell r="E290">
            <v>202.95400000000001</v>
          </cell>
          <cell r="F290">
            <v>209.99299999999999</v>
          </cell>
          <cell r="G290">
            <v>257.89800000000002</v>
          </cell>
          <cell r="H290">
            <v>226.124</v>
          </cell>
          <cell r="I290">
            <v>248.703</v>
          </cell>
          <cell r="J290">
            <v>261.22699999999998</v>
          </cell>
          <cell r="K290">
            <v>190.91200000000001</v>
          </cell>
          <cell r="L290">
            <v>268.08800000000002</v>
          </cell>
          <cell r="M290">
            <v>217.786</v>
          </cell>
          <cell r="N290">
            <v>251.31200000000001</v>
          </cell>
          <cell r="O290">
            <v>216.90299999999999</v>
          </cell>
          <cell r="P290">
            <v>197.47300000000001</v>
          </cell>
          <cell r="Q290">
            <v>151.31899999999999</v>
          </cell>
          <cell r="R290">
            <v>182.16900000000001</v>
          </cell>
          <cell r="S290">
            <v>160.04400000000001</v>
          </cell>
          <cell r="T290">
            <v>156.215</v>
          </cell>
          <cell r="U290">
            <v>139.84800000000001</v>
          </cell>
          <cell r="V290">
            <v>139.16399999999999</v>
          </cell>
          <cell r="W290">
            <v>124.77500000000001</v>
          </cell>
          <cell r="X290">
            <v>139.423</v>
          </cell>
          <cell r="Y290">
            <v>154.81800000000001</v>
          </cell>
          <cell r="Z290">
            <v>160.32300000000001</v>
          </cell>
          <cell r="AA290">
            <v>200.03899999999999</v>
          </cell>
          <cell r="AB290">
            <v>201.56800000000001</v>
          </cell>
          <cell r="AC290">
            <v>232.303</v>
          </cell>
          <cell r="AD290">
            <v>257.85000000000002</v>
          </cell>
          <cell r="AE290">
            <v>230.78399999999999</v>
          </cell>
          <cell r="AF290">
            <v>185.06800000000001</v>
          </cell>
          <cell r="AG290">
            <v>160.89866021641026</v>
          </cell>
          <cell r="AH290">
            <v>324.05329395680252</v>
          </cell>
          <cell r="AI290">
            <v>387.62931837532619</v>
          </cell>
          <cell r="AJ290">
            <v>341.38074635008729</v>
          </cell>
          <cell r="AK290">
            <v>311.9130942200764</v>
          </cell>
          <cell r="AL290">
            <v>305.52746690725883</v>
          </cell>
          <cell r="AM290">
            <v>256.26920122604639</v>
          </cell>
          <cell r="AN290">
            <v>155.16553511834903</v>
          </cell>
          <cell r="AO290">
            <v>125.87721605960699</v>
          </cell>
          <cell r="AP290">
            <v>126.05577888709364</v>
          </cell>
          <cell r="AQ290">
            <v>95.406769877132859</v>
          </cell>
          <cell r="AR290">
            <v>48.433660940687709</v>
          </cell>
        </row>
      </sheetData>
      <sheetData sheetId="4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5.0999999999999997E-2</v>
          </cell>
          <cell r="AD243">
            <v>0</v>
          </cell>
          <cell r="AE243">
            <v>0</v>
          </cell>
          <cell r="AF243">
            <v>0</v>
          </cell>
          <cell r="AG243" t="e">
            <v>#DIV/0!</v>
          </cell>
          <cell r="AH243" t="e">
            <v>#DIV/0!</v>
          </cell>
          <cell r="AI243" t="e">
            <v>#DIV/0!</v>
          </cell>
          <cell r="AJ243" t="e">
            <v>#DIV/0!</v>
          </cell>
          <cell r="AK243" t="e">
            <v>#DIV/0!</v>
          </cell>
          <cell r="AL243" t="e">
            <v>#DIV/0!</v>
          </cell>
          <cell r="AM243" t="e">
            <v>#DIV/0!</v>
          </cell>
          <cell r="AN243" t="e">
            <v>#DIV/0!</v>
          </cell>
          <cell r="AO243" t="e">
            <v>#DIV/0!</v>
          </cell>
          <cell r="AP243" t="e">
            <v>#DIV/0!</v>
          </cell>
          <cell r="AQ243" t="e">
            <v>#DIV/0!</v>
          </cell>
          <cell r="AR243" t="e">
            <v>#DIV/0!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8.0000000000000002E-3</v>
          </cell>
          <cell r="AB284">
            <v>0.01</v>
          </cell>
          <cell r="AC284">
            <v>1.2E-2</v>
          </cell>
          <cell r="AD284">
            <v>3.0000000000000001E-3</v>
          </cell>
          <cell r="AE284">
            <v>0</v>
          </cell>
          <cell r="AF284">
            <v>0</v>
          </cell>
          <cell r="AG284" t="e">
            <v>#DIV/0!</v>
          </cell>
          <cell r="AH284" t="e">
            <v>#DIV/0!</v>
          </cell>
          <cell r="AI284" t="e">
            <v>#DIV/0!</v>
          </cell>
          <cell r="AJ284" t="e">
            <v>#DIV/0!</v>
          </cell>
          <cell r="AK284" t="e">
            <v>#DIV/0!</v>
          </cell>
          <cell r="AL284" t="e">
            <v>#DIV/0!</v>
          </cell>
          <cell r="AM284" t="e">
            <v>#DIV/0!</v>
          </cell>
          <cell r="AN284" t="e">
            <v>#DIV/0!</v>
          </cell>
          <cell r="AO284" t="e">
            <v>#DIV/0!</v>
          </cell>
          <cell r="AP284" t="e">
            <v>#DIV/0!</v>
          </cell>
          <cell r="AQ284" t="e">
            <v>#DIV/0!</v>
          </cell>
          <cell r="AR284" t="e">
            <v>#DIV/0!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4.2000000000000003E-2</v>
          </cell>
          <cell r="U290">
            <v>1.3029999999999999</v>
          </cell>
          <cell r="V290">
            <v>1.5109999999999999</v>
          </cell>
          <cell r="W290">
            <v>1.51</v>
          </cell>
          <cell r="X290">
            <v>1.9530000000000001</v>
          </cell>
          <cell r="Y290">
            <v>2.5840000000000001</v>
          </cell>
          <cell r="Z290">
            <v>2.6019999999999999</v>
          </cell>
          <cell r="AA290">
            <v>0.72</v>
          </cell>
          <cell r="AB290">
            <v>0.01</v>
          </cell>
          <cell r="AC290">
            <v>6.3E-2</v>
          </cell>
          <cell r="AD290">
            <v>3.0000000000000001E-3</v>
          </cell>
          <cell r="AE290">
            <v>0</v>
          </cell>
          <cell r="AF290">
            <v>0</v>
          </cell>
          <cell r="AG290">
            <v>4.3999999999999997E-2</v>
          </cell>
          <cell r="AH290">
            <v>5.2052631578947371E-2</v>
          </cell>
          <cell r="AI290">
            <v>4.8973684210526329E-2</v>
          </cell>
          <cell r="AJ290">
            <v>0.05</v>
          </cell>
          <cell r="AK290">
            <v>5.0000000000000017E-2</v>
          </cell>
          <cell r="AL290">
            <v>0.05</v>
          </cell>
          <cell r="AM290">
            <v>5.0205263157894732E-2</v>
          </cell>
          <cell r="AN290">
            <v>4.9835789473684208E-2</v>
          </cell>
          <cell r="AO290">
            <v>5.0008210526315794E-2</v>
          </cell>
          <cell r="AP290">
            <v>5.0009852631578942E-2</v>
          </cell>
          <cell r="AQ290">
            <v>5.0011823157894743E-2</v>
          </cell>
          <cell r="AR290">
            <v>5.0014187789473682E-2</v>
          </cell>
        </row>
      </sheetData>
      <sheetData sheetId="5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5.0999999999999997E-2</v>
          </cell>
          <cell r="AD243">
            <v>0</v>
          </cell>
          <cell r="AE243">
            <v>0</v>
          </cell>
          <cell r="AF243">
            <v>0</v>
          </cell>
          <cell r="AG243">
            <v>1.5249372084678863E-3</v>
          </cell>
          <cell r="AH243">
            <v>2.1285839361512354E-3</v>
          </cell>
          <cell r="AI243">
            <v>2.2805999654301629E-4</v>
          </cell>
          <cell r="AJ243">
            <v>5.8598749111747248E-4</v>
          </cell>
          <cell r="AK243">
            <v>1.1168921580699026E-3</v>
          </cell>
          <cell r="AL243">
            <v>1.1168921580699026E-3</v>
          </cell>
          <cell r="AM243">
            <v>1.0352831479903061E-3</v>
          </cell>
          <cell r="AN243">
            <v>8.166229903581203E-4</v>
          </cell>
          <cell r="AO243">
            <v>9.3433558912114055E-4</v>
          </cell>
          <cell r="AP243">
            <v>1.0040052087218745E-3</v>
          </cell>
          <cell r="AQ243">
            <v>9.8142781885226897E-4</v>
          </cell>
          <cell r="AR243">
            <v>9.5433495100874196E-4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5.0000000000000001E-3</v>
          </cell>
          <cell r="U284">
            <v>1.2E-2</v>
          </cell>
          <cell r="V284">
            <v>1.2999999999999999E-2</v>
          </cell>
          <cell r="W284">
            <v>1.7000000000000001E-2</v>
          </cell>
          <cell r="X284">
            <v>8.0000000000000002E-3</v>
          </cell>
          <cell r="Y284">
            <v>0.01</v>
          </cell>
          <cell r="Z284">
            <v>8.9999999999999993E-3</v>
          </cell>
          <cell r="AA284">
            <v>2.3E-2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0.1397261093170673</v>
          </cell>
          <cell r="AH284">
            <v>0.30139468654777762</v>
          </cell>
          <cell r="AI284">
            <v>0.24401293906983551</v>
          </cell>
          <cell r="AJ284">
            <v>0.27643744637429019</v>
          </cell>
          <cell r="AK284">
            <v>0.21811421528870284</v>
          </cell>
          <cell r="AL284">
            <v>0.24888310784193007</v>
          </cell>
          <cell r="AM284">
            <v>0.25776847902450728</v>
          </cell>
          <cell r="AN284">
            <v>0.24904323751985322</v>
          </cell>
          <cell r="AO284">
            <v>0.25004929720985669</v>
          </cell>
          <cell r="AP284">
            <v>0.24477166737697001</v>
          </cell>
          <cell r="AQ284">
            <v>0.25010315779462344</v>
          </cell>
          <cell r="AR284">
            <v>0.25034716778516208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5.0000000000000001E-3</v>
          </cell>
          <cell r="U290">
            <v>1.2E-2</v>
          </cell>
          <cell r="V290">
            <v>1.2999999999999999E-2</v>
          </cell>
          <cell r="W290">
            <v>1.7000000000000001E-2</v>
          </cell>
          <cell r="X290">
            <v>8.0000000000000002E-3</v>
          </cell>
          <cell r="Y290">
            <v>0.01</v>
          </cell>
          <cell r="Z290">
            <v>8.9999999999999993E-3</v>
          </cell>
          <cell r="AA290">
            <v>2.3780000000000001</v>
          </cell>
          <cell r="AB290">
            <v>2.786</v>
          </cell>
          <cell r="AC290">
            <v>2.4540000000000002</v>
          </cell>
          <cell r="AD290">
            <v>2.2269999999999999</v>
          </cell>
          <cell r="AE290">
            <v>1.7190000000000001</v>
          </cell>
          <cell r="AF290">
            <v>0</v>
          </cell>
          <cell r="AG290">
            <v>0.14125104652553522</v>
          </cell>
          <cell r="AH290">
            <v>0.30352327048392885</v>
          </cell>
          <cell r="AI290">
            <v>0.24424099906637856</v>
          </cell>
          <cell r="AJ290">
            <v>0.27702343386540768</v>
          </cell>
          <cell r="AK290">
            <v>0.21923110744677274</v>
          </cell>
          <cell r="AL290">
            <v>0.24999999999999997</v>
          </cell>
          <cell r="AM290">
            <v>0.25880376217249756</v>
          </cell>
          <cell r="AN290">
            <v>0.24985986051021131</v>
          </cell>
          <cell r="AO290">
            <v>0.25098363279897784</v>
          </cell>
          <cell r="AP290">
            <v>0.24577567258569188</v>
          </cell>
          <cell r="AQ290">
            <v>0.25108458561347574</v>
          </cell>
          <cell r="AR290">
            <v>0.2513015027361708</v>
          </cell>
        </row>
      </sheetData>
      <sheetData sheetId="6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8.5999999999999993E-2</v>
          </cell>
          <cell r="U266">
            <v>0.02</v>
          </cell>
          <cell r="V266">
            <v>0.22700000000000001</v>
          </cell>
          <cell r="W266">
            <v>2.7E-2</v>
          </cell>
          <cell r="X266">
            <v>8.5000000000000006E-2</v>
          </cell>
          <cell r="Y266">
            <v>0.14699999999999999</v>
          </cell>
          <cell r="Z266">
            <v>0.80800000000000005</v>
          </cell>
          <cell r="AA266">
            <v>7.3999999999999996E-2</v>
          </cell>
          <cell r="AB266">
            <v>0</v>
          </cell>
          <cell r="AC266">
            <v>0</v>
          </cell>
          <cell r="AD266">
            <v>1.2E-2</v>
          </cell>
          <cell r="AE266">
            <v>0.04</v>
          </cell>
          <cell r="AF266">
            <v>0</v>
          </cell>
          <cell r="AG266">
            <v>0.14288964095150822</v>
          </cell>
          <cell r="AH266">
            <v>3.0357697213532903E-2</v>
          </cell>
          <cell r="AI266">
            <v>2.4702251705828074E-3</v>
          </cell>
          <cell r="AJ266">
            <v>1.7878682489722224E-2</v>
          </cell>
          <cell r="AK266">
            <v>2.4888723554354782E-2</v>
          </cell>
          <cell r="AL266">
            <v>4.3241337787763998E-2</v>
          </cell>
          <cell r="AM266">
            <v>2.086445284707588E-2</v>
          </cell>
          <cell r="AN266">
            <v>1.9091708576895145E-2</v>
          </cell>
          <cell r="AO266">
            <v>2.0907038216733554E-2</v>
          </cell>
          <cell r="AP266">
            <v>1.4143997914782972E-2</v>
          </cell>
          <cell r="AQ266">
            <v>1.1650102004261613E-2</v>
          </cell>
          <cell r="AR266">
            <v>7.4277685336928126E-3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14.722</v>
          </cell>
          <cell r="AB284">
            <v>19.555</v>
          </cell>
          <cell r="AC284">
            <v>21.382999999999999</v>
          </cell>
          <cell r="AD284">
            <v>32.036000000000001</v>
          </cell>
          <cell r="AE284">
            <v>32.828000000000003</v>
          </cell>
          <cell r="AF284">
            <v>35.296999999999997</v>
          </cell>
          <cell r="AG284">
            <v>29.975743779698572</v>
          </cell>
          <cell r="AH284">
            <v>27.857300554503695</v>
          </cell>
          <cell r="AI284">
            <v>27.386805987909909</v>
          </cell>
          <cell r="AJ284">
            <v>26.380663419202182</v>
          </cell>
          <cell r="AK284">
            <v>24.879810301121513</v>
          </cell>
          <cell r="AL284">
            <v>23.866539103839742</v>
          </cell>
          <cell r="AM284">
            <v>22.889585842986804</v>
          </cell>
          <cell r="AN284">
            <v>21.895832558820025</v>
          </cell>
          <cell r="AO284">
            <v>19.902478211779297</v>
          </cell>
          <cell r="AP284">
            <v>12.437965572209144</v>
          </cell>
          <cell r="AQ284">
            <v>9.9499902748408893</v>
          </cell>
          <cell r="AR284">
            <v>7.4636444966259559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1.089</v>
          </cell>
          <cell r="U290">
            <v>0.75700000000000001</v>
          </cell>
          <cell r="V290">
            <v>0.51500000000000001</v>
          </cell>
          <cell r="W290">
            <v>0.41799999999999998</v>
          </cell>
          <cell r="X290">
            <v>0.42699999999999999</v>
          </cell>
          <cell r="Y290">
            <v>0.26100000000000001</v>
          </cell>
          <cell r="Z290">
            <v>0.97599999999999998</v>
          </cell>
          <cell r="AA290">
            <v>16.882999999999999</v>
          </cell>
          <cell r="AB290">
            <v>20.297999999999998</v>
          </cell>
          <cell r="AC290">
            <v>21.626000000000001</v>
          </cell>
          <cell r="AD290">
            <v>32.109000000000002</v>
          </cell>
          <cell r="AE290">
            <v>32.938000000000002</v>
          </cell>
          <cell r="AF290">
            <v>35.396000000000001</v>
          </cell>
          <cell r="AG290">
            <v>30.206374494544644</v>
          </cell>
          <cell r="AH290">
            <v>27.999999999999996</v>
          </cell>
          <cell r="AI290">
            <v>27.500000000000004</v>
          </cell>
          <cell r="AJ290">
            <v>26.500000000000004</v>
          </cell>
          <cell r="AK290">
            <v>25</v>
          </cell>
          <cell r="AL290">
            <v>24</v>
          </cell>
          <cell r="AM290">
            <v>23</v>
          </cell>
          <cell r="AN290">
            <v>21.999999999999993</v>
          </cell>
          <cell r="AO290">
            <v>20</v>
          </cell>
          <cell r="AP290">
            <v>12.499999999999998</v>
          </cell>
          <cell r="AQ290">
            <v>10.000000000000002</v>
          </cell>
          <cell r="AR290">
            <v>7.4999999999999973</v>
          </cell>
        </row>
      </sheetData>
      <sheetData sheetId="7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3.9E-2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0.151</v>
          </cell>
          <cell r="AB284">
            <v>0.27500000000000002</v>
          </cell>
          <cell r="AC284">
            <v>0.48199999999999998</v>
          </cell>
          <cell r="AD284">
            <v>0.61199999999999999</v>
          </cell>
          <cell r="AE284">
            <v>1.0269999999999999</v>
          </cell>
          <cell r="AF284">
            <v>1.403</v>
          </cell>
          <cell r="AG284">
            <v>0.99999999999999956</v>
          </cell>
          <cell r="AH284">
            <v>0.84283819628647227</v>
          </cell>
          <cell r="AI284">
            <v>0.83475569144912176</v>
          </cell>
          <cell r="AJ284">
            <v>0.84614988724412432</v>
          </cell>
          <cell r="AK284">
            <v>0.85133144086243151</v>
          </cell>
          <cell r="AL284">
            <v>0.86801504316842948</v>
          </cell>
          <cell r="AM284">
            <v>0.84861805180211558</v>
          </cell>
          <cell r="AN284">
            <v>0.8497740229052444</v>
          </cell>
          <cell r="AO284">
            <v>0.85277768919646901</v>
          </cell>
          <cell r="AP284">
            <v>0.85410324958693784</v>
          </cell>
          <cell r="AQ284">
            <v>0.85465761133183937</v>
          </cell>
          <cell r="AR284">
            <v>0.85198612496452153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3.9E-2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0.22800000000000001</v>
          </cell>
          <cell r="AB290">
            <v>0.315</v>
          </cell>
          <cell r="AC290">
            <v>0.48199999999999998</v>
          </cell>
          <cell r="AD290">
            <v>0.61199999999999999</v>
          </cell>
          <cell r="AE290">
            <v>1.0269999999999999</v>
          </cell>
          <cell r="AF290">
            <v>1.403</v>
          </cell>
          <cell r="AG290">
            <v>0.99999999999999956</v>
          </cell>
          <cell r="AH290">
            <v>1</v>
          </cell>
          <cell r="AI290">
            <v>1</v>
          </cell>
          <cell r="AJ290">
            <v>1.0000000000000002</v>
          </cell>
          <cell r="AK290">
            <v>1.0000000000000002</v>
          </cell>
          <cell r="AL290">
            <v>1.0000000000000002</v>
          </cell>
          <cell r="AM290">
            <v>1</v>
          </cell>
          <cell r="AN290">
            <v>1</v>
          </cell>
          <cell r="AO290">
            <v>1</v>
          </cell>
          <cell r="AP290">
            <v>1</v>
          </cell>
          <cell r="AQ290">
            <v>1</v>
          </cell>
          <cell r="AR290">
            <v>1</v>
          </cell>
        </row>
      </sheetData>
      <sheetData sheetId="8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</sheetData>
      <sheetData sheetId="9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</sheetData>
      <sheetData sheetId="10">
        <row r="266">
          <cell r="D266">
            <v>1E-3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2E-3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1E-3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1E-3</v>
          </cell>
          <cell r="AA266">
            <v>0</v>
          </cell>
          <cell r="AB266">
            <v>1E-3</v>
          </cell>
          <cell r="AC266">
            <v>8.0000000000000002E-3</v>
          </cell>
          <cell r="AD266">
            <v>0</v>
          </cell>
          <cell r="AE266" t="e">
            <v>#DIV/0!</v>
          </cell>
          <cell r="AF266" t="e">
            <v>#DIV/0!</v>
          </cell>
          <cell r="AG266" t="e">
            <v>#DIV/0!</v>
          </cell>
          <cell r="AH266" t="e">
            <v>#DIV/0!</v>
          </cell>
          <cell r="AI266" t="e">
            <v>#DIV/0!</v>
          </cell>
          <cell r="AJ266" t="e">
            <v>#DIV/0!</v>
          </cell>
          <cell r="AK266" t="e">
            <v>#DIV/0!</v>
          </cell>
          <cell r="AL266" t="e">
            <v>#DIV/0!</v>
          </cell>
          <cell r="AM266" t="e">
            <v>#DIV/0!</v>
          </cell>
          <cell r="AN266" t="e">
            <v>#DIV/0!</v>
          </cell>
          <cell r="AO266" t="e">
            <v>#DIV/0!</v>
          </cell>
          <cell r="AP266" t="e">
            <v>#DIV/0!</v>
          </cell>
          <cell r="AQ266" t="e">
            <v>#DIV/0!</v>
          </cell>
          <cell r="AR266" t="e">
            <v>#DIV/0!</v>
          </cell>
        </row>
        <row r="284">
          <cell r="D284">
            <v>5.8090000000000002</v>
          </cell>
          <cell r="E284">
            <v>7.5</v>
          </cell>
          <cell r="F284">
            <v>18.486000000000001</v>
          </cell>
          <cell r="G284">
            <v>23.488</v>
          </cell>
          <cell r="H284">
            <v>22.077000000000002</v>
          </cell>
          <cell r="I284">
            <v>32.036999999999999</v>
          </cell>
          <cell r="J284">
            <v>24.64</v>
          </cell>
          <cell r="K284">
            <v>15.349</v>
          </cell>
          <cell r="L284">
            <v>23.684999999999999</v>
          </cell>
          <cell r="M284">
            <v>25.321000000000002</v>
          </cell>
          <cell r="N284">
            <v>14.715</v>
          </cell>
          <cell r="O284">
            <v>18.884</v>
          </cell>
          <cell r="P284">
            <v>20.28</v>
          </cell>
          <cell r="Q284">
            <v>21.824000000000002</v>
          </cell>
          <cell r="R284">
            <v>17.067</v>
          </cell>
          <cell r="S284">
            <v>17.2</v>
          </cell>
          <cell r="T284">
            <v>14.365</v>
          </cell>
          <cell r="U284">
            <v>23.788</v>
          </cell>
          <cell r="V284">
            <v>15.467000000000001</v>
          </cell>
          <cell r="W284">
            <v>13.1</v>
          </cell>
          <cell r="X284">
            <v>12.721</v>
          </cell>
          <cell r="Y284">
            <v>12.659000000000001</v>
          </cell>
          <cell r="Z284">
            <v>11.667</v>
          </cell>
          <cell r="AA284">
            <v>11.03</v>
          </cell>
          <cell r="AB284">
            <v>11.035</v>
          </cell>
          <cell r="AC284">
            <v>11.763</v>
          </cell>
          <cell r="AD284">
            <v>14.754</v>
          </cell>
          <cell r="AE284">
            <v>10.738</v>
          </cell>
          <cell r="AF284">
            <v>8.5719999999999992</v>
          </cell>
          <cell r="AG284" t="e">
            <v>#DIV/0!</v>
          </cell>
          <cell r="AH284" t="e">
            <v>#DIV/0!</v>
          </cell>
          <cell r="AI284" t="e">
            <v>#DIV/0!</v>
          </cell>
          <cell r="AJ284" t="e">
            <v>#DIV/0!</v>
          </cell>
          <cell r="AK284" t="e">
            <v>#DIV/0!</v>
          </cell>
          <cell r="AL284" t="e">
            <v>#DIV/0!</v>
          </cell>
          <cell r="AM284" t="e">
            <v>#DIV/0!</v>
          </cell>
          <cell r="AN284" t="e">
            <v>#DIV/0!</v>
          </cell>
          <cell r="AO284" t="e">
            <v>#DIV/0!</v>
          </cell>
          <cell r="AP284" t="e">
            <v>#DIV/0!</v>
          </cell>
          <cell r="AQ284" t="e">
            <v>#DIV/0!</v>
          </cell>
          <cell r="AR284" t="e">
            <v>#DIV/0!</v>
          </cell>
        </row>
        <row r="290">
          <cell r="D290">
            <v>5.82</v>
          </cell>
          <cell r="E290">
            <v>7.5090000000000003</v>
          </cell>
          <cell r="F290">
            <v>18.491</v>
          </cell>
          <cell r="G290">
            <v>23.497</v>
          </cell>
          <cell r="H290">
            <v>22.081</v>
          </cell>
          <cell r="I290">
            <v>32.048999999999999</v>
          </cell>
          <cell r="J290">
            <v>24.652999999999999</v>
          </cell>
          <cell r="K290">
            <v>15.395</v>
          </cell>
          <cell r="L290">
            <v>23.759</v>
          </cell>
          <cell r="M290">
            <v>25.344000000000001</v>
          </cell>
          <cell r="N290">
            <v>14.801</v>
          </cell>
          <cell r="O290">
            <v>18.93</v>
          </cell>
          <cell r="P290">
            <v>20.3</v>
          </cell>
          <cell r="Q290">
            <v>21.85</v>
          </cell>
          <cell r="R290">
            <v>17.222999999999999</v>
          </cell>
          <cell r="S290">
            <v>17.27</v>
          </cell>
          <cell r="T290">
            <v>14.439</v>
          </cell>
          <cell r="U290">
            <v>23.808</v>
          </cell>
          <cell r="V290">
            <v>15.491</v>
          </cell>
          <cell r="W290">
            <v>13.127000000000001</v>
          </cell>
          <cell r="X290">
            <v>12.734</v>
          </cell>
          <cell r="Y290">
            <v>12.677</v>
          </cell>
          <cell r="Z290">
            <v>2.968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</sheetData>
      <sheetData sheetId="11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0.17199999999999999</v>
          </cell>
          <cell r="AD266">
            <v>0.23699999999999999</v>
          </cell>
          <cell r="AE266">
            <v>0</v>
          </cell>
          <cell r="AF266">
            <v>7.1367737347922872E-2</v>
          </cell>
          <cell r="AG266">
            <v>9.0927147270639594E-2</v>
          </cell>
          <cell r="AH266">
            <v>6.1909178582171091E-2</v>
          </cell>
          <cell r="AI266">
            <v>5.2940391692378193E-2</v>
          </cell>
          <cell r="AJ266">
            <v>3.7584468985014066E-2</v>
          </cell>
          <cell r="AK266">
            <v>5.0736315746576291E-2</v>
          </cell>
          <cell r="AL266">
            <v>5.2050895189031054E-2</v>
          </cell>
          <cell r="AM266">
            <v>5.1044250039034136E-2</v>
          </cell>
          <cell r="AN266">
            <v>4.8871264330406741E-2</v>
          </cell>
          <cell r="AO266">
            <v>4.8057438858012454E-2</v>
          </cell>
          <cell r="AP266">
            <v>5.0152032832612152E-2</v>
          </cell>
          <cell r="AQ266">
            <v>5.0035176249819298E-2</v>
          </cell>
          <cell r="AR266">
            <v>4.4668829215779256E-2</v>
          </cell>
        </row>
        <row r="284">
          <cell r="D284">
            <v>4.7969999999999997</v>
          </cell>
          <cell r="E284">
            <v>5.99</v>
          </cell>
          <cell r="F284">
            <v>12.429</v>
          </cell>
          <cell r="G284">
            <v>19.105</v>
          </cell>
          <cell r="H284">
            <v>7.5860000000000003</v>
          </cell>
          <cell r="I284">
            <v>11.39</v>
          </cell>
          <cell r="J284">
            <v>27.661000000000001</v>
          </cell>
          <cell r="K284">
            <v>23.297000000000001</v>
          </cell>
          <cell r="L284">
            <v>22.446999999999999</v>
          </cell>
          <cell r="M284">
            <v>18.704000000000001</v>
          </cell>
          <cell r="N284">
            <v>16.443999999999999</v>
          </cell>
          <cell r="O284">
            <v>17.338000000000001</v>
          </cell>
          <cell r="P284">
            <v>17.553000000000001</v>
          </cell>
          <cell r="Q284">
            <v>17.161999999999999</v>
          </cell>
          <cell r="R284">
            <v>14.246</v>
          </cell>
          <cell r="S284">
            <v>19.271999999999998</v>
          </cell>
          <cell r="T284">
            <v>18.687999999999999</v>
          </cell>
          <cell r="U284">
            <v>25.254999999999999</v>
          </cell>
          <cell r="V284">
            <v>17.724</v>
          </cell>
          <cell r="W284">
            <v>16.562000000000001</v>
          </cell>
          <cell r="X284">
            <v>28.202999999999999</v>
          </cell>
          <cell r="Y284">
            <v>27.637</v>
          </cell>
          <cell r="Z284">
            <v>23.302</v>
          </cell>
          <cell r="AA284">
            <v>26.137</v>
          </cell>
          <cell r="AB284">
            <v>22.725999999999999</v>
          </cell>
          <cell r="AC284">
            <v>21.739000000000001</v>
          </cell>
          <cell r="AD284">
            <v>67.777000000000001</v>
          </cell>
          <cell r="AE284">
            <v>68.861999999999995</v>
          </cell>
          <cell r="AF284">
            <v>40.311999999999998</v>
          </cell>
          <cell r="AG284">
            <v>36.512411677158809</v>
          </cell>
          <cell r="AH284">
            <v>41.338500532180866</v>
          </cell>
          <cell r="AI284">
            <v>48.159583453034585</v>
          </cell>
          <cell r="AJ284">
            <v>47.984769768139657</v>
          </cell>
          <cell r="AK284">
            <v>47.516920207379691</v>
          </cell>
          <cell r="AL284">
            <v>48.152214027525886</v>
          </cell>
          <cell r="AM284">
            <v>46.630397597652134</v>
          </cell>
          <cell r="AN284">
            <v>47.688777010746399</v>
          </cell>
          <cell r="AO284">
            <v>47.594615722288751</v>
          </cell>
          <cell r="AP284">
            <v>47.516584913118564</v>
          </cell>
          <cell r="AQ284">
            <v>47.516517854266347</v>
          </cell>
          <cell r="AR284">
            <v>45.367872396453947</v>
          </cell>
        </row>
        <row r="290">
          <cell r="D290">
            <v>4.8410000000000002</v>
          </cell>
          <cell r="E290">
            <v>6.0830000000000002</v>
          </cell>
          <cell r="F290">
            <v>12.494999999999999</v>
          </cell>
          <cell r="G290">
            <v>19.181999999999999</v>
          </cell>
          <cell r="H290">
            <v>8.3409999999999993</v>
          </cell>
          <cell r="I290">
            <v>16.251999999999999</v>
          </cell>
          <cell r="J290">
            <v>27.699000000000002</v>
          </cell>
          <cell r="K290">
            <v>23.305</v>
          </cell>
          <cell r="L290">
            <v>22.465</v>
          </cell>
          <cell r="M290">
            <v>21.814</v>
          </cell>
          <cell r="N290">
            <v>16.465</v>
          </cell>
          <cell r="O290">
            <v>17.553000000000001</v>
          </cell>
          <cell r="P290">
            <v>19.103000000000002</v>
          </cell>
          <cell r="Q290">
            <v>18.635999999999999</v>
          </cell>
          <cell r="R290">
            <v>14.269</v>
          </cell>
          <cell r="S290">
            <v>19.318000000000001</v>
          </cell>
          <cell r="T290">
            <v>18.687999999999999</v>
          </cell>
          <cell r="U290">
            <v>25.254999999999999</v>
          </cell>
          <cell r="V290">
            <v>17.724</v>
          </cell>
          <cell r="W290">
            <v>16.638000000000002</v>
          </cell>
          <cell r="X290">
            <v>28.22</v>
          </cell>
          <cell r="Y290">
            <v>27.68</v>
          </cell>
          <cell r="Z290">
            <v>23.302</v>
          </cell>
          <cell r="AA290">
            <v>27.251999999999999</v>
          </cell>
          <cell r="AB290">
            <v>22.808</v>
          </cell>
          <cell r="AC290">
            <v>21.911000000000001</v>
          </cell>
          <cell r="AD290">
            <v>68.013999999999996</v>
          </cell>
          <cell r="AE290">
            <v>68.884</v>
          </cell>
          <cell r="AF290">
            <v>40.311999999999998</v>
          </cell>
          <cell r="AG290">
            <v>36.531305298484696</v>
          </cell>
          <cell r="AH290">
            <v>41.385990098770137</v>
          </cell>
          <cell r="AI290">
            <v>48.196736936516245</v>
          </cell>
          <cell r="AJ290">
            <v>48.001362058392928</v>
          </cell>
          <cell r="AK290">
            <v>47.536267196526055</v>
          </cell>
          <cell r="AL290">
            <v>48.17769011167853</v>
          </cell>
          <cell r="AM290">
            <v>46.65960928037677</v>
          </cell>
          <cell r="AN290">
            <v>47.714333116698107</v>
          </cell>
          <cell r="AO290">
            <v>47.617852352734481</v>
          </cell>
          <cell r="AP290">
            <v>47.541150411602779</v>
          </cell>
          <cell r="AQ290">
            <v>47.542127054618142</v>
          </cell>
          <cell r="AR290">
            <v>45.39094463768641</v>
          </cell>
        </row>
      </sheetData>
      <sheetData sheetId="12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2.3E-2</v>
          </cell>
          <cell r="I243">
            <v>4.0000000000000001E-3</v>
          </cell>
          <cell r="J243">
            <v>5.3949999999999996</v>
          </cell>
          <cell r="K243">
            <v>9.1379999999999999</v>
          </cell>
          <cell r="L243">
            <v>18.227</v>
          </cell>
          <cell r="M243">
            <v>23.577000000000002</v>
          </cell>
          <cell r="N243">
            <v>13.669</v>
          </cell>
          <cell r="O243">
            <v>7.8280000000000003</v>
          </cell>
          <cell r="P243">
            <v>17.242999999999999</v>
          </cell>
          <cell r="Q243">
            <v>11.03</v>
          </cell>
          <cell r="R243">
            <v>2.4929999999999999</v>
          </cell>
          <cell r="S243">
            <v>10.525</v>
          </cell>
          <cell r="T243">
            <v>2.6190000000000002</v>
          </cell>
          <cell r="U243">
            <v>5.0709999999999997</v>
          </cell>
          <cell r="V243">
            <v>10.702</v>
          </cell>
          <cell r="W243">
            <v>17.698</v>
          </cell>
          <cell r="X243">
            <v>8.4930000000000003</v>
          </cell>
          <cell r="Y243">
            <v>7.49</v>
          </cell>
          <cell r="Z243">
            <v>2</v>
          </cell>
          <cell r="AA243">
            <v>0</v>
          </cell>
          <cell r="AB243">
            <v>0</v>
          </cell>
          <cell r="AC243">
            <v>1E-3</v>
          </cell>
          <cell r="AD243">
            <v>0</v>
          </cell>
          <cell r="AE243">
            <v>0</v>
          </cell>
          <cell r="AF243">
            <v>1.6531511564235612E-4</v>
          </cell>
          <cell r="AG243">
            <v>1.4347868749622499E-4</v>
          </cell>
          <cell r="AH243">
            <v>2.7853017668673103E-4</v>
          </cell>
          <cell r="AI243">
            <v>1.2027563761615189E-4</v>
          </cell>
          <cell r="AJ243">
            <v>1.4914354493098504E-4</v>
          </cell>
          <cell r="AK243">
            <v>1.8546191314066843E-4</v>
          </cell>
          <cell r="AL243">
            <v>1.8429569191451164E-4</v>
          </cell>
          <cell r="AM243">
            <v>1.8537680678638771E-4</v>
          </cell>
          <cell r="AN243">
            <v>1.6787318688153265E-4</v>
          </cell>
          <cell r="AO243">
            <v>1.7859158607628388E-4</v>
          </cell>
          <cell r="AP243">
            <v>1.8530892335797623E-4</v>
          </cell>
          <cell r="AQ243">
            <v>1.8559186367990719E-4</v>
          </cell>
          <cell r="AR243">
            <v>1.8580716675514815E-4</v>
          </cell>
        </row>
        <row r="284">
          <cell r="D284">
            <v>0</v>
          </cell>
          <cell r="E284">
            <v>0</v>
          </cell>
          <cell r="F284">
            <v>51.517000000000003</v>
          </cell>
          <cell r="G284">
            <v>92.688000000000002</v>
          </cell>
          <cell r="H284">
            <v>107.867</v>
          </cell>
          <cell r="I284">
            <v>106.533</v>
          </cell>
          <cell r="J284">
            <v>128.45400000000001</v>
          </cell>
          <cell r="K284">
            <v>89.236000000000004</v>
          </cell>
          <cell r="L284">
            <v>143.64500000000001</v>
          </cell>
          <cell r="M284">
            <v>105.35899999999999</v>
          </cell>
          <cell r="N284">
            <v>106.94499999999999</v>
          </cell>
          <cell r="O284">
            <v>112.405</v>
          </cell>
          <cell r="P284">
            <v>135.13900000000001</v>
          </cell>
          <cell r="Q284">
            <v>161.02600000000001</v>
          </cell>
          <cell r="R284">
            <v>171.82300000000001</v>
          </cell>
          <cell r="S284">
            <v>130.86099999999999</v>
          </cell>
          <cell r="T284">
            <v>108.369</v>
          </cell>
          <cell r="U284">
            <v>96.353999999999999</v>
          </cell>
          <cell r="V284">
            <v>101.517</v>
          </cell>
          <cell r="W284">
            <v>97.332999999999998</v>
          </cell>
          <cell r="X284">
            <v>76.531000000000006</v>
          </cell>
          <cell r="Y284">
            <v>89.051000000000002</v>
          </cell>
          <cell r="Z284">
            <v>80.501000000000005</v>
          </cell>
          <cell r="AA284">
            <v>63.283999999999999</v>
          </cell>
          <cell r="AB284">
            <v>74.585999999999999</v>
          </cell>
          <cell r="AC284">
            <v>97.021000000000001</v>
          </cell>
          <cell r="AD284">
            <v>84.305000000000007</v>
          </cell>
          <cell r="AE284">
            <v>72.486999999999995</v>
          </cell>
          <cell r="AF284">
            <v>64.977999999999994</v>
          </cell>
          <cell r="AG284">
            <v>87.617812348062628</v>
          </cell>
          <cell r="AH284">
            <v>97.307131363249269</v>
          </cell>
          <cell r="AI284">
            <v>98.323189212537613</v>
          </cell>
          <cell r="AJ284">
            <v>97.129959208439686</v>
          </cell>
          <cell r="AK284">
            <v>96.957959399195786</v>
          </cell>
          <cell r="AL284">
            <v>97.560925284015141</v>
          </cell>
          <cell r="AM284">
            <v>99.017630998330304</v>
          </cell>
          <cell r="AN284">
            <v>99.991672078402928</v>
          </cell>
          <cell r="AO284">
            <v>100.75659618892453</v>
          </cell>
          <cell r="AP284">
            <v>101.7229703354347</v>
          </cell>
          <cell r="AQ284">
            <v>102.72390953144163</v>
          </cell>
          <cell r="AR284">
            <v>103.75828030400228</v>
          </cell>
        </row>
        <row r="290">
          <cell r="D290">
            <v>0</v>
          </cell>
          <cell r="E290">
            <v>0</v>
          </cell>
          <cell r="F290">
            <v>51.726999999999997</v>
          </cell>
          <cell r="G290">
            <v>92.822999999999993</v>
          </cell>
          <cell r="H290">
            <v>110.691</v>
          </cell>
          <cell r="I290">
            <v>111.38500000000001</v>
          </cell>
          <cell r="J290">
            <v>136.41300000000001</v>
          </cell>
          <cell r="K290">
            <v>98.960999999999999</v>
          </cell>
          <cell r="L290">
            <v>162.547</v>
          </cell>
          <cell r="M290">
            <v>129.02699999999999</v>
          </cell>
          <cell r="N290">
            <v>120.79</v>
          </cell>
          <cell r="O290">
            <v>120.52500000000001</v>
          </cell>
          <cell r="P290">
            <v>152.70400000000001</v>
          </cell>
          <cell r="Q290">
            <v>172.24299999999999</v>
          </cell>
          <cell r="R290">
            <v>174.56700000000001</v>
          </cell>
          <cell r="S290">
            <v>141.86799999999999</v>
          </cell>
          <cell r="T290">
            <v>111.718</v>
          </cell>
          <cell r="U290">
            <v>101.855</v>
          </cell>
          <cell r="V290">
            <v>112.79600000000001</v>
          </cell>
          <cell r="W290">
            <v>115.85</v>
          </cell>
          <cell r="X290">
            <v>87.441000000000003</v>
          </cell>
          <cell r="Y290">
            <v>98.804000000000002</v>
          </cell>
          <cell r="Z290">
            <v>85.63</v>
          </cell>
          <cell r="AA290">
            <v>66.945999999999998</v>
          </cell>
          <cell r="AB290">
            <v>80.876000000000005</v>
          </cell>
          <cell r="AC290">
            <v>103.676</v>
          </cell>
          <cell r="AD290">
            <v>118.501</v>
          </cell>
          <cell r="AE290">
            <v>91.590999999999994</v>
          </cell>
          <cell r="AF290">
            <v>79.402000000000001</v>
          </cell>
          <cell r="AG290">
            <v>91.987421591724086</v>
          </cell>
          <cell r="AH290">
            <v>100.29540389832314</v>
          </cell>
          <cell r="AI290">
            <v>100.824471385392</v>
          </cell>
          <cell r="AJ290">
            <v>99.82035011249036</v>
          </cell>
          <cell r="AK290">
            <v>99.969116067841071</v>
          </cell>
          <cell r="AL290">
            <v>100.5004516524133</v>
          </cell>
          <cell r="AM290">
            <v>101.88976374684957</v>
          </cell>
          <cell r="AN290">
            <v>102.85803488191033</v>
          </cell>
          <cell r="AO290">
            <v>103.70985646653757</v>
          </cell>
          <cell r="AP290">
            <v>104.73653829992722</v>
          </cell>
          <cell r="AQ290">
            <v>105.7383615027029</v>
          </cell>
          <cell r="AR290">
            <v>106.78732694318221</v>
          </cell>
        </row>
      </sheetData>
      <sheetData sheetId="13">
        <row r="243">
          <cell r="D243">
            <v>5.8000000000000003E-2</v>
          </cell>
          <cell r="E243">
            <v>0</v>
          </cell>
          <cell r="F243">
            <v>1.0999999999999999E-2</v>
          </cell>
          <cell r="G243">
            <v>6.7000000000000004E-2</v>
          </cell>
          <cell r="H243">
            <v>0.13200000000000001</v>
          </cell>
          <cell r="I243">
            <v>0.09</v>
          </cell>
          <cell r="J243">
            <v>2.7E-2</v>
          </cell>
          <cell r="K243">
            <v>1.0999999999999999E-2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7.0000000000000001E-3</v>
          </cell>
          <cell r="R243">
            <v>0</v>
          </cell>
          <cell r="S243">
            <v>0.04</v>
          </cell>
          <cell r="T243">
            <v>2.4E-2</v>
          </cell>
          <cell r="U243">
            <v>3.0000000000000001E-3</v>
          </cell>
          <cell r="V243">
            <v>0</v>
          </cell>
          <cell r="W243">
            <v>0</v>
          </cell>
          <cell r="X243">
            <v>1.2E-2</v>
          </cell>
          <cell r="Y243">
            <v>0</v>
          </cell>
          <cell r="Z243">
            <v>0</v>
          </cell>
          <cell r="AA243">
            <v>0</v>
          </cell>
          <cell r="AB243">
            <v>1E-3</v>
          </cell>
          <cell r="AC243">
            <v>0.02</v>
          </cell>
          <cell r="AD243">
            <v>1E-3</v>
          </cell>
          <cell r="AE243">
            <v>1E-3</v>
          </cell>
          <cell r="AF243">
            <v>4.7334326084012661E-3</v>
          </cell>
          <cell r="AG243">
            <v>6.246972093344131E-3</v>
          </cell>
          <cell r="AH243">
            <v>6.9615629977298997E-3</v>
          </cell>
          <cell r="AI243">
            <v>4.0614178325238367E-3</v>
          </cell>
          <cell r="AJ243">
            <v>4.7886807111183318E-3</v>
          </cell>
          <cell r="AK243">
            <v>5.4314114180825214E-3</v>
          </cell>
          <cell r="AL243">
            <v>5.4980090105597431E-3</v>
          </cell>
          <cell r="AM243">
            <v>5.348216394002867E-3</v>
          </cell>
          <cell r="AN243">
            <v>5.0255470732574609E-3</v>
          </cell>
          <cell r="AO243">
            <v>5.2183729214041845E-3</v>
          </cell>
          <cell r="AP243">
            <v>5.3043113634613556E-3</v>
          </cell>
          <cell r="AQ243">
            <v>5.2788913525371219E-3</v>
          </cell>
          <cell r="AR243">
            <v>5.2350678209325983E-3</v>
          </cell>
        </row>
        <row r="284">
          <cell r="D284">
            <v>10.058999999999999</v>
          </cell>
          <cell r="E284">
            <v>15.129</v>
          </cell>
          <cell r="F284">
            <v>10.102</v>
          </cell>
          <cell r="G284">
            <v>10.532</v>
          </cell>
          <cell r="H284">
            <v>11.37</v>
          </cell>
          <cell r="I284">
            <v>11.98</v>
          </cell>
          <cell r="J284">
            <v>9.4280000000000008</v>
          </cell>
          <cell r="K284">
            <v>10.379</v>
          </cell>
          <cell r="L284">
            <v>13.375</v>
          </cell>
          <cell r="M284">
            <v>17.599</v>
          </cell>
          <cell r="N284">
            <v>14.657999999999999</v>
          </cell>
          <cell r="O284">
            <v>10.733000000000001</v>
          </cell>
          <cell r="P284">
            <v>21.64</v>
          </cell>
          <cell r="Q284">
            <v>46.694000000000003</v>
          </cell>
          <cell r="R284">
            <v>14.923</v>
          </cell>
          <cell r="S284">
            <v>20.882999999999999</v>
          </cell>
          <cell r="T284">
            <v>19.986999999999998</v>
          </cell>
          <cell r="U284">
            <v>12.481999999999999</v>
          </cell>
          <cell r="V284">
            <v>10.544</v>
          </cell>
          <cell r="W284">
            <v>11.744</v>
          </cell>
          <cell r="X284">
            <v>7.9139999999999997</v>
          </cell>
          <cell r="Y284">
            <v>7.202</v>
          </cell>
          <cell r="Z284">
            <v>6.6189999999999998</v>
          </cell>
          <cell r="AA284">
            <v>8.02</v>
          </cell>
          <cell r="AB284">
            <v>6.7050000000000001</v>
          </cell>
          <cell r="AC284">
            <v>7.7350000000000003</v>
          </cell>
          <cell r="AD284">
            <v>10.315</v>
          </cell>
          <cell r="AE284">
            <v>8.7319999999999993</v>
          </cell>
          <cell r="AF284">
            <v>9.4410000000000007</v>
          </cell>
          <cell r="AG284">
            <v>9.355815407140442</v>
          </cell>
          <cell r="AH284">
            <v>9.7708490194021582</v>
          </cell>
          <cell r="AI284">
            <v>9.7804567408336105</v>
          </cell>
          <cell r="AJ284">
            <v>9.7488800051318698</v>
          </cell>
          <cell r="AK284">
            <v>9.8122219838789704</v>
          </cell>
          <cell r="AL284">
            <v>9.7247626234178295</v>
          </cell>
          <cell r="AM284">
            <v>9.767434074532888</v>
          </cell>
          <cell r="AN284">
            <v>9.7667510855590347</v>
          </cell>
          <cell r="AO284">
            <v>9.7640099545041181</v>
          </cell>
          <cell r="AP284">
            <v>9.7670359443785681</v>
          </cell>
          <cell r="AQ284">
            <v>9.7579987364784895</v>
          </cell>
          <cell r="AR284">
            <v>9.7646459590906201</v>
          </cell>
        </row>
        <row r="290">
          <cell r="D290">
            <v>10.46</v>
          </cell>
          <cell r="E290">
            <v>15.25</v>
          </cell>
          <cell r="F290">
            <v>10.223000000000001</v>
          </cell>
          <cell r="G290">
            <v>10.664</v>
          </cell>
          <cell r="H290">
            <v>11.772</v>
          </cell>
          <cell r="I290">
            <v>12.37</v>
          </cell>
          <cell r="J290">
            <v>9.8949999999999996</v>
          </cell>
          <cell r="K290">
            <v>10.702</v>
          </cell>
          <cell r="L290">
            <v>13.802</v>
          </cell>
          <cell r="M290">
            <v>18.603999999999999</v>
          </cell>
          <cell r="N290">
            <v>16.085999999999999</v>
          </cell>
          <cell r="O290">
            <v>12.879</v>
          </cell>
          <cell r="P290">
            <v>22.606000000000002</v>
          </cell>
          <cell r="Q290">
            <v>47.521000000000001</v>
          </cell>
          <cell r="R290">
            <v>15.326000000000001</v>
          </cell>
          <cell r="S290">
            <v>21.353000000000002</v>
          </cell>
          <cell r="T290">
            <v>20.523</v>
          </cell>
          <cell r="U290">
            <v>13.138999999999999</v>
          </cell>
          <cell r="V290">
            <v>11.217000000000001</v>
          </cell>
          <cell r="W290">
            <v>12.500999999999999</v>
          </cell>
          <cell r="X290">
            <v>8.3480000000000008</v>
          </cell>
          <cell r="Y290">
            <v>7.4390000000000001</v>
          </cell>
          <cell r="Z290">
            <v>6.8970000000000002</v>
          </cell>
          <cell r="AA290">
            <v>8.4469999999999992</v>
          </cell>
          <cell r="AB290">
            <v>6.9640000000000004</v>
          </cell>
          <cell r="AC290">
            <v>8.0009999999999994</v>
          </cell>
          <cell r="AD290">
            <v>10.606999999999999</v>
          </cell>
          <cell r="AE290">
            <v>8.9619999999999997</v>
          </cell>
          <cell r="AF290">
            <v>9.6289999999999996</v>
          </cell>
          <cell r="AG290">
            <v>9.6093874310170069</v>
          </cell>
          <cell r="AH290">
            <v>10.033081359740944</v>
          </cell>
          <cell r="AI290">
            <v>10.031373623464505</v>
          </cell>
          <cell r="AJ290">
            <v>9.9947225819115832</v>
          </cell>
          <cell r="AK290">
            <v>10.056538875132617</v>
          </cell>
          <cell r="AL290">
            <v>9.9766398440063568</v>
          </cell>
          <cell r="AM290">
            <v>10.0184712568512</v>
          </cell>
          <cell r="AN290">
            <v>10.015549236273253</v>
          </cell>
          <cell r="AO290">
            <v>10.012384358835002</v>
          </cell>
          <cell r="AP290">
            <v>10.015916714219685</v>
          </cell>
          <cell r="AQ290">
            <v>10.007792282037096</v>
          </cell>
          <cell r="AR290">
            <v>10.014022769643249</v>
          </cell>
        </row>
      </sheetData>
      <sheetData sheetId="14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0</v>
          </cell>
          <cell r="E284">
            <v>0</v>
          </cell>
          <cell r="F284">
            <v>0.30499999999999999</v>
          </cell>
          <cell r="G284">
            <v>7.9950000000000001</v>
          </cell>
          <cell r="H284">
            <v>0.81200000000000006</v>
          </cell>
          <cell r="I284">
            <v>0.504</v>
          </cell>
          <cell r="J284">
            <v>0.59299999999999997</v>
          </cell>
          <cell r="K284">
            <v>0.52100000000000002</v>
          </cell>
          <cell r="L284">
            <v>0.77700000000000002</v>
          </cell>
          <cell r="M284">
            <v>0.498</v>
          </cell>
          <cell r="N284">
            <v>7.5999999999999998E-2</v>
          </cell>
          <cell r="O284">
            <v>0.19900000000000001</v>
          </cell>
          <cell r="P284">
            <v>0.78700000000000003</v>
          </cell>
          <cell r="Q284">
            <v>0.14699999999999999</v>
          </cell>
          <cell r="R284">
            <v>0.214</v>
          </cell>
          <cell r="S284">
            <v>1.369</v>
          </cell>
          <cell r="T284">
            <v>1.444</v>
          </cell>
          <cell r="U284">
            <v>1.4179999999999999</v>
          </cell>
          <cell r="V284">
            <v>0.20200000000000001</v>
          </cell>
          <cell r="W284">
            <v>0.311</v>
          </cell>
          <cell r="X284">
            <v>2.5999999999999999E-2</v>
          </cell>
          <cell r="Y284">
            <v>0</v>
          </cell>
          <cell r="Z284">
            <v>1.04</v>
          </cell>
          <cell r="AA284">
            <v>0.61799999999999999</v>
          </cell>
          <cell r="AB284">
            <v>1.514</v>
          </cell>
          <cell r="AC284">
            <v>2.3380000000000001</v>
          </cell>
          <cell r="AD284">
            <v>5.1280000000000001</v>
          </cell>
          <cell r="AE284">
            <v>11.586</v>
          </cell>
          <cell r="AF284">
            <v>18.97</v>
          </cell>
          <cell r="AG284">
            <v>32.085992225055406</v>
          </cell>
          <cell r="AH284">
            <v>53.089308329952281</v>
          </cell>
          <cell r="AI284">
            <v>73.842666123642275</v>
          </cell>
          <cell r="AJ284">
            <v>108.12858511064645</v>
          </cell>
          <cell r="AK284">
            <v>146.40348940297619</v>
          </cell>
          <cell r="AL284">
            <v>158.82750447539689</v>
          </cell>
          <cell r="AM284">
            <v>159.44639361864236</v>
          </cell>
          <cell r="AN284">
            <v>159.54137052178882</v>
          </cell>
          <cell r="AO284">
            <v>186.78262731629422</v>
          </cell>
          <cell r="AP284">
            <v>199.05318721274421</v>
          </cell>
          <cell r="AQ284">
            <v>212.78125761349958</v>
          </cell>
          <cell r="AR284">
            <v>219.16060980116762</v>
          </cell>
        </row>
        <row r="290">
          <cell r="D290">
            <v>0</v>
          </cell>
          <cell r="E290">
            <v>0</v>
          </cell>
          <cell r="F290">
            <v>0.41599999999999998</v>
          </cell>
          <cell r="G290">
            <v>8.2590000000000003</v>
          </cell>
          <cell r="H290">
            <v>0.875</v>
          </cell>
          <cell r="I290">
            <v>0.58399999999999996</v>
          </cell>
          <cell r="J290">
            <v>0.68100000000000005</v>
          </cell>
          <cell r="K290">
            <v>0.70499999999999996</v>
          </cell>
          <cell r="L290">
            <v>1.036</v>
          </cell>
          <cell r="M290">
            <v>0.56999999999999995</v>
          </cell>
          <cell r="N290">
            <v>0.26</v>
          </cell>
          <cell r="O290">
            <v>0.27900000000000003</v>
          </cell>
          <cell r="P290">
            <v>1.198</v>
          </cell>
          <cell r="Q290">
            <v>0.46899999999999997</v>
          </cell>
          <cell r="R290">
            <v>0.40400000000000003</v>
          </cell>
          <cell r="S290">
            <v>1.5640000000000001</v>
          </cell>
          <cell r="T290">
            <v>3.9340000000000002</v>
          </cell>
          <cell r="U290">
            <v>7.3280000000000003</v>
          </cell>
          <cell r="V290">
            <v>2.452</v>
          </cell>
          <cell r="W290">
            <v>0.59099999999999997</v>
          </cell>
          <cell r="X290">
            <v>0.85099999999999998</v>
          </cell>
          <cell r="Y290">
            <v>1.24</v>
          </cell>
          <cell r="Z290">
            <v>3.7629999999999999</v>
          </cell>
          <cell r="AA290">
            <v>2.7959999999999998</v>
          </cell>
          <cell r="AB290">
            <v>2.8119999999999998</v>
          </cell>
          <cell r="AC290">
            <v>5.2549999999999999</v>
          </cell>
          <cell r="AD290">
            <v>7.2649999999999997</v>
          </cell>
          <cell r="AE290">
            <v>12.308</v>
          </cell>
          <cell r="AF290">
            <v>22.501999999999999</v>
          </cell>
          <cell r="AG290">
            <v>40.664647178317509</v>
          </cell>
          <cell r="AH290">
            <v>67.204564410314191</v>
          </cell>
          <cell r="AI290">
            <v>92.172578547218734</v>
          </cell>
          <cell r="AJ290">
            <v>135.20610699071537</v>
          </cell>
          <cell r="AK290">
            <v>184.57148167226489</v>
          </cell>
          <cell r="AL290">
            <v>199.49533418488969</v>
          </cell>
          <cell r="AM290">
            <v>200.07249132899662</v>
          </cell>
          <cell r="AN290">
            <v>200.07449765379701</v>
          </cell>
          <cell r="AO290">
            <v>234.61011255673546</v>
          </cell>
          <cell r="AP290">
            <v>249.94790275890091</v>
          </cell>
          <cell r="AQ290">
            <v>267.17782048493746</v>
          </cell>
          <cell r="AR290">
            <v>275.03220126203786</v>
          </cell>
        </row>
      </sheetData>
      <sheetData sheetId="15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1E-3</v>
          </cell>
          <cell r="J266">
            <v>2E-3</v>
          </cell>
          <cell r="K266">
            <v>1E-3</v>
          </cell>
          <cell r="L266">
            <v>2.5</v>
          </cell>
          <cell r="M266">
            <v>4.0000000000000001E-3</v>
          </cell>
          <cell r="N266">
            <v>0.10199999999999999</v>
          </cell>
          <cell r="O266">
            <v>7.0000000000000001E-3</v>
          </cell>
          <cell r="P266">
            <v>0.33800000000000002</v>
          </cell>
          <cell r="Q266">
            <v>0.156</v>
          </cell>
          <cell r="R266">
            <v>0</v>
          </cell>
          <cell r="S266">
            <v>3.04</v>
          </cell>
          <cell r="T266">
            <v>1E-3</v>
          </cell>
          <cell r="U266">
            <v>5.54</v>
          </cell>
          <cell r="V266">
            <v>9.3049999999999997</v>
          </cell>
          <cell r="W266">
            <v>13.111000000000001</v>
          </cell>
          <cell r="X266">
            <v>8.5090000000000003</v>
          </cell>
          <cell r="Y266">
            <v>7.5620000000000003</v>
          </cell>
          <cell r="Z266">
            <v>2.0299999999999998</v>
          </cell>
          <cell r="AA266">
            <v>4.4999999999999998E-2</v>
          </cell>
          <cell r="AB266">
            <v>2.1999999999999999E-2</v>
          </cell>
          <cell r="AC266">
            <v>1.6E-2</v>
          </cell>
          <cell r="AD266">
            <v>8.0000000000000002E-3</v>
          </cell>
          <cell r="AE266">
            <v>2.1999999999999999E-2</v>
          </cell>
          <cell r="AF266">
            <v>2.9966284817389447E-2</v>
          </cell>
          <cell r="AG266">
            <v>2.6459832010549664E-2</v>
          </cell>
          <cell r="AH266">
            <v>2.8395572454937942E-2</v>
          </cell>
          <cell r="AI266">
            <v>2.6783724884747503E-2</v>
          </cell>
          <cell r="AJ266">
            <v>3.0118836200380025E-2</v>
          </cell>
          <cell r="AK266">
            <v>3.1977091212575762E-2</v>
          </cell>
          <cell r="AL266">
            <v>3.0189032134121122E-2</v>
          </cell>
          <cell r="AM266">
            <v>2.5084219401101275E-2</v>
          </cell>
          <cell r="AN266">
            <v>2.4471725830223515E-2</v>
          </cell>
          <cell r="AO266">
            <v>2.6979800664813473E-2</v>
          </cell>
          <cell r="AP266">
            <v>2.8636495720347155E-2</v>
          </cell>
          <cell r="AQ266">
            <v>2.5058188050354657E-2</v>
          </cell>
          <cell r="AR266">
            <v>2.459493636161026E-2</v>
          </cell>
        </row>
        <row r="284">
          <cell r="D284">
            <v>3.8660000000000001</v>
          </cell>
          <cell r="E284">
            <v>6.47</v>
          </cell>
          <cell r="F284">
            <v>5.4169999999999998</v>
          </cell>
          <cell r="G284">
            <v>2.9380000000000002</v>
          </cell>
          <cell r="H284">
            <v>3.653</v>
          </cell>
          <cell r="I284">
            <v>4.1130000000000004</v>
          </cell>
          <cell r="J284">
            <v>3.4369999999999998</v>
          </cell>
          <cell r="K284">
            <v>2.819</v>
          </cell>
          <cell r="L284">
            <v>0.24099999999999999</v>
          </cell>
          <cell r="M284">
            <v>1.728</v>
          </cell>
          <cell r="N284">
            <v>9.1989999999999998</v>
          </cell>
          <cell r="O284">
            <v>3.4239999999999999</v>
          </cell>
          <cell r="P284">
            <v>10.395</v>
          </cell>
          <cell r="Q284">
            <v>3.4769999999999999</v>
          </cell>
          <cell r="R284">
            <v>1.4450000000000001</v>
          </cell>
          <cell r="S284">
            <v>7.1189999999999998</v>
          </cell>
          <cell r="T284">
            <v>9.4890000000000008</v>
          </cell>
          <cell r="U284">
            <v>13.561999999999999</v>
          </cell>
          <cell r="V284">
            <v>13.935</v>
          </cell>
          <cell r="W284">
            <v>17.231000000000002</v>
          </cell>
          <cell r="X284">
            <v>18.681999999999999</v>
          </cell>
          <cell r="Y284">
            <v>26.815000000000001</v>
          </cell>
          <cell r="Z284">
            <v>39.598999999999997</v>
          </cell>
          <cell r="AA284">
            <v>65.477000000000004</v>
          </cell>
          <cell r="AB284">
            <v>79.242999999999995</v>
          </cell>
          <cell r="AC284">
            <v>89.563999999999993</v>
          </cell>
          <cell r="AD284">
            <v>202.86799999999999</v>
          </cell>
          <cell r="AE284">
            <v>254.87200000000001</v>
          </cell>
          <cell r="AF284">
            <v>284.39800000000002</v>
          </cell>
          <cell r="AG284">
            <v>251.60132937022428</v>
          </cell>
          <cell r="AH284">
            <v>286.82587738031646</v>
          </cell>
          <cell r="AI284">
            <v>287.01190434283234</v>
          </cell>
          <cell r="AJ284">
            <v>289.92069835764551</v>
          </cell>
          <cell r="AK284">
            <v>297.50041847980248</v>
          </cell>
          <cell r="AL284">
            <v>296.99870961321926</v>
          </cell>
          <cell r="AM284">
            <v>258.76800838231935</v>
          </cell>
          <cell r="AN284">
            <v>241.35374872299616</v>
          </cell>
          <cell r="AO284">
            <v>257.74791560452297</v>
          </cell>
          <cell r="AP284">
            <v>275.49006315944683</v>
          </cell>
          <cell r="AQ284">
            <v>252.48535980542937</v>
          </cell>
          <cell r="AR284">
            <v>240.97783332159707</v>
          </cell>
        </row>
        <row r="290">
          <cell r="D290">
            <v>210.58500000000001</v>
          </cell>
          <cell r="E290">
            <v>220.41499999999999</v>
          </cell>
          <cell r="F290">
            <v>235.24799999999999</v>
          </cell>
          <cell r="G290">
            <v>244.04400000000001</v>
          </cell>
          <cell r="H290">
            <v>253.63800000000001</v>
          </cell>
          <cell r="I290">
            <v>255.99199999999999</v>
          </cell>
          <cell r="J290">
            <v>268.30599999999998</v>
          </cell>
          <cell r="K290">
            <v>277.75299999999999</v>
          </cell>
          <cell r="L290">
            <v>276.03199999999998</v>
          </cell>
          <cell r="M290">
            <v>277.411</v>
          </cell>
          <cell r="N290">
            <v>275.387</v>
          </cell>
          <cell r="O290">
            <v>280.863</v>
          </cell>
          <cell r="P290">
            <v>290.149</v>
          </cell>
          <cell r="Q290">
            <v>283.04700000000003</v>
          </cell>
          <cell r="R290">
            <v>271.79199999999997</v>
          </cell>
          <cell r="S290">
            <v>275.09199999999998</v>
          </cell>
          <cell r="T290">
            <v>268.72699999999998</v>
          </cell>
          <cell r="U290">
            <v>281.66300000000001</v>
          </cell>
          <cell r="V290">
            <v>277.62900000000002</v>
          </cell>
          <cell r="W290">
            <v>276.65800000000002</v>
          </cell>
          <cell r="X290">
            <v>281.505</v>
          </cell>
          <cell r="Y290">
            <v>279.66300000000001</v>
          </cell>
          <cell r="Z290">
            <v>276.738</v>
          </cell>
          <cell r="AA290">
            <v>285.46699999999998</v>
          </cell>
          <cell r="AB290">
            <v>263.34800000000001</v>
          </cell>
          <cell r="AC290">
            <v>273.91000000000003</v>
          </cell>
          <cell r="AD290">
            <v>279.67200000000003</v>
          </cell>
          <cell r="AE290">
            <v>274.30500000000001</v>
          </cell>
          <cell r="AF290">
            <v>287.50200000000001</v>
          </cell>
          <cell r="AG290">
            <v>301.9531506561201</v>
          </cell>
          <cell r="AH290">
            <v>362.56450886905202</v>
          </cell>
          <cell r="AI290">
            <v>352.52508828568051</v>
          </cell>
          <cell r="AJ290">
            <v>355.65765031930994</v>
          </cell>
          <cell r="AK290">
            <v>374.38425949486947</v>
          </cell>
          <cell r="AL290">
            <v>371.5962620864936</v>
          </cell>
          <cell r="AM290">
            <v>321.22848404716854</v>
          </cell>
          <cell r="AN290">
            <v>299.76249289521496</v>
          </cell>
          <cell r="AO290">
            <v>321.31389342806563</v>
          </cell>
          <cell r="AP290">
            <v>344.34039071617866</v>
          </cell>
          <cell r="AQ290">
            <v>314.03594483898434</v>
          </cell>
          <cell r="AR290">
            <v>300.18434213435648</v>
          </cell>
        </row>
      </sheetData>
      <sheetData sheetId="16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 t="e">
            <v>#DIV/0!</v>
          </cell>
          <cell r="AJ243" t="e">
            <v>#DIV/0!</v>
          </cell>
          <cell r="AK243" t="e">
            <v>#DIV/0!</v>
          </cell>
          <cell r="AL243" t="e">
            <v>#DIV/0!</v>
          </cell>
          <cell r="AM243" t="e">
            <v>#DIV/0!</v>
          </cell>
          <cell r="AN243" t="e">
            <v>#DIV/0!</v>
          </cell>
          <cell r="AO243" t="e">
            <v>#DIV/0!</v>
          </cell>
          <cell r="AP243" t="e">
            <v>#DIV/0!</v>
          </cell>
          <cell r="AQ243" t="e">
            <v>#DIV/0!</v>
          </cell>
          <cell r="AR243"/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0.26700000000000002</v>
          </cell>
          <cell r="U284">
            <v>1.026</v>
          </cell>
          <cell r="V284">
            <v>1.155</v>
          </cell>
          <cell r="W284">
            <v>1.5609999999999999</v>
          </cell>
          <cell r="X284">
            <v>1.6220000000000001</v>
          </cell>
          <cell r="Y284">
            <v>1.4450000000000001</v>
          </cell>
          <cell r="Z284">
            <v>1.1439999999999999</v>
          </cell>
          <cell r="AA284">
            <v>1.099</v>
          </cell>
          <cell r="AB284">
            <v>0.98199999999999998</v>
          </cell>
          <cell r="AC284">
            <v>1.133</v>
          </cell>
          <cell r="AD284">
            <v>0.311</v>
          </cell>
          <cell r="AE284">
            <v>0.17</v>
          </cell>
          <cell r="AF284">
            <v>0.20200000000000001</v>
          </cell>
          <cell r="AG284">
            <v>0.20200000000000001</v>
          </cell>
          <cell r="AH284">
            <v>0.20200000000000001</v>
          </cell>
          <cell r="AI284" t="e">
            <v>#DIV/0!</v>
          </cell>
          <cell r="AJ284" t="e">
            <v>#DIV/0!</v>
          </cell>
          <cell r="AK284" t="e">
            <v>#DIV/0!</v>
          </cell>
          <cell r="AL284" t="e">
            <v>#DIV/0!</v>
          </cell>
          <cell r="AM284" t="e">
            <v>#DIV/0!</v>
          </cell>
          <cell r="AN284" t="e">
            <v>#DIV/0!</v>
          </cell>
          <cell r="AO284" t="e">
            <v>#DIV/0!</v>
          </cell>
          <cell r="AP284" t="e">
            <v>#DIV/0!</v>
          </cell>
          <cell r="AQ284" t="e">
            <v>#DIV/0!</v>
          </cell>
          <cell r="AR284"/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0.26700000000000002</v>
          </cell>
          <cell r="U290">
            <v>1.026</v>
          </cell>
          <cell r="V290">
            <v>1.155</v>
          </cell>
          <cell r="W290">
            <v>1.5609999999999999</v>
          </cell>
          <cell r="X290">
            <v>1.6220000000000001</v>
          </cell>
          <cell r="Y290">
            <v>1.4450000000000001</v>
          </cell>
          <cell r="Z290">
            <v>1.1439999999999999</v>
          </cell>
          <cell r="AA290">
            <v>1.099</v>
          </cell>
          <cell r="AB290">
            <v>0.98199999999999998</v>
          </cell>
          <cell r="AC290">
            <v>1.133</v>
          </cell>
          <cell r="AD290">
            <v>0.311</v>
          </cell>
          <cell r="AE290">
            <v>0.17</v>
          </cell>
          <cell r="AF290">
            <v>0.20200000000000001</v>
          </cell>
          <cell r="AG290">
            <v>0.32400000000000001</v>
          </cell>
          <cell r="AH290">
            <v>0.20200000000000001</v>
          </cell>
          <cell r="AI290">
            <v>0.20200000000000001</v>
          </cell>
          <cell r="AJ290">
            <v>0.20200000000000001</v>
          </cell>
          <cell r="AK290">
            <v>0.20200000000000001</v>
          </cell>
          <cell r="AL290">
            <v>0.20200000000000001</v>
          </cell>
          <cell r="AM290">
            <v>0.20200000000000001</v>
          </cell>
          <cell r="AN290">
            <v>0.20200000000000001</v>
          </cell>
          <cell r="AO290">
            <v>0.20200000000000001</v>
          </cell>
          <cell r="AP290">
            <v>0.20200000000000001</v>
          </cell>
          <cell r="AQ290">
            <v>0.20200000000000001</v>
          </cell>
          <cell r="AR290"/>
        </row>
      </sheetData>
      <sheetData sheetId="17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 t="e">
            <v>#DIV/0!</v>
          </cell>
          <cell r="AG243" t="e">
            <v>#DIV/0!</v>
          </cell>
          <cell r="AH243" t="e">
            <v>#DIV/0!</v>
          </cell>
          <cell r="AI243" t="e">
            <v>#DIV/0!</v>
          </cell>
          <cell r="AJ243" t="e">
            <v>#DIV/0!</v>
          </cell>
          <cell r="AK243" t="e">
            <v>#DIV/0!</v>
          </cell>
          <cell r="AL243" t="e">
            <v>#DIV/0!</v>
          </cell>
          <cell r="AM243" t="e">
            <v>#DIV/0!</v>
          </cell>
          <cell r="AN243" t="e">
            <v>#DIV/0!</v>
          </cell>
          <cell r="AO243" t="e">
            <v>#DIV/0!</v>
          </cell>
          <cell r="AP243" t="e">
            <v>#DIV/0!</v>
          </cell>
          <cell r="AQ243" t="e">
            <v>#DIV/0!</v>
          </cell>
          <cell r="AR243" t="e">
            <v>#DIV/0!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1.9E-2</v>
          </cell>
          <cell r="AD284">
            <v>0</v>
          </cell>
          <cell r="AE284">
            <v>0</v>
          </cell>
          <cell r="AF284">
            <v>0</v>
          </cell>
          <cell r="AG284" t="e">
            <v>#DIV/0!</v>
          </cell>
          <cell r="AH284" t="e">
            <v>#DIV/0!</v>
          </cell>
          <cell r="AI284" t="e">
            <v>#DIV/0!</v>
          </cell>
          <cell r="AJ284" t="e">
            <v>#DIV/0!</v>
          </cell>
          <cell r="AK284" t="e">
            <v>#DIV/0!</v>
          </cell>
          <cell r="AL284" t="e">
            <v>#DIV/0!</v>
          </cell>
          <cell r="AM284" t="e">
            <v>#DIV/0!</v>
          </cell>
          <cell r="AN284" t="e">
            <v>#DIV/0!</v>
          </cell>
          <cell r="AO284" t="e">
            <v>#DIV/0!</v>
          </cell>
          <cell r="AP284" t="e">
            <v>#DIV/0!</v>
          </cell>
          <cell r="AQ284" t="e">
            <v>#DIV/0!</v>
          </cell>
          <cell r="AR284" t="e">
            <v>#DIV/0!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5.2999999999999999E-2</v>
          </cell>
          <cell r="U290">
            <v>6.8000000000000005E-2</v>
          </cell>
          <cell r="V290">
            <v>2.3E-2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4.3999999999999997E-2</v>
          </cell>
          <cell r="AD290">
            <v>0</v>
          </cell>
          <cell r="AE290">
            <v>0</v>
          </cell>
          <cell r="AF290">
            <v>0</v>
          </cell>
          <cell r="AG290">
            <v>5.6595744680851068E-3</v>
          </cell>
          <cell r="AH290">
            <v>8.0000000000000002E-3</v>
          </cell>
          <cell r="AI290">
            <v>8.0000000000000002E-3</v>
          </cell>
          <cell r="AJ290">
            <v>8.0000000000000002E-3</v>
          </cell>
          <cell r="AK290">
            <v>8.0000000000000002E-3</v>
          </cell>
          <cell r="AL290">
            <v>8.0000000000000002E-3</v>
          </cell>
          <cell r="AM290">
            <v>8.0000000000000002E-3</v>
          </cell>
          <cell r="AN290">
            <v>8.0000000000000002E-3</v>
          </cell>
          <cell r="AO290">
            <v>8.0000000000000002E-3</v>
          </cell>
          <cell r="AP290">
            <v>8.0000000000000002E-3</v>
          </cell>
          <cell r="AQ290">
            <v>8.0000000000000002E-3</v>
          </cell>
          <cell r="AR290">
            <v>8.0000000000000002E-3</v>
          </cell>
        </row>
      </sheetData>
      <sheetData sheetId="18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7.6189999999999998</v>
          </cell>
          <cell r="U284">
            <v>9.5640000000000001</v>
          </cell>
          <cell r="V284">
            <v>11.645</v>
          </cell>
          <cell r="W284">
            <v>13.422000000000001</v>
          </cell>
          <cell r="X284">
            <v>9.8810000000000002</v>
          </cell>
          <cell r="Y284">
            <v>9.9809999999999999</v>
          </cell>
          <cell r="Z284">
            <v>8.4700000000000006</v>
          </cell>
          <cell r="AA284">
            <v>6.915</v>
          </cell>
          <cell r="AB284">
            <v>7.36</v>
          </cell>
          <cell r="AC284">
            <v>5.577</v>
          </cell>
          <cell r="AD284">
            <v>4.8499999999999996</v>
          </cell>
          <cell r="AE284">
            <v>3.145</v>
          </cell>
          <cell r="AF284">
            <v>5.84</v>
          </cell>
          <cell r="AG284">
            <v>4.6744049412194304</v>
          </cell>
          <cell r="AH284">
            <v>4.7134474062102232</v>
          </cell>
          <cell r="AI284">
            <v>4.7477936735092516</v>
          </cell>
          <cell r="AJ284">
            <v>4.6532693057492844</v>
          </cell>
          <cell r="AK284">
            <v>4.8568445840533769</v>
          </cell>
          <cell r="AL284">
            <v>4.7337610080879289</v>
          </cell>
          <cell r="AM284">
            <v>4.741023195522013</v>
          </cell>
          <cell r="AN284">
            <v>4.7465383533843717</v>
          </cell>
          <cell r="AO284">
            <v>4.7462872893593957</v>
          </cell>
          <cell r="AP284">
            <v>4.7648908860814183</v>
          </cell>
          <cell r="AQ284">
            <v>4.7465001464870253</v>
          </cell>
          <cell r="AR284">
            <v>4.7490479741668441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7.7359999999999998</v>
          </cell>
          <cell r="U290">
            <v>9.8610000000000007</v>
          </cell>
          <cell r="V290">
            <v>11.795</v>
          </cell>
          <cell r="W290">
            <v>13.701000000000001</v>
          </cell>
          <cell r="X290">
            <v>10.119</v>
          </cell>
          <cell r="Y290">
            <v>10.182</v>
          </cell>
          <cell r="Z290">
            <v>8.7460000000000004</v>
          </cell>
          <cell r="AA290">
            <v>7.2190000000000003</v>
          </cell>
          <cell r="AB290">
            <v>7.9370000000000003</v>
          </cell>
          <cell r="AC290">
            <v>5.8319999999999999</v>
          </cell>
          <cell r="AD290">
            <v>5.0789999999999997</v>
          </cell>
          <cell r="AE290">
            <v>3.2440000000000002</v>
          </cell>
          <cell r="AF290">
            <v>6.2290000000000001</v>
          </cell>
          <cell r="AG290">
            <v>4.9398232987559263</v>
          </cell>
          <cell r="AH290">
            <v>4.9477605051507476</v>
          </cell>
          <cell r="AI290">
            <v>4.9887266197731819</v>
          </cell>
          <cell r="AJ290">
            <v>4.8936267020797848</v>
          </cell>
          <cell r="AK290">
            <v>5.1204225487631758</v>
          </cell>
          <cell r="AL290">
            <v>4.9824431908021651</v>
          </cell>
          <cell r="AM290">
            <v>4.9865959133138116</v>
          </cell>
          <cell r="AN290">
            <v>4.9943629949464237</v>
          </cell>
          <cell r="AO290">
            <v>4.9954902699810724</v>
          </cell>
          <cell r="AP290">
            <v>5.0158629835613304</v>
          </cell>
          <cell r="AQ290">
            <v>4.9949510705209619</v>
          </cell>
          <cell r="AR290">
            <v>4.9974526464647191</v>
          </cell>
        </row>
      </sheetData>
      <sheetData sheetId="19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1.7999999999999999E-2</v>
          </cell>
          <cell r="AC266">
            <v>0</v>
          </cell>
          <cell r="AD266">
            <v>0</v>
          </cell>
          <cell r="AE266">
            <v>0</v>
          </cell>
          <cell r="AF266">
            <v>9.2420537897310517E-4</v>
          </cell>
          <cell r="AG266">
            <v>3.9991980936122367E-3</v>
          </cell>
          <cell r="AH266">
            <v>1.0531344326385758E-3</v>
          </cell>
          <cell r="AI266">
            <v>1.1981832207746427E-3</v>
          </cell>
          <cell r="AJ266">
            <v>1.5995365346112053E-3</v>
          </cell>
          <cell r="AK266">
            <v>2.0198567358678098E-3</v>
          </cell>
          <cell r="AL266">
            <v>1.9739818035008935E-3</v>
          </cell>
          <cell r="AM266">
            <v>1.5689385454786256E-3</v>
          </cell>
          <cell r="AN266">
            <v>1.6720993680466349E-3</v>
          </cell>
          <cell r="AO266">
            <v>1.7668825975010339E-3</v>
          </cell>
          <cell r="AP266">
            <v>1.8003518100789993E-3</v>
          </cell>
          <cell r="AQ266">
            <v>1.7564508249212373E-3</v>
          </cell>
          <cell r="AR266">
            <v>1.7129446292053062E-3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0.54200000000000004</v>
          </cell>
          <cell r="U284">
            <v>0.246</v>
          </cell>
          <cell r="V284">
            <v>0.35899999999999999</v>
          </cell>
          <cell r="W284">
            <v>0.66</v>
          </cell>
          <cell r="X284">
            <v>0.191</v>
          </cell>
          <cell r="Y284">
            <v>1.637</v>
          </cell>
          <cell r="Z284">
            <v>0.41599999999999998</v>
          </cell>
          <cell r="AA284">
            <v>2.7930000000000001</v>
          </cell>
          <cell r="AB284">
            <v>2.7210000000000001</v>
          </cell>
          <cell r="AC284">
            <v>1.143</v>
          </cell>
          <cell r="AD284">
            <v>2.4750000000000001</v>
          </cell>
          <cell r="AE284">
            <v>2.6680000000000001</v>
          </cell>
          <cell r="AF284">
            <v>1.093</v>
          </cell>
          <cell r="AG284">
            <v>1.5180446488782742</v>
          </cell>
          <cell r="AH284">
            <v>2.0396587416346601</v>
          </cell>
          <cell r="AI284">
            <v>1.9982778200654838</v>
          </cell>
          <cell r="AJ284">
            <v>2.0149471076622429</v>
          </cell>
          <cell r="AK284">
            <v>1.9768524151220737</v>
          </cell>
          <cell r="AL284">
            <v>1.9814641388576639</v>
          </cell>
          <cell r="AM284">
            <v>2.0022400446684254</v>
          </cell>
          <cell r="AN284">
            <v>1.994756305275178</v>
          </cell>
          <cell r="AO284">
            <v>1.9940520023171167</v>
          </cell>
          <cell r="AP284">
            <v>1.989872981248092</v>
          </cell>
          <cell r="AQ284">
            <v>1.9924770944732952</v>
          </cell>
          <cell r="AR284">
            <v>1.9946796855964213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0.54200000000000004</v>
          </cell>
          <cell r="U290">
            <v>0.996</v>
          </cell>
          <cell r="V290">
            <v>2.359</v>
          </cell>
          <cell r="W290">
            <v>0.66</v>
          </cell>
          <cell r="X290">
            <v>0.191</v>
          </cell>
          <cell r="Y290">
            <v>1.637</v>
          </cell>
          <cell r="Z290">
            <v>0.441</v>
          </cell>
          <cell r="AA290">
            <v>2.7930000000000001</v>
          </cell>
          <cell r="AB290">
            <v>2.7389999999999999</v>
          </cell>
          <cell r="AC290">
            <v>1.143</v>
          </cell>
          <cell r="AD290">
            <v>2.496</v>
          </cell>
          <cell r="AE290">
            <v>2.6680000000000001</v>
          </cell>
          <cell r="AF290">
            <v>1.0940000000000001</v>
          </cell>
          <cell r="AG290">
            <v>1.5267489433643275</v>
          </cell>
          <cell r="AH290">
            <v>2.0464807771414106</v>
          </cell>
          <cell r="AI290">
            <v>2.0060394582974022</v>
          </cell>
          <cell r="AJ290">
            <v>2.0206268958090998</v>
          </cell>
          <cell r="AK290">
            <v>1.9840247166597311</v>
          </cell>
          <cell r="AL290">
            <v>1.9886921504395116</v>
          </cell>
          <cell r="AM290">
            <v>2.0091727996694315</v>
          </cell>
          <cell r="AN290">
            <v>2.0017112041750353</v>
          </cell>
          <cell r="AO290">
            <v>2.0008455533505618</v>
          </cell>
          <cell r="AP290">
            <v>1.9968892848588544</v>
          </cell>
          <cell r="AQ290">
            <v>1.9994621984986793</v>
          </cell>
          <cell r="AR290">
            <v>2.0016162081105122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co Choice White Grease "/>
      <sheetName val="Mexico Used Cooking Oil"/>
      <sheetName val="Mexico Yellow Grease"/>
      <sheetName val="Mexico Poultry Fat "/>
      <sheetName val="Mexico Inedible Tallow"/>
      <sheetName val="Canada Inedible Tallow"/>
      <sheetName val="Canada Used Cooking Oil"/>
      <sheetName val="Canada Yellow Grease"/>
      <sheetName val="Canada DCO"/>
      <sheetName val="Canada Choice White Grease"/>
      <sheetName val="Canada Poultry Fat"/>
    </sheetNames>
    <sheetDataSet>
      <sheetData sheetId="0">
        <row r="3"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</row>
        <row r="4">
          <cell r="AC4">
            <v>113</v>
          </cell>
          <cell r="AD4">
            <v>116</v>
          </cell>
          <cell r="AE4">
            <v>118</v>
          </cell>
          <cell r="AF4">
            <v>120</v>
          </cell>
          <cell r="AG4">
            <v>122</v>
          </cell>
          <cell r="AH4">
            <v>125</v>
          </cell>
          <cell r="AI4">
            <v>128</v>
          </cell>
          <cell r="AJ4">
            <v>130</v>
          </cell>
          <cell r="AK4">
            <v>132</v>
          </cell>
          <cell r="AL4">
            <v>134</v>
          </cell>
          <cell r="AM4">
            <v>136</v>
          </cell>
          <cell r="AN4">
            <v>138</v>
          </cell>
          <cell r="AO4">
            <v>140</v>
          </cell>
          <cell r="AP4">
            <v>141.81818181818181</v>
          </cell>
          <cell r="AQ4">
            <v>143.63636363636363</v>
          </cell>
          <cell r="AR4">
            <v>145.45454545454544</v>
          </cell>
          <cell r="AS4">
            <v>147.27272727272725</v>
          </cell>
          <cell r="AT4">
            <v>149.09090909090907</v>
          </cell>
          <cell r="AU4">
            <v>150.90909090909088</v>
          </cell>
          <cell r="AV4">
            <v>152.72727272727269</v>
          </cell>
          <cell r="AW4">
            <v>154.5454545454545</v>
          </cell>
          <cell r="AX4">
            <v>156.36363636363632</v>
          </cell>
          <cell r="AY4">
            <v>158.18181818181813</v>
          </cell>
          <cell r="AZ4">
            <v>160</v>
          </cell>
          <cell r="BA4">
            <v>161.81818181818181</v>
          </cell>
          <cell r="BB4">
            <v>163.63636363636363</v>
          </cell>
          <cell r="BC4">
            <v>165.45454545454544</v>
          </cell>
          <cell r="BD4">
            <v>167.27272727272725</v>
          </cell>
          <cell r="BE4">
            <v>169.09090909090907</v>
          </cell>
          <cell r="BF4">
            <v>170.90909090909088</v>
          </cell>
          <cell r="BG4">
            <v>172.72727272727269</v>
          </cell>
          <cell r="BH4">
            <v>174.5454545454545</v>
          </cell>
        </row>
        <row r="5">
          <cell r="AC5">
            <v>9.0000000000000011E-3</v>
          </cell>
          <cell r="AD5">
            <v>1.1000000000000001E-2</v>
          </cell>
          <cell r="AE5">
            <v>6.4000000000000001E-2</v>
          </cell>
          <cell r="AF5">
            <v>0</v>
          </cell>
          <cell r="AG5">
            <v>0</v>
          </cell>
          <cell r="AH5">
            <v>0</v>
          </cell>
          <cell r="AI5">
            <v>0.05</v>
          </cell>
          <cell r="AJ5">
            <v>0.05</v>
          </cell>
          <cell r="AK5">
            <v>0.05</v>
          </cell>
          <cell r="AL5">
            <v>0.05</v>
          </cell>
          <cell r="AM5">
            <v>0.05</v>
          </cell>
          <cell r="AN5">
            <v>0.05</v>
          </cell>
          <cell r="AO5">
            <v>0.05</v>
          </cell>
          <cell r="AP5">
            <v>0.05</v>
          </cell>
          <cell r="AQ5">
            <v>0.05</v>
          </cell>
          <cell r="AR5">
            <v>0.05</v>
          </cell>
          <cell r="AS5">
            <v>0.05</v>
          </cell>
          <cell r="AT5">
            <v>0.05</v>
          </cell>
          <cell r="AU5">
            <v>0.05</v>
          </cell>
          <cell r="AV5">
            <v>0.05</v>
          </cell>
          <cell r="AW5">
            <v>0.05</v>
          </cell>
          <cell r="AX5">
            <v>0.05</v>
          </cell>
          <cell r="AY5">
            <v>0.05</v>
          </cell>
          <cell r="AZ5">
            <v>0.05</v>
          </cell>
          <cell r="BA5">
            <v>0.05</v>
          </cell>
          <cell r="BB5">
            <v>0.05</v>
          </cell>
          <cell r="BC5">
            <v>0.05</v>
          </cell>
          <cell r="BD5">
            <v>0.05</v>
          </cell>
          <cell r="BE5">
            <v>0.05</v>
          </cell>
          <cell r="BF5">
            <v>0.05</v>
          </cell>
          <cell r="BG5">
            <v>0.05</v>
          </cell>
          <cell r="BH5">
            <v>0.05</v>
          </cell>
        </row>
        <row r="9">
          <cell r="AC9">
            <v>1</v>
          </cell>
          <cell r="AD9">
            <v>2</v>
          </cell>
          <cell r="AE9">
            <v>2</v>
          </cell>
          <cell r="AF9">
            <v>2</v>
          </cell>
          <cell r="AG9">
            <v>3</v>
          </cell>
          <cell r="AH9">
            <v>3</v>
          </cell>
          <cell r="AI9">
            <v>3</v>
          </cell>
          <cell r="AJ9">
            <v>3.3333333333333335</v>
          </cell>
          <cell r="AK9">
            <v>3.666666666666667</v>
          </cell>
          <cell r="AL9">
            <v>4</v>
          </cell>
          <cell r="AM9">
            <v>4.333333333333333</v>
          </cell>
          <cell r="AN9">
            <v>4.6666666666666661</v>
          </cell>
          <cell r="AO9">
            <v>5</v>
          </cell>
          <cell r="AP9">
            <v>5.4545454545454541</v>
          </cell>
          <cell r="AQ9">
            <v>5.9090909090909083</v>
          </cell>
          <cell r="AR9">
            <v>6.3636363636363624</v>
          </cell>
          <cell r="AS9">
            <v>6.8181818181818166</v>
          </cell>
          <cell r="AT9">
            <v>7.2727272727272707</v>
          </cell>
          <cell r="AU9">
            <v>7.7272727272727249</v>
          </cell>
          <cell r="AV9">
            <v>8.1818181818181799</v>
          </cell>
          <cell r="AW9">
            <v>8.6363636363636349</v>
          </cell>
          <cell r="AX9">
            <v>9.0909090909090899</v>
          </cell>
          <cell r="AY9">
            <v>9.545454545454545</v>
          </cell>
          <cell r="AZ9">
            <v>10</v>
          </cell>
          <cell r="BA9">
            <v>10.454545454545455</v>
          </cell>
          <cell r="BB9">
            <v>10.90909090909091</v>
          </cell>
          <cell r="BC9">
            <v>11.363636363636365</v>
          </cell>
          <cell r="BD9">
            <v>11.81818181818182</v>
          </cell>
          <cell r="BE9">
            <v>12.272727272727275</v>
          </cell>
          <cell r="BF9">
            <v>12.72727272727273</v>
          </cell>
          <cell r="BG9">
            <v>13.181818181818185</v>
          </cell>
          <cell r="BH9">
            <v>13.63636363636364</v>
          </cell>
        </row>
        <row r="10"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</row>
        <row r="12">
          <cell r="AC12">
            <v>3.2009999999999996</v>
          </cell>
          <cell r="AD12">
            <v>2.4420000000000002</v>
          </cell>
          <cell r="AE12">
            <v>2.4140000000000001</v>
          </cell>
          <cell r="AF12">
            <v>2.5990000000000002</v>
          </cell>
          <cell r="AG12">
            <v>0.90600000000000003</v>
          </cell>
          <cell r="AH12">
            <v>0</v>
          </cell>
          <cell r="AI12">
            <v>0.25</v>
          </cell>
          <cell r="AJ12">
            <v>0.25</v>
          </cell>
          <cell r="AK12">
            <v>0.25</v>
          </cell>
          <cell r="AL12">
            <v>0.25</v>
          </cell>
          <cell r="AM12">
            <v>0.25</v>
          </cell>
          <cell r="AN12">
            <v>0.25</v>
          </cell>
          <cell r="AO12">
            <v>0.25</v>
          </cell>
          <cell r="AP12">
            <v>0.25</v>
          </cell>
          <cell r="AQ12">
            <v>0.25</v>
          </cell>
          <cell r="AR12">
            <v>0.25</v>
          </cell>
          <cell r="AS12">
            <v>0.25</v>
          </cell>
          <cell r="AT12">
            <v>0.25</v>
          </cell>
          <cell r="AU12">
            <v>0.25</v>
          </cell>
          <cell r="AV12">
            <v>0.25</v>
          </cell>
          <cell r="AW12">
            <v>0.25</v>
          </cell>
          <cell r="AX12">
            <v>0.25</v>
          </cell>
          <cell r="AY12">
            <v>1.25</v>
          </cell>
          <cell r="AZ12">
            <v>2.25</v>
          </cell>
          <cell r="BA12">
            <v>3.25</v>
          </cell>
          <cell r="BB12">
            <v>4.25</v>
          </cell>
          <cell r="BC12">
            <v>5.25</v>
          </cell>
          <cell r="BD12">
            <v>6.25</v>
          </cell>
          <cell r="BE12">
            <v>7.25</v>
          </cell>
          <cell r="BF12">
            <v>8.25</v>
          </cell>
          <cell r="BG12">
            <v>9.25</v>
          </cell>
          <cell r="BH12">
            <v>10.25</v>
          </cell>
        </row>
        <row r="14"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</row>
      </sheetData>
      <sheetData sheetId="1">
        <row r="3">
          <cell r="AC3">
            <v>30.502467277404325</v>
          </cell>
          <cell r="AD3">
            <v>31.07579847649891</v>
          </cell>
          <cell r="AE3">
            <v>4.448974717075959E-2</v>
          </cell>
          <cell r="AF3">
            <v>4.3729663401458625E-2</v>
          </cell>
          <cell r="AG3">
            <v>2.7630641049593816E-2</v>
          </cell>
          <cell r="AH3">
            <v>2.1834629883017646E-2</v>
          </cell>
          <cell r="AI3">
            <v>2.1045836569737325E-2</v>
          </cell>
          <cell r="AJ3">
            <v>0.12673179548613878</v>
          </cell>
          <cell r="AK3">
            <v>0.21390920385177226</v>
          </cell>
          <cell r="AL3">
            <v>0.15885465549021768</v>
          </cell>
          <cell r="AM3">
            <v>0.29300265396376612</v>
          </cell>
          <cell r="AN3">
            <v>0.17212415273477369</v>
          </cell>
          <cell r="AO3">
            <v>0.228385434259786</v>
          </cell>
          <cell r="AP3">
            <v>0.23788861433686212</v>
          </cell>
          <cell r="AQ3">
            <v>0.233797329874006</v>
          </cell>
          <cell r="AR3">
            <v>0.24090249673713113</v>
          </cell>
          <cell r="AS3">
            <v>0.2338066369254502</v>
          </cell>
          <cell r="AT3">
            <v>0.20646843479208676</v>
          </cell>
          <cell r="AU3">
            <v>0.19828858869001417</v>
          </cell>
          <cell r="AV3">
            <v>0.20634032085043447</v>
          </cell>
          <cell r="AW3">
            <v>0.21452664078430123</v>
          </cell>
          <cell r="AX3">
            <v>0.19015364629383849</v>
          </cell>
          <cell r="AY3">
            <v>0.17661695341169817</v>
          </cell>
          <cell r="AZ3">
            <v>0.18108658354935747</v>
          </cell>
          <cell r="BA3">
            <v>0.17864799076074639</v>
          </cell>
          <cell r="BB3">
            <v>0.14953146011115084</v>
          </cell>
          <cell r="BC3">
            <v>0.13850074535245102</v>
          </cell>
          <cell r="BD3">
            <v>0.14221883651095518</v>
          </cell>
          <cell r="BE3">
            <v>0.13005486045751027</v>
          </cell>
          <cell r="BF3">
            <v>0.14058818538127971</v>
          </cell>
          <cell r="BG3">
            <v>0.10839094762852081</v>
          </cell>
          <cell r="BH3">
            <v>0.1178118291685612</v>
          </cell>
        </row>
        <row r="4">
          <cell r="AC4">
            <v>1035.8599492166304</v>
          </cell>
          <cell r="AD4">
            <v>981.65285986885067</v>
          </cell>
          <cell r="AE4">
            <v>1026.2282143262769</v>
          </cell>
          <cell r="AF4">
            <v>1059.5743694752496</v>
          </cell>
          <cell r="AG4">
            <v>1070.5212687739395</v>
          </cell>
          <cell r="AH4">
            <v>1084.8076003695508</v>
          </cell>
          <cell r="AI4">
            <v>1101.079714375094</v>
          </cell>
          <cell r="AJ4">
            <v>1118.1561309140793</v>
          </cell>
          <cell r="AK4">
            <v>1135.2938122102719</v>
          </cell>
          <cell r="AL4">
            <v>1152.4904891985898</v>
          </cell>
          <cell r="AM4">
            <v>1169.7325474885429</v>
          </cell>
          <cell r="AN4">
            <v>1187.0154489499673</v>
          </cell>
          <cell r="AO4">
            <v>1204.3482698431906</v>
          </cell>
          <cell r="AP4">
            <v>1221.7287411031302</v>
          </cell>
          <cell r="AQ4">
            <v>1239.1392774754033</v>
          </cell>
          <cell r="AR4">
            <v>1256.5634282381668</v>
          </cell>
          <cell r="AS4">
            <v>1274.0011933914209</v>
          </cell>
          <cell r="AT4">
            <v>1291.4780999173349</v>
          </cell>
          <cell r="AU4">
            <v>1309.0242129282426</v>
          </cell>
          <cell r="AV4">
            <v>1326.6633576075019</v>
          </cell>
          <cell r="AW4">
            <v>1344.413686475767</v>
          </cell>
          <cell r="AX4">
            <v>1362.2899484560694</v>
          </cell>
          <cell r="AY4">
            <v>1380.3074597377106</v>
          </cell>
          <cell r="AZ4">
            <v>1398.4582785929047</v>
          </cell>
          <cell r="BA4">
            <v>1416.7140417081298</v>
          </cell>
          <cell r="BB4">
            <v>1435.0429821722414</v>
          </cell>
          <cell r="BC4">
            <v>1453.43262012729</v>
          </cell>
          <cell r="BD4">
            <v>1471.9107516205268</v>
          </cell>
          <cell r="BE4">
            <v>1490.4898565099013</v>
          </cell>
          <cell r="BF4">
            <v>1509.1795783220114</v>
          </cell>
          <cell r="BG4">
            <v>1527.9935314473471</v>
          </cell>
          <cell r="BH4">
            <v>1546.9572428680785</v>
          </cell>
        </row>
        <row r="5">
          <cell r="AC5">
            <v>71.75</v>
          </cell>
          <cell r="AD5">
            <v>81.578000000000003</v>
          </cell>
          <cell r="AE5">
            <v>113.873</v>
          </cell>
          <cell r="AF5">
            <v>112.491</v>
          </cell>
          <cell r="AG5">
            <v>85</v>
          </cell>
          <cell r="AH5">
            <v>100</v>
          </cell>
          <cell r="AI5">
            <v>100</v>
          </cell>
          <cell r="AJ5">
            <v>100</v>
          </cell>
          <cell r="AK5">
            <v>100</v>
          </cell>
          <cell r="AL5">
            <v>100</v>
          </cell>
          <cell r="AM5">
            <v>100</v>
          </cell>
          <cell r="AN5">
            <v>101</v>
          </cell>
          <cell r="AO5">
            <v>102</v>
          </cell>
          <cell r="AP5">
            <v>103</v>
          </cell>
          <cell r="AQ5">
            <v>104</v>
          </cell>
          <cell r="AR5">
            <v>105</v>
          </cell>
          <cell r="AS5">
            <v>106</v>
          </cell>
          <cell r="AT5">
            <v>107</v>
          </cell>
          <cell r="AU5">
            <v>108</v>
          </cell>
          <cell r="AV5">
            <v>109</v>
          </cell>
          <cell r="AW5">
            <v>100</v>
          </cell>
          <cell r="AX5">
            <v>100</v>
          </cell>
          <cell r="AY5">
            <v>100</v>
          </cell>
          <cell r="AZ5">
            <v>100</v>
          </cell>
          <cell r="BA5">
            <v>100</v>
          </cell>
          <cell r="BB5">
            <v>100</v>
          </cell>
          <cell r="BC5">
            <v>100</v>
          </cell>
          <cell r="BD5">
            <v>100</v>
          </cell>
          <cell r="BE5">
            <v>100</v>
          </cell>
          <cell r="BF5">
            <v>100</v>
          </cell>
          <cell r="BG5">
            <v>100</v>
          </cell>
          <cell r="BH5">
            <v>100</v>
          </cell>
        </row>
        <row r="9">
          <cell r="AC9">
            <v>31.885638839827372</v>
          </cell>
          <cell r="AD9">
            <v>4.0800503883054465E-2</v>
          </cell>
          <cell r="AE9">
            <v>6.3688096136623448E-2</v>
          </cell>
          <cell r="AF9">
            <v>2.8106054344677101E-2</v>
          </cell>
          <cell r="AG9">
            <v>2.0602397292228215E-2</v>
          </cell>
          <cell r="AH9">
            <v>2.0573379014090162E-2</v>
          </cell>
          <cell r="AI9">
            <v>6.0778611537002543E-2</v>
          </cell>
          <cell r="AJ9">
            <v>7.274678227300406E-2</v>
          </cell>
          <cell r="AK9">
            <v>9.4398355800915795E-2</v>
          </cell>
          <cell r="AL9">
            <v>0.17213526012435743</v>
          </cell>
          <cell r="AM9">
            <v>9.1019433046577586E-2</v>
          </cell>
          <cell r="AN9">
            <v>0.17010664769815562</v>
          </cell>
          <cell r="AO9">
            <v>0.11055208932000313</v>
          </cell>
          <cell r="AP9">
            <v>8.7619344424709894E-2</v>
          </cell>
          <cell r="AQ9">
            <v>9.7346161409172915E-3</v>
          </cell>
          <cell r="AR9">
            <v>0.3073078122559087</v>
          </cell>
          <cell r="AS9">
            <v>2.5383948196743052E-2</v>
          </cell>
          <cell r="AT9">
            <v>8.4330245845348525E-2</v>
          </cell>
          <cell r="AU9">
            <v>0.11645749468227537</v>
          </cell>
          <cell r="AV9">
            <v>9.2841253509669319E-2</v>
          </cell>
          <cell r="AW9">
            <v>3.1247158325819948E-2</v>
          </cell>
          <cell r="AX9">
            <v>6.9555867415473954E-2</v>
          </cell>
          <cell r="AY9">
            <v>0.19148785395924861</v>
          </cell>
          <cell r="AZ9">
            <v>0.25053394645354549</v>
          </cell>
          <cell r="BA9">
            <v>0.21883235197618178</v>
          </cell>
          <cell r="BB9">
            <v>0.2444127056450468</v>
          </cell>
          <cell r="BC9">
            <v>0.3059572908998458</v>
          </cell>
          <cell r="BD9">
            <v>0.29691701494358957</v>
          </cell>
          <cell r="BE9">
            <v>0.34067657479210856</v>
          </cell>
          <cell r="BF9">
            <v>0.29435948823405006</v>
          </cell>
          <cell r="BG9">
            <v>0.32000750582190701</v>
          </cell>
          <cell r="BH9">
            <v>0.28049397064972131</v>
          </cell>
        </row>
        <row r="10"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</row>
        <row r="12">
          <cell r="AC12">
            <v>2.0900000000000003</v>
          </cell>
          <cell r="AD12">
            <v>3.6069999999999998</v>
          </cell>
          <cell r="AE12">
            <v>5.89</v>
          </cell>
          <cell r="AF12">
            <v>10.129999999999999</v>
          </cell>
          <cell r="AG12">
            <v>15</v>
          </cell>
          <cell r="AH12">
            <v>20</v>
          </cell>
          <cell r="AI12">
            <v>50</v>
          </cell>
          <cell r="AJ12">
            <v>75</v>
          </cell>
          <cell r="AK12">
            <v>100</v>
          </cell>
          <cell r="AL12">
            <v>150</v>
          </cell>
          <cell r="AM12">
            <v>200</v>
          </cell>
          <cell r="AN12">
            <v>200</v>
          </cell>
          <cell r="AO12">
            <v>200</v>
          </cell>
          <cell r="AP12">
            <v>200</v>
          </cell>
          <cell r="AQ12">
            <v>250</v>
          </cell>
          <cell r="AR12">
            <v>250</v>
          </cell>
          <cell r="AS12">
            <v>275</v>
          </cell>
          <cell r="AT12">
            <v>275</v>
          </cell>
          <cell r="AU12">
            <v>300</v>
          </cell>
          <cell r="AV12">
            <v>325</v>
          </cell>
          <cell r="AW12">
            <v>325</v>
          </cell>
          <cell r="AX12">
            <v>350</v>
          </cell>
          <cell r="AY12">
            <v>375</v>
          </cell>
          <cell r="AZ12">
            <v>375</v>
          </cell>
          <cell r="BA12">
            <v>400</v>
          </cell>
          <cell r="BB12">
            <v>425</v>
          </cell>
          <cell r="BC12">
            <v>425</v>
          </cell>
          <cell r="BD12">
            <v>450</v>
          </cell>
          <cell r="BE12">
            <v>475</v>
          </cell>
          <cell r="BF12">
            <v>500</v>
          </cell>
          <cell r="BG12">
            <v>500</v>
          </cell>
          <cell r="BH12">
            <v>525</v>
          </cell>
        </row>
        <row r="14">
          <cell r="AC14">
            <v>31.07579847649891</v>
          </cell>
          <cell r="AD14">
            <v>4.448974717075959E-2</v>
          </cell>
          <cell r="AE14">
            <v>4.3729663401458625E-2</v>
          </cell>
          <cell r="AF14">
            <v>2.7630641049593816E-2</v>
          </cell>
          <cell r="AG14">
            <v>2.1834629883017646E-2</v>
          </cell>
          <cell r="AH14">
            <v>2.1045836569737325E-2</v>
          </cell>
          <cell r="AI14">
            <v>0.12673179548613878</v>
          </cell>
          <cell r="AJ14">
            <v>0.21390920385177226</v>
          </cell>
          <cell r="AK14">
            <v>0.15885465549021768</v>
          </cell>
          <cell r="AL14">
            <v>0.29300265396376612</v>
          </cell>
          <cell r="AM14">
            <v>0.17212415273477369</v>
          </cell>
          <cell r="AN14">
            <v>0.228385434259786</v>
          </cell>
          <cell r="AO14">
            <v>0.23788861433686212</v>
          </cell>
          <cell r="AP14">
            <v>0.233797329874006</v>
          </cell>
          <cell r="AQ14">
            <v>0.24090249673713113</v>
          </cell>
          <cell r="AR14">
            <v>0.2338066369254502</v>
          </cell>
          <cell r="AS14">
            <v>0.20646843479208676</v>
          </cell>
          <cell r="AT14">
            <v>0.19828858869001417</v>
          </cell>
          <cell r="AU14">
            <v>0.20634032085043447</v>
          </cell>
          <cell r="AV14">
            <v>0.21452664078430123</v>
          </cell>
          <cell r="AW14">
            <v>0.19015364629383849</v>
          </cell>
          <cell r="AX14">
            <v>0.17661695341169817</v>
          </cell>
          <cell r="AY14">
            <v>0.18108658354935747</v>
          </cell>
          <cell r="AZ14">
            <v>0.17864799076074639</v>
          </cell>
          <cell r="BA14">
            <v>0.14953146011115084</v>
          </cell>
          <cell r="BB14">
            <v>0.13850074535245102</v>
          </cell>
          <cell r="BC14">
            <v>0.14221883651095518</v>
          </cell>
          <cell r="BD14">
            <v>0.13005486045751027</v>
          </cell>
          <cell r="BE14">
            <v>0.14058818538127971</v>
          </cell>
          <cell r="BF14">
            <v>0.10839094762852081</v>
          </cell>
          <cell r="BG14">
            <v>0.1178118291685612</v>
          </cell>
          <cell r="BH14">
            <v>0.11537906342326473</v>
          </cell>
        </row>
      </sheetData>
      <sheetData sheetId="2"/>
      <sheetData sheetId="3">
        <row r="3">
          <cell r="AC3">
            <v>7.4603665292926733</v>
          </cell>
          <cell r="AD3">
            <v>8.3313440576185638</v>
          </cell>
          <cell r="AE3">
            <v>9.7725476744774387</v>
          </cell>
          <cell r="AF3">
            <v>9.8640543740161863</v>
          </cell>
          <cell r="AG3">
            <v>8.8864166808478604</v>
          </cell>
          <cell r="AH3">
            <v>10.507935755625246</v>
          </cell>
          <cell r="AI3">
            <v>9.9164672551993398</v>
          </cell>
          <cell r="AJ3">
            <v>10</v>
          </cell>
          <cell r="AK3">
            <v>10</v>
          </cell>
          <cell r="AL3">
            <v>10</v>
          </cell>
          <cell r="AM3">
            <v>10</v>
          </cell>
          <cell r="AN3">
            <v>10</v>
          </cell>
          <cell r="AO3">
            <v>10</v>
          </cell>
          <cell r="AP3">
            <v>10</v>
          </cell>
          <cell r="AQ3">
            <v>10</v>
          </cell>
          <cell r="AR3">
            <v>10</v>
          </cell>
          <cell r="AS3">
            <v>10</v>
          </cell>
          <cell r="AT3">
            <v>10</v>
          </cell>
          <cell r="AU3">
            <v>10</v>
          </cell>
          <cell r="AV3">
            <v>10</v>
          </cell>
          <cell r="AW3">
            <v>10</v>
          </cell>
          <cell r="AX3">
            <v>10</v>
          </cell>
          <cell r="AY3">
            <v>10</v>
          </cell>
          <cell r="AZ3">
            <v>10</v>
          </cell>
          <cell r="BA3">
            <v>10</v>
          </cell>
          <cell r="BB3">
            <v>10</v>
          </cell>
          <cell r="BC3">
            <v>10</v>
          </cell>
          <cell r="BD3">
            <v>10</v>
          </cell>
          <cell r="BE3">
            <v>10</v>
          </cell>
          <cell r="BF3">
            <v>10</v>
          </cell>
          <cell r="BG3">
            <v>10</v>
          </cell>
          <cell r="BH3">
            <v>10</v>
          </cell>
        </row>
        <row r="4">
          <cell r="AC4">
            <v>407.5628209601544</v>
          </cell>
          <cell r="AD4">
            <v>423.0390486877335</v>
          </cell>
          <cell r="AE4">
            <v>412.85512354667793</v>
          </cell>
          <cell r="AF4">
            <v>430.29888403798191</v>
          </cell>
          <cell r="AG4">
            <v>447.87799196794197</v>
          </cell>
          <cell r="AH4">
            <v>446.47757398232164</v>
          </cell>
          <cell r="AI4">
            <v>469.24972400972149</v>
          </cell>
          <cell r="AJ4">
            <v>485.16119186268793</v>
          </cell>
          <cell r="AK4">
            <v>501.03509486720282</v>
          </cell>
          <cell r="AL4">
            <v>516.86988169882397</v>
          </cell>
          <cell r="AM4">
            <v>532.69089542025631</v>
          </cell>
          <cell r="AN4">
            <v>548.57662247617236</v>
          </cell>
          <cell r="AO4">
            <v>564.54650436760789</v>
          </cell>
          <cell r="AP4">
            <v>580.63574908183489</v>
          </cell>
          <cell r="AQ4">
            <v>596.90998321995971</v>
          </cell>
          <cell r="AR4">
            <v>613.36370814093038</v>
          </cell>
          <cell r="AS4">
            <v>629.99947893310309</v>
          </cell>
          <cell r="AT4">
            <v>646.80804160793934</v>
          </cell>
          <cell r="AU4">
            <v>663.78237375199615</v>
          </cell>
          <cell r="AV4">
            <v>680.92938351721295</v>
          </cell>
          <cell r="AW4">
            <v>698.25927917150773</v>
          </cell>
          <cell r="AX4">
            <v>713.61036667633823</v>
          </cell>
          <cell r="AY4">
            <v>731.18915771951606</v>
          </cell>
          <cell r="AZ4">
            <v>749.07998822802176</v>
          </cell>
          <cell r="BA4">
            <v>767.07376432848412</v>
          </cell>
          <cell r="BB4">
            <v>785.52325489054465</v>
          </cell>
          <cell r="BC4">
            <v>803.9928980238019</v>
          </cell>
          <cell r="BD4">
            <v>822.96301317548057</v>
          </cell>
          <cell r="BE4">
            <v>841.99662579343317</v>
          </cell>
          <cell r="BF4">
            <v>861.59540225666785</v>
          </cell>
          <cell r="BG4">
            <v>881.3300882858623</v>
          </cell>
          <cell r="BH4">
            <v>1199.0095105129762</v>
          </cell>
        </row>
        <row r="5">
          <cell r="AC5">
            <v>0.93699999999999983</v>
          </cell>
          <cell r="AD5">
            <v>1.0609999999999999</v>
          </cell>
          <cell r="AE5">
            <v>1.0499999999999998</v>
          </cell>
          <cell r="AF5">
            <v>0.16899999999999998</v>
          </cell>
          <cell r="AG5">
            <v>0.08</v>
          </cell>
          <cell r="AH5">
            <v>0.20200000000000001</v>
          </cell>
          <cell r="AI5">
            <v>0.25</v>
          </cell>
          <cell r="AJ5">
            <v>0.17499999999999999</v>
          </cell>
          <cell r="AK5">
            <v>0.17499999999999999</v>
          </cell>
          <cell r="AL5">
            <v>0.17499999999999999</v>
          </cell>
          <cell r="AM5">
            <v>0.17499999999999999</v>
          </cell>
          <cell r="AN5">
            <v>0.17499999999999999</v>
          </cell>
          <cell r="AO5">
            <v>0.17499999999999999</v>
          </cell>
          <cell r="AP5">
            <v>0.17499999999999999</v>
          </cell>
          <cell r="AQ5">
            <v>0.17499999999999999</v>
          </cell>
          <cell r="AR5">
            <v>0.17499999999999999</v>
          </cell>
          <cell r="AS5">
            <v>0.17499999999999999</v>
          </cell>
          <cell r="AT5">
            <v>0.17499999999999999</v>
          </cell>
          <cell r="AU5">
            <v>0.17499999999999999</v>
          </cell>
          <cell r="AV5">
            <v>0.17499999999999999</v>
          </cell>
          <cell r="AW5">
            <v>0.17499999999999999</v>
          </cell>
          <cell r="AX5">
            <v>0.17499999999999999</v>
          </cell>
          <cell r="AY5">
            <v>0.17499999999999999</v>
          </cell>
          <cell r="AZ5">
            <v>0.17499999999999999</v>
          </cell>
          <cell r="BA5">
            <v>0.17499999999999999</v>
          </cell>
          <cell r="BB5">
            <v>0.17499999999999999</v>
          </cell>
          <cell r="BC5">
            <v>0.17499999999999999</v>
          </cell>
          <cell r="BD5">
            <v>0.17499999999999999</v>
          </cell>
          <cell r="BE5">
            <v>0.17499999999999999</v>
          </cell>
          <cell r="BF5">
            <v>0.17499999999999999</v>
          </cell>
          <cell r="BG5">
            <v>0.17499999999999999</v>
          </cell>
          <cell r="BH5">
            <v>0.17499999999999999</v>
          </cell>
        </row>
        <row r="9"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</row>
        <row r="10"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</row>
        <row r="12">
          <cell r="AC12">
            <v>0</v>
          </cell>
          <cell r="AD12">
            <v>0</v>
          </cell>
          <cell r="AE12">
            <v>4.3999999999999997E-2</v>
          </cell>
          <cell r="AF12">
            <v>0</v>
          </cell>
          <cell r="AG12">
            <v>0</v>
          </cell>
          <cell r="AH12">
            <v>0</v>
          </cell>
          <cell r="AI12">
            <v>8.0000000000000002E-3</v>
          </cell>
          <cell r="AJ12">
            <v>8.0000000000000002E-3</v>
          </cell>
          <cell r="AK12">
            <v>8.0000000000000002E-3</v>
          </cell>
          <cell r="AL12">
            <v>8.0000000000000002E-3</v>
          </cell>
          <cell r="AM12">
            <v>8.0000000000000002E-3</v>
          </cell>
          <cell r="AN12">
            <v>8.0000000000000002E-3</v>
          </cell>
          <cell r="AO12">
            <v>8.0000000000000002E-3</v>
          </cell>
          <cell r="AP12">
            <v>8.0000000000000002E-3</v>
          </cell>
          <cell r="AQ12">
            <v>8.0000000000000002E-3</v>
          </cell>
          <cell r="AR12">
            <v>8.0000000000000002E-3</v>
          </cell>
          <cell r="AS12">
            <v>8.0000000000000002E-3</v>
          </cell>
          <cell r="AT12">
            <v>8.0000000000000002E-3</v>
          </cell>
          <cell r="AU12">
            <v>8.0000000000000002E-3</v>
          </cell>
          <cell r="AV12">
            <v>8.0000000000000002E-3</v>
          </cell>
          <cell r="AW12">
            <v>8.0000000000000002E-3</v>
          </cell>
          <cell r="AX12">
            <v>8.0000000000000002E-3</v>
          </cell>
          <cell r="AY12">
            <v>8.0000000000000002E-3</v>
          </cell>
          <cell r="AZ12">
            <v>8.0000000000000002E-3</v>
          </cell>
          <cell r="BA12">
            <v>8.0000000000000002E-3</v>
          </cell>
          <cell r="BB12">
            <v>8.0000000000000002E-3</v>
          </cell>
          <cell r="BC12">
            <v>8.0000000000000002E-3</v>
          </cell>
          <cell r="BD12">
            <v>8.0000000000000002E-3</v>
          </cell>
          <cell r="BE12">
            <v>8.0000000000000002E-3</v>
          </cell>
          <cell r="BF12">
            <v>8.0000000000000002E-3</v>
          </cell>
          <cell r="BG12">
            <v>8.0000000000000002E-3</v>
          </cell>
          <cell r="BH12">
            <v>8.0000000000000002E-3</v>
          </cell>
        </row>
        <row r="14">
          <cell r="AC14">
            <v>8.3313440576185638</v>
          </cell>
          <cell r="AD14">
            <v>9.7725476744774387</v>
          </cell>
          <cell r="AE14">
            <v>9.8640543740161863</v>
          </cell>
          <cell r="AF14">
            <v>8.8864166808478604</v>
          </cell>
          <cell r="AG14">
            <v>10.507935755625246</v>
          </cell>
          <cell r="AH14">
            <v>9.9164672551993398</v>
          </cell>
          <cell r="AI14">
            <v>10</v>
          </cell>
          <cell r="AJ14">
            <v>10</v>
          </cell>
          <cell r="AK14">
            <v>10</v>
          </cell>
          <cell r="AL14">
            <v>10</v>
          </cell>
          <cell r="AM14">
            <v>10</v>
          </cell>
          <cell r="AN14">
            <v>10</v>
          </cell>
          <cell r="AO14">
            <v>10</v>
          </cell>
          <cell r="AP14">
            <v>10</v>
          </cell>
          <cell r="AQ14">
            <v>10</v>
          </cell>
          <cell r="AR14">
            <v>10</v>
          </cell>
          <cell r="AS14">
            <v>10</v>
          </cell>
          <cell r="AT14">
            <v>10</v>
          </cell>
          <cell r="AU14">
            <v>10</v>
          </cell>
          <cell r="AV14">
            <v>10</v>
          </cell>
          <cell r="AW14">
            <v>10</v>
          </cell>
          <cell r="AX14">
            <v>10</v>
          </cell>
          <cell r="AY14">
            <v>10</v>
          </cell>
          <cell r="AZ14">
            <v>10</v>
          </cell>
          <cell r="BA14">
            <v>10</v>
          </cell>
          <cell r="BB14">
            <v>10</v>
          </cell>
          <cell r="BC14">
            <v>10</v>
          </cell>
          <cell r="BD14">
            <v>10</v>
          </cell>
          <cell r="BE14">
            <v>10</v>
          </cell>
          <cell r="BF14">
            <v>10</v>
          </cell>
          <cell r="BG14">
            <v>10</v>
          </cell>
          <cell r="BH14">
            <v>10</v>
          </cell>
        </row>
      </sheetData>
      <sheetData sheetId="4">
        <row r="3">
          <cell r="AB3">
            <v>5.25</v>
          </cell>
          <cell r="AC3">
            <v>5.46</v>
          </cell>
          <cell r="AD3">
            <v>5.67</v>
          </cell>
          <cell r="AE3">
            <v>5.8800000000000008</v>
          </cell>
          <cell r="AF3">
            <v>6.3000000000000007</v>
          </cell>
          <cell r="AG3">
            <v>6.7200000000000006</v>
          </cell>
          <cell r="AH3">
            <v>6.9300000000000006</v>
          </cell>
          <cell r="AI3">
            <v>7.1400000000000006</v>
          </cell>
          <cell r="AJ3">
            <v>7.2450000000000001</v>
          </cell>
          <cell r="AK3">
            <v>7.3710000000000004</v>
          </cell>
          <cell r="AL3">
            <v>7.4970000000000008</v>
          </cell>
          <cell r="AM3">
            <v>7.6230000000000002</v>
          </cell>
          <cell r="AN3">
            <v>7.7490000000000006</v>
          </cell>
          <cell r="AO3">
            <v>7.8750000000000009</v>
          </cell>
          <cell r="AP3">
            <v>7.98</v>
          </cell>
          <cell r="AQ3">
            <v>8.0850000000000009</v>
          </cell>
          <cell r="AR3">
            <v>8.1900000000000013</v>
          </cell>
          <cell r="AS3">
            <v>8.2949999999999999</v>
          </cell>
          <cell r="AT3">
            <v>8.4</v>
          </cell>
          <cell r="AU3">
            <v>8.484</v>
          </cell>
          <cell r="AV3">
            <v>8.5680000000000014</v>
          </cell>
          <cell r="AW3">
            <v>8.652000000000001</v>
          </cell>
          <cell r="AX3">
            <v>8.7360000000000007</v>
          </cell>
          <cell r="AY3">
            <v>8.82</v>
          </cell>
          <cell r="AZ3">
            <v>8.9039999999999999</v>
          </cell>
          <cell r="BA3">
            <v>8.9880000000000013</v>
          </cell>
          <cell r="BB3">
            <v>9.072000000000001</v>
          </cell>
          <cell r="BC3">
            <v>9.1560000000000006</v>
          </cell>
          <cell r="BD3">
            <v>9.24</v>
          </cell>
          <cell r="BE3">
            <v>9.3239999999999998</v>
          </cell>
          <cell r="BF3">
            <v>9.4080000000000013</v>
          </cell>
          <cell r="BG3">
            <v>9.4920000000000009</v>
          </cell>
          <cell r="BH3">
            <v>9.5760000000000005</v>
          </cell>
        </row>
        <row r="4">
          <cell r="AB4">
            <v>260</v>
          </cell>
          <cell r="AC4">
            <v>270</v>
          </cell>
          <cell r="AD4">
            <v>280</v>
          </cell>
          <cell r="AE4">
            <v>300</v>
          </cell>
          <cell r="AF4">
            <v>320</v>
          </cell>
          <cell r="AG4">
            <v>330</v>
          </cell>
          <cell r="AH4">
            <v>340</v>
          </cell>
          <cell r="AI4">
            <v>345</v>
          </cell>
          <cell r="AJ4">
            <v>351</v>
          </cell>
          <cell r="AK4">
            <v>357</v>
          </cell>
          <cell r="AL4">
            <v>363</v>
          </cell>
          <cell r="AM4">
            <v>369</v>
          </cell>
          <cell r="AN4">
            <v>375</v>
          </cell>
          <cell r="AO4">
            <v>380</v>
          </cell>
          <cell r="AP4">
            <v>385</v>
          </cell>
          <cell r="AQ4">
            <v>390</v>
          </cell>
          <cell r="AR4">
            <v>395</v>
          </cell>
          <cell r="AS4">
            <v>400</v>
          </cell>
          <cell r="AT4">
            <v>404</v>
          </cell>
          <cell r="AU4">
            <v>408</v>
          </cell>
          <cell r="AV4">
            <v>412</v>
          </cell>
          <cell r="AW4">
            <v>416</v>
          </cell>
          <cell r="AX4">
            <v>420</v>
          </cell>
          <cell r="AY4">
            <v>424</v>
          </cell>
          <cell r="AZ4">
            <v>428</v>
          </cell>
          <cell r="BA4">
            <v>432</v>
          </cell>
          <cell r="BB4">
            <v>436</v>
          </cell>
          <cell r="BC4">
            <v>440</v>
          </cell>
          <cell r="BD4">
            <v>444</v>
          </cell>
          <cell r="BE4">
            <v>448</v>
          </cell>
          <cell r="BF4">
            <v>452</v>
          </cell>
          <cell r="BG4">
            <v>456</v>
          </cell>
          <cell r="BH4">
            <v>460</v>
          </cell>
        </row>
        <row r="5">
          <cell r="AB5">
            <v>262.661</v>
          </cell>
          <cell r="AC5">
            <v>252.81699999999995</v>
          </cell>
          <cell r="AD5">
            <v>232.51099999999997</v>
          </cell>
          <cell r="AE5">
            <v>211.49300000000002</v>
          </cell>
          <cell r="AF5">
            <v>120.80799999999999</v>
          </cell>
          <cell r="AG5">
            <v>88.76400000000001</v>
          </cell>
          <cell r="AH5">
            <v>189.47399999999999</v>
          </cell>
          <cell r="AI5">
            <v>190</v>
          </cell>
          <cell r="AJ5">
            <v>185</v>
          </cell>
          <cell r="AK5">
            <v>180</v>
          </cell>
          <cell r="AL5">
            <v>175</v>
          </cell>
          <cell r="AM5">
            <v>170</v>
          </cell>
          <cell r="AN5">
            <v>165</v>
          </cell>
          <cell r="AO5">
            <v>160</v>
          </cell>
          <cell r="AP5">
            <v>155</v>
          </cell>
          <cell r="AQ5">
            <v>150</v>
          </cell>
          <cell r="AR5">
            <v>145</v>
          </cell>
          <cell r="AS5">
            <v>140</v>
          </cell>
          <cell r="AT5">
            <v>135</v>
          </cell>
          <cell r="AU5">
            <v>130</v>
          </cell>
          <cell r="AV5">
            <v>125</v>
          </cell>
          <cell r="AW5">
            <v>120</v>
          </cell>
          <cell r="AX5">
            <v>115</v>
          </cell>
          <cell r="AY5">
            <v>110</v>
          </cell>
          <cell r="AZ5">
            <v>105</v>
          </cell>
          <cell r="BA5">
            <v>100</v>
          </cell>
          <cell r="BB5">
            <v>95</v>
          </cell>
          <cell r="BC5">
            <v>90</v>
          </cell>
          <cell r="BD5">
            <v>85</v>
          </cell>
          <cell r="BE5">
            <v>80</v>
          </cell>
          <cell r="BF5">
            <v>75</v>
          </cell>
          <cell r="BG5">
            <v>70</v>
          </cell>
          <cell r="BH5">
            <v>65</v>
          </cell>
        </row>
        <row r="9"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</row>
        <row r="10"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</row>
        <row r="12">
          <cell r="AB12">
            <v>3.0000000000000001E-3</v>
          </cell>
          <cell r="AC12">
            <v>0.48399999999999999</v>
          </cell>
          <cell r="AD12">
            <v>0</v>
          </cell>
          <cell r="AE12">
            <v>5.0000000000000001E-3</v>
          </cell>
          <cell r="AF12">
            <v>0</v>
          </cell>
          <cell r="AG12">
            <v>2.1440000000000001</v>
          </cell>
          <cell r="AH12">
            <v>4.649</v>
          </cell>
          <cell r="AI12">
            <v>5</v>
          </cell>
          <cell r="AJ12">
            <v>5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</row>
        <row r="14">
          <cell r="AB14">
            <v>5.46</v>
          </cell>
          <cell r="AC14">
            <v>5.67</v>
          </cell>
          <cell r="AD14">
            <v>5.8800000000000008</v>
          </cell>
          <cell r="AE14">
            <v>6.3000000000000007</v>
          </cell>
          <cell r="AF14">
            <v>6.7200000000000006</v>
          </cell>
          <cell r="AG14">
            <v>6.9300000000000006</v>
          </cell>
          <cell r="AH14">
            <v>7.1400000000000006</v>
          </cell>
          <cell r="AI14">
            <v>7.2450000000000001</v>
          </cell>
          <cell r="AJ14">
            <v>7.3710000000000004</v>
          </cell>
          <cell r="AK14">
            <v>7.4970000000000008</v>
          </cell>
          <cell r="AL14">
            <v>7.6230000000000002</v>
          </cell>
          <cell r="AM14">
            <v>7.7490000000000006</v>
          </cell>
          <cell r="AN14">
            <v>7.8750000000000009</v>
          </cell>
          <cell r="AO14">
            <v>7.98</v>
          </cell>
          <cell r="AP14">
            <v>8.0850000000000009</v>
          </cell>
          <cell r="AQ14">
            <v>8.1900000000000013</v>
          </cell>
          <cell r="AR14">
            <v>8.2949999999999999</v>
          </cell>
          <cell r="AS14">
            <v>8.4</v>
          </cell>
          <cell r="AT14">
            <v>8.484</v>
          </cell>
          <cell r="AU14">
            <v>8.5680000000000014</v>
          </cell>
          <cell r="AV14">
            <v>8.652000000000001</v>
          </cell>
          <cell r="AW14">
            <v>8.7360000000000007</v>
          </cell>
          <cell r="AX14">
            <v>8.82</v>
          </cell>
          <cell r="AY14">
            <v>8.9039999999999999</v>
          </cell>
          <cell r="AZ14">
            <v>8.9880000000000013</v>
          </cell>
          <cell r="BA14">
            <v>9.072000000000001</v>
          </cell>
          <cell r="BB14">
            <v>9.1560000000000006</v>
          </cell>
          <cell r="BC14">
            <v>9.24</v>
          </cell>
          <cell r="BD14">
            <v>9.3239999999999998</v>
          </cell>
          <cell r="BE14">
            <v>9.4080000000000013</v>
          </cell>
          <cell r="BF14">
            <v>9.4920000000000009</v>
          </cell>
          <cell r="BG14">
            <v>9.5760000000000005</v>
          </cell>
          <cell r="BH14">
            <v>9.66</v>
          </cell>
        </row>
      </sheetData>
      <sheetData sheetId="5">
        <row r="3">
          <cell r="AB3">
            <v>8.8799999999999972</v>
          </cell>
          <cell r="AC3">
            <v>9.234</v>
          </cell>
          <cell r="AD3">
            <v>9.5129999999999999</v>
          </cell>
          <cell r="AE3">
            <v>9.3689999999999998</v>
          </cell>
          <cell r="AF3">
            <v>11.571</v>
          </cell>
          <cell r="AG3">
            <v>11.283294137931016</v>
          </cell>
          <cell r="AH3">
            <v>11.260105533333345</v>
          </cell>
          <cell r="AI3">
            <v>11.228048468031179</v>
          </cell>
          <cell r="AJ3">
            <v>14.688665500528003</v>
          </cell>
          <cell r="AK3">
            <v>12.761724222262288</v>
          </cell>
          <cell r="AL3">
            <v>10.500274319777031</v>
          </cell>
          <cell r="AM3">
            <v>8.9074533030819154</v>
          </cell>
          <cell r="AN3">
            <v>9.2277583385939472</v>
          </cell>
          <cell r="AO3">
            <v>10.188576297003248</v>
          </cell>
          <cell r="AP3">
            <v>11.450068007939905</v>
          </cell>
          <cell r="AQ3">
            <v>10.706907735650191</v>
          </cell>
          <cell r="AR3">
            <v>9.3347156960272173</v>
          </cell>
          <cell r="AS3">
            <v>8.4514645860671607</v>
          </cell>
          <cell r="AT3">
            <v>11.856322922294147</v>
          </cell>
          <cell r="AU3">
            <v>11.649915855213195</v>
          </cell>
          <cell r="AV3">
            <v>13.018977075414554</v>
          </cell>
          <cell r="AW3">
            <v>14.917631418908172</v>
          </cell>
          <cell r="AX3">
            <v>13.27136082293228</v>
          </cell>
          <cell r="AY3">
            <v>10.552032308637827</v>
          </cell>
          <cell r="AZ3">
            <v>13.191815460718885</v>
          </cell>
          <cell r="BA3">
            <v>11.025281559319623</v>
          </cell>
          <cell r="BB3">
            <v>13.419203798203689</v>
          </cell>
          <cell r="BC3">
            <v>10.535481590341774</v>
          </cell>
          <cell r="BD3">
            <v>8.5617976214658285</v>
          </cell>
          <cell r="BE3">
            <v>7.7442421615732755</v>
          </cell>
          <cell r="BF3">
            <v>8.293922725875035</v>
          </cell>
          <cell r="BG3">
            <v>10.146791764719829</v>
          </cell>
          <cell r="BH3">
            <v>13.18689043953065</v>
          </cell>
        </row>
        <row r="4">
          <cell r="AB4">
            <v>307.8</v>
          </cell>
          <cell r="AC4">
            <v>317.10000000000002</v>
          </cell>
          <cell r="AD4">
            <v>312.3</v>
          </cell>
          <cell r="AE4">
            <v>385.7</v>
          </cell>
          <cell r="AF4">
            <v>376.10980459770053</v>
          </cell>
          <cell r="AG4">
            <v>375.33685111111151</v>
          </cell>
          <cell r="AH4">
            <v>374.26828226770601</v>
          </cell>
          <cell r="AI4">
            <v>253.15272389840428</v>
          </cell>
          <cell r="AJ4">
            <v>277.94617427454051</v>
          </cell>
          <cell r="AK4">
            <v>266.81975995452063</v>
          </cell>
          <cell r="AL4">
            <v>256.83868111297562</v>
          </cell>
          <cell r="AM4">
            <v>263.94663677704227</v>
          </cell>
          <cell r="AN4">
            <v>296.55841929335884</v>
          </cell>
          <cell r="AO4">
            <v>302.43941174043937</v>
          </cell>
          <cell r="AP4">
            <v>314.43034254752394</v>
          </cell>
          <cell r="AQ4">
            <v>301.86696810289141</v>
          </cell>
          <cell r="AR4">
            <v>303.86246488875389</v>
          </cell>
          <cell r="AS4">
            <v>313.94687720713119</v>
          </cell>
          <cell r="AT4">
            <v>326.13970083847443</v>
          </cell>
          <cell r="AU4">
            <v>337.87356701314548</v>
          </cell>
          <cell r="AV4">
            <v>338.52018346895903</v>
          </cell>
          <cell r="AW4">
            <v>329.88466522210405</v>
          </cell>
          <cell r="AX4">
            <v>348.77575350257456</v>
          </cell>
          <cell r="AY4">
            <v>349.13002570603459</v>
          </cell>
          <cell r="AZ4">
            <v>349.32845619666119</v>
          </cell>
          <cell r="BA4">
            <v>351.36431427580567</v>
          </cell>
          <cell r="BB4">
            <v>351.08609428096338</v>
          </cell>
          <cell r="BC4">
            <v>351.99480301525472</v>
          </cell>
          <cell r="BD4">
            <v>353.15081840262212</v>
          </cell>
          <cell r="BE4">
            <v>354.51888657346052</v>
          </cell>
          <cell r="BF4">
            <v>355.82212411515496</v>
          </cell>
          <cell r="BG4">
            <v>357.00912635899869</v>
          </cell>
          <cell r="BH4">
            <v>355.54978339024018</v>
          </cell>
        </row>
        <row r="5">
          <cell r="AB5">
            <v>39.052999999999997</v>
          </cell>
          <cell r="AC5">
            <v>30.983999999999995</v>
          </cell>
          <cell r="AD5">
            <v>47.128</v>
          </cell>
          <cell r="AE5">
            <v>61.137000000000008</v>
          </cell>
          <cell r="AF5">
            <v>56.54099999999999</v>
          </cell>
          <cell r="AG5">
            <v>36.312000000000005</v>
          </cell>
          <cell r="AH5">
            <v>102.964</v>
          </cell>
          <cell r="AI5">
            <v>170</v>
          </cell>
          <cell r="AJ5">
            <v>100</v>
          </cell>
          <cell r="AK5">
            <v>100</v>
          </cell>
          <cell r="AL5">
            <v>100</v>
          </cell>
          <cell r="AM5">
            <v>85</v>
          </cell>
          <cell r="AN5">
            <v>50</v>
          </cell>
          <cell r="AO5">
            <v>125</v>
          </cell>
          <cell r="AP5">
            <v>125</v>
          </cell>
          <cell r="AQ5">
            <v>125</v>
          </cell>
          <cell r="AR5">
            <v>125</v>
          </cell>
          <cell r="AS5">
            <v>230</v>
          </cell>
          <cell r="AT5">
            <v>215</v>
          </cell>
          <cell r="AU5">
            <v>205</v>
          </cell>
          <cell r="AV5">
            <v>205</v>
          </cell>
          <cell r="AW5">
            <v>210</v>
          </cell>
          <cell r="AX5">
            <v>190</v>
          </cell>
          <cell r="AY5">
            <v>195</v>
          </cell>
          <cell r="AZ5">
            <v>190</v>
          </cell>
          <cell r="BA5">
            <v>185</v>
          </cell>
          <cell r="BB5">
            <v>180</v>
          </cell>
          <cell r="BC5">
            <v>180</v>
          </cell>
          <cell r="BD5">
            <v>180</v>
          </cell>
          <cell r="BE5">
            <v>180</v>
          </cell>
          <cell r="BF5">
            <v>180</v>
          </cell>
          <cell r="BG5">
            <v>180</v>
          </cell>
          <cell r="BH5">
            <v>180</v>
          </cell>
        </row>
        <row r="9">
          <cell r="AB9">
            <v>0</v>
          </cell>
          <cell r="AC9">
            <v>0</v>
          </cell>
          <cell r="AD9">
            <v>74.439993544561105</v>
          </cell>
          <cell r="AE9">
            <v>47.193952962105691</v>
          </cell>
          <cell r="AF9">
            <v>24.963251069320403</v>
          </cell>
          <cell r="AG9">
            <v>36.490330661432353</v>
          </cell>
          <cell r="AH9">
            <v>38.1572518437832</v>
          </cell>
          <cell r="AI9">
            <v>39.198835811236087</v>
          </cell>
          <cell r="AJ9">
            <v>48.272460557347159</v>
          </cell>
          <cell r="AK9">
            <v>63.161290735243213</v>
          </cell>
          <cell r="AL9">
            <v>70.170126159876304</v>
          </cell>
          <cell r="AM9">
            <v>69.906807966144427</v>
          </cell>
          <cell r="AN9">
            <v>55.474339140457907</v>
          </cell>
          <cell r="AO9">
            <v>206.74072950158575</v>
          </cell>
          <cell r="AP9">
            <v>244.18577691486007</v>
          </cell>
          <cell r="AQ9">
            <v>230.28805909178374</v>
          </cell>
          <cell r="AR9">
            <v>229.86754574370948</v>
          </cell>
          <cell r="AS9">
            <v>379.64994356782881</v>
          </cell>
          <cell r="AT9">
            <v>379.57649452911176</v>
          </cell>
          <cell r="AU9">
            <v>379.71356396945879</v>
          </cell>
          <cell r="AV9">
            <v>379.81912138037853</v>
          </cell>
          <cell r="AW9">
            <v>379.72533383809753</v>
          </cell>
          <cell r="AX9">
            <v>379.69689145697498</v>
          </cell>
          <cell r="AY9">
            <v>379.69689145697498</v>
          </cell>
          <cell r="AZ9">
            <v>379.69689145697498</v>
          </cell>
          <cell r="BA9">
            <v>379.69689145697498</v>
          </cell>
          <cell r="BB9">
            <v>379.69689145697498</v>
          </cell>
          <cell r="BC9">
            <v>379.69689145697498</v>
          </cell>
          <cell r="BD9">
            <v>379.69689145697498</v>
          </cell>
          <cell r="BE9">
            <v>379.69689145697498</v>
          </cell>
          <cell r="BF9">
            <v>379.69689145697498</v>
          </cell>
          <cell r="BG9">
            <v>379.69689145697498</v>
          </cell>
          <cell r="BH9">
            <v>379.69689145697498</v>
          </cell>
        </row>
        <row r="10"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67.449203317067045</v>
          </cell>
          <cell r="AH10">
            <v>205.35219906506421</v>
          </cell>
          <cell r="AI10">
            <v>208.16023883395923</v>
          </cell>
          <cell r="AJ10">
            <v>99.357282585572648</v>
          </cell>
          <cell r="AK10">
            <v>98.477463630288511</v>
          </cell>
          <cell r="AL10">
            <v>100.47375771077031</v>
          </cell>
          <cell r="AM10">
            <v>100.47375771077031</v>
          </cell>
          <cell r="AN10">
            <v>106.05563313914647</v>
          </cell>
          <cell r="AO10">
            <v>107.91625828193845</v>
          </cell>
          <cell r="AP10">
            <v>109.77688342473051</v>
          </cell>
          <cell r="AQ10">
            <v>111.63750856752259</v>
          </cell>
          <cell r="AR10">
            <v>113.49813371031463</v>
          </cell>
          <cell r="AS10">
            <v>115.35875885310665</v>
          </cell>
          <cell r="AT10">
            <v>116.28907142450268</v>
          </cell>
          <cell r="AU10">
            <v>116.28907142450267</v>
          </cell>
          <cell r="AV10">
            <v>116.28907142450268</v>
          </cell>
          <cell r="AW10">
            <v>116.28907142450271</v>
          </cell>
          <cell r="AX10">
            <v>116.28907142450268</v>
          </cell>
          <cell r="AY10">
            <v>116.28907142450265</v>
          </cell>
          <cell r="AZ10">
            <v>116.28907142450265</v>
          </cell>
          <cell r="BA10">
            <v>108.76304199984374</v>
          </cell>
          <cell r="BB10">
            <v>108.76304199984376</v>
          </cell>
          <cell r="BC10">
            <v>108.76304199984376</v>
          </cell>
          <cell r="BD10">
            <v>108.76304199984374</v>
          </cell>
          <cell r="BE10">
            <v>108.76304199984375</v>
          </cell>
          <cell r="BF10">
            <v>108.76304199984374</v>
          </cell>
          <cell r="BG10">
            <v>108.76304199984372</v>
          </cell>
          <cell r="BH10">
            <v>108.76304199984374</v>
          </cell>
        </row>
        <row r="12">
          <cell r="AB12">
            <v>169.78</v>
          </cell>
          <cell r="AC12">
            <v>196.804</v>
          </cell>
          <cell r="AD12">
            <v>216.86499999999998</v>
          </cell>
          <cell r="AE12">
            <v>236.90800000000002</v>
          </cell>
          <cell r="AF12">
            <v>259.93399999999997</v>
          </cell>
          <cell r="AG12">
            <v>211.45499999999998</v>
          </cell>
          <cell r="AH12">
            <v>183.01099999999997</v>
          </cell>
          <cell r="AI12">
            <v>140</v>
          </cell>
          <cell r="AJ12">
            <v>210</v>
          </cell>
          <cell r="AK12">
            <v>185</v>
          </cell>
          <cell r="AL12">
            <v>165</v>
          </cell>
          <cell r="AM12">
            <v>155</v>
          </cell>
          <cell r="AN12">
            <v>160</v>
          </cell>
          <cell r="AO12">
            <v>90</v>
          </cell>
          <cell r="AP12">
            <v>65</v>
          </cell>
          <cell r="AQ12">
            <v>65</v>
          </cell>
          <cell r="AR12">
            <v>65</v>
          </cell>
          <cell r="AS12">
            <v>25</v>
          </cell>
          <cell r="AT12">
            <v>25</v>
          </cell>
          <cell r="AU12">
            <v>25</v>
          </cell>
          <cell r="AV12">
            <v>25</v>
          </cell>
          <cell r="AW12">
            <v>25</v>
          </cell>
          <cell r="AX12">
            <v>25</v>
          </cell>
          <cell r="AY12">
            <v>25</v>
          </cell>
          <cell r="AZ12">
            <v>25</v>
          </cell>
          <cell r="BA12">
            <v>25</v>
          </cell>
          <cell r="BB12">
            <v>25</v>
          </cell>
          <cell r="BC12">
            <v>25</v>
          </cell>
          <cell r="BD12">
            <v>25</v>
          </cell>
          <cell r="BE12">
            <v>25</v>
          </cell>
          <cell r="BF12">
            <v>25</v>
          </cell>
          <cell r="BG12">
            <v>25</v>
          </cell>
          <cell r="BH12">
            <v>25</v>
          </cell>
        </row>
        <row r="14">
          <cell r="AB14">
            <v>9.234</v>
          </cell>
          <cell r="AC14">
            <v>9.5129999999999999</v>
          </cell>
          <cell r="AD14">
            <v>9.3689999999999998</v>
          </cell>
          <cell r="AE14">
            <v>11.571</v>
          </cell>
          <cell r="AF14">
            <v>11.283294137931016</v>
          </cell>
          <cell r="AG14">
            <v>11.260105533333345</v>
          </cell>
          <cell r="AH14">
            <v>11.228048468031179</v>
          </cell>
          <cell r="AI14">
            <v>14.688665500528003</v>
          </cell>
          <cell r="AJ14">
            <v>12.761724222262288</v>
          </cell>
          <cell r="AK14">
            <v>10.500274319777031</v>
          </cell>
          <cell r="AL14">
            <v>8.9074533030819154</v>
          </cell>
          <cell r="AM14">
            <v>9.2277583385939472</v>
          </cell>
          <cell r="AN14">
            <v>10.188576297003248</v>
          </cell>
          <cell r="AO14">
            <v>11.450068007939905</v>
          </cell>
          <cell r="AP14">
            <v>10.706907735650191</v>
          </cell>
          <cell r="AQ14">
            <v>9.3347156960272173</v>
          </cell>
          <cell r="AR14">
            <v>8.4514645860671607</v>
          </cell>
          <cell r="AS14">
            <v>11.856322922294147</v>
          </cell>
          <cell r="AT14">
            <v>11.649915855213195</v>
          </cell>
          <cell r="AU14">
            <v>13.018977075414554</v>
          </cell>
          <cell r="AV14">
            <v>14.917631418908172</v>
          </cell>
          <cell r="AW14">
            <v>13.27136082293228</v>
          </cell>
          <cell r="AX14">
            <v>10.552032308637827</v>
          </cell>
          <cell r="AY14">
            <v>13.191815460718885</v>
          </cell>
          <cell r="AZ14">
            <v>11.025281559319623</v>
          </cell>
          <cell r="BA14">
            <v>13.419203798203689</v>
          </cell>
          <cell r="BB14">
            <v>10.535481590341774</v>
          </cell>
          <cell r="BC14">
            <v>8.5617976214658285</v>
          </cell>
          <cell r="BD14">
            <v>7.7442421615732755</v>
          </cell>
          <cell r="BE14">
            <v>8.293922725875035</v>
          </cell>
          <cell r="BF14">
            <v>10.146791764719829</v>
          </cell>
          <cell r="BG14">
            <v>13.18689043953065</v>
          </cell>
          <cell r="BH14">
            <v>14.767803906510487</v>
          </cell>
        </row>
      </sheetData>
      <sheetData sheetId="6">
        <row r="3">
          <cell r="AC3">
            <v>25.621161280895162</v>
          </cell>
          <cell r="AD3">
            <v>26.102742360411735</v>
          </cell>
          <cell r="AE3">
            <v>24.73677229040085</v>
          </cell>
          <cell r="AF3">
            <v>25.860031273341693</v>
          </cell>
          <cell r="AG3">
            <v>26.700324497558167</v>
          </cell>
          <cell r="AH3">
            <v>61.672556590968895</v>
          </cell>
          <cell r="AI3">
            <v>113.74443902295494</v>
          </cell>
          <cell r="AJ3">
            <v>102.24769310896227</v>
          </cell>
          <cell r="AK3">
            <v>108.22411138366733</v>
          </cell>
          <cell r="AL3">
            <v>102.87302129128057</v>
          </cell>
          <cell r="AM3">
            <v>105.06198581982224</v>
          </cell>
          <cell r="AN3">
            <v>124.65644878426014</v>
          </cell>
          <cell r="AO3">
            <v>120.79036784235848</v>
          </cell>
          <cell r="AP3">
            <v>119.6551058618183</v>
          </cell>
          <cell r="AQ3">
            <v>80.182036907417839</v>
          </cell>
          <cell r="AR3">
            <v>73.213382203131928</v>
          </cell>
          <cell r="AS3">
            <v>94.708776430780233</v>
          </cell>
          <cell r="AT3">
            <v>268.55489233263813</v>
          </cell>
          <cell r="AU3">
            <v>445.96806280888774</v>
          </cell>
          <cell r="AV3">
            <v>587.15608221279433</v>
          </cell>
          <cell r="AW3">
            <v>722.23812718292425</v>
          </cell>
          <cell r="AX3">
            <v>861.47494641643755</v>
          </cell>
          <cell r="AY3">
            <v>994.90810249029107</v>
          </cell>
          <cell r="AZ3">
            <v>1104.2613823158242</v>
          </cell>
          <cell r="BA3">
            <v>1190.5349238281692</v>
          </cell>
          <cell r="BB3">
            <v>1253.7286051787009</v>
          </cell>
          <cell r="BC3">
            <v>1293.8423600298022</v>
          </cell>
          <cell r="BD3">
            <v>1310.8762074965748</v>
          </cell>
          <cell r="BE3">
            <v>1304.8301970951366</v>
          </cell>
          <cell r="BF3">
            <v>1275.7043327387678</v>
          </cell>
          <cell r="BG3">
            <v>1224.4985861280568</v>
          </cell>
          <cell r="BH3">
            <v>1151.2129521511017</v>
          </cell>
        </row>
        <row r="4">
          <cell r="AC4">
            <v>1035.8599492166304</v>
          </cell>
          <cell r="AD4">
            <v>981.65285986885067</v>
          </cell>
          <cell r="AE4">
            <v>1026.2282143262769</v>
          </cell>
          <cell r="AF4">
            <v>1059.5743694752496</v>
          </cell>
          <cell r="AG4">
            <v>1070.5212687739395</v>
          </cell>
          <cell r="AH4">
            <v>1084.8076003695508</v>
          </cell>
          <cell r="AI4">
            <v>1101.079714375094</v>
          </cell>
          <cell r="AJ4">
            <v>1118.1561309140793</v>
          </cell>
          <cell r="AK4">
            <v>1135.2938122102719</v>
          </cell>
          <cell r="AL4">
            <v>1152.4904891985898</v>
          </cell>
          <cell r="AM4">
            <v>1169.7325474885429</v>
          </cell>
          <cell r="AN4">
            <v>1187.0154489499673</v>
          </cell>
          <cell r="AO4">
            <v>1304.3482698431906</v>
          </cell>
          <cell r="AP4">
            <v>1313.1718843944145</v>
          </cell>
          <cell r="AQ4">
            <v>1331.8855530567821</v>
          </cell>
          <cell r="AR4">
            <v>1350.6138551105184</v>
          </cell>
          <cell r="AS4">
            <v>1369.356790555624</v>
          </cell>
          <cell r="AT4">
            <v>1388.1417970009152</v>
          </cell>
          <cell r="AU4">
            <v>1407.0011898523321</v>
          </cell>
          <cell r="AV4">
            <v>1425.9605775447703</v>
          </cell>
          <cell r="AW4">
            <v>1445.0394712667219</v>
          </cell>
          <cell r="AX4">
            <v>1464.2537238588366</v>
          </cell>
          <cell r="AY4">
            <v>1464.2537238588366</v>
          </cell>
          <cell r="AZ4">
            <v>1464.2537238588366</v>
          </cell>
          <cell r="BA4">
            <v>1464.2537238588366</v>
          </cell>
          <cell r="BB4">
            <v>1464.2537238588366</v>
          </cell>
          <cell r="BC4">
            <v>1464.2537238588366</v>
          </cell>
          <cell r="BD4">
            <v>1464.2537238588366</v>
          </cell>
          <cell r="BE4">
            <v>1464.2537238588366</v>
          </cell>
          <cell r="BF4">
            <v>1464.2537238588366</v>
          </cell>
          <cell r="BG4">
            <v>1464.2537238588366</v>
          </cell>
          <cell r="BH4">
            <v>1464.2537238588366</v>
          </cell>
        </row>
        <row r="5">
          <cell r="AC5">
            <v>8.2379999999999995</v>
          </cell>
          <cell r="AD5">
            <v>7.02</v>
          </cell>
          <cell r="AE5">
            <v>8.2739999999999991</v>
          </cell>
          <cell r="AF5">
            <v>11.063999999999998</v>
          </cell>
          <cell r="AG5">
            <v>10</v>
          </cell>
          <cell r="AH5">
            <v>10</v>
          </cell>
          <cell r="AI5">
            <v>10</v>
          </cell>
          <cell r="AJ5">
            <v>10</v>
          </cell>
          <cell r="AK5">
            <v>10</v>
          </cell>
          <cell r="AL5">
            <v>10</v>
          </cell>
          <cell r="AM5">
            <v>10</v>
          </cell>
          <cell r="AN5">
            <v>10</v>
          </cell>
          <cell r="AO5">
            <v>10</v>
          </cell>
          <cell r="AP5">
            <v>10</v>
          </cell>
          <cell r="AQ5">
            <v>10</v>
          </cell>
          <cell r="AR5">
            <v>10</v>
          </cell>
          <cell r="AS5">
            <v>10</v>
          </cell>
          <cell r="AT5">
            <v>10</v>
          </cell>
          <cell r="AU5">
            <v>10</v>
          </cell>
          <cell r="AV5">
            <v>10</v>
          </cell>
          <cell r="AW5">
            <v>10</v>
          </cell>
          <cell r="AX5">
            <v>10</v>
          </cell>
          <cell r="AY5">
            <v>11</v>
          </cell>
          <cell r="AZ5">
            <v>12</v>
          </cell>
          <cell r="BA5">
            <v>13</v>
          </cell>
          <cell r="BB5">
            <v>14</v>
          </cell>
          <cell r="BC5">
            <v>15</v>
          </cell>
          <cell r="BD5">
            <v>16</v>
          </cell>
          <cell r="BE5">
            <v>17</v>
          </cell>
          <cell r="BF5">
            <v>18</v>
          </cell>
          <cell r="BG5">
            <v>19</v>
          </cell>
          <cell r="BH5">
            <v>20</v>
          </cell>
        </row>
        <row r="9">
          <cell r="AC9">
            <v>0</v>
          </cell>
          <cell r="AD9">
            <v>49.329799980230852</v>
          </cell>
          <cell r="AE9">
            <v>29.307252325150202</v>
          </cell>
          <cell r="AF9">
            <v>14.618471708916619</v>
          </cell>
          <cell r="AG9">
            <v>21.368725769807497</v>
          </cell>
          <cell r="AH9">
            <v>22.344874272160919</v>
          </cell>
          <cell r="AI9">
            <v>22.954825504810433</v>
          </cell>
          <cell r="AJ9">
            <v>28.268337205670857</v>
          </cell>
          <cell r="AK9">
            <v>36.987231316459564</v>
          </cell>
          <cell r="AL9">
            <v>41.091603062068131</v>
          </cell>
          <cell r="AM9">
            <v>40.937404013441693</v>
          </cell>
          <cell r="AN9">
            <v>55.0968422239917</v>
          </cell>
          <cell r="AO9">
            <v>169.16583447307244</v>
          </cell>
          <cell r="AP9">
            <v>370.80390798155321</v>
          </cell>
          <cell r="AQ9">
            <v>386.48938317825446</v>
          </cell>
          <cell r="AR9">
            <v>386.22787893186342</v>
          </cell>
          <cell r="AS9">
            <v>236.09255886823811</v>
          </cell>
          <cell r="AT9">
            <v>236.04688318254145</v>
          </cell>
          <cell r="AU9">
            <v>236.13212242849013</v>
          </cell>
          <cell r="AV9">
            <v>236.19776531787753</v>
          </cell>
          <cell r="AW9">
            <v>236.12175430858986</v>
          </cell>
          <cell r="AX9">
            <v>236.13944174580215</v>
          </cell>
          <cell r="AY9">
            <v>236.13944174580215</v>
          </cell>
          <cell r="AZ9">
            <v>236.13944174580215</v>
          </cell>
          <cell r="BA9">
            <v>236.13944174580215</v>
          </cell>
          <cell r="BB9">
            <v>236.13944174580215</v>
          </cell>
          <cell r="BC9">
            <v>236.13944174580215</v>
          </cell>
          <cell r="BD9">
            <v>236.13944174580215</v>
          </cell>
          <cell r="BE9">
            <v>236.13944174580215</v>
          </cell>
          <cell r="BF9">
            <v>236.13944174580215</v>
          </cell>
          <cell r="BG9">
            <v>236.13944174580215</v>
          </cell>
          <cell r="BH9">
            <v>236.13944174580215</v>
          </cell>
        </row>
        <row r="10"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18.166399763257672</v>
          </cell>
          <cell r="AH10">
            <v>58.066024460637841</v>
          </cell>
          <cell r="AI10">
            <v>58.860034491450506</v>
          </cell>
          <cell r="AJ10">
            <v>28.094573261075308</v>
          </cell>
          <cell r="AK10">
            <v>27.845792925578262</v>
          </cell>
          <cell r="AL10">
            <v>28.410271228881726</v>
          </cell>
          <cell r="AM10">
            <v>28.410271228881726</v>
          </cell>
          <cell r="AN10">
            <v>29.988619630486269</v>
          </cell>
          <cell r="AO10">
            <v>30.514735764354448</v>
          </cell>
          <cell r="AP10">
            <v>31.040851898222634</v>
          </cell>
          <cell r="AQ10">
            <v>31.56696803209082</v>
          </cell>
          <cell r="AR10">
            <v>32.093084165958992</v>
          </cell>
          <cell r="AS10">
            <v>32.61920029982717</v>
          </cell>
          <cell r="AT10">
            <v>32.88225836676127</v>
          </cell>
          <cell r="AU10">
            <v>32.88225836676127</v>
          </cell>
          <cell r="AV10">
            <v>32.882258366761263</v>
          </cell>
          <cell r="AW10">
            <v>32.882258366761263</v>
          </cell>
          <cell r="AX10">
            <v>32.882258366761263</v>
          </cell>
          <cell r="AY10">
            <v>32.882258366761263</v>
          </cell>
          <cell r="AZ10">
            <v>32.882258366761263</v>
          </cell>
          <cell r="BA10">
            <v>32.882258366761263</v>
          </cell>
          <cell r="BB10">
            <v>32.882258366761263</v>
          </cell>
          <cell r="BC10">
            <v>32.882258366761263</v>
          </cell>
          <cell r="BD10">
            <v>32.882258366761263</v>
          </cell>
          <cell r="BE10">
            <v>32.882258366761263</v>
          </cell>
          <cell r="BF10">
            <v>32.882258366761263</v>
          </cell>
          <cell r="BG10">
            <v>32.882258366761263</v>
          </cell>
          <cell r="BH10">
            <v>32.882258366761263</v>
          </cell>
        </row>
        <row r="13">
          <cell r="AC13">
            <v>138.19600000000003</v>
          </cell>
          <cell r="AD13">
            <v>133.78199999999998</v>
          </cell>
          <cell r="AE13">
            <v>169.30599999999998</v>
          </cell>
          <cell r="AF13">
            <v>277.75300000000004</v>
          </cell>
          <cell r="AG13">
            <v>300</v>
          </cell>
          <cell r="AH13">
            <v>300</v>
          </cell>
          <cell r="AI13">
            <v>400</v>
          </cell>
          <cell r="AJ13">
            <v>425</v>
          </cell>
          <cell r="AK13">
            <v>450</v>
          </cell>
          <cell r="AL13">
            <v>450</v>
          </cell>
          <cell r="AM13">
            <v>450</v>
          </cell>
          <cell r="AN13">
            <v>475</v>
          </cell>
          <cell r="AO13">
            <v>475</v>
          </cell>
          <cell r="AP13">
            <v>325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301</v>
          </cell>
          <cell r="AZ13">
            <v>302</v>
          </cell>
          <cell r="BA13">
            <v>303</v>
          </cell>
          <cell r="BB13">
            <v>304</v>
          </cell>
          <cell r="BC13">
            <v>305</v>
          </cell>
          <cell r="BD13">
            <v>306</v>
          </cell>
          <cell r="BE13">
            <v>307</v>
          </cell>
          <cell r="BF13">
            <v>308</v>
          </cell>
          <cell r="BG13">
            <v>309</v>
          </cell>
          <cell r="BH13">
            <v>310</v>
          </cell>
        </row>
        <row r="15">
          <cell r="AC15">
            <v>26.102742360411735</v>
          </cell>
          <cell r="AD15">
            <v>24.73677229040085</v>
          </cell>
          <cell r="AE15">
            <v>25.860031273341693</v>
          </cell>
          <cell r="AF15">
            <v>26.700324497558167</v>
          </cell>
          <cell r="AG15">
            <v>61.672556590968895</v>
          </cell>
          <cell r="AH15">
            <v>113.74443902295494</v>
          </cell>
          <cell r="AI15">
            <v>102.24769310896227</v>
          </cell>
          <cell r="AJ15">
            <v>108.22411138366733</v>
          </cell>
          <cell r="AK15">
            <v>102.87302129128057</v>
          </cell>
          <cell r="AL15">
            <v>105.06198581982224</v>
          </cell>
          <cell r="AM15">
            <v>124.65644878426014</v>
          </cell>
          <cell r="AN15">
            <v>120.79036784235848</v>
          </cell>
          <cell r="AO15">
            <v>119.6551058618183</v>
          </cell>
          <cell r="AP15">
            <v>80.182036907417839</v>
          </cell>
          <cell r="AQ15">
            <v>73.213382203131928</v>
          </cell>
          <cell r="AR15">
            <v>94.708776430780233</v>
          </cell>
          <cell r="AS15">
            <v>268.55489233263813</v>
          </cell>
          <cell r="AT15">
            <v>445.96806280888774</v>
          </cell>
          <cell r="AU15">
            <v>587.15608221279433</v>
          </cell>
          <cell r="AV15">
            <v>722.23812718292425</v>
          </cell>
          <cell r="AW15">
            <v>861.47494641643755</v>
          </cell>
          <cell r="AX15">
            <v>994.90810249029107</v>
          </cell>
          <cell r="AY15">
            <v>1104.2613823158242</v>
          </cell>
          <cell r="AZ15">
            <v>1190.5349238281692</v>
          </cell>
          <cell r="BA15">
            <v>1253.7286051787009</v>
          </cell>
          <cell r="BB15">
            <v>1293.8423600298022</v>
          </cell>
          <cell r="BC15">
            <v>1310.8762074965748</v>
          </cell>
          <cell r="BD15">
            <v>1304.8301970951366</v>
          </cell>
          <cell r="BE15">
            <v>1275.7043327387678</v>
          </cell>
          <cell r="BF15">
            <v>1224.4985861280568</v>
          </cell>
          <cell r="BG15">
            <v>1151.2129521511017</v>
          </cell>
          <cell r="BH15">
            <v>1055.8474402244181</v>
          </cell>
        </row>
      </sheetData>
      <sheetData sheetId="7"/>
      <sheetData sheetId="8">
        <row r="3">
          <cell r="AC3"/>
          <cell r="AD3">
            <v>0.2</v>
          </cell>
          <cell r="AE3">
            <v>2.3752424059028585</v>
          </cell>
          <cell r="AF3">
            <v>2.6053804753101777</v>
          </cell>
          <cell r="AG3">
            <v>2.6052094166318112</v>
          </cell>
          <cell r="AH3">
            <v>2.5897856257990988</v>
          </cell>
          <cell r="AI3">
            <v>2.4622186164072875</v>
          </cell>
          <cell r="AJ3">
            <v>4.1063339704418915</v>
          </cell>
          <cell r="AK3">
            <v>3.4130016607286784</v>
          </cell>
          <cell r="AL3">
            <v>4.6012876918729724</v>
          </cell>
          <cell r="AM3">
            <v>4.2865237228329782</v>
          </cell>
          <cell r="AN3">
            <v>2.8339716847792502</v>
          </cell>
          <cell r="AO3">
            <v>5.2636925928664127</v>
          </cell>
          <cell r="AP3">
            <v>2.9359749782150892</v>
          </cell>
          <cell r="AQ3">
            <v>4.5917006113764778</v>
          </cell>
          <cell r="AR3">
            <v>5.214758660966492</v>
          </cell>
          <cell r="AS3">
            <v>4.8113401602441002</v>
          </cell>
          <cell r="AT3">
            <v>3.4280154940297614</v>
          </cell>
          <cell r="AU3">
            <v>3.6125396758829531</v>
          </cell>
          <cell r="AV3">
            <v>2.9084124863480127</v>
          </cell>
          <cell r="AW3">
            <v>3.7119976709609048</v>
          </cell>
          <cell r="AX3">
            <v>3.6603290694311212</v>
          </cell>
          <cell r="AY3">
            <v>5.2211990285403225</v>
          </cell>
          <cell r="AZ3">
            <v>6.0969940253639194</v>
          </cell>
          <cell r="BA3">
            <v>6.0206166040773361</v>
          </cell>
          <cell r="BB3">
            <v>5.1556269188792143</v>
          </cell>
          <cell r="BC3">
            <v>6.0470659201444583</v>
          </cell>
          <cell r="BD3">
            <v>6.1982026703045996</v>
          </cell>
          <cell r="BE3">
            <v>5.650768805043036</v>
          </cell>
          <cell r="BF3">
            <v>4.2893222608904438</v>
          </cell>
          <cell r="BG3">
            <v>4.7712656093078216</v>
          </cell>
          <cell r="BH3">
            <v>4.5964414864394243</v>
          </cell>
        </row>
        <row r="4">
          <cell r="AD4">
            <v>117.78355180367515</v>
          </cell>
          <cell r="AE4">
            <v>117.04152539088606</v>
          </cell>
          <cell r="AF4">
            <v>120.96509473285586</v>
          </cell>
          <cell r="AG4">
            <v>123.12007770802703</v>
          </cell>
          <cell r="AH4">
            <v>125.2353548753899</v>
          </cell>
          <cell r="AI4">
            <v>128.33826333837862</v>
          </cell>
          <cell r="AJ4">
            <v>126.30282441416169</v>
          </cell>
          <cell r="AK4">
            <v>123.80012378985958</v>
          </cell>
          <cell r="AL4">
            <v>122.58690227154422</v>
          </cell>
          <cell r="AM4">
            <v>121.43822550166733</v>
          </cell>
          <cell r="AN4">
            <v>120.31337790668304</v>
          </cell>
          <cell r="AO4">
            <v>119.24988816318297</v>
          </cell>
          <cell r="AP4">
            <v>118.24622232488018</v>
          </cell>
          <cell r="AQ4">
            <v>117.26178283930969</v>
          </cell>
          <cell r="AR4">
            <v>116.21690758911247</v>
          </cell>
          <cell r="AS4">
            <v>115.22748068629636</v>
          </cell>
          <cell r="AT4">
            <v>114.29211592217686</v>
          </cell>
          <cell r="AU4">
            <v>113.4094617432866</v>
          </cell>
          <cell r="AV4">
            <v>112.42179256565495</v>
          </cell>
          <cell r="AW4">
            <v>111.56243529777677</v>
          </cell>
          <cell r="AX4">
            <v>110.6737294203101</v>
          </cell>
          <cell r="AY4">
            <v>109.98906527976254</v>
          </cell>
          <cell r="AZ4">
            <v>109.03802857017541</v>
          </cell>
          <cell r="BA4">
            <v>108.24957971799196</v>
          </cell>
          <cell r="BB4">
            <v>107.50528080888492</v>
          </cell>
          <cell r="BC4">
            <v>106.76492613944248</v>
          </cell>
          <cell r="BD4">
            <v>106.06654150963706</v>
          </cell>
          <cell r="BE4">
            <v>105.25266984913796</v>
          </cell>
          <cell r="BF4">
            <v>104.59600182207362</v>
          </cell>
          <cell r="BG4">
            <v>103.93913216488109</v>
          </cell>
          <cell r="BH4">
            <v>103.24198641460767</v>
          </cell>
        </row>
        <row r="5">
          <cell r="AC5"/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</row>
        <row r="9">
          <cell r="AC9"/>
          <cell r="AD9">
            <v>3.7432064752080407</v>
          </cell>
          <cell r="AE9">
            <v>2.2497947127441034</v>
          </cell>
          <cell r="AF9">
            <v>1.0322772217629803</v>
          </cell>
          <cell r="AG9">
            <v>1.508943568760148</v>
          </cell>
          <cell r="AH9">
            <v>1.5778738840558866</v>
          </cell>
          <cell r="AI9">
            <v>1.6209453334103547</v>
          </cell>
          <cell r="AJ9">
            <v>1.9961567238749032</v>
          </cell>
          <cell r="AK9">
            <v>2.6118377587152803</v>
          </cell>
          <cell r="AL9">
            <v>2.9016662405842144</v>
          </cell>
          <cell r="AM9">
            <v>2.8907775397210789</v>
          </cell>
          <cell r="AN9">
            <v>2.8836569985958613</v>
          </cell>
          <cell r="AO9">
            <v>16.577605777834293</v>
          </cell>
          <cell r="AP9">
            <v>16.590496691718773</v>
          </cell>
          <cell r="AQ9">
            <v>16.638724789719664</v>
          </cell>
          <cell r="AR9">
            <v>16.62032608983484</v>
          </cell>
          <cell r="AS9">
            <v>16.610805352510695</v>
          </cell>
          <cell r="AT9">
            <v>16.607591740323656</v>
          </cell>
          <cell r="AU9">
            <v>16.613588932821521</v>
          </cell>
          <cell r="AV9">
            <v>16.618207381042073</v>
          </cell>
          <cell r="AW9">
            <v>16.61410389930656</v>
          </cell>
          <cell r="AX9">
            <v>16.612859461200898</v>
          </cell>
          <cell r="AY9">
            <v>16.613270282938945</v>
          </cell>
          <cell r="AZ9">
            <v>16.614405991462</v>
          </cell>
          <cell r="BA9">
            <v>16.614569403190096</v>
          </cell>
          <cell r="BB9">
            <v>16.6138418076197</v>
          </cell>
          <cell r="BC9">
            <v>16.613789389282328</v>
          </cell>
          <cell r="BD9">
            <v>16.613975374898615</v>
          </cell>
          <cell r="BE9">
            <v>16.614116393290548</v>
          </cell>
          <cell r="BF9">
            <v>16.614058473656254</v>
          </cell>
          <cell r="BG9">
            <v>16.613956287749488</v>
          </cell>
          <cell r="BH9">
            <v>16.613979183775449</v>
          </cell>
        </row>
        <row r="10">
          <cell r="AC10"/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</row>
        <row r="12">
          <cell r="AC12"/>
          <cell r="AD12">
            <v>20.628999999999998</v>
          </cell>
          <cell r="AE12">
            <v>26.490000000000002</v>
          </cell>
          <cell r="AF12">
            <v>79.289000000000001</v>
          </cell>
          <cell r="AG12">
            <v>60.022000000000006</v>
          </cell>
          <cell r="AH12">
            <v>39.728999999999999</v>
          </cell>
          <cell r="AI12">
            <v>25</v>
          </cell>
          <cell r="AJ12">
            <v>25</v>
          </cell>
          <cell r="AK12">
            <v>25</v>
          </cell>
          <cell r="AL12">
            <v>25</v>
          </cell>
          <cell r="AM12">
            <v>25</v>
          </cell>
          <cell r="AN12">
            <v>25</v>
          </cell>
          <cell r="AO12">
            <v>25</v>
          </cell>
          <cell r="AP12">
            <v>25</v>
          </cell>
          <cell r="AQ12">
            <v>25</v>
          </cell>
          <cell r="AR12">
            <v>25</v>
          </cell>
          <cell r="AS12">
            <v>25</v>
          </cell>
          <cell r="AT12">
            <v>22.5</v>
          </cell>
          <cell r="AU12">
            <v>22.5</v>
          </cell>
          <cell r="AV12">
            <v>20</v>
          </cell>
          <cell r="AW12">
            <v>20</v>
          </cell>
          <cell r="AX12">
            <v>17.5</v>
          </cell>
          <cell r="AY12">
            <v>17.5</v>
          </cell>
          <cell r="AZ12">
            <v>17.5</v>
          </cell>
          <cell r="BA12">
            <v>17.5</v>
          </cell>
          <cell r="BB12">
            <v>15</v>
          </cell>
          <cell r="BC12">
            <v>15</v>
          </cell>
          <cell r="BD12">
            <v>15</v>
          </cell>
          <cell r="BE12">
            <v>15</v>
          </cell>
          <cell r="BF12">
            <v>12.5</v>
          </cell>
          <cell r="BG12">
            <v>12.5</v>
          </cell>
          <cell r="BH12">
            <v>12.5</v>
          </cell>
        </row>
        <row r="14">
          <cell r="AC14">
            <v>5</v>
          </cell>
          <cell r="AD14">
            <v>2.3752424059028585</v>
          </cell>
          <cell r="AE14">
            <v>2.6053804753101777</v>
          </cell>
          <cell r="AF14">
            <v>2.6052094166318112</v>
          </cell>
          <cell r="AG14">
            <v>2.5897856257990988</v>
          </cell>
          <cell r="AH14">
            <v>2.4622186164072875</v>
          </cell>
          <cell r="AI14">
            <v>4.1063339704418915</v>
          </cell>
          <cell r="AJ14">
            <v>3.4130016607286784</v>
          </cell>
          <cell r="AK14">
            <v>4.6012876918729724</v>
          </cell>
          <cell r="AL14">
            <v>4.2865237228329782</v>
          </cell>
          <cell r="AM14">
            <v>2.8339716847792502</v>
          </cell>
          <cell r="AN14">
            <v>5.2636925928664127</v>
          </cell>
          <cell r="AO14">
            <v>2.9359749782150892</v>
          </cell>
          <cell r="AP14">
            <v>4.5917006113764778</v>
          </cell>
          <cell r="AQ14">
            <v>5.214758660966492</v>
          </cell>
          <cell r="AR14">
            <v>4.8113401602441002</v>
          </cell>
          <cell r="AS14">
            <v>3.4280154940297614</v>
          </cell>
          <cell r="AT14">
            <v>3.6125396758829531</v>
          </cell>
          <cell r="AU14">
            <v>2.9084124863480127</v>
          </cell>
          <cell r="AV14">
            <v>3.7119976709609048</v>
          </cell>
          <cell r="AW14">
            <v>3.6603290694311212</v>
          </cell>
          <cell r="AX14">
            <v>5.2211990285403225</v>
          </cell>
          <cell r="AY14">
            <v>6.0969940253639194</v>
          </cell>
          <cell r="AZ14">
            <v>6.0206166040773361</v>
          </cell>
          <cell r="BA14">
            <v>5.1556269188792143</v>
          </cell>
          <cell r="BB14">
            <v>6.0470659201444583</v>
          </cell>
          <cell r="BC14">
            <v>6.1982026703045996</v>
          </cell>
          <cell r="BD14">
            <v>5.650768805043036</v>
          </cell>
          <cell r="BE14">
            <v>4.2893222608904438</v>
          </cell>
          <cell r="BF14">
            <v>4.7712656093078216</v>
          </cell>
          <cell r="BG14">
            <v>4.5964414864394243</v>
          </cell>
          <cell r="BH14">
            <v>3.7244487172716383</v>
          </cell>
        </row>
      </sheetData>
      <sheetData sheetId="9">
        <row r="21">
          <cell r="AC21">
            <v>15.612734409948386</v>
          </cell>
          <cell r="AD21">
            <v>16.339838554585842</v>
          </cell>
          <cell r="AE21">
            <v>16.40307321859542</v>
          </cell>
          <cell r="AF21">
            <v>16.0803289193532</v>
          </cell>
          <cell r="AG21">
            <v>16.103030248022893</v>
          </cell>
          <cell r="AH21">
            <v>16.541072646587061</v>
          </cell>
          <cell r="AI21">
            <v>16.145436005533622</v>
          </cell>
          <cell r="AJ21">
            <v>16.042102930305255</v>
          </cell>
          <cell r="AK21">
            <v>16.213401847784329</v>
          </cell>
          <cell r="AL21">
            <v>16.090554320238642</v>
          </cell>
          <cell r="AM21">
            <v>15.886904785934586</v>
          </cell>
          <cell r="AN21">
            <v>16.117200350143776</v>
          </cell>
          <cell r="AO21">
            <v>16.202033892126472</v>
          </cell>
          <cell r="AP21">
            <v>16.227245158233188</v>
          </cell>
          <cell r="AQ21">
            <v>16.289426356837524</v>
          </cell>
          <cell r="AR21">
            <v>16.362442028348728</v>
          </cell>
          <cell r="AS21">
            <v>16.440618747840396</v>
          </cell>
          <cell r="AT21">
            <v>16.532078626329149</v>
          </cell>
          <cell r="AU21">
            <v>16.601811029890928</v>
          </cell>
          <cell r="AV21">
            <v>16.669693669860948</v>
          </cell>
          <cell r="AW21">
            <v>16.744369970993993</v>
          </cell>
          <cell r="AX21">
            <v>16.820181748368995</v>
          </cell>
          <cell r="AY21">
            <v>16.858997839064319</v>
          </cell>
          <cell r="AZ21">
            <v>16.897615394096203</v>
          </cell>
          <cell r="BA21">
            <v>16.933688032741831</v>
          </cell>
          <cell r="BB21">
            <v>16.970300823433369</v>
          </cell>
          <cell r="BC21">
            <v>17.007904641822062</v>
          </cell>
          <cell r="BD21">
            <v>17.045599594521992</v>
          </cell>
          <cell r="BE21">
            <v>17.083177995982329</v>
          </cell>
          <cell r="BF21">
            <v>17.120543400224904</v>
          </cell>
          <cell r="BG21">
            <v>17.157702358678478</v>
          </cell>
          <cell r="BH21">
            <v>17.195038808771979</v>
          </cell>
        </row>
        <row r="22">
          <cell r="AC22">
            <v>16.219778992653385</v>
          </cell>
          <cell r="AD22">
            <v>17.56505759714442</v>
          </cell>
          <cell r="AE22">
            <v>18.216281394454068</v>
          </cell>
          <cell r="AF22">
            <v>18.356766260609774</v>
          </cell>
          <cell r="AG22">
            <v>18.383317601215001</v>
          </cell>
          <cell r="AH22">
            <v>18.957300080153853</v>
          </cell>
          <cell r="AI22">
            <v>19.107797243622279</v>
          </cell>
          <cell r="AJ22">
            <v>19.220951708353571</v>
          </cell>
          <cell r="AK22">
            <v>19.181747445905806</v>
          </cell>
          <cell r="AL22">
            <v>19.481031176953479</v>
          </cell>
          <cell r="AM22">
            <v>19.483831366712892</v>
          </cell>
          <cell r="AN22">
            <v>19.692476851397064</v>
          </cell>
          <cell r="AO22">
            <v>19.662816009316145</v>
          </cell>
          <cell r="AP22">
            <v>19.835216138302421</v>
          </cell>
          <cell r="AQ22">
            <v>19.937406822074728</v>
          </cell>
          <cell r="AR22">
            <v>20.044040254984356</v>
          </cell>
          <cell r="AS22">
            <v>20.138874929357179</v>
          </cell>
          <cell r="AT22">
            <v>20.20909908795835</v>
          </cell>
          <cell r="AU22">
            <v>20.293449480757506</v>
          </cell>
          <cell r="AV22">
            <v>20.396001601934248</v>
          </cell>
          <cell r="AW22">
            <v>20.4897508448894</v>
          </cell>
          <cell r="AX22">
            <v>20.581987450672592</v>
          </cell>
          <cell r="AY22">
            <v>20.625941260867954</v>
          </cell>
          <cell r="AZ22">
            <v>20.669004959895787</v>
          </cell>
          <cell r="BA22">
            <v>20.71512829761549</v>
          </cell>
          <cell r="BB22">
            <v>20.76254778471548</v>
          </cell>
          <cell r="BC22">
            <v>20.80840281201813</v>
          </cell>
          <cell r="BD22">
            <v>20.853893491243888</v>
          </cell>
          <cell r="BE22">
            <v>20.89921526834096</v>
          </cell>
          <cell r="BF22">
            <v>20.944763921695376</v>
          </cell>
          <cell r="BG22">
            <v>20.990720606093248</v>
          </cell>
          <cell r="BH22">
            <v>21.036648672812458</v>
          </cell>
        </row>
        <row r="23">
          <cell r="AC23">
            <v>16.005430223089427</v>
          </cell>
          <cell r="AD23">
            <v>16.816792859604039</v>
          </cell>
          <cell r="AE23">
            <v>17.211596273257619</v>
          </cell>
          <cell r="AF23">
            <v>17.340350938178513</v>
          </cell>
          <cell r="AG23">
            <v>17.599479327391432</v>
          </cell>
          <cell r="AH23">
            <v>17.91172800615993</v>
          </cell>
          <cell r="AI23">
            <v>17.828949249697633</v>
          </cell>
          <cell r="AJ23">
            <v>17.511703795032275</v>
          </cell>
          <cell r="AK23">
            <v>17.438678127676159</v>
          </cell>
          <cell r="AL23">
            <v>17.603407423132214</v>
          </cell>
          <cell r="AM23">
            <v>17.467800461983902</v>
          </cell>
          <cell r="AN23">
            <v>17.813668285532572</v>
          </cell>
          <cell r="AO23">
            <v>18.025289062967101</v>
          </cell>
          <cell r="AP23">
            <v>18.036611603794032</v>
          </cell>
          <cell r="AQ23">
            <v>18.102739143213551</v>
          </cell>
          <cell r="AR23">
            <v>18.199592417419463</v>
          </cell>
          <cell r="AS23">
            <v>18.281704048486962</v>
          </cell>
          <cell r="AT23">
            <v>18.366385045899356</v>
          </cell>
          <cell r="AU23">
            <v>18.46045089498962</v>
          </cell>
          <cell r="AV23">
            <v>18.533283596946408</v>
          </cell>
          <cell r="AW23">
            <v>18.61546221087649</v>
          </cell>
          <cell r="AX23">
            <v>18.700112353484585</v>
          </cell>
          <cell r="AY23">
            <v>18.742108110344127</v>
          </cell>
          <cell r="AZ23">
            <v>18.784369159883575</v>
          </cell>
          <cell r="BA23">
            <v>18.826292958294175</v>
          </cell>
          <cell r="BB23">
            <v>18.866508106479873</v>
          </cell>
          <cell r="BC23">
            <v>18.908180864249935</v>
          </cell>
          <cell r="BD23">
            <v>18.950045371136572</v>
          </cell>
          <cell r="BE23">
            <v>18.991704644506392</v>
          </cell>
          <cell r="BF23">
            <v>19.033300202417163</v>
          </cell>
          <cell r="BG23">
            <v>19.074788000176802</v>
          </cell>
          <cell r="BH23">
            <v>19.116206378923426</v>
          </cell>
        </row>
        <row r="24">
          <cell r="AB24">
            <v>15.65903342070059</v>
          </cell>
          <cell r="AC24">
            <v>15.701258002436369</v>
          </cell>
          <cell r="AD24">
            <v>16.382707888507422</v>
          </cell>
          <cell r="AE24">
            <v>16.990101415845469</v>
          </cell>
          <cell r="AF24">
            <v>16.947329695241589</v>
          </cell>
          <cell r="AG24">
            <v>17.224152432124985</v>
          </cell>
          <cell r="AH24">
            <v>17.893550968752862</v>
          </cell>
          <cell r="AI24">
            <v>17.989081823008412</v>
          </cell>
          <cell r="AJ24">
            <v>17.882954002328194</v>
          </cell>
          <cell r="AK24">
            <v>18.259883784119044</v>
          </cell>
          <cell r="AL24">
            <v>18.348563909467462</v>
          </cell>
          <cell r="AM24">
            <v>18.160375799857764</v>
          </cell>
          <cell r="AN24">
            <v>18.314754934377643</v>
          </cell>
          <cell r="AO24">
            <v>18.344665133596781</v>
          </cell>
          <cell r="AP24">
            <v>18.445895620316456</v>
          </cell>
          <cell r="AQ24">
            <v>18.537115576487238</v>
          </cell>
          <cell r="AR24">
            <v>18.605365264442366</v>
          </cell>
          <cell r="AS24">
            <v>18.692478086211661</v>
          </cell>
          <cell r="AT24">
            <v>18.788141464646554</v>
          </cell>
          <cell r="AU24">
            <v>18.866777234823903</v>
          </cell>
          <cell r="AV24">
            <v>18.952694086449707</v>
          </cell>
          <cell r="AW24">
            <v>19.037214255201441</v>
          </cell>
          <cell r="AX24">
            <v>19.121152376469727</v>
          </cell>
          <cell r="AY24">
            <v>19.164696553539226</v>
          </cell>
          <cell r="AZ24">
            <v>19.207934586876004</v>
          </cell>
          <cell r="BA24">
            <v>19.249582263141964</v>
          </cell>
          <cell r="BB24">
            <v>19.292157803291737</v>
          </cell>
          <cell r="BC24">
            <v>19.334600894386313</v>
          </cell>
          <cell r="BD24">
            <v>19.377082246626777</v>
          </cell>
          <cell r="BE24">
            <v>19.419731442551448</v>
          </cell>
          <cell r="BF24">
            <v>19.462239542144378</v>
          </cell>
          <cell r="BG24">
            <v>19.504627186800651</v>
          </cell>
        </row>
        <row r="25">
          <cell r="AB25">
            <v>15.567428896802262</v>
          </cell>
          <cell r="AC25">
            <v>16.404546382421202</v>
          </cell>
          <cell r="AD25">
            <v>17.592631105839029</v>
          </cell>
          <cell r="AE25">
            <v>18.126857250156018</v>
          </cell>
          <cell r="AF25">
            <v>18.151488969318638</v>
          </cell>
          <cell r="AG25">
            <v>18.213881174100091</v>
          </cell>
          <cell r="AH25">
            <v>18.254611602982081</v>
          </cell>
          <cell r="AI25">
            <v>18.826236798325649</v>
          </cell>
          <cell r="AJ25">
            <v>19.123173467104266</v>
          </cell>
          <cell r="AK25">
            <v>19.544989463286612</v>
          </cell>
          <cell r="AL25">
            <v>19.997262304288064</v>
          </cell>
          <cell r="AM25">
            <v>20.26333465617504</v>
          </cell>
          <cell r="AN25">
            <v>20.073507967177932</v>
          </cell>
          <cell r="AO25">
            <v>20.231648285576735</v>
          </cell>
          <cell r="AP25">
            <v>20.364797361520779</v>
          </cell>
          <cell r="AQ25">
            <v>20.481901762911289</v>
          </cell>
          <cell r="AR25">
            <v>20.574426601090131</v>
          </cell>
          <cell r="AS25">
            <v>20.647172772689093</v>
          </cell>
          <cell r="AT25">
            <v>20.723256280707542</v>
          </cell>
          <cell r="AU25">
            <v>20.831367824449284</v>
          </cell>
          <cell r="AV25">
            <v>20.931677059390779</v>
          </cell>
          <cell r="AW25">
            <v>21.026292168518538</v>
          </cell>
          <cell r="AX25">
            <v>21.117623974285284</v>
          </cell>
          <cell r="AY25">
            <v>21.161118533645357</v>
          </cell>
          <cell r="AZ25">
            <v>21.20765346419736</v>
          </cell>
          <cell r="BA25">
            <v>21.257074904315839</v>
          </cell>
          <cell r="BB25">
            <v>21.304564231558306</v>
          </cell>
          <cell r="BC25">
            <v>21.351110629050524</v>
          </cell>
          <cell r="BD25">
            <v>21.397431466661349</v>
          </cell>
          <cell r="BE25">
            <v>21.444067513778368</v>
          </cell>
          <cell r="BF25">
            <v>21.491222476042257</v>
          </cell>
          <cell r="BG25">
            <v>21.538477893450242</v>
          </cell>
        </row>
        <row r="26">
          <cell r="AB26">
            <v>15.408720681144247</v>
          </cell>
          <cell r="AC26">
            <v>16.045683906806264</v>
          </cell>
          <cell r="AD26">
            <v>17.006408348193634</v>
          </cell>
          <cell r="AE26">
            <v>17.516622515459058</v>
          </cell>
          <cell r="AF26">
            <v>17.936636949942926</v>
          </cell>
          <cell r="AG26">
            <v>18.263046766747141</v>
          </cell>
          <cell r="AH26">
            <v>18.412208714870665</v>
          </cell>
          <cell r="AI26">
            <v>18.095803052287799</v>
          </cell>
          <cell r="AJ26">
            <v>18.200489236392517</v>
          </cell>
          <cell r="AK26">
            <v>18.314373044305107</v>
          </cell>
          <cell r="AL26">
            <v>18.349718419204763</v>
          </cell>
          <cell r="AM26">
            <v>18.447513207889457</v>
          </cell>
          <cell r="AN26">
            <v>18.678481641282435</v>
          </cell>
          <cell r="AO26">
            <v>18.643629322372327</v>
          </cell>
          <cell r="AP26">
            <v>18.697906444917972</v>
          </cell>
          <cell r="AQ26">
            <v>18.763110469579789</v>
          </cell>
          <cell r="AR26">
            <v>18.84476170115714</v>
          </cell>
          <cell r="AS26">
            <v>18.969282921157983</v>
          </cell>
          <cell r="AT26">
            <v>19.067836004820379</v>
          </cell>
          <cell r="AU26">
            <v>19.132424930229845</v>
          </cell>
          <cell r="AV26">
            <v>19.213808503528103</v>
          </cell>
          <cell r="AW26">
            <v>19.299893646748295</v>
          </cell>
          <cell r="AX26">
            <v>19.389760386755324</v>
          </cell>
          <cell r="AY26">
            <v>19.437307969612977</v>
          </cell>
          <cell r="AZ26">
            <v>19.479371237291499</v>
          </cell>
          <cell r="BA26">
            <v>19.519298781613728</v>
          </cell>
          <cell r="BB26">
            <v>19.562254785007624</v>
          </cell>
          <cell r="BC26">
            <v>19.605986558557213</v>
          </cell>
          <cell r="BD26">
            <v>19.649805428182457</v>
          </cell>
          <cell r="BE26">
            <v>19.693140260766395</v>
          </cell>
          <cell r="BF26">
            <v>19.735790901379939</v>
          </cell>
          <cell r="BG26">
            <v>19.778535415431293</v>
          </cell>
        </row>
        <row r="27">
          <cell r="AB27">
            <v>15.310811779688608</v>
          </cell>
          <cell r="AC27">
            <v>15.265981135431096</v>
          </cell>
          <cell r="AD27">
            <v>14.982290112170888</v>
          </cell>
          <cell r="AE27">
            <v>15.115900141566138</v>
          </cell>
          <cell r="AF27">
            <v>15.783176928320506</v>
          </cell>
          <cell r="AG27">
            <v>15.805958842358125</v>
          </cell>
          <cell r="AH27">
            <v>15.996671945937651</v>
          </cell>
          <cell r="AI27">
            <v>16.771519526075419</v>
          </cell>
          <cell r="AJ27">
            <v>16.853533245728496</v>
          </cell>
          <cell r="AK27">
            <v>16.648601156170621</v>
          </cell>
          <cell r="AL27">
            <v>16.865201899551298</v>
          </cell>
          <cell r="AM27">
            <v>17.066034746072116</v>
          </cell>
          <cell r="AN27">
            <v>17.158285108741367</v>
          </cell>
          <cell r="AO27">
            <v>17.261905922941338</v>
          </cell>
          <cell r="AP27">
            <v>17.3232778739544</v>
          </cell>
          <cell r="AQ27">
            <v>17.40556893660407</v>
          </cell>
          <cell r="AR27">
            <v>17.491490024380536</v>
          </cell>
          <cell r="AS27">
            <v>17.560179080933324</v>
          </cell>
          <cell r="AT27">
            <v>17.643202951778292</v>
          </cell>
          <cell r="AU27">
            <v>17.725131612179052</v>
          </cell>
          <cell r="AV27">
            <v>17.803510938163853</v>
          </cell>
          <cell r="AW27">
            <v>17.884189518551018</v>
          </cell>
          <cell r="AX27">
            <v>17.963888293649262</v>
          </cell>
          <cell r="AY27">
            <v>18.00279747941256</v>
          </cell>
          <cell r="AZ27">
            <v>18.043341434926262</v>
          </cell>
          <cell r="BA27">
            <v>18.083471818261973</v>
          </cell>
          <cell r="BB27">
            <v>18.123244256832752</v>
          </cell>
          <cell r="BC27">
            <v>18.163198547014225</v>
          </cell>
          <cell r="BD27">
            <v>18.203041479129865</v>
          </cell>
          <cell r="BE27">
            <v>18.242900827965038</v>
          </cell>
          <cell r="BF27">
            <v>18.282916393032679</v>
          </cell>
          <cell r="BG27">
            <v>18.322845453145444</v>
          </cell>
        </row>
        <row r="28">
          <cell r="AB28">
            <v>15.893381513275461</v>
          </cell>
          <cell r="AC28">
            <v>16.238068163826402</v>
          </cell>
          <cell r="AD28">
            <v>16.546537311580273</v>
          </cell>
          <cell r="AE28">
            <v>16.401281090703581</v>
          </cell>
          <cell r="AF28">
            <v>16.841397831019165</v>
          </cell>
          <cell r="AG28">
            <v>17.012914556445025</v>
          </cell>
          <cell r="AH28">
            <v>16.709845968004004</v>
          </cell>
          <cell r="AI28">
            <v>17.450364216066411</v>
          </cell>
          <cell r="AJ28">
            <v>18.019126348933941</v>
          </cell>
          <cell r="AK28">
            <v>18.216897129653407</v>
          </cell>
          <cell r="AL28">
            <v>18.447525375257548</v>
          </cell>
          <cell r="AM28">
            <v>19.337807333392178</v>
          </cell>
          <cell r="AN28">
            <v>19.224458867080099</v>
          </cell>
          <cell r="AO28">
            <v>19.460588998722908</v>
          </cell>
          <cell r="AP28">
            <v>19.579312618457191</v>
          </cell>
          <cell r="AQ28">
            <v>19.66010187756596</v>
          </cell>
          <cell r="AR28">
            <v>19.72695742541908</v>
          </cell>
          <cell r="AS28">
            <v>19.814444005912499</v>
          </cell>
          <cell r="AT28">
            <v>19.903246520729102</v>
          </cell>
          <cell r="AU28">
            <v>20.009495521234783</v>
          </cell>
          <cell r="AV28">
            <v>20.098544216784624</v>
          </cell>
          <cell r="AW28">
            <v>20.184189410890088</v>
          </cell>
          <cell r="AX28">
            <v>20.271990177295603</v>
          </cell>
          <cell r="AY28">
            <v>20.317770619469833</v>
          </cell>
          <cell r="AZ28">
            <v>20.363750011201461</v>
          </cell>
          <cell r="BA28">
            <v>20.41037539590987</v>
          </cell>
          <cell r="BB28">
            <v>20.454648869861973</v>
          </cell>
          <cell r="BC28">
            <v>20.49901397470483</v>
          </cell>
          <cell r="BD28">
            <v>20.543971353775795</v>
          </cell>
          <cell r="BE28">
            <v>20.589278404876353</v>
          </cell>
          <cell r="BF28">
            <v>20.634525596196532</v>
          </cell>
          <cell r="BG28">
            <v>20.679652882667085</v>
          </cell>
        </row>
        <row r="29">
          <cell r="AB29">
            <v>15.473210996249794</v>
          </cell>
          <cell r="AC29">
            <v>15.879260166751738</v>
          </cell>
          <cell r="AD29">
            <v>16.357625079322958</v>
          </cell>
          <cell r="AE29">
            <v>16.138050915945797</v>
          </cell>
          <cell r="AF29">
            <v>16.063679869881277</v>
          </cell>
          <cell r="AG29">
            <v>16.412965988370335</v>
          </cell>
          <cell r="AH29">
            <v>16.37148308514838</v>
          </cell>
          <cell r="AI29">
            <v>16.364374361689677</v>
          </cell>
          <cell r="AJ29">
            <v>16.900246830960491</v>
          </cell>
          <cell r="AK29">
            <v>17.01484465334142</v>
          </cell>
          <cell r="AL29">
            <v>17.134428182400956</v>
          </cell>
          <cell r="AM29">
            <v>17.507646681742742</v>
          </cell>
          <cell r="AN29">
            <v>17.589832632653842</v>
          </cell>
          <cell r="AO29">
            <v>17.601537684990511</v>
          </cell>
          <cell r="AP29">
            <v>17.678608076134118</v>
          </cell>
          <cell r="AQ29">
            <v>17.752528611367129</v>
          </cell>
          <cell r="AR29">
            <v>17.836326450931768</v>
          </cell>
          <cell r="AS29">
            <v>17.940197835940698</v>
          </cell>
          <cell r="AT29">
            <v>18.019921739039798</v>
          </cell>
          <cell r="AU29">
            <v>18.091482456497829</v>
          </cell>
          <cell r="AV29">
            <v>18.172170358022843</v>
          </cell>
          <cell r="AW29">
            <v>18.253862278297568</v>
          </cell>
          <cell r="AX29">
            <v>18.337856799855949</v>
          </cell>
          <cell r="AY29">
            <v>18.380546834284171</v>
          </cell>
          <cell r="AZ29">
            <v>18.419931729727939</v>
          </cell>
          <cell r="BA29">
            <v>18.459388120046409</v>
          </cell>
          <cell r="BB29">
            <v>18.500295001983229</v>
          </cell>
          <cell r="BC29">
            <v>18.541407566737636</v>
          </cell>
          <cell r="BD29">
            <v>18.582526973165319</v>
          </cell>
          <cell r="BE29">
            <v>18.623305276782684</v>
          </cell>
          <cell r="BF29">
            <v>18.663769049717391</v>
          </cell>
          <cell r="BG29">
            <v>18.70441092069532</v>
          </cell>
        </row>
        <row r="30">
          <cell r="AB30">
            <v>13.720939067180367</v>
          </cell>
          <cell r="AC30">
            <v>13.488152104368474</v>
          </cell>
          <cell r="AD30">
            <v>13.669603563285632</v>
          </cell>
          <cell r="AE30">
            <v>13.801511020620055</v>
          </cell>
          <cell r="AF30">
            <v>14.085095853243205</v>
          </cell>
          <cell r="AG30">
            <v>14.201431017686533</v>
          </cell>
          <cell r="AH30">
            <v>14.523138949779339</v>
          </cell>
          <cell r="AI30">
            <v>14.557087425100779</v>
          </cell>
          <cell r="AJ30">
            <v>14.660533919213043</v>
          </cell>
          <cell r="AK30">
            <v>14.712198690067087</v>
          </cell>
          <cell r="AL30">
            <v>14.758443809202777</v>
          </cell>
          <cell r="AM30">
            <v>14.700798427758848</v>
          </cell>
          <cell r="AN30">
            <v>14.724045620456689</v>
          </cell>
          <cell r="AO30">
            <v>14.776928080579685</v>
          </cell>
          <cell r="AP30">
            <v>14.844374711988941</v>
          </cell>
          <cell r="AQ30">
            <v>14.919538379210923</v>
          </cell>
          <cell r="AR30">
            <v>14.990061703745067</v>
          </cell>
          <cell r="AS30">
            <v>15.043936537372984</v>
          </cell>
          <cell r="AT30">
            <v>15.112707520044138</v>
          </cell>
          <cell r="AU30">
            <v>15.181959971555646</v>
          </cell>
          <cell r="AV30">
            <v>15.255248402904463</v>
          </cell>
          <cell r="AW30">
            <v>15.324199900816421</v>
          </cell>
          <cell r="AX30">
            <v>15.390588656876647</v>
          </cell>
          <cell r="AY30">
            <v>15.423099478884511</v>
          </cell>
          <cell r="AZ30">
            <v>15.457953560580416</v>
          </cell>
          <cell r="BA30">
            <v>15.492838908495747</v>
          </cell>
          <cell r="BB30">
            <v>15.527511237458977</v>
          </cell>
          <cell r="BC30">
            <v>15.561423065653514</v>
          </cell>
          <cell r="BD30">
            <v>15.595264330309705</v>
          </cell>
          <cell r="BE30">
            <v>15.629388280902194</v>
          </cell>
          <cell r="BF30">
            <v>15.663767102357642</v>
          </cell>
          <cell r="BG30">
            <v>15.698066534738965</v>
          </cell>
        </row>
        <row r="31">
          <cell r="AB31">
            <v>15.417333139594808</v>
          </cell>
          <cell r="AC31">
            <v>15.712432738727538</v>
          </cell>
          <cell r="AD31">
            <v>16.166896101540598</v>
          </cell>
          <cell r="AE31">
            <v>16.219668672647177</v>
          </cell>
          <cell r="AF31">
            <v>16.378151751207096</v>
          </cell>
          <cell r="AG31">
            <v>16.817749459964784</v>
          </cell>
          <cell r="AH31">
            <v>17.352258258955441</v>
          </cell>
          <cell r="AI31">
            <v>17.691786836384516</v>
          </cell>
          <cell r="AJ31">
            <v>17.935283245630337</v>
          </cell>
          <cell r="AK31">
            <v>18.045669015621304</v>
          </cell>
          <cell r="AL31">
            <v>17.676707459791594</v>
          </cell>
          <cell r="AM31">
            <v>17.619008125077237</v>
          </cell>
          <cell r="AN31">
            <v>17.741613877467557</v>
          </cell>
          <cell r="AO31">
            <v>17.794513053574175</v>
          </cell>
          <cell r="AP31">
            <v>17.873598230250632</v>
          </cell>
          <cell r="AQ31">
            <v>17.935078692337701</v>
          </cell>
          <cell r="AR31">
            <v>18.018408264061964</v>
          </cell>
          <cell r="AS31">
            <v>18.113086258043758</v>
          </cell>
          <cell r="AT31">
            <v>18.199183691954694</v>
          </cell>
          <cell r="AU31">
            <v>18.277862692467952</v>
          </cell>
          <cell r="AV31">
            <v>18.359102298101742</v>
          </cell>
          <cell r="AW31">
            <v>18.439294205604181</v>
          </cell>
          <cell r="AX31">
            <v>18.52234761871529</v>
          </cell>
          <cell r="AY31">
            <v>18.565285205064143</v>
          </cell>
          <cell r="AZ31">
            <v>18.606542143646934</v>
          </cell>
          <cell r="BA31">
            <v>18.646980587750388</v>
          </cell>
          <cell r="BB31">
            <v>18.687916637388771</v>
          </cell>
          <cell r="BC31">
            <v>18.7289856926506</v>
          </cell>
          <cell r="BD31">
            <v>18.770413384218596</v>
          </cell>
          <cell r="BE31">
            <v>18.811761473629382</v>
          </cell>
          <cell r="BF31">
            <v>18.852839435074657</v>
          </cell>
          <cell r="BG31">
            <v>18.893888613863236</v>
          </cell>
        </row>
        <row r="32">
          <cell r="AB32">
            <v>15.330496260504795</v>
          </cell>
          <cell r="AC32">
            <v>15.426673773539727</v>
          </cell>
          <cell r="AD32">
            <v>15.573611478225278</v>
          </cell>
          <cell r="AE32">
            <v>15.859056090749599</v>
          </cell>
          <cell r="AF32">
            <v>16.035596033684136</v>
          </cell>
          <cell r="AG32">
            <v>15.962072585573646</v>
          </cell>
          <cell r="AH32">
            <v>16.076129772668732</v>
          </cell>
          <cell r="AI32">
            <v>16.171563462207807</v>
          </cell>
          <cell r="AJ32">
            <v>16.249901270017578</v>
          </cell>
          <cell r="AK32">
            <v>16.608715642069097</v>
          </cell>
          <cell r="AL32">
            <v>17.047155720511178</v>
          </cell>
          <cell r="AM32">
            <v>17.45894440740323</v>
          </cell>
          <cell r="AN32">
            <v>17.871673863688994</v>
          </cell>
          <cell r="AO32">
            <v>17.994444553235802</v>
          </cell>
          <cell r="AP32">
            <v>18.093156162129869</v>
          </cell>
          <cell r="AQ32">
            <v>18.21548337181007</v>
          </cell>
          <cell r="AR32">
            <v>18.306127864019402</v>
          </cell>
          <cell r="AS32">
            <v>18.358024776053444</v>
          </cell>
          <cell r="AT32">
            <v>18.434941066092637</v>
          </cell>
          <cell r="AU32">
            <v>18.527786350923616</v>
          </cell>
          <cell r="AV32">
            <v>18.61426526791228</v>
          </cell>
          <cell r="AW32">
            <v>18.70128158861257</v>
          </cell>
          <cell r="AX32">
            <v>18.782510163570716</v>
          </cell>
          <cell r="AY32">
            <v>18.820330115810822</v>
          </cell>
          <cell r="AZ32">
            <v>18.862532317676564</v>
          </cell>
          <cell r="BA32">
            <v>18.90587993181261</v>
          </cell>
          <cell r="BB32">
            <v>18.948050461987926</v>
          </cell>
          <cell r="BC32">
            <v>18.989784753155021</v>
          </cell>
          <cell r="BD32">
            <v>19.030924881027694</v>
          </cell>
          <cell r="BE32">
            <v>19.072328609918436</v>
          </cell>
          <cell r="BF32">
            <v>19.114321979717054</v>
          </cell>
          <cell r="BG32">
            <v>19.156284134259195</v>
          </cell>
        </row>
        <row r="37">
          <cell r="AC37">
            <v>4.2999999999999997E-2</v>
          </cell>
          <cell r="AD37">
            <v>0</v>
          </cell>
          <cell r="AE37">
            <v>3.6999999999999998E-2</v>
          </cell>
          <cell r="AF37">
            <v>0.113</v>
          </cell>
          <cell r="AG37">
            <v>0.16600000000000001</v>
          </cell>
          <cell r="AH37">
            <v>3.5000000000000003E-2</v>
          </cell>
          <cell r="AI37">
            <v>7.7586206896551713E-2</v>
          </cell>
          <cell r="AJ37">
            <v>8.5003214378530687E-2</v>
          </cell>
          <cell r="AK37">
            <v>8.7769690842556633E-2</v>
          </cell>
          <cell r="AL37">
            <v>8.3538610423401632E-2</v>
          </cell>
          <cell r="AM37">
            <v>7.3779544508208145E-2</v>
          </cell>
          <cell r="AN37">
            <v>8.1535453409849759E-2</v>
          </cell>
          <cell r="AO37">
            <v>8.232530271250936E-2</v>
          </cell>
          <cell r="AP37">
            <v>8.1789720379305111E-2</v>
          </cell>
          <cell r="AQ37">
            <v>8.0593726286654802E-2</v>
          </cell>
          <cell r="AR37">
            <v>8.0004749459305441E-2</v>
          </cell>
          <cell r="AS37">
            <v>8.1249790449524892E-2</v>
          </cell>
          <cell r="AT37">
            <v>8.119265785745991E-2</v>
          </cell>
          <cell r="AU37">
            <v>0.16193225777290005</v>
          </cell>
          <cell r="AV37">
            <v>0.16165772727528169</v>
          </cell>
          <cell r="AW37">
            <v>0.32344981875112688</v>
          </cell>
          <cell r="AX37">
            <v>0.40474112605314672</v>
          </cell>
          <cell r="AY37">
            <v>0.80926684836422513</v>
          </cell>
          <cell r="AZ37">
            <v>1.2137268118804438</v>
          </cell>
          <cell r="BA37">
            <v>1.5373334531711185</v>
          </cell>
          <cell r="BB37">
            <v>1.8205972888670072</v>
          </cell>
          <cell r="BC37">
            <v>2.2252559724369001</v>
          </cell>
          <cell r="BD37">
            <v>2.5893379999045774</v>
          </cell>
          <cell r="BE37">
            <v>2.8320586501646696</v>
          </cell>
          <cell r="BF37">
            <v>3.2366421660424338</v>
          </cell>
          <cell r="BG37">
            <v>3.641242952125487</v>
          </cell>
          <cell r="BH37">
            <v>4.0458322397420794</v>
          </cell>
        </row>
        <row r="38">
          <cell r="AC38">
            <v>3.3000000000000002E-2</v>
          </cell>
          <cell r="AD38">
            <v>5.5E-2</v>
          </cell>
          <cell r="AE38">
            <v>1.6E-2</v>
          </cell>
          <cell r="AF38">
            <v>3.5999999999999997E-2</v>
          </cell>
          <cell r="AG38">
            <v>0.128</v>
          </cell>
          <cell r="AH38">
            <v>0</v>
          </cell>
          <cell r="AI38">
            <v>5.1945181255526086E-2</v>
          </cell>
          <cell r="AJ38">
            <v>4.6002614291060312E-2</v>
          </cell>
          <cell r="AK38">
            <v>4.8240846325338205E-2</v>
          </cell>
          <cell r="AL38">
            <v>5.0747481375518155E-2</v>
          </cell>
          <cell r="AM38">
            <v>3.9387224649488552E-2</v>
          </cell>
          <cell r="AN38">
            <v>4.7264669579386256E-2</v>
          </cell>
          <cell r="AO38">
            <v>4.6328567244158292E-2</v>
          </cell>
          <cell r="AP38">
            <v>4.6393757834777893E-2</v>
          </cell>
          <cell r="AQ38">
            <v>4.6024340136665828E-2</v>
          </cell>
          <cell r="AR38">
            <v>4.5079711888895369E-2</v>
          </cell>
          <cell r="AS38">
            <v>4.6218209336776728E-2</v>
          </cell>
          <cell r="AT38">
            <v>4.6008917288254826E-2</v>
          </cell>
          <cell r="AU38">
            <v>9.1889974594148258E-2</v>
          </cell>
          <cell r="AV38">
            <v>9.1740384414913667E-2</v>
          </cell>
          <cell r="AW38">
            <v>0.18339268429885075</v>
          </cell>
          <cell r="AX38">
            <v>0.2296250849664721</v>
          </cell>
          <cell r="AY38">
            <v>0.45904074683045692</v>
          </cell>
          <cell r="AZ38">
            <v>0.68849274463359234</v>
          </cell>
          <cell r="BA38">
            <v>0.87204281271503981</v>
          </cell>
          <cell r="BB38">
            <v>1.0327050311792314</v>
          </cell>
          <cell r="BC38">
            <v>1.26227170012492</v>
          </cell>
          <cell r="BD38">
            <v>1.4687840120794009</v>
          </cell>
          <cell r="BE38">
            <v>1.6064687114278144</v>
          </cell>
          <cell r="BF38">
            <v>1.8359624316254135</v>
          </cell>
          <cell r="BG38">
            <v>2.06546901203602</v>
          </cell>
          <cell r="BH38">
            <v>2.2949737791904092</v>
          </cell>
        </row>
        <row r="39">
          <cell r="AC39">
            <v>0</v>
          </cell>
          <cell r="AD39">
            <v>1.6E-2</v>
          </cell>
          <cell r="AE39">
            <v>1.7999999999999999E-2</v>
          </cell>
          <cell r="AF39">
            <v>3.5999999999999997E-2</v>
          </cell>
          <cell r="AG39">
            <v>3.5999999999999997E-2</v>
          </cell>
          <cell r="AH39">
            <v>0</v>
          </cell>
          <cell r="AI39">
            <v>2.3430592396109638E-2</v>
          </cell>
          <cell r="AJ39">
            <v>2.249714248237002E-2</v>
          </cell>
          <cell r="AK39">
            <v>2.1717814894747632E-2</v>
          </cell>
          <cell r="AL39">
            <v>1.9182963126638402E-2</v>
          </cell>
          <cell r="AM39">
            <v>1.7365702579973139E-2</v>
          </cell>
          <cell r="AN39">
            <v>2.0838843095967764E-2</v>
          </cell>
          <cell r="AO39">
            <v>2.0320493235939392E-2</v>
          </cell>
          <cell r="AP39">
            <v>1.9885163386653262E-2</v>
          </cell>
          <cell r="AQ39">
            <v>1.9518633085034393E-2</v>
          </cell>
          <cell r="AR39">
            <v>1.9585767076713591E-2</v>
          </cell>
          <cell r="AS39">
            <v>2.002977997606168E-2</v>
          </cell>
          <cell r="AT39">
            <v>1.9867967352080462E-2</v>
          </cell>
          <cell r="AU39">
            <v>3.9554924350617353E-2</v>
          </cell>
          <cell r="AV39">
            <v>3.9519023946835825E-2</v>
          </cell>
          <cell r="AW39">
            <v>7.9175692972747944E-2</v>
          </cell>
          <cell r="AX39">
            <v>9.9073694299171622E-2</v>
          </cell>
          <cell r="AY39">
            <v>0.19799378780103799</v>
          </cell>
          <cell r="AZ39">
            <v>0.29694595002418095</v>
          </cell>
          <cell r="BA39">
            <v>0.37615152310654204</v>
          </cell>
          <cell r="BB39">
            <v>0.44547480348269453</v>
          </cell>
          <cell r="BC39">
            <v>0.54447683027447191</v>
          </cell>
          <cell r="BD39">
            <v>0.63354651734091139</v>
          </cell>
          <cell r="BE39">
            <v>0.69293833489662082</v>
          </cell>
          <cell r="BF39">
            <v>0.79193764973565905</v>
          </cell>
          <cell r="BG39">
            <v>0.89093526183354199</v>
          </cell>
          <cell r="BH39">
            <v>0.98992607077470884</v>
          </cell>
        </row>
        <row r="40">
          <cell r="AB40">
            <v>0</v>
          </cell>
          <cell r="AC40">
            <v>0</v>
          </cell>
          <cell r="AD40">
            <v>1.7999999999999999E-2</v>
          </cell>
          <cell r="AE40">
            <v>0</v>
          </cell>
          <cell r="AF40">
            <v>9.0999999999999998E-2</v>
          </cell>
          <cell r="AG40">
            <v>0.124</v>
          </cell>
          <cell r="AH40">
            <v>0</v>
          </cell>
          <cell r="AI40">
            <v>5.1503094606542878E-2</v>
          </cell>
          <cell r="AJ40">
            <v>5.2856623285708622E-2</v>
          </cell>
          <cell r="AK40">
            <v>5.8813944363213903E-2</v>
          </cell>
          <cell r="AL40">
            <v>5.3150779614189403E-2</v>
          </cell>
          <cell r="AM40">
            <v>4.3264888373930957E-2</v>
          </cell>
          <cell r="AN40">
            <v>5.1917866048717155E-2</v>
          </cell>
          <cell r="AO40">
            <v>5.2000820337152011E-2</v>
          </cell>
          <cell r="AP40">
            <v>5.1829659747440679E-2</v>
          </cell>
          <cell r="AQ40">
            <v>5.0432802824286041E-2</v>
          </cell>
          <cell r="AR40">
            <v>4.988920746630536E-2</v>
          </cell>
          <cell r="AS40">
            <v>5.1214071284780248E-2</v>
          </cell>
          <cell r="AT40">
            <v>5.1073312331992873E-2</v>
          </cell>
          <cell r="AU40">
            <v>0.10177562146192209</v>
          </cell>
          <cell r="AV40">
            <v>0.10146167178976222</v>
          </cell>
          <cell r="AW40">
            <v>0.20309364819129302</v>
          </cell>
          <cell r="AX40">
            <v>0.25430916252987523</v>
          </cell>
          <cell r="AY40">
            <v>0.50836672593203247</v>
          </cell>
          <cell r="AZ40">
            <v>0.76239575863362063</v>
          </cell>
          <cell r="BA40">
            <v>0.9656364548459746</v>
          </cell>
          <cell r="BB40">
            <v>1.1435950826035455</v>
          </cell>
          <cell r="BC40">
            <v>1.397808917132711</v>
          </cell>
          <cell r="BD40">
            <v>1.6264861069439607</v>
          </cell>
          <cell r="BE40">
            <v>1.778942079358564</v>
          </cell>
          <cell r="BF40">
            <v>2.033079012024928</v>
          </cell>
          <cell r="BG40">
            <v>2.2872356937125282</v>
          </cell>
        </row>
        <row r="41">
          <cell r="AB41">
            <v>0</v>
          </cell>
          <cell r="AC41">
            <v>3.7999999999999999E-2</v>
          </cell>
          <cell r="AD41">
            <v>5.1999999999999998E-2</v>
          </cell>
          <cell r="AE41">
            <v>2.7E-2</v>
          </cell>
          <cell r="AF41">
            <v>7.0999999999999994E-2</v>
          </cell>
          <cell r="AG41">
            <v>0.124</v>
          </cell>
          <cell r="AH41">
            <v>0</v>
          </cell>
          <cell r="AI41">
            <v>6.0565870910698504E-2</v>
          </cell>
          <cell r="AJ41">
            <v>5.604241787201477E-2</v>
          </cell>
          <cell r="AK41">
            <v>5.73864251901866E-2</v>
          </cell>
          <cell r="AL41">
            <v>5.5153565421599091E-2</v>
          </cell>
          <cell r="AM41">
            <v>4.582965587889979E-2</v>
          </cell>
          <cell r="AN41">
            <v>5.4995587054679752E-2</v>
          </cell>
          <cell r="AO41">
            <v>5.3881530283475997E-2</v>
          </cell>
          <cell r="AP41">
            <v>5.3449352765768246E-2</v>
          </cell>
          <cell r="AQ41">
            <v>5.2661938280884578E-2</v>
          </cell>
          <cell r="AR41">
            <v>5.2163612852741667E-2</v>
          </cell>
          <cell r="AS41">
            <v>5.3430404247510041E-2</v>
          </cell>
          <cell r="AT41">
            <v>5.3117367686076111E-2</v>
          </cell>
          <cell r="AU41">
            <v>0.10592907033319225</v>
          </cell>
          <cell r="AV41">
            <v>0.10576746446680156</v>
          </cell>
          <cell r="AW41">
            <v>0.21166166833504094</v>
          </cell>
          <cell r="AX41">
            <v>0.26495298753431046</v>
          </cell>
          <cell r="AY41">
            <v>0.52959182739672961</v>
          </cell>
          <cell r="AZ41">
            <v>0.79428457699961397</v>
          </cell>
          <cell r="BA41">
            <v>1.0060808880532623</v>
          </cell>
          <cell r="BB41">
            <v>1.1914692233429536</v>
          </cell>
          <cell r="BC41">
            <v>1.4562998089718731</v>
          </cell>
          <cell r="BD41">
            <v>1.6945451318347005</v>
          </cell>
          <cell r="BE41">
            <v>1.8533947157076218</v>
          </cell>
          <cell r="BF41">
            <v>2.1181734611501208</v>
          </cell>
          <cell r="BG41">
            <v>2.3829599066581348</v>
          </cell>
        </row>
        <row r="42">
          <cell r="AB42">
            <v>2.7E-2</v>
          </cell>
          <cell r="AC42">
            <v>5.5E-2</v>
          </cell>
          <cell r="AD42">
            <v>3.5000000000000003E-2</v>
          </cell>
          <cell r="AE42">
            <v>0.126</v>
          </cell>
          <cell r="AF42">
            <v>7.2999999999999995E-2</v>
          </cell>
          <cell r="AG42">
            <v>0.126</v>
          </cell>
          <cell r="AH42">
            <v>0</v>
          </cell>
          <cell r="AI42">
            <v>7.9575596816976124E-2</v>
          </cell>
          <cell r="AJ42">
            <v>8.024109417234751E-2</v>
          </cell>
          <cell r="AK42">
            <v>6.6080421913319282E-2</v>
          </cell>
          <cell r="AL42">
            <v>6.5129948714166733E-2</v>
          </cell>
          <cell r="AM42">
            <v>5.8205412323361926E-2</v>
          </cell>
          <cell r="AN42">
            <v>6.9846494788034313E-2</v>
          </cell>
          <cell r="AO42">
            <v>6.7900674382245937E-2</v>
          </cell>
          <cell r="AP42">
            <v>6.543259042422564E-2</v>
          </cell>
          <cell r="AQ42">
            <v>6.5303024126406914E-2</v>
          </cell>
          <cell r="AR42">
            <v>6.533763920885495E-2</v>
          </cell>
          <cell r="AS42">
            <v>6.6764084585953537E-2</v>
          </cell>
          <cell r="AT42">
            <v>6.6147602545537393E-2</v>
          </cell>
          <cell r="AU42">
            <v>0.13159397635639136</v>
          </cell>
          <cell r="AV42">
            <v>0.13171544227438139</v>
          </cell>
          <cell r="AW42">
            <v>0.2637478542692106</v>
          </cell>
          <cell r="AX42">
            <v>0.3299844800157371</v>
          </cell>
          <cell r="AY42">
            <v>0.65942096818661278</v>
          </cell>
          <cell r="AZ42">
            <v>0.98899742680586944</v>
          </cell>
          <cell r="BA42">
            <v>1.2528738127634562</v>
          </cell>
          <cell r="BB42">
            <v>1.4837368338852819</v>
          </cell>
          <cell r="BC42">
            <v>1.8134667390988299</v>
          </cell>
          <cell r="BD42">
            <v>2.1101262232306555</v>
          </cell>
          <cell r="BE42">
            <v>2.3079485883831317</v>
          </cell>
          <cell r="BF42">
            <v>2.6376918227533395</v>
          </cell>
          <cell r="BG42">
            <v>2.9674118428713743</v>
          </cell>
        </row>
        <row r="43">
          <cell r="AB43">
            <v>9.1999999999999998E-2</v>
          </cell>
          <cell r="AC43">
            <v>0</v>
          </cell>
          <cell r="AD43">
            <v>7.1999999999999995E-2</v>
          </cell>
          <cell r="AE43">
            <v>1.7999999999999999E-2</v>
          </cell>
          <cell r="AF43">
            <v>0.222</v>
          </cell>
          <cell r="AG43">
            <v>8.7999999999999995E-2</v>
          </cell>
          <cell r="AH43">
            <v>0</v>
          </cell>
          <cell r="AI43">
            <v>8.8417329796640146E-2</v>
          </cell>
          <cell r="AJ43">
            <v>8.2589712375374866E-2</v>
          </cell>
          <cell r="AK43">
            <v>8.8583249018787294E-2</v>
          </cell>
          <cell r="AL43">
            <v>6.4332831980529762E-2</v>
          </cell>
          <cell r="AM43">
            <v>6.4784624634266402E-2</v>
          </cell>
          <cell r="AN43">
            <v>7.7741549561119699E-2</v>
          </cell>
          <cell r="AO43">
            <v>7.5606393514015588E-2</v>
          </cell>
          <cell r="AP43">
            <v>7.4209729741743752E-2</v>
          </cell>
          <cell r="AQ43">
            <v>7.1335025886335043E-2</v>
          </cell>
          <cell r="AR43">
            <v>7.2735464667496114E-2</v>
          </cell>
          <cell r="AS43">
            <v>7.4325632674142023E-2</v>
          </cell>
          <cell r="AT43">
            <v>7.3642449296746501E-2</v>
          </cell>
          <cell r="AU43">
            <v>0.14649932090658538</v>
          </cell>
          <cell r="AV43">
            <v>0.14617929781043501</v>
          </cell>
          <cell r="AW43">
            <v>0.29336123734594571</v>
          </cell>
          <cell r="AX43">
            <v>0.36700396901692733</v>
          </cell>
          <cell r="AY43">
            <v>0.733347338840457</v>
          </cell>
          <cell r="AZ43">
            <v>1.0998203242958806</v>
          </cell>
          <cell r="BA43">
            <v>1.3931814216356462</v>
          </cell>
          <cell r="BB43">
            <v>1.6500202179346091</v>
          </cell>
          <cell r="BC43">
            <v>2.0166820275859694</v>
          </cell>
          <cell r="BD43">
            <v>2.3465706656315106</v>
          </cell>
          <cell r="BE43">
            <v>2.5665483879131594</v>
          </cell>
          <cell r="BF43">
            <v>2.9332360943237923</v>
          </cell>
          <cell r="BG43">
            <v>3.299920908933164</v>
          </cell>
        </row>
        <row r="44">
          <cell r="AB44">
            <v>0</v>
          </cell>
          <cell r="AC44">
            <v>3.5999999999999997E-2</v>
          </cell>
          <cell r="AD44">
            <v>3.6999999999999998E-2</v>
          </cell>
          <cell r="AE44">
            <v>7.1999999999999995E-2</v>
          </cell>
          <cell r="AF44">
            <v>0.14699999999999999</v>
          </cell>
          <cell r="AG44">
            <v>0.104</v>
          </cell>
          <cell r="AH44">
            <v>0.8531518624641834</v>
          </cell>
          <cell r="AI44">
            <v>0.26815912079225984</v>
          </cell>
          <cell r="AJ44">
            <v>0.28645596653241634</v>
          </cell>
          <cell r="AK44">
            <v>0.30548194287087654</v>
          </cell>
          <cell r="AL44">
            <v>0.33634071676100985</v>
          </cell>
          <cell r="AM44">
            <v>0.40991792188414922</v>
          </cell>
          <cell r="AN44">
            <v>0.32127113376814237</v>
          </cell>
          <cell r="AO44">
            <v>0.33189353636331886</v>
          </cell>
          <cell r="AP44">
            <v>0.34098105032949932</v>
          </cell>
          <cell r="AQ44">
            <v>0.34808087182122394</v>
          </cell>
          <cell r="AR44">
            <v>0.35042890283326678</v>
          </cell>
          <cell r="AS44">
            <v>0.33853109902309025</v>
          </cell>
          <cell r="AT44">
            <v>0.34198309207407984</v>
          </cell>
          <cell r="AU44">
            <v>0.68800200643246412</v>
          </cell>
          <cell r="AV44">
            <v>0.68900865739470829</v>
          </cell>
          <cell r="AW44">
            <v>1.3759735758614913</v>
          </cell>
          <cell r="AX44">
            <v>1.7167492153929169</v>
          </cell>
          <cell r="AY44">
            <v>3.4369403908254714</v>
          </cell>
          <cell r="AZ44">
            <v>5.1565264212437292</v>
          </cell>
          <cell r="BA44">
            <v>6.5313546376013338</v>
          </cell>
          <cell r="BB44">
            <v>7.7338631211473814</v>
          </cell>
          <cell r="BC44">
            <v>9.4520899177733959</v>
          </cell>
          <cell r="BD44">
            <v>10.999412591860871</v>
          </cell>
          <cell r="BE44">
            <v>12.030720983939094</v>
          </cell>
          <cell r="BF44">
            <v>13.749247427153552</v>
          </cell>
          <cell r="BG44">
            <v>15.467770903721933</v>
          </cell>
        </row>
        <row r="45">
          <cell r="AB45">
            <v>3.5999999999999997E-2</v>
          </cell>
          <cell r="AC45">
            <v>5.6000000000000001E-2</v>
          </cell>
          <cell r="AD45">
            <v>5.3999999999999999E-2</v>
          </cell>
          <cell r="AE45">
            <v>7.2999999999999995E-2</v>
          </cell>
          <cell r="AF45">
            <v>3.5999999999999997E-2</v>
          </cell>
          <cell r="AG45">
            <v>0.13300000000000001</v>
          </cell>
          <cell r="AH45">
            <v>-1.9083094555873925</v>
          </cell>
          <cell r="AI45">
            <v>-0.35639024217227949</v>
          </cell>
          <cell r="AJ45">
            <v>-0.40117011062270369</v>
          </cell>
          <cell r="AK45">
            <v>-0.45982869399307102</v>
          </cell>
          <cell r="AL45">
            <v>-0.553895706528863</v>
          </cell>
          <cell r="AM45">
            <v>-0.73591884178086198</v>
          </cell>
          <cell r="AN45">
            <v>-0.50144071901955578</v>
          </cell>
          <cell r="AO45">
            <v>-0.53045081438901109</v>
          </cell>
          <cell r="AP45">
            <v>-0.55630695514227257</v>
          </cell>
          <cell r="AQ45">
            <v>-0.57560260737211288</v>
          </cell>
          <cell r="AR45">
            <v>-0.57994398754076282</v>
          </cell>
          <cell r="AS45">
            <v>-0.54874901669274312</v>
          </cell>
          <cell r="AT45">
            <v>-0.55821067622738041</v>
          </cell>
          <cell r="AU45">
            <v>-1.1275252971901089</v>
          </cell>
          <cell r="AV45">
            <v>-1.130010528341036</v>
          </cell>
          <cell r="AW45">
            <v>-2.2539654319954465</v>
          </cell>
          <cell r="AX45">
            <v>-2.8092304752233579</v>
          </cell>
          <cell r="AY45">
            <v>-5.6278160064123783</v>
          </cell>
          <cell r="AZ45">
            <v>-8.4447050472797773</v>
          </cell>
          <cell r="BA45">
            <v>-10.695800619327441</v>
          </cell>
          <cell r="BB45">
            <v>-12.664323501044606</v>
          </cell>
          <cell r="BC45">
            <v>-15.477644480495217</v>
          </cell>
          <cell r="BD45">
            <v>-18.012013499424484</v>
          </cell>
          <cell r="BE45">
            <v>-19.700922846250023</v>
          </cell>
          <cell r="BF45">
            <v>-22.51491321957111</v>
          </cell>
          <cell r="BG45">
            <v>-25.328928596212386</v>
          </cell>
        </row>
        <row r="46">
          <cell r="AB46">
            <v>7.0000000000000001E-3</v>
          </cell>
          <cell r="AC46">
            <v>1.7999999999999999E-2</v>
          </cell>
          <cell r="AD46">
            <v>1.7999999999999999E-2</v>
          </cell>
          <cell r="AE46">
            <v>3.5999999999999997E-2</v>
          </cell>
          <cell r="AF46">
            <v>1.7999999999999999E-2</v>
          </cell>
          <cell r="AG46">
            <v>0.14199999999999999</v>
          </cell>
          <cell r="AH46">
            <v>6.0432404271945815E-2</v>
          </cell>
          <cell r="AI46">
            <v>6.0661450988493758E-2</v>
          </cell>
          <cell r="AJ46">
            <v>6.2890490928290271E-2</v>
          </cell>
          <cell r="AK46">
            <v>6.3348866701423548E-2</v>
          </cell>
          <cell r="AL46">
            <v>7.2058710510855703E-2</v>
          </cell>
          <cell r="AM46">
            <v>6.3878384680201822E-2</v>
          </cell>
          <cell r="AN46">
            <v>6.4567580761853025E-2</v>
          </cell>
          <cell r="AO46">
            <v>6.534880671652489E-2</v>
          </cell>
          <cell r="AP46">
            <v>6.5840469874171789E-2</v>
          </cell>
          <cell r="AQ46">
            <v>6.6338790508721449E-2</v>
          </cell>
          <cell r="AR46">
            <v>6.5194806508294595E-2</v>
          </cell>
          <cell r="AS46">
            <v>6.5458090873913147E-2</v>
          </cell>
          <cell r="AT46">
            <v>6.5636192896325177E-2</v>
          </cell>
          <cell r="AU46">
            <v>0.13138734026457047</v>
          </cell>
          <cell r="AV46">
            <v>0.13133840701727495</v>
          </cell>
          <cell r="AW46">
            <v>0.26229419289164474</v>
          </cell>
          <cell r="AX46">
            <v>0.32805711197186427</v>
          </cell>
          <cell r="AY46">
            <v>0.65622374645834258</v>
          </cell>
          <cell r="AZ46">
            <v>0.98432660778501979</v>
          </cell>
          <cell r="BA46">
            <v>1.2467378126766329</v>
          </cell>
          <cell r="BB46">
            <v>1.4763563795307331</v>
          </cell>
          <cell r="BC46">
            <v>1.8045006378548434</v>
          </cell>
          <cell r="BD46">
            <v>2.0997941052955138</v>
          </cell>
          <cell r="BE46">
            <v>2.2966383104309998</v>
          </cell>
          <cell r="BF46">
            <v>2.6247138958202125</v>
          </cell>
          <cell r="BG46">
            <v>2.9528035019232712</v>
          </cell>
        </row>
        <row r="47">
          <cell r="AB47">
            <v>0.01</v>
          </cell>
          <cell r="AC47">
            <v>3.5999999999999997E-2</v>
          </cell>
          <cell r="AD47">
            <v>5.3999999999999999E-2</v>
          </cell>
          <cell r="AE47">
            <v>5.1999999999999998E-2</v>
          </cell>
          <cell r="AF47">
            <v>9.1999999999999998E-2</v>
          </cell>
          <cell r="AG47">
            <v>0.108</v>
          </cell>
          <cell r="AH47">
            <v>-2.4109143005991145</v>
          </cell>
          <cell r="AI47">
            <v>-0.46527725477434007</v>
          </cell>
          <cell r="AJ47">
            <v>-0.52046639337037981</v>
          </cell>
          <cell r="AK47">
            <v>-0.5887031213156233</v>
          </cell>
          <cell r="AL47">
            <v>-0.71763114381999948</v>
          </cell>
          <cell r="AM47">
            <v>-0.94059844277589144</v>
          </cell>
          <cell r="AN47">
            <v>-0.64653527121124688</v>
          </cell>
          <cell r="AO47">
            <v>-0.68278687449862818</v>
          </cell>
          <cell r="AP47">
            <v>-0.7152509707242779</v>
          </cell>
          <cell r="AQ47">
            <v>-0.74056054060600884</v>
          </cell>
          <cell r="AR47">
            <v>-0.74514641996321074</v>
          </cell>
          <cell r="AS47">
            <v>-0.70605601540067453</v>
          </cell>
          <cell r="AT47">
            <v>-0.71796016423856002</v>
          </cell>
          <cell r="AU47">
            <v>-1.4499896443730929</v>
          </cell>
          <cell r="AV47">
            <v>-1.4532375948605158</v>
          </cell>
          <cell r="AW47">
            <v>-2.8985084793348883</v>
          </cell>
          <cell r="AX47">
            <v>-3.6128759491038656</v>
          </cell>
          <cell r="AY47">
            <v>-7.2375513085078023</v>
          </cell>
          <cell r="AZ47">
            <v>-10.860106288813151</v>
          </cell>
          <cell r="BA47">
            <v>-13.755092021994008</v>
          </cell>
          <cell r="BB47">
            <v>-16.286660680650161</v>
          </cell>
          <cell r="BC47">
            <v>-19.904725480411148</v>
          </cell>
          <cell r="BD47">
            <v>-23.163961116723836</v>
          </cell>
          <cell r="BE47">
            <v>-25.335940479316641</v>
          </cell>
          <cell r="BF47">
            <v>-28.954817582086996</v>
          </cell>
          <cell r="BG47">
            <v>-32.573724460277035</v>
          </cell>
        </row>
        <row r="48">
          <cell r="AB48">
            <v>5.6000000000000001E-2</v>
          </cell>
          <cell r="AC48">
            <v>0</v>
          </cell>
          <cell r="AD48">
            <v>7.0999999999999994E-2</v>
          </cell>
          <cell r="AE48">
            <v>0.13700000000000001</v>
          </cell>
          <cell r="AF48">
            <v>9.1999999999999998E-2</v>
          </cell>
          <cell r="AG48">
            <v>0.124</v>
          </cell>
          <cell r="AH48">
            <v>4.3706394894503777</v>
          </cell>
          <cell r="AI48">
            <v>1.0598230524868208</v>
          </cell>
          <cell r="AJ48">
            <v>1.1470572276749702</v>
          </cell>
          <cell r="AK48">
            <v>1.2511086131882447</v>
          </cell>
          <cell r="AL48">
            <v>1.4718912424209538</v>
          </cell>
          <cell r="AM48">
            <v>1.8601039250442735</v>
          </cell>
          <cell r="AN48">
            <v>1.3579968121630526</v>
          </cell>
          <cell r="AO48">
            <v>1.4176315640982988</v>
          </cell>
          <cell r="AP48">
            <v>1.4717464313829649</v>
          </cell>
          <cell r="AQ48">
            <v>1.5158739950219087</v>
          </cell>
          <cell r="AR48">
            <v>1.5246705455420997</v>
          </cell>
          <cell r="AS48">
            <v>1.4575838696416652</v>
          </cell>
          <cell r="AT48">
            <v>1.4775012811373873</v>
          </cell>
          <cell r="AU48">
            <v>2.9789504490904104</v>
          </cell>
          <cell r="AV48">
            <v>2.984860046811157</v>
          </cell>
          <cell r="AW48">
            <v>5.9563235384129829</v>
          </cell>
          <cell r="AX48">
            <v>7.4276095925468022</v>
          </cell>
          <cell r="AY48">
            <v>14.875174934284814</v>
          </cell>
          <cell r="AZ48">
            <v>22.319294713790978</v>
          </cell>
          <cell r="BA48">
            <v>28.269499824752444</v>
          </cell>
          <cell r="BB48">
            <v>33.473166199721334</v>
          </cell>
          <cell r="BC48">
            <v>40.909517409652452</v>
          </cell>
          <cell r="BD48">
            <v>47.60737126202622</v>
          </cell>
          <cell r="BE48">
            <v>52.071204563344992</v>
          </cell>
          <cell r="BF48">
            <v>59.509046841028656</v>
          </cell>
          <cell r="BG48">
            <v>66.946903072673962</v>
          </cell>
        </row>
        <row r="53">
          <cell r="AC53">
            <v>1.903</v>
          </cell>
          <cell r="AD53">
            <v>1.488</v>
          </cell>
          <cell r="AE53">
            <v>1.9139999999999999</v>
          </cell>
          <cell r="AF53">
            <v>1.821</v>
          </cell>
          <cell r="AG53">
            <v>1.0369999999999999</v>
          </cell>
          <cell r="AH53">
            <v>3.2959999999999998</v>
          </cell>
          <cell r="AI53">
            <v>1.7987005822066733</v>
          </cell>
          <cell r="AJ53">
            <v>1.7112393618911121</v>
          </cell>
          <cell r="AK53">
            <v>1.6891348879624817</v>
          </cell>
          <cell r="AL53">
            <v>1.6629798220466443</v>
          </cell>
          <cell r="AM53">
            <v>1.7758836807879215</v>
          </cell>
          <cell r="AN53">
            <v>1.5243420590990882</v>
          </cell>
          <cell r="AO53">
            <v>1.4684147761153181</v>
          </cell>
          <cell r="AP53">
            <v>1.4179096426369207</v>
          </cell>
          <cell r="AQ53">
            <v>1.3028265528109364</v>
          </cell>
          <cell r="AR53">
            <v>0.82120358678181848</v>
          </cell>
          <cell r="AS53">
            <v>0.64381247462503266</v>
          </cell>
          <cell r="AT53">
            <v>0.48464288854028792</v>
          </cell>
          <cell r="AU53">
            <v>0.32433299620798578</v>
          </cell>
          <cell r="AV53">
            <v>3.2516531808782376E-2</v>
          </cell>
          <cell r="AW53">
            <v>3.2486034900900108E-2</v>
          </cell>
          <cell r="AX53">
            <v>3.2293423959212531E-2</v>
          </cell>
          <cell r="AY53">
            <v>3.236685269347031E-2</v>
          </cell>
          <cell r="AZ53">
            <v>3.2428274255025084E-2</v>
          </cell>
          <cell r="BA53">
            <v>3.2418223523478083E-2</v>
          </cell>
          <cell r="BB53">
            <v>3.2398561866417222E-2</v>
          </cell>
          <cell r="BC53">
            <v>3.2381067259520648E-2</v>
          </cell>
          <cell r="BD53">
            <v>3.2398595919582267E-2</v>
          </cell>
          <cell r="BE53">
            <v>3.2404944564804659E-2</v>
          </cell>
          <cell r="BF53">
            <v>3.2400278626760579E-2</v>
          </cell>
          <cell r="BG53">
            <v>3.2396689647417078E-2</v>
          </cell>
          <cell r="BH53">
            <v>3.2396315203617049E-2</v>
          </cell>
        </row>
        <row r="54">
          <cell r="AC54">
            <v>1.0840000000000001</v>
          </cell>
          <cell r="AD54">
            <v>1.6419999999999999</v>
          </cell>
          <cell r="AE54">
            <v>2.3559999999999999</v>
          </cell>
          <cell r="AF54">
            <v>1.91</v>
          </cell>
          <cell r="AG54">
            <v>2.7280000000000002</v>
          </cell>
          <cell r="AH54">
            <v>3.5659999999999998</v>
          </cell>
          <cell r="AI54">
            <v>2.2967501573970095</v>
          </cell>
          <cell r="AJ54">
            <v>2.2298210786910322</v>
          </cell>
          <cell r="AK54">
            <v>2.2251433828188514</v>
          </cell>
          <cell r="AL54">
            <v>2.2759745970995464</v>
          </cell>
          <cell r="AM54">
            <v>2.2016939188822446</v>
          </cell>
          <cell r="AN54">
            <v>1.9816558473332975</v>
          </cell>
          <cell r="AO54">
            <v>1.9162491829845372</v>
          </cell>
          <cell r="AP54">
            <v>1.8509188288937022</v>
          </cell>
          <cell r="AQ54">
            <v>1.6973431328121704</v>
          </cell>
          <cell r="AR54">
            <v>1.057879485844951</v>
          </cell>
          <cell r="AS54">
            <v>0.83783709141563145</v>
          </cell>
          <cell r="AT54">
            <v>0.63087666188151359</v>
          </cell>
          <cell r="AU54">
            <v>0.42186494450333117</v>
          </cell>
          <cell r="AV54">
            <v>4.2234557422341792E-2</v>
          </cell>
          <cell r="AW54">
            <v>4.2122432972785478E-2</v>
          </cell>
          <cell r="AX54">
            <v>4.2019908259480918E-2</v>
          </cell>
          <cell r="AY54">
            <v>4.2111375179980461E-2</v>
          </cell>
          <cell r="AZ54">
            <v>4.2168087024137123E-2</v>
          </cell>
          <cell r="BA54">
            <v>4.2131272171745157E-2</v>
          </cell>
          <cell r="BB54">
            <v>4.2110615121625825E-2</v>
          </cell>
          <cell r="BC54">
            <v>4.2108251551393902E-2</v>
          </cell>
          <cell r="BD54">
            <v>4.2125920209776499E-2</v>
          </cell>
          <cell r="BE54">
            <v>4.2128829215735707E-2</v>
          </cell>
          <cell r="BF54">
            <v>4.2120977654055418E-2</v>
          </cell>
          <cell r="BG54">
            <v>4.2118918750517473E-2</v>
          </cell>
          <cell r="BH54">
            <v>4.2120579476295807E-2</v>
          </cell>
        </row>
        <row r="55">
          <cell r="AC55">
            <v>3.7</v>
          </cell>
          <cell r="AD55">
            <v>2</v>
          </cell>
          <cell r="AE55">
            <v>2.403</v>
          </cell>
          <cell r="AF55">
            <v>5.1589999999999998</v>
          </cell>
          <cell r="AG55">
            <v>2.78</v>
          </cell>
          <cell r="AH55">
            <v>3.48</v>
          </cell>
          <cell r="AI55">
            <v>2.9781331740973198</v>
          </cell>
          <cell r="AJ55">
            <v>2.9137449680365517</v>
          </cell>
          <cell r="AK55">
            <v>3.0257232950835897</v>
          </cell>
          <cell r="AL55">
            <v>2.6479067130553977</v>
          </cell>
          <cell r="AM55">
            <v>2.6303335927050453</v>
          </cell>
          <cell r="AN55">
            <v>2.5051485428784539</v>
          </cell>
          <cell r="AO55">
            <v>2.4093565921409001</v>
          </cell>
          <cell r="AP55">
            <v>2.3079866046745594</v>
          </cell>
          <cell r="AQ55">
            <v>2.074810298000723</v>
          </cell>
          <cell r="AR55">
            <v>1.3078547840350527</v>
          </cell>
          <cell r="AS55">
            <v>1.0448430366236146</v>
          </cell>
          <cell r="AT55">
            <v>0.78384439846927279</v>
          </cell>
          <cell r="AU55">
            <v>0.52217632790300161</v>
          </cell>
          <cell r="AV55">
            <v>5.2122989500287861E-2</v>
          </cell>
          <cell r="AW55">
            <v>5.2265373753960981E-2</v>
          </cell>
          <cell r="AX55">
            <v>5.2239406941492289E-2</v>
          </cell>
          <cell r="AY55">
            <v>5.2237446306000558E-2</v>
          </cell>
          <cell r="AZ55">
            <v>5.2217253171767383E-2</v>
          </cell>
          <cell r="BA55">
            <v>5.2216493934701812E-2</v>
          </cell>
          <cell r="BB55">
            <v>5.2235194821584598E-2</v>
          </cell>
          <cell r="BC55">
            <v>5.2229159035109329E-2</v>
          </cell>
          <cell r="BD55">
            <v>5.2227109453832729E-2</v>
          </cell>
          <cell r="BE55">
            <v>5.2225042083399162E-2</v>
          </cell>
          <cell r="BF55">
            <v>5.2226599865725531E-2</v>
          </cell>
          <cell r="BG55">
            <v>5.2228621051930268E-2</v>
          </cell>
          <cell r="BH55">
            <v>5.2227306297999411E-2</v>
          </cell>
        </row>
        <row r="56">
          <cell r="AB56">
            <v>0.86699999999999999</v>
          </cell>
          <cell r="AC56">
            <v>1.89E-3</v>
          </cell>
          <cell r="AD56">
            <v>1.206</v>
          </cell>
          <cell r="AE56">
            <v>1.4610000000000001</v>
          </cell>
          <cell r="AF56">
            <v>1.708</v>
          </cell>
          <cell r="AG56">
            <v>3.0880000000000001</v>
          </cell>
          <cell r="AH56">
            <v>3.3119999999999998</v>
          </cell>
          <cell r="AI56">
            <v>2.0281497251231593</v>
          </cell>
          <cell r="AJ56">
            <v>2.0113612377337415</v>
          </cell>
          <cell r="AK56">
            <v>2.1232317965510616</v>
          </cell>
          <cell r="AL56">
            <v>2.1917146147647797</v>
          </cell>
          <cell r="AM56">
            <v>2.0395904500302002</v>
          </cell>
          <cell r="AN56">
            <v>1.8342437336828723</v>
          </cell>
          <cell r="AO56">
            <v>1.7908645965919163</v>
          </cell>
          <cell r="AP56">
            <v>1.7424777318703035</v>
          </cell>
          <cell r="AQ56">
            <v>1.5931769505294726</v>
          </cell>
          <cell r="AR56">
            <v>0.98688086213868043</v>
          </cell>
          <cell r="AS56">
            <v>0.78301910096682215</v>
          </cell>
          <cell r="AT56">
            <v>0.59112164932261668</v>
          </cell>
          <cell r="AU56">
            <v>0.39560252047415934</v>
          </cell>
          <cell r="AV56">
            <v>3.9543646213015926E-2</v>
          </cell>
          <cell r="AW56">
            <v>3.9382644776271764E-2</v>
          </cell>
          <cell r="AX56">
            <v>3.9333394930912459E-2</v>
          </cell>
          <cell r="AY56">
            <v>3.9463709132749152E-2</v>
          </cell>
          <cell r="AZ56">
            <v>3.9523279680507763E-2</v>
          </cell>
          <cell r="BA56">
            <v>3.9449334946691408E-2</v>
          </cell>
          <cell r="BB56">
            <v>3.9430472693426512E-2</v>
          </cell>
          <cell r="BC56">
            <v>3.944003827685745E-2</v>
          </cell>
          <cell r="BD56">
            <v>3.9461366946046461E-2</v>
          </cell>
          <cell r="BE56">
            <v>3.9460898508705919E-2</v>
          </cell>
          <cell r="BF56">
            <v>3.944842227434555E-2</v>
          </cell>
          <cell r="BG56">
            <v>3.9448239739876385E-2</v>
          </cell>
        </row>
        <row r="57">
          <cell r="AB57">
            <v>3.9489999999999998</v>
          </cell>
          <cell r="AC57">
            <v>1.6069999999999999E-3</v>
          </cell>
          <cell r="AD57">
            <v>1.948</v>
          </cell>
          <cell r="AE57">
            <v>3.0590000000000002</v>
          </cell>
          <cell r="AF57">
            <v>1.9139999999999999</v>
          </cell>
          <cell r="AG57">
            <v>3.3039999999999998</v>
          </cell>
          <cell r="AH57">
            <v>1.284</v>
          </cell>
          <cell r="AI57">
            <v>2.1663086019900173</v>
          </cell>
          <cell r="AJ57">
            <v>2.0339354500084892</v>
          </cell>
          <cell r="AK57">
            <v>1.8706173581677126</v>
          </cell>
          <cell r="AL57">
            <v>1.8595606689406223</v>
          </cell>
          <cell r="AM57">
            <v>1.6109129508928046</v>
          </cell>
          <cell r="AN57">
            <v>1.6837650052940552</v>
          </cell>
          <cell r="AO57">
            <v>1.5904748318014101</v>
          </cell>
          <cell r="AP57">
            <v>1.5042641105724228</v>
          </cell>
          <cell r="AQ57">
            <v>1.3691249074690981</v>
          </cell>
          <cell r="AR57">
            <v>0.85071730329274042</v>
          </cell>
          <cell r="AS57">
            <v>0.68949223235760859</v>
          </cell>
          <cell r="AT57">
            <v>0.51463486161370975</v>
          </cell>
          <cell r="AU57">
            <v>0.34223843161844297</v>
          </cell>
          <cell r="AV57">
            <v>3.4238252148650908E-2</v>
          </cell>
          <cell r="AW57">
            <v>3.4243958887762709E-2</v>
          </cell>
          <cell r="AX57">
            <v>3.4358462481407982E-2</v>
          </cell>
          <cell r="AY57">
            <v>3.4275498812499083E-2</v>
          </cell>
          <cell r="AZ57">
            <v>3.4239614567768833E-2</v>
          </cell>
          <cell r="BA57">
            <v>3.4271157379617903E-2</v>
          </cell>
          <cell r="BB57">
            <v>3.4277738425811298E-2</v>
          </cell>
          <cell r="BC57">
            <v>3.4284494333421019E-2</v>
          </cell>
          <cell r="BD57">
            <v>3.4269700703823625E-2</v>
          </cell>
          <cell r="BE57">
            <v>3.426854108208853E-2</v>
          </cell>
          <cell r="BF57">
            <v>3.4274326384952467E-2</v>
          </cell>
          <cell r="BG57">
            <v>3.4274960186019388E-2</v>
          </cell>
        </row>
        <row r="58">
          <cell r="AB58">
            <v>2.0259999999999998</v>
          </cell>
          <cell r="AC58">
            <v>1.3260000000000001E-3</v>
          </cell>
          <cell r="AD58">
            <v>4.7699999999999996</v>
          </cell>
          <cell r="AE58">
            <v>2.9470000000000001</v>
          </cell>
          <cell r="AF58">
            <v>1.9910000000000001</v>
          </cell>
          <cell r="AG58">
            <v>4.4770000000000003</v>
          </cell>
          <cell r="AH58">
            <v>3.51</v>
          </cell>
          <cell r="AI58">
            <v>3.3306830056662919</v>
          </cell>
          <cell r="AJ58">
            <v>2.8193178035508275</v>
          </cell>
          <cell r="AK58">
            <v>2.8189712474955879</v>
          </cell>
          <cell r="AL58">
            <v>2.9581638720103673</v>
          </cell>
          <cell r="AM58">
            <v>2.6987999875389992</v>
          </cell>
          <cell r="AN58">
            <v>2.5810475146344838</v>
          </cell>
          <cell r="AO58">
            <v>2.4362970212236346</v>
          </cell>
          <cell r="AP58">
            <v>2.3559694614592668</v>
          </cell>
          <cell r="AQ58">
            <v>2.1627017189820337</v>
          </cell>
          <cell r="AR58">
            <v>1.3415368096314055</v>
          </cell>
          <cell r="AS58">
            <v>1.0716800518158447</v>
          </cell>
          <cell r="AT58">
            <v>0.80298729112390155</v>
          </cell>
          <cell r="AU58">
            <v>0.5371441203480869</v>
          </cell>
          <cell r="AV58">
            <v>5.3782272653647933E-2</v>
          </cell>
          <cell r="AW58">
            <v>5.3621556979899808E-2</v>
          </cell>
          <cell r="AX58">
            <v>5.3600325381305977E-2</v>
          </cell>
          <cell r="AY58">
            <v>5.3611984517387225E-2</v>
          </cell>
          <cell r="AZ58">
            <v>5.3697161420023412E-2</v>
          </cell>
          <cell r="BA58">
            <v>5.366266019045287E-2</v>
          </cell>
          <cell r="BB58">
            <v>5.3638737697813854E-2</v>
          </cell>
          <cell r="BC58">
            <v>5.3642173841396669E-2</v>
          </cell>
          <cell r="BD58">
            <v>5.3650543533414807E-2</v>
          </cell>
          <cell r="BE58">
            <v>5.3658255336620317E-2</v>
          </cell>
          <cell r="BF58">
            <v>5.3650474119939708E-2</v>
          </cell>
          <cell r="BG58">
            <v>5.3648036905837068E-2</v>
          </cell>
        </row>
        <row r="59">
          <cell r="AB59">
            <v>1.486</v>
          </cell>
          <cell r="AC59">
            <v>1.7669999999999999E-3</v>
          </cell>
          <cell r="AD59">
            <v>2.1240000000000001</v>
          </cell>
          <cell r="AE59">
            <v>3.2669999999999999</v>
          </cell>
          <cell r="AF59">
            <v>5.452</v>
          </cell>
          <cell r="AG59">
            <v>3.198</v>
          </cell>
          <cell r="AH59">
            <v>0</v>
          </cell>
          <cell r="AI59">
            <v>2.6429002589748749</v>
          </cell>
          <cell r="AJ59">
            <v>2.5252083227597137</v>
          </cell>
          <cell r="AK59">
            <v>2.4152312023955482</v>
          </cell>
          <cell r="AL59">
            <v>1.880928426551381</v>
          </cell>
          <cell r="AM59">
            <v>1.6545923445247412</v>
          </cell>
          <cell r="AN59">
            <v>1.962151862683458</v>
          </cell>
          <cell r="AO59">
            <v>1.83264564622169</v>
          </cell>
          <cell r="AP59">
            <v>1.7016038778753177</v>
          </cell>
          <cell r="AQ59">
            <v>1.4990742170716329</v>
          </cell>
          <cell r="AR59">
            <v>0.94847236276061841</v>
          </cell>
          <cell r="AS59">
            <v>0.78265497208007073</v>
          </cell>
          <cell r="AT59">
            <v>0.57981009222937119</v>
          </cell>
          <cell r="AU59">
            <v>0.38275107791784801</v>
          </cell>
          <cell r="AV59">
            <v>3.8116024745995826E-2</v>
          </cell>
          <cell r="AW59">
            <v>3.8476120137097239E-2</v>
          </cell>
          <cell r="AX59">
            <v>3.8761878449157086E-2</v>
          </cell>
          <cell r="AY59">
            <v>3.8496971195695333E-2</v>
          </cell>
          <cell r="AZ59">
            <v>3.8328719460413822E-2</v>
          </cell>
          <cell r="BA59">
            <v>3.843594279767186E-2</v>
          </cell>
          <cell r="BB59">
            <v>3.8499926408007069E-2</v>
          </cell>
          <cell r="BC59">
            <v>3.8504687662189035E-2</v>
          </cell>
          <cell r="BD59">
            <v>3.8453249504795423E-2</v>
          </cell>
          <cell r="BE59">
            <v>3.8444505166615441E-2</v>
          </cell>
          <cell r="BF59">
            <v>3.8467662307855768E-2</v>
          </cell>
          <cell r="BG59">
            <v>3.8474006209892539E-2</v>
          </cell>
        </row>
        <row r="60">
          <cell r="AB60">
            <v>2.3679999999999999</v>
          </cell>
          <cell r="AC60">
            <v>1.4550000000000001E-3</v>
          </cell>
          <cell r="AD60">
            <v>1.151</v>
          </cell>
          <cell r="AE60">
            <v>3.7440000000000002</v>
          </cell>
          <cell r="AF60">
            <v>5.5979999999999999</v>
          </cell>
          <cell r="AG60">
            <v>3.5590000000000002</v>
          </cell>
          <cell r="AH60">
            <v>3.4923656016946421</v>
          </cell>
          <cell r="AI60">
            <v>3.3023294916507839</v>
          </cell>
          <cell r="AJ60">
            <v>3.4159391402146388</v>
          </cell>
          <cell r="AK60">
            <v>3.3852183343899078</v>
          </cell>
          <cell r="AL60">
            <v>2.9928608590790686</v>
          </cell>
          <cell r="AM60">
            <v>2.9001247250050772</v>
          </cell>
          <cell r="AN60">
            <v>2.8229069206481427</v>
          </cell>
          <cell r="AO60">
            <v>2.7243675536240239</v>
          </cell>
          <cell r="AP60">
            <v>2.5885755923842608</v>
          </cell>
          <cell r="AQ60">
            <v>2.3284374524050744</v>
          </cell>
          <cell r="AR60">
            <v>1.4653960793932652</v>
          </cell>
          <cell r="AS60">
            <v>1.175338285562046</v>
          </cell>
          <cell r="AT60">
            <v>0.8813241397173146</v>
          </cell>
          <cell r="AU60">
            <v>0.5860466353793029</v>
          </cell>
          <cell r="AV60">
            <v>5.8514023567790938E-2</v>
          </cell>
          <cell r="AW60">
            <v>5.8684776952390418E-2</v>
          </cell>
          <cell r="AX60">
            <v>5.8721443854869035E-2</v>
          </cell>
          <cell r="AY60">
            <v>5.8688964981130999E-2</v>
          </cell>
          <cell r="AZ60">
            <v>5.861827462396315E-2</v>
          </cell>
          <cell r="BA60">
            <v>5.8645496796028908E-2</v>
          </cell>
          <cell r="BB60">
            <v>5.8671791441676502E-2</v>
          </cell>
          <cell r="BC60">
            <v>5.8669194339533728E-2</v>
          </cell>
          <cell r="BD60">
            <v>5.865874443646666E-2</v>
          </cell>
          <cell r="BE60">
            <v>5.8652700327533794E-2</v>
          </cell>
          <cell r="BF60">
            <v>5.865958546824792E-2</v>
          </cell>
          <cell r="BG60">
            <v>5.8662403202691712E-2</v>
          </cell>
        </row>
        <row r="61">
          <cell r="AB61">
            <v>1.599</v>
          </cell>
          <cell r="AC61">
            <v>7.85E-4</v>
          </cell>
          <cell r="AD61">
            <v>2.3519999999999999</v>
          </cell>
          <cell r="AE61">
            <v>3.641</v>
          </cell>
          <cell r="AF61">
            <v>2.9510000000000001</v>
          </cell>
          <cell r="AG61">
            <v>3.0680000000000001</v>
          </cell>
          <cell r="AH61">
            <v>2.9852471946972021</v>
          </cell>
          <cell r="AI61">
            <v>2.8228921369400646</v>
          </cell>
          <cell r="AJ61">
            <v>2.6827295162121834</v>
          </cell>
          <cell r="AK61">
            <v>2.5361421772525956</v>
          </cell>
          <cell r="AL61">
            <v>2.4590363944093605</v>
          </cell>
          <cell r="AM61">
            <v>2.3577005978166792</v>
          </cell>
          <cell r="AN61">
            <v>2.2691472039936853</v>
          </cell>
          <cell r="AO61">
            <v>2.160376988265218</v>
          </cell>
          <cell r="AP61">
            <v>2.057245031414491</v>
          </cell>
          <cell r="AQ61">
            <v>1.876100616746794</v>
          </cell>
          <cell r="AR61">
            <v>1.175501144543516</v>
          </cell>
          <cell r="AS61">
            <v>0.93974098374026616</v>
          </cell>
          <cell r="AT61">
            <v>0.70362555126088167</v>
          </cell>
          <cell r="AU61">
            <v>0.46890370331291314</v>
          </cell>
          <cell r="AV61">
            <v>4.6944290905494276E-2</v>
          </cell>
          <cell r="AW61">
            <v>4.6967826391029172E-2</v>
          </cell>
          <cell r="AX61">
            <v>4.694005011937414E-2</v>
          </cell>
          <cell r="AY61">
            <v>4.6906479356774729E-2</v>
          </cell>
          <cell r="AZ61">
            <v>4.6904453577541819E-2</v>
          </cell>
          <cell r="BA61">
            <v>4.6932620070042827E-2</v>
          </cell>
          <cell r="BB61">
            <v>4.6930285902952541E-2</v>
          </cell>
          <cell r="BC61">
            <v>4.6922777805337205E-2</v>
          </cell>
          <cell r="BD61">
            <v>4.6919323342529823E-2</v>
          </cell>
          <cell r="BE61">
            <v>4.6921892139680843E-2</v>
          </cell>
          <cell r="BF61">
            <v>4.6925379852108651E-2</v>
          </cell>
          <cell r="BG61">
            <v>4.6923931808521814E-2</v>
          </cell>
        </row>
        <row r="62">
          <cell r="AB62">
            <v>2.1230000000000002</v>
          </cell>
          <cell r="AC62">
            <v>1.671E-3</v>
          </cell>
          <cell r="AD62">
            <v>1.147</v>
          </cell>
          <cell r="AE62">
            <v>3.7770000000000001</v>
          </cell>
          <cell r="AF62">
            <v>1.7549999999999999</v>
          </cell>
          <cell r="AG62">
            <v>2.762</v>
          </cell>
          <cell r="AH62">
            <v>2.3465588631777416</v>
          </cell>
          <cell r="AI62">
            <v>2.2187409993714149</v>
          </cell>
          <cell r="AJ62">
            <v>2.230263288909252</v>
          </cell>
          <cell r="AK62">
            <v>1.9772934436619307</v>
          </cell>
          <cell r="AL62">
            <v>2.0123880798091389</v>
          </cell>
          <cell r="AM62">
            <v>1.8855322858268317</v>
          </cell>
          <cell r="AN62">
            <v>1.8219208407491592</v>
          </cell>
          <cell r="AO62">
            <v>1.7429782640915663</v>
          </cell>
          <cell r="AP62">
            <v>1.6482736834210301</v>
          </cell>
          <cell r="AQ62">
            <v>1.5122146313523199</v>
          </cell>
          <cell r="AR62">
            <v>0.94417979226325732</v>
          </cell>
          <cell r="AS62">
            <v>0.75562238540663373</v>
          </cell>
          <cell r="AT62">
            <v>0.56599446484584071</v>
          </cell>
          <cell r="AU62">
            <v>0.37682534425618619</v>
          </cell>
          <cell r="AV62">
            <v>3.7771241982947623E-2</v>
          </cell>
          <cell r="AW62">
            <v>3.7752017306406552E-2</v>
          </cell>
          <cell r="AX62">
            <v>3.7743945825489678E-2</v>
          </cell>
          <cell r="AY62">
            <v>3.7717393364888233E-2</v>
          </cell>
          <cell r="AZ62">
            <v>3.7700710195422739E-2</v>
          </cell>
          <cell r="BA62">
            <v>3.7737061735030962E-2</v>
          </cell>
          <cell r="BB62">
            <v>3.7730225685447635E-2</v>
          </cell>
          <cell r="BC62">
            <v>3.7725867361255848E-2</v>
          </cell>
          <cell r="BD62">
            <v>3.7722251668409083E-2</v>
          </cell>
          <cell r="BE62">
            <v>3.7723223329113251E-2</v>
          </cell>
          <cell r="BF62">
            <v>3.7727725955851353E-2</v>
          </cell>
          <cell r="BG62">
            <v>3.7725858800015437E-2</v>
          </cell>
        </row>
        <row r="63">
          <cell r="AB63">
            <v>1.278</v>
          </cell>
          <cell r="AC63">
            <v>1.4419999999999999E-3</v>
          </cell>
          <cell r="AD63">
            <v>1.228</v>
          </cell>
          <cell r="AE63">
            <v>1.458</v>
          </cell>
          <cell r="AF63">
            <v>1.554</v>
          </cell>
          <cell r="AG63">
            <v>2.8759999999999999</v>
          </cell>
          <cell r="AH63">
            <v>1.7687258836248252</v>
          </cell>
          <cell r="AI63">
            <v>1.6723484323590072</v>
          </cell>
          <cell r="AJ63">
            <v>1.6179957065190023</v>
          </cell>
          <cell r="AK63">
            <v>1.6585698299085252</v>
          </cell>
          <cell r="AL63">
            <v>1.6737205462217637</v>
          </cell>
          <cell r="AM63">
            <v>1.4670210487120845</v>
          </cell>
          <cell r="AN63">
            <v>1.4275862759506559</v>
          </cell>
          <cell r="AO63">
            <v>1.377347697466998</v>
          </cell>
          <cell r="AP63">
            <v>1.3277253869977828</v>
          </cell>
          <cell r="AQ63">
            <v>1.2072034780662713</v>
          </cell>
          <cell r="AR63">
            <v>0.74636884728002095</v>
          </cell>
          <cell r="AS63">
            <v>0.59962873751347079</v>
          </cell>
          <cell r="AT63">
            <v>0.45070921262781805</v>
          </cell>
          <cell r="AU63">
            <v>0.30080803211703916</v>
          </cell>
          <cell r="AV63">
            <v>3.0042893705496551E-2</v>
          </cell>
          <cell r="AW63">
            <v>2.9965601735828813E-2</v>
          </cell>
          <cell r="AX63">
            <v>3.0024563355311774E-2</v>
          </cell>
          <cell r="AY63">
            <v>3.0055367983624799E-2</v>
          </cell>
          <cell r="AZ63">
            <v>3.0064032778378651E-2</v>
          </cell>
          <cell r="BA63">
            <v>3.003049191172812E-2</v>
          </cell>
          <cell r="BB63">
            <v>3.002801155297443E-2</v>
          </cell>
          <cell r="BC63">
            <v>3.0040493516403553E-2</v>
          </cell>
          <cell r="BD63">
            <v>3.0043679548621909E-2</v>
          </cell>
          <cell r="BE63">
            <v>3.0041341861621336E-2</v>
          </cell>
          <cell r="BF63">
            <v>3.0036803678269868E-2</v>
          </cell>
          <cell r="BG63">
            <v>3.0038066031578214E-2</v>
          </cell>
        </row>
        <row r="64">
          <cell r="AB64">
            <v>1.1739999999999999</v>
          </cell>
          <cell r="AC64">
            <v>1.668E-3</v>
          </cell>
          <cell r="AD64">
            <v>0.56999999999999995</v>
          </cell>
          <cell r="AE64">
            <v>2.0819999999999999</v>
          </cell>
          <cell r="AF64">
            <v>1.125</v>
          </cell>
          <cell r="AG64">
            <v>2.5190000000000001</v>
          </cell>
          <cell r="AH64">
            <v>2.9591024568055886</v>
          </cell>
          <cell r="AI64">
            <v>1.7420634342233789</v>
          </cell>
          <cell r="AJ64">
            <v>1.80844412547345</v>
          </cell>
          <cell r="AK64">
            <v>1.7747230443122071</v>
          </cell>
          <cell r="AL64">
            <v>1.8847654060119332</v>
          </cell>
          <cell r="AM64">
            <v>1.7778144172773729</v>
          </cell>
          <cell r="AN64">
            <v>1.586084193052649</v>
          </cell>
          <cell r="AO64">
            <v>1.5506268494727884</v>
          </cell>
          <cell r="AP64">
            <v>1.497050047799938</v>
          </cell>
          <cell r="AQ64">
            <v>1.3769860437534724</v>
          </cell>
          <cell r="AR64">
            <v>0.85400894203467281</v>
          </cell>
          <cell r="AS64">
            <v>0.67633064789296071</v>
          </cell>
          <cell r="AT64">
            <v>0.51042878836747096</v>
          </cell>
          <cell r="AU64">
            <v>0.34130586596170254</v>
          </cell>
          <cell r="AV64">
            <v>3.4173275345547927E-2</v>
          </cell>
          <cell r="AW64">
            <v>3.4031655205667033E-2</v>
          </cell>
          <cell r="AX64">
            <v>3.3963196441986143E-2</v>
          </cell>
          <cell r="AY64">
            <v>3.4067956475799133E-2</v>
          </cell>
          <cell r="AZ64">
            <v>3.4110139245050242E-2</v>
          </cell>
          <cell r="BA64">
            <v>3.4069244542810073E-2</v>
          </cell>
          <cell r="BB64">
            <v>3.4048438382262514E-2</v>
          </cell>
          <cell r="BC64">
            <v>3.4051795017581654E-2</v>
          </cell>
          <cell r="BD64">
            <v>3.4069514732700701E-2</v>
          </cell>
          <cell r="BE64">
            <v>3.4069826384081014E-2</v>
          </cell>
          <cell r="BF64">
            <v>3.4061763811887191E-2</v>
          </cell>
          <cell r="BG64">
            <v>3.4060267665702582E-2</v>
          </cell>
        </row>
        <row r="101">
          <cell r="AC101">
            <v>8.3333333333333329E-2</v>
          </cell>
          <cell r="AD101">
            <v>0.16666666666666666</v>
          </cell>
          <cell r="AE101">
            <v>0.16666666666666666</v>
          </cell>
          <cell r="AF101">
            <v>0.16666666666666666</v>
          </cell>
          <cell r="AG101">
            <v>0.25</v>
          </cell>
          <cell r="AH101">
            <v>0.25</v>
          </cell>
          <cell r="AI101">
            <v>0.25</v>
          </cell>
          <cell r="AJ101">
            <v>0.27777777777777779</v>
          </cell>
          <cell r="AK101">
            <v>0.30555555555555558</v>
          </cell>
          <cell r="AL101">
            <v>0.33333333333333331</v>
          </cell>
          <cell r="AM101">
            <v>0.3611111111111111</v>
          </cell>
          <cell r="AN101">
            <v>0.38888888888888884</v>
          </cell>
          <cell r="AO101">
            <v>0.41666666666666669</v>
          </cell>
          <cell r="AP101">
            <v>0.45454545454545453</v>
          </cell>
          <cell r="AQ101">
            <v>0.49242424242424238</v>
          </cell>
          <cell r="AR101">
            <v>0.53030303030303017</v>
          </cell>
          <cell r="AS101">
            <v>0.56818181818181801</v>
          </cell>
          <cell r="AT101">
            <v>0.60606060606060586</v>
          </cell>
          <cell r="AU101">
            <v>0.6439393939393937</v>
          </cell>
          <cell r="AV101">
            <v>0.68181818181818166</v>
          </cell>
          <cell r="AW101">
            <v>0.71969696969696961</v>
          </cell>
          <cell r="AX101">
            <v>0.75757575757575746</v>
          </cell>
          <cell r="AY101">
            <v>0.79545454545454541</v>
          </cell>
          <cell r="AZ101">
            <v>0.83333333333333337</v>
          </cell>
          <cell r="BA101">
            <v>0.87121212121212122</v>
          </cell>
          <cell r="BB101">
            <v>0.90909090909090917</v>
          </cell>
          <cell r="BC101">
            <v>0.94696969696969713</v>
          </cell>
          <cell r="BD101">
            <v>0.98484848484848497</v>
          </cell>
          <cell r="BE101">
            <v>1.0227272727272729</v>
          </cell>
          <cell r="BF101">
            <v>1.0606060606060608</v>
          </cell>
          <cell r="BG101">
            <v>1.0984848484848488</v>
          </cell>
          <cell r="BH101">
            <v>1.1363636363636367</v>
          </cell>
        </row>
        <row r="102">
          <cell r="AC102">
            <v>8.3333333333333329E-2</v>
          </cell>
          <cell r="AD102">
            <v>0.16666666666666666</v>
          </cell>
          <cell r="AE102">
            <v>0.16666666666666666</v>
          </cell>
          <cell r="AF102">
            <v>0.16666666666666666</v>
          </cell>
          <cell r="AG102">
            <v>0.25</v>
          </cell>
          <cell r="AH102">
            <v>0.25</v>
          </cell>
          <cell r="AI102">
            <v>0.25</v>
          </cell>
          <cell r="AJ102">
            <v>0.27777777777777779</v>
          </cell>
          <cell r="AK102">
            <v>0.30555555555555558</v>
          </cell>
          <cell r="AL102">
            <v>0.33333333333333331</v>
          </cell>
          <cell r="AM102">
            <v>0.3611111111111111</v>
          </cell>
          <cell r="AN102">
            <v>0.38888888888888884</v>
          </cell>
          <cell r="AO102">
            <v>0.41666666666666669</v>
          </cell>
          <cell r="AP102">
            <v>0.45454545454545453</v>
          </cell>
          <cell r="AQ102">
            <v>0.49242424242424238</v>
          </cell>
          <cell r="AR102">
            <v>0.53030303030303017</v>
          </cell>
          <cell r="AS102">
            <v>0.56818181818181801</v>
          </cell>
          <cell r="AT102">
            <v>0.60606060606060586</v>
          </cell>
          <cell r="AU102">
            <v>0.6439393939393937</v>
          </cell>
          <cell r="AV102">
            <v>0.68181818181818166</v>
          </cell>
          <cell r="AW102">
            <v>0.71969696969696961</v>
          </cell>
          <cell r="AX102">
            <v>0.75757575757575746</v>
          </cell>
          <cell r="AY102">
            <v>0.79545454545454541</v>
          </cell>
          <cell r="AZ102">
            <v>0.83333333333333337</v>
          </cell>
          <cell r="BA102">
            <v>0.87121212121212122</v>
          </cell>
          <cell r="BB102">
            <v>0.90909090909090917</v>
          </cell>
          <cell r="BC102">
            <v>0.94696969696969713</v>
          </cell>
          <cell r="BD102">
            <v>0.98484848484848497</v>
          </cell>
          <cell r="BE102">
            <v>1.0227272727272729</v>
          </cell>
          <cell r="BF102">
            <v>1.0606060606060608</v>
          </cell>
          <cell r="BG102">
            <v>1.0984848484848488</v>
          </cell>
          <cell r="BH102">
            <v>1.1363636363636367</v>
          </cell>
        </row>
        <row r="103">
          <cell r="AC103">
            <v>8.3333333333333329E-2</v>
          </cell>
          <cell r="AD103">
            <v>0.16666666666666666</v>
          </cell>
          <cell r="AE103">
            <v>0.16666666666666666</v>
          </cell>
          <cell r="AF103">
            <v>0.16666666666666666</v>
          </cell>
          <cell r="AG103">
            <v>0.25</v>
          </cell>
          <cell r="AH103">
            <v>0.25</v>
          </cell>
          <cell r="AI103">
            <v>0.25</v>
          </cell>
          <cell r="AJ103">
            <v>0.27777777777777779</v>
          </cell>
          <cell r="AK103">
            <v>0.30555555555555558</v>
          </cell>
          <cell r="AL103">
            <v>0.33333333333333331</v>
          </cell>
          <cell r="AM103">
            <v>0.3611111111111111</v>
          </cell>
          <cell r="AN103">
            <v>0.38888888888888884</v>
          </cell>
          <cell r="AO103">
            <v>0.41666666666666669</v>
          </cell>
          <cell r="AP103">
            <v>0.45454545454545453</v>
          </cell>
          <cell r="AQ103">
            <v>0.49242424242424238</v>
          </cell>
          <cell r="AR103">
            <v>0.53030303030303017</v>
          </cell>
          <cell r="AS103">
            <v>0.56818181818181801</v>
          </cell>
          <cell r="AT103">
            <v>0.60606060606060586</v>
          </cell>
          <cell r="AU103">
            <v>0.6439393939393937</v>
          </cell>
          <cell r="AV103">
            <v>0.68181818181818166</v>
          </cell>
          <cell r="AW103">
            <v>0.71969696969696961</v>
          </cell>
          <cell r="AX103">
            <v>0.75757575757575746</v>
          </cell>
          <cell r="AY103">
            <v>0.79545454545454541</v>
          </cell>
          <cell r="AZ103">
            <v>0.83333333333333337</v>
          </cell>
          <cell r="BA103">
            <v>0.87121212121212122</v>
          </cell>
          <cell r="BB103">
            <v>0.90909090909090917</v>
          </cell>
          <cell r="BC103">
            <v>0.94696969696969713</v>
          </cell>
          <cell r="BD103">
            <v>0.98484848484848497</v>
          </cell>
          <cell r="BE103">
            <v>1.0227272727272729</v>
          </cell>
          <cell r="BF103">
            <v>1.0606060606060608</v>
          </cell>
          <cell r="BG103">
            <v>1.0984848484848488</v>
          </cell>
          <cell r="BH103">
            <v>1.1363636363636367</v>
          </cell>
        </row>
        <row r="104">
          <cell r="AB104">
            <v>8.3333333333333329E-2</v>
          </cell>
          <cell r="AC104">
            <v>8.3333333333333329E-2</v>
          </cell>
          <cell r="AD104">
            <v>0.16666666666666666</v>
          </cell>
          <cell r="AE104">
            <v>0.16666666666666666</v>
          </cell>
          <cell r="AF104">
            <v>0.16666666666666666</v>
          </cell>
          <cell r="AG104">
            <v>0.25</v>
          </cell>
          <cell r="AH104">
            <v>0.25</v>
          </cell>
          <cell r="AI104">
            <v>0.25</v>
          </cell>
          <cell r="AJ104">
            <v>0.27777777777777779</v>
          </cell>
          <cell r="AK104">
            <v>0.30555555555555558</v>
          </cell>
          <cell r="AL104">
            <v>0.33333333333333331</v>
          </cell>
          <cell r="AM104">
            <v>0.3611111111111111</v>
          </cell>
          <cell r="AN104">
            <v>0.38888888888888884</v>
          </cell>
          <cell r="AO104">
            <v>0.41666666666666669</v>
          </cell>
          <cell r="AP104">
            <v>0.45454545454545453</v>
          </cell>
          <cell r="AQ104">
            <v>0.49242424242424238</v>
          </cell>
          <cell r="AR104">
            <v>0.53030303030303017</v>
          </cell>
          <cell r="AS104">
            <v>0.56818181818181801</v>
          </cell>
          <cell r="AT104">
            <v>0.60606060606060586</v>
          </cell>
          <cell r="AU104">
            <v>0.6439393939393937</v>
          </cell>
          <cell r="AV104">
            <v>0.68181818181818166</v>
          </cell>
          <cell r="AW104">
            <v>0.71969696969696961</v>
          </cell>
          <cell r="AX104">
            <v>0.75757575757575746</v>
          </cell>
          <cell r="AY104">
            <v>0.79545454545454541</v>
          </cell>
          <cell r="AZ104">
            <v>0.83333333333333337</v>
          </cell>
          <cell r="BA104">
            <v>0.87121212121212122</v>
          </cell>
          <cell r="BB104">
            <v>0.90909090909090917</v>
          </cell>
          <cell r="BC104">
            <v>0.94696969696969713</v>
          </cell>
          <cell r="BD104">
            <v>0.98484848484848497</v>
          </cell>
          <cell r="BE104">
            <v>1.0227272727272729</v>
          </cell>
          <cell r="BF104">
            <v>1.0606060606060608</v>
          </cell>
          <cell r="BG104">
            <v>1.0984848484848488</v>
          </cell>
        </row>
        <row r="105">
          <cell r="AB105">
            <v>8.3333333333333329E-2</v>
          </cell>
          <cell r="AC105">
            <v>8.3333333333333329E-2</v>
          </cell>
          <cell r="AD105">
            <v>0.16666666666666666</v>
          </cell>
          <cell r="AE105">
            <v>0.16666666666666666</v>
          </cell>
          <cell r="AF105">
            <v>0.16666666666666666</v>
          </cell>
          <cell r="AG105">
            <v>0.25</v>
          </cell>
          <cell r="AH105">
            <v>0.25</v>
          </cell>
          <cell r="AI105">
            <v>0.25</v>
          </cell>
          <cell r="AJ105">
            <v>0.27777777777777779</v>
          </cell>
          <cell r="AK105">
            <v>0.30555555555555558</v>
          </cell>
          <cell r="AL105">
            <v>0.33333333333333331</v>
          </cell>
          <cell r="AM105">
            <v>0.3611111111111111</v>
          </cell>
          <cell r="AN105">
            <v>0.38888888888888884</v>
          </cell>
          <cell r="AO105">
            <v>0.41666666666666669</v>
          </cell>
          <cell r="AP105">
            <v>0.45454545454545453</v>
          </cell>
          <cell r="AQ105">
            <v>0.49242424242424238</v>
          </cell>
          <cell r="AR105">
            <v>0.53030303030303017</v>
          </cell>
          <cell r="AS105">
            <v>0.56818181818181801</v>
          </cell>
          <cell r="AT105">
            <v>0.60606060606060586</v>
          </cell>
          <cell r="AU105">
            <v>0.6439393939393937</v>
          </cell>
          <cell r="AV105">
            <v>0.68181818181818166</v>
          </cell>
          <cell r="AW105">
            <v>0.71969696969696961</v>
          </cell>
          <cell r="AX105">
            <v>0.75757575757575746</v>
          </cell>
          <cell r="AY105">
            <v>0.79545454545454541</v>
          </cell>
          <cell r="AZ105">
            <v>0.83333333333333337</v>
          </cell>
          <cell r="BA105">
            <v>0.87121212121212122</v>
          </cell>
          <cell r="BB105">
            <v>0.90909090909090917</v>
          </cell>
          <cell r="BC105">
            <v>0.94696969696969713</v>
          </cell>
          <cell r="BD105">
            <v>0.98484848484848497</v>
          </cell>
          <cell r="BE105">
            <v>1.0227272727272729</v>
          </cell>
          <cell r="BF105">
            <v>1.0606060606060608</v>
          </cell>
          <cell r="BG105">
            <v>1.0984848484848488</v>
          </cell>
        </row>
        <row r="106">
          <cell r="AB106">
            <v>8.3333333333333329E-2</v>
          </cell>
          <cell r="AC106">
            <v>8.3333333333333329E-2</v>
          </cell>
          <cell r="AD106">
            <v>0.16666666666666666</v>
          </cell>
          <cell r="AE106">
            <v>0.16666666666666666</v>
          </cell>
          <cell r="AF106">
            <v>0.16666666666666666</v>
          </cell>
          <cell r="AG106">
            <v>0.25</v>
          </cell>
          <cell r="AH106">
            <v>0.25</v>
          </cell>
          <cell r="AI106">
            <v>0.25</v>
          </cell>
          <cell r="AJ106">
            <v>0.27777777777777779</v>
          </cell>
          <cell r="AK106">
            <v>0.30555555555555558</v>
          </cell>
          <cell r="AL106">
            <v>0.33333333333333331</v>
          </cell>
          <cell r="AM106">
            <v>0.3611111111111111</v>
          </cell>
          <cell r="AN106">
            <v>0.38888888888888884</v>
          </cell>
          <cell r="AO106">
            <v>0.41666666666666669</v>
          </cell>
          <cell r="AP106">
            <v>0.45454545454545453</v>
          </cell>
          <cell r="AQ106">
            <v>0.49242424242424238</v>
          </cell>
          <cell r="AR106">
            <v>0.53030303030303017</v>
          </cell>
          <cell r="AS106">
            <v>0.56818181818181801</v>
          </cell>
          <cell r="AT106">
            <v>0.60606060606060586</v>
          </cell>
          <cell r="AU106">
            <v>0.6439393939393937</v>
          </cell>
          <cell r="AV106">
            <v>0.68181818181818166</v>
          </cell>
          <cell r="AW106">
            <v>0.71969696969696961</v>
          </cell>
          <cell r="AX106">
            <v>0.75757575757575746</v>
          </cell>
          <cell r="AY106">
            <v>0.79545454545454541</v>
          </cell>
          <cell r="AZ106">
            <v>0.83333333333333337</v>
          </cell>
          <cell r="BA106">
            <v>0.87121212121212122</v>
          </cell>
          <cell r="BB106">
            <v>0.90909090909090917</v>
          </cell>
          <cell r="BC106">
            <v>0.94696969696969713</v>
          </cell>
          <cell r="BD106">
            <v>0.98484848484848497</v>
          </cell>
          <cell r="BE106">
            <v>1.0227272727272729</v>
          </cell>
          <cell r="BF106">
            <v>1.0606060606060608</v>
          </cell>
          <cell r="BG106">
            <v>1.0984848484848488</v>
          </cell>
        </row>
        <row r="107">
          <cell r="AB107">
            <v>8.3333333333333329E-2</v>
          </cell>
          <cell r="AC107">
            <v>8.3333333333333329E-2</v>
          </cell>
          <cell r="AD107">
            <v>0.16666666666666666</v>
          </cell>
          <cell r="AE107">
            <v>0.16666666666666666</v>
          </cell>
          <cell r="AF107">
            <v>0.16666666666666666</v>
          </cell>
          <cell r="AG107">
            <v>0.25</v>
          </cell>
          <cell r="AH107">
            <v>0.25</v>
          </cell>
          <cell r="AI107">
            <v>0.25</v>
          </cell>
          <cell r="AJ107">
            <v>0.27777777777777779</v>
          </cell>
          <cell r="AK107">
            <v>0.30555555555555558</v>
          </cell>
          <cell r="AL107">
            <v>0.33333333333333331</v>
          </cell>
          <cell r="AM107">
            <v>0.3611111111111111</v>
          </cell>
          <cell r="AN107">
            <v>0.38888888888888884</v>
          </cell>
          <cell r="AO107">
            <v>0.41666666666666669</v>
          </cell>
          <cell r="AP107">
            <v>0.45454545454545453</v>
          </cell>
          <cell r="AQ107">
            <v>0.49242424242424238</v>
          </cell>
          <cell r="AR107">
            <v>0.53030303030303017</v>
          </cell>
          <cell r="AS107">
            <v>0.56818181818181801</v>
          </cell>
          <cell r="AT107">
            <v>0.60606060606060586</v>
          </cell>
          <cell r="AU107">
            <v>0.6439393939393937</v>
          </cell>
          <cell r="AV107">
            <v>0.68181818181818166</v>
          </cell>
          <cell r="AW107">
            <v>0.71969696969696961</v>
          </cell>
          <cell r="AX107">
            <v>0.75757575757575746</v>
          </cell>
          <cell r="AY107">
            <v>0.79545454545454541</v>
          </cell>
          <cell r="AZ107">
            <v>0.83333333333333337</v>
          </cell>
          <cell r="BA107">
            <v>0.87121212121212122</v>
          </cell>
          <cell r="BB107">
            <v>0.90909090909090917</v>
          </cell>
          <cell r="BC107">
            <v>0.94696969696969713</v>
          </cell>
          <cell r="BD107">
            <v>0.98484848484848497</v>
          </cell>
          <cell r="BE107">
            <v>1.0227272727272729</v>
          </cell>
          <cell r="BF107">
            <v>1.0606060606060608</v>
          </cell>
          <cell r="BG107">
            <v>1.0984848484848488</v>
          </cell>
        </row>
        <row r="108">
          <cell r="AB108">
            <v>8.3333333333333329E-2</v>
          </cell>
          <cell r="AC108">
            <v>8.3333333333333329E-2</v>
          </cell>
          <cell r="AD108">
            <v>0.16666666666666666</v>
          </cell>
          <cell r="AE108">
            <v>0.16666666666666666</v>
          </cell>
          <cell r="AF108">
            <v>0.16666666666666666</v>
          </cell>
          <cell r="AG108">
            <v>0.25</v>
          </cell>
          <cell r="AH108">
            <v>0.25</v>
          </cell>
          <cell r="AI108">
            <v>0.25</v>
          </cell>
          <cell r="AJ108">
            <v>0.27777777777777779</v>
          </cell>
          <cell r="AK108">
            <v>0.30555555555555558</v>
          </cell>
          <cell r="AL108">
            <v>0.33333333333333331</v>
          </cell>
          <cell r="AM108">
            <v>0.3611111111111111</v>
          </cell>
          <cell r="AN108">
            <v>0.38888888888888884</v>
          </cell>
          <cell r="AO108">
            <v>0.41666666666666669</v>
          </cell>
          <cell r="AP108">
            <v>0.45454545454545453</v>
          </cell>
          <cell r="AQ108">
            <v>0.49242424242424238</v>
          </cell>
          <cell r="AR108">
            <v>0.53030303030303017</v>
          </cell>
          <cell r="AS108">
            <v>0.56818181818181801</v>
          </cell>
          <cell r="AT108">
            <v>0.60606060606060586</v>
          </cell>
          <cell r="AU108">
            <v>0.6439393939393937</v>
          </cell>
          <cell r="AV108">
            <v>0.68181818181818166</v>
          </cell>
          <cell r="AW108">
            <v>0.71969696969696961</v>
          </cell>
          <cell r="AX108">
            <v>0.75757575757575746</v>
          </cell>
          <cell r="AY108">
            <v>0.79545454545454541</v>
          </cell>
          <cell r="AZ108">
            <v>0.83333333333333337</v>
          </cell>
          <cell r="BA108">
            <v>0.87121212121212122</v>
          </cell>
          <cell r="BB108">
            <v>0.90909090909090917</v>
          </cell>
          <cell r="BC108">
            <v>0.94696969696969713</v>
          </cell>
          <cell r="BD108">
            <v>0.98484848484848497</v>
          </cell>
          <cell r="BE108">
            <v>1.0227272727272729</v>
          </cell>
          <cell r="BF108">
            <v>1.0606060606060608</v>
          </cell>
          <cell r="BG108">
            <v>1.0984848484848488</v>
          </cell>
        </row>
        <row r="109">
          <cell r="AB109">
            <v>8.3333333333333329E-2</v>
          </cell>
          <cell r="AC109">
            <v>8.3333333333333329E-2</v>
          </cell>
          <cell r="AD109">
            <v>0.16666666666666666</v>
          </cell>
          <cell r="AE109">
            <v>0.16666666666666666</v>
          </cell>
          <cell r="AF109">
            <v>0.16666666666666666</v>
          </cell>
          <cell r="AG109">
            <v>0.25</v>
          </cell>
          <cell r="AH109">
            <v>0.25</v>
          </cell>
          <cell r="AI109">
            <v>0.25</v>
          </cell>
          <cell r="AJ109">
            <v>0.27777777777777779</v>
          </cell>
          <cell r="AK109">
            <v>0.30555555555555558</v>
          </cell>
          <cell r="AL109">
            <v>0.33333333333333331</v>
          </cell>
          <cell r="AM109">
            <v>0.3611111111111111</v>
          </cell>
          <cell r="AN109">
            <v>0.38888888888888884</v>
          </cell>
          <cell r="AO109">
            <v>0.41666666666666669</v>
          </cell>
          <cell r="AP109">
            <v>0.45454545454545453</v>
          </cell>
          <cell r="AQ109">
            <v>0.49242424242424238</v>
          </cell>
          <cell r="AR109">
            <v>0.53030303030303017</v>
          </cell>
          <cell r="AS109">
            <v>0.56818181818181801</v>
          </cell>
          <cell r="AT109">
            <v>0.60606060606060586</v>
          </cell>
          <cell r="AU109">
            <v>0.6439393939393937</v>
          </cell>
          <cell r="AV109">
            <v>0.68181818181818166</v>
          </cell>
          <cell r="AW109">
            <v>0.71969696969696961</v>
          </cell>
          <cell r="AX109">
            <v>0.75757575757575746</v>
          </cell>
          <cell r="AY109">
            <v>0.79545454545454541</v>
          </cell>
          <cell r="AZ109">
            <v>0.83333333333333337</v>
          </cell>
          <cell r="BA109">
            <v>0.87121212121212122</v>
          </cell>
          <cell r="BB109">
            <v>0.90909090909090917</v>
          </cell>
          <cell r="BC109">
            <v>0.94696969696969713</v>
          </cell>
          <cell r="BD109">
            <v>0.98484848484848497</v>
          </cell>
          <cell r="BE109">
            <v>1.0227272727272729</v>
          </cell>
          <cell r="BF109">
            <v>1.0606060606060608</v>
          </cell>
          <cell r="BG109">
            <v>1.0984848484848488</v>
          </cell>
        </row>
        <row r="110">
          <cell r="AB110">
            <v>8.3333333333333329E-2</v>
          </cell>
          <cell r="AC110">
            <v>8.3333333333333329E-2</v>
          </cell>
          <cell r="AD110">
            <v>0.16666666666666666</v>
          </cell>
          <cell r="AE110">
            <v>0.16666666666666666</v>
          </cell>
          <cell r="AF110">
            <v>0.16666666666666666</v>
          </cell>
          <cell r="AG110">
            <v>0.25</v>
          </cell>
          <cell r="AH110">
            <v>0.25</v>
          </cell>
          <cell r="AI110">
            <v>0.25</v>
          </cell>
          <cell r="AJ110">
            <v>0.27777777777777779</v>
          </cell>
          <cell r="AK110">
            <v>0.30555555555555558</v>
          </cell>
          <cell r="AL110">
            <v>0.33333333333333331</v>
          </cell>
          <cell r="AM110">
            <v>0.3611111111111111</v>
          </cell>
          <cell r="AN110">
            <v>0.38888888888888884</v>
          </cell>
          <cell r="AO110">
            <v>0.41666666666666669</v>
          </cell>
          <cell r="AP110">
            <v>0.45454545454545453</v>
          </cell>
          <cell r="AQ110">
            <v>0.49242424242424238</v>
          </cell>
          <cell r="AR110">
            <v>0.53030303030303017</v>
          </cell>
          <cell r="AS110">
            <v>0.56818181818181801</v>
          </cell>
          <cell r="AT110">
            <v>0.60606060606060586</v>
          </cell>
          <cell r="AU110">
            <v>0.6439393939393937</v>
          </cell>
          <cell r="AV110">
            <v>0.68181818181818166</v>
          </cell>
          <cell r="AW110">
            <v>0.71969696969696961</v>
          </cell>
          <cell r="AX110">
            <v>0.75757575757575746</v>
          </cell>
          <cell r="AY110">
            <v>0.79545454545454541</v>
          </cell>
          <cell r="AZ110">
            <v>0.83333333333333337</v>
          </cell>
          <cell r="BA110">
            <v>0.87121212121212122</v>
          </cell>
          <cell r="BB110">
            <v>0.90909090909090917</v>
          </cell>
          <cell r="BC110">
            <v>0.94696969696969713</v>
          </cell>
          <cell r="BD110">
            <v>0.98484848484848497</v>
          </cell>
          <cell r="BE110">
            <v>1.0227272727272729</v>
          </cell>
          <cell r="BF110">
            <v>1.0606060606060608</v>
          </cell>
          <cell r="BG110">
            <v>1.0984848484848488</v>
          </cell>
        </row>
        <row r="111">
          <cell r="AB111">
            <v>8.3333333333333329E-2</v>
          </cell>
          <cell r="AC111">
            <v>8.3333333333333329E-2</v>
          </cell>
          <cell r="AD111">
            <v>0.16666666666666666</v>
          </cell>
          <cell r="AE111">
            <v>0.16666666666666666</v>
          </cell>
          <cell r="AF111">
            <v>0.16666666666666666</v>
          </cell>
          <cell r="AG111">
            <v>0.25</v>
          </cell>
          <cell r="AH111">
            <v>0.25</v>
          </cell>
          <cell r="AI111">
            <v>0.25</v>
          </cell>
          <cell r="AJ111">
            <v>0.27777777777777779</v>
          </cell>
          <cell r="AK111">
            <v>0.30555555555555558</v>
          </cell>
          <cell r="AL111">
            <v>0.33333333333333331</v>
          </cell>
          <cell r="AM111">
            <v>0.3611111111111111</v>
          </cell>
          <cell r="AN111">
            <v>0.38888888888888884</v>
          </cell>
          <cell r="AO111">
            <v>0.41666666666666669</v>
          </cell>
          <cell r="AP111">
            <v>0.45454545454545453</v>
          </cell>
          <cell r="AQ111">
            <v>0.49242424242424238</v>
          </cell>
          <cell r="AR111">
            <v>0.53030303030303017</v>
          </cell>
          <cell r="AS111">
            <v>0.56818181818181801</v>
          </cell>
          <cell r="AT111">
            <v>0.60606060606060586</v>
          </cell>
          <cell r="AU111">
            <v>0.6439393939393937</v>
          </cell>
          <cell r="AV111">
            <v>0.68181818181818166</v>
          </cell>
          <cell r="AW111">
            <v>0.71969696969696961</v>
          </cell>
          <cell r="AX111">
            <v>0.75757575757575746</v>
          </cell>
          <cell r="AY111">
            <v>0.79545454545454541</v>
          </cell>
          <cell r="AZ111">
            <v>0.83333333333333337</v>
          </cell>
          <cell r="BA111">
            <v>0.87121212121212122</v>
          </cell>
          <cell r="BB111">
            <v>0.90909090909090917</v>
          </cell>
          <cell r="BC111">
            <v>0.94696969696969713</v>
          </cell>
          <cell r="BD111">
            <v>0.98484848484848497</v>
          </cell>
          <cell r="BE111">
            <v>1.0227272727272729</v>
          </cell>
          <cell r="BF111">
            <v>1.0606060606060608</v>
          </cell>
          <cell r="BG111">
            <v>1.0984848484848488</v>
          </cell>
        </row>
        <row r="112">
          <cell r="AB112">
            <v>8.3333333333333329E-2</v>
          </cell>
          <cell r="AC112">
            <v>8.3333333333333329E-2</v>
          </cell>
          <cell r="AD112">
            <v>0.16666666666666666</v>
          </cell>
          <cell r="AE112">
            <v>0.16666666666666666</v>
          </cell>
          <cell r="AF112">
            <v>0.16666666666666666</v>
          </cell>
          <cell r="AG112">
            <v>0.25</v>
          </cell>
          <cell r="AH112">
            <v>0.25</v>
          </cell>
          <cell r="AI112">
            <v>0.25</v>
          </cell>
          <cell r="AJ112">
            <v>0.27777777777777779</v>
          </cell>
          <cell r="AK112">
            <v>0.30555555555555558</v>
          </cell>
          <cell r="AL112">
            <v>0.33333333333333331</v>
          </cell>
          <cell r="AM112">
            <v>0.3611111111111111</v>
          </cell>
          <cell r="AN112">
            <v>0.38888888888888884</v>
          </cell>
          <cell r="AO112">
            <v>0.41666666666666669</v>
          </cell>
          <cell r="AP112">
            <v>0.45454545454545453</v>
          </cell>
          <cell r="AQ112">
            <v>0.49242424242424238</v>
          </cell>
          <cell r="AR112">
            <v>0.53030303030303017</v>
          </cell>
          <cell r="AS112">
            <v>0.56818181818181801</v>
          </cell>
          <cell r="AT112">
            <v>0.60606060606060586</v>
          </cell>
          <cell r="AU112">
            <v>0.6439393939393937</v>
          </cell>
          <cell r="AV112">
            <v>0.68181818181818166</v>
          </cell>
          <cell r="AW112">
            <v>0.71969696969696961</v>
          </cell>
          <cell r="AX112">
            <v>0.75757575757575746</v>
          </cell>
          <cell r="AY112">
            <v>0.79545454545454541</v>
          </cell>
          <cell r="AZ112">
            <v>0.83333333333333337</v>
          </cell>
          <cell r="BA112">
            <v>0.87121212121212122</v>
          </cell>
          <cell r="BB112">
            <v>0.90909090909090917</v>
          </cell>
          <cell r="BC112">
            <v>0.94696969696969713</v>
          </cell>
          <cell r="BD112">
            <v>0.98484848484848497</v>
          </cell>
          <cell r="BE112">
            <v>1.0227272727272729</v>
          </cell>
          <cell r="BF112">
            <v>1.0606060606060608</v>
          </cell>
          <cell r="BG112">
            <v>1.0984848484848488</v>
          </cell>
        </row>
        <row r="199">
          <cell r="AB199">
            <v>8.0514948966597846E-2</v>
          </cell>
          <cell r="AC199">
            <v>0.10811277042939069</v>
          </cell>
          <cell r="AD199">
            <v>9.6488114218266668E-2</v>
          </cell>
          <cell r="AE199">
            <v>6.8882434342457236E-2</v>
          </cell>
          <cell r="AF199">
            <v>6.3550742596570994E-2</v>
          </cell>
          <cell r="AG199">
            <v>0.11159640281253892</v>
          </cell>
          <cell r="AH199">
            <v>0.12513522530660387</v>
          </cell>
          <cell r="AI199">
            <v>9.8406667833064176E-2</v>
          </cell>
          <cell r="AJ199">
            <v>0.10229799884452895</v>
          </cell>
          <cell r="AK199">
            <v>0.1380417805119567</v>
          </cell>
          <cell r="AL199">
            <v>0.10514180767036763</v>
          </cell>
          <cell r="AM199">
            <v>0.11964837908726622</v>
          </cell>
          <cell r="AN199">
            <v>0.16830493991375839</v>
          </cell>
          <cell r="AO199">
            <v>0.1318332923744876</v>
          </cell>
          <cell r="AP199">
            <v>0.1696715462209184</v>
          </cell>
          <cell r="AQ199">
            <v>0.17012210342775802</v>
          </cell>
          <cell r="AR199">
            <v>0.11266469808454715</v>
          </cell>
          <cell r="AS199">
            <v>0.12662093870743973</v>
          </cell>
          <cell r="AT199">
            <v>0.12256725188522921</v>
          </cell>
          <cell r="AU199">
            <v>0.1298236745089163</v>
          </cell>
          <cell r="AV199">
            <v>0.12672140101145501</v>
          </cell>
          <cell r="AW199">
            <v>0.11814695854794621</v>
          </cell>
          <cell r="AX199">
            <v>0.14002964514484617</v>
          </cell>
          <cell r="AY199">
            <v>0.11640809590394241</v>
          </cell>
          <cell r="AZ199">
            <v>0.14383862542841896</v>
          </cell>
          <cell r="BA199">
            <v>0.14627956849577473</v>
          </cell>
          <cell r="BB199">
            <v>0.13956777153659417</v>
          </cell>
          <cell r="BC199">
            <v>0.14075617104053606</v>
          </cell>
          <cell r="BD199">
            <v>0.13820830235530934</v>
          </cell>
          <cell r="BE199">
            <v>0.14370109682047172</v>
          </cell>
          <cell r="BF199">
            <v>0.13331281085487134</v>
          </cell>
          <cell r="BG199">
            <v>0.134519326766398</v>
          </cell>
          <cell r="BH199">
            <v>0.18560796947346958</v>
          </cell>
        </row>
      </sheetData>
      <sheetData sheetId="10">
        <row r="3">
          <cell r="AC3">
            <v>5</v>
          </cell>
          <cell r="AD3">
            <v>5</v>
          </cell>
          <cell r="AE3">
            <v>5</v>
          </cell>
          <cell r="AF3">
            <v>5</v>
          </cell>
          <cell r="AG3">
            <v>5</v>
          </cell>
          <cell r="AH3">
            <v>5</v>
          </cell>
          <cell r="AI3">
            <v>8.6491211624414071</v>
          </cell>
          <cell r="AJ3">
            <v>10.132195967783268</v>
          </cell>
          <cell r="AK3">
            <v>10.256644177887665</v>
          </cell>
          <cell r="AL3">
            <v>9.0413875998701627</v>
          </cell>
          <cell r="AM3">
            <v>9.4487578648161943</v>
          </cell>
          <cell r="AN3">
            <v>11.574242849977132</v>
          </cell>
          <cell r="AO3">
            <v>10.518716803000775</v>
          </cell>
          <cell r="AP3">
            <v>11.239692123613235</v>
          </cell>
          <cell r="AQ3">
            <v>11.736567832692437</v>
          </cell>
          <cell r="AR3">
            <v>13.391305622534873</v>
          </cell>
          <cell r="AS3">
            <v>14.327856802446075</v>
          </cell>
          <cell r="AT3">
            <v>14.960004322188414</v>
          </cell>
          <cell r="AU3">
            <v>15.363520389009636</v>
          </cell>
          <cell r="AV3">
            <v>15.898216074179317</v>
          </cell>
          <cell r="AW3">
            <v>18.112018624967682</v>
          </cell>
          <cell r="AX3">
            <v>16.877641240927765</v>
          </cell>
          <cell r="AY3">
            <v>17.173002736867247</v>
          </cell>
          <cell r="AZ3">
            <v>18.506850866156512</v>
          </cell>
          <cell r="BA3">
            <v>20.314551455388845</v>
          </cell>
          <cell r="BB3">
            <v>22.54372806526591</v>
          </cell>
          <cell r="BC3">
            <v>26.053253507890361</v>
          </cell>
          <cell r="BD3">
            <v>30.911919128307105</v>
          </cell>
          <cell r="BE3">
            <v>36.963921038782757</v>
          </cell>
          <cell r="BF3">
            <v>44.243318684720919</v>
          </cell>
          <cell r="BG3">
            <v>52.794641059772573</v>
          </cell>
          <cell r="BH3">
            <v>62.682418550617214</v>
          </cell>
        </row>
        <row r="4">
          <cell r="AC4">
            <v>135.40097908724937</v>
          </cell>
          <cell r="AD4">
            <v>130.17669562528636</v>
          </cell>
          <cell r="AE4">
            <v>134.02468883417686</v>
          </cell>
          <cell r="AF4">
            <v>148.53912927251531</v>
          </cell>
          <cell r="AG4">
            <v>150.74861577756906</v>
          </cell>
          <cell r="AH4">
            <v>151.14641075714431</v>
          </cell>
          <cell r="AI4">
            <v>154.4830748053418</v>
          </cell>
          <cell r="AJ4">
            <v>158.12444821010436</v>
          </cell>
          <cell r="AK4">
            <v>161.78474342198248</v>
          </cell>
          <cell r="AL4">
            <v>165.40737026494605</v>
          </cell>
          <cell r="AM4">
            <v>169.12548498516097</v>
          </cell>
          <cell r="AN4">
            <v>172.94447395302365</v>
          </cell>
          <cell r="AO4">
            <v>176.72097532061247</v>
          </cell>
          <cell r="AP4">
            <v>180.49687570907918</v>
          </cell>
          <cell r="AQ4">
            <v>183.65473778984244</v>
          </cell>
          <cell r="AR4">
            <v>186.93655117991119</v>
          </cell>
          <cell r="AS4">
            <v>190.63214751974235</v>
          </cell>
          <cell r="AT4">
            <v>194.4035160668212</v>
          </cell>
          <cell r="AU4">
            <v>198.53469568516971</v>
          </cell>
          <cell r="AV4">
            <v>203.21380255078839</v>
          </cell>
          <cell r="AW4">
            <v>207.7656226159601</v>
          </cell>
          <cell r="AX4">
            <v>212.29536149593946</v>
          </cell>
          <cell r="AY4">
            <v>216.33384812928924</v>
          </cell>
          <cell r="AZ4">
            <v>219.80770058923233</v>
          </cell>
          <cell r="BA4">
            <v>223.22917660987702</v>
          </cell>
          <cell r="BB4">
            <v>227.50952544262447</v>
          </cell>
          <cell r="BC4">
            <v>231.85866562041673</v>
          </cell>
          <cell r="BD4">
            <v>236.05200191047564</v>
          </cell>
          <cell r="BE4">
            <v>240.27939764593819</v>
          </cell>
          <cell r="BF4">
            <v>244.55132237505165</v>
          </cell>
          <cell r="BG4">
            <v>248.8877774908446</v>
          </cell>
          <cell r="BH4">
            <v>253.48408521456471</v>
          </cell>
        </row>
        <row r="5">
          <cell r="AC5">
            <v>7.3690000000000007</v>
          </cell>
          <cell r="AD5">
            <v>6.9440000000000008</v>
          </cell>
          <cell r="AE5">
            <v>5.7930000000000001</v>
          </cell>
          <cell r="AF5">
            <v>4.1090000000000009</v>
          </cell>
          <cell r="AG5">
            <v>4.7130000000000001</v>
          </cell>
          <cell r="AH5">
            <v>6.4939999999999998</v>
          </cell>
          <cell r="AI5">
            <v>5</v>
          </cell>
          <cell r="AJ5">
            <v>5</v>
          </cell>
          <cell r="AK5">
            <v>5</v>
          </cell>
          <cell r="AL5">
            <v>5</v>
          </cell>
          <cell r="AM5">
            <v>5</v>
          </cell>
          <cell r="AN5">
            <v>5</v>
          </cell>
          <cell r="AO5">
            <v>5</v>
          </cell>
          <cell r="AP5">
            <v>5</v>
          </cell>
          <cell r="AQ5">
            <v>5</v>
          </cell>
          <cell r="AR5">
            <v>5</v>
          </cell>
          <cell r="AS5">
            <v>5</v>
          </cell>
          <cell r="AT5">
            <v>5</v>
          </cell>
          <cell r="AU5">
            <v>5</v>
          </cell>
          <cell r="AV5">
            <v>5</v>
          </cell>
          <cell r="AW5">
            <v>5</v>
          </cell>
          <cell r="AX5">
            <v>5</v>
          </cell>
          <cell r="AY5">
            <v>6</v>
          </cell>
          <cell r="AZ5">
            <v>7</v>
          </cell>
          <cell r="BA5">
            <v>8</v>
          </cell>
          <cell r="BB5">
            <v>9</v>
          </cell>
          <cell r="BC5">
            <v>10</v>
          </cell>
          <cell r="BD5">
            <v>11</v>
          </cell>
          <cell r="BE5">
            <v>12</v>
          </cell>
          <cell r="BF5">
            <v>13</v>
          </cell>
          <cell r="BG5">
            <v>14</v>
          </cell>
          <cell r="BH5">
            <v>15</v>
          </cell>
        </row>
        <row r="9"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</row>
        <row r="10"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</row>
        <row r="12">
          <cell r="AC12">
            <v>3.4169999999999998</v>
          </cell>
          <cell r="AD12">
            <v>2.1139999999999999</v>
          </cell>
          <cell r="AE12">
            <v>1.3740000000000001</v>
          </cell>
          <cell r="AF12">
            <v>3.0049999999999999</v>
          </cell>
          <cell r="AG12">
            <v>2.2830000000000004</v>
          </cell>
          <cell r="AH12">
            <v>0.68800000000000017</v>
          </cell>
          <cell r="AI12">
            <v>2</v>
          </cell>
          <cell r="AJ12">
            <v>2</v>
          </cell>
          <cell r="AK12">
            <v>2</v>
          </cell>
          <cell r="AL12">
            <v>2</v>
          </cell>
          <cell r="AM12">
            <v>2</v>
          </cell>
          <cell r="AN12">
            <v>2</v>
          </cell>
          <cell r="AO12">
            <v>2</v>
          </cell>
          <cell r="AP12">
            <v>2</v>
          </cell>
          <cell r="AQ12">
            <v>2</v>
          </cell>
          <cell r="AR12">
            <v>2</v>
          </cell>
          <cell r="AS12">
            <v>2</v>
          </cell>
          <cell r="AT12">
            <v>2</v>
          </cell>
          <cell r="AU12">
            <v>2</v>
          </cell>
          <cell r="AV12">
            <v>2</v>
          </cell>
          <cell r="AW12">
            <v>2</v>
          </cell>
          <cell r="AX12">
            <v>2</v>
          </cell>
          <cell r="AY12">
            <v>3</v>
          </cell>
          <cell r="AZ12">
            <v>4</v>
          </cell>
          <cell r="BA12">
            <v>5</v>
          </cell>
          <cell r="BB12">
            <v>6</v>
          </cell>
          <cell r="BC12">
            <v>7</v>
          </cell>
          <cell r="BD12">
            <v>8</v>
          </cell>
          <cell r="BE12">
            <v>9</v>
          </cell>
          <cell r="BF12">
            <v>10</v>
          </cell>
          <cell r="BG12">
            <v>11</v>
          </cell>
          <cell r="BH12">
            <v>12</v>
          </cell>
        </row>
        <row r="14">
          <cell r="AC14">
            <v>5</v>
          </cell>
          <cell r="AD14">
            <v>5</v>
          </cell>
          <cell r="AE14">
            <v>5</v>
          </cell>
          <cell r="AF14">
            <v>5</v>
          </cell>
          <cell r="AG14">
            <v>5</v>
          </cell>
          <cell r="AH14">
            <v>8.6491211624414071</v>
          </cell>
          <cell r="AI14">
            <v>10.132195967783268</v>
          </cell>
          <cell r="AJ14">
            <v>10.256644177887665</v>
          </cell>
          <cell r="AK14">
            <v>9.0413875998701627</v>
          </cell>
          <cell r="AL14">
            <v>9.4487578648161943</v>
          </cell>
          <cell r="AM14">
            <v>11.574242849977132</v>
          </cell>
          <cell r="AN14">
            <v>10.518716803000775</v>
          </cell>
          <cell r="AO14">
            <v>11.239692123613235</v>
          </cell>
          <cell r="AP14">
            <v>11.736567832692437</v>
          </cell>
          <cell r="AQ14">
            <v>13.391305622534873</v>
          </cell>
          <cell r="AR14">
            <v>14.327856802446075</v>
          </cell>
          <cell r="AS14">
            <v>14.960004322188414</v>
          </cell>
          <cell r="AT14">
            <v>15.363520389009636</v>
          </cell>
          <cell r="AU14">
            <v>15.898216074179317</v>
          </cell>
          <cell r="AV14">
            <v>18.112018624967682</v>
          </cell>
          <cell r="AW14">
            <v>16.877641240927765</v>
          </cell>
          <cell r="AX14">
            <v>17.173002736867247</v>
          </cell>
          <cell r="AY14">
            <v>18.506850866156512</v>
          </cell>
          <cell r="AZ14">
            <v>20.314551455388845</v>
          </cell>
          <cell r="BA14">
            <v>22.54372806526591</v>
          </cell>
          <cell r="BB14">
            <v>26.053253507890361</v>
          </cell>
          <cell r="BC14">
            <v>30.911919128307105</v>
          </cell>
          <cell r="BD14">
            <v>36.963921038782757</v>
          </cell>
          <cell r="BE14">
            <v>44.243318684720919</v>
          </cell>
          <cell r="BF14">
            <v>52.794641059772573</v>
          </cell>
          <cell r="BG14">
            <v>62.682418550617214</v>
          </cell>
          <cell r="BH14">
            <v>74.166503765181886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US Oilseed Balance Sheets"/>
      <sheetName val="Inedible Tallow Complex"/>
      <sheetName val="Distillers' Corn Oil Complex"/>
      <sheetName val="Used Cooking Oil Complex"/>
      <sheetName val="Yellow Grease Complex"/>
      <sheetName val="CWG Complex"/>
      <sheetName val="Poultry Byproduct Compl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Soy Complex"/>
      <sheetName val="Canola Complex"/>
    </sheetNames>
    <sheetDataSet>
      <sheetData sheetId="0"/>
      <sheetData sheetId="1"/>
      <sheetData sheetId="2">
        <row r="134">
          <cell r="S134">
            <v>2.9200218389999995</v>
          </cell>
        </row>
      </sheetData>
      <sheetData sheetId="3">
        <row r="39">
          <cell r="S39">
            <v>0</v>
          </cell>
        </row>
      </sheetData>
      <sheetData sheetId="4"/>
      <sheetData sheetId="5">
        <row r="31">
          <cell r="S31">
            <v>82.89025980480001</v>
          </cell>
        </row>
      </sheetData>
      <sheetData sheetId="6">
        <row r="18">
          <cell r="S18">
            <v>74.060748694799997</v>
          </cell>
        </row>
      </sheetData>
      <sheetData sheetId="7">
        <row r="66">
          <cell r="B66">
            <v>199.83863125699997</v>
          </cell>
        </row>
      </sheetData>
      <sheetData sheetId="8"/>
      <sheetData sheetId="9"/>
      <sheetData sheetId="10"/>
      <sheetData sheetId="11"/>
      <sheetData sheetId="12" refreshError="1">
        <row r="3">
          <cell r="A3" t="str">
            <v>Carryin (October 1)</v>
          </cell>
          <cell r="D3">
            <v>287.7</v>
          </cell>
          <cell r="E3">
            <v>162</v>
          </cell>
          <cell r="F3">
            <v>220.2</v>
          </cell>
          <cell r="G3">
            <v>300.8</v>
          </cell>
          <cell r="H3">
            <v>247.3</v>
          </cell>
          <cell r="I3">
            <v>254.4</v>
          </cell>
          <cell r="J3">
            <v>220.9</v>
          </cell>
          <cell r="K3">
            <v>257.39999999999998</v>
          </cell>
          <cell r="L3">
            <v>181.666</v>
          </cell>
          <cell r="M3">
            <v>246</v>
          </cell>
          <cell r="N3">
            <v>205.7</v>
          </cell>
          <cell r="O3">
            <v>206.2</v>
          </cell>
          <cell r="P3">
            <v>242.4</v>
          </cell>
          <cell r="Q3">
            <v>161.4</v>
          </cell>
          <cell r="R3">
            <v>165.3</v>
          </cell>
          <cell r="S3">
            <v>158.654</v>
          </cell>
          <cell r="T3">
            <v>160</v>
          </cell>
          <cell r="U3">
            <v>150</v>
          </cell>
          <cell r="V3">
            <v>150</v>
          </cell>
          <cell r="W3">
            <v>150</v>
          </cell>
          <cell r="X3">
            <v>93.731999999999999</v>
          </cell>
          <cell r="Y3">
            <v>84.911000000000001</v>
          </cell>
          <cell r="Z3">
            <v>88.643000000000001</v>
          </cell>
        </row>
        <row r="4">
          <cell r="A4" t="str">
            <v>Production</v>
          </cell>
          <cell r="D4">
            <v>3652.6000000000004</v>
          </cell>
          <cell r="E4">
            <v>3453.4000000000005</v>
          </cell>
          <cell r="F4">
            <v>3624.5</v>
          </cell>
          <cell r="G4">
            <v>3775.2999999999997</v>
          </cell>
          <cell r="H4">
            <v>3731.9999999999995</v>
          </cell>
          <cell r="I4">
            <v>3456.6000000000004</v>
          </cell>
          <cell r="J4">
            <v>3666.9999999999995</v>
          </cell>
          <cell r="K4">
            <v>3758</v>
          </cell>
          <cell r="L4">
            <v>3651.8</v>
          </cell>
          <cell r="M4">
            <v>3820.4</v>
          </cell>
          <cell r="N4">
            <v>3874.8</v>
          </cell>
          <cell r="O4">
            <v>3796.4</v>
          </cell>
          <cell r="P4">
            <v>3652.9</v>
          </cell>
          <cell r="Q4">
            <v>3408.6</v>
          </cell>
          <cell r="R4">
            <v>3285.4419300000004</v>
          </cell>
          <cell r="S4">
            <v>3352.9892527189008</v>
          </cell>
          <cell r="T4">
            <v>3382.9207759406836</v>
          </cell>
          <cell r="U4">
            <v>3330.231457518556</v>
          </cell>
          <cell r="V4">
            <v>3017.539785426482</v>
          </cell>
          <cell r="W4">
            <v>2999.7547753837384</v>
          </cell>
          <cell r="X4">
            <v>3450.6240000000003</v>
          </cell>
          <cell r="Y4">
            <v>3663.17</v>
          </cell>
          <cell r="Z4">
            <v>3783.3150000000001</v>
          </cell>
        </row>
        <row r="5">
          <cell r="A5" t="str">
            <v>Imports</v>
          </cell>
          <cell r="D5">
            <v>25.883585053200001</v>
          </cell>
          <cell r="E5">
            <v>56.462794504200005</v>
          </cell>
          <cell r="F5">
            <v>68.145747868800001</v>
          </cell>
          <cell r="G5">
            <v>57.262190441400001</v>
          </cell>
          <cell r="H5">
            <v>59.870258267400004</v>
          </cell>
          <cell r="I5">
            <v>67.4601104268</v>
          </cell>
          <cell r="J5">
            <v>58.008895912800007</v>
          </cell>
          <cell r="K5">
            <v>31.407265474200003</v>
          </cell>
          <cell r="L5">
            <v>37.482101395199997</v>
          </cell>
          <cell r="M5">
            <v>65.511224578799997</v>
          </cell>
          <cell r="N5">
            <v>31.871117943000002</v>
          </cell>
          <cell r="O5">
            <v>51.7385100204</v>
          </cell>
          <cell r="P5">
            <v>56.206396965599993</v>
          </cell>
          <cell r="Q5">
            <v>36.077757181199999</v>
          </cell>
          <cell r="R5">
            <v>51.930753058800001</v>
          </cell>
          <cell r="S5">
            <v>72.047046960000003</v>
          </cell>
          <cell r="T5">
            <v>124.95682394460002</v>
          </cell>
          <cell r="U5">
            <v>128.92424599999998</v>
          </cell>
          <cell r="V5">
            <v>135.630763</v>
          </cell>
          <cell r="W5">
            <v>138.53992700000001</v>
          </cell>
          <cell r="X5">
            <v>172.967221</v>
          </cell>
          <cell r="Y5">
            <v>172.32750999999999</v>
          </cell>
          <cell r="Z5">
            <v>226.45140170642</v>
          </cell>
        </row>
        <row r="6">
          <cell r="A6" t="str">
            <v xml:space="preserve">    Total Supply</v>
          </cell>
        </row>
        <row r="7">
          <cell r="A7" t="str">
            <v>Domestic Use</v>
          </cell>
        </row>
        <row r="8">
          <cell r="A8" t="str">
            <v xml:space="preserve">  Biomas-Based Diesel</v>
          </cell>
        </row>
        <row r="9">
          <cell r="A9" t="str">
            <v xml:space="preserve">    Biodiesel</v>
          </cell>
          <cell r="D9">
            <v>0</v>
          </cell>
          <cell r="E9">
            <v>0</v>
          </cell>
          <cell r="F9">
            <v>0</v>
          </cell>
          <cell r="G9">
            <v>0.45285098741238267</v>
          </cell>
          <cell r="H9">
            <v>1.8114039496495307</v>
          </cell>
          <cell r="I9">
            <v>9.0570197482476527</v>
          </cell>
          <cell r="J9">
            <v>13.585529622371483</v>
          </cell>
          <cell r="K9">
            <v>16.661774614106189</v>
          </cell>
          <cell r="L9">
            <v>14.703075697218374</v>
          </cell>
          <cell r="M9">
            <v>44.484880304753538</v>
          </cell>
          <cell r="N9">
            <v>57.091905779893025</v>
          </cell>
          <cell r="O9">
            <v>26.203152739516376</v>
          </cell>
          <cell r="P9">
            <v>167.4</v>
          </cell>
          <cell r="Q9">
            <v>488.1</v>
          </cell>
          <cell r="R9">
            <v>260</v>
          </cell>
          <cell r="S9">
            <v>353</v>
          </cell>
          <cell r="T9">
            <v>413</v>
          </cell>
          <cell r="U9">
            <v>491</v>
          </cell>
          <cell r="V9">
            <v>336.9</v>
          </cell>
          <cell r="W9">
            <v>392.03999999999996</v>
          </cell>
          <cell r="X9">
            <v>351.18000000000006</v>
          </cell>
          <cell r="Y9">
            <v>369.26</v>
          </cell>
          <cell r="Z9">
            <v>459.26879394531238</v>
          </cell>
        </row>
        <row r="10">
          <cell r="A10" t="str">
            <v xml:space="preserve">    Renewable Biodiesel/SAF Production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339.98558172511468</v>
          </cell>
          <cell r="X10">
            <v>550.70070832098816</v>
          </cell>
          <cell r="Y10">
            <v>687.31918881191109</v>
          </cell>
          <cell r="Z10">
            <v>642.90897611385151</v>
          </cell>
        </row>
        <row r="11">
          <cell r="A11" t="str">
            <v xml:space="preserve">    Co-Processing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74.398859479508204</v>
          </cell>
          <cell r="T11">
            <v>41.866855106557374</v>
          </cell>
          <cell r="U11">
            <v>132.38723790573772</v>
          </cell>
          <cell r="V11">
            <v>76.093823229508203</v>
          </cell>
          <cell r="W11">
            <v>24.20434465573771</v>
          </cell>
          <cell r="X11">
            <v>17.563090274590166</v>
          </cell>
          <cell r="Y11">
            <v>19.191938012295083</v>
          </cell>
          <cell r="Z11">
            <v>75.774586906799414</v>
          </cell>
          <cell r="AA11">
            <v>195.57330333004933</v>
          </cell>
          <cell r="AB11">
            <v>214.32752782610839</v>
          </cell>
          <cell r="AC11">
            <v>332.95065961164204</v>
          </cell>
          <cell r="AD11">
            <v>372.22226683128088</v>
          </cell>
          <cell r="AE11">
            <v>181.07147755659386</v>
          </cell>
          <cell r="AF11">
            <v>122.15113766243417</v>
          </cell>
          <cell r="AG11">
            <v>100.91589807575672</v>
          </cell>
          <cell r="AH11">
            <v>105.76586193170404</v>
          </cell>
          <cell r="AI11">
            <v>131.43703855909189</v>
          </cell>
          <cell r="AJ11">
            <v>109.56421943712174</v>
          </cell>
          <cell r="AK11">
            <v>95.924472910934909</v>
          </cell>
          <cell r="AL11">
            <v>101.3411363668465</v>
          </cell>
          <cell r="AM11">
            <v>105.3754190283108</v>
          </cell>
          <cell r="AN11">
            <v>117.46471269625351</v>
          </cell>
          <cell r="AO11">
            <v>123.4218557437668</v>
          </cell>
          <cell r="AP11">
            <v>128.49496756073742</v>
          </cell>
          <cell r="AQ11">
            <v>135.95351639411314</v>
          </cell>
          <cell r="AR11">
            <v>135.54795299552438</v>
          </cell>
          <cell r="AS11">
            <v>143.04079062646497</v>
          </cell>
          <cell r="AT11">
            <v>156.98514275559029</v>
          </cell>
          <cell r="AU11">
            <v>173.07612319470306</v>
          </cell>
          <cell r="AV11">
            <v>190.81642946775798</v>
          </cell>
          <cell r="AW11">
            <v>210.37511750747501</v>
          </cell>
          <cell r="AX11">
            <v>231.93857148323849</v>
          </cell>
          <cell r="AY11">
            <v>255.71227994572058</v>
          </cell>
          <cell r="AZ11">
            <v>281.92279402636586</v>
          </cell>
          <cell r="BA11">
            <v>310.81988635236382</v>
          </cell>
          <cell r="BB11">
            <v>342.67893125045191</v>
          </cell>
          <cell r="BC11">
            <v>377.80352892165871</v>
          </cell>
          <cell r="BD11">
            <v>416.52839859401308</v>
          </cell>
          <cell r="BE11">
            <v>459.22256822346702</v>
          </cell>
          <cell r="BF11">
            <v>506.29289113923085</v>
          </cell>
          <cell r="BG11">
            <v>558.18792314532868</v>
          </cell>
        </row>
        <row r="12">
          <cell r="A12" t="str">
            <v xml:space="preserve">  Non-Biodiesel</v>
          </cell>
        </row>
        <row r="13">
          <cell r="A13" t="str">
            <v>Exports</v>
          </cell>
          <cell r="D13">
            <v>2247.0415728264002</v>
          </cell>
          <cell r="E13">
            <v>1608.2724103866001</v>
          </cell>
          <cell r="F13">
            <v>2155.0867892064002</v>
          </cell>
          <cell r="G13">
            <v>2053.7537640606001</v>
          </cell>
          <cell r="H13">
            <v>1769.5466826282004</v>
          </cell>
          <cell r="I13">
            <v>1391.0285175822</v>
          </cell>
          <cell r="J13">
            <v>1637.8414620372</v>
          </cell>
          <cell r="K13">
            <v>1723.4436273642002</v>
          </cell>
          <cell r="L13">
            <v>1541.1848810777999</v>
          </cell>
          <cell r="M13">
            <v>1415.2533450426001</v>
          </cell>
          <cell r="N13">
            <v>1598.2581354138003</v>
          </cell>
          <cell r="O13">
            <v>1764.7985882267999</v>
          </cell>
          <cell r="P13">
            <v>1729.2338465850003</v>
          </cell>
          <cell r="Q13">
            <v>1473.1555372506</v>
          </cell>
          <cell r="R13">
            <v>1690.1253955403999</v>
          </cell>
          <cell r="S13">
            <v>1511.1848258262003</v>
          </cell>
          <cell r="T13">
            <v>1182.0419500907999</v>
          </cell>
          <cell r="U13">
            <v>1021.4856239999999</v>
          </cell>
          <cell r="V13">
            <v>1042.6859359999999</v>
          </cell>
          <cell r="W13">
            <v>854.0920550000003</v>
          </cell>
          <cell r="X13">
            <v>923.646478</v>
          </cell>
          <cell r="Y13">
            <v>914.95824599999992</v>
          </cell>
          <cell r="Z13">
            <v>766.91180663926002</v>
          </cell>
        </row>
        <row r="14">
          <cell r="A14" t="str">
            <v xml:space="preserve">    Total Use</v>
          </cell>
        </row>
        <row r="15">
          <cell r="D15">
            <v>162</v>
          </cell>
          <cell r="E15">
            <v>220.2</v>
          </cell>
          <cell r="F15">
            <v>300.8</v>
          </cell>
          <cell r="G15">
            <v>247.3</v>
          </cell>
          <cell r="H15">
            <v>254.4</v>
          </cell>
          <cell r="I15">
            <v>220.9</v>
          </cell>
          <cell r="J15">
            <v>257.39999999999998</v>
          </cell>
          <cell r="K15">
            <v>181.666</v>
          </cell>
          <cell r="L15">
            <v>246</v>
          </cell>
          <cell r="M15">
            <v>205.7</v>
          </cell>
          <cell r="N15">
            <v>206.2</v>
          </cell>
          <cell r="O15">
            <v>242.4</v>
          </cell>
          <cell r="P15">
            <v>161.4</v>
          </cell>
          <cell r="Q15">
            <v>165.3</v>
          </cell>
          <cell r="R15">
            <v>158.654</v>
          </cell>
          <cell r="S15">
            <v>160</v>
          </cell>
          <cell r="T15">
            <v>150</v>
          </cell>
          <cell r="U15">
            <v>150</v>
          </cell>
          <cell r="V15">
            <v>150</v>
          </cell>
          <cell r="W15">
            <v>93.731999999999999</v>
          </cell>
          <cell r="X15">
            <v>84.911000000000001</v>
          </cell>
          <cell r="Y15">
            <v>88.643000000000001</v>
          </cell>
          <cell r="Z15">
            <v>113.645</v>
          </cell>
        </row>
        <row r="22">
          <cell r="AA22">
            <v>322.77100000000002</v>
          </cell>
          <cell r="AB22">
            <v>294.44200000000001</v>
          </cell>
          <cell r="AC22">
            <v>254.285</v>
          </cell>
          <cell r="AD22">
            <v>342.024</v>
          </cell>
          <cell r="AE22">
            <v>375.09500000000003</v>
          </cell>
          <cell r="AF22">
            <v>317.68900000000002</v>
          </cell>
          <cell r="AG22">
            <v>322.94400000000002</v>
          </cell>
          <cell r="AH22">
            <v>309.66637508156771</v>
          </cell>
          <cell r="AI22">
            <v>322.35710770097535</v>
          </cell>
          <cell r="AJ22">
            <v>324.52078915911346</v>
          </cell>
          <cell r="AK22">
            <v>320.87336407114668</v>
          </cell>
          <cell r="AL22">
            <v>318.13740961474883</v>
          </cell>
          <cell r="AM22">
            <v>316.64090458739435</v>
          </cell>
          <cell r="AN22">
            <v>324.75479283165322</v>
          </cell>
          <cell r="AO22">
            <v>323.51383423438784</v>
          </cell>
          <cell r="AP22">
            <v>320.57146392716368</v>
          </cell>
          <cell r="AQ22">
            <v>318.87135487015598</v>
          </cell>
          <cell r="AR22">
            <v>316.89479823231051</v>
          </cell>
          <cell r="AS22">
            <v>324.98215363440897</v>
          </cell>
          <cell r="AT22">
            <v>323.0696410188342</v>
          </cell>
          <cell r="AU22">
            <v>321.0387481059509</v>
          </cell>
          <cell r="AV22">
            <v>319.0606720040434</v>
          </cell>
          <cell r="AW22">
            <v>317.15152892707459</v>
          </cell>
          <cell r="AX22">
            <v>315.12634170302357</v>
          </cell>
          <cell r="AY22">
            <v>313.3939952257943</v>
          </cell>
          <cell r="AZ22">
            <v>311.41885294859509</v>
          </cell>
          <cell r="BA22">
            <v>309.44575097572215</v>
          </cell>
          <cell r="BB22">
            <v>307.47739056553979</v>
          </cell>
          <cell r="BC22">
            <v>305.49743205875626</v>
          </cell>
          <cell r="BD22">
            <v>303.51208100012133</v>
          </cell>
          <cell r="BE22">
            <v>301.78597212917532</v>
          </cell>
          <cell r="BF22">
            <v>299.80915024841971</v>
          </cell>
          <cell r="BG22">
            <v>297.8339420576612</v>
          </cell>
        </row>
        <row r="23">
          <cell r="AA23">
            <v>350.94799999999998</v>
          </cell>
          <cell r="AB23">
            <v>340.60300000000001</v>
          </cell>
          <cell r="AC23">
            <v>279.30700000000002</v>
          </cell>
          <cell r="AD23">
            <v>377.78899999999999</v>
          </cell>
          <cell r="AE23">
            <v>361.471</v>
          </cell>
          <cell r="AF23">
            <v>320.37200000000001</v>
          </cell>
          <cell r="AG23">
            <v>319.43</v>
          </cell>
          <cell r="AH23">
            <v>292.77574735092804</v>
          </cell>
          <cell r="AI23">
            <v>327.03935979154079</v>
          </cell>
          <cell r="AJ23">
            <v>329.11513319935426</v>
          </cell>
          <cell r="AK23">
            <v>324.73124824584602</v>
          </cell>
          <cell r="AL23">
            <v>317.18494651045972</v>
          </cell>
          <cell r="AM23">
            <v>313.66759711964033</v>
          </cell>
          <cell r="AN23">
            <v>322.1580452755141</v>
          </cell>
          <cell r="AO23">
            <v>325.34508342616658</v>
          </cell>
          <cell r="AP23">
            <v>321.18037853445605</v>
          </cell>
          <cell r="AQ23">
            <v>318.73452457931722</v>
          </cell>
          <cell r="AR23">
            <v>315.98182272865984</v>
          </cell>
          <cell r="AS23">
            <v>324.43587636271184</v>
          </cell>
          <cell r="AT23">
            <v>322.97538020156844</v>
          </cell>
          <cell r="AU23">
            <v>321.34758455919217</v>
          </cell>
          <cell r="AV23">
            <v>318.83474493819574</v>
          </cell>
          <cell r="AW23">
            <v>316.85027122943728</v>
          </cell>
          <cell r="AX23">
            <v>314.85019903439883</v>
          </cell>
          <cell r="AY23">
            <v>313.22805933378237</v>
          </cell>
          <cell r="AZ23">
            <v>311.30894884111223</v>
          </cell>
          <cell r="BA23">
            <v>309.31038707257608</v>
          </cell>
          <cell r="BB23">
            <v>307.258827792202</v>
          </cell>
          <cell r="BC23">
            <v>305.30468486550183</v>
          </cell>
          <cell r="BD23">
            <v>303.33595121814284</v>
          </cell>
          <cell r="BE23">
            <v>301.62375411108303</v>
          </cell>
          <cell r="BF23">
            <v>299.64614323933756</v>
          </cell>
          <cell r="BG23">
            <v>297.65981157739816</v>
          </cell>
        </row>
        <row r="24">
          <cell r="AA24">
            <v>338.137</v>
          </cell>
          <cell r="AB24">
            <v>318.05</v>
          </cell>
          <cell r="AC24">
            <v>264.82799999999997</v>
          </cell>
          <cell r="AD24">
            <v>285.505</v>
          </cell>
          <cell r="AE24">
            <v>356.8</v>
          </cell>
          <cell r="AF24">
            <v>332.40199999999999</v>
          </cell>
          <cell r="AG24">
            <v>301.84300000000002</v>
          </cell>
          <cell r="AH24">
            <v>306.95058160572711</v>
          </cell>
          <cell r="AI24">
            <v>303.31185959492228</v>
          </cell>
          <cell r="AJ24">
            <v>317.88770158554621</v>
          </cell>
          <cell r="AK24">
            <v>315.79103933559009</v>
          </cell>
          <cell r="AL24">
            <v>307.25302829025316</v>
          </cell>
          <cell r="AM24">
            <v>305.19533630182303</v>
          </cell>
          <cell r="AN24">
            <v>314.76111360713082</v>
          </cell>
          <cell r="AO24">
            <v>313.67635686627375</v>
          </cell>
          <cell r="AP24">
            <v>311.81064793723721</v>
          </cell>
          <cell r="AQ24">
            <v>308.5121055244764</v>
          </cell>
          <cell r="AR24">
            <v>306.68585087084818</v>
          </cell>
          <cell r="AS24">
            <v>314.8726156017176</v>
          </cell>
          <cell r="AT24">
            <v>313.34347627260814</v>
          </cell>
          <cell r="AU24">
            <v>311.24549553973026</v>
          </cell>
          <cell r="AV24">
            <v>309.105040605493</v>
          </cell>
          <cell r="AW24">
            <v>307.18181846724229</v>
          </cell>
          <cell r="AX24">
            <v>305.36347069199962</v>
          </cell>
          <cell r="AY24">
            <v>303.69680230918749</v>
          </cell>
          <cell r="AZ24">
            <v>301.80338807982565</v>
          </cell>
          <cell r="BA24">
            <v>299.81011033393122</v>
          </cell>
          <cell r="BB24">
            <v>297.9107926477331</v>
          </cell>
          <cell r="BC24">
            <v>296.0094155691898</v>
          </cell>
          <cell r="BD24">
            <v>294.09793420407817</v>
          </cell>
          <cell r="BE24">
            <v>292.41784325762382</v>
          </cell>
          <cell r="BF24">
            <v>290.49724560134956</v>
          </cell>
          <cell r="BG24">
            <v>288.57802802398362</v>
          </cell>
        </row>
        <row r="25">
          <cell r="Z25">
            <v>295.053</v>
          </cell>
          <cell r="AA25">
            <v>320.82600000000002</v>
          </cell>
          <cell r="AB25">
            <v>295.63299999999998</v>
          </cell>
          <cell r="AC25">
            <v>269.44299999999998</v>
          </cell>
          <cell r="AD25">
            <v>263.339</v>
          </cell>
          <cell r="AE25">
            <v>329.42700000000002</v>
          </cell>
          <cell r="AF25">
            <v>309.11200000000002</v>
          </cell>
          <cell r="AG25">
            <v>302.23200000000003</v>
          </cell>
          <cell r="AH25">
            <v>284.33631039507429</v>
          </cell>
          <cell r="AI25">
            <v>287.32056330643036</v>
          </cell>
          <cell r="AJ25">
            <v>297.31220214864078</v>
          </cell>
          <cell r="AK25">
            <v>301.3140226095768</v>
          </cell>
          <cell r="AL25">
            <v>294.75116247346904</v>
          </cell>
          <cell r="AM25">
            <v>291.72543099379794</v>
          </cell>
          <cell r="AN25">
            <v>298.30366061838845</v>
          </cell>
          <cell r="AO25">
            <v>297.77331171769259</v>
          </cell>
          <cell r="AP25">
            <v>296.47938535474833</v>
          </cell>
          <cell r="AQ25">
            <v>294.63715049290465</v>
          </cell>
          <cell r="AR25">
            <v>292.44630691662934</v>
          </cell>
          <cell r="AS25">
            <v>299.89037875694453</v>
          </cell>
          <cell r="AT25">
            <v>298.25627326011096</v>
          </cell>
          <cell r="AU25">
            <v>296.42854939732405</v>
          </cell>
          <cell r="AV25">
            <v>294.63962818120223</v>
          </cell>
          <cell r="AW25">
            <v>292.77968907864755</v>
          </cell>
          <cell r="AX25">
            <v>290.91140857806221</v>
          </cell>
          <cell r="AY25">
            <v>289.33785546582419</v>
          </cell>
          <cell r="AZ25">
            <v>287.52710705907413</v>
          </cell>
          <cell r="BA25">
            <v>285.69491429002483</v>
          </cell>
          <cell r="BB25">
            <v>283.87338616121281</v>
          </cell>
          <cell r="BC25">
            <v>282.03968475569962</v>
          </cell>
          <cell r="BD25">
            <v>280.21216462270007</v>
          </cell>
          <cell r="BE25">
            <v>278.62021732460329</v>
          </cell>
          <cell r="BF25">
            <v>276.7945416711691</v>
          </cell>
        </row>
        <row r="26">
          <cell r="Z26">
            <v>322.935</v>
          </cell>
          <cell r="AA26">
            <v>333.57400000000001</v>
          </cell>
          <cell r="AB26">
            <v>325.76400000000001</v>
          </cell>
          <cell r="AC26">
            <v>290.55500000000001</v>
          </cell>
          <cell r="AD26">
            <v>297.541</v>
          </cell>
          <cell r="AE26">
            <v>367.15699999999998</v>
          </cell>
          <cell r="AF26">
            <v>346.76799999999997</v>
          </cell>
          <cell r="AG26">
            <v>345.35599999999999</v>
          </cell>
          <cell r="AH26">
            <v>316.25094508613637</v>
          </cell>
          <cell r="AI26">
            <v>322.92957081631181</v>
          </cell>
          <cell r="AJ26">
            <v>336.66329172464197</v>
          </cell>
          <cell r="AK26">
            <v>337.96012970242066</v>
          </cell>
          <cell r="AL26">
            <v>327.69680277586212</v>
          </cell>
          <cell r="AM26">
            <v>324.36401870518148</v>
          </cell>
          <cell r="AN26">
            <v>334.6971192036699</v>
          </cell>
          <cell r="AO26">
            <v>333.16957885354395</v>
          </cell>
          <cell r="AP26">
            <v>331.60862905693847</v>
          </cell>
          <cell r="AQ26">
            <v>328.6197756522559</v>
          </cell>
          <cell r="AR26">
            <v>326.37605767253132</v>
          </cell>
          <cell r="AS26">
            <v>335.12261601211401</v>
          </cell>
          <cell r="AT26">
            <v>333.49759030580077</v>
          </cell>
          <cell r="AU26">
            <v>331.22757208200505</v>
          </cell>
          <cell r="AV26">
            <v>329.1497608802585</v>
          </cell>
          <cell r="AW26">
            <v>327.01069016219748</v>
          </cell>
          <cell r="AX26">
            <v>325.04566487314452</v>
          </cell>
          <cell r="AY26">
            <v>323.28259856572032</v>
          </cell>
          <cell r="AZ26">
            <v>321.26500999766682</v>
          </cell>
          <cell r="BA26">
            <v>319.17576096301394</v>
          </cell>
          <cell r="BB26">
            <v>317.14658866327261</v>
          </cell>
          <cell r="BC26">
            <v>315.10388126875785</v>
          </cell>
          <cell r="BD26">
            <v>313.07612418494887</v>
          </cell>
          <cell r="BE26">
            <v>311.29025914582655</v>
          </cell>
          <cell r="BF26">
            <v>309.25174362404061</v>
          </cell>
        </row>
        <row r="27">
          <cell r="Z27">
            <v>342.024</v>
          </cell>
          <cell r="AA27">
            <v>335.97199999999998</v>
          </cell>
          <cell r="AB27">
            <v>336.65</v>
          </cell>
          <cell r="AC27">
            <v>365.47500000000002</v>
          </cell>
          <cell r="AD27">
            <v>313.74099999999999</v>
          </cell>
          <cell r="AE27">
            <v>355.32900000000001</v>
          </cell>
          <cell r="AF27">
            <v>355.53100000000001</v>
          </cell>
          <cell r="AG27">
            <v>337.73200000000003</v>
          </cell>
          <cell r="AH27">
            <v>335.98988920403161</v>
          </cell>
          <cell r="AI27">
            <v>342.72974421668891</v>
          </cell>
          <cell r="AJ27">
            <v>341.62347360389134</v>
          </cell>
          <cell r="AK27">
            <v>342.48741331283532</v>
          </cell>
          <cell r="AL27">
            <v>340.03208681698243</v>
          </cell>
          <cell r="AM27">
            <v>334.45466123392129</v>
          </cell>
          <cell r="AN27">
            <v>347.6565779500919</v>
          </cell>
          <cell r="AO27">
            <v>343.10504611190305</v>
          </cell>
          <cell r="AP27">
            <v>340.97500990878507</v>
          </cell>
          <cell r="AQ27">
            <v>338.67884237308118</v>
          </cell>
          <cell r="AR27">
            <v>335.92735605867779</v>
          </cell>
          <cell r="AS27">
            <v>345.42662433924818</v>
          </cell>
          <cell r="AT27">
            <v>343.71653749615803</v>
          </cell>
          <cell r="AU27">
            <v>340.97281526391265</v>
          </cell>
          <cell r="AV27">
            <v>338.94187725401764</v>
          </cell>
          <cell r="AW27">
            <v>336.75946950824243</v>
          </cell>
          <cell r="AX27">
            <v>334.76320699533733</v>
          </cell>
          <cell r="AY27">
            <v>333.05681518658884</v>
          </cell>
          <cell r="AZ27">
            <v>330.89442686785475</v>
          </cell>
          <cell r="BA27">
            <v>328.70877271421892</v>
          </cell>
          <cell r="BB27">
            <v>326.63698413113838</v>
          </cell>
          <cell r="BC27">
            <v>324.54159134618203</v>
          </cell>
          <cell r="BD27">
            <v>322.46813413343472</v>
          </cell>
          <cell r="BE27">
            <v>320.62775159777357</v>
          </cell>
          <cell r="BF27">
            <v>318.50941291387431</v>
          </cell>
        </row>
        <row r="28">
          <cell r="Z28">
            <v>305.01100000000002</v>
          </cell>
          <cell r="AA28">
            <v>306.53399999999999</v>
          </cell>
          <cell r="AB28">
            <v>226.905</v>
          </cell>
          <cell r="AC28">
            <v>367.64800000000002</v>
          </cell>
          <cell r="AD28">
            <v>293.70299999999997</v>
          </cell>
          <cell r="AE28">
            <v>311.10000000000002</v>
          </cell>
          <cell r="AF28">
            <v>311.81099999999998</v>
          </cell>
          <cell r="AG28">
            <v>311.92700000000002</v>
          </cell>
          <cell r="AH28">
            <v>293.15388347773433</v>
          </cell>
          <cell r="AI28">
            <v>312.77727141941239</v>
          </cell>
          <cell r="AJ28">
            <v>304.07512393702689</v>
          </cell>
          <cell r="AK28">
            <v>306.20568573327387</v>
          </cell>
          <cell r="AL28">
            <v>304.54660465449047</v>
          </cell>
          <cell r="AM28">
            <v>301.99324784746494</v>
          </cell>
          <cell r="AN28">
            <v>308.35607077093073</v>
          </cell>
          <cell r="AO28">
            <v>308.6979387621476</v>
          </cell>
          <cell r="AP28">
            <v>305.29619761917479</v>
          </cell>
          <cell r="AQ28">
            <v>304.25225890824095</v>
          </cell>
          <cell r="AR28">
            <v>301.99106374751824</v>
          </cell>
          <cell r="AS28">
            <v>309.70920403837886</v>
          </cell>
          <cell r="AT28">
            <v>307.87932675096204</v>
          </cell>
          <cell r="AU28">
            <v>306.1730224338761</v>
          </cell>
          <cell r="AV28">
            <v>304.06570282024944</v>
          </cell>
          <cell r="AW28">
            <v>302.33018786953699</v>
          </cell>
          <cell r="AX28">
            <v>300.3625656174429</v>
          </cell>
          <cell r="AY28">
            <v>298.72330873954058</v>
          </cell>
          <cell r="AZ28">
            <v>296.85721556549447</v>
          </cell>
          <cell r="BA28">
            <v>294.9823091088731</v>
          </cell>
          <cell r="BB28">
            <v>293.07052403467537</v>
          </cell>
          <cell r="BC28">
            <v>291.20478543358564</v>
          </cell>
          <cell r="BD28">
            <v>289.30773688604194</v>
          </cell>
          <cell r="BE28">
            <v>287.66450360186423</v>
          </cell>
          <cell r="BF28">
            <v>285.78073260410218</v>
          </cell>
        </row>
        <row r="29">
          <cell r="Z29">
            <v>328.25200000000001</v>
          </cell>
          <cell r="AA29">
            <v>334.67099999999999</v>
          </cell>
          <cell r="AB29">
            <v>278.733</v>
          </cell>
          <cell r="AC29">
            <v>339.22399999999999</v>
          </cell>
          <cell r="AD29">
            <v>319.041</v>
          </cell>
          <cell r="AE29">
            <v>334.45299999999997</v>
          </cell>
          <cell r="AF29">
            <v>324.94900000000001</v>
          </cell>
          <cell r="AG29">
            <v>322.82499999999999</v>
          </cell>
          <cell r="AH29">
            <v>312.95229069221853</v>
          </cell>
          <cell r="AI29">
            <v>319.38608849008057</v>
          </cell>
          <cell r="AJ29">
            <v>320.73348480240611</v>
          </cell>
          <cell r="AK29">
            <v>320.90860085772823</v>
          </cell>
          <cell r="AL29">
            <v>317.02328386897125</v>
          </cell>
          <cell r="AM29">
            <v>313.78035241139344</v>
          </cell>
          <cell r="AN29">
            <v>322.53211830685797</v>
          </cell>
          <cell r="AO29">
            <v>321.76835229463984</v>
          </cell>
          <cell r="AP29">
            <v>319.35826214854592</v>
          </cell>
          <cell r="AQ29">
            <v>317.30528128969257</v>
          </cell>
          <cell r="AR29">
            <v>314.95226595677042</v>
          </cell>
          <cell r="AS29">
            <v>323.07649510612896</v>
          </cell>
          <cell r="AT29">
            <v>321.40827240285614</v>
          </cell>
          <cell r="AU29">
            <v>319.50467680518653</v>
          </cell>
          <cell r="AV29">
            <v>317.41476085560117</v>
          </cell>
          <cell r="AW29">
            <v>315.41167149881034</v>
          </cell>
          <cell r="AX29">
            <v>313.41855600236426</v>
          </cell>
          <cell r="AY29">
            <v>311.73933544020053</v>
          </cell>
          <cell r="AZ29">
            <v>309.8096621696132</v>
          </cell>
          <cell r="BA29">
            <v>307.82710650480033</v>
          </cell>
          <cell r="BB29">
            <v>305.83949754359645</v>
          </cell>
          <cell r="BC29">
            <v>303.87239716519076</v>
          </cell>
          <cell r="BD29">
            <v>301.90857667147981</v>
          </cell>
          <cell r="BE29">
            <v>300.19582668033343</v>
          </cell>
          <cell r="BF29">
            <v>298.22976882299366</v>
          </cell>
        </row>
        <row r="30">
          <cell r="Z30">
            <v>310.86900000000003</v>
          </cell>
          <cell r="AA30">
            <v>340.14499999999998</v>
          </cell>
          <cell r="AB30">
            <v>324.334</v>
          </cell>
          <cell r="AC30">
            <v>306.29300000000001</v>
          </cell>
          <cell r="AD30">
            <v>366.18599999999998</v>
          </cell>
          <cell r="AE30">
            <v>280.90199999999999</v>
          </cell>
          <cell r="AF30">
            <v>320.161</v>
          </cell>
          <cell r="AG30">
            <v>313.77300000000002</v>
          </cell>
          <cell r="AH30">
            <v>314.52333492305661</v>
          </cell>
          <cell r="AI30">
            <v>314.05605642807109</v>
          </cell>
          <cell r="AJ30">
            <v>323.67781513445868</v>
          </cell>
          <cell r="AK30">
            <v>313.57587345240302</v>
          </cell>
          <cell r="AL30">
            <v>314.24872573615079</v>
          </cell>
          <cell r="AM30">
            <v>311.17178616555702</v>
          </cell>
          <cell r="AN30">
            <v>321.56448058109214</v>
          </cell>
          <cell r="AO30">
            <v>318.78109167840205</v>
          </cell>
          <cell r="AP30">
            <v>316.8155164693286</v>
          </cell>
          <cell r="AQ30">
            <v>313.44897612296603</v>
          </cell>
          <cell r="AR30">
            <v>312.15112715825268</v>
          </cell>
          <cell r="AS30">
            <v>320.42789906310998</v>
          </cell>
          <cell r="AT30">
            <v>318.793930914653</v>
          </cell>
          <cell r="AU30">
            <v>316.50277496771361</v>
          </cell>
          <cell r="AV30">
            <v>314.45923419306712</v>
          </cell>
          <cell r="AW30">
            <v>312.50680296148096</v>
          </cell>
          <cell r="AX30">
            <v>310.71071233242003</v>
          </cell>
          <cell r="AY30">
            <v>309.01116359722823</v>
          </cell>
          <cell r="AZ30">
            <v>307.03579099102552</v>
          </cell>
          <cell r="BA30">
            <v>305.0250502931936</v>
          </cell>
          <cell r="BB30">
            <v>303.09140426402479</v>
          </cell>
          <cell r="BC30">
            <v>301.15937493088029</v>
          </cell>
          <cell r="BD30">
            <v>299.22191901927636</v>
          </cell>
          <cell r="BE30">
            <v>297.50871101378721</v>
          </cell>
          <cell r="BF30">
            <v>295.55224531026715</v>
          </cell>
        </row>
        <row r="31">
          <cell r="Z31">
            <v>296.25200000000001</v>
          </cell>
          <cell r="AA31">
            <v>310.19299999999998</v>
          </cell>
          <cell r="AB31">
            <v>294.80200000000002</v>
          </cell>
          <cell r="AC31">
            <v>303.93799999999999</v>
          </cell>
          <cell r="AD31">
            <v>304.608</v>
          </cell>
          <cell r="AE31">
            <v>281.77100000000002</v>
          </cell>
          <cell r="AF31">
            <v>304.03899999999999</v>
          </cell>
          <cell r="AG31">
            <v>302.67811162456752</v>
          </cell>
          <cell r="AH31">
            <v>293.87839065474259</v>
          </cell>
          <cell r="AI31">
            <v>292.21526349024992</v>
          </cell>
          <cell r="AJ31">
            <v>294.15725412129888</v>
          </cell>
          <cell r="AK31">
            <v>293.65746443897132</v>
          </cell>
          <cell r="AL31">
            <v>295.85590724748931</v>
          </cell>
          <cell r="AM31">
            <v>290.88473005380996</v>
          </cell>
          <cell r="AN31">
            <v>298.44934359194127</v>
          </cell>
          <cell r="AO31">
            <v>295.99141792560221</v>
          </cell>
          <cell r="AP31">
            <v>294.48659243906042</v>
          </cell>
          <cell r="AQ31">
            <v>292.97617674931388</v>
          </cell>
          <cell r="AR31">
            <v>291.26100306188471</v>
          </cell>
          <cell r="AS31">
            <v>298.41336281563702</v>
          </cell>
          <cell r="AT31">
            <v>296.67813153651093</v>
          </cell>
          <cell r="AU31">
            <v>294.80299765535614</v>
          </cell>
          <cell r="AV31">
            <v>293.08028239014135</v>
          </cell>
          <cell r="AW31">
            <v>291.27894739381964</v>
          </cell>
          <cell r="AX31">
            <v>289.44420136384105</v>
          </cell>
          <cell r="AY31">
            <v>287.81523513745253</v>
          </cell>
          <cell r="AZ31">
            <v>286.01943502578297</v>
          </cell>
          <cell r="BA31">
            <v>284.20135390282792</v>
          </cell>
          <cell r="BB31">
            <v>282.39875336814561</v>
          </cell>
          <cell r="BC31">
            <v>280.57857817359678</v>
          </cell>
          <cell r="BD31">
            <v>278.75747167159818</v>
          </cell>
          <cell r="BE31">
            <v>277.16572593002979</v>
          </cell>
          <cell r="BF31">
            <v>275.3540141819696</v>
          </cell>
        </row>
        <row r="32">
          <cell r="Z32">
            <v>332.61799999999999</v>
          </cell>
          <cell r="AA32">
            <v>314.55399999999997</v>
          </cell>
          <cell r="AB32">
            <v>324.40699999999998</v>
          </cell>
          <cell r="AC32">
            <v>343.63400000000001</v>
          </cell>
          <cell r="AD32">
            <v>350.702</v>
          </cell>
          <cell r="AE32">
            <v>312.65300000000002</v>
          </cell>
          <cell r="AF32">
            <v>317.75599999999997</v>
          </cell>
          <cell r="AG32">
            <v>294.6610137121877</v>
          </cell>
          <cell r="AH32">
            <v>325.45234157259893</v>
          </cell>
          <cell r="AI32">
            <v>318.67881284680544</v>
          </cell>
          <cell r="AJ32">
            <v>320.55173010974727</v>
          </cell>
          <cell r="AK32">
            <v>316.94778991695409</v>
          </cell>
          <cell r="AL32">
            <v>313.27765338047845</v>
          </cell>
          <cell r="AM32">
            <v>310.26895969245373</v>
          </cell>
          <cell r="AN32">
            <v>323.26762453772147</v>
          </cell>
          <cell r="AO32">
            <v>319.3254982247534</v>
          </cell>
          <cell r="AP32">
            <v>317.20977046317972</v>
          </cell>
          <cell r="AQ32">
            <v>314.75710599742598</v>
          </cell>
          <cell r="AR32">
            <v>312.72973780657821</v>
          </cell>
          <cell r="AS32">
            <v>321.125978637777</v>
          </cell>
          <cell r="AT32">
            <v>319.70172341957777</v>
          </cell>
          <cell r="AU32">
            <v>317.21748006564764</v>
          </cell>
          <cell r="AV32">
            <v>315.27623818608896</v>
          </cell>
          <cell r="AW32">
            <v>313.27906325184256</v>
          </cell>
          <cell r="AX32">
            <v>311.39810788513546</v>
          </cell>
          <cell r="AY32">
            <v>309.75522759342175</v>
          </cell>
          <cell r="AZ32">
            <v>307.80096283779636</v>
          </cell>
          <cell r="BA32">
            <v>305.76225529470213</v>
          </cell>
          <cell r="BB32">
            <v>303.83366947279353</v>
          </cell>
          <cell r="BC32">
            <v>301.8829026871008</v>
          </cell>
          <cell r="BD32">
            <v>299.94447779031225</v>
          </cell>
          <cell r="BE32">
            <v>298.23496795858517</v>
          </cell>
          <cell r="BF32">
            <v>296.27245680521833</v>
          </cell>
        </row>
        <row r="33">
          <cell r="Z33">
            <v>330.27300000000002</v>
          </cell>
          <cell r="AA33">
            <v>299.50599999999997</v>
          </cell>
          <cell r="AB33">
            <v>328.26</v>
          </cell>
          <cell r="AC33">
            <v>350.05399999999997</v>
          </cell>
          <cell r="AD33">
            <v>353.93</v>
          </cell>
          <cell r="AE33">
            <v>291.18599999999998</v>
          </cell>
          <cell r="AF33">
            <v>333.82499999999999</v>
          </cell>
          <cell r="AG33">
            <v>313.90674386343869</v>
          </cell>
          <cell r="AH33">
            <v>369.07639854722419</v>
          </cell>
          <cell r="AI33">
            <v>360.27451329134516</v>
          </cell>
          <cell r="AJ33">
            <v>368.28629426804815</v>
          </cell>
          <cell r="AK33">
            <v>372.3335787709637</v>
          </cell>
          <cell r="AL33">
            <v>381.72504360264554</v>
          </cell>
          <cell r="AM33">
            <v>389.080996096386</v>
          </cell>
          <cell r="AN33">
            <v>374.95565891754285</v>
          </cell>
          <cell r="AO33">
            <v>377.63916522165113</v>
          </cell>
          <cell r="AP33">
            <v>377.47198708653588</v>
          </cell>
          <cell r="AQ33">
            <v>376.93638529907429</v>
          </cell>
          <cell r="AR33">
            <v>375.51699397963517</v>
          </cell>
          <cell r="AS33">
            <v>384.24793204067805</v>
          </cell>
          <cell r="AT33">
            <v>379.11742760976784</v>
          </cell>
          <cell r="AU33">
            <v>378.60167599423153</v>
          </cell>
          <cell r="AV33">
            <v>376.50049195271964</v>
          </cell>
          <cell r="AW33">
            <v>374.32183565022194</v>
          </cell>
          <cell r="AX33">
            <v>371.85477991416843</v>
          </cell>
          <cell r="AY33">
            <v>369.52525578429322</v>
          </cell>
          <cell r="AZ33">
            <v>367.04818569782753</v>
          </cell>
          <cell r="BA33">
            <v>365.0619473761937</v>
          </cell>
          <cell r="BB33">
            <v>362.69614053459293</v>
          </cell>
          <cell r="BC33">
            <v>360.35024041090247</v>
          </cell>
          <cell r="BD33">
            <v>357.96794350269397</v>
          </cell>
          <cell r="BE33">
            <v>355.90028016924276</v>
          </cell>
          <cell r="BF33">
            <v>353.58820270491077</v>
          </cell>
        </row>
        <row r="38">
          <cell r="AA38">
            <v>35.431179953840001</v>
          </cell>
          <cell r="AB38">
            <v>7.9776710013000001</v>
          </cell>
          <cell r="AC38">
            <v>39.960757909800002</v>
          </cell>
          <cell r="AD38">
            <v>63.675435839399995</v>
          </cell>
          <cell r="AE38">
            <v>121.226652225</v>
          </cell>
          <cell r="AF38">
            <v>166.25451333960001</v>
          </cell>
          <cell r="AG38">
            <v>102.94857214739999</v>
          </cell>
          <cell r="AH38">
            <v>304.21952298386549</v>
          </cell>
          <cell r="AI38">
            <v>403.60294402102636</v>
          </cell>
          <cell r="AJ38">
            <v>507.48146272467756</v>
          </cell>
          <cell r="AK38">
            <v>517.2348338805956</v>
          </cell>
          <cell r="AL38">
            <v>577.16281081190493</v>
          </cell>
          <cell r="AM38">
            <v>580.13054472691351</v>
          </cell>
          <cell r="AN38">
            <v>570.69860699862272</v>
          </cell>
          <cell r="AO38">
            <v>629.91869023020399</v>
          </cell>
          <cell r="AP38">
            <v>724.0614287882704</v>
          </cell>
          <cell r="AQ38">
            <v>786.86935736154032</v>
          </cell>
          <cell r="AR38">
            <v>795.47794990822581</v>
          </cell>
          <cell r="AS38">
            <v>808.43574580555946</v>
          </cell>
          <cell r="AT38">
            <v>822.36051492218826</v>
          </cell>
          <cell r="AU38">
            <v>885.78597874386344</v>
          </cell>
          <cell r="AV38">
            <v>900.92678036828215</v>
          </cell>
          <cell r="AW38">
            <v>925.9413096963799</v>
          </cell>
          <cell r="AX38">
            <v>931.72344652180493</v>
          </cell>
          <cell r="AY38">
            <v>944.15231620102622</v>
          </cell>
          <cell r="AZ38">
            <v>1079.017602812359</v>
          </cell>
          <cell r="BA38">
            <v>1101.3990513828403</v>
          </cell>
          <cell r="BB38">
            <v>1174.7478504636338</v>
          </cell>
          <cell r="BC38">
            <v>1123.1724565444283</v>
          </cell>
          <cell r="BD38">
            <v>1237.8212944764691</v>
          </cell>
          <cell r="BE38">
            <v>1093.4820786435475</v>
          </cell>
          <cell r="BF38">
            <v>1202.5233882476396</v>
          </cell>
          <cell r="BG38">
            <v>1085.1110087656525</v>
          </cell>
        </row>
        <row r="39">
          <cell r="AA39">
            <v>31.907066223779999</v>
          </cell>
          <cell r="AB39">
            <v>32.476224150699998</v>
          </cell>
          <cell r="AC39">
            <v>43.255565488800002</v>
          </cell>
          <cell r="AD39">
            <v>67.293441003599995</v>
          </cell>
          <cell r="AE39">
            <v>158.68825063560001</v>
          </cell>
          <cell r="AF39">
            <v>264.01715315639996</v>
          </cell>
          <cell r="AG39">
            <v>228.66934631939998</v>
          </cell>
          <cell r="AH39">
            <v>274.65302453464199</v>
          </cell>
          <cell r="AI39">
            <v>372.94382978385494</v>
          </cell>
          <cell r="AJ39">
            <v>476.52772242055642</v>
          </cell>
          <cell r="AK39">
            <v>485.54019283504857</v>
          </cell>
          <cell r="AL39">
            <v>544.71400534959594</v>
          </cell>
          <cell r="AM39">
            <v>547.45629964759064</v>
          </cell>
          <cell r="AN39">
            <v>536.84175657236062</v>
          </cell>
          <cell r="AO39">
            <v>593.46236064615869</v>
          </cell>
          <cell r="AP39">
            <v>688.05003760302895</v>
          </cell>
          <cell r="AQ39">
            <v>744.18776380801035</v>
          </cell>
          <cell r="AR39">
            <v>757.83968365354667</v>
          </cell>
          <cell r="AS39">
            <v>769.81315931594759</v>
          </cell>
          <cell r="AT39">
            <v>782.68015347479309</v>
          </cell>
          <cell r="AU39">
            <v>845.08577134367397</v>
          </cell>
          <cell r="AV39">
            <v>859.07642385862232</v>
          </cell>
          <cell r="AW39">
            <v>882.19076062464774</v>
          </cell>
          <cell r="AX39">
            <v>887.5336657841699</v>
          </cell>
          <cell r="AY39">
            <v>889.52295003073118</v>
          </cell>
          <cell r="AZ39">
            <v>997.05159032752556</v>
          </cell>
          <cell r="BA39">
            <v>1068.0447092949362</v>
          </cell>
          <cell r="BB39">
            <v>1089.9316953894418</v>
          </cell>
          <cell r="BC39">
            <v>961.88872991477251</v>
          </cell>
          <cell r="BD39">
            <v>1048.8375459707886</v>
          </cell>
          <cell r="BE39">
            <v>877.48107277392592</v>
          </cell>
          <cell r="BF39">
            <v>959.2483282857811</v>
          </cell>
          <cell r="BG39">
            <v>812.77323323901783</v>
          </cell>
        </row>
        <row r="40">
          <cell r="AA40">
            <v>25.003192872020001</v>
          </cell>
          <cell r="AB40">
            <v>31.446726135439999</v>
          </cell>
          <cell r="AC40">
            <v>40.340614280399997</v>
          </cell>
          <cell r="AD40">
            <v>77.255466434999974</v>
          </cell>
          <cell r="AE40">
            <v>135.88738852499998</v>
          </cell>
          <cell r="AF40">
            <v>197.24312109599998</v>
          </cell>
          <cell r="AG40">
            <v>178.40418518160001</v>
          </cell>
          <cell r="AH40">
            <v>224.83366459523342</v>
          </cell>
          <cell r="AI40">
            <v>321.28341926117412</v>
          </cell>
          <cell r="AJ40">
            <v>124.37086886786619</v>
          </cell>
          <cell r="AK40">
            <v>432.1349262929117</v>
          </cell>
          <cell r="AL40">
            <v>290.03797661028239</v>
          </cell>
          <cell r="AM40">
            <v>492.40040660192687</v>
          </cell>
          <cell r="AN40">
            <v>479.7931811146546</v>
          </cell>
          <cell r="AO40">
            <v>532.03367950772781</v>
          </cell>
          <cell r="AP40">
            <v>627.37107480811233</v>
          </cell>
          <cell r="AQ40">
            <v>672.26955287469309</v>
          </cell>
          <cell r="AR40">
            <v>619.41944681835218</v>
          </cell>
          <cell r="AS40">
            <v>704.73434920857585</v>
          </cell>
          <cell r="AT40">
            <v>715.81899935914498</v>
          </cell>
          <cell r="AU40">
            <v>801.50618334948354</v>
          </cell>
          <cell r="AV40">
            <v>813.55884200401238</v>
          </cell>
          <cell r="AW40">
            <v>833.47136651057667</v>
          </cell>
          <cell r="AX40">
            <v>838.07416913486009</v>
          </cell>
          <cell r="AY40">
            <v>847.47281899564575</v>
          </cell>
          <cell r="AZ40">
            <v>858.93938587447417</v>
          </cell>
          <cell r="BA40">
            <v>860.46833899036005</v>
          </cell>
          <cell r="BB40">
            <v>912.76734020470826</v>
          </cell>
          <cell r="BC40">
            <v>1065.126686697814</v>
          </cell>
          <cell r="BD40">
            <v>980.40114384923731</v>
          </cell>
          <cell r="BE40">
            <v>738.5207655642771</v>
          </cell>
          <cell r="BF40">
            <v>799.33141515062653</v>
          </cell>
          <cell r="BG40">
            <v>853.88583108823696</v>
          </cell>
        </row>
        <row r="41">
          <cell r="Z41">
            <v>13.717806000000001</v>
          </cell>
          <cell r="AA41">
            <v>28.897444663120002</v>
          </cell>
          <cell r="AB41">
            <v>47.857493451599993</v>
          </cell>
          <cell r="AC41">
            <v>35.786747077199998</v>
          </cell>
          <cell r="AD41">
            <v>71.860976863199994</v>
          </cell>
          <cell r="AE41">
            <v>103.9664461248</v>
          </cell>
          <cell r="AF41">
            <v>216.56001905999997</v>
          </cell>
          <cell r="AG41">
            <v>175.64465982420001</v>
          </cell>
          <cell r="AH41">
            <v>213.10953914023673</v>
          </cell>
          <cell r="AI41">
            <v>391.1184398973723</v>
          </cell>
          <cell r="AJ41">
            <v>373.68496931182096</v>
          </cell>
          <cell r="AK41">
            <v>381.38695545341659</v>
          </cell>
          <cell r="AL41">
            <v>383.68928206471799</v>
          </cell>
          <cell r="AM41">
            <v>495.76676781008325</v>
          </cell>
          <cell r="AN41">
            <v>622.31423147135615</v>
          </cell>
          <cell r="AO41">
            <v>717.77024967470163</v>
          </cell>
          <cell r="AP41">
            <v>785.89041692254773</v>
          </cell>
          <cell r="AQ41">
            <v>809.38488828721643</v>
          </cell>
          <cell r="AR41">
            <v>894.43736575744026</v>
          </cell>
          <cell r="AS41">
            <v>680.24000757492581</v>
          </cell>
          <cell r="AT41">
            <v>865.65529530317804</v>
          </cell>
          <cell r="AU41">
            <v>877.4013181929131</v>
          </cell>
          <cell r="AV41">
            <v>746.80724142949543</v>
          </cell>
          <cell r="AW41">
            <v>651.29294259564028</v>
          </cell>
          <cell r="AX41">
            <v>757.90834440892058</v>
          </cell>
          <cell r="AY41">
            <v>837.08681848262177</v>
          </cell>
          <cell r="AZ41">
            <v>831.58050498582247</v>
          </cell>
          <cell r="BA41">
            <v>876.82464853339707</v>
          </cell>
          <cell r="BB41">
            <v>897.12760209508565</v>
          </cell>
          <cell r="BC41">
            <v>655.01708861720545</v>
          </cell>
          <cell r="BD41">
            <v>930.93376829089857</v>
          </cell>
          <cell r="BE41">
            <v>734.47301248577696</v>
          </cell>
          <cell r="BF41">
            <v>781.27915653341279</v>
          </cell>
        </row>
        <row r="42">
          <cell r="Z42">
            <v>22.93691939088</v>
          </cell>
          <cell r="AA42">
            <v>27.20229470816</v>
          </cell>
          <cell r="AB42">
            <v>26.550483208199999</v>
          </cell>
          <cell r="AC42">
            <v>30.984418974599993</v>
          </cell>
          <cell r="AD42">
            <v>30.750949504799994</v>
          </cell>
          <cell r="AE42">
            <v>62.784768551399999</v>
          </cell>
          <cell r="AF42">
            <v>164.07237848399998</v>
          </cell>
          <cell r="AG42">
            <v>131.33550548159999</v>
          </cell>
          <cell r="AH42">
            <v>277.82100999547509</v>
          </cell>
          <cell r="AI42">
            <v>456.45177105806903</v>
          </cell>
          <cell r="AJ42">
            <v>440.58210223027601</v>
          </cell>
          <cell r="AK42">
            <v>449.87588545700015</v>
          </cell>
          <cell r="AL42">
            <v>452.65404216218991</v>
          </cell>
          <cell r="AM42">
            <v>567.22762518061108</v>
          </cell>
          <cell r="AN42">
            <v>699.26174832122842</v>
          </cell>
          <cell r="AO42">
            <v>793.77864551788616</v>
          </cell>
          <cell r="AP42">
            <v>825.97745192063394</v>
          </cell>
          <cell r="AQ42">
            <v>888.82709105080437</v>
          </cell>
          <cell r="AR42">
            <v>975.95715007483068</v>
          </cell>
          <cell r="AS42">
            <v>763.99241260087501</v>
          </cell>
          <cell r="AT42">
            <v>801.56026517951921</v>
          </cell>
          <cell r="AU42">
            <v>840.73388072574505</v>
          </cell>
          <cell r="AV42">
            <v>839.15049568188124</v>
          </cell>
          <cell r="AW42">
            <v>744.56327278788854</v>
          </cell>
          <cell r="AX42">
            <v>773.21326187725163</v>
          </cell>
          <cell r="AY42">
            <v>810.09055195648739</v>
          </cell>
          <cell r="AZ42">
            <v>885.28146470105071</v>
          </cell>
          <cell r="BA42">
            <v>911.37793413750637</v>
          </cell>
          <cell r="BB42">
            <v>987.54536806450801</v>
          </cell>
          <cell r="BC42">
            <v>828.90063883771245</v>
          </cell>
          <cell r="BD42">
            <v>911.8420077757637</v>
          </cell>
          <cell r="BE42">
            <v>997.94795604567798</v>
          </cell>
          <cell r="BF42">
            <v>1106.0960898421217</v>
          </cell>
        </row>
        <row r="43">
          <cell r="Z43">
            <v>22.97415321806</v>
          </cell>
          <cell r="AA43">
            <v>47.335100600920001</v>
          </cell>
          <cell r="AB43">
            <v>32.119799304600001</v>
          </cell>
          <cell r="AC43">
            <v>35.139470058000001</v>
          </cell>
          <cell r="AD43">
            <v>76.318061160599996</v>
          </cell>
          <cell r="AE43">
            <v>140.56912380420002</v>
          </cell>
          <cell r="AF43">
            <v>131.554203984</v>
          </cell>
          <cell r="AG43">
            <v>165.39074244</v>
          </cell>
          <cell r="AH43">
            <v>357.52722690884832</v>
          </cell>
          <cell r="AI43">
            <v>536.92394386367596</v>
          </cell>
          <cell r="AJ43">
            <v>522.98043620122314</v>
          </cell>
          <cell r="AK43">
            <v>534.23486291313611</v>
          </cell>
          <cell r="AL43">
            <v>537.59910762059417</v>
          </cell>
          <cell r="AM43">
            <v>655.24717601314865</v>
          </cell>
          <cell r="AN43">
            <v>794.03931075218475</v>
          </cell>
          <cell r="AO43">
            <v>887.39947666646424</v>
          </cell>
          <cell r="AP43">
            <v>836.93918185415851</v>
          </cell>
          <cell r="AQ43">
            <v>861.67740046064137</v>
          </cell>
          <cell r="AR43">
            <v>876.36645194449045</v>
          </cell>
          <cell r="AS43">
            <v>867.1516712885425</v>
          </cell>
          <cell r="AT43">
            <v>907.37087452600986</v>
          </cell>
          <cell r="AU43">
            <v>949.53459714750875</v>
          </cell>
          <cell r="AV43">
            <v>952.89124916270907</v>
          </cell>
          <cell r="AW43">
            <v>959.44592143786099</v>
          </cell>
          <cell r="AX43">
            <v>1040.236285638663</v>
          </cell>
          <cell r="AY43">
            <v>1023.1821866365094</v>
          </cell>
          <cell r="AZ43">
            <v>1066.9763182168551</v>
          </cell>
          <cell r="BA43">
            <v>1111.8670453572395</v>
          </cell>
          <cell r="BB43">
            <v>1056.8437078630732</v>
          </cell>
          <cell r="BC43">
            <v>1320.2122773596548</v>
          </cell>
          <cell r="BD43">
            <v>1173.391923868161</v>
          </cell>
          <cell r="BE43">
            <v>1630.4037585497326</v>
          </cell>
          <cell r="BF43">
            <v>1564.1078621950769</v>
          </cell>
        </row>
        <row r="44">
          <cell r="Z44">
            <v>9.4971590392800014</v>
          </cell>
          <cell r="AA44">
            <v>27.694398961459999</v>
          </cell>
          <cell r="AB44">
            <v>38.592569496599992</v>
          </cell>
          <cell r="AC44">
            <v>43.761746699999996</v>
          </cell>
          <cell r="AD44">
            <v>116.6787375012</v>
          </cell>
          <cell r="AE44">
            <v>135.70065704160001</v>
          </cell>
          <cell r="AF44">
            <v>117.91530998099999</v>
          </cell>
          <cell r="AG44">
            <v>252.1752465456</v>
          </cell>
          <cell r="AH44">
            <v>246.47289634797585</v>
          </cell>
          <cell r="AI44">
            <v>424.80241023953909</v>
          </cell>
          <cell r="AJ44">
            <v>408.17519047716706</v>
          </cell>
          <cell r="AK44">
            <v>416.69786102063927</v>
          </cell>
          <cell r="AL44">
            <v>419.24551182536072</v>
          </cell>
          <cell r="AM44">
            <v>507.60991291735019</v>
          </cell>
          <cell r="AN44">
            <v>611.98613904789363</v>
          </cell>
          <cell r="AO44">
            <v>756.95797370242894</v>
          </cell>
          <cell r="AP44">
            <v>682.33667890214144</v>
          </cell>
          <cell r="AQ44">
            <v>725.34298355444321</v>
          </cell>
          <cell r="AR44">
            <v>736.46660180684444</v>
          </cell>
          <cell r="AS44">
            <v>723.42031809728815</v>
          </cell>
          <cell r="AT44">
            <v>759.94540582030641</v>
          </cell>
          <cell r="AU44">
            <v>847.94302506356235</v>
          </cell>
          <cell r="AV44">
            <v>794.41674460767922</v>
          </cell>
          <cell r="AW44">
            <v>799.38041923558524</v>
          </cell>
          <cell r="AX44">
            <v>867.35621506404107</v>
          </cell>
          <cell r="AY44">
            <v>876.28252492967806</v>
          </cell>
          <cell r="AZ44">
            <v>924.49208560498346</v>
          </cell>
          <cell r="BA44">
            <v>1023.5320682037568</v>
          </cell>
          <cell r="BB44">
            <v>822.63712731211308</v>
          </cell>
          <cell r="BC44">
            <v>885.66987620518285</v>
          </cell>
          <cell r="BD44">
            <v>940.98683147828478</v>
          </cell>
          <cell r="BE44">
            <v>749.20579838606682</v>
          </cell>
          <cell r="BF44">
            <v>827.63809292564883</v>
          </cell>
        </row>
        <row r="45">
          <cell r="Z45">
            <v>7.5981941699400002</v>
          </cell>
          <cell r="AA45">
            <v>36.180682410620001</v>
          </cell>
          <cell r="AB45">
            <v>39.112419364199994</v>
          </cell>
          <cell r="AC45">
            <v>54.260818050599994</v>
          </cell>
          <cell r="AD45">
            <v>69.709265791199996</v>
          </cell>
          <cell r="AE45">
            <v>93.208772613600004</v>
          </cell>
          <cell r="AF45">
            <v>189.48615858900001</v>
          </cell>
          <cell r="AG45">
            <v>209.51316529919998</v>
          </cell>
          <cell r="AH45">
            <v>234.51711969195406</v>
          </cell>
          <cell r="AI45">
            <v>412.73174169765775</v>
          </cell>
          <cell r="AJ45">
            <v>395.81560152746692</v>
          </cell>
          <cell r="AK45">
            <v>404.04417938257973</v>
          </cell>
          <cell r="AL45">
            <v>406.50391813316986</v>
          </cell>
          <cell r="AM45">
            <v>494.4071524317925</v>
          </cell>
          <cell r="AN45">
            <v>647.76969003917702</v>
          </cell>
          <cell r="AO45">
            <v>742.91503212385646</v>
          </cell>
          <cell r="AP45">
            <v>665.69263641932184</v>
          </cell>
          <cell r="AQ45">
            <v>710.66562850824801</v>
          </cell>
          <cell r="AR45">
            <v>721.40540289628234</v>
          </cell>
          <cell r="AS45">
            <v>707.9466310420994</v>
          </cell>
          <cell r="AT45">
            <v>744.07402135152529</v>
          </cell>
          <cell r="AU45">
            <v>831.62313038122534</v>
          </cell>
          <cell r="AV45">
            <v>777.35585402768425</v>
          </cell>
          <cell r="AW45">
            <v>782.14824661341629</v>
          </cell>
          <cell r="AX45">
            <v>846.05303925342992</v>
          </cell>
          <cell r="AY45">
            <v>894.31919646974382</v>
          </cell>
          <cell r="AZ45">
            <v>882.23840848659711</v>
          </cell>
          <cell r="BA45">
            <v>970.95938697031079</v>
          </cell>
          <cell r="BB45">
            <v>859.74319636164932</v>
          </cell>
          <cell r="BC45">
            <v>961.9740912822017</v>
          </cell>
          <cell r="BD45">
            <v>856.75544228432591</v>
          </cell>
          <cell r="BE45">
            <v>654.33866490058836</v>
          </cell>
          <cell r="BF45">
            <v>971.43771172720562</v>
          </cell>
        </row>
        <row r="46">
          <cell r="Z46">
            <v>21.24846707148</v>
          </cell>
          <cell r="AA46">
            <v>54.962203952919999</v>
          </cell>
          <cell r="AB46">
            <v>34.996390090200002</v>
          </cell>
          <cell r="AC46">
            <v>71.898455437199999</v>
          </cell>
          <cell r="AD46">
            <v>107.9354271114</v>
          </cell>
          <cell r="AE46">
            <v>132.7182444</v>
          </cell>
          <cell r="AF46">
            <v>81.442264075199986</v>
          </cell>
          <cell r="AG46">
            <v>143.7969108744</v>
          </cell>
          <cell r="AH46">
            <v>292.69387950963448</v>
          </cell>
          <cell r="AI46">
            <v>471.46756495730097</v>
          </cell>
          <cell r="AJ46">
            <v>455.95731029799714</v>
          </cell>
          <cell r="AK46">
            <v>465.61694195973979</v>
          </cell>
          <cell r="AL46">
            <v>468.5044604025594</v>
          </cell>
          <cell r="AM46">
            <v>558.65173041257844</v>
          </cell>
          <cell r="AN46">
            <v>716.9468721860045</v>
          </cell>
          <cell r="AO46">
            <v>811.24792783237945</v>
          </cell>
          <cell r="AP46">
            <v>771.68247838250102</v>
          </cell>
          <cell r="AQ46">
            <v>782.08557752939748</v>
          </cell>
          <cell r="AR46">
            <v>794.69313457574276</v>
          </cell>
          <cell r="AS46">
            <v>783.2415283292828</v>
          </cell>
          <cell r="AT46">
            <v>821.30411261032123</v>
          </cell>
          <cell r="AU46">
            <v>911.03567048634341</v>
          </cell>
          <cell r="AV46">
            <v>860.37407710967705</v>
          </cell>
          <cell r="AW46">
            <v>865.99992740504399</v>
          </cell>
          <cell r="AX46">
            <v>949.71420474229217</v>
          </cell>
          <cell r="AY46">
            <v>974.85262071204465</v>
          </cell>
          <cell r="AZ46">
            <v>1012.8446267904544</v>
          </cell>
          <cell r="BA46">
            <v>1076.7778366692019</v>
          </cell>
          <cell r="BB46">
            <v>1065.7848045454211</v>
          </cell>
          <cell r="BC46">
            <v>1170.5774762726942</v>
          </cell>
          <cell r="BD46">
            <v>1216.6250341337509</v>
          </cell>
          <cell r="BE46">
            <v>1115.9617445352128</v>
          </cell>
          <cell r="BF46">
            <v>988.20832791432485</v>
          </cell>
        </row>
        <row r="47">
          <cell r="Z47">
            <v>24.702782532339999</v>
          </cell>
          <cell r="AA47">
            <v>51.163998636739997</v>
          </cell>
          <cell r="AB47">
            <v>45.7904398644</v>
          </cell>
          <cell r="AC47">
            <v>43.048331020800006</v>
          </cell>
          <cell r="AD47">
            <v>75.708483177599987</v>
          </cell>
          <cell r="AE47">
            <v>132.69663910439996</v>
          </cell>
          <cell r="AF47">
            <v>189.76702743179996</v>
          </cell>
          <cell r="AG47">
            <v>306.29488282277254</v>
          </cell>
          <cell r="AH47">
            <v>323.48515133783371</v>
          </cell>
          <cell r="AI47">
            <v>502.55473285232529</v>
          </cell>
          <cell r="AJ47">
            <v>487.78857262283708</v>
          </cell>
          <cell r="AK47">
            <v>473.20561956344369</v>
          </cell>
          <cell r="AL47">
            <v>576.31954939162245</v>
          </cell>
          <cell r="AM47">
            <v>592.65452242598201</v>
          </cell>
          <cell r="AN47">
            <v>753.5603485375093</v>
          </cell>
          <cell r="AO47">
            <v>797.41454785664689</v>
          </cell>
          <cell r="AP47">
            <v>814.54805300416058</v>
          </cell>
          <cell r="AQ47">
            <v>819.8860853465759</v>
          </cell>
          <cell r="AR47">
            <v>833.48220558771379</v>
          </cell>
          <cell r="AS47">
            <v>823.09293388902336</v>
          </cell>
          <cell r="AT47">
            <v>862.1797602180369</v>
          </cell>
          <cell r="AU47">
            <v>903.0664249767533</v>
          </cell>
          <cell r="AV47">
            <v>904.31321503387016</v>
          </cell>
          <cell r="AW47">
            <v>910.38019032442617</v>
          </cell>
          <cell r="AX47">
            <v>1004.5790534309858</v>
          </cell>
          <cell r="AY47">
            <v>1007.1719516480359</v>
          </cell>
          <cell r="AZ47">
            <v>1021.6660354973405</v>
          </cell>
          <cell r="BA47">
            <v>1112.1751232838681</v>
          </cell>
          <cell r="BB47">
            <v>1052.7637524596344</v>
          </cell>
          <cell r="BC47">
            <v>1110.3758483435795</v>
          </cell>
          <cell r="BD47">
            <v>983.55712275985616</v>
          </cell>
          <cell r="BE47">
            <v>1360.2854533795198</v>
          </cell>
          <cell r="BF47">
            <v>1261.7200285609433</v>
          </cell>
        </row>
        <row r="48">
          <cell r="Z48">
            <v>29.812095204099997</v>
          </cell>
          <cell r="AA48">
            <v>29.132203623820001</v>
          </cell>
          <cell r="AB48">
            <v>38.542524577199998</v>
          </cell>
          <cell r="AC48">
            <v>67.424616012599984</v>
          </cell>
          <cell r="AD48">
            <v>73.368497386799987</v>
          </cell>
          <cell r="AE48">
            <v>116.09451267119999</v>
          </cell>
          <cell r="AF48">
            <v>124.63124997959999</v>
          </cell>
          <cell r="AG48">
            <v>381.24424212494222</v>
          </cell>
          <cell r="AH48">
            <v>427.11058730412208</v>
          </cell>
          <cell r="AI48">
            <v>607.17598214833083</v>
          </cell>
          <cell r="AJ48">
            <v>594.9140091482609</v>
          </cell>
          <cell r="AK48">
            <v>582.88007351555052</v>
          </cell>
          <cell r="AL48">
            <v>711.75597182124034</v>
          </cell>
          <cell r="AM48">
            <v>707.08805950492263</v>
          </cell>
          <cell r="AN48">
            <v>876.77992421256715</v>
          </cell>
          <cell r="AO48">
            <v>919.13026614047294</v>
          </cell>
          <cell r="AP48">
            <v>958.80853964138043</v>
          </cell>
          <cell r="AQ48">
            <v>947.10051559673741</v>
          </cell>
          <cell r="AR48">
            <v>964.02356213738574</v>
          </cell>
          <cell r="AS48">
            <v>957.20948802289672</v>
          </cell>
          <cell r="AT48">
            <v>999.7433148314168</v>
          </cell>
          <cell r="AU48">
            <v>1044.5173946658956</v>
          </cell>
          <cell r="AV48">
            <v>977.18668868517534</v>
          </cell>
          <cell r="AW48">
            <v>984.73823305092662</v>
          </cell>
          <cell r="AX48">
            <v>1039.2220878698402</v>
          </cell>
          <cell r="AY48">
            <v>1284.2107373237543</v>
          </cell>
          <cell r="AZ48">
            <v>1287.8953352364092</v>
          </cell>
          <cell r="BA48">
            <v>1292.8433052408018</v>
          </cell>
          <cell r="BB48">
            <v>1197.8902801530744</v>
          </cell>
          <cell r="BC48">
            <v>1249.1263085803344</v>
          </cell>
          <cell r="BD48">
            <v>1188.6238242713662</v>
          </cell>
          <cell r="BE48">
            <v>1182.5363492553142</v>
          </cell>
          <cell r="BF48">
            <v>1282.2006563026634</v>
          </cell>
        </row>
        <row r="49">
          <cell r="Z49">
            <v>26.213829080340002</v>
          </cell>
          <cell r="AA49">
            <v>34.523714269439999</v>
          </cell>
          <cell r="AB49">
            <v>84.586936895999997</v>
          </cell>
          <cell r="AC49">
            <v>111.91234473719999</v>
          </cell>
          <cell r="AD49">
            <v>110.5498883412</v>
          </cell>
          <cell r="AE49">
            <v>153.102179412</v>
          </cell>
          <cell r="AF49">
            <v>205.087166172</v>
          </cell>
          <cell r="AG49">
            <v>347.65901069116359</v>
          </cell>
          <cell r="AH49">
            <v>380.67544387183858</v>
          </cell>
          <cell r="AI49">
            <v>635.294609135771</v>
          </cell>
          <cell r="AJ49">
            <v>596.91049568731569</v>
          </cell>
          <cell r="AK49">
            <v>533.73433094149527</v>
          </cell>
          <cell r="AL49">
            <v>662.26878686661348</v>
          </cell>
          <cell r="AM49">
            <v>655.8097448886848</v>
          </cell>
          <cell r="AN49">
            <v>821.5645360524843</v>
          </cell>
          <cell r="AO49">
            <v>864.5887649755316</v>
          </cell>
          <cell r="AP49">
            <v>869.16460037930995</v>
          </cell>
          <cell r="AQ49">
            <v>890.09501052707265</v>
          </cell>
          <cell r="AR49">
            <v>905.52724259282058</v>
          </cell>
          <cell r="AS49">
            <v>897.11110223780781</v>
          </cell>
          <cell r="AT49">
            <v>938.10030865284546</v>
          </cell>
          <cell r="AU49">
            <v>981.13241582452588</v>
          </cell>
          <cell r="AV49">
            <v>985.92374952550631</v>
          </cell>
          <cell r="AW49">
            <v>992.81005009952821</v>
          </cell>
          <cell r="AX49">
            <v>956.48250074058024</v>
          </cell>
          <cell r="AY49">
            <v>1210.0680919471627</v>
          </cell>
          <cell r="AZ49">
            <v>1248.7859165023754</v>
          </cell>
          <cell r="BA49">
            <v>863.65581797578761</v>
          </cell>
          <cell r="BB49">
            <v>928.61600264438994</v>
          </cell>
          <cell r="BC49">
            <v>962.89861784058166</v>
          </cell>
          <cell r="BD49">
            <v>886.47680979849338</v>
          </cell>
          <cell r="BE49">
            <v>814.08107636519708</v>
          </cell>
          <cell r="BF49">
            <v>769.72808547815748</v>
          </cell>
        </row>
        <row r="54">
          <cell r="AA54">
            <v>46.475660358599995</v>
          </cell>
          <cell r="AB54">
            <v>51.29930939386</v>
          </cell>
          <cell r="AC54">
            <v>45.847866153540004</v>
          </cell>
          <cell r="AD54">
            <v>34.079207761939998</v>
          </cell>
          <cell r="AE54">
            <v>61.029720999999995</v>
          </cell>
          <cell r="AF54">
            <v>21.872464000000001</v>
          </cell>
          <cell r="AG54">
            <v>7.4103958198600006</v>
          </cell>
          <cell r="AH54">
            <v>13.151439343380563</v>
          </cell>
          <cell r="AI54">
            <v>13.598237224644857</v>
          </cell>
          <cell r="AJ54">
            <v>13.273786165673226</v>
          </cell>
          <cell r="AK54">
            <v>13.522454971144503</v>
          </cell>
          <cell r="AL54">
            <v>9.6736711141533149</v>
          </cell>
          <cell r="AM54">
            <v>8.407767382717676</v>
          </cell>
          <cell r="AN54">
            <v>9.0313698312852111</v>
          </cell>
          <cell r="AO54">
            <v>8.9962949012820879</v>
          </cell>
          <cell r="AP54">
            <v>8.9848415774956543</v>
          </cell>
          <cell r="AQ54">
            <v>6.7679397546249263</v>
          </cell>
          <cell r="AR54">
            <v>6.4419921152762782</v>
          </cell>
          <cell r="AS54">
            <v>6.661296860116666</v>
          </cell>
          <cell r="AT54">
            <v>6.7037396966606932</v>
          </cell>
          <cell r="AU54">
            <v>6.6798291544933424</v>
          </cell>
          <cell r="AV54">
            <v>6.6674643757826662</v>
          </cell>
          <cell r="AW54">
            <v>6.6509595162343818</v>
          </cell>
          <cell r="AX54">
            <v>6.6308644404659285</v>
          </cell>
          <cell r="AY54">
            <v>6.6726579206575494</v>
          </cell>
          <cell r="AZ54">
            <v>6.666571436727402</v>
          </cell>
          <cell r="BA54">
            <v>6.6603550815267738</v>
          </cell>
          <cell r="BB54">
            <v>6.6577035379735863</v>
          </cell>
          <cell r="BC54">
            <v>6.6562816791224062</v>
          </cell>
          <cell r="BD54">
            <v>6.657630483470248</v>
          </cell>
          <cell r="BE54">
            <v>6.6627139312015435</v>
          </cell>
          <cell r="BF54">
            <v>6.6597084437640826</v>
          </cell>
          <cell r="BG54">
            <v>6.6589369426589116</v>
          </cell>
        </row>
        <row r="55">
          <cell r="AA55">
            <v>68.09885330534</v>
          </cell>
          <cell r="AB55">
            <v>74.885028609160003</v>
          </cell>
          <cell r="AC55">
            <v>49.353445643259995</v>
          </cell>
          <cell r="AD55">
            <v>62.198101000000001</v>
          </cell>
          <cell r="AE55">
            <v>51.721870000000003</v>
          </cell>
          <cell r="AF55">
            <v>18.937753000000001</v>
          </cell>
          <cell r="AG55">
            <v>8.4249994223999991</v>
          </cell>
          <cell r="AH55">
            <v>15.790443486484387</v>
          </cell>
          <cell r="AI55">
            <v>15.227450117790974</v>
          </cell>
          <cell r="AJ55">
            <v>15.158548053327536</v>
          </cell>
          <cell r="AK55">
            <v>12.718499953807596</v>
          </cell>
          <cell r="AL55">
            <v>10.264488885268531</v>
          </cell>
          <cell r="AM55">
            <v>9.2855091081117926</v>
          </cell>
          <cell r="AN55">
            <v>9.8799186423827177</v>
          </cell>
          <cell r="AO55">
            <v>9.639153248970219</v>
          </cell>
          <cell r="AP55">
            <v>9.5511607738163633</v>
          </cell>
          <cell r="AQ55">
            <v>7.0619413416192085</v>
          </cell>
          <cell r="AR55">
            <v>6.9457472369356603</v>
          </cell>
          <cell r="AS55">
            <v>7.1712131234053107</v>
          </cell>
          <cell r="AT55">
            <v>7.1796535406206949</v>
          </cell>
          <cell r="AU55">
            <v>7.1239792455435449</v>
          </cell>
          <cell r="AV55">
            <v>7.1080717530744817</v>
          </cell>
          <cell r="AW55">
            <v>7.0965068976248835</v>
          </cell>
          <cell r="AX55">
            <v>7.1057329799159392</v>
          </cell>
          <cell r="AY55">
            <v>7.1358849120537835</v>
          </cell>
          <cell r="AZ55">
            <v>7.1227888833559092</v>
          </cell>
          <cell r="BA55">
            <v>7.114035157642526</v>
          </cell>
          <cell r="BB55">
            <v>7.1137970852049985</v>
          </cell>
          <cell r="BC55">
            <v>7.114989766118609</v>
          </cell>
          <cell r="BD55">
            <v>7.1184478036346315</v>
          </cell>
          <cell r="BE55">
            <v>7.1202991608751658</v>
          </cell>
          <cell r="BF55">
            <v>7.1168117391913359</v>
          </cell>
          <cell r="BG55">
            <v>7.116313794695186</v>
          </cell>
        </row>
        <row r="56">
          <cell r="AA56">
            <v>74.340558017000006</v>
          </cell>
          <cell r="AB56">
            <v>84.050663506700005</v>
          </cell>
          <cell r="AC56">
            <v>61.349618614239994</v>
          </cell>
          <cell r="AD56">
            <v>71.983374999999995</v>
          </cell>
          <cell r="AE56">
            <v>44.634006999999997</v>
          </cell>
          <cell r="AF56">
            <v>21.787606</v>
          </cell>
          <cell r="AG56">
            <v>20.966072886439999</v>
          </cell>
          <cell r="AH56">
            <v>17.430872605168744</v>
          </cell>
          <cell r="AI56">
            <v>17.63051132182537</v>
          </cell>
          <cell r="AJ56">
            <v>17.062498054224818</v>
          </cell>
          <cell r="AK56">
            <v>14.144712990833282</v>
          </cell>
          <cell r="AL56">
            <v>13.242865674160177</v>
          </cell>
          <cell r="AM56">
            <v>12.032367980481686</v>
          </cell>
          <cell r="AN56">
            <v>11.358780092316055</v>
          </cell>
          <cell r="AO56">
            <v>11.40199323408082</v>
          </cell>
          <cell r="AP56">
            <v>11.306870798669337</v>
          </cell>
          <cell r="AQ56">
            <v>8.4791890870734559</v>
          </cell>
          <cell r="AR56">
            <v>8.4775539685297261</v>
          </cell>
          <cell r="AS56">
            <v>8.6177686093612671</v>
          </cell>
          <cell r="AT56">
            <v>8.5040645301115649</v>
          </cell>
          <cell r="AU56">
            <v>8.5205957113614001</v>
          </cell>
          <cell r="AV56">
            <v>8.5097713113272526</v>
          </cell>
          <cell r="AW56">
            <v>8.5198343812874846</v>
          </cell>
          <cell r="AX56">
            <v>8.5259508261382422</v>
          </cell>
          <cell r="AY56">
            <v>8.5344069086897942</v>
          </cell>
          <cell r="AZ56">
            <v>8.5160433520451893</v>
          </cell>
          <cell r="BA56">
            <v>8.522111827760833</v>
          </cell>
          <cell r="BB56">
            <v>8.5212013558975936</v>
          </cell>
          <cell r="BC56">
            <v>8.5236694591843065</v>
          </cell>
          <cell r="BD56">
            <v>8.5239428541063305</v>
          </cell>
          <cell r="BE56">
            <v>8.5234865807155433</v>
          </cell>
          <cell r="BF56">
            <v>8.5213937697988502</v>
          </cell>
          <cell r="BG56">
            <v>8.522882415532921</v>
          </cell>
        </row>
        <row r="57">
          <cell r="Z57">
            <v>97.543893000000011</v>
          </cell>
          <cell r="AA57">
            <v>52.541687720939997</v>
          </cell>
          <cell r="AB57">
            <v>52.896018656579997</v>
          </cell>
          <cell r="AC57">
            <v>42.615498000000002</v>
          </cell>
          <cell r="AD57">
            <v>54.945692999999999</v>
          </cell>
          <cell r="AE57">
            <v>59.854937999999997</v>
          </cell>
          <cell r="AF57">
            <v>11.039719000000002</v>
          </cell>
          <cell r="AG57">
            <v>9.3784093876000014</v>
          </cell>
          <cell r="AH57">
            <v>13.595082948822462</v>
          </cell>
          <cell r="AI57">
            <v>14.204871493569453</v>
          </cell>
          <cell r="AJ57">
            <v>14.361471309517317</v>
          </cell>
          <cell r="AK57">
            <v>12.484062672110806</v>
          </cell>
          <cell r="AL57">
            <v>8.7347590077101849</v>
          </cell>
          <cell r="AM57">
            <v>8.8308824567751785</v>
          </cell>
          <cell r="AN57">
            <v>9.054321061675747</v>
          </cell>
          <cell r="AO57">
            <v>9.0178533753358359</v>
          </cell>
          <cell r="AP57">
            <v>8.9109160846315376</v>
          </cell>
          <cell r="AQ57">
            <v>6.56207435094651</v>
          </cell>
          <cell r="AR57">
            <v>6.3641045694469263</v>
          </cell>
          <cell r="AS57">
            <v>6.6909548414786544</v>
          </cell>
          <cell r="AT57">
            <v>6.6515449070060937</v>
          </cell>
          <cell r="AU57">
            <v>6.6257476273834346</v>
          </cell>
          <cell r="AV57">
            <v>6.5961740162830722</v>
          </cell>
          <cell r="AW57">
            <v>6.5788852592523241</v>
          </cell>
          <cell r="AX57">
            <v>6.5857051923196366</v>
          </cell>
          <cell r="AY57">
            <v>6.6286613302807158</v>
          </cell>
          <cell r="AZ57">
            <v>6.6076114004489108</v>
          </cell>
          <cell r="BA57">
            <v>6.6030346851038351</v>
          </cell>
          <cell r="BB57">
            <v>6.5994074397169307</v>
          </cell>
          <cell r="BC57">
            <v>6.6007795734810841</v>
          </cell>
          <cell r="BD57">
            <v>6.6048840095740058</v>
          </cell>
          <cell r="BE57">
            <v>6.6078988858062955</v>
          </cell>
          <cell r="BF57">
            <v>6.6031434216649529</v>
          </cell>
        </row>
        <row r="58">
          <cell r="Z58">
            <v>58.547085828659995</v>
          </cell>
          <cell r="AA58">
            <v>41.319629584419999</v>
          </cell>
          <cell r="AB58">
            <v>81.389195536439999</v>
          </cell>
          <cell r="AC58">
            <v>47.019734</v>
          </cell>
          <cell r="AD58">
            <v>65.972413000000003</v>
          </cell>
          <cell r="AE58">
            <v>18.482502</v>
          </cell>
          <cell r="AF58">
            <v>10.852567000000001</v>
          </cell>
          <cell r="AG58">
            <v>15.790825537200002</v>
          </cell>
          <cell r="AH58">
            <v>13.740309570415784</v>
          </cell>
          <cell r="AI58">
            <v>12.629998819380537</v>
          </cell>
          <cell r="AJ58">
            <v>12.04771135374437</v>
          </cell>
          <cell r="AK58">
            <v>8.258888955853763</v>
          </cell>
          <cell r="AL58">
            <v>9.0811729931254934</v>
          </cell>
          <cell r="AM58">
            <v>8.6162392050475098</v>
          </cell>
          <cell r="AN58">
            <v>7.9654402417885626</v>
          </cell>
          <cell r="AO58">
            <v>7.7898478964848721</v>
          </cell>
          <cell r="AP58">
            <v>7.66157545825995</v>
          </cell>
          <cell r="AQ58">
            <v>5.6879439944045727</v>
          </cell>
          <cell r="AR58">
            <v>5.8734679706723414</v>
          </cell>
          <cell r="AS58">
            <v>5.9559547572608631</v>
          </cell>
          <cell r="AT58">
            <v>5.8297125936017178</v>
          </cell>
          <cell r="AU58">
            <v>5.8180217783086947</v>
          </cell>
          <cell r="AV58">
            <v>5.8141227701623954</v>
          </cell>
          <cell r="AW58">
            <v>5.8330202188496383</v>
          </cell>
          <cell r="AX58">
            <v>5.8582559740012021</v>
          </cell>
          <cell r="AY58">
            <v>5.8501664236366624</v>
          </cell>
          <cell r="AZ58">
            <v>5.8306266669847302</v>
          </cell>
          <cell r="BA58">
            <v>5.8347174329917193</v>
          </cell>
          <cell r="BB58">
            <v>5.8372384107269255</v>
          </cell>
          <cell r="BC58">
            <v>5.841357343292791</v>
          </cell>
          <cell r="BD58">
            <v>5.8422009816682481</v>
          </cell>
          <cell r="BE58">
            <v>5.8388212555265655</v>
          </cell>
          <cell r="BF58">
            <v>5.8372281671328832</v>
          </cell>
        </row>
        <row r="59">
          <cell r="Z59">
            <v>61.499360813880003</v>
          </cell>
          <cell r="AA59">
            <v>63.720815292199994</v>
          </cell>
          <cell r="AB59">
            <v>99.890139500580005</v>
          </cell>
          <cell r="AC59">
            <v>48.530090999999999</v>
          </cell>
          <cell r="AD59">
            <v>76.096100000000007</v>
          </cell>
          <cell r="AE59">
            <v>8.8964769999999991</v>
          </cell>
          <cell r="AF59">
            <v>32.112745000000004</v>
          </cell>
          <cell r="AG59">
            <v>5.7864713633999996</v>
          </cell>
          <cell r="AH59">
            <v>16.308161145430265</v>
          </cell>
          <cell r="AI59">
            <v>13.69267021066892</v>
          </cell>
          <cell r="AJ59">
            <v>13.433670696072028</v>
          </cell>
          <cell r="AK59">
            <v>8.8711560039272204</v>
          </cell>
          <cell r="AL59">
            <v>11.352436739597165</v>
          </cell>
          <cell r="AM59">
            <v>8.0127075061377138</v>
          </cell>
          <cell r="AN59">
            <v>9.0940135422422284</v>
          </cell>
          <cell r="AO59">
            <v>8.5173294086773925</v>
          </cell>
          <cell r="AP59">
            <v>8.4606640813293925</v>
          </cell>
          <cell r="AQ59">
            <v>6.2519513455338718</v>
          </cell>
          <cell r="AR59">
            <v>6.491021611140555</v>
          </cell>
          <cell r="AS59">
            <v>6.3689472448295685</v>
          </cell>
          <cell r="AT59">
            <v>6.4691633314872403</v>
          </cell>
          <cell r="AU59">
            <v>6.3688082985019019</v>
          </cell>
          <cell r="AV59">
            <v>6.3828276776851176</v>
          </cell>
          <cell r="AW59">
            <v>6.389978366298628</v>
          </cell>
          <cell r="AX59">
            <v>6.416153632728876</v>
          </cell>
          <cell r="AY59">
            <v>6.3959449837604918</v>
          </cell>
          <cell r="AZ59">
            <v>6.4053862613403529</v>
          </cell>
          <cell r="BA59">
            <v>6.3907425917950018</v>
          </cell>
          <cell r="BB59">
            <v>6.3980581843626938</v>
          </cell>
          <cell r="BC59">
            <v>6.3996411671846696</v>
          </cell>
          <cell r="BD59">
            <v>6.4012571307974833</v>
          </cell>
          <cell r="BE59">
            <v>6.3979546376886409</v>
          </cell>
          <cell r="BF59">
            <v>6.3990170670960405</v>
          </cell>
        </row>
        <row r="60">
          <cell r="Z60">
            <v>70.378099692340001</v>
          </cell>
          <cell r="AA60">
            <v>62.907641205200001</v>
          </cell>
          <cell r="AB60">
            <v>37.185080827180002</v>
          </cell>
          <cell r="AC60">
            <v>32.281410999999999</v>
          </cell>
          <cell r="AD60">
            <v>19.617772000000002</v>
          </cell>
          <cell r="AE60">
            <v>28.162583999999999</v>
          </cell>
          <cell r="AF60">
            <v>29.328465510080001</v>
          </cell>
          <cell r="AG60">
            <v>6.5389088519999987</v>
          </cell>
          <cell r="AH60">
            <v>9.0024248413558929</v>
          </cell>
          <cell r="AI60">
            <v>9.2600749686770882</v>
          </cell>
          <cell r="AJ60">
            <v>8.9413224259636337</v>
          </cell>
          <cell r="AK60">
            <v>9.506019146802748</v>
          </cell>
          <cell r="AL60">
            <v>8.8033817144806861</v>
          </cell>
          <cell r="AM60">
            <v>5.9653448599723262</v>
          </cell>
          <cell r="AN60">
            <v>6.5018890138971495</v>
          </cell>
          <cell r="AO60">
            <v>6.5347912485994586</v>
          </cell>
          <cell r="AP60">
            <v>6.6196595268527574</v>
          </cell>
          <cell r="AQ60">
            <v>5.0879217250571411</v>
          </cell>
          <cell r="AR60">
            <v>4.9178666234003394</v>
          </cell>
          <cell r="AS60">
            <v>4.8488852170071839</v>
          </cell>
          <cell r="AT60">
            <v>4.943688022967808</v>
          </cell>
          <cell r="AU60">
            <v>4.9427866483970959</v>
          </cell>
          <cell r="AV60">
            <v>4.9533789591159803</v>
          </cell>
          <cell r="AW60">
            <v>4.9482296473659142</v>
          </cell>
          <cell r="AX60">
            <v>4.9213210941776815</v>
          </cell>
          <cell r="AY60">
            <v>4.9273936989707963</v>
          </cell>
          <cell r="AZ60">
            <v>4.9418808744048963</v>
          </cell>
          <cell r="BA60">
            <v>4.9386220096054938</v>
          </cell>
          <cell r="BB60">
            <v>4.9384408548070535</v>
          </cell>
          <cell r="BC60">
            <v>4.9354894649049568</v>
          </cell>
          <cell r="BD60">
            <v>4.9335317063931843</v>
          </cell>
          <cell r="BE60">
            <v>4.93636538053864</v>
          </cell>
          <cell r="BF60">
            <v>4.9375929820231157</v>
          </cell>
        </row>
        <row r="61">
          <cell r="Z61">
            <v>59.411762043480003</v>
          </cell>
          <cell r="AA61">
            <v>50.012585135479995</v>
          </cell>
          <cell r="AB61">
            <v>52.084947777060002</v>
          </cell>
          <cell r="AC61">
            <v>27.790453999999997</v>
          </cell>
          <cell r="AD61">
            <v>41.473253</v>
          </cell>
          <cell r="AE61">
            <v>7.6566599999999996</v>
          </cell>
          <cell r="AF61">
            <v>30.713617232980003</v>
          </cell>
          <cell r="AG61">
            <v>8.7664589207999999</v>
          </cell>
          <cell r="AH61">
            <v>9.8096851947612933</v>
          </cell>
          <cell r="AI61">
            <v>9.297721153861735</v>
          </cell>
          <cell r="AJ61">
            <v>9.4981172937745448</v>
          </cell>
          <cell r="AK61">
            <v>7.6521968231199313</v>
          </cell>
          <cell r="AL61">
            <v>9.5032844879210376</v>
          </cell>
          <cell r="AM61">
            <v>6.2102316394920702</v>
          </cell>
          <cell r="AN61">
            <v>6.5372864219197924</v>
          </cell>
          <cell r="AO61">
            <v>6.4863925227952794</v>
          </cell>
          <cell r="AP61">
            <v>6.5668527777045638</v>
          </cell>
          <cell r="AQ61">
            <v>4.9621898038974699</v>
          </cell>
          <cell r="AR61">
            <v>5.0434354071189631</v>
          </cell>
          <cell r="AS61">
            <v>4.8573083946014499</v>
          </cell>
          <cell r="AT61">
            <v>4.9326928222393454</v>
          </cell>
          <cell r="AU61">
            <v>4.9263845128443045</v>
          </cell>
          <cell r="AV61">
            <v>4.942964851042837</v>
          </cell>
          <cell r="AW61">
            <v>4.9444021881403071</v>
          </cell>
          <cell r="AX61">
            <v>4.9405571975693805</v>
          </cell>
          <cell r="AY61">
            <v>4.92075055377365</v>
          </cell>
          <cell r="AZ61">
            <v>4.9374003143672347</v>
          </cell>
          <cell r="BA61">
            <v>4.9350118606740967</v>
          </cell>
          <cell r="BB61">
            <v>4.937215020978682</v>
          </cell>
          <cell r="BC61">
            <v>4.935624422904934</v>
          </cell>
          <cell r="BD61">
            <v>4.9341869894726083</v>
          </cell>
          <cell r="BE61">
            <v>4.93320043453972</v>
          </cell>
          <cell r="BF61">
            <v>4.935887721679511</v>
          </cell>
        </row>
        <row r="62">
          <cell r="Z62">
            <v>50.708669649660003</v>
          </cell>
          <cell r="AA62">
            <v>50.781184010700002</v>
          </cell>
          <cell r="AB62">
            <v>38.412683791020001</v>
          </cell>
          <cell r="AC62">
            <v>25.983144999999997</v>
          </cell>
          <cell r="AD62">
            <v>36.410565000000005</v>
          </cell>
          <cell r="AE62">
            <v>9.1337410000000006</v>
          </cell>
          <cell r="AF62">
            <v>52.869889500339994</v>
          </cell>
          <cell r="AG62">
            <v>3.3360340104000001</v>
          </cell>
          <cell r="AH62">
            <v>9.9995352132036892</v>
          </cell>
          <cell r="AI62">
            <v>10.202961999669014</v>
          </cell>
          <cell r="AJ62">
            <v>10.78455481513649</v>
          </cell>
          <cell r="AK62">
            <v>9.8814088832155278</v>
          </cell>
          <cell r="AL62">
            <v>12.170262939206618</v>
          </cell>
          <cell r="AM62">
            <v>6.0971717133275476</v>
          </cell>
          <cell r="AN62">
            <v>7.5769605500616208</v>
          </cell>
          <cell r="AO62">
            <v>7.559440053931568</v>
          </cell>
          <cell r="AP62">
            <v>7.7517264834913</v>
          </cell>
          <cell r="AQ62">
            <v>5.9025332917831204</v>
          </cell>
          <cell r="AR62">
            <v>5.8793659628598078</v>
          </cell>
          <cell r="AS62">
            <v>5.5086050672518656</v>
          </cell>
          <cell r="AT62">
            <v>5.778337723687903</v>
          </cell>
          <cell r="AU62">
            <v>5.7532360339972328</v>
          </cell>
          <cell r="AV62">
            <v>5.7788565992013741</v>
          </cell>
          <cell r="AW62">
            <v>5.7644156159159872</v>
          </cell>
          <cell r="AX62">
            <v>5.7396802773996374</v>
          </cell>
          <cell r="AY62">
            <v>5.7166902080108724</v>
          </cell>
          <cell r="AZ62">
            <v>5.7629052500404274</v>
          </cell>
          <cell r="BA62">
            <v>5.7505757469050209</v>
          </cell>
          <cell r="BB62">
            <v>5.75250959011366</v>
          </cell>
          <cell r="BC62">
            <v>5.7468534196543883</v>
          </cell>
          <cell r="BD62">
            <v>5.744472214493924</v>
          </cell>
          <cell r="BE62">
            <v>5.7459068429448745</v>
          </cell>
          <cell r="BF62">
            <v>5.7514632442414841</v>
          </cell>
        </row>
        <row r="63">
          <cell r="Z63">
            <v>57.951154996459998</v>
          </cell>
          <cell r="AA63">
            <v>49.074411299099999</v>
          </cell>
          <cell r="AB63">
            <v>35.979770980779996</v>
          </cell>
          <cell r="AC63">
            <v>42.498005000000006</v>
          </cell>
          <cell r="AD63">
            <v>60.877988999999999</v>
          </cell>
          <cell r="AE63">
            <v>16.061709</v>
          </cell>
          <cell r="AF63">
            <v>30.930027141419998</v>
          </cell>
          <cell r="AG63">
            <v>10.998215173106487</v>
          </cell>
          <cell r="AH63">
            <v>11.445169960968057</v>
          </cell>
          <cell r="AI63">
            <v>12.889431711884736</v>
          </cell>
          <cell r="AJ63">
            <v>12.576034360060538</v>
          </cell>
          <cell r="AK63">
            <v>9.5097265816662979</v>
          </cell>
          <cell r="AL63">
            <v>11.004210756565611</v>
          </cell>
          <cell r="AM63">
            <v>7.919803832784293</v>
          </cell>
          <cell r="AN63">
            <v>8.2035104815921773</v>
          </cell>
          <cell r="AO63">
            <v>8.2921857296863806</v>
          </cell>
          <cell r="AP63">
            <v>8.20221433544482</v>
          </cell>
          <cell r="AQ63">
            <v>6.1267414612220117</v>
          </cell>
          <cell r="AR63">
            <v>6.2317035908676113</v>
          </cell>
          <cell r="AS63">
            <v>6.1175456590625812</v>
          </cell>
          <cell r="AT63">
            <v>6.1760592664688332</v>
          </cell>
          <cell r="AU63">
            <v>6.1712454311088356</v>
          </cell>
          <cell r="AV63">
            <v>6.1601745586998478</v>
          </cell>
          <cell r="AW63">
            <v>6.1646590817459748</v>
          </cell>
          <cell r="AX63">
            <v>6.1713457012415418</v>
          </cell>
          <cell r="AY63">
            <v>6.1579367994172145</v>
          </cell>
          <cell r="AZ63">
            <v>6.1686968078530073</v>
          </cell>
          <cell r="BA63">
            <v>6.1650723144426829</v>
          </cell>
          <cell r="BB63">
            <v>6.1645625897915179</v>
          </cell>
          <cell r="BC63">
            <v>6.1655421409400839</v>
          </cell>
          <cell r="BD63">
            <v>6.1655228425491924</v>
          </cell>
          <cell r="BE63">
            <v>6.1643621304889011</v>
          </cell>
          <cell r="BF63">
            <v>6.1658793391152962</v>
          </cell>
        </row>
        <row r="64">
          <cell r="Z64">
            <v>39.483507408179996</v>
          </cell>
          <cell r="AA64">
            <v>42.189449177700006</v>
          </cell>
          <cell r="AB64">
            <v>54.507593671960009</v>
          </cell>
          <cell r="AC64">
            <v>23.268996999999999</v>
          </cell>
          <cell r="AD64">
            <v>45.136781999999997</v>
          </cell>
          <cell r="AE64">
            <v>13.299626</v>
          </cell>
          <cell r="AF64">
            <v>25.498996477679999</v>
          </cell>
          <cell r="AG64">
            <v>9.5950433738434597</v>
          </cell>
          <cell r="AH64">
            <v>9.9320959930724779</v>
          </cell>
          <cell r="AI64">
            <v>9.329592222605303</v>
          </cell>
          <cell r="AJ64">
            <v>9.9847859023405601</v>
          </cell>
          <cell r="AK64">
            <v>7.8152130271942362</v>
          </cell>
          <cell r="AL64">
            <v>8.9805511030533793</v>
          </cell>
          <cell r="AM64">
            <v>6.4354111060766952</v>
          </cell>
          <cell r="AN64">
            <v>6.5774626068951365</v>
          </cell>
          <cell r="AO64">
            <v>6.5454697478877195</v>
          </cell>
          <cell r="AP64">
            <v>6.6322372909266676</v>
          </cell>
          <cell r="AQ64">
            <v>4.9573783078782503</v>
          </cell>
          <cell r="AR64">
            <v>5.0244474078342289</v>
          </cell>
          <cell r="AS64">
            <v>4.9180987988943894</v>
          </cell>
          <cell r="AT64">
            <v>4.9561658935703337</v>
          </cell>
          <cell r="AU64">
            <v>4.9548761564861037</v>
          </cell>
          <cell r="AV64">
            <v>4.9665614435819769</v>
          </cell>
          <cell r="AW64">
            <v>4.9621933129326612</v>
          </cell>
          <cell r="AX64">
            <v>4.9640299400734067</v>
          </cell>
          <cell r="AY64">
            <v>4.9515791210930935</v>
          </cell>
          <cell r="AZ64">
            <v>4.9607653493288959</v>
          </cell>
          <cell r="BA64">
            <v>4.9598479948334484</v>
          </cell>
          <cell r="BB64">
            <v>4.9610258334020063</v>
          </cell>
          <cell r="BC64">
            <v>4.9596831436523008</v>
          </cell>
          <cell r="BD64">
            <v>4.9594496477461698</v>
          </cell>
          <cell r="BE64">
            <v>4.9585802884619481</v>
          </cell>
          <cell r="BF64">
            <v>4.9601543937925641</v>
          </cell>
        </row>
        <row r="65">
          <cell r="Z65">
            <v>53.310864206600002</v>
          </cell>
          <cell r="AA65">
            <v>40.805417401760003</v>
          </cell>
          <cell r="AB65">
            <v>51.796790715339995</v>
          </cell>
          <cell r="AC65">
            <v>27.045499929139996</v>
          </cell>
          <cell r="AD65">
            <v>53.401755000000001</v>
          </cell>
          <cell r="AE65">
            <v>17.622517999999999</v>
          </cell>
          <cell r="AF65">
            <v>9.6096806394599987</v>
          </cell>
          <cell r="AG65">
            <v>43.00816525295005</v>
          </cell>
          <cell r="AH65">
            <v>9.7947796969364163</v>
          </cell>
          <cell r="AI65">
            <v>12.036478755422024</v>
          </cell>
          <cell r="AJ65">
            <v>12.877499570164957</v>
          </cell>
          <cell r="AK65">
            <v>10.635659990324086</v>
          </cell>
          <cell r="AL65">
            <v>12.188914584757782</v>
          </cell>
          <cell r="AM65">
            <v>12.186563209075501</v>
          </cell>
          <cell r="AN65">
            <v>8.2190475139435932</v>
          </cell>
          <cell r="AO65">
            <v>9.2192486322683607</v>
          </cell>
          <cell r="AP65">
            <v>9.3512808113776629</v>
          </cell>
          <cell r="AQ65">
            <v>7.15219553595945</v>
          </cell>
          <cell r="AR65">
            <v>7.3092935359175613</v>
          </cell>
          <cell r="AS65">
            <v>7.2834214267302002</v>
          </cell>
          <cell r="AT65">
            <v>6.8751776715777737</v>
          </cell>
          <cell r="AU65">
            <v>7.1144894015741045</v>
          </cell>
          <cell r="AV65">
            <v>7.1196316840430001</v>
          </cell>
          <cell r="AW65">
            <v>7.1469155143518179</v>
          </cell>
          <cell r="AX65">
            <v>7.1404027439685223</v>
          </cell>
          <cell r="AY65">
            <v>7.1079271396553736</v>
          </cell>
          <cell r="AZ65">
            <v>7.0793234031030465</v>
          </cell>
          <cell r="BA65">
            <v>7.1258732967185665</v>
          </cell>
          <cell r="BB65">
            <v>7.1188400970243464</v>
          </cell>
          <cell r="BC65">
            <v>7.1200884195594654</v>
          </cell>
          <cell r="BD65">
            <v>7.1144733360939654</v>
          </cell>
          <cell r="BE65">
            <v>7.1104104712121483</v>
          </cell>
          <cell r="BF65">
            <v>7.1117197104998837</v>
          </cell>
        </row>
        <row r="102">
          <cell r="AA102">
            <v>59.32</v>
          </cell>
          <cell r="AB102">
            <v>28.55</v>
          </cell>
          <cell r="AC102">
            <v>52</v>
          </cell>
          <cell r="AD102">
            <v>36.393954469162871</v>
          </cell>
          <cell r="AE102">
            <v>54.835067504636712</v>
          </cell>
          <cell r="AF102">
            <v>54.998405648361405</v>
          </cell>
          <cell r="AG102">
            <v>68.829830185646358</v>
          </cell>
          <cell r="AH102">
            <v>47.183938321712631</v>
          </cell>
          <cell r="AI102">
            <v>46.711850860616003</v>
          </cell>
          <cell r="AJ102">
            <v>50.193612250232967</v>
          </cell>
          <cell r="AK102">
            <v>40.015396640133311</v>
          </cell>
          <cell r="AL102">
            <v>45.196906406482093</v>
          </cell>
          <cell r="AM102">
            <v>43.552230134793255</v>
          </cell>
          <cell r="AN102">
            <v>43.898277161709963</v>
          </cell>
          <cell r="AO102">
            <v>46.514685354401301</v>
          </cell>
          <cell r="AP102">
            <v>43.197632859816508</v>
          </cell>
          <cell r="AQ102">
            <v>42.754710885498049</v>
          </cell>
          <cell r="AR102">
            <v>34.675659058397841</v>
          </cell>
          <cell r="AS102">
            <v>28.246347414105667</v>
          </cell>
          <cell r="AT102">
            <v>22.098757911211685</v>
          </cell>
          <cell r="AU102">
            <v>20.721738867037072</v>
          </cell>
          <cell r="AV102">
            <v>18.151387071561278</v>
          </cell>
          <cell r="AW102">
            <v>16.36597988673136</v>
          </cell>
          <cell r="AX102">
            <v>16.222840577000664</v>
          </cell>
          <cell r="AY102">
            <v>15.940648516378776</v>
          </cell>
          <cell r="AZ102">
            <v>16.160760074362841</v>
          </cell>
          <cell r="BA102">
            <v>16.391551590408461</v>
          </cell>
          <cell r="BB102">
            <v>16.457193101188938</v>
          </cell>
          <cell r="BC102">
            <v>16.474518950762537</v>
          </cell>
          <cell r="BD102">
            <v>16.524418776717667</v>
          </cell>
          <cell r="BE102">
            <v>16.641713208424992</v>
          </cell>
          <cell r="BF102">
            <v>16.738139501114606</v>
          </cell>
          <cell r="BG102">
            <v>16.807301007752496</v>
          </cell>
        </row>
        <row r="103">
          <cell r="AA103">
            <v>30.37</v>
          </cell>
          <cell r="AB103">
            <v>26.33</v>
          </cell>
          <cell r="AC103">
            <v>33</v>
          </cell>
          <cell r="AD103">
            <v>32.371481818907306</v>
          </cell>
          <cell r="AE103">
            <v>59.214329663939431</v>
          </cell>
          <cell r="AF103">
            <v>57.781512307298065</v>
          </cell>
          <cell r="AG103">
            <v>77.655615187255918</v>
          </cell>
          <cell r="AH103">
            <v>48.202406335448018</v>
          </cell>
          <cell r="AI103">
            <v>48.786955769602734</v>
          </cell>
          <cell r="AJ103">
            <v>53.648417870463511</v>
          </cell>
          <cell r="AK103">
            <v>42.689961352696095</v>
          </cell>
          <cell r="AL103">
            <v>48.378956752484818</v>
          </cell>
          <cell r="AM103">
            <v>46.012582149563386</v>
          </cell>
          <cell r="AN103">
            <v>46.613719984524145</v>
          </cell>
          <cell r="AO103">
            <v>49.552758965601925</v>
          </cell>
          <cell r="AP103">
            <v>45.988644794677924</v>
          </cell>
          <cell r="AQ103">
            <v>45.488383337787333</v>
          </cell>
          <cell r="AR103">
            <v>36.847636475284489</v>
          </cell>
          <cell r="AS103">
            <v>30.053634718489466</v>
          </cell>
          <cell r="AT103">
            <v>23.527675437820495</v>
          </cell>
          <cell r="AU103">
            <v>22.058896218155951</v>
          </cell>
          <cell r="AV103">
            <v>19.310043264539047</v>
          </cell>
          <cell r="AW103">
            <v>17.410072019279315</v>
          </cell>
          <cell r="AX103">
            <v>17.263978823899087</v>
          </cell>
          <cell r="AY103">
            <v>16.964611341121959</v>
          </cell>
          <cell r="AZ103">
            <v>17.19712712225753</v>
          </cell>
          <cell r="BA103">
            <v>17.441076473815492</v>
          </cell>
          <cell r="BB103">
            <v>17.511641074234202</v>
          </cell>
          <cell r="BC103">
            <v>17.530992685790764</v>
          </cell>
          <cell r="BD103">
            <v>17.583929294435812</v>
          </cell>
          <cell r="BE103">
            <v>17.708362403230275</v>
          </cell>
          <cell r="BF103">
            <v>17.810858644354237</v>
          </cell>
          <cell r="BG103">
            <v>17.884651846791801</v>
          </cell>
        </row>
        <row r="104">
          <cell r="AA104">
            <v>21.36</v>
          </cell>
          <cell r="AB104">
            <v>21.31</v>
          </cell>
          <cell r="AC104">
            <v>38</v>
          </cell>
          <cell r="AD104">
            <v>46.93825971606968</v>
          </cell>
          <cell r="AE104">
            <v>76.13872767261681</v>
          </cell>
          <cell r="AF104">
            <v>55.560636930267734</v>
          </cell>
          <cell r="AG104">
            <v>87.464534815173636</v>
          </cell>
          <cell r="AH104">
            <v>107.04224059602016</v>
          </cell>
          <cell r="AI104">
            <v>60.276460079990009</v>
          </cell>
          <cell r="AJ104">
            <v>73.452916158559361</v>
          </cell>
          <cell r="AK104">
            <v>58.828480586657072</v>
          </cell>
          <cell r="AL104">
            <v>71.087478175157898</v>
          </cell>
          <cell r="AM104">
            <v>71.023892303045088</v>
          </cell>
          <cell r="AN104">
            <v>65.051249499249707</v>
          </cell>
          <cell r="AO104">
            <v>70.8336818983596</v>
          </cell>
          <cell r="AP104">
            <v>57.698950778292996</v>
          </cell>
          <cell r="AQ104">
            <v>61.426591832314656</v>
          </cell>
          <cell r="AR104">
            <v>49.149970546229902</v>
          </cell>
          <cell r="AS104">
            <v>40.655284070006473</v>
          </cell>
          <cell r="AT104">
            <v>31.591837141569076</v>
          </cell>
          <cell r="AU104">
            <v>29.154103411395027</v>
          </cell>
          <cell r="AV104">
            <v>25.910862266460498</v>
          </cell>
          <cell r="AW104">
            <v>23.310063758996609</v>
          </cell>
          <cell r="AX104">
            <v>23.142845987152544</v>
          </cell>
          <cell r="AY104">
            <v>22.678913735121373</v>
          </cell>
          <cell r="AZ104">
            <v>22.964015124192002</v>
          </cell>
          <cell r="BA104">
            <v>23.349531501331033</v>
          </cell>
          <cell r="BB104">
            <v>23.431981061279881</v>
          </cell>
          <cell r="BC104">
            <v>23.455035671201802</v>
          </cell>
          <cell r="BD104">
            <v>23.516717410075589</v>
          </cell>
          <cell r="BE104">
            <v>23.685067707083611</v>
          </cell>
          <cell r="BF104">
            <v>23.829720068304006</v>
          </cell>
          <cell r="BG104">
            <v>23.925497200742438</v>
          </cell>
        </row>
        <row r="105">
          <cell r="Z105">
            <v>21.0693969726562</v>
          </cell>
          <cell r="AA105">
            <v>24.38</v>
          </cell>
          <cell r="AB105">
            <v>20.756643763975227</v>
          </cell>
          <cell r="AC105">
            <v>34.87645999055772</v>
          </cell>
          <cell r="AD105">
            <v>52.167653173468828</v>
          </cell>
          <cell r="AE105">
            <v>66.012282677561259</v>
          </cell>
          <cell r="AF105">
            <v>72.590086245091967</v>
          </cell>
          <cell r="AG105">
            <v>52.538280832739439</v>
          </cell>
          <cell r="AH105">
            <v>51.801992654515743</v>
          </cell>
          <cell r="AI105">
            <v>56.839729476272588</v>
          </cell>
          <cell r="AJ105">
            <v>46.774250557138664</v>
          </cell>
          <cell r="AK105">
            <v>52.155943042212328</v>
          </cell>
          <cell r="AL105">
            <v>50.534478597485986</v>
          </cell>
          <cell r="AM105">
            <v>50.538055879563807</v>
          </cell>
          <cell r="AN105">
            <v>53.608621163919956</v>
          </cell>
          <cell r="AO105">
            <v>62.054083699597236</v>
          </cell>
          <cell r="AP105">
            <v>54.561975426135824</v>
          </cell>
          <cell r="AQ105">
            <v>53.919203056343761</v>
          </cell>
          <cell r="AR105">
            <v>36.706635185808089</v>
          </cell>
          <cell r="AS105">
            <v>29.348504812700575</v>
          </cell>
          <cell r="AT105">
            <v>28.417585916703697</v>
          </cell>
          <cell r="AU105">
            <v>26.473159766913174</v>
          </cell>
          <cell r="AV105">
            <v>21.374434055595103</v>
          </cell>
          <cell r="AW105">
            <v>18.800051271626074</v>
          </cell>
          <cell r="AX105">
            <v>19.115966107608447</v>
          </cell>
          <cell r="AY105">
            <v>19.453918648847438</v>
          </cell>
          <cell r="AZ105">
            <v>19.454745675617435</v>
          </cell>
          <cell r="BA105">
            <v>19.430280906785718</v>
          </cell>
          <cell r="BB105">
            <v>19.536898351633116</v>
          </cell>
          <cell r="BC105">
            <v>19.685037237676237</v>
          </cell>
          <cell r="BD105">
            <v>19.799119931231282</v>
          </cell>
          <cell r="BE105">
            <v>19.867770807231523</v>
          </cell>
          <cell r="BF105">
            <v>19.950187778662716</v>
          </cell>
        </row>
        <row r="106">
          <cell r="Z106">
            <v>11.0693969726562</v>
          </cell>
          <cell r="AA106">
            <v>20.38</v>
          </cell>
          <cell r="AB106">
            <v>20.78</v>
          </cell>
          <cell r="AC106">
            <v>17.651621377404553</v>
          </cell>
          <cell r="AD106">
            <v>35.037082005240109</v>
          </cell>
          <cell r="AE106">
            <v>59.944033865187315</v>
          </cell>
          <cell r="AF106">
            <v>77.980262967164947</v>
          </cell>
          <cell r="AG106">
            <v>31.220722896054166</v>
          </cell>
          <cell r="AH106">
            <v>43.331289598786618</v>
          </cell>
          <cell r="AI106">
            <v>45.973870145328853</v>
          </cell>
          <cell r="AJ106">
            <v>38.593612535983077</v>
          </cell>
          <cell r="AK106">
            <v>42.530424237420512</v>
          </cell>
          <cell r="AL106">
            <v>38.232703873404972</v>
          </cell>
          <cell r="AM106">
            <v>40.701946227103107</v>
          </cell>
          <cell r="AN106">
            <v>42.996835767423121</v>
          </cell>
          <cell r="AO106">
            <v>39.978173116611089</v>
          </cell>
          <cell r="AP106">
            <v>38.230703320473857</v>
          </cell>
          <cell r="AQ106">
            <v>37.043722330427769</v>
          </cell>
          <cell r="AR106">
            <v>26.589413823038875</v>
          </cell>
          <cell r="AS106">
            <v>20.803835861441797</v>
          </cell>
          <cell r="AT106">
            <v>19.582561873924313</v>
          </cell>
          <cell r="AU106">
            <v>18.242657580183163</v>
          </cell>
          <cell r="AV106">
            <v>14.944579091801959</v>
          </cell>
          <cell r="AW106">
            <v>13.231212842438545</v>
          </cell>
          <cell r="AX106">
            <v>13.337422166605863</v>
          </cell>
          <cell r="AY106">
            <v>13.517492118285997</v>
          </cell>
          <cell r="AZ106">
            <v>13.548261962972514</v>
          </cell>
          <cell r="BA106">
            <v>13.569456361929578</v>
          </cell>
          <cell r="BB106">
            <v>13.640384472977884</v>
          </cell>
          <cell r="BC106">
            <v>13.722444846355666</v>
          </cell>
          <cell r="BD106">
            <v>13.79960218709998</v>
          </cell>
          <cell r="BE106">
            <v>13.855874307236888</v>
          </cell>
          <cell r="BF106">
            <v>13.917322616213978</v>
          </cell>
        </row>
        <row r="107">
          <cell r="Z107">
            <v>22.92</v>
          </cell>
          <cell r="AA107">
            <v>23.94</v>
          </cell>
          <cell r="AB107">
            <v>19.946638707440083</v>
          </cell>
          <cell r="AC107">
            <v>26.547811991464474</v>
          </cell>
          <cell r="AD107">
            <v>33.436403587412826</v>
          </cell>
          <cell r="AE107">
            <v>91.523085954609073</v>
          </cell>
          <cell r="AF107">
            <v>82.974981291108975</v>
          </cell>
          <cell r="AG107">
            <v>40.077029250027053</v>
          </cell>
          <cell r="AH107">
            <v>49.256551640036967</v>
          </cell>
          <cell r="AI107">
            <v>54.484814538788804</v>
          </cell>
          <cell r="AJ107">
            <v>46.552211303046292</v>
          </cell>
          <cell r="AK107">
            <v>48.633106997003821</v>
          </cell>
          <cell r="AL107">
            <v>45.351042275908135</v>
          </cell>
          <cell r="AM107">
            <v>47.629661764314243</v>
          </cell>
          <cell r="AN107">
            <v>50.664988270362471</v>
          </cell>
          <cell r="AO107">
            <v>47.049205220837784</v>
          </cell>
          <cell r="AP107">
            <v>44.759684320132152</v>
          </cell>
          <cell r="AQ107">
            <v>43.57949289620862</v>
          </cell>
          <cell r="AR107">
            <v>31.228995237366753</v>
          </cell>
          <cell r="AS107">
            <v>24.453963375205067</v>
          </cell>
          <cell r="AT107">
            <v>23.006161909215649</v>
          </cell>
          <cell r="AU107">
            <v>21.432003465436676</v>
          </cell>
          <cell r="AV107">
            <v>17.565080494237922</v>
          </cell>
          <cell r="AW107">
            <v>15.545964780657764</v>
          </cell>
          <cell r="AX107">
            <v>15.672620105960634</v>
          </cell>
          <cell r="AY107">
            <v>15.882912051911788</v>
          </cell>
          <cell r="AZ107">
            <v>15.919647579492679</v>
          </cell>
          <cell r="BA107">
            <v>15.945286035403685</v>
          </cell>
          <cell r="BB107">
            <v>16.027839864804399</v>
          </cell>
          <cell r="BC107">
            <v>16.124483705753768</v>
          </cell>
          <cell r="BD107">
            <v>16.215034345230226</v>
          </cell>
          <cell r="BE107">
            <v>16.281284525251149</v>
          </cell>
          <cell r="BF107">
            <v>16.353525292792849</v>
          </cell>
        </row>
        <row r="108">
          <cell r="Z108">
            <v>42.93</v>
          </cell>
          <cell r="AA108">
            <v>25.88</v>
          </cell>
          <cell r="AB108">
            <v>24.05</v>
          </cell>
          <cell r="AC108">
            <v>21.363774467652096</v>
          </cell>
          <cell r="AD108">
            <v>34.742019646143326</v>
          </cell>
          <cell r="AE108">
            <v>72.594399409519482</v>
          </cell>
          <cell r="AF108">
            <v>66.115810659397127</v>
          </cell>
          <cell r="AG108">
            <v>48.122420616202291</v>
          </cell>
          <cell r="AH108">
            <v>43.776228730215763</v>
          </cell>
          <cell r="AI108">
            <v>49.189222342990007</v>
          </cell>
          <cell r="AJ108">
            <v>41.988527937822603</v>
          </cell>
          <cell r="AK108">
            <v>46.322875538646137</v>
          </cell>
          <cell r="AL108">
            <v>43.740137056185468</v>
          </cell>
          <cell r="AM108">
            <v>43.853211506001088</v>
          </cell>
          <cell r="AN108">
            <v>47.034461039114923</v>
          </cell>
          <cell r="AO108">
            <v>43.964645538789171</v>
          </cell>
          <cell r="AP108">
            <v>42.11528023797171</v>
          </cell>
          <cell r="AQ108">
            <v>40.915600452823945</v>
          </cell>
          <cell r="AR108">
            <v>29.185919674618045</v>
          </cell>
          <cell r="AS108">
            <v>22.975885078203657</v>
          </cell>
          <cell r="AT108">
            <v>21.678499168455097</v>
          </cell>
          <cell r="AU108">
            <v>20.195183844102392</v>
          </cell>
          <cell r="AV108">
            <v>16.49559186833962</v>
          </cell>
          <cell r="AW108">
            <v>14.600796063777722</v>
          </cell>
          <cell r="AX108">
            <v>14.741938511490551</v>
          </cell>
          <cell r="AY108">
            <v>14.944161907122895</v>
          </cell>
          <cell r="AZ108">
            <v>14.972790372394012</v>
          </cell>
          <cell r="BA108">
            <v>14.98940529536126</v>
          </cell>
          <cell r="BB108">
            <v>15.070360287901012</v>
          </cell>
          <cell r="BC108">
            <v>15.16457459418676</v>
          </cell>
          <cell r="BD108">
            <v>15.249262292737207</v>
          </cell>
          <cell r="BE108">
            <v>15.310097279274823</v>
          </cell>
          <cell r="BF108">
            <v>15.37746917246346</v>
          </cell>
        </row>
        <row r="109">
          <cell r="Z109">
            <v>49.05</v>
          </cell>
          <cell r="AA109">
            <v>29.35</v>
          </cell>
          <cell r="AB109">
            <v>11.74</v>
          </cell>
          <cell r="AC109">
            <v>25.392375458331561</v>
          </cell>
          <cell r="AD109">
            <v>26.180596370130456</v>
          </cell>
          <cell r="AE109">
            <v>87.359508103225821</v>
          </cell>
          <cell r="AF109">
            <v>67.180565093294831</v>
          </cell>
          <cell r="AG109">
            <v>45.822234927004025</v>
          </cell>
          <cell r="AH109">
            <v>44.613096656455042</v>
          </cell>
          <cell r="AI109">
            <v>49.670373118173956</v>
          </cell>
          <cell r="AJ109">
            <v>43.857242377077441</v>
          </cell>
          <cell r="AK109">
            <v>45.506710228147298</v>
          </cell>
          <cell r="AL109">
            <v>43.780772347238042</v>
          </cell>
          <cell r="AM109">
            <v>44.346144411539207</v>
          </cell>
          <cell r="AN109">
            <v>47.491119934987061</v>
          </cell>
          <cell r="AO109">
            <v>44.382533596713962</v>
          </cell>
          <cell r="AP109">
            <v>42.229053642186457</v>
          </cell>
          <cell r="AQ109">
            <v>41.197642648683725</v>
          </cell>
          <cell r="AR109">
            <v>29.420982424689704</v>
          </cell>
          <cell r="AS109">
            <v>23.145620295826593</v>
          </cell>
          <cell r="AT109">
            <v>21.827190478267202</v>
          </cell>
          <cell r="AU109">
            <v>20.333701197833474</v>
          </cell>
          <cell r="AV109">
            <v>16.614653612292781</v>
          </cell>
          <cell r="AW109">
            <v>14.707935557747975</v>
          </cell>
          <cell r="AX109">
            <v>14.846902636686631</v>
          </cell>
          <cell r="AY109">
            <v>15.049518991413901</v>
          </cell>
          <cell r="AZ109">
            <v>15.079115365011241</v>
          </cell>
          <cell r="BA109">
            <v>15.096816428014659</v>
          </cell>
          <cell r="BB109">
            <v>15.178177466009162</v>
          </cell>
          <cell r="BC109">
            <v>15.272521539655106</v>
          </cell>
          <cell r="BD109">
            <v>15.357806869168176</v>
          </cell>
          <cell r="BE109">
            <v>15.419281009672718</v>
          </cell>
          <cell r="BF109">
            <v>15.487225332346254</v>
          </cell>
        </row>
        <row r="110">
          <cell r="Z110">
            <v>51.06</v>
          </cell>
          <cell r="AA110">
            <v>22.5</v>
          </cell>
          <cell r="AB110">
            <v>21.4</v>
          </cell>
          <cell r="AC110">
            <v>32.680021748384746</v>
          </cell>
          <cell r="AD110">
            <v>44.125254716974446</v>
          </cell>
          <cell r="AE110">
            <v>82.546761291824581</v>
          </cell>
          <cell r="AF110">
            <v>68.630729380506381</v>
          </cell>
          <cell r="AG110">
            <v>53.135320392222347</v>
          </cell>
          <cell r="AH110">
            <v>49.855155651675858</v>
          </cell>
          <cell r="AI110">
            <v>54.860928220760833</v>
          </cell>
          <cell r="AJ110">
            <v>46.152735252363208</v>
          </cell>
          <cell r="AK110">
            <v>49.175895102777794</v>
          </cell>
          <cell r="AL110">
            <v>48.218905931270669</v>
          </cell>
          <cell r="AM110">
            <v>48.340184917873152</v>
          </cell>
          <cell r="AN110">
            <v>51.546478617741293</v>
          </cell>
          <cell r="AO110">
            <v>48.010757417395354</v>
          </cell>
          <cell r="AP110">
            <v>45.947254079581995</v>
          </cell>
          <cell r="AQ110">
            <v>44.890728213932348</v>
          </cell>
          <cell r="AR110">
            <v>31.99767628012119</v>
          </cell>
          <cell r="AS110">
            <v>25.175132569602955</v>
          </cell>
          <cell r="AT110">
            <v>23.752987585117584</v>
          </cell>
          <cell r="AU110">
            <v>22.127728834021333</v>
          </cell>
          <cell r="AV110">
            <v>18.083796558738634</v>
          </cell>
          <cell r="AW110">
            <v>16.001846155653212</v>
          </cell>
          <cell r="AX110">
            <v>16.154817461242384</v>
          </cell>
          <cell r="AY110">
            <v>16.376895645667734</v>
          </cell>
          <cell r="AZ110">
            <v>16.408986738066528</v>
          </cell>
          <cell r="BA110">
            <v>16.428102698458943</v>
          </cell>
          <cell r="BB110">
            <v>16.515824735953668</v>
          </cell>
          <cell r="BC110">
            <v>16.618948984782453</v>
          </cell>
          <cell r="BD110">
            <v>16.711953992359184</v>
          </cell>
          <cell r="BE110">
            <v>16.778764845971825</v>
          </cell>
          <cell r="BF110">
            <v>16.852622727012569</v>
          </cell>
        </row>
        <row r="111">
          <cell r="Z111">
            <v>56.37</v>
          </cell>
          <cell r="AA111">
            <v>21.6</v>
          </cell>
          <cell r="AB111">
            <v>54.3</v>
          </cell>
          <cell r="AC111">
            <v>27.395879169331749</v>
          </cell>
          <cell r="AD111">
            <v>53.705097905498256</v>
          </cell>
          <cell r="AE111">
            <v>91.02308875409372</v>
          </cell>
          <cell r="AF111">
            <v>60.615335366791165</v>
          </cell>
          <cell r="AG111">
            <v>57.015160242127585</v>
          </cell>
          <cell r="AH111">
            <v>51.149841134353366</v>
          </cell>
          <cell r="AI111">
            <v>57.348907581999406</v>
          </cell>
          <cell r="AJ111">
            <v>46.961994230368667</v>
          </cell>
          <cell r="AK111">
            <v>48.992863239861627</v>
          </cell>
          <cell r="AL111">
            <v>49.643190315182238</v>
          </cell>
          <cell r="AM111">
            <v>49.467396773760861</v>
          </cell>
          <cell r="AN111">
            <v>52.705232693513508</v>
          </cell>
          <cell r="AO111">
            <v>48.866375363334903</v>
          </cell>
          <cell r="AP111">
            <v>46.767921443211918</v>
          </cell>
          <cell r="AQ111">
            <v>45.889623892742129</v>
          </cell>
          <cell r="AR111">
            <v>32.665191218771469</v>
          </cell>
          <cell r="AS111">
            <v>25.68944730444251</v>
          </cell>
          <cell r="AT111">
            <v>24.227473896888554</v>
          </cell>
          <cell r="AU111">
            <v>22.569749207445906</v>
          </cell>
          <cell r="AV111">
            <v>18.462383173241935</v>
          </cell>
          <cell r="AW111">
            <v>16.329039623020563</v>
          </cell>
          <cell r="AX111">
            <v>16.483102771747209</v>
          </cell>
          <cell r="AY111">
            <v>16.70922944031534</v>
          </cell>
          <cell r="AZ111">
            <v>16.743363934274043</v>
          </cell>
          <cell r="BA111">
            <v>16.764628772347443</v>
          </cell>
          <cell r="BB111">
            <v>16.852494783217274</v>
          </cell>
          <cell r="BC111">
            <v>16.957518087282434</v>
          </cell>
          <cell r="BD111">
            <v>17.05258593000918</v>
          </cell>
          <cell r="BE111">
            <v>17.121056618032309</v>
          </cell>
          <cell r="BF111">
            <v>17.196496500869635</v>
          </cell>
        </row>
        <row r="112">
          <cell r="Z112">
            <v>54.14</v>
          </cell>
          <cell r="AA112">
            <v>23.94</v>
          </cell>
          <cell r="AB112">
            <v>44.12</v>
          </cell>
          <cell r="AC112">
            <v>24.758974566951753</v>
          </cell>
          <cell r="AD112">
            <v>41.34410230160276</v>
          </cell>
          <cell r="AE112">
            <v>103.63008670702204</v>
          </cell>
          <cell r="AF112">
            <v>67.478324706507806</v>
          </cell>
          <cell r="AG112">
            <v>58.927436691474448</v>
          </cell>
          <cell r="AH112">
            <v>51.871547921701215</v>
          </cell>
          <cell r="AI112">
            <v>59.41074102691671</v>
          </cell>
          <cell r="AJ112">
            <v>50.581498718687882</v>
          </cell>
          <cell r="AK112">
            <v>51.740394334064575</v>
          </cell>
          <cell r="AL112">
            <v>51.910902784301562</v>
          </cell>
          <cell r="AM112">
            <v>51.761954639028069</v>
          </cell>
          <cell r="AN112">
            <v>55.488612127818044</v>
          </cell>
          <cell r="AO112">
            <v>51.614277674158629</v>
          </cell>
          <cell r="AP112">
            <v>49.173694265868988</v>
          </cell>
          <cell r="AQ112">
            <v>48.207328767229157</v>
          </cell>
          <cell r="AR112">
            <v>34.346225593643247</v>
          </cell>
          <cell r="AS112">
            <v>27.038610728457794</v>
          </cell>
          <cell r="AT112">
            <v>25.499497679250204</v>
          </cell>
          <cell r="AU112">
            <v>23.754736873762049</v>
          </cell>
          <cell r="AV112">
            <v>19.416407921205707</v>
          </cell>
          <cell r="AW112">
            <v>17.179905680598598</v>
          </cell>
          <cell r="AX112">
            <v>17.345233794682137</v>
          </cell>
          <cell r="AY112">
            <v>17.582249946698234</v>
          </cell>
          <cell r="AZ112">
            <v>17.617023077508733</v>
          </cell>
          <cell r="BA112">
            <v>17.637950888284632</v>
          </cell>
          <cell r="BB112">
            <v>17.731964846032998</v>
          </cell>
          <cell r="BC112">
            <v>17.84273009454245</v>
          </cell>
          <cell r="BD112">
            <v>17.942418826063605</v>
          </cell>
          <cell r="BE112">
            <v>18.014238291069212</v>
          </cell>
          <cell r="BF112">
            <v>18.09357700554613</v>
          </cell>
        </row>
        <row r="113">
          <cell r="Z113">
            <v>49.28</v>
          </cell>
          <cell r="AA113">
            <v>24.25</v>
          </cell>
          <cell r="AB113">
            <v>27.41</v>
          </cell>
          <cell r="AC113">
            <v>25.388351974495912</v>
          </cell>
          <cell r="AD113">
            <v>51.602875113423359</v>
          </cell>
          <cell r="AE113">
            <v>114.22391630840667</v>
          </cell>
          <cell r="AF113">
            <v>49.541812152161917</v>
          </cell>
          <cell r="AG113">
            <v>55.442528504594407</v>
          </cell>
          <cell r="AH113">
            <v>51.214857477225358</v>
          </cell>
          <cell r="AI113">
            <v>58.593413440781639</v>
          </cell>
          <cell r="AJ113">
            <v>48.480832555120365</v>
          </cell>
          <cell r="AK113">
            <v>48.754020420974584</v>
          </cell>
          <cell r="AL113">
            <v>49.950704959279882</v>
          </cell>
          <cell r="AM113">
            <v>50.039880121062922</v>
          </cell>
          <cell r="AN113">
            <v>53.45345957983826</v>
          </cell>
          <cell r="AO113">
            <v>49.485273933713579</v>
          </cell>
          <cell r="AP113">
            <v>47.155205779269373</v>
          </cell>
          <cell r="AQ113">
            <v>46.379027745550331</v>
          </cell>
          <cell r="AR113">
            <v>33.045618058302615</v>
          </cell>
          <cell r="AS113">
            <v>25.993792001480045</v>
          </cell>
          <cell r="AT113">
            <v>24.502240296837105</v>
          </cell>
          <cell r="AU113">
            <v>22.825715172526071</v>
          </cell>
          <cell r="AV113">
            <v>18.6707806219855</v>
          </cell>
          <cell r="AW113">
            <v>16.517132359472271</v>
          </cell>
          <cell r="AX113">
            <v>16.672331055923877</v>
          </cell>
          <cell r="AY113">
            <v>16.899447657114592</v>
          </cell>
          <cell r="AZ113">
            <v>16.934162973850448</v>
          </cell>
          <cell r="BA113">
            <v>16.955913047859099</v>
          </cell>
          <cell r="BB113">
            <v>17.045239954767453</v>
          </cell>
          <cell r="BC113">
            <v>17.151193602010011</v>
          </cell>
          <cell r="BD113">
            <v>17.247150144872109</v>
          </cell>
          <cell r="BE113">
            <v>17.316488997520679</v>
          </cell>
          <cell r="BF113">
            <v>17.392855360319544</v>
          </cell>
        </row>
        <row r="118">
          <cell r="AA118">
            <v>79.858667711728003</v>
          </cell>
          <cell r="AB118">
            <v>97.277860124849866</v>
          </cell>
          <cell r="AC118">
            <v>37.752600706340999</v>
          </cell>
          <cell r="AD118">
            <v>75</v>
          </cell>
          <cell r="AE118">
            <v>100</v>
          </cell>
          <cell r="AF118">
            <v>375</v>
          </cell>
          <cell r="AG118">
            <v>500</v>
          </cell>
          <cell r="AH118">
            <v>314.47085694222142</v>
          </cell>
          <cell r="AI118">
            <v>369.47622199158383</v>
          </cell>
          <cell r="AJ118">
            <v>342.76344470165293</v>
          </cell>
          <cell r="AK118">
            <v>325.02746166773107</v>
          </cell>
          <cell r="AL118">
            <v>305.95673306794487</v>
          </cell>
          <cell r="AM118">
            <v>311.43148654318088</v>
          </cell>
          <cell r="AN118">
            <v>333.49905822670092</v>
          </cell>
          <cell r="AO118">
            <v>403.50383411696475</v>
          </cell>
          <cell r="AP118">
            <v>404.11876444501121</v>
          </cell>
          <cell r="AQ118">
            <v>389.21704050433084</v>
          </cell>
          <cell r="AR118">
            <v>411.87099831780296</v>
          </cell>
          <cell r="AS118">
            <v>446.71436755623995</v>
          </cell>
          <cell r="AT118">
            <v>508.29910239271516</v>
          </cell>
          <cell r="AU118">
            <v>559.89139897722271</v>
          </cell>
          <cell r="AV118">
            <v>562.01000001516559</v>
          </cell>
          <cell r="AW118">
            <v>494.15671284716831</v>
          </cell>
          <cell r="AX118">
            <v>522.68665633281705</v>
          </cell>
          <cell r="AY118">
            <v>552.41355097791757</v>
          </cell>
          <cell r="AZ118">
            <v>600.40544926495056</v>
          </cell>
          <cell r="BA118">
            <v>612.38221014654948</v>
          </cell>
          <cell r="BB118">
            <v>608.83541774911168</v>
          </cell>
          <cell r="BC118">
            <v>580.14698175287128</v>
          </cell>
          <cell r="BD118">
            <v>604.05079612589054</v>
          </cell>
          <cell r="BE118">
            <v>625.72758888575731</v>
          </cell>
          <cell r="BF118">
            <v>648.34210795058061</v>
          </cell>
          <cell r="BG118">
            <v>676.40930669128659</v>
          </cell>
        </row>
        <row r="119">
          <cell r="AA119">
            <v>75.388793860610406</v>
          </cell>
          <cell r="AB119">
            <v>81.877285241507678</v>
          </cell>
          <cell r="AC119">
            <v>77.58484638926069</v>
          </cell>
          <cell r="AD119">
            <v>75</v>
          </cell>
          <cell r="AE119">
            <v>100</v>
          </cell>
          <cell r="AF119">
            <v>400</v>
          </cell>
          <cell r="AG119">
            <v>600</v>
          </cell>
          <cell r="AH119">
            <v>354.26953767487464</v>
          </cell>
          <cell r="AI119">
            <v>479.05451266915475</v>
          </cell>
          <cell r="AJ119">
            <v>468.15294423165005</v>
          </cell>
          <cell r="AK119">
            <v>456.91972193794595</v>
          </cell>
          <cell r="AL119">
            <v>405.42971802165903</v>
          </cell>
          <cell r="AM119">
            <v>418.30275903502451</v>
          </cell>
          <cell r="AN119">
            <v>453.51368144399208</v>
          </cell>
          <cell r="AO119">
            <v>548.69019999887666</v>
          </cell>
          <cell r="AP119">
            <v>545.0440469573565</v>
          </cell>
          <cell r="AQ119">
            <v>526.10731804174986</v>
          </cell>
          <cell r="AR119">
            <v>557.76151080507361</v>
          </cell>
          <cell r="AS119">
            <v>604.83838093978261</v>
          </cell>
          <cell r="AT119">
            <v>687.74705993729674</v>
          </cell>
          <cell r="AU119">
            <v>758.09741807323405</v>
          </cell>
          <cell r="AV119">
            <v>760.64150724187425</v>
          </cell>
          <cell r="AW119">
            <v>668.23476389487905</v>
          </cell>
          <cell r="AX119">
            <v>706.99440649964856</v>
          </cell>
          <cell r="AY119">
            <v>747.32925978605124</v>
          </cell>
          <cell r="AZ119">
            <v>812.25507486554307</v>
          </cell>
          <cell r="BA119">
            <v>828.39532271826772</v>
          </cell>
          <cell r="BB119">
            <v>823.59641811904339</v>
          </cell>
          <cell r="BC119">
            <v>784.61149089376966</v>
          </cell>
          <cell r="BD119">
            <v>817.19533090895527</v>
          </cell>
          <cell r="BE119">
            <v>761.85279165217094</v>
          </cell>
          <cell r="BF119">
            <v>855.17305452056951</v>
          </cell>
          <cell r="BG119">
            <v>886.63968332879824</v>
          </cell>
        </row>
        <row r="120">
          <cell r="AA120">
            <v>92.101193552873127</v>
          </cell>
          <cell r="AB120">
            <v>110.5976298761133</v>
          </cell>
          <cell r="AC120">
            <v>89.375390455784185</v>
          </cell>
          <cell r="AD120">
            <v>50</v>
          </cell>
          <cell r="AE120">
            <v>100</v>
          </cell>
          <cell r="AF120">
            <v>675</v>
          </cell>
          <cell r="AG120">
            <v>600</v>
          </cell>
          <cell r="AH120">
            <v>435.03452508434083</v>
          </cell>
          <cell r="AI120">
            <v>562.27708932679172</v>
          </cell>
          <cell r="AJ120">
            <v>545.36738050042311</v>
          </cell>
          <cell r="AK120">
            <v>497.59228132874557</v>
          </cell>
          <cell r="AL120">
            <v>465.21360611145997</v>
          </cell>
          <cell r="AM120">
            <v>478.17375801817826</v>
          </cell>
          <cell r="AN120">
            <v>515.01518038175675</v>
          </cell>
          <cell r="AO120">
            <v>618.55823774575038</v>
          </cell>
          <cell r="AP120">
            <v>620.63241808523924</v>
          </cell>
          <cell r="AQ120">
            <v>597.83200839279448</v>
          </cell>
          <cell r="AR120">
            <v>632.48352640747146</v>
          </cell>
          <cell r="AS120">
            <v>685.98376022306729</v>
          </cell>
          <cell r="AT120">
            <v>781.34686116413025</v>
          </cell>
          <cell r="AU120">
            <v>860.7684824444857</v>
          </cell>
          <cell r="AV120">
            <v>863.21074895713002</v>
          </cell>
          <cell r="AW120">
            <v>758.17232951478718</v>
          </cell>
          <cell r="AX120">
            <v>802.44960537082</v>
          </cell>
          <cell r="AY120">
            <v>848.13008057526588</v>
          </cell>
          <cell r="AZ120">
            <v>921.79517993797845</v>
          </cell>
          <cell r="BA120">
            <v>940.12900425967553</v>
          </cell>
          <cell r="BB120">
            <v>934.69422020528123</v>
          </cell>
          <cell r="BC120">
            <v>890.33280234641938</v>
          </cell>
          <cell r="BD120">
            <v>927.44181009629085</v>
          </cell>
          <cell r="BE120">
            <v>720.52767711051047</v>
          </cell>
          <cell r="BF120">
            <v>933.21447095191843</v>
          </cell>
          <cell r="BG120">
            <v>957.63891323010716</v>
          </cell>
        </row>
        <row r="121">
          <cell r="Z121">
            <v>36.183245852647666</v>
          </cell>
          <cell r="AA121">
            <v>68.619732100248754</v>
          </cell>
          <cell r="AB121">
            <v>90.45039095069238</v>
          </cell>
          <cell r="AC121">
            <v>51.040208645626954</v>
          </cell>
          <cell r="AD121">
            <v>75</v>
          </cell>
          <cell r="AE121">
            <v>125</v>
          </cell>
          <cell r="AF121">
            <v>525</v>
          </cell>
          <cell r="AG121">
            <v>600</v>
          </cell>
          <cell r="AH121">
            <v>296.30840530107764</v>
          </cell>
          <cell r="AI121">
            <v>384.92565725754804</v>
          </cell>
          <cell r="AJ121">
            <v>343.47820466344757</v>
          </cell>
          <cell r="AK121">
            <v>335.77783776616451</v>
          </cell>
          <cell r="AL121">
            <v>299.80047313993151</v>
          </cell>
          <cell r="AM121">
            <v>325.17494293971998</v>
          </cell>
          <cell r="AN121">
            <v>387.22801631613021</v>
          </cell>
          <cell r="AO121">
            <v>393.03016207260009</v>
          </cell>
          <cell r="AP121">
            <v>379.67720564274748</v>
          </cell>
          <cell r="AQ121">
            <v>399.7413758646378</v>
          </cell>
          <cell r="AR121">
            <v>432.81532269871525</v>
          </cell>
          <cell r="AS121">
            <v>494.01516967607512</v>
          </cell>
          <cell r="AT121">
            <v>543.78035860526427</v>
          </cell>
          <cell r="AU121">
            <v>545.41554694148249</v>
          </cell>
          <cell r="AV121">
            <v>480.29265072237143</v>
          </cell>
          <cell r="AW121">
            <v>508.08748644696198</v>
          </cell>
          <cell r="AX121">
            <v>536.85321418564001</v>
          </cell>
          <cell r="AY121">
            <v>583.29863094368682</v>
          </cell>
          <cell r="AZ121">
            <v>595.01802605211094</v>
          </cell>
          <cell r="BA121">
            <v>591.66112952907497</v>
          </cell>
          <cell r="BB121">
            <v>563.95993108450591</v>
          </cell>
          <cell r="BC121">
            <v>586.89455501706175</v>
          </cell>
          <cell r="BD121">
            <v>607.9740881038756</v>
          </cell>
          <cell r="BE121">
            <v>472.46657589868795</v>
          </cell>
          <cell r="BF121">
            <v>615.98287890870142</v>
          </cell>
        </row>
        <row r="122">
          <cell r="Z122">
            <v>54.689500963959077</v>
          </cell>
          <cell r="AA122">
            <v>77.402048006572869</v>
          </cell>
          <cell r="AB122">
            <v>81.074456440409037</v>
          </cell>
          <cell r="AC122">
            <v>58.726461272240613</v>
          </cell>
          <cell r="AD122">
            <v>75</v>
          </cell>
          <cell r="AE122">
            <v>125</v>
          </cell>
          <cell r="AF122">
            <v>625</v>
          </cell>
          <cell r="AG122">
            <v>496.65310170710364</v>
          </cell>
          <cell r="AH122">
            <v>356.6087424929342</v>
          </cell>
          <cell r="AI122">
            <v>448.77110113223216</v>
          </cell>
          <cell r="AJ122">
            <v>400.15964739039293</v>
          </cell>
          <cell r="AK122">
            <v>380.30531976978318</v>
          </cell>
          <cell r="AL122">
            <v>349.66790211854095</v>
          </cell>
          <cell r="AM122">
            <v>377.94087655824882</v>
          </cell>
          <cell r="AN122">
            <v>447.48666602056727</v>
          </cell>
          <cell r="AO122">
            <v>452.8669050514431</v>
          </cell>
          <cell r="AP122">
            <v>439.72384420501589</v>
          </cell>
          <cell r="AQ122">
            <v>462.40157097311373</v>
          </cell>
          <cell r="AR122">
            <v>500.70074722207619</v>
          </cell>
          <cell r="AS122">
            <v>571.55411479109853</v>
          </cell>
          <cell r="AT122">
            <v>629.75970246156066</v>
          </cell>
          <cell r="AU122">
            <v>630.95435637644948</v>
          </cell>
          <cell r="AV122">
            <v>554.70798687161914</v>
          </cell>
          <cell r="AW122">
            <v>587.17404955527059</v>
          </cell>
          <cell r="AX122">
            <v>620.5095545360216</v>
          </cell>
          <cell r="AY122">
            <v>674.22746678173769</v>
          </cell>
          <cell r="AZ122">
            <v>687.73481445918878</v>
          </cell>
          <cell r="BA122">
            <v>683.82567292467263</v>
          </cell>
          <cell r="BB122">
            <v>651.46714417489352</v>
          </cell>
          <cell r="BC122">
            <v>678.41957660939056</v>
          </cell>
          <cell r="BD122">
            <v>702.77367976464359</v>
          </cell>
          <cell r="BE122">
            <v>546.13844258592894</v>
          </cell>
          <cell r="BF122">
            <v>712.30317332214156</v>
          </cell>
        </row>
        <row r="123">
          <cell r="Z123">
            <v>61.383345946536373</v>
          </cell>
          <cell r="AA123">
            <v>67.293909184690293</v>
          </cell>
          <cell r="AB123">
            <v>100.17310005409709</v>
          </cell>
          <cell r="AC123">
            <v>69.295226688505878</v>
          </cell>
          <cell r="AD123">
            <v>75</v>
          </cell>
          <cell r="AE123">
            <v>125</v>
          </cell>
          <cell r="AF123">
            <v>475</v>
          </cell>
          <cell r="AG123">
            <v>524.32254147305207</v>
          </cell>
          <cell r="AH123">
            <v>306.53835674651322</v>
          </cell>
          <cell r="AI123">
            <v>396.7925023459041</v>
          </cell>
          <cell r="AJ123">
            <v>356.15768559798829</v>
          </cell>
          <cell r="AK123">
            <v>338.73198700796013</v>
          </cell>
          <cell r="AL123">
            <v>307.71311013825834</v>
          </cell>
          <cell r="AM123">
            <v>334.36748976897258</v>
          </cell>
          <cell r="AN123">
            <v>396.89432248159511</v>
          </cell>
          <cell r="AO123">
            <v>401.47682115990062</v>
          </cell>
          <cell r="AP123">
            <v>389.1962311056169</v>
          </cell>
          <cell r="AQ123">
            <v>409.80335850355038</v>
          </cell>
          <cell r="AR123">
            <v>443.3314434448364</v>
          </cell>
          <cell r="AS123">
            <v>505.63394386519764</v>
          </cell>
          <cell r="AT123">
            <v>556.87882974134959</v>
          </cell>
          <cell r="AU123">
            <v>558.69854991199543</v>
          </cell>
          <cell r="AV123">
            <v>492.23441402457343</v>
          </cell>
          <cell r="AW123">
            <v>520.58659084839974</v>
          </cell>
          <cell r="AX123">
            <v>550.06738097001198</v>
          </cell>
          <cell r="AY123">
            <v>597.62778991392577</v>
          </cell>
          <cell r="AZ123">
            <v>609.64734453950643</v>
          </cell>
          <cell r="BA123">
            <v>606.22289483835334</v>
          </cell>
          <cell r="BB123">
            <v>577.95298018292112</v>
          </cell>
          <cell r="BC123">
            <v>601.29836415703198</v>
          </cell>
          <cell r="BD123">
            <v>622.90318223622228</v>
          </cell>
          <cell r="BE123">
            <v>645.42608261931059</v>
          </cell>
          <cell r="BF123">
            <v>673.08990345016537</v>
          </cell>
        </row>
        <row r="124">
          <cell r="Z124">
            <v>66.758015996256063</v>
          </cell>
          <cell r="AA124">
            <v>72.911270586895313</v>
          </cell>
          <cell r="AB124">
            <v>87.864616449569837</v>
          </cell>
          <cell r="AC124">
            <v>72.128994248112278</v>
          </cell>
          <cell r="AD124">
            <v>75</v>
          </cell>
          <cell r="AE124">
            <v>125</v>
          </cell>
          <cell r="AF124">
            <v>400</v>
          </cell>
          <cell r="AG124">
            <v>218.96395428572077</v>
          </cell>
          <cell r="AH124">
            <v>170.77904883743176</v>
          </cell>
          <cell r="AI124">
            <v>230.9236614514262</v>
          </cell>
          <cell r="AJ124">
            <v>195.05831335038721</v>
          </cell>
          <cell r="AK124">
            <v>179.14619992878045</v>
          </cell>
          <cell r="AL124">
            <v>170.46000630358967</v>
          </cell>
          <cell r="AM124">
            <v>185.33296777454584</v>
          </cell>
          <cell r="AN124">
            <v>216.60599915761921</v>
          </cell>
          <cell r="AO124">
            <v>218.93096332267893</v>
          </cell>
          <cell r="AP124">
            <v>213.85670538179477</v>
          </cell>
          <cell r="AQ124">
            <v>224.63325948452254</v>
          </cell>
          <cell r="AR124">
            <v>242.75280672758416</v>
          </cell>
          <cell r="AS124">
            <v>277.28452875723741</v>
          </cell>
          <cell r="AT124">
            <v>305.77271822750038</v>
          </cell>
          <cell r="AU124">
            <v>306.20722498238564</v>
          </cell>
          <cell r="AV124">
            <v>269.18977111552522</v>
          </cell>
          <cell r="AW124">
            <v>285.00231841364803</v>
          </cell>
          <cell r="AX124">
            <v>301.20850899433634</v>
          </cell>
          <cell r="AY124">
            <v>327.23348267092263</v>
          </cell>
          <cell r="AZ124">
            <v>333.782740372126</v>
          </cell>
          <cell r="BA124">
            <v>331.90773233717516</v>
          </cell>
          <cell r="BB124">
            <v>316.22519257231056</v>
          </cell>
          <cell r="BC124">
            <v>329.27201417376932</v>
          </cell>
          <cell r="BD124">
            <v>341.09262570108939</v>
          </cell>
          <cell r="BE124">
            <v>353.42912995529133</v>
          </cell>
          <cell r="BF124">
            <v>368.7526864384555</v>
          </cell>
        </row>
        <row r="125">
          <cell r="Z125">
            <v>56.430429612878129</v>
          </cell>
          <cell r="AA125">
            <v>75.682872309464642</v>
          </cell>
          <cell r="AB125">
            <v>100.69880138627509</v>
          </cell>
          <cell r="AC125">
            <v>103.07605204529671</v>
          </cell>
          <cell r="AD125">
            <v>100</v>
          </cell>
          <cell r="AE125">
            <v>125</v>
          </cell>
          <cell r="AF125">
            <v>350</v>
          </cell>
          <cell r="AG125">
            <v>235.10900650674418</v>
          </cell>
          <cell r="AH125">
            <v>206.90240484558075</v>
          </cell>
          <cell r="AI125">
            <v>270.72509347002199</v>
          </cell>
          <cell r="AJ125">
            <v>235.64763871219873</v>
          </cell>
          <cell r="AK125">
            <v>214.95556868496823</v>
          </cell>
          <cell r="AL125">
            <v>204.02784457715569</v>
          </cell>
          <cell r="AM125">
            <v>221.04710842771001</v>
          </cell>
          <cell r="AN125">
            <v>260.22013161346774</v>
          </cell>
          <cell r="AO125">
            <v>262.04921764924427</v>
          </cell>
          <cell r="AP125">
            <v>255.93756011099194</v>
          </cell>
          <cell r="AQ125">
            <v>268.89230160019594</v>
          </cell>
          <cell r="AR125">
            <v>290.84300793993248</v>
          </cell>
          <cell r="AS125">
            <v>332.0094356365903</v>
          </cell>
          <cell r="AT125">
            <v>366.07790905025144</v>
          </cell>
          <cell r="AU125">
            <v>366.65827727881515</v>
          </cell>
          <cell r="AV125">
            <v>322.34472055192077</v>
          </cell>
          <cell r="AW125">
            <v>341.24213928968163</v>
          </cell>
          <cell r="AX125">
            <v>360.64821950952393</v>
          </cell>
          <cell r="AY125">
            <v>391.82013513609138</v>
          </cell>
          <cell r="AZ125">
            <v>399.66805158597418</v>
          </cell>
          <cell r="BA125">
            <v>397.41322977803128</v>
          </cell>
          <cell r="BB125">
            <v>378.62883688476711</v>
          </cell>
          <cell r="BC125">
            <v>394.26220023609363</v>
          </cell>
          <cell r="BD125">
            <v>408.41550432445752</v>
          </cell>
          <cell r="BE125">
            <v>423.18633036337133</v>
          </cell>
          <cell r="BF125">
            <v>441.54086994191584</v>
          </cell>
        </row>
        <row r="126">
          <cell r="Z126">
            <v>30.817430434859904</v>
          </cell>
          <cell r="AA126">
            <v>76.374437000957158</v>
          </cell>
          <cell r="AB126">
            <v>127.8199417270128</v>
          </cell>
          <cell r="AC126">
            <v>110.22639911128921</v>
          </cell>
          <cell r="AD126">
            <v>100</v>
          </cell>
          <cell r="AE126">
            <v>150</v>
          </cell>
          <cell r="AF126">
            <v>475</v>
          </cell>
          <cell r="AG126">
            <v>241.67758809137351</v>
          </cell>
          <cell r="AH126">
            <v>240.0966162147725</v>
          </cell>
          <cell r="AI126">
            <v>300.16033475612727</v>
          </cell>
          <cell r="AJ126">
            <v>257.30466481178041</v>
          </cell>
          <cell r="AK126">
            <v>237.00496402052934</v>
          </cell>
          <cell r="AL126">
            <v>227.84614317751499</v>
          </cell>
          <cell r="AM126">
            <v>244.40077611017853</v>
          </cell>
          <cell r="AN126">
            <v>286.57366113481993</v>
          </cell>
          <cell r="AO126">
            <v>290.00171052081384</v>
          </cell>
          <cell r="AP126">
            <v>283.7929088978633</v>
          </cell>
          <cell r="AQ126">
            <v>297.44417463864437</v>
          </cell>
          <cell r="AR126">
            <v>321.41190172865538</v>
          </cell>
          <cell r="AS126">
            <v>366.99387992836137</v>
          </cell>
          <cell r="AT126">
            <v>404.70441837239213</v>
          </cell>
          <cell r="AU126">
            <v>405.50438704603033</v>
          </cell>
          <cell r="AV126">
            <v>357.00296120797714</v>
          </cell>
          <cell r="AW126">
            <v>377.76277416773621</v>
          </cell>
          <cell r="AX126">
            <v>399.20914754211361</v>
          </cell>
          <cell r="AY126">
            <v>433.66551467381191</v>
          </cell>
          <cell r="AZ126">
            <v>442.38082524616289</v>
          </cell>
          <cell r="BA126">
            <v>439.90862840801549</v>
          </cell>
          <cell r="BB126">
            <v>419.31492080036003</v>
          </cell>
          <cell r="BC126">
            <v>436.35095757215504</v>
          </cell>
          <cell r="BD126">
            <v>452.0288032458318</v>
          </cell>
          <cell r="BE126">
            <v>468.3761608522392</v>
          </cell>
          <cell r="BF126">
            <v>488.51827982934952</v>
          </cell>
        </row>
        <row r="127">
          <cell r="Z127">
            <v>34.697875923006812</v>
          </cell>
          <cell r="AA127">
            <v>88.219588524448284</v>
          </cell>
          <cell r="AB127">
            <v>96.80553445978569</v>
          </cell>
          <cell r="AC127">
            <v>112.21608377214092</v>
          </cell>
          <cell r="AD127">
            <v>100</v>
          </cell>
          <cell r="AE127">
            <v>150</v>
          </cell>
          <cell r="AF127">
            <v>575</v>
          </cell>
          <cell r="AG127">
            <v>260.85025439870492</v>
          </cell>
          <cell r="AH127">
            <v>264.96181714365571</v>
          </cell>
          <cell r="AI127">
            <v>327.87978878909377</v>
          </cell>
          <cell r="AJ127">
            <v>284.99794504447999</v>
          </cell>
          <cell r="AK127">
            <v>260.38135762717855</v>
          </cell>
          <cell r="AL127">
            <v>250.53751149719091</v>
          </cell>
          <cell r="AM127">
            <v>268.13469411357505</v>
          </cell>
          <cell r="AN127">
            <v>315.30639164747714</v>
          </cell>
          <cell r="AO127">
            <v>318.98192191025998</v>
          </cell>
          <cell r="AP127">
            <v>312.017323782907</v>
          </cell>
          <cell r="AQ127">
            <v>326.72715476777677</v>
          </cell>
          <cell r="AR127">
            <v>353.39734986611029</v>
          </cell>
          <cell r="AS127">
            <v>403.69451348983461</v>
          </cell>
          <cell r="AT127">
            <v>445.20849263199085</v>
          </cell>
          <cell r="AU127">
            <v>445.78884013982275</v>
          </cell>
          <cell r="AV127">
            <v>392.17531752707725</v>
          </cell>
          <cell r="AW127">
            <v>415.13829407525981</v>
          </cell>
          <cell r="AX127">
            <v>438.73758193196318</v>
          </cell>
          <cell r="AY127">
            <v>476.60876362603926</v>
          </cell>
          <cell r="AZ127">
            <v>486.16528839603194</v>
          </cell>
          <cell r="BA127">
            <v>483.44024530302102</v>
          </cell>
          <cell r="BB127">
            <v>460.69198443720086</v>
          </cell>
          <cell r="BC127">
            <v>479.574562794869</v>
          </cell>
          <cell r="BD127">
            <v>496.79671346520882</v>
          </cell>
          <cell r="BE127">
            <v>514.76240289709608</v>
          </cell>
          <cell r="BF127">
            <v>537.00400149215398</v>
          </cell>
        </row>
        <row r="128">
          <cell r="Z128">
            <v>34.750786316440831</v>
          </cell>
          <cell r="AA128">
            <v>54.649417553245236</v>
          </cell>
          <cell r="AB128">
            <v>80.260257719563043</v>
          </cell>
          <cell r="AC128">
            <v>80.611634529624979</v>
          </cell>
          <cell r="AD128">
            <v>100</v>
          </cell>
          <cell r="AE128">
            <v>325</v>
          </cell>
          <cell r="AF128">
            <v>475</v>
          </cell>
          <cell r="AG128">
            <v>246.63128005781343</v>
          </cell>
          <cell r="AH128">
            <v>291.63158007476477</v>
          </cell>
          <cell r="AI128">
            <v>364.91712072880676</v>
          </cell>
          <cell r="AJ128">
            <v>292.30168540948347</v>
          </cell>
          <cell r="AK128">
            <v>270.62521299003924</v>
          </cell>
          <cell r="AL128">
            <v>269.38335342854759</v>
          </cell>
          <cell r="AM128">
            <v>286.20170229485041</v>
          </cell>
          <cell r="AN128">
            <v>331.29073237779011</v>
          </cell>
          <cell r="AO128">
            <v>337.16330494131239</v>
          </cell>
          <cell r="AP128">
            <v>331.54095996326424</v>
          </cell>
          <cell r="AQ128">
            <v>346.61370803066387</v>
          </cell>
          <cell r="AR128">
            <v>373.64198319322696</v>
          </cell>
          <cell r="AS128">
            <v>427.05426828765917</v>
          </cell>
          <cell r="AT128">
            <v>471.10884928032488</v>
          </cell>
          <cell r="AU128">
            <v>472.06454344371684</v>
          </cell>
          <cell r="AV128">
            <v>416.08362120658876</v>
          </cell>
          <cell r="AW128">
            <v>440.16833451119624</v>
          </cell>
          <cell r="AX128">
            <v>465.12767499596328</v>
          </cell>
          <cell r="AY128">
            <v>505.18593579117646</v>
          </cell>
          <cell r="AZ128">
            <v>515.37276265634637</v>
          </cell>
          <cell r="BA128">
            <v>512.53502221884492</v>
          </cell>
          <cell r="BB128">
            <v>488.73540014158488</v>
          </cell>
          <cell r="BC128">
            <v>508.30830733792158</v>
          </cell>
          <cell r="BD128">
            <v>526.58676720373251</v>
          </cell>
          <cell r="BE128">
            <v>545.63323882606323</v>
          </cell>
          <cell r="BF128">
            <v>568.92396311996322</v>
          </cell>
        </row>
        <row r="129">
          <cell r="Z129">
            <v>67.371270080021532</v>
          </cell>
          <cell r="AA129">
            <v>77.229949419772993</v>
          </cell>
          <cell r="AB129">
            <v>83.001945297577933</v>
          </cell>
          <cell r="AC129">
            <v>74.852014713039011</v>
          </cell>
          <cell r="AD129">
            <v>75</v>
          </cell>
          <cell r="AE129">
            <v>375</v>
          </cell>
          <cell r="AF129">
            <v>400</v>
          </cell>
          <cell r="AG129">
            <v>256.40592384759276</v>
          </cell>
          <cell r="AH129">
            <v>276.70085396157185</v>
          </cell>
          <cell r="AI129">
            <v>361.39325070144758</v>
          </cell>
          <cell r="AJ129">
            <v>288.42621638581289</v>
          </cell>
          <cell r="AK129">
            <v>262.5567065227188</v>
          </cell>
          <cell r="AL129">
            <v>262.08268353781978</v>
          </cell>
          <cell r="AM129">
            <v>303.77864396961928</v>
          </cell>
          <cell r="AN129">
            <v>330.37874666356441</v>
          </cell>
          <cell r="AO129">
            <v>337.41702656474268</v>
          </cell>
          <cell r="AP129">
            <v>333.92782150898324</v>
          </cell>
          <cell r="AQ129">
            <v>352.25832204640062</v>
          </cell>
          <cell r="AR129">
            <v>375.76981771967439</v>
          </cell>
          <cell r="AS129">
            <v>430.53768938369905</v>
          </cell>
          <cell r="AT129">
            <v>475.76564127376469</v>
          </cell>
          <cell r="AU129">
            <v>476.668025481303</v>
          </cell>
          <cell r="AV129">
            <v>419.14139826344257</v>
          </cell>
          <cell r="AW129">
            <v>443.83593387597938</v>
          </cell>
          <cell r="AX129">
            <v>469.14515270959663</v>
          </cell>
          <cell r="AY129">
            <v>509.50802600887829</v>
          </cell>
          <cell r="AZ129">
            <v>519.65083387416246</v>
          </cell>
          <cell r="BA129">
            <v>516.86084090381564</v>
          </cell>
          <cell r="BB129">
            <v>492.74557198444114</v>
          </cell>
          <cell r="BC129">
            <v>512.63133639693103</v>
          </cell>
          <cell r="BD129">
            <v>531.04599384560163</v>
          </cell>
          <cell r="BE129">
            <v>550.27024657880293</v>
          </cell>
          <cell r="BF129">
            <v>573.86672470235555</v>
          </cell>
        </row>
        <row r="134">
          <cell r="AA134">
            <v>16.921721847290645</v>
          </cell>
          <cell r="AB134">
            <v>10.792029312807884</v>
          </cell>
          <cell r="AC134">
            <v>23.48190659688013</v>
          </cell>
          <cell r="AD134">
            <v>29.086407451970452</v>
          </cell>
          <cell r="AE134">
            <v>15.135912126436786</v>
          </cell>
          <cell r="AF134">
            <v>14.890173785353896</v>
          </cell>
          <cell r="AG134">
            <v>7.7782595015328937</v>
          </cell>
          <cell r="AH134">
            <v>7.7652147652100485</v>
          </cell>
          <cell r="AI134">
            <v>9.3370651429232332</v>
          </cell>
          <cell r="AJ134">
            <v>11.296196854874779</v>
          </cell>
          <cell r="AK134">
            <v>8.2827145073818862</v>
          </cell>
          <cell r="AL134">
            <v>7.8338577511759979</v>
          </cell>
          <cell r="AM134">
            <v>8.4700143865562652</v>
          </cell>
          <cell r="AN134">
            <v>8.8026529085107992</v>
          </cell>
          <cell r="AO134">
            <v>9.9871205950748223</v>
          </cell>
          <cell r="AP134">
            <v>10.253131193810843</v>
          </cell>
          <cell r="AQ134">
            <v>10.718856850003039</v>
          </cell>
          <cell r="AR134">
            <v>11.376357189178274</v>
          </cell>
          <cell r="AS134">
            <v>11.125067183461884</v>
          </cell>
          <cell r="AT134">
            <v>12.028903159885303</v>
          </cell>
          <cell r="AU134">
            <v>13.262712014199469</v>
          </cell>
          <cell r="AV134">
            <v>14.62214027501474</v>
          </cell>
          <cell r="AW134">
            <v>16.120909961197963</v>
          </cell>
          <cell r="AX134">
            <v>17.773303571784382</v>
          </cell>
          <cell r="AY134">
            <v>19.595067562261185</v>
          </cell>
          <cell r="AZ134">
            <v>21.603562400134681</v>
          </cell>
          <cell r="BA134">
            <v>23.817928001196247</v>
          </cell>
          <cell r="BB134">
            <v>26.259266123009027</v>
          </cell>
          <cell r="BC134">
            <v>28.95084145373087</v>
          </cell>
          <cell r="BD134">
            <v>31.918303312545842</v>
          </cell>
          <cell r="BE134">
            <v>35.189930074394631</v>
          </cell>
          <cell r="BF134">
            <v>38.796898648245005</v>
          </cell>
          <cell r="BG134">
            <v>42.773581576890614</v>
          </cell>
        </row>
        <row r="135">
          <cell r="AA135">
            <v>18.854995730295574</v>
          </cell>
          <cell r="AB135">
            <v>13.073544826354683</v>
          </cell>
          <cell r="AC135">
            <v>32.034213280804593</v>
          </cell>
          <cell r="AD135">
            <v>4.306536314449918</v>
          </cell>
          <cell r="AE135">
            <v>20.227517614572815</v>
          </cell>
          <cell r="AF135">
            <v>9.4584876927019437</v>
          </cell>
          <cell r="AG135">
            <v>10.929638985977785</v>
          </cell>
          <cell r="AH135">
            <v>7.5459607956817907</v>
          </cell>
          <cell r="AI135">
            <v>8.5023384511321414</v>
          </cell>
          <cell r="AJ135">
            <v>11.801236075474495</v>
          </cell>
          <cell r="AK135">
            <v>8.0706445713321902</v>
          </cell>
          <cell r="AL135">
            <v>8.2067231509664165</v>
          </cell>
          <cell r="AM135">
            <v>8.4285813846788251</v>
          </cell>
          <cell r="AN135">
            <v>8.7867298605663517</v>
          </cell>
          <cell r="AO135">
            <v>10.097532900170057</v>
          </cell>
          <cell r="AP135">
            <v>10.309405968970674</v>
          </cell>
          <cell r="AQ135">
            <v>10.832836163856834</v>
          </cell>
          <cell r="AR135">
            <v>11.429029067653692</v>
          </cell>
          <cell r="AS135">
            <v>11.194120675972275</v>
          </cell>
          <cell r="AT135">
            <v>12.119443438891041</v>
          </cell>
          <cell r="AU135">
            <v>13.35411809492766</v>
          </cell>
          <cell r="AV135">
            <v>14.722915480942907</v>
          </cell>
          <cell r="AW135">
            <v>16.232014627856451</v>
          </cell>
          <cell r="AX135">
            <v>17.895796469115623</v>
          </cell>
          <cell r="AY135">
            <v>19.730115984149016</v>
          </cell>
          <cell r="AZ135">
            <v>21.752453288110615</v>
          </cell>
          <cell r="BA135">
            <v>23.982080208325886</v>
          </cell>
          <cell r="BB135">
            <v>26.440243934827084</v>
          </cell>
          <cell r="BC135">
            <v>29.150369495072315</v>
          </cell>
          <cell r="BD135">
            <v>32.138282982327553</v>
          </cell>
          <cell r="BE135">
            <v>35.43245766496252</v>
          </cell>
          <cell r="BF135">
            <v>39.064285321954593</v>
          </cell>
          <cell r="BG135">
            <v>43.068375390287542</v>
          </cell>
        </row>
        <row r="136">
          <cell r="AA136">
            <v>12.94141194581281</v>
          </cell>
          <cell r="AB136">
            <v>16.501487641625619</v>
          </cell>
          <cell r="AC136">
            <v>43.761222973694579</v>
          </cell>
          <cell r="AD136">
            <v>63.153919897372745</v>
          </cell>
          <cell r="AE136">
            <v>21.212760689897099</v>
          </cell>
          <cell r="AF136">
            <v>7.76396952480777</v>
          </cell>
          <cell r="AG136">
            <v>9.7711126053802086</v>
          </cell>
          <cell r="AH136">
            <v>6.1681446901565522</v>
          </cell>
          <cell r="AI136">
            <v>11.468006931012944</v>
          </cell>
          <cell r="AJ136">
            <v>12.000781034796971</v>
          </cell>
          <cell r="AK136">
            <v>7.9551611697323628</v>
          </cell>
          <cell r="AL136">
            <v>8.2816639018966214</v>
          </cell>
          <cell r="AM136">
            <v>8.7066963994591031</v>
          </cell>
          <cell r="AN136">
            <v>9.3202065625065877</v>
          </cell>
          <cell r="AO136">
            <v>10.32579643077116</v>
          </cell>
          <cell r="AP136">
            <v>10.552553683007936</v>
          </cell>
          <cell r="AQ136">
            <v>11.153820482440498</v>
          </cell>
          <cell r="AR136">
            <v>11.807359159593727</v>
          </cell>
          <cell r="AS136">
            <v>11.564868880743729</v>
          </cell>
          <cell r="AT136">
            <v>12.466283224058063</v>
          </cell>
          <cell r="AU136">
            <v>13.750800041781964</v>
          </cell>
          <cell r="AV136">
            <v>15.160257335705309</v>
          </cell>
          <cell r="AW136">
            <v>16.714184031943972</v>
          </cell>
          <cell r="AX136">
            <v>18.427388247278316</v>
          </cell>
          <cell r="AY136">
            <v>20.316195930770593</v>
          </cell>
          <cell r="AZ136">
            <v>22.398606441605828</v>
          </cell>
          <cell r="BA136">
            <v>24.694464073664637</v>
          </cell>
          <cell r="BB136">
            <v>27.225647161368393</v>
          </cell>
          <cell r="BC136">
            <v>30.01627656887749</v>
          </cell>
          <cell r="BD136">
            <v>33.092945549436834</v>
          </cell>
          <cell r="BE136">
            <v>36.484973165309093</v>
          </cell>
          <cell r="BF136">
            <v>40.224683683256409</v>
          </cell>
          <cell r="BG136">
            <v>44.347714608064912</v>
          </cell>
        </row>
        <row r="137">
          <cell r="Z137">
            <v>1.2673108729508196</v>
          </cell>
          <cell r="AA137">
            <v>16.277353633004928</v>
          </cell>
          <cell r="AB137">
            <v>21.737832638226603</v>
          </cell>
          <cell r="AC137">
            <v>23.148190349753701</v>
          </cell>
          <cell r="AD137">
            <v>22.972943811986866</v>
          </cell>
          <cell r="AE137">
            <v>7.9712102916456775</v>
          </cell>
          <cell r="AF137">
            <v>11.22601211053639</v>
          </cell>
          <cell r="AG137">
            <v>8.242079722269688</v>
          </cell>
          <cell r="AH137">
            <v>9.0357376926531376</v>
          </cell>
          <cell r="AI137">
            <v>9.4575401505422061</v>
          </cell>
          <cell r="AJ137">
            <v>7.135440714279019</v>
          </cell>
          <cell r="AK137">
            <v>7.3149605211983042</v>
          </cell>
          <cell r="AL137">
            <v>7.8048355710296731</v>
          </cell>
          <cell r="AM137">
            <v>7.9486655801268808</v>
          </cell>
          <cell r="AN137">
            <v>8.9232577017387857</v>
          </cell>
          <cell r="AO137">
            <v>9.2563262003962823</v>
          </cell>
          <cell r="AP137">
            <v>9.7500181206451959</v>
          </cell>
          <cell r="AQ137">
            <v>10.303468516666628</v>
          </cell>
          <cell r="AR137">
            <v>10.046809105859356</v>
          </cell>
          <cell r="AS137">
            <v>10.863228705539949</v>
          </cell>
          <cell r="AT137">
            <v>12.000425741501097</v>
          </cell>
          <cell r="AU137">
            <v>13.230469632776552</v>
          </cell>
          <cell r="AV137">
            <v>14.586593048816834</v>
          </cell>
          <cell r="AW137">
            <v>16.081719143566023</v>
          </cell>
          <cell r="AX137">
            <v>17.730095694519669</v>
          </cell>
          <cell r="AY137">
            <v>19.547430876666727</v>
          </cell>
          <cell r="AZ137">
            <v>21.551042953263394</v>
          </cell>
          <cell r="BA137">
            <v>23.760025309914408</v>
          </cell>
          <cell r="BB137">
            <v>26.195428404651164</v>
          </cell>
          <cell r="BC137">
            <v>28.880460367896678</v>
          </cell>
          <cell r="BD137">
            <v>31.840708163931168</v>
          </cell>
          <cell r="BE137">
            <v>35.104381421412526</v>
          </cell>
          <cell r="BF137">
            <v>38.702581256530273</v>
          </cell>
        </row>
        <row r="138">
          <cell r="Z138">
            <v>5.6724009631147538</v>
          </cell>
          <cell r="AA138">
            <v>12.819078615763548</v>
          </cell>
          <cell r="AB138">
            <v>18.106214632364534</v>
          </cell>
          <cell r="AC138">
            <v>25.609142987684734</v>
          </cell>
          <cell r="AD138">
            <v>26.93990452298851</v>
          </cell>
          <cell r="AE138">
            <v>4.5724565348636395</v>
          </cell>
          <cell r="AF138">
            <v>8.5265328684128558</v>
          </cell>
          <cell r="AG138">
            <v>7.0545600124767551</v>
          </cell>
          <cell r="AH138">
            <v>6.6485667868298703</v>
          </cell>
          <cell r="AI138">
            <v>7.7090578072929254</v>
          </cell>
          <cell r="AJ138">
            <v>5.4281149215297226</v>
          </cell>
          <cell r="AK138">
            <v>5.7339647358642454</v>
          </cell>
          <cell r="AL138">
            <v>6.1523890766793503</v>
          </cell>
          <cell r="AM138">
            <v>6.1823057176681999</v>
          </cell>
          <cell r="AN138">
            <v>6.9998998368587779</v>
          </cell>
          <cell r="AO138">
            <v>7.2176295965145432</v>
          </cell>
          <cell r="AP138">
            <v>7.6316567986972457</v>
          </cell>
          <cell r="AQ138">
            <v>8.0629011297741666</v>
          </cell>
          <cell r="AR138">
            <v>7.8523136532326685</v>
          </cell>
          <cell r="AS138">
            <v>8.4971903030498659</v>
          </cell>
          <cell r="AT138">
            <v>9.3818879788935163</v>
          </cell>
          <cell r="AU138">
            <v>10.343531694345987</v>
          </cell>
          <cell r="AV138">
            <v>11.40374391088797</v>
          </cell>
          <cell r="AW138">
            <v>12.57262790195734</v>
          </cell>
          <cell r="AX138">
            <v>13.861322526732168</v>
          </cell>
          <cell r="AY138">
            <v>15.282108377690903</v>
          </cell>
          <cell r="AZ138">
            <v>16.848524808299707</v>
          </cell>
          <cell r="BA138">
            <v>18.575498956040207</v>
          </cell>
          <cell r="BB138">
            <v>20.479487990300317</v>
          </cell>
          <cell r="BC138">
            <v>22.578635940676861</v>
          </cell>
          <cell r="BD138">
            <v>24.892946600182512</v>
          </cell>
          <cell r="BE138">
            <v>27.444474151035095</v>
          </cell>
          <cell r="BF138">
            <v>30.257533329594303</v>
          </cell>
        </row>
        <row r="139">
          <cell r="Z139">
            <v>8.9482372827868861</v>
          </cell>
          <cell r="AA139">
            <v>15.696936357142858</v>
          </cell>
          <cell r="AB139">
            <v>19.23961051091954</v>
          </cell>
          <cell r="AC139">
            <v>23.233142261083749</v>
          </cell>
          <cell r="AD139">
            <v>27.304666888341547</v>
          </cell>
          <cell r="AE139">
            <v>21.323694997409511</v>
          </cell>
          <cell r="AF139">
            <v>11.387230213975666</v>
          </cell>
          <cell r="AG139">
            <v>9.9987160224028742</v>
          </cell>
          <cell r="AH139">
            <v>10.202931113859217</v>
          </cell>
          <cell r="AI139">
            <v>12.927763427596828</v>
          </cell>
          <cell r="AJ139">
            <v>9.94725271039996</v>
          </cell>
          <cell r="AK139">
            <v>9.038495685076315</v>
          </cell>
          <cell r="AL139">
            <v>9.9214099624570125</v>
          </cell>
          <cell r="AM139">
            <v>10.175881521389316</v>
          </cell>
          <cell r="AN139">
            <v>11.63792905071384</v>
          </cell>
          <cell r="AO139">
            <v>11.983287366229504</v>
          </cell>
          <cell r="AP139">
            <v>12.470451236876521</v>
          </cell>
          <cell r="AQ139">
            <v>13.253206145955122</v>
          </cell>
          <cell r="AR139">
            <v>12.948704765017384</v>
          </cell>
          <cell r="AS139">
            <v>14.016385206578493</v>
          </cell>
          <cell r="AT139">
            <v>15.453888057925139</v>
          </cell>
          <cell r="AU139">
            <v>17.037911909376241</v>
          </cell>
          <cell r="AV139">
            <v>18.784298238966251</v>
          </cell>
          <cell r="AW139">
            <v>20.709689204124334</v>
          </cell>
          <cell r="AX139">
            <v>22.832432783766695</v>
          </cell>
          <cell r="AY139">
            <v>25.172757625034919</v>
          </cell>
          <cell r="AZ139">
            <v>27.752965811828687</v>
          </cell>
          <cell r="BA139">
            <v>30.597645392117169</v>
          </cell>
          <cell r="BB139">
            <v>33.733904689304275</v>
          </cell>
          <cell r="BC139">
            <v>37.191630630513821</v>
          </cell>
          <cell r="BD139">
            <v>41.003773553529335</v>
          </cell>
          <cell r="BE139">
            <v>45.206661206451209</v>
          </cell>
          <cell r="BF139">
            <v>49.840344932325316</v>
          </cell>
        </row>
        <row r="140">
          <cell r="Z140">
            <v>6.91719344273743</v>
          </cell>
          <cell r="AA140">
            <v>16.354461628078823</v>
          </cell>
          <cell r="AB140">
            <v>16.645030616830869</v>
          </cell>
          <cell r="AC140">
            <v>17.461385500000002</v>
          </cell>
          <cell r="AD140">
            <v>30.240227413793107</v>
          </cell>
          <cell r="AE140">
            <v>10.647539098708354</v>
          </cell>
          <cell r="AF140">
            <v>8.4003853713305521</v>
          </cell>
          <cell r="AG140">
            <v>5.7897558204412585</v>
          </cell>
          <cell r="AH140">
            <v>7.0152186167288146</v>
          </cell>
          <cell r="AI140">
            <v>8.7871636137859284</v>
          </cell>
          <cell r="AJ140">
            <v>6.2093095477604239</v>
          </cell>
          <cell r="AK140">
            <v>5.9443254511417649</v>
          </cell>
          <cell r="AL140">
            <v>6.4164243219998545</v>
          </cell>
          <cell r="AM140">
            <v>6.6822986224730982</v>
          </cell>
          <cell r="AN140">
            <v>7.5928865667524601</v>
          </cell>
          <cell r="AO140">
            <v>7.7652426816595481</v>
          </cell>
          <cell r="AP140">
            <v>8.1315878299027169</v>
          </cell>
          <cell r="AQ140">
            <v>8.6300608806945913</v>
          </cell>
          <cell r="AR140">
            <v>8.4413685816341619</v>
          </cell>
          <cell r="AS140">
            <v>9.1264728633756675</v>
          </cell>
          <cell r="AT140">
            <v>10.058865348914075</v>
          </cell>
          <cell r="AU140">
            <v>11.089899259053201</v>
          </cell>
          <cell r="AV140">
            <v>12.226614166698825</v>
          </cell>
          <cell r="AW140">
            <v>13.479842376321379</v>
          </cell>
          <cell r="AX140">
            <v>14.861526503827681</v>
          </cell>
          <cell r="AY140">
            <v>16.384833283506556</v>
          </cell>
          <cell r="AZ140">
            <v>18.064279040188765</v>
          </cell>
          <cell r="BA140">
            <v>19.915868022305997</v>
          </cell>
          <cell r="BB140">
            <v>21.957244914091284</v>
          </cell>
          <cell r="BC140">
            <v>24.20786298028321</v>
          </cell>
          <cell r="BD140">
            <v>26.689169445665822</v>
          </cell>
          <cell r="BE140">
            <v>29.424809876015278</v>
          </cell>
          <cell r="BF140">
            <v>32.44085350809786</v>
          </cell>
        </row>
        <row r="141">
          <cell r="Z141">
            <v>2.8872144413407823</v>
          </cell>
          <cell r="AA141">
            <v>18.934347522167492</v>
          </cell>
          <cell r="AB141">
            <v>22.984381253842368</v>
          </cell>
          <cell r="AC141">
            <v>12.736827789408869</v>
          </cell>
          <cell r="AD141">
            <v>49.615692541050912</v>
          </cell>
          <cell r="AE141">
            <v>15.558915372850256</v>
          </cell>
          <cell r="AF141">
            <v>3.0579129592028016</v>
          </cell>
          <cell r="AG141">
            <v>6.7903396673187579</v>
          </cell>
          <cell r="AH141">
            <v>8.0129928440117588</v>
          </cell>
          <cell r="AI141">
            <v>10.529289091729407</v>
          </cell>
          <cell r="AJ141">
            <v>6.8080984622790526</v>
          </cell>
          <cell r="AK141">
            <v>6.0766471401658064</v>
          </cell>
          <cell r="AL141">
            <v>7.1872760028776712</v>
          </cell>
          <cell r="AM141">
            <v>7.4394284181308512</v>
          </cell>
          <cell r="AN141">
            <v>8.4213112333707834</v>
          </cell>
          <cell r="AO141">
            <v>8.494848689002799</v>
          </cell>
          <cell r="AP141">
            <v>8.8923223766329418</v>
          </cell>
          <cell r="AQ141">
            <v>9.5373872976997252</v>
          </cell>
          <cell r="AR141">
            <v>9.3079160250578052</v>
          </cell>
          <cell r="AS141">
            <v>10.047338339306197</v>
          </cell>
          <cell r="AT141">
            <v>11.058922891862599</v>
          </cell>
          <cell r="AU141">
            <v>12.192462721218714</v>
          </cell>
          <cell r="AV141">
            <v>13.442190406960206</v>
          </cell>
          <cell r="AW141">
            <v>14.820015206813904</v>
          </cell>
          <cell r="AX141">
            <v>16.339067077674493</v>
          </cell>
          <cell r="AY141">
            <v>18.013821797294916</v>
          </cell>
          <cell r="AZ141">
            <v>19.860238910952717</v>
          </cell>
          <cell r="BA141">
            <v>21.895913817652545</v>
          </cell>
          <cell r="BB141">
            <v>24.14024544516765</v>
          </cell>
          <cell r="BC141">
            <v>26.61462111177665</v>
          </cell>
          <cell r="BD141">
            <v>29.342620336332214</v>
          </cell>
          <cell r="BE141">
            <v>32.350239538866077</v>
          </cell>
          <cell r="BF141">
            <v>35.666139773010805</v>
          </cell>
        </row>
        <row r="142">
          <cell r="Z142">
            <v>6.2458691759776537</v>
          </cell>
          <cell r="AA142">
            <v>13.514027796798032</v>
          </cell>
          <cell r="AB142">
            <v>18.107548509425285</v>
          </cell>
          <cell r="AC142">
            <v>24.007075229885057</v>
          </cell>
          <cell r="AD142">
            <v>26.156035125205261</v>
          </cell>
          <cell r="AE142">
            <v>21.342467827372811</v>
          </cell>
          <cell r="AF142">
            <v>13.25763585433614</v>
          </cell>
          <cell r="AG142">
            <v>8.0433470363326833</v>
          </cell>
          <cell r="AH142">
            <v>10.056678967190219</v>
          </cell>
          <cell r="AI142">
            <v>12.666844661909179</v>
          </cell>
          <cell r="AJ142">
            <v>9.7747252251246124</v>
          </cell>
          <cell r="AK142">
            <v>8.8376207114504517</v>
          </cell>
          <cell r="AL142">
            <v>9.4522200163450485</v>
          </cell>
          <cell r="AM142">
            <v>9.9166010927329875</v>
          </cell>
          <cell r="AN142">
            <v>11.323531371682245</v>
          </cell>
          <cell r="AO142">
            <v>11.646298476548527</v>
          </cell>
          <cell r="AP142">
            <v>12.096805295086623</v>
          </cell>
          <cell r="AQ142">
            <v>12.839610030763129</v>
          </cell>
          <cell r="AR142">
            <v>12.579325664500146</v>
          </cell>
          <cell r="AS142">
            <v>13.609573889410465</v>
          </cell>
          <cell r="AT142">
            <v>14.999767522605957</v>
          </cell>
          <cell r="AU142">
            <v>16.537244009621453</v>
          </cell>
          <cell r="AV142">
            <v>18.232311868940752</v>
          </cell>
          <cell r="AW142">
            <v>20.101124219544428</v>
          </cell>
          <cell r="AX142">
            <v>22.161489875448808</v>
          </cell>
          <cell r="AY142">
            <v>24.433043054482006</v>
          </cell>
          <cell r="AZ142">
            <v>26.937430482213085</v>
          </cell>
          <cell r="BA142">
            <v>29.698517674037895</v>
          </cell>
          <cell r="BB142">
            <v>32.742616361183053</v>
          </cell>
          <cell r="BC142">
            <v>36.09873522788012</v>
          </cell>
          <cell r="BD142">
            <v>39.798856349105421</v>
          </cell>
          <cell r="BE142">
            <v>43.878239963194005</v>
          </cell>
          <cell r="BF142">
            <v>48.375760483652982</v>
          </cell>
        </row>
        <row r="143">
          <cell r="Z143">
            <v>9.8105367705962667</v>
          </cell>
          <cell r="AA143">
            <v>16.940589394088672</v>
          </cell>
          <cell r="AB143">
            <v>19.574186840065678</v>
          </cell>
          <cell r="AC143">
            <v>29.966812771346476</v>
          </cell>
          <cell r="AD143">
            <v>27.350783575123156</v>
          </cell>
          <cell r="AE143">
            <v>9.6674932263797935</v>
          </cell>
          <cell r="AF143">
            <v>10.328003056377845</v>
          </cell>
          <cell r="AG143">
            <v>7.1171412311917583</v>
          </cell>
          <cell r="AH143">
            <v>8.6785255694628329</v>
          </cell>
          <cell r="AI143">
            <v>10.299228433790152</v>
          </cell>
          <cell r="AJ143">
            <v>7.6602123280664509</v>
          </cell>
          <cell r="AK143">
            <v>7.7269410631489235</v>
          </cell>
          <cell r="AL143">
            <v>7.9298611287404199</v>
          </cell>
          <cell r="AM143">
            <v>8.2641717097610066</v>
          </cell>
          <cell r="AN143">
            <v>9.3899073226138121</v>
          </cell>
          <cell r="AO143">
            <v>9.6882788183955153</v>
          </cell>
          <cell r="AP143">
            <v>10.163938284817487</v>
          </cell>
          <cell r="AQ143">
            <v>10.716958775278533</v>
          </cell>
          <cell r="AR143">
            <v>10.490940299390816</v>
          </cell>
          <cell r="AS143">
            <v>11.351522570314367</v>
          </cell>
          <cell r="AT143">
            <v>12.524170634890071</v>
          </cell>
          <cell r="AU143">
            <v>13.807898388769823</v>
          </cell>
          <cell r="AV143">
            <v>15.223208264462116</v>
          </cell>
          <cell r="AW143">
            <v>16.783587432224323</v>
          </cell>
          <cell r="AX143">
            <v>18.503905497549283</v>
          </cell>
          <cell r="AY143">
            <v>20.400556200806061</v>
          </cell>
          <cell r="AZ143">
            <v>22.491613641096862</v>
          </cell>
          <cell r="BA143">
            <v>24.797004513062564</v>
          </cell>
          <cell r="BB143">
            <v>27.338697997964474</v>
          </cell>
          <cell r="BC143">
            <v>30.140915118605921</v>
          </cell>
          <cell r="BD143">
            <v>33.23035955313776</v>
          </cell>
          <cell r="BE143">
            <v>36.636472107283787</v>
          </cell>
          <cell r="BF143">
            <v>40.391711269974614</v>
          </cell>
        </row>
        <row r="144">
          <cell r="Z144">
            <v>8.4260517497724159</v>
          </cell>
          <cell r="AA144">
            <v>19.726233092364534</v>
          </cell>
          <cell r="AB144">
            <v>19.844348247832514</v>
          </cell>
          <cell r="AC144">
            <v>44.229376659688015</v>
          </cell>
          <cell r="AD144">
            <v>41.435548808702798</v>
          </cell>
          <cell r="AE144">
            <v>17.422927859589421</v>
          </cell>
          <cell r="AF144">
            <v>13.489609035269137</v>
          </cell>
          <cell r="AG144">
            <v>10.185303678800842</v>
          </cell>
          <cell r="AH144">
            <v>12.925989149014699</v>
          </cell>
          <cell r="AI144">
            <v>15.367484637954947</v>
          </cell>
          <cell r="AJ144">
            <v>11.400253492519445</v>
          </cell>
          <cell r="AK144">
            <v>11.135914765206467</v>
          </cell>
          <cell r="AL144">
            <v>11.651339132401688</v>
          </cell>
          <cell r="AM144">
            <v>12.183247677164111</v>
          </cell>
          <cell r="AN144">
            <v>13.822115801903282</v>
          </cell>
          <cell r="AO144">
            <v>14.230269343414765</v>
          </cell>
          <cell r="AP144">
            <v>14.897052187031981</v>
          </cell>
          <cell r="AQ144">
            <v>15.752248356135272</v>
          </cell>
          <cell r="AR144">
            <v>15.420974910131058</v>
          </cell>
          <cell r="AS144">
            <v>16.677991334308697</v>
          </cell>
          <cell r="AT144">
            <v>18.394622735625447</v>
          </cell>
          <cell r="AU144">
            <v>20.280071953483148</v>
          </cell>
          <cell r="AV144">
            <v>22.358779755885521</v>
          </cell>
          <cell r="AW144">
            <v>24.650555151819109</v>
          </cell>
          <cell r="AX144">
            <v>27.177237574108819</v>
          </cell>
          <cell r="AY144">
            <v>29.962904997904133</v>
          </cell>
          <cell r="AZ144">
            <v>33.034103391314517</v>
          </cell>
          <cell r="BA144">
            <v>36.42009968473981</v>
          </cell>
          <cell r="BB144">
            <v>40.153160669562304</v>
          </cell>
          <cell r="BC144">
            <v>44.26886048396063</v>
          </cell>
          <cell r="BD144">
            <v>48.806419616026041</v>
          </cell>
          <cell r="BE144">
            <v>53.809078654705267</v>
          </cell>
          <cell r="BF144">
            <v>59.324510350222887</v>
          </cell>
        </row>
        <row r="145">
          <cell r="Z145">
            <v>19.818419838669953</v>
          </cell>
          <cell r="AA145">
            <v>16.592145767241384</v>
          </cell>
          <cell r="AB145">
            <v>17.721312795812807</v>
          </cell>
          <cell r="AC145">
            <v>33.281363211412156</v>
          </cell>
          <cell r="AD145">
            <v>23.659600480295573</v>
          </cell>
          <cell r="AE145">
            <v>15.988581916867739</v>
          </cell>
          <cell r="AF145">
            <v>10.365185190129164</v>
          </cell>
          <cell r="AG145">
            <v>9.2156437916312246</v>
          </cell>
          <cell r="AH145">
            <v>11.709900940905104</v>
          </cell>
          <cell r="AI145">
            <v>14.385256209421996</v>
          </cell>
          <cell r="AJ145">
            <v>10.102598070016809</v>
          </cell>
          <cell r="AK145">
            <v>9.8070825892361846</v>
          </cell>
          <cell r="AL145">
            <v>10.50313635027673</v>
          </cell>
          <cell r="AM145">
            <v>10.977526518170174</v>
          </cell>
          <cell r="AN145">
            <v>12.444284479035781</v>
          </cell>
          <cell r="AO145">
            <v>12.729224645589287</v>
          </cell>
          <cell r="AP145">
            <v>13.346044585257264</v>
          </cell>
          <cell r="AQ145">
            <v>14.152161764845607</v>
          </cell>
          <cell r="AR145">
            <v>13.846854574275289</v>
          </cell>
          <cell r="AS145">
            <v>14.967030674403382</v>
          </cell>
          <cell r="AT145">
            <v>16.497962020538008</v>
          </cell>
          <cell r="AU145">
            <v>18.189003475148837</v>
          </cell>
          <cell r="AV145">
            <v>20.053376714476613</v>
          </cell>
          <cell r="AW145">
            <v>22.108848250105812</v>
          </cell>
          <cell r="AX145">
            <v>24.375005661432532</v>
          </cell>
          <cell r="AY145">
            <v>26.873444255153565</v>
          </cell>
          <cell r="AZ145">
            <v>29.627972857356998</v>
          </cell>
          <cell r="BA145">
            <v>32.664840699306438</v>
          </cell>
          <cell r="BB145">
            <v>36.012987559022918</v>
          </cell>
          <cell r="BC145">
            <v>39.704319542384205</v>
          </cell>
          <cell r="BD145">
            <v>43.774013131792586</v>
          </cell>
          <cell r="BE145">
            <v>48.26085039983753</v>
          </cell>
          <cell r="BF145">
            <v>53.207588582365808</v>
          </cell>
        </row>
        <row r="150">
          <cell r="AA150">
            <v>0.5038592324479908</v>
          </cell>
          <cell r="AB150">
            <v>0.43797138097900512</v>
          </cell>
          <cell r="AC150">
            <v>0.26348485237148395</v>
          </cell>
          <cell r="AD150">
            <v>0.42863807886666794</v>
          </cell>
          <cell r="AE150">
            <v>1.5040203689264955</v>
          </cell>
          <cell r="AF150">
            <v>5.3964205662847258</v>
          </cell>
          <cell r="AG150">
            <v>15.476910312820799</v>
          </cell>
          <cell r="AH150">
            <v>28.963694662323821</v>
          </cell>
          <cell r="AI150">
            <v>88.022986648774463</v>
          </cell>
          <cell r="AJ150">
            <v>200.17711991893955</v>
          </cell>
          <cell r="AK150">
            <v>245.23234946211667</v>
          </cell>
          <cell r="AL150">
            <v>293.86284637984693</v>
          </cell>
          <cell r="AM150">
            <v>388.45920376392127</v>
          </cell>
          <cell r="AN150">
            <v>445.15404700191897</v>
          </cell>
          <cell r="AO150">
            <v>568.48699311329733</v>
          </cell>
          <cell r="AP150">
            <v>597.52236861519702</v>
          </cell>
          <cell r="AQ150">
            <v>642.61530608777048</v>
          </cell>
          <cell r="AR150">
            <v>642.61530608777048</v>
          </cell>
          <cell r="AS150">
            <v>671.2739919458038</v>
          </cell>
          <cell r="AT150">
            <v>520.83224355363507</v>
          </cell>
          <cell r="AU150">
            <v>567.02705218453445</v>
          </cell>
          <cell r="AV150">
            <v>636.02183338462066</v>
          </cell>
          <cell r="AW150">
            <v>634.66839306234556</v>
          </cell>
          <cell r="AX150">
            <v>630.86039993529096</v>
          </cell>
          <cell r="AY150">
            <v>657.84679986721278</v>
          </cell>
          <cell r="AZ150">
            <v>679.03273045015032</v>
          </cell>
          <cell r="BA150">
            <v>694.75986793178845</v>
          </cell>
          <cell r="BB150">
            <v>702.72215131869189</v>
          </cell>
          <cell r="BC150">
            <v>723.54548856562508</v>
          </cell>
          <cell r="BD150">
            <v>653.88220841126429</v>
          </cell>
          <cell r="BE150">
            <v>677.51248212926168</v>
          </cell>
          <cell r="BF150">
            <v>980.85918174803055</v>
          </cell>
          <cell r="BG150">
            <v>734.41201733994581</v>
          </cell>
        </row>
        <row r="151">
          <cell r="AA151">
            <v>0.27202338561207651</v>
          </cell>
          <cell r="AB151">
            <v>0.17327074183260316</v>
          </cell>
          <cell r="AC151">
            <v>0.27471755030820766</v>
          </cell>
          <cell r="AD151">
            <v>0.29798186664277765</v>
          </cell>
          <cell r="AE151">
            <v>8.8152721487754673E-2</v>
          </cell>
          <cell r="AF151">
            <v>0</v>
          </cell>
          <cell r="AG151">
            <v>7.6247458267663228</v>
          </cell>
          <cell r="AH151">
            <v>29.507870329325659</v>
          </cell>
          <cell r="AI151">
            <v>78.45580600686084</v>
          </cell>
          <cell r="AJ151">
            <v>190.06055244859499</v>
          </cell>
          <cell r="AK151">
            <v>238.2193084677067</v>
          </cell>
          <cell r="AL151">
            <v>268.49355246681324</v>
          </cell>
          <cell r="AM151">
            <v>364.38296207313971</v>
          </cell>
          <cell r="AN151">
            <v>420.8663717989117</v>
          </cell>
          <cell r="AO151">
            <v>537.01869237381709</v>
          </cell>
          <cell r="AP151">
            <v>559.62950046372032</v>
          </cell>
          <cell r="AQ151">
            <v>603.88982057713054</v>
          </cell>
          <cell r="AR151">
            <v>603.88982057713054</v>
          </cell>
          <cell r="AS151">
            <v>632.6621696365537</v>
          </cell>
          <cell r="AT151">
            <v>489.97874243868279</v>
          </cell>
          <cell r="AU151">
            <v>532.92634550301136</v>
          </cell>
          <cell r="AV151">
            <v>598.33248350723375</v>
          </cell>
          <cell r="AW151">
            <v>597.26486495586153</v>
          </cell>
          <cell r="AX151">
            <v>593.66712669963658</v>
          </cell>
          <cell r="AY151">
            <v>618.9675990620849</v>
          </cell>
          <cell r="AZ151">
            <v>638.98286483996912</v>
          </cell>
          <cell r="BA151">
            <v>653.77856665326908</v>
          </cell>
          <cell r="BB151">
            <v>661.25557925472413</v>
          </cell>
          <cell r="BC151">
            <v>680.85899458489894</v>
          </cell>
          <cell r="BD151">
            <v>529.91468626847382</v>
          </cell>
          <cell r="BE151">
            <v>530.53364711726556</v>
          </cell>
          <cell r="BF151">
            <v>329.36027983326329</v>
          </cell>
          <cell r="BG151">
            <v>328.80781857194728</v>
          </cell>
        </row>
        <row r="152">
          <cell r="AA152">
            <v>0.54307571569582924</v>
          </cell>
          <cell r="AB152">
            <v>0.29363423213618228</v>
          </cell>
          <cell r="AC152">
            <v>0.29477359438173356</v>
          </cell>
          <cell r="AD152">
            <v>0.13182038655756723</v>
          </cell>
          <cell r="AE152">
            <v>1.0375116374861117</v>
          </cell>
          <cell r="AF152">
            <v>6.01339354492446</v>
          </cell>
          <cell r="AG152">
            <v>9.6833525794461419</v>
          </cell>
          <cell r="AH152">
            <v>25.803942397868131</v>
          </cell>
          <cell r="AI152">
            <v>73.77231908373038</v>
          </cell>
          <cell r="AJ152">
            <v>177.40105776927572</v>
          </cell>
          <cell r="AK152">
            <v>207.80678153106237</v>
          </cell>
          <cell r="AL152">
            <v>247.71228661655658</v>
          </cell>
          <cell r="AM152">
            <v>334.29039605758175</v>
          </cell>
          <cell r="AN152">
            <v>383.0979719640643</v>
          </cell>
          <cell r="AO152">
            <v>485.61256675762206</v>
          </cell>
          <cell r="AP152">
            <v>511.10822265152245</v>
          </cell>
          <cell r="AQ152">
            <v>550.67558842124129</v>
          </cell>
          <cell r="AR152">
            <v>550.67558842124129</v>
          </cell>
          <cell r="AS152">
            <v>575.60402963339288</v>
          </cell>
          <cell r="AT152">
            <v>445.70199149431903</v>
          </cell>
          <cell r="AU152">
            <v>485.59422852821143</v>
          </cell>
          <cell r="AV152">
            <v>544.8708644628166</v>
          </cell>
          <cell r="AW152">
            <v>543.73798034992524</v>
          </cell>
          <cell r="AX152">
            <v>540.49289257023554</v>
          </cell>
          <cell r="AY152">
            <v>563.65824305514593</v>
          </cell>
          <cell r="AZ152">
            <v>581.81754610715427</v>
          </cell>
          <cell r="BA152">
            <v>595.26831348873611</v>
          </cell>
          <cell r="BB152">
            <v>602.09479969229881</v>
          </cell>
          <cell r="BC152">
            <v>619.95448887218413</v>
          </cell>
          <cell r="BD152">
            <v>979.71529898488893</v>
          </cell>
          <cell r="BE152">
            <v>980.85918174803055</v>
          </cell>
          <cell r="BF152">
            <v>301.93606883006066</v>
          </cell>
          <cell r="BG152">
            <v>301.43245827829924</v>
          </cell>
        </row>
        <row r="153">
          <cell r="Z153">
            <v>0.33663255947730464</v>
          </cell>
          <cell r="AA153">
            <v>0.37688050149609781</v>
          </cell>
          <cell r="AB153">
            <v>8.4990314119810742E-2</v>
          </cell>
          <cell r="AC153">
            <v>0.38914101406161966</v>
          </cell>
          <cell r="AD153">
            <v>0.35840301454430057</v>
          </cell>
          <cell r="AE153">
            <v>8.6507030793059797E-2</v>
          </cell>
          <cell r="AF153">
            <v>22.369901644371684</v>
          </cell>
          <cell r="AG153">
            <v>49.533639444990833</v>
          </cell>
          <cell r="AH153">
            <v>48.568998159614701</v>
          </cell>
          <cell r="AI153">
            <v>152.35378631609305</v>
          </cell>
          <cell r="AJ153">
            <v>174.48100734834711</v>
          </cell>
          <cell r="AK153">
            <v>227.596866201311</v>
          </cell>
          <cell r="AL153">
            <v>263.52316811829263</v>
          </cell>
          <cell r="AM153">
            <v>300.16856272702472</v>
          </cell>
          <cell r="AN153">
            <v>375.54118891870831</v>
          </cell>
          <cell r="AO153">
            <v>400.91085791539018</v>
          </cell>
          <cell r="AP153">
            <v>433.96177156560447</v>
          </cell>
          <cell r="AQ153">
            <v>450.48447155458615</v>
          </cell>
          <cell r="AR153">
            <v>450.48447155458615</v>
          </cell>
          <cell r="AS153">
            <v>349.10430071703536</v>
          </cell>
          <cell r="AT153">
            <v>381.15971433355753</v>
          </cell>
          <cell r="AU153">
            <v>427.16656283913483</v>
          </cell>
          <cell r="AV153">
            <v>425.42811122222582</v>
          </cell>
          <cell r="AW153">
            <v>422.76682729718419</v>
          </cell>
          <cell r="AX153">
            <v>440.92824229664291</v>
          </cell>
          <cell r="AY153">
            <v>455.0946961448787</v>
          </cell>
          <cell r="AZ153">
            <v>465.55629278265303</v>
          </cell>
          <cell r="BA153">
            <v>470.9386510294031</v>
          </cell>
          <cell r="BB153">
            <v>484.91809028080212</v>
          </cell>
          <cell r="BC153">
            <v>511.43201943488413</v>
          </cell>
          <cell r="BD153">
            <v>328.97619924639667</v>
          </cell>
          <cell r="BE153">
            <v>329.36027983326329</v>
          </cell>
          <cell r="BF153">
            <v>443.07077128130345</v>
          </cell>
        </row>
        <row r="154">
          <cell r="Z154">
            <v>0.59119197968303205</v>
          </cell>
          <cell r="AA154">
            <v>0.37513252195866414</v>
          </cell>
          <cell r="AB154">
            <v>0</v>
          </cell>
          <cell r="AC154">
            <v>0.37477436267009545</v>
          </cell>
          <cell r="AD154">
            <v>1.7210134717713856</v>
          </cell>
          <cell r="AE154">
            <v>2.6255095999490408</v>
          </cell>
          <cell r="AF154">
            <v>3.392204164422203</v>
          </cell>
          <cell r="AG154">
            <v>41.618336889829777</v>
          </cell>
          <cell r="AH154">
            <v>93.442722282804766</v>
          </cell>
          <cell r="AI154">
            <v>286.5175186361347</v>
          </cell>
          <cell r="AJ154">
            <v>332.04096873572934</v>
          </cell>
          <cell r="AK154">
            <v>401.31526739426994</v>
          </cell>
          <cell r="AL154">
            <v>479.83023152043575</v>
          </cell>
          <cell r="AM154">
            <v>555.15003182519695</v>
          </cell>
          <cell r="AN154">
            <v>693.77822459247614</v>
          </cell>
          <cell r="AO154">
            <v>738.07960879815721</v>
          </cell>
          <cell r="AP154">
            <v>800.91951897749163</v>
          </cell>
          <cell r="AQ154">
            <v>830.91385484641103</v>
          </cell>
          <cell r="AR154">
            <v>830.91385484641103</v>
          </cell>
          <cell r="AS154">
            <v>642.75764340002388</v>
          </cell>
          <cell r="AT154">
            <v>702.16621064639344</v>
          </cell>
          <cell r="AU154">
            <v>788.3792806488384</v>
          </cell>
          <cell r="AV154">
            <v>785.76760196922601</v>
          </cell>
          <cell r="AW154">
            <v>781.33993793406557</v>
          </cell>
          <cell r="AX154">
            <v>815.26564704918167</v>
          </cell>
          <cell r="AY154">
            <v>841.45006689518152</v>
          </cell>
          <cell r="AZ154">
            <v>860.70753794192274</v>
          </cell>
          <cell r="BA154">
            <v>870.64844609309739</v>
          </cell>
          <cell r="BB154">
            <v>896.53976203807326</v>
          </cell>
          <cell r="BC154">
            <v>945.57331427469603</v>
          </cell>
          <cell r="BD154">
            <v>301.58323637338481</v>
          </cell>
          <cell r="BE154">
            <v>301.93606883006066</v>
          </cell>
          <cell r="BF154">
            <v>451.51921699129883</v>
          </cell>
        </row>
        <row r="155">
          <cell r="Z155">
            <v>0.25222942475345134</v>
          </cell>
          <cell r="AA155">
            <v>0.34798956550329674</v>
          </cell>
          <cell r="AB155">
            <v>0.62027212778301266</v>
          </cell>
          <cell r="AC155">
            <v>0.41681905894589433</v>
          </cell>
          <cell r="AD155">
            <v>1.8179295242456264</v>
          </cell>
          <cell r="AE155">
            <v>1.4612190479814073</v>
          </cell>
          <cell r="AF155">
            <v>16.680788494915358</v>
          </cell>
          <cell r="AG155">
            <v>20.376214881409457</v>
          </cell>
          <cell r="AH155">
            <v>31.076761203360235</v>
          </cell>
          <cell r="AI155">
            <v>95.826671195269086</v>
          </cell>
          <cell r="AJ155">
            <v>110.71975349253347</v>
          </cell>
          <cell r="AK155">
            <v>139.06066701150795</v>
          </cell>
          <cell r="AL155">
            <v>162.22915722045784</v>
          </cell>
          <cell r="AM155">
            <v>187.28179275140488</v>
          </cell>
          <cell r="AN155">
            <v>233.44703063171272</v>
          </cell>
          <cell r="AO155">
            <v>248.36850449286615</v>
          </cell>
          <cell r="AP155">
            <v>269.37712202186623</v>
          </cell>
          <cell r="AQ155">
            <v>279.53291047866793</v>
          </cell>
          <cell r="AR155">
            <v>279.53291047866793</v>
          </cell>
          <cell r="AS155">
            <v>216.7113783880902</v>
          </cell>
          <cell r="AT155">
            <v>236.45746019508516</v>
          </cell>
          <cell r="AU155">
            <v>265.16011105534278</v>
          </cell>
          <cell r="AV155">
            <v>264.06467478913231</v>
          </cell>
          <cell r="AW155">
            <v>262.42952744442641</v>
          </cell>
          <cell r="AX155">
            <v>273.74751039416878</v>
          </cell>
          <cell r="AY155">
            <v>282.5380287376683</v>
          </cell>
          <cell r="AZ155">
            <v>289.01957922853171</v>
          </cell>
          <cell r="BA155">
            <v>292.35711723846651</v>
          </cell>
          <cell r="BB155">
            <v>301.04365854554533</v>
          </cell>
          <cell r="BC155">
            <v>317.50897770363292</v>
          </cell>
          <cell r="BD155">
            <v>442.55491245314528</v>
          </cell>
          <cell r="BE155">
            <v>443.07077128130345</v>
          </cell>
          <cell r="BF155">
            <v>563.49606907366672</v>
          </cell>
        </row>
        <row r="156">
          <cell r="Z156">
            <v>0.48437428012607903</v>
          </cell>
          <cell r="AA156">
            <v>0.45438301494567934</v>
          </cell>
          <cell r="AB156">
            <v>2.7885286275132772</v>
          </cell>
          <cell r="AC156">
            <v>0.50484578423562843</v>
          </cell>
          <cell r="AD156">
            <v>0.26675294006356332</v>
          </cell>
          <cell r="AE156">
            <v>1.6470614917721711</v>
          </cell>
          <cell r="AF156">
            <v>11.390732569272336</v>
          </cell>
          <cell r="AG156">
            <v>14.621568182798407</v>
          </cell>
          <cell r="AH156">
            <v>28.485088686455278</v>
          </cell>
          <cell r="AI156">
            <v>92.826236018407755</v>
          </cell>
          <cell r="AJ156">
            <v>102.01642865504438</v>
          </cell>
          <cell r="AK156">
            <v>121.62759780080893</v>
          </cell>
          <cell r="AL156">
            <v>149.94343061117931</v>
          </cell>
          <cell r="AM156">
            <v>173.22256404979993</v>
          </cell>
          <cell r="AN156">
            <v>212.93158511895069</v>
          </cell>
          <cell r="AO156">
            <v>226.45366412679533</v>
          </cell>
          <cell r="AP156">
            <v>247.47598365588988</v>
          </cell>
          <cell r="AQ156">
            <v>256.40401758745696</v>
          </cell>
          <cell r="AR156">
            <v>256.40401758745696</v>
          </cell>
          <cell r="AS156">
            <v>198.1050892005791</v>
          </cell>
          <cell r="AT156">
            <v>216.42971446158734</v>
          </cell>
          <cell r="AU156">
            <v>243.09556145729348</v>
          </cell>
          <cell r="AV156">
            <v>242.00537496101293</v>
          </cell>
          <cell r="AW156">
            <v>240.49850796781993</v>
          </cell>
          <cell r="AX156">
            <v>250.95731002227092</v>
          </cell>
          <cell r="AY156">
            <v>259.04840074078385</v>
          </cell>
          <cell r="AZ156">
            <v>264.94857129718366</v>
          </cell>
          <cell r="BA156">
            <v>268.00180196694174</v>
          </cell>
          <cell r="BB156">
            <v>275.98369071404369</v>
          </cell>
          <cell r="BC156">
            <v>291.07902291469753</v>
          </cell>
          <cell r="BD156">
            <v>450.99023094225083</v>
          </cell>
          <cell r="BE156">
            <v>451.51921699129883</v>
          </cell>
          <cell r="BF156">
            <v>626.41558368883204</v>
          </cell>
        </row>
        <row r="157">
          <cell r="Z157">
            <v>0.17698514134990209</v>
          </cell>
          <cell r="AA157">
            <v>0.50317321849144137</v>
          </cell>
          <cell r="AB157">
            <v>0</v>
          </cell>
          <cell r="AC157">
            <v>0.57874470696285474</v>
          </cell>
          <cell r="AD157">
            <v>0.14871108881862471</v>
          </cell>
          <cell r="AE157">
            <v>0.90157652392391774</v>
          </cell>
          <cell r="AF157">
            <v>29.134521947502368</v>
          </cell>
          <cell r="AG157">
            <v>19.40490351961585</v>
          </cell>
          <cell r="AH157">
            <v>41.788006034630783</v>
          </cell>
          <cell r="AI157">
            <v>133.68247480931703</v>
          </cell>
          <cell r="AJ157">
            <v>150.85844815486243</v>
          </cell>
          <cell r="AK157">
            <v>180.79975492066626</v>
          </cell>
          <cell r="AL157">
            <v>219.22247412874023</v>
          </cell>
          <cell r="AM157">
            <v>253.07448966991467</v>
          </cell>
          <cell r="AN157">
            <v>313.74502856335721</v>
          </cell>
          <cell r="AO157">
            <v>332.31613045777777</v>
          </cell>
          <cell r="AP157">
            <v>363.2412708601982</v>
          </cell>
          <cell r="AQ157">
            <v>375.98701983204415</v>
          </cell>
          <cell r="AR157">
            <v>375.98701983204415</v>
          </cell>
          <cell r="AS157">
            <v>290.97751716403019</v>
          </cell>
          <cell r="AT157">
            <v>317.71546908938359</v>
          </cell>
          <cell r="AU157">
            <v>356.74093168999917</v>
          </cell>
          <cell r="AV157">
            <v>355.15932509781589</v>
          </cell>
          <cell r="AW157">
            <v>352.9299718432232</v>
          </cell>
          <cell r="AX157">
            <v>368.25769008773688</v>
          </cell>
          <cell r="AY157">
            <v>380.13597087579012</v>
          </cell>
          <cell r="AZ157">
            <v>388.79494407391803</v>
          </cell>
          <cell r="BA157">
            <v>393.27900808128135</v>
          </cell>
          <cell r="BB157">
            <v>404.98149814257135</v>
          </cell>
          <cell r="BC157">
            <v>427.13958616061223</v>
          </cell>
          <cell r="BD157">
            <v>562.83301808956526</v>
          </cell>
          <cell r="BE157">
            <v>563.49606907366672</v>
          </cell>
          <cell r="BF157">
            <v>770.57384448013408</v>
          </cell>
        </row>
        <row r="158">
          <cell r="Z158">
            <v>0.38212583958043367</v>
          </cell>
          <cell r="AA158">
            <v>0.46566217965133117</v>
          </cell>
          <cell r="AB158">
            <v>1.3398210160993334</v>
          </cell>
          <cell r="AC158">
            <v>0.63650391044099641</v>
          </cell>
          <cell r="AD158">
            <v>1.8967101578202876</v>
          </cell>
          <cell r="AE158">
            <v>1.7987708808025926</v>
          </cell>
          <cell r="AF158">
            <v>10.314314891357469</v>
          </cell>
          <cell r="AG158">
            <v>20.074790519097206</v>
          </cell>
          <cell r="AH158">
            <v>45.010842672990876</v>
          </cell>
          <cell r="AI158">
            <v>137.08546911830331</v>
          </cell>
          <cell r="AJ158">
            <v>151.98168459408603</v>
          </cell>
          <cell r="AK158">
            <v>180.75447380484061</v>
          </cell>
          <cell r="AL158">
            <v>225.82421771665219</v>
          </cell>
          <cell r="AM158">
            <v>257.41393690628269</v>
          </cell>
          <cell r="AN158">
            <v>318.34311127558095</v>
          </cell>
          <cell r="AO158">
            <v>338.59171139221286</v>
          </cell>
          <cell r="AP158">
            <v>370.39808748695918</v>
          </cell>
          <cell r="AQ158">
            <v>382.95077592032948</v>
          </cell>
          <cell r="AR158">
            <v>382.95077592032948</v>
          </cell>
          <cell r="AS158">
            <v>296.01443513588265</v>
          </cell>
          <cell r="AT158">
            <v>323.54341558507008</v>
          </cell>
          <cell r="AU158">
            <v>363.43964355199739</v>
          </cell>
          <cell r="AV158">
            <v>361.80160060167549</v>
          </cell>
          <cell r="AW158">
            <v>359.63425296194248</v>
          </cell>
          <cell r="AX158">
            <v>375.2923929026183</v>
          </cell>
          <cell r="AY158">
            <v>387.38879284105491</v>
          </cell>
          <cell r="AZ158">
            <v>396.1975039178941</v>
          </cell>
          <cell r="BA158">
            <v>400.77634287475189</v>
          </cell>
          <cell r="BB158">
            <v>412.70964448766671</v>
          </cell>
          <cell r="BC158">
            <v>435.28190326787268</v>
          </cell>
          <cell r="BD158">
            <v>625.676753666987</v>
          </cell>
          <cell r="BE158">
            <v>626.41558368883204</v>
          </cell>
          <cell r="BF158">
            <v>791.64461643264099</v>
          </cell>
        </row>
        <row r="159">
          <cell r="Z159">
            <v>0.25973480854901665</v>
          </cell>
          <cell r="AA159">
            <v>0.27085914273181466</v>
          </cell>
          <cell r="AB159">
            <v>3.3898878372153995</v>
          </cell>
          <cell r="AC159">
            <v>2.1972242871808643</v>
          </cell>
          <cell r="AD159">
            <v>1.076118519378586</v>
          </cell>
          <cell r="AE159">
            <v>1.4254180195265012</v>
          </cell>
          <cell r="AF159">
            <v>19.016661576831034</v>
          </cell>
          <cell r="AG159">
            <v>26.488351747899902</v>
          </cell>
          <cell r="AH159">
            <v>57.864069109231629</v>
          </cell>
          <cell r="AI159">
            <v>170.63179029725822</v>
          </cell>
          <cell r="AJ159">
            <v>189.52346688667882</v>
          </cell>
          <cell r="AK159">
            <v>225.37348275730679</v>
          </cell>
          <cell r="AL159">
            <v>283.67748527131863</v>
          </cell>
          <cell r="AM159">
            <v>321.84714030041619</v>
          </cell>
          <cell r="AN159">
            <v>397.43841473179816</v>
          </cell>
          <cell r="AO159">
            <v>422.27641873235143</v>
          </cell>
          <cell r="AP159">
            <v>462.59247246732787</v>
          </cell>
          <cell r="AQ159">
            <v>478.24830636431102</v>
          </cell>
          <cell r="AR159">
            <v>478.24830636431102</v>
          </cell>
          <cell r="AS159">
            <v>369.81767583696291</v>
          </cell>
          <cell r="AT159">
            <v>403.99384797116284</v>
          </cell>
          <cell r="AU159">
            <v>453.75464615193732</v>
          </cell>
          <cell r="AV159">
            <v>451.60776610187185</v>
          </cell>
          <cell r="AW159">
            <v>448.87346008280167</v>
          </cell>
          <cell r="AX159">
            <v>468.35975212769068</v>
          </cell>
          <cell r="AY159">
            <v>483.45195461426738</v>
          </cell>
          <cell r="AZ159">
            <v>494.44977334145136</v>
          </cell>
          <cell r="BA159">
            <v>500.17400389535214</v>
          </cell>
          <cell r="BB159">
            <v>515.06428827981404</v>
          </cell>
          <cell r="BC159">
            <v>543.22970644388397</v>
          </cell>
          <cell r="BD159">
            <v>769.68501136780333</v>
          </cell>
          <cell r="BE159">
            <v>770.57384448013408</v>
          </cell>
          <cell r="BF159">
            <v>670.4417380235052</v>
          </cell>
        </row>
        <row r="160">
          <cell r="Z160">
            <v>0.14942444580498951</v>
          </cell>
          <cell r="AA160">
            <v>0.49002933189162756</v>
          </cell>
          <cell r="AB160">
            <v>0.12287621517785861</v>
          </cell>
          <cell r="AC160">
            <v>0.81301424373526532</v>
          </cell>
          <cell r="AD160">
            <v>1.6303488896944403</v>
          </cell>
          <cell r="AE160">
            <v>4.5489854333885127</v>
          </cell>
          <cell r="AF160">
            <v>20.379066258223034</v>
          </cell>
          <cell r="AG160">
            <v>23.296781793083671</v>
          </cell>
          <cell r="AH160">
            <v>64.97399877864143</v>
          </cell>
          <cell r="AI160">
            <v>199.04348169687253</v>
          </cell>
          <cell r="AJ160">
            <v>205.19010555038619</v>
          </cell>
          <cell r="AK160">
            <v>247.51540626573663</v>
          </cell>
          <cell r="AL160">
            <v>317.67367335566246</v>
          </cell>
          <cell r="AM160">
            <v>359.38793718322739</v>
          </cell>
          <cell r="AN160">
            <v>438.71522129161849</v>
          </cell>
          <cell r="AO160">
            <v>469.07756021603234</v>
          </cell>
          <cell r="AP160">
            <v>515.6590475944073</v>
          </cell>
          <cell r="AQ160">
            <v>531.37868056468676</v>
          </cell>
          <cell r="AR160">
            <v>531.37868056468676</v>
          </cell>
          <cell r="AS160">
            <v>410.31127317526841</v>
          </cell>
          <cell r="AT160">
            <v>449.04948610848857</v>
          </cell>
          <cell r="AU160">
            <v>504.56201627328318</v>
          </cell>
          <cell r="AV160">
            <v>501.92917920377147</v>
          </cell>
          <cell r="AW160">
            <v>498.8425503721578</v>
          </cell>
          <cell r="AX160">
            <v>520.70432573714754</v>
          </cell>
          <cell r="AY160">
            <v>537.4826310009862</v>
          </cell>
          <cell r="AZ160">
            <v>549.64299416570077</v>
          </cell>
          <cell r="BA160">
            <v>556.00659773657662</v>
          </cell>
          <cell r="BB160">
            <v>572.5835343125126</v>
          </cell>
          <cell r="BC160">
            <v>603.89350467981546</v>
          </cell>
          <cell r="BD160">
            <v>790.73943514274617</v>
          </cell>
          <cell r="BE160">
            <v>791.64461643264099</v>
          </cell>
          <cell r="BF160">
            <v>508.71769266572892</v>
          </cell>
        </row>
        <row r="161">
          <cell r="Z161">
            <v>0.31835402210742042</v>
          </cell>
          <cell r="AA161">
            <v>0.49260579494150125</v>
          </cell>
          <cell r="AB161">
            <v>0.64132129598126819</v>
          </cell>
          <cell r="AC161">
            <v>0.4552701010529237</v>
          </cell>
          <cell r="AD161">
            <v>0.2385244062810723</v>
          </cell>
          <cell r="AE161">
            <v>3.268501774725578</v>
          </cell>
          <cell r="AF161">
            <v>33.848002657708911</v>
          </cell>
          <cell r="AG161">
            <v>25.829929573196463</v>
          </cell>
          <cell r="AH161">
            <v>74.580807574083664</v>
          </cell>
          <cell r="AI161">
            <v>240.43233327638276</v>
          </cell>
          <cell r="AJ161">
            <v>246.30106081993981</v>
          </cell>
          <cell r="AK161">
            <v>295.7482508930417</v>
          </cell>
          <cell r="AL161">
            <v>375.323308888734</v>
          </cell>
          <cell r="AM161">
            <v>465.15726243182814</v>
          </cell>
          <cell r="AN161">
            <v>533.64254306263933</v>
          </cell>
          <cell r="AO161">
            <v>572.49823932758102</v>
          </cell>
          <cell r="AP161">
            <v>633.95572043428967</v>
          </cell>
          <cell r="AQ161">
            <v>658.39543247249082</v>
          </cell>
          <cell r="AR161">
            <v>658.39543247249082</v>
          </cell>
          <cell r="AS161">
            <v>503.2014755441844</v>
          </cell>
          <cell r="AT161">
            <v>551.9148607425758</v>
          </cell>
          <cell r="AU161">
            <v>621.13456753083005</v>
          </cell>
          <cell r="AV161">
            <v>618.04888665516592</v>
          </cell>
          <cell r="AW161">
            <v>613.15982663265015</v>
          </cell>
          <cell r="AX161">
            <v>640.52075026891464</v>
          </cell>
          <cell r="AY161">
            <v>661.33244217728713</v>
          </cell>
          <cell r="AZ161">
            <v>676.20442213887929</v>
          </cell>
          <cell r="BA161">
            <v>683.8762411139104</v>
          </cell>
          <cell r="BB161">
            <v>704.37474946106317</v>
          </cell>
          <cell r="BC161">
            <v>742.92077425100047</v>
          </cell>
          <cell r="BD161">
            <v>744.08517557914763</v>
          </cell>
          <cell r="BE161">
            <v>670.4417380235052</v>
          </cell>
          <cell r="BF161">
            <v>397.23122113725509</v>
          </cell>
        </row>
        <row r="213">
          <cell r="D213" t="str">
            <v xml:space="preserve">95/96 </v>
          </cell>
          <cell r="E213" t="str">
            <v xml:space="preserve">96/97 </v>
          </cell>
          <cell r="F213" t="str">
            <v xml:space="preserve">97/98 </v>
          </cell>
          <cell r="G213" t="str">
            <v xml:space="preserve">98/99 </v>
          </cell>
          <cell r="H213" t="str">
            <v xml:space="preserve">99/00 </v>
          </cell>
          <cell r="I213" t="str">
            <v xml:space="preserve">00/01 </v>
          </cell>
          <cell r="J213" t="str">
            <v xml:space="preserve">01/02 </v>
          </cell>
          <cell r="K213" t="str">
            <v xml:space="preserve">02/03 </v>
          </cell>
          <cell r="L213" t="str">
            <v xml:space="preserve">03/04 </v>
          </cell>
          <cell r="M213" t="str">
            <v xml:space="preserve">04/05 </v>
          </cell>
          <cell r="N213" t="str">
            <v xml:space="preserve">05/06 </v>
          </cell>
          <cell r="O213" t="str">
            <v xml:space="preserve">06/07 </v>
          </cell>
          <cell r="P213" t="str">
            <v xml:space="preserve">07/08 </v>
          </cell>
          <cell r="Q213" t="str">
            <v xml:space="preserve">08/09 </v>
          </cell>
          <cell r="R213" t="str">
            <v xml:space="preserve">09/10 </v>
          </cell>
          <cell r="S213" t="str">
            <v xml:space="preserve">10/11 </v>
          </cell>
          <cell r="T213" t="str">
            <v xml:space="preserve">11/12 </v>
          </cell>
          <cell r="U213" t="str">
            <v xml:space="preserve">12/13 </v>
          </cell>
          <cell r="V213" t="str">
            <v xml:space="preserve">13/14 </v>
          </cell>
          <cell r="W213" t="str">
            <v xml:space="preserve">14/15 </v>
          </cell>
          <cell r="X213" t="str">
            <v xml:space="preserve">15/16 </v>
          </cell>
          <cell r="Y213" t="str">
            <v xml:space="preserve">16/17 </v>
          </cell>
          <cell r="Z213" t="str">
            <v xml:space="preserve">17/18 </v>
          </cell>
          <cell r="AA213" t="str">
            <v xml:space="preserve">18/19 </v>
          </cell>
          <cell r="AB213" t="str">
            <v>19/20</v>
          </cell>
          <cell r="AC213" t="str">
            <v>20/21</v>
          </cell>
          <cell r="AD213" t="str">
            <v xml:space="preserve">21/22 </v>
          </cell>
          <cell r="AE213" t="str">
            <v xml:space="preserve">22/23 </v>
          </cell>
          <cell r="AF213" t="str">
            <v xml:space="preserve">23/24 </v>
          </cell>
          <cell r="AG213" t="str">
            <v xml:space="preserve">24/25 </v>
          </cell>
          <cell r="AH213" t="str">
            <v>25/26</v>
          </cell>
          <cell r="AI213" t="str">
            <v>26/27</v>
          </cell>
          <cell r="AJ213" t="str">
            <v>27/28</v>
          </cell>
          <cell r="AK213" t="str">
            <v>28/29</v>
          </cell>
          <cell r="AL213" t="str">
            <v>29/30</v>
          </cell>
          <cell r="AM213" t="str">
            <v>30/31</v>
          </cell>
          <cell r="AN213" t="str">
            <v>31/32</v>
          </cell>
          <cell r="AO213" t="str">
            <v>32/33</v>
          </cell>
          <cell r="AP213" t="str">
            <v>33/34</v>
          </cell>
          <cell r="AQ213" t="str">
            <v>34/35</v>
          </cell>
          <cell r="AR213" t="str">
            <v>35/36</v>
          </cell>
          <cell r="AS213" t="str">
            <v>36/37</v>
          </cell>
          <cell r="AT213" t="str">
            <v>37/38</v>
          </cell>
          <cell r="AU213" t="str">
            <v>38/39</v>
          </cell>
          <cell r="AV213" t="str">
            <v>39/40</v>
          </cell>
          <cell r="AW213" t="str">
            <v>40/41</v>
          </cell>
          <cell r="AX213" t="str">
            <v>41/42</v>
          </cell>
          <cell r="AY213" t="str">
            <v>42/43</v>
          </cell>
          <cell r="AZ213" t="str">
            <v>43/44</v>
          </cell>
          <cell r="BA213" t="str">
            <v>44/45</v>
          </cell>
          <cell r="BB213" t="str">
            <v>45/46</v>
          </cell>
          <cell r="BC213" t="str">
            <v>46/47</v>
          </cell>
          <cell r="BD213" t="str">
            <v>47/48</v>
          </cell>
          <cell r="BE213" t="str">
            <v>48/49</v>
          </cell>
          <cell r="BF213" t="str">
            <v>49/50</v>
          </cell>
          <cell r="BG213" t="str">
            <v>50/51</v>
          </cell>
        </row>
        <row r="214">
          <cell r="D214">
            <v>252.9</v>
          </cell>
          <cell r="E214">
            <v>171.1</v>
          </cell>
          <cell r="F214">
            <v>227.9</v>
          </cell>
          <cell r="G214">
            <v>281.7</v>
          </cell>
          <cell r="H214">
            <v>254.3</v>
          </cell>
          <cell r="I214">
            <v>223.8</v>
          </cell>
          <cell r="J214">
            <v>226.4</v>
          </cell>
          <cell r="K214">
            <v>226.8</v>
          </cell>
          <cell r="L214">
            <v>184.46299999999999</v>
          </cell>
          <cell r="M214">
            <v>200.2</v>
          </cell>
          <cell r="N214">
            <v>197</v>
          </cell>
          <cell r="O214">
            <v>181.8</v>
          </cell>
          <cell r="P214">
            <v>244.7</v>
          </cell>
          <cell r="Q214">
            <v>198.7</v>
          </cell>
          <cell r="R214">
            <v>182.1</v>
          </cell>
          <cell r="S214">
            <v>168.93899999999999</v>
          </cell>
          <cell r="T214">
            <v>180</v>
          </cell>
          <cell r="U214">
            <v>180</v>
          </cell>
          <cell r="V214">
            <v>180</v>
          </cell>
          <cell r="W214">
            <v>180</v>
          </cell>
          <cell r="X214">
            <v>94.477999999999994</v>
          </cell>
          <cell r="Y214">
            <v>92.57</v>
          </cell>
          <cell r="Z214">
            <v>95.775000000000006</v>
          </cell>
          <cell r="AA214">
            <v>110.41500000000001</v>
          </cell>
          <cell r="AB214">
            <v>103.587</v>
          </cell>
          <cell r="AC214">
            <v>97.587000000000003</v>
          </cell>
          <cell r="AD214">
            <v>95</v>
          </cell>
          <cell r="AE214">
            <v>98.152000000000001</v>
          </cell>
          <cell r="AF214">
            <v>99</v>
          </cell>
          <cell r="AG214">
            <v>75.096999999999994</v>
          </cell>
          <cell r="AH214">
            <v>-386.36188281425814</v>
          </cell>
          <cell r="AI214">
            <v>-297.97743230305849</v>
          </cell>
          <cell r="AJ214">
            <v>-276.9695452587639</v>
          </cell>
          <cell r="AK214">
            <v>-241.3353669675987</v>
          </cell>
          <cell r="AL214">
            <v>-103.1474187025799</v>
          </cell>
          <cell r="AM214">
            <v>-142.77217582908361</v>
          </cell>
          <cell r="AN214">
            <v>-218.17911519278607</v>
          </cell>
          <cell r="AO214">
            <v>-284.38137726091907</v>
          </cell>
          <cell r="AP214">
            <v>-138.73160125943468</v>
          </cell>
          <cell r="AQ214">
            <v>-57.065301115319471</v>
          </cell>
          <cell r="AR214">
            <v>-3.098606279045498</v>
          </cell>
          <cell r="AS214">
            <v>33.666004309093523</v>
          </cell>
          <cell r="AT214">
            <v>178.97599133390008</v>
          </cell>
          <cell r="AU214">
            <v>216.17194667264175</v>
          </cell>
          <cell r="AV214">
            <v>219.63008975193156</v>
          </cell>
          <cell r="AW214">
            <v>390.76786473089896</v>
          </cell>
          <cell r="AX214">
            <v>425.9892494936355</v>
          </cell>
          <cell r="AY214">
            <v>452.44258032793755</v>
          </cell>
          <cell r="AZ214">
            <v>566.66424936689032</v>
          </cell>
          <cell r="BA214">
            <v>623.99044892335792</v>
          </cell>
          <cell r="BB214">
            <v>773.16948808583538</v>
          </cell>
          <cell r="BC214">
            <v>802.99405296782811</v>
          </cell>
          <cell r="BD214">
            <v>1080.4652522038914</v>
          </cell>
          <cell r="BE214">
            <v>968.26671042049043</v>
          </cell>
          <cell r="BF214">
            <v>810.07352381015062</v>
          </cell>
          <cell r="BG214">
            <v>975.60512847380778</v>
          </cell>
        </row>
        <row r="215">
          <cell r="D215">
            <v>266.10000000000002</v>
          </cell>
          <cell r="E215">
            <v>161.5</v>
          </cell>
          <cell r="F215">
            <v>212.3</v>
          </cell>
          <cell r="G215">
            <v>308.89999999999998</v>
          </cell>
          <cell r="H215">
            <v>248.6</v>
          </cell>
          <cell r="I215">
            <v>221.7</v>
          </cell>
          <cell r="J215">
            <v>254.5</v>
          </cell>
          <cell r="K215">
            <v>223.4</v>
          </cell>
          <cell r="L215">
            <v>189.12799999999999</v>
          </cell>
          <cell r="M215">
            <v>193.5</v>
          </cell>
          <cell r="N215">
            <v>182.8</v>
          </cell>
          <cell r="O215">
            <v>192.7</v>
          </cell>
          <cell r="P215">
            <v>272</v>
          </cell>
          <cell r="Q215">
            <v>200.9</v>
          </cell>
          <cell r="R215">
            <v>148.19999999999999</v>
          </cell>
          <cell r="S215">
            <v>158.88800000000001</v>
          </cell>
          <cell r="T215">
            <v>175</v>
          </cell>
          <cell r="U215">
            <v>175</v>
          </cell>
          <cell r="V215">
            <v>175</v>
          </cell>
          <cell r="W215">
            <v>175</v>
          </cell>
          <cell r="X215">
            <v>92.335999999999999</v>
          </cell>
          <cell r="Y215">
            <v>85.897000000000006</v>
          </cell>
          <cell r="Z215">
            <v>94.802999999999997</v>
          </cell>
          <cell r="AA215">
            <v>101.56699999999999</v>
          </cell>
          <cell r="AB215">
            <v>105.16800000000001</v>
          </cell>
          <cell r="AC215">
            <v>89</v>
          </cell>
          <cell r="AD215">
            <v>97</v>
          </cell>
          <cell r="AE215">
            <v>121</v>
          </cell>
          <cell r="AF215">
            <v>99</v>
          </cell>
          <cell r="AG215">
            <v>70.817999999999998</v>
          </cell>
          <cell r="AH215">
            <v>-580.08187820962416</v>
          </cell>
          <cell r="AI215">
            <v>-439.69395737047967</v>
          </cell>
          <cell r="AJ215">
            <v>-475.26515752461376</v>
          </cell>
          <cell r="AK215">
            <v>-448.22780344479315</v>
          </cell>
          <cell r="AL215">
            <v>-236.57726690761956</v>
          </cell>
          <cell r="AM215">
            <v>-321.00260780947895</v>
          </cell>
          <cell r="AN215">
            <v>-545.64412965741224</v>
          </cell>
          <cell r="AO215">
            <v>-750.56747082211211</v>
          </cell>
          <cell r="AP215">
            <v>-526.62193493593043</v>
          </cell>
          <cell r="AQ215">
            <v>-408.61539289813902</v>
          </cell>
          <cell r="AR215">
            <v>-365.36891670056593</v>
          </cell>
          <cell r="AS215">
            <v>-385.83033956338113</v>
          </cell>
          <cell r="AT215">
            <v>-171.39029015167011</v>
          </cell>
          <cell r="AU215">
            <v>-171.49059275703212</v>
          </cell>
          <cell r="AV215">
            <v>-224.18224211668758</v>
          </cell>
          <cell r="AW215">
            <v>63.150989410488592</v>
          </cell>
          <cell r="AX215">
            <v>64.925133412019704</v>
          </cell>
          <cell r="AY215">
            <v>24.309568956012527</v>
          </cell>
          <cell r="AZ215">
            <v>156.21874048856421</v>
          </cell>
          <cell r="BA215">
            <v>249.86630578487302</v>
          </cell>
          <cell r="BB215">
            <v>435.57808118122625</v>
          </cell>
          <cell r="BC215">
            <v>374.28685893039733</v>
          </cell>
          <cell r="BD215">
            <v>918.23851733503943</v>
          </cell>
          <cell r="BE215">
            <v>684.24329111511656</v>
          </cell>
          <cell r="BF215">
            <v>709.94133930538487</v>
          </cell>
          <cell r="BG215">
            <v>692.0893812635436</v>
          </cell>
        </row>
        <row r="216">
          <cell r="D216">
            <v>270.7</v>
          </cell>
          <cell r="E216">
            <v>170.1</v>
          </cell>
          <cell r="F216">
            <v>221.4</v>
          </cell>
          <cell r="G216">
            <v>294.3</v>
          </cell>
          <cell r="H216">
            <v>251.3</v>
          </cell>
          <cell r="I216">
            <v>210</v>
          </cell>
          <cell r="J216">
            <v>237.4</v>
          </cell>
          <cell r="K216">
            <v>188.5</v>
          </cell>
          <cell r="L216">
            <v>220.126</v>
          </cell>
          <cell r="M216">
            <v>197.7</v>
          </cell>
          <cell r="N216">
            <v>226.8</v>
          </cell>
          <cell r="O216">
            <v>203.6</v>
          </cell>
          <cell r="P216">
            <v>235.5</v>
          </cell>
          <cell r="Q216">
            <v>171.4</v>
          </cell>
          <cell r="R216">
            <v>186.8</v>
          </cell>
          <cell r="S216">
            <v>188.70099999999999</v>
          </cell>
          <cell r="T216">
            <v>185</v>
          </cell>
          <cell r="U216">
            <v>185</v>
          </cell>
          <cell r="V216">
            <v>185</v>
          </cell>
          <cell r="W216">
            <v>185</v>
          </cell>
          <cell r="X216">
            <v>90.866</v>
          </cell>
          <cell r="Y216">
            <v>89.8</v>
          </cell>
          <cell r="Z216">
            <v>96.158000000000001</v>
          </cell>
          <cell r="AA216">
            <v>106.214</v>
          </cell>
          <cell r="AB216">
            <v>100.782</v>
          </cell>
          <cell r="AC216">
            <v>90.846999999999994</v>
          </cell>
          <cell r="AD216">
            <v>93</v>
          </cell>
          <cell r="AE216">
            <v>119.997</v>
          </cell>
          <cell r="AF216">
            <v>82.706000000000003</v>
          </cell>
          <cell r="AG216">
            <v>65.438000000000002</v>
          </cell>
          <cell r="AH216">
            <v>-329.94521440868618</v>
          </cell>
          <cell r="AI216">
            <v>-313.24069465008961</v>
          </cell>
          <cell r="AJ216">
            <v>-277.86301182072754</v>
          </cell>
          <cell r="AK216">
            <v>-246.21790608326461</v>
          </cell>
          <cell r="AL216">
            <v>-192.79693479321759</v>
          </cell>
          <cell r="AM216">
            <v>-130.30114726891571</v>
          </cell>
          <cell r="AN216">
            <v>-78.270118791313507</v>
          </cell>
          <cell r="AO216">
            <v>-15.968213469450475</v>
          </cell>
          <cell r="AP216">
            <v>43.351510201649944</v>
          </cell>
          <cell r="AQ216">
            <v>100.88056394276714</v>
          </cell>
          <cell r="AR216">
            <v>155.04436270786744</v>
          </cell>
          <cell r="AS216">
            <v>228.48472905134122</v>
          </cell>
          <cell r="AT216">
            <v>290.71737494672402</v>
          </cell>
          <cell r="AU216">
            <v>351.02768531555535</v>
          </cell>
          <cell r="AV216">
            <v>415.22389253402378</v>
          </cell>
          <cell r="AW216">
            <v>485.98278792829637</v>
          </cell>
          <cell r="AX216">
            <v>550.33420556262433</v>
          </cell>
          <cell r="AY216">
            <v>620.15794094095293</v>
          </cell>
          <cell r="AZ216">
            <v>684.25406677065712</v>
          </cell>
          <cell r="BA216">
            <v>754.70118545452658</v>
          </cell>
          <cell r="BB216">
            <v>826.75747861904813</v>
          </cell>
          <cell r="BC216">
            <v>900.05164997148563</v>
          </cell>
          <cell r="BD216">
            <v>932.26112733633954</v>
          </cell>
          <cell r="BE216">
            <v>1000.7058184579064</v>
          </cell>
          <cell r="BF216">
            <v>1078.5315343473012</v>
          </cell>
          <cell r="BG216">
            <v>1143.5936777410325</v>
          </cell>
        </row>
        <row r="217">
          <cell r="D217">
            <v>306.39999999999998</v>
          </cell>
          <cell r="E217">
            <v>273.8</v>
          </cell>
          <cell r="F217">
            <v>247.1</v>
          </cell>
          <cell r="G217">
            <v>336</v>
          </cell>
          <cell r="H217">
            <v>266.3</v>
          </cell>
          <cell r="I217">
            <v>226.3</v>
          </cell>
          <cell r="J217">
            <v>274.39999999999998</v>
          </cell>
          <cell r="K217">
            <v>238.5</v>
          </cell>
          <cell r="L217">
            <v>241.6</v>
          </cell>
          <cell r="M217">
            <v>176.8</v>
          </cell>
          <cell r="N217">
            <v>199.9</v>
          </cell>
          <cell r="O217">
            <v>236.1</v>
          </cell>
          <cell r="P217">
            <v>253.8</v>
          </cell>
          <cell r="Q217">
            <v>180.4</v>
          </cell>
          <cell r="R217">
            <v>182.51300000000001</v>
          </cell>
          <cell r="S217">
            <v>159.14699999999999</v>
          </cell>
          <cell r="T217">
            <v>190</v>
          </cell>
          <cell r="U217">
            <v>190</v>
          </cell>
          <cell r="V217">
            <v>190</v>
          </cell>
          <cell r="W217">
            <v>190</v>
          </cell>
          <cell r="X217">
            <v>87.804000000000002</v>
          </cell>
          <cell r="Y217">
            <v>103.11799999999999</v>
          </cell>
          <cell r="Z217">
            <v>107.914</v>
          </cell>
          <cell r="AA217">
            <v>111.568</v>
          </cell>
          <cell r="AB217">
            <v>104.494</v>
          </cell>
          <cell r="AC217">
            <v>95.12</v>
          </cell>
          <cell r="AD217">
            <v>92</v>
          </cell>
          <cell r="AE217">
            <v>123.011</v>
          </cell>
          <cell r="AF217">
            <v>93.12</v>
          </cell>
          <cell r="AG217">
            <v>80.522000000000006</v>
          </cell>
          <cell r="AH217">
            <v>-406.13409745395177</v>
          </cell>
          <cell r="AI217">
            <v>-275.5424505342454</v>
          </cell>
          <cell r="AJ217">
            <v>-217.58312930716266</v>
          </cell>
          <cell r="AK217">
            <v>-186.39659459282603</v>
          </cell>
          <cell r="AL217">
            <v>-81.131902456796126</v>
          </cell>
          <cell r="AM217">
            <v>-20.801715711719794</v>
          </cell>
          <cell r="AN217">
            <v>-15.950164951145098</v>
          </cell>
          <cell r="AO217">
            <v>133.72445121964813</v>
          </cell>
          <cell r="AP217">
            <v>246.73127694301058</v>
          </cell>
          <cell r="AQ217">
            <v>297.95116857078654</v>
          </cell>
          <cell r="AR217">
            <v>418.96561595240871</v>
          </cell>
          <cell r="AS217">
            <v>322.8898433525676</v>
          </cell>
          <cell r="AT217">
            <v>486.70850558147765</v>
          </cell>
          <cell r="AU217">
            <v>515.37767540437756</v>
          </cell>
          <cell r="AV217">
            <v>516.97554662403286</v>
          </cell>
          <cell r="AW217">
            <v>466.62903263103772</v>
          </cell>
          <cell r="AX217">
            <v>585.75551131472935</v>
          </cell>
          <cell r="AY217">
            <v>669.47869215986339</v>
          </cell>
          <cell r="AZ217">
            <v>702.85849601389054</v>
          </cell>
          <cell r="BA217">
            <v>813.15505296858669</v>
          </cell>
          <cell r="BB217">
            <v>913.7289216659733</v>
          </cell>
          <cell r="BC217">
            <v>689.95712949212248</v>
          </cell>
          <cell r="BD217">
            <v>1152.0820979400278</v>
          </cell>
          <cell r="BE217">
            <v>1154.2701356302728</v>
          </cell>
          <cell r="BF217">
            <v>1016.2723088918201</v>
          </cell>
          <cell r="BG217">
            <v>1228.5239975359905</v>
          </cell>
        </row>
        <row r="218">
          <cell r="D218">
            <v>276.39999999999998</v>
          </cell>
          <cell r="E218">
            <v>208.6</v>
          </cell>
          <cell r="F218">
            <v>300.8</v>
          </cell>
          <cell r="G218">
            <v>335.9</v>
          </cell>
          <cell r="H218">
            <v>293.8</v>
          </cell>
          <cell r="I218">
            <v>197.3</v>
          </cell>
          <cell r="J218">
            <v>283.89999999999998</v>
          </cell>
          <cell r="K218">
            <v>242.9</v>
          </cell>
          <cell r="L218">
            <v>245.8</v>
          </cell>
          <cell r="M218">
            <v>144.80000000000001</v>
          </cell>
          <cell r="N218">
            <v>228.9</v>
          </cell>
          <cell r="O218">
            <v>263.89999999999998</v>
          </cell>
          <cell r="P218">
            <v>271.5</v>
          </cell>
          <cell r="Q218">
            <v>215</v>
          </cell>
          <cell r="R218">
            <v>154.482</v>
          </cell>
          <cell r="S218">
            <v>192.82400000000001</v>
          </cell>
          <cell r="T218">
            <v>215</v>
          </cell>
          <cell r="U218">
            <v>215</v>
          </cell>
          <cell r="V218">
            <v>215</v>
          </cell>
          <cell r="W218">
            <v>215</v>
          </cell>
          <cell r="X218">
            <v>84.623000000000005</v>
          </cell>
          <cell r="Y218">
            <v>88.44</v>
          </cell>
          <cell r="Z218">
            <v>101.21</v>
          </cell>
          <cell r="AA218">
            <v>98.694999999999993</v>
          </cell>
          <cell r="AB218">
            <v>100.547</v>
          </cell>
          <cell r="AC218">
            <v>105.21</v>
          </cell>
          <cell r="AD218">
            <v>93</v>
          </cell>
          <cell r="AE218">
            <v>83.197999999999993</v>
          </cell>
          <cell r="AF218">
            <v>88.037000000000006</v>
          </cell>
          <cell r="AG218">
            <v>81.102000000000004</v>
          </cell>
          <cell r="AH218">
            <v>-483.68430388540241</v>
          </cell>
          <cell r="AI218">
            <v>-372.1303617138712</v>
          </cell>
          <cell r="AJ218">
            <v>-300.56816189502774</v>
          </cell>
          <cell r="AK218">
            <v>-295.28566218763706</v>
          </cell>
          <cell r="AL218">
            <v>-176.10239561593869</v>
          </cell>
          <cell r="AM218">
            <v>-171.31268050654535</v>
          </cell>
          <cell r="AN218">
            <v>-248.85965247133788</v>
          </cell>
          <cell r="AO218">
            <v>-34.021769537496539</v>
          </cell>
          <cell r="AP218">
            <v>64.745217204405662</v>
          </cell>
          <cell r="AQ218">
            <v>130.0071196485485</v>
          </cell>
          <cell r="AR218">
            <v>309.81158639882688</v>
          </cell>
          <cell r="AS218">
            <v>120.11951734868057</v>
          </cell>
          <cell r="AT218">
            <v>205.08959688190021</v>
          </cell>
          <cell r="AU218">
            <v>189.02831929747572</v>
          </cell>
          <cell r="AV218">
            <v>267.83061009650578</v>
          </cell>
          <cell r="AW218">
            <v>93.408102597614288</v>
          </cell>
          <cell r="AX218">
            <v>169.84677243365491</v>
          </cell>
          <cell r="AY218">
            <v>206.19170522711715</v>
          </cell>
          <cell r="AZ218">
            <v>279.32603341722461</v>
          </cell>
          <cell r="BA218">
            <v>406.11646348422119</v>
          </cell>
          <cell r="BB218">
            <v>589.68169986073485</v>
          </cell>
          <cell r="BC218">
            <v>131.52871913770946</v>
          </cell>
          <cell r="BD218">
            <v>1305.3543674676828</v>
          </cell>
          <cell r="BE218">
            <v>1545.5336841576159</v>
          </cell>
          <cell r="BF218">
            <v>1195.1220222541288</v>
          </cell>
          <cell r="BG218">
            <v>1388.3799353772408</v>
          </cell>
        </row>
        <row r="219">
          <cell r="D219">
            <v>274.10000000000002</v>
          </cell>
          <cell r="E219">
            <v>220</v>
          </cell>
          <cell r="F219">
            <v>319.10000000000002</v>
          </cell>
          <cell r="G219">
            <v>320.3</v>
          </cell>
          <cell r="H219">
            <v>332.9</v>
          </cell>
          <cell r="I219">
            <v>214.8</v>
          </cell>
          <cell r="J219">
            <v>246.8</v>
          </cell>
          <cell r="K219">
            <v>246.53200000000001</v>
          </cell>
          <cell r="L219">
            <v>277.8</v>
          </cell>
          <cell r="M219">
            <v>169.7</v>
          </cell>
          <cell r="N219">
            <v>225.3</v>
          </cell>
          <cell r="O219">
            <v>257.8</v>
          </cell>
          <cell r="P219">
            <v>260.10000000000002</v>
          </cell>
          <cell r="Q219">
            <v>278.3</v>
          </cell>
          <cell r="R219">
            <v>176.28</v>
          </cell>
          <cell r="S219">
            <v>153.822</v>
          </cell>
          <cell r="T219">
            <v>220</v>
          </cell>
          <cell r="U219">
            <v>220</v>
          </cell>
          <cell r="V219">
            <v>220</v>
          </cell>
          <cell r="W219">
            <v>220</v>
          </cell>
          <cell r="X219">
            <v>81.600999999999999</v>
          </cell>
          <cell r="Y219">
            <v>78.27</v>
          </cell>
          <cell r="Z219">
            <v>89.311000000000007</v>
          </cell>
          <cell r="AA219">
            <v>82.006</v>
          </cell>
          <cell r="AB219">
            <v>99.328000000000003</v>
          </cell>
          <cell r="AC219">
            <v>97</v>
          </cell>
          <cell r="AD219">
            <v>110.218</v>
          </cell>
          <cell r="AE219">
            <v>80.308999999999997</v>
          </cell>
          <cell r="AF219">
            <v>78.084999999999994</v>
          </cell>
          <cell r="AG219">
            <v>81.102000000000004</v>
          </cell>
          <cell r="AH219">
            <v>-416.50337579366214</v>
          </cell>
          <cell r="AI219">
            <v>-213.73533620804182</v>
          </cell>
          <cell r="AJ219">
            <v>-108.9684139968906</v>
          </cell>
          <cell r="AK219">
            <v>-102.00779942113627</v>
          </cell>
          <cell r="AL219">
            <v>67.788514863803584</v>
          </cell>
          <cell r="AM219">
            <v>114.07002102916726</v>
          </cell>
          <cell r="AN219">
            <v>51.485879204724483</v>
          </cell>
          <cell r="AO219">
            <v>355.25341342117213</v>
          </cell>
          <cell r="AP219">
            <v>401.38327630742299</v>
          </cell>
          <cell r="AQ219">
            <v>462.69384573009995</v>
          </cell>
          <cell r="AR219">
            <v>635.33746645826614</v>
          </cell>
          <cell r="AS219">
            <v>440.62263817014536</v>
          </cell>
          <cell r="AT219">
            <v>492.54115671821592</v>
          </cell>
          <cell r="AU219">
            <v>494.32458656223014</v>
          </cell>
          <cell r="AV219">
            <v>643.81747357093661</v>
          </cell>
          <cell r="AW219">
            <v>447.23446525820611</v>
          </cell>
          <cell r="AX219">
            <v>559.08575810109107</v>
          </cell>
          <cell r="AY219">
            <v>517.10603618055461</v>
          </cell>
          <cell r="AZ219">
            <v>611.13685232954435</v>
          </cell>
          <cell r="BA219">
            <v>778.22306495902239</v>
          </cell>
          <cell r="BB219">
            <v>932.60174933331768</v>
          </cell>
          <cell r="BC219">
            <v>704.0443772744527</v>
          </cell>
          <cell r="BD219">
            <v>1613.5233697356405</v>
          </cell>
          <cell r="BE219">
            <v>2281.555090559666</v>
          </cell>
          <cell r="BF219">
            <v>1709.9886823652967</v>
          </cell>
          <cell r="BG219">
            <v>1984.8000044436119</v>
          </cell>
        </row>
        <row r="220">
          <cell r="D220">
            <v>219</v>
          </cell>
          <cell r="E220">
            <v>197.4</v>
          </cell>
          <cell r="F220">
            <v>279.5</v>
          </cell>
          <cell r="G220">
            <v>278.3</v>
          </cell>
          <cell r="H220">
            <v>285.5</v>
          </cell>
          <cell r="I220">
            <v>163.80000000000001</v>
          </cell>
          <cell r="J220">
            <v>234.9</v>
          </cell>
          <cell r="K220">
            <v>231.874</v>
          </cell>
          <cell r="L220">
            <v>264.60000000000002</v>
          </cell>
          <cell r="M220">
            <v>123.7</v>
          </cell>
          <cell r="N220">
            <v>248.1</v>
          </cell>
          <cell r="O220">
            <v>193.9</v>
          </cell>
          <cell r="P220">
            <v>257.2</v>
          </cell>
          <cell r="Q220">
            <v>209</v>
          </cell>
          <cell r="R220">
            <v>170.19499999999999</v>
          </cell>
          <cell r="S220">
            <v>161.41499999999999</v>
          </cell>
          <cell r="T220">
            <v>180</v>
          </cell>
          <cell r="U220">
            <v>180</v>
          </cell>
          <cell r="V220">
            <v>180</v>
          </cell>
          <cell r="W220">
            <v>180</v>
          </cell>
          <cell r="X220">
            <v>76.974000000000004</v>
          </cell>
          <cell r="Y220">
            <v>71.125</v>
          </cell>
          <cell r="Z220">
            <v>90.778999999999996</v>
          </cell>
          <cell r="AA220">
            <v>85.965000000000003</v>
          </cell>
          <cell r="AB220">
            <v>87.447999999999993</v>
          </cell>
          <cell r="AC220">
            <v>105.462</v>
          </cell>
          <cell r="AD220">
            <v>113.13</v>
          </cell>
          <cell r="AE220">
            <v>98</v>
          </cell>
          <cell r="AF220">
            <v>83.876000000000005</v>
          </cell>
          <cell r="AG220">
            <v>67.792000000000002</v>
          </cell>
          <cell r="AH220">
            <v>-366.91759924235555</v>
          </cell>
          <cell r="AI220">
            <v>-171.06142387378145</v>
          </cell>
          <cell r="AJ220">
            <v>-41.309956589297485</v>
          </cell>
          <cell r="AK220">
            <v>-67.008389060223521</v>
          </cell>
          <cell r="AL220">
            <v>56.7661424583805</v>
          </cell>
          <cell r="AM220">
            <v>197.35813394939157</v>
          </cell>
          <cell r="AN220">
            <v>194.2872515584711</v>
          </cell>
          <cell r="AO220">
            <v>608.80030282310429</v>
          </cell>
          <cell r="AP220">
            <v>578.85063664380186</v>
          </cell>
          <cell r="AQ220">
            <v>659.90783158572003</v>
          </cell>
          <cell r="AR220">
            <v>836.09128573697728</v>
          </cell>
          <cell r="AS220">
            <v>656.55061098312149</v>
          </cell>
          <cell r="AT220">
            <v>696.77399021417727</v>
          </cell>
          <cell r="AU220">
            <v>769.18469013110303</v>
          </cell>
          <cell r="AV220">
            <v>904.43945166108199</v>
          </cell>
          <cell r="AW220">
            <v>697.08073998322459</v>
          </cell>
          <cell r="AX220">
            <v>847.5088365706772</v>
          </cell>
          <cell r="AY220">
            <v>777.4914865743948</v>
          </cell>
          <cell r="AZ220">
            <v>903.22872820763155</v>
          </cell>
          <cell r="BA220">
            <v>1164.0366382451703</v>
          </cell>
          <cell r="BB220">
            <v>1150.6938967735925</v>
          </cell>
          <cell r="BC220">
            <v>982.09745339302367</v>
          </cell>
          <cell r="BD220">
            <v>1858.5751261389314</v>
          </cell>
          <cell r="BE220">
            <v>2317.5100449097554</v>
          </cell>
          <cell r="BF220">
            <v>1629.1278785861518</v>
          </cell>
          <cell r="BG220">
            <v>1894.874010698283</v>
          </cell>
        </row>
        <row r="221">
          <cell r="D221">
            <v>223.2</v>
          </cell>
          <cell r="E221">
            <v>219.4</v>
          </cell>
          <cell r="F221">
            <v>284.10000000000002</v>
          </cell>
          <cell r="G221">
            <v>269.10000000000002</v>
          </cell>
          <cell r="H221">
            <v>302.8</v>
          </cell>
          <cell r="I221">
            <v>173.2</v>
          </cell>
          <cell r="J221">
            <v>231.5</v>
          </cell>
          <cell r="K221">
            <v>209.392</v>
          </cell>
          <cell r="L221">
            <v>229.7</v>
          </cell>
          <cell r="M221">
            <v>140.69999999999999</v>
          </cell>
          <cell r="N221">
            <v>197.6</v>
          </cell>
          <cell r="O221">
            <v>144.6</v>
          </cell>
          <cell r="P221">
            <v>249.4</v>
          </cell>
          <cell r="Q221">
            <v>177.5</v>
          </cell>
          <cell r="R221">
            <v>141.54300000000001</v>
          </cell>
          <cell r="S221">
            <v>140.02600000000001</v>
          </cell>
          <cell r="T221">
            <v>145</v>
          </cell>
          <cell r="U221">
            <v>145</v>
          </cell>
          <cell r="V221">
            <v>145</v>
          </cell>
          <cell r="W221">
            <v>98.909000000000006</v>
          </cell>
          <cell r="X221">
            <v>71.353999999999999</v>
          </cell>
          <cell r="Y221">
            <v>73.611999999999995</v>
          </cell>
          <cell r="Z221">
            <v>85.192999999999998</v>
          </cell>
          <cell r="AA221">
            <v>76.671999999999997</v>
          </cell>
          <cell r="AB221">
            <v>107.693</v>
          </cell>
          <cell r="AC221">
            <v>95</v>
          </cell>
          <cell r="AD221">
            <v>119.477</v>
          </cell>
          <cell r="AE221">
            <v>100</v>
          </cell>
          <cell r="AF221">
            <v>85.343999999999994</v>
          </cell>
          <cell r="AG221">
            <v>0</v>
          </cell>
          <cell r="AH221">
            <v>-366.7564009520359</v>
          </cell>
          <cell r="AI221">
            <v>-222.13514364611694</v>
          </cell>
          <cell r="AJ221">
            <v>-77.225087077650528</v>
          </cell>
          <cell r="AK221">
            <v>-169.80020517683658</v>
          </cell>
          <cell r="AL221">
            <v>-111.64566491545372</v>
          </cell>
          <cell r="AM221">
            <v>146.05522354991729</v>
          </cell>
          <cell r="AN221">
            <v>217.27239679543914</v>
          </cell>
          <cell r="AO221">
            <v>684.64407781441605</v>
          </cell>
          <cell r="AP221">
            <v>566.09669940158005</v>
          </cell>
          <cell r="AQ221">
            <v>659.38512339340446</v>
          </cell>
          <cell r="AR221">
            <v>837.55317993187145</v>
          </cell>
          <cell r="AS221">
            <v>695.78852812651394</v>
          </cell>
          <cell r="AT221">
            <v>707.28751833857564</v>
          </cell>
          <cell r="AU221">
            <v>838.08686902159661</v>
          </cell>
          <cell r="AV221">
            <v>965.67624411220049</v>
          </cell>
          <cell r="AW221">
            <v>744.88071730303704</v>
          </cell>
          <cell r="AX221">
            <v>922.18293211941386</v>
          </cell>
          <cell r="AY221">
            <v>854.46788270122829</v>
          </cell>
          <cell r="AZ221">
            <v>946.81012583936194</v>
          </cell>
          <cell r="BA221">
            <v>1289.7178883264751</v>
          </cell>
          <cell r="BB221">
            <v>1200.198331295778</v>
          </cell>
          <cell r="BC221">
            <v>1123.6178420436413</v>
          </cell>
          <cell r="BD221">
            <v>1836.3834090722121</v>
          </cell>
          <cell r="BE221">
            <v>2072.6521865620016</v>
          </cell>
          <cell r="BF221">
            <v>1470.4844135104506</v>
          </cell>
          <cell r="BG221">
            <v>1911.6187156363894</v>
          </cell>
        </row>
        <row r="222">
          <cell r="D222">
            <v>203.3</v>
          </cell>
          <cell r="E222">
            <v>235</v>
          </cell>
          <cell r="F222">
            <v>272.3</v>
          </cell>
          <cell r="G222">
            <v>265.39999999999998</v>
          </cell>
          <cell r="H222">
            <v>294.3</v>
          </cell>
          <cell r="I222">
            <v>168.5</v>
          </cell>
          <cell r="J222">
            <v>252.3</v>
          </cell>
          <cell r="K222">
            <v>170.142</v>
          </cell>
          <cell r="L222">
            <v>216.9</v>
          </cell>
          <cell r="M222">
            <v>160.6</v>
          </cell>
          <cell r="N222">
            <v>210.9</v>
          </cell>
          <cell r="O222">
            <v>190.4</v>
          </cell>
          <cell r="P222">
            <v>231</v>
          </cell>
          <cell r="Q222">
            <v>135.5</v>
          </cell>
          <cell r="R222">
            <v>167.19499999999999</v>
          </cell>
          <cell r="S222">
            <v>157.375</v>
          </cell>
          <cell r="T222">
            <v>160</v>
          </cell>
          <cell r="U222">
            <v>160</v>
          </cell>
          <cell r="V222">
            <v>160</v>
          </cell>
          <cell r="W222">
            <v>92.078999999999994</v>
          </cell>
          <cell r="X222">
            <v>78.061000000000007</v>
          </cell>
          <cell r="Y222">
            <v>75.152000000000001</v>
          </cell>
          <cell r="Z222">
            <v>80.741</v>
          </cell>
          <cell r="AA222">
            <v>84.85</v>
          </cell>
          <cell r="AB222">
            <v>95</v>
          </cell>
          <cell r="AC222">
            <v>92</v>
          </cell>
          <cell r="AD222">
            <v>118</v>
          </cell>
          <cell r="AE222">
            <v>97</v>
          </cell>
          <cell r="AF222">
            <v>97</v>
          </cell>
          <cell r="AG222">
            <v>0</v>
          </cell>
          <cell r="AH222">
            <v>-289.3209072429986</v>
          </cell>
          <cell r="AI222">
            <v>-124.95058598862602</v>
          </cell>
          <cell r="AJ222">
            <v>59.693704103429354</v>
          </cell>
          <cell r="AK222">
            <v>-18.414354164668111</v>
          </cell>
          <cell r="AL222">
            <v>2.2434003140406276</v>
          </cell>
          <cell r="AM222">
            <v>278.60644970983878</v>
          </cell>
          <cell r="AN222">
            <v>427.59174765394414</v>
          </cell>
          <cell r="AO222">
            <v>963.5625236184502</v>
          </cell>
          <cell r="AP222">
            <v>789.83492202069783</v>
          </cell>
          <cell r="AQ222">
            <v>867.57643298998721</v>
          </cell>
          <cell r="AR222">
            <v>1043.0340350426723</v>
          </cell>
          <cell r="AS222">
            <v>935.7122524713003</v>
          </cell>
          <cell r="AT222">
            <v>921.68511111145972</v>
          </cell>
          <cell r="AU222">
            <v>1105.9145445451372</v>
          </cell>
          <cell r="AV222">
            <v>1233.7279945711368</v>
          </cell>
          <cell r="AW222">
            <v>997.93207103853069</v>
          </cell>
          <cell r="AX222">
            <v>1217.3561003609573</v>
          </cell>
          <cell r="AY222">
            <v>1124.1258034516554</v>
          </cell>
          <cell r="AZ222">
            <v>1232.8568973904398</v>
          </cell>
          <cell r="BA222">
            <v>1632.6104727101961</v>
          </cell>
          <cell r="BB222">
            <v>1550.36215892568</v>
          </cell>
          <cell r="BC222">
            <v>1548.1366161840017</v>
          </cell>
          <cell r="BD222">
            <v>2139.0562428700377</v>
          </cell>
          <cell r="BE222">
            <v>2251.7453688217047</v>
          </cell>
          <cell r="BF222">
            <v>1329.9468924164671</v>
          </cell>
          <cell r="BG222">
            <v>1769.9830118975694</v>
          </cell>
        </row>
        <row r="223">
          <cell r="D223">
            <v>175.7</v>
          </cell>
          <cell r="E223">
            <v>203</v>
          </cell>
          <cell r="F223">
            <v>297.2</v>
          </cell>
          <cell r="G223">
            <v>218.8</v>
          </cell>
          <cell r="H223">
            <v>283.39999999999998</v>
          </cell>
          <cell r="I223">
            <v>164.3</v>
          </cell>
          <cell r="J223">
            <v>293.5</v>
          </cell>
          <cell r="K223">
            <v>218.28700000000001</v>
          </cell>
          <cell r="L223">
            <v>254.1</v>
          </cell>
          <cell r="M223">
            <v>207.1</v>
          </cell>
          <cell r="N223">
            <v>174.9</v>
          </cell>
          <cell r="O223">
            <v>201.4</v>
          </cell>
          <cell r="P223">
            <v>194.1</v>
          </cell>
          <cell r="Q223">
            <v>156.30000000000001</v>
          </cell>
          <cell r="R223">
            <v>152.703</v>
          </cell>
          <cell r="S223">
            <v>165.96100000000001</v>
          </cell>
          <cell r="T223">
            <v>160</v>
          </cell>
          <cell r="U223">
            <v>160</v>
          </cell>
          <cell r="V223">
            <v>160</v>
          </cell>
          <cell r="W223">
            <v>85.66</v>
          </cell>
          <cell r="X223">
            <v>81.100999999999999</v>
          </cell>
          <cell r="Y223">
            <v>80.78</v>
          </cell>
          <cell r="Z223">
            <v>99.888000000000005</v>
          </cell>
          <cell r="AA223">
            <v>90.338999999999999</v>
          </cell>
          <cell r="AB223">
            <v>95.891000000000005</v>
          </cell>
          <cell r="AC223">
            <v>92</v>
          </cell>
          <cell r="AD223">
            <v>116.298</v>
          </cell>
          <cell r="AE223">
            <v>97</v>
          </cell>
          <cell r="AF223">
            <v>97</v>
          </cell>
          <cell r="AG223">
            <v>188.48322137964618</v>
          </cell>
          <cell r="AH223">
            <v>-177.63272040531973</v>
          </cell>
          <cell r="AI223">
            <v>-2.7838694716971304</v>
          </cell>
          <cell r="AJ223">
            <v>214.72888966616779</v>
          </cell>
          <cell r="AK223">
            <v>122.97600031511649</v>
          </cell>
          <cell r="AL223">
            <v>220.52603190615855</v>
          </cell>
          <cell r="AM223">
            <v>414.95248197837088</v>
          </cell>
          <cell r="AN223">
            <v>617.52751092315145</v>
          </cell>
          <cell r="AO223">
            <v>1172.0783528997117</v>
          </cell>
          <cell r="AP223">
            <v>988.35911145208547</v>
          </cell>
          <cell r="AQ223">
            <v>1043.203860153026</v>
          </cell>
          <cell r="AR223">
            <v>1216.4118298409549</v>
          </cell>
          <cell r="AS223">
            <v>1161.508721864886</v>
          </cell>
          <cell r="AT223">
            <v>1112.969431973959</v>
          </cell>
          <cell r="AU223">
            <v>1289.8389140779805</v>
          </cell>
          <cell r="AV223">
            <v>1475.9029939732038</v>
          </cell>
          <cell r="AW223">
            <v>1224.4995616176711</v>
          </cell>
          <cell r="AX223">
            <v>1490.9164330805447</v>
          </cell>
          <cell r="AY223">
            <v>1343.2889460343515</v>
          </cell>
          <cell r="AZ223">
            <v>1442.6630992074063</v>
          </cell>
          <cell r="BA223">
            <v>1925.6564417811019</v>
          </cell>
          <cell r="BB223">
            <v>1794.620624094716</v>
          </cell>
          <cell r="BC223">
            <v>1805.3659132653463</v>
          </cell>
          <cell r="BD223">
            <v>2042.3850384243383</v>
          </cell>
          <cell r="BE223">
            <v>2507.8964325741808</v>
          </cell>
          <cell r="BF223">
            <v>1559.8265146001347</v>
          </cell>
          <cell r="BG223">
            <v>1983.2969801095901</v>
          </cell>
        </row>
        <row r="224">
          <cell r="D224">
            <v>194.5</v>
          </cell>
          <cell r="E224">
            <v>225.3</v>
          </cell>
          <cell r="F224">
            <v>286.8</v>
          </cell>
          <cell r="G224">
            <v>243.7</v>
          </cell>
          <cell r="H224">
            <v>256.10000000000002</v>
          </cell>
          <cell r="I224">
            <v>199</v>
          </cell>
          <cell r="J224">
            <v>257.7</v>
          </cell>
          <cell r="K224">
            <v>197.02199999999999</v>
          </cell>
          <cell r="L224">
            <v>221.1</v>
          </cell>
          <cell r="M224">
            <v>183.2</v>
          </cell>
          <cell r="N224">
            <v>186.6</v>
          </cell>
          <cell r="O224">
            <v>235.5</v>
          </cell>
          <cell r="P224">
            <v>173.1</v>
          </cell>
          <cell r="Q224">
            <v>115.6</v>
          </cell>
          <cell r="R224">
            <v>172.85900000000001</v>
          </cell>
          <cell r="S224">
            <v>170</v>
          </cell>
          <cell r="T224">
            <v>160</v>
          </cell>
          <cell r="U224">
            <v>160</v>
          </cell>
          <cell r="V224">
            <v>160</v>
          </cell>
          <cell r="W224">
            <v>108.501</v>
          </cell>
          <cell r="X224">
            <v>82.903999999999996</v>
          </cell>
          <cell r="Y224">
            <v>84.328999999999994</v>
          </cell>
          <cell r="Z224">
            <v>102.239</v>
          </cell>
          <cell r="AA224">
            <v>89.548000000000002</v>
          </cell>
          <cell r="AB224">
            <v>96.195999999999998</v>
          </cell>
          <cell r="AC224">
            <v>95</v>
          </cell>
          <cell r="AD224">
            <v>119</v>
          </cell>
          <cell r="AE224">
            <v>86.388000000000005</v>
          </cell>
          <cell r="AF224">
            <v>98</v>
          </cell>
          <cell r="AG224">
            <v>454.42168253809399</v>
          </cell>
          <cell r="AH224">
            <v>12.838155687361109</v>
          </cell>
          <cell r="AI224">
            <v>171.68783861054283</v>
          </cell>
          <cell r="AJ224">
            <v>493.70905964395183</v>
          </cell>
          <cell r="AK224">
            <v>394.84477730976221</v>
          </cell>
          <cell r="AL224">
            <v>515.39377755455257</v>
          </cell>
          <cell r="AM224">
            <v>629.17966710675751</v>
          </cell>
          <cell r="AN224">
            <v>893.43486737629746</v>
          </cell>
          <cell r="AO224">
            <v>1460.5043061904332</v>
          </cell>
          <cell r="AP224">
            <v>1282.8231048092778</v>
          </cell>
          <cell r="AQ224">
            <v>1293.3862380539726</v>
          </cell>
          <cell r="AR224">
            <v>1462.6819717141234</v>
          </cell>
          <cell r="AS224">
            <v>1479.3812524727871</v>
          </cell>
          <cell r="AT224">
            <v>1391.607867901339</v>
          </cell>
          <cell r="AU224">
            <v>1558.3203491296456</v>
          </cell>
          <cell r="AV224">
            <v>1735.8959309471002</v>
          </cell>
          <cell r="AW224">
            <v>1468.2163354796608</v>
          </cell>
          <cell r="AX224">
            <v>1737.1428020678011</v>
          </cell>
          <cell r="AY224">
            <v>1773.4405330128668</v>
          </cell>
          <cell r="AZ224">
            <v>1849.4697834711835</v>
          </cell>
          <cell r="BA224">
            <v>2328.3876796805057</v>
          </cell>
          <cell r="BB224">
            <v>2110.5837055815555</v>
          </cell>
          <cell r="BC224">
            <v>2122.2543340726215</v>
          </cell>
          <cell r="BD224">
            <v>2107.6436507205663</v>
          </cell>
          <cell r="BE224">
            <v>2540.3878554419421</v>
          </cell>
          <cell r="BF224">
            <v>1944.0778902122406</v>
          </cell>
          <cell r="BG224">
            <v>2060.584541216841</v>
          </cell>
        </row>
      </sheetData>
      <sheetData sheetId="13"/>
      <sheetData sheetId="14"/>
      <sheetData sheetId="15">
        <row r="119">
          <cell r="Y119">
            <v>12.287952426892769</v>
          </cell>
        </row>
      </sheetData>
      <sheetData sheetId="16">
        <row r="119">
          <cell r="Y119">
            <v>22.713687847246391</v>
          </cell>
        </row>
      </sheetData>
      <sheetData sheetId="17">
        <row r="121">
          <cell r="Y121">
            <v>8.1239342468021096</v>
          </cell>
        </row>
      </sheetData>
      <sheetData sheetId="18"/>
      <sheetData sheetId="19">
        <row r="82">
          <cell r="B82">
            <v>50.53604167621706</v>
          </cell>
        </row>
      </sheetData>
      <sheetData sheetId="20"/>
      <sheetData sheetId="21"/>
      <sheetData sheetId="22">
        <row r="99">
          <cell r="B99">
            <v>56.662541489965335</v>
          </cell>
        </row>
      </sheetData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/>
      <sheetData sheetId="1"/>
      <sheetData sheetId="2"/>
      <sheetData sheetId="3"/>
      <sheetData sheetId="4"/>
      <sheetData sheetId="5">
        <row r="3">
          <cell r="AM3" t="str">
            <v xml:space="preserve">97/98 </v>
          </cell>
          <cell r="AN3" t="str">
            <v xml:space="preserve">98/99 </v>
          </cell>
          <cell r="AO3" t="str">
            <v xml:space="preserve">99/00 </v>
          </cell>
          <cell r="AP3" t="str">
            <v xml:space="preserve">00/01 </v>
          </cell>
          <cell r="AQ3" t="str">
            <v xml:space="preserve">01/02 </v>
          </cell>
          <cell r="AR3" t="str">
            <v xml:space="preserve">02/03 </v>
          </cell>
          <cell r="AS3" t="str">
            <v xml:space="preserve">03/04 </v>
          </cell>
          <cell r="AT3" t="str">
            <v xml:space="preserve">04/05 </v>
          </cell>
          <cell r="AU3" t="str">
            <v xml:space="preserve">05/06 </v>
          </cell>
          <cell r="AV3" t="str">
            <v xml:space="preserve">06/07 </v>
          </cell>
          <cell r="AW3" t="str">
            <v xml:space="preserve">07/08 </v>
          </cell>
          <cell r="AX3" t="str">
            <v xml:space="preserve">08/09 </v>
          </cell>
          <cell r="AY3" t="str">
            <v xml:space="preserve">09/10 </v>
          </cell>
          <cell r="AZ3" t="str">
            <v xml:space="preserve">10/11 </v>
          </cell>
          <cell r="BA3" t="str">
            <v xml:space="preserve">11/12 </v>
          </cell>
          <cell r="BB3" t="str">
            <v xml:space="preserve">12/13 </v>
          </cell>
          <cell r="BC3" t="str">
            <v xml:space="preserve">13/14 </v>
          </cell>
          <cell r="BD3" t="str">
            <v xml:space="preserve">14/15 </v>
          </cell>
          <cell r="BE3" t="str">
            <v xml:space="preserve">15/16 </v>
          </cell>
          <cell r="BF3" t="str">
            <v xml:space="preserve">16/17 </v>
          </cell>
          <cell r="BG3" t="str">
            <v xml:space="preserve">17/18 </v>
          </cell>
        </row>
        <row r="4">
          <cell r="AK4">
            <v>62.494999999999997</v>
          </cell>
          <cell r="AL4">
            <v>64.194999999999993</v>
          </cell>
          <cell r="AM4">
            <v>70.004999999999995</v>
          </cell>
          <cell r="AN4">
            <v>72.025000000000006</v>
          </cell>
          <cell r="AO4">
            <v>73.73</v>
          </cell>
          <cell r="AP4">
            <v>74.266000000000005</v>
          </cell>
          <cell r="AQ4">
            <v>74.075000000000003</v>
          </cell>
          <cell r="AR4">
            <v>73.962999999999994</v>
          </cell>
          <cell r="AS4">
            <v>73.403999999999996</v>
          </cell>
          <cell r="AT4">
            <v>75.207999999999998</v>
          </cell>
          <cell r="AU4">
            <v>72.031999999999996</v>
          </cell>
          <cell r="AV4">
            <v>75.522000000000006</v>
          </cell>
          <cell r="AW4">
            <v>64.741</v>
          </cell>
          <cell r="AX4">
            <v>75.718000000000004</v>
          </cell>
          <cell r="AY4">
            <v>77.450999999999993</v>
          </cell>
          <cell r="AZ4">
            <v>77.403999999999996</v>
          </cell>
          <cell r="BA4">
            <v>75.046000000000006</v>
          </cell>
          <cell r="BB4">
            <v>77.197999999999993</v>
          </cell>
          <cell r="BC4">
            <v>76.84</v>
          </cell>
          <cell r="BD4">
            <v>83.275999999999996</v>
          </cell>
          <cell r="BE4">
            <v>82.65</v>
          </cell>
          <cell r="BF4">
            <v>83.453000000000003</v>
          </cell>
          <cell r="BG4">
            <v>90.162000000000006</v>
          </cell>
          <cell r="BH4">
            <v>89.167000000000002</v>
          </cell>
          <cell r="BI4">
            <v>76.099999999999994</v>
          </cell>
          <cell r="BJ4">
            <v>83.353999999999999</v>
          </cell>
          <cell r="BK4">
            <v>87.194999999999993</v>
          </cell>
          <cell r="BL4">
            <v>87.45</v>
          </cell>
          <cell r="BM4">
            <v>83.6</v>
          </cell>
          <cell r="BN4">
            <v>87.05</v>
          </cell>
          <cell r="BO4">
            <v>83.38</v>
          </cell>
          <cell r="BP4">
            <v>84</v>
          </cell>
          <cell r="BQ4">
            <v>83</v>
          </cell>
          <cell r="BR4">
            <v>82</v>
          </cell>
          <cell r="BS4">
            <v>89</v>
          </cell>
          <cell r="BT4">
            <v>90</v>
          </cell>
          <cell r="BU4">
            <v>91</v>
          </cell>
          <cell r="BV4">
            <v>91</v>
          </cell>
          <cell r="BW4">
            <v>91</v>
          </cell>
          <cell r="BX4">
            <v>90.5</v>
          </cell>
          <cell r="BY4">
            <v>91</v>
          </cell>
          <cell r="BZ4">
            <v>91</v>
          </cell>
          <cell r="CA4">
            <v>91</v>
          </cell>
          <cell r="CB4">
            <v>91</v>
          </cell>
          <cell r="CC4">
            <v>91</v>
          </cell>
          <cell r="CD4">
            <v>91</v>
          </cell>
          <cell r="CE4">
            <v>91</v>
          </cell>
          <cell r="CF4">
            <v>91</v>
          </cell>
          <cell r="CG4">
            <v>91</v>
          </cell>
          <cell r="CH4">
            <v>91</v>
          </cell>
          <cell r="CI4">
            <v>91</v>
          </cell>
          <cell r="CJ4">
            <v>91</v>
          </cell>
          <cell r="CK4">
            <v>91</v>
          </cell>
          <cell r="CL4">
            <v>91</v>
          </cell>
          <cell r="CM4">
            <v>91</v>
          </cell>
          <cell r="CN4">
            <v>91</v>
          </cell>
        </row>
        <row r="5">
          <cell r="AK5">
            <v>61.543999999999997</v>
          </cell>
          <cell r="AL5">
            <v>63.348999999999997</v>
          </cell>
          <cell r="AM5">
            <v>69.11</v>
          </cell>
          <cell r="AN5">
            <v>70.441000000000003</v>
          </cell>
          <cell r="AO5">
            <v>72.445999999999998</v>
          </cell>
          <cell r="AP5">
            <v>72.408000000000001</v>
          </cell>
          <cell r="AQ5">
            <v>72.974999999999994</v>
          </cell>
          <cell r="AR5">
            <v>72.497</v>
          </cell>
          <cell r="AS5">
            <v>72.475999999999999</v>
          </cell>
          <cell r="AT5">
            <v>73.957999999999998</v>
          </cell>
          <cell r="AU5">
            <v>71.251000000000005</v>
          </cell>
          <cell r="AV5">
            <v>74.602000000000004</v>
          </cell>
          <cell r="AW5">
            <v>64.146000000000001</v>
          </cell>
          <cell r="AX5">
            <v>74.680999999999997</v>
          </cell>
          <cell r="AY5">
            <v>76.372</v>
          </cell>
          <cell r="AZ5">
            <v>76.61</v>
          </cell>
          <cell r="BA5">
            <v>73.775999999999996</v>
          </cell>
          <cell r="BB5">
            <v>76.144000000000005</v>
          </cell>
          <cell r="BC5">
            <v>76.253</v>
          </cell>
          <cell r="BD5">
            <v>82.590999999999994</v>
          </cell>
          <cell r="BE5">
            <v>81.731999999999999</v>
          </cell>
          <cell r="BF5">
            <v>82.706000000000003</v>
          </cell>
          <cell r="BG5">
            <v>89.542000000000002</v>
          </cell>
          <cell r="BH5">
            <v>87.593999999999994</v>
          </cell>
          <cell r="BI5">
            <v>74.938999999999993</v>
          </cell>
          <cell r="BJ5">
            <v>82.602999999999994</v>
          </cell>
          <cell r="BK5">
            <v>86.292000000000002</v>
          </cell>
          <cell r="BL5">
            <v>86.174000000000007</v>
          </cell>
          <cell r="BM5">
            <v>82.271000000000001</v>
          </cell>
          <cell r="BN5">
            <v>86.05</v>
          </cell>
          <cell r="BO5">
            <v>82.534999999999997</v>
          </cell>
          <cell r="BP5">
            <v>82.979718338682545</v>
          </cell>
          <cell r="BQ5">
            <v>81.94581989622074</v>
          </cell>
          <cell r="BR5">
            <v>80.949239876612751</v>
          </cell>
          <cell r="BS5">
            <v>87.990251654982728</v>
          </cell>
          <cell r="BT5">
            <v>88.9358889260632</v>
          </cell>
          <cell r="BU5">
            <v>89.947536172422261</v>
          </cell>
          <cell r="BV5">
            <v>89.923322125143315</v>
          </cell>
          <cell r="BW5">
            <v>89.952178777833851</v>
          </cell>
          <cell r="BX5">
            <v>89.453028621865755</v>
          </cell>
          <cell r="BY5">
            <v>89.947429212226709</v>
          </cell>
          <cell r="BZ5">
            <v>89.948692783289104</v>
          </cell>
          <cell r="CA5">
            <v>89.948558789173248</v>
          </cell>
          <cell r="CB5">
            <v>89.948446202599158</v>
          </cell>
          <cell r="CC5">
            <v>89.943486378385842</v>
          </cell>
          <cell r="CD5">
            <v>89.945571232269174</v>
          </cell>
          <cell r="CE5">
            <v>89.945024630371407</v>
          </cell>
          <cell r="CF5">
            <v>89.944745570143539</v>
          </cell>
          <cell r="CG5">
            <v>89.94712595292134</v>
          </cell>
          <cell r="CH5">
            <v>89.946564527931059</v>
          </cell>
          <cell r="CI5">
            <v>89.9</v>
          </cell>
          <cell r="CJ5">
            <v>89.9</v>
          </cell>
          <cell r="CK5">
            <v>89.9</v>
          </cell>
          <cell r="CL5">
            <v>89.9</v>
          </cell>
          <cell r="CM5">
            <v>89.9</v>
          </cell>
          <cell r="CN5">
            <v>89.9</v>
          </cell>
        </row>
        <row r="8">
          <cell r="AK8">
            <v>334.81400000000002</v>
          </cell>
          <cell r="AL8">
            <v>183.458</v>
          </cell>
          <cell r="AM8">
            <v>131.833</v>
          </cell>
          <cell r="AN8">
            <v>199.79900000000001</v>
          </cell>
          <cell r="AO8">
            <v>348.48200000000003</v>
          </cell>
          <cell r="AP8">
            <v>290.16199999999998</v>
          </cell>
          <cell r="AQ8">
            <v>247.74700000000001</v>
          </cell>
          <cell r="AR8">
            <v>208.06100000000001</v>
          </cell>
          <cell r="AS8">
            <v>178.32900000000001</v>
          </cell>
          <cell r="AT8">
            <v>112.414</v>
          </cell>
          <cell r="AU8">
            <v>255.738</v>
          </cell>
          <cell r="AV8">
            <v>449.32600000000002</v>
          </cell>
          <cell r="AW8">
            <v>573.80999999999995</v>
          </cell>
          <cell r="AX8">
            <v>205.03399999999999</v>
          </cell>
          <cell r="AY8">
            <v>138.19800000000001</v>
          </cell>
          <cell r="AZ8">
            <v>150.88499999999999</v>
          </cell>
          <cell r="BA8">
            <v>215.01300000000001</v>
          </cell>
          <cell r="BB8">
            <v>169.37</v>
          </cell>
          <cell r="BC8">
            <v>140.55699999999999</v>
          </cell>
          <cell r="BD8">
            <v>91.991</v>
          </cell>
          <cell r="BE8">
            <v>190.61</v>
          </cell>
          <cell r="BF8">
            <v>196.72900000000001</v>
          </cell>
          <cell r="BG8">
            <v>301.59500000000003</v>
          </cell>
          <cell r="BH8">
            <v>438.10500000000002</v>
          </cell>
          <cell r="BI8">
            <v>909.05200000000002</v>
          </cell>
          <cell r="BJ8">
            <v>524.54100000000005</v>
          </cell>
          <cell r="BK8">
            <v>256.97899999999998</v>
          </cell>
          <cell r="BL8">
            <v>274.39400000000001</v>
          </cell>
          <cell r="BM8">
            <v>264.18400000000003</v>
          </cell>
          <cell r="BN8">
            <v>342.43299999999999</v>
          </cell>
          <cell r="BO8">
            <v>347.20567111651144</v>
          </cell>
          <cell r="BP8">
            <v>456.29683853842289</v>
          </cell>
          <cell r="BQ8">
            <v>759.94762059079403</v>
          </cell>
          <cell r="BR8">
            <v>982.10905866820667</v>
          </cell>
          <cell r="BS8">
            <v>1075.5485454443633</v>
          </cell>
          <cell r="BT8">
            <v>1462.0183262604041</v>
          </cell>
          <cell r="BU8">
            <v>1912.1078888853326</v>
          </cell>
          <cell r="BV8">
            <v>2355.6539623393546</v>
          </cell>
          <cell r="BW8">
            <v>2783.3327613582096</v>
          </cell>
          <cell r="BX8">
            <v>3273.126953575299</v>
          </cell>
          <cell r="BY8">
            <v>3743.6904687589767</v>
          </cell>
          <cell r="BZ8">
            <v>4304.4352729050015</v>
          </cell>
          <cell r="CA8">
            <v>5225.8087369444374</v>
          </cell>
          <cell r="CB8">
            <v>6107.7259817892382</v>
          </cell>
          <cell r="CC8">
            <v>7150.1881676600215</v>
          </cell>
          <cell r="CD8">
            <v>8352.8883264112992</v>
          </cell>
          <cell r="CE8">
            <v>9716.2704310440167</v>
          </cell>
          <cell r="CF8">
            <v>11189.167181851542</v>
          </cell>
          <cell r="CG8">
            <v>12721.595317858839</v>
          </cell>
          <cell r="CH8">
            <v>14317.877148497902</v>
          </cell>
          <cell r="CI8">
            <v>15946.985520080718</v>
          </cell>
          <cell r="CJ8">
            <v>17556.143027084792</v>
          </cell>
          <cell r="CK8">
            <v>19102.126429414813</v>
          </cell>
          <cell r="CL8">
            <v>20609.641307596728</v>
          </cell>
          <cell r="CM8">
            <v>22177.675488394892</v>
          </cell>
          <cell r="CN8">
            <v>23806.228971809309</v>
          </cell>
        </row>
        <row r="9">
          <cell r="AK9">
            <v>2174.2539999999999</v>
          </cell>
          <cell r="AL9">
            <v>2380.2739999999999</v>
          </cell>
          <cell r="AM9">
            <v>2688.75</v>
          </cell>
          <cell r="AN9">
            <v>2741.0140000000001</v>
          </cell>
          <cell r="AO9">
            <v>2653.7579999999998</v>
          </cell>
          <cell r="AP9">
            <v>2757.81</v>
          </cell>
          <cell r="AQ9">
            <v>2890.6819999999998</v>
          </cell>
          <cell r="AR9">
            <v>2756.1469999999999</v>
          </cell>
          <cell r="AS9">
            <v>2453.8449999999998</v>
          </cell>
          <cell r="AT9">
            <v>3123.79</v>
          </cell>
          <cell r="AU9">
            <v>3068.3420000000001</v>
          </cell>
          <cell r="AV9">
            <v>3196.7260000000001</v>
          </cell>
          <cell r="AW9">
            <v>2677.1170000000002</v>
          </cell>
          <cell r="AX9">
            <v>2967.0070000000001</v>
          </cell>
          <cell r="AY9">
            <v>3360.931</v>
          </cell>
          <cell r="AZ9">
            <v>3331.306</v>
          </cell>
          <cell r="BA9">
            <v>3097.1790000000001</v>
          </cell>
          <cell r="BB9">
            <v>3042.0439999999999</v>
          </cell>
          <cell r="BC9">
            <v>3357.0039999999999</v>
          </cell>
          <cell r="BD9">
            <v>3928.07</v>
          </cell>
          <cell r="BE9">
            <v>3926.779</v>
          </cell>
          <cell r="BF9">
            <v>4296.4960000000001</v>
          </cell>
          <cell r="BG9">
            <v>4411.6329999999998</v>
          </cell>
          <cell r="BH9">
            <v>4428.1499999999996</v>
          </cell>
          <cell r="BI9">
            <v>3551.9079999999999</v>
          </cell>
          <cell r="BJ9">
            <v>4216.3019999999997</v>
          </cell>
          <cell r="BK9">
            <v>4464.4920000000002</v>
          </cell>
          <cell r="BL9">
            <v>4270.3810000000003</v>
          </cell>
          <cell r="BM9">
            <v>4162.0569999999998</v>
          </cell>
          <cell r="BN9">
            <v>4366.4920000000002</v>
          </cell>
          <cell r="BO9">
            <v>4446.3761026729526</v>
          </cell>
          <cell r="BP9">
            <v>4526.1949165955057</v>
          </cell>
          <cell r="BQ9">
            <v>4524.9647719126415</v>
          </cell>
          <cell r="BR9">
            <v>4524.428425566728</v>
          </cell>
          <cell r="BS9">
            <v>4977.1995203145179</v>
          </cell>
          <cell r="BT9">
            <v>5090.5601028313122</v>
          </cell>
          <cell r="BU9">
            <v>5209.0166136604057</v>
          </cell>
          <cell r="BV9">
            <v>5268.1493392252387</v>
          </cell>
          <cell r="BW9">
            <v>5330.3943320695198</v>
          </cell>
          <cell r="BX9">
            <v>5361.0340553900614</v>
          </cell>
          <cell r="BY9">
            <v>5451.2153443524085</v>
          </cell>
          <cell r="BZ9">
            <v>5511.8440042458196</v>
          </cell>
          <cell r="CA9">
            <v>5572.3877850511844</v>
          </cell>
          <cell r="CB9">
            <v>5632.9327260771661</v>
          </cell>
          <cell r="CC9">
            <v>5693.1706989576605</v>
          </cell>
          <cell r="CD9">
            <v>5753.8526448391003</v>
          </cell>
          <cell r="CE9">
            <v>5814.3672910139085</v>
          </cell>
          <cell r="CF9">
            <v>5874.898676213681</v>
          </cell>
          <cell r="CG9">
            <v>5935.6051821719457</v>
          </cell>
          <cell r="CH9">
            <v>5996.1187829151868</v>
          </cell>
          <cell r="CI9">
            <v>6053.5339487363262</v>
          </cell>
          <cell r="CJ9">
            <v>6114.0532513525759</v>
          </cell>
          <cell r="CK9">
            <v>6174.5725539688465</v>
          </cell>
          <cell r="CL9">
            <v>6235.091856585097</v>
          </cell>
          <cell r="CM9">
            <v>6295.6111592013467</v>
          </cell>
          <cell r="CN9">
            <v>6356.1304618176173</v>
          </cell>
        </row>
        <row r="10">
          <cell r="AK10">
            <v>4.4559999999999995</v>
          </cell>
          <cell r="AL10">
            <v>8.9049999999999994</v>
          </cell>
          <cell r="AM10">
            <v>5.0060000000000002</v>
          </cell>
          <cell r="AN10">
            <v>3.5230000000000001</v>
          </cell>
          <cell r="AO10">
            <v>4.1749999999999998</v>
          </cell>
          <cell r="AP10">
            <v>3.57</v>
          </cell>
          <cell r="AQ10">
            <v>2.3210000000000002</v>
          </cell>
          <cell r="AR10">
            <v>4.6630000000000003</v>
          </cell>
          <cell r="AS10">
            <v>5.5650000000000004</v>
          </cell>
          <cell r="AT10">
            <v>5.5789999999999997</v>
          </cell>
          <cell r="AU10">
            <v>3.3689999999999998</v>
          </cell>
          <cell r="AV10">
            <v>9.0359999999999996</v>
          </cell>
          <cell r="AW10">
            <v>9.8710000000000022</v>
          </cell>
          <cell r="AX10">
            <v>13.272</v>
          </cell>
          <cell r="AY10">
            <v>14.590999999999998</v>
          </cell>
          <cell r="AZ10">
            <v>14.45</v>
          </cell>
          <cell r="BA10">
            <v>16.132000000000001</v>
          </cell>
          <cell r="BB10">
            <v>40.518000000000001</v>
          </cell>
          <cell r="BC10">
            <v>71.775000000000006</v>
          </cell>
          <cell r="BD10">
            <v>33.204999999999998</v>
          </cell>
          <cell r="BE10">
            <v>21.376160893910001</v>
          </cell>
          <cell r="BF10">
            <v>23.073195142023351</v>
          </cell>
          <cell r="BG10">
            <v>22.918877295211352</v>
          </cell>
          <cell r="BH10">
            <v>14.057999999999996</v>
          </cell>
          <cell r="BI10">
            <v>15.417108588320001</v>
          </cell>
          <cell r="BJ10">
            <v>19.864351540759994</v>
          </cell>
          <cell r="BK10">
            <v>16.508540229299996</v>
          </cell>
          <cell r="BL10">
            <v>24.912199205039997</v>
          </cell>
          <cell r="BM10">
            <v>21.329453295359997</v>
          </cell>
          <cell r="BN10">
            <v>25</v>
          </cell>
          <cell r="BO10">
            <v>20</v>
          </cell>
          <cell r="BP10">
            <v>20</v>
          </cell>
          <cell r="BQ10">
            <v>20</v>
          </cell>
          <cell r="BR10">
            <v>20</v>
          </cell>
          <cell r="BS10">
            <v>20</v>
          </cell>
          <cell r="BT10">
            <v>20</v>
          </cell>
          <cell r="BU10">
            <v>20</v>
          </cell>
          <cell r="BV10">
            <v>20</v>
          </cell>
          <cell r="BW10">
            <v>20</v>
          </cell>
          <cell r="BX10">
            <v>20</v>
          </cell>
          <cell r="BY10">
            <v>20</v>
          </cell>
          <cell r="BZ10">
            <v>20</v>
          </cell>
          <cell r="CA10">
            <v>20</v>
          </cell>
          <cell r="CB10">
            <v>20</v>
          </cell>
          <cell r="CC10">
            <v>20</v>
          </cell>
          <cell r="CD10">
            <v>20</v>
          </cell>
          <cell r="CE10">
            <v>20</v>
          </cell>
          <cell r="CF10">
            <v>20</v>
          </cell>
          <cell r="CG10">
            <v>20</v>
          </cell>
          <cell r="CH10">
            <v>21</v>
          </cell>
          <cell r="CI10">
            <v>22</v>
          </cell>
          <cell r="CJ10">
            <v>23</v>
          </cell>
          <cell r="CK10">
            <v>24</v>
          </cell>
          <cell r="CL10">
            <v>25</v>
          </cell>
          <cell r="CM10">
            <v>26</v>
          </cell>
        </row>
        <row r="12">
          <cell r="AK12">
            <v>1369.54</v>
          </cell>
          <cell r="AL12">
            <v>1435.9633333333334</v>
          </cell>
          <cell r="AM12">
            <v>1596.98</v>
          </cell>
          <cell r="AN12">
            <v>1589.7866666666666</v>
          </cell>
          <cell r="AO12">
            <v>1577.3166666666668</v>
          </cell>
          <cell r="AP12">
            <v>1639.6699999999998</v>
          </cell>
          <cell r="AQ12">
            <v>1699.7433333333333</v>
          </cell>
          <cell r="AR12">
            <v>1614.7933333333333</v>
          </cell>
          <cell r="AS12">
            <v>1529.7033333333334</v>
          </cell>
          <cell r="AT12">
            <v>1696.0833333333333</v>
          </cell>
          <cell r="AU12">
            <v>1738.8533333333337</v>
          </cell>
          <cell r="AV12">
            <v>1807.7075666666663</v>
          </cell>
          <cell r="AW12">
            <v>1803.4040709999999</v>
          </cell>
          <cell r="AX12">
            <v>1661.9239666666665</v>
          </cell>
          <cell r="AY12">
            <v>1751.6863683333333</v>
          </cell>
          <cell r="AZ12">
            <v>1647.9997307066667</v>
          </cell>
          <cell r="BA12">
            <v>1702.9970079999998</v>
          </cell>
          <cell r="BB12">
            <v>1689.4459173124287</v>
          </cell>
          <cell r="BC12">
            <v>1703.5540948827384</v>
          </cell>
          <cell r="BD12">
            <v>1872.9561999999999</v>
          </cell>
          <cell r="BE12">
            <v>1886.2367999999999</v>
          </cell>
          <cell r="BF12">
            <v>1901.1980666666664</v>
          </cell>
          <cell r="BG12">
            <v>2054.9320000000002</v>
          </cell>
          <cell r="BH12">
            <v>2091.9902666666667</v>
          </cell>
          <cell r="BI12">
            <v>2164.5542333333337</v>
          </cell>
          <cell r="BJ12">
            <v>2140.5846666666666</v>
          </cell>
          <cell r="BK12">
            <v>2203.8721666666665</v>
          </cell>
          <cell r="BL12">
            <v>2211.9378333333334</v>
          </cell>
          <cell r="BM12">
            <v>2285.3031666666666</v>
          </cell>
          <cell r="BN12">
            <v>2425</v>
          </cell>
          <cell r="BO12">
            <v>2495</v>
          </cell>
          <cell r="BP12">
            <v>2430</v>
          </cell>
          <cell r="BQ12">
            <v>2510</v>
          </cell>
          <cell r="BR12">
            <v>2540</v>
          </cell>
          <cell r="BS12">
            <v>2700</v>
          </cell>
          <cell r="BT12">
            <v>2750</v>
          </cell>
          <cell r="BU12">
            <v>2875</v>
          </cell>
          <cell r="BV12">
            <v>2950</v>
          </cell>
          <cell r="BW12">
            <v>3000</v>
          </cell>
          <cell r="BX12">
            <v>3050</v>
          </cell>
          <cell r="BY12">
            <v>3050</v>
          </cell>
          <cell r="BZ12">
            <v>3050</v>
          </cell>
          <cell r="CA12">
            <v>3150</v>
          </cell>
          <cell r="CB12">
            <v>3150</v>
          </cell>
          <cell r="CC12">
            <v>3150</v>
          </cell>
          <cell r="CD12">
            <v>3150</v>
          </cell>
          <cell r="CE12">
            <v>3100</v>
          </cell>
          <cell r="CF12">
            <v>3100</v>
          </cell>
          <cell r="CG12">
            <v>3100</v>
          </cell>
          <cell r="CH12">
            <v>3100</v>
          </cell>
          <cell r="CI12">
            <v>3200</v>
          </cell>
          <cell r="CJ12">
            <v>3300</v>
          </cell>
          <cell r="CK12">
            <v>3400</v>
          </cell>
          <cell r="CL12">
            <v>3400</v>
          </cell>
          <cell r="CM12">
            <v>3400</v>
          </cell>
          <cell r="CN12">
            <v>3400</v>
          </cell>
        </row>
        <row r="13">
          <cell r="AK13">
            <v>849.07341959999997</v>
          </cell>
          <cell r="AL13">
            <v>885.89060700000005</v>
          </cell>
          <cell r="AM13">
            <v>874.35308520000001</v>
          </cell>
          <cell r="AN13">
            <v>804.65028629999995</v>
          </cell>
          <cell r="AO13">
            <v>975.06756689999997</v>
          </cell>
          <cell r="AP13">
            <v>995.86450109999998</v>
          </cell>
          <cell r="AQ13">
            <v>1063.656628</v>
          </cell>
          <cell r="AR13">
            <v>1044.3661850000001</v>
          </cell>
          <cell r="AS13">
            <v>886.55199359999995</v>
          </cell>
          <cell r="AT13">
            <v>1097.166882</v>
          </cell>
          <cell r="AU13">
            <v>939.86710230000006</v>
          </cell>
          <cell r="AV13">
            <v>1116.494068</v>
          </cell>
          <cell r="AW13">
            <v>1158.822811</v>
          </cell>
          <cell r="AX13">
            <v>1279.3054030000001</v>
          </cell>
          <cell r="AY13">
            <v>1499.069473</v>
          </cell>
          <cell r="AZ13">
            <v>1504.9852080000001</v>
          </cell>
          <cell r="BA13">
            <v>1366.351228</v>
          </cell>
          <cell r="BB13">
            <v>1327.5131369999999</v>
          </cell>
          <cell r="BC13">
            <v>1638.548558</v>
          </cell>
          <cell r="BD13">
            <v>1842.439349</v>
          </cell>
          <cell r="BE13">
            <v>1942.271982</v>
          </cell>
          <cell r="BF13">
            <v>2173.6470610000001</v>
          </cell>
          <cell r="BG13">
            <v>2139.6039930184129</v>
          </cell>
          <cell r="BH13">
            <v>1757.5601175994966</v>
          </cell>
          <cell r="BI13">
            <v>1684.0215011639295</v>
          </cell>
          <cell r="BJ13">
            <v>2269.4096088117353</v>
          </cell>
          <cell r="BK13">
            <v>2156.8531532599654</v>
          </cell>
          <cell r="BL13">
            <v>1978.5634844251663</v>
          </cell>
          <cell r="BM13">
            <v>1703.1661850746748</v>
          </cell>
          <cell r="BN13">
            <v>1850</v>
          </cell>
          <cell r="BO13">
            <v>1750</v>
          </cell>
          <cell r="BP13">
            <v>1700</v>
          </cell>
          <cell r="BQ13">
            <v>1700</v>
          </cell>
          <cell r="BR13">
            <v>1800</v>
          </cell>
          <cell r="BS13">
            <v>1800</v>
          </cell>
          <cell r="BT13">
            <v>1800</v>
          </cell>
          <cell r="BU13">
            <v>1800</v>
          </cell>
          <cell r="BV13">
            <v>1800</v>
          </cell>
          <cell r="BW13">
            <v>1750</v>
          </cell>
          <cell r="BX13">
            <v>1750</v>
          </cell>
          <cell r="BY13">
            <v>1750</v>
          </cell>
          <cell r="BZ13">
            <v>1450</v>
          </cell>
          <cell r="CA13">
            <v>1450</v>
          </cell>
          <cell r="CB13">
            <v>1350</v>
          </cell>
          <cell r="CC13">
            <v>1250</v>
          </cell>
          <cell r="CD13">
            <v>1150</v>
          </cell>
          <cell r="CE13">
            <v>1150</v>
          </cell>
          <cell r="CF13">
            <v>1150</v>
          </cell>
          <cell r="CG13">
            <v>1150</v>
          </cell>
          <cell r="CH13">
            <v>1150</v>
          </cell>
          <cell r="CI13">
            <v>1150</v>
          </cell>
          <cell r="CJ13">
            <v>1150</v>
          </cell>
          <cell r="CK13">
            <v>1150</v>
          </cell>
          <cell r="CL13">
            <v>1150</v>
          </cell>
          <cell r="CM13">
            <v>1150</v>
          </cell>
        </row>
        <row r="14">
          <cell r="AK14">
            <v>74</v>
          </cell>
          <cell r="AL14">
            <v>82</v>
          </cell>
          <cell r="AM14">
            <v>86</v>
          </cell>
          <cell r="AN14">
            <v>87</v>
          </cell>
          <cell r="AO14">
            <v>88</v>
          </cell>
          <cell r="AP14">
            <v>89</v>
          </cell>
          <cell r="AQ14">
            <v>88</v>
          </cell>
          <cell r="AR14">
            <v>87</v>
          </cell>
          <cell r="AS14">
            <v>89</v>
          </cell>
          <cell r="AT14">
            <v>86</v>
          </cell>
          <cell r="AU14">
            <v>89</v>
          </cell>
          <cell r="AV14">
            <v>76</v>
          </cell>
          <cell r="AW14">
            <v>89</v>
          </cell>
          <cell r="AX14">
            <v>90</v>
          </cell>
          <cell r="AY14">
            <v>90</v>
          </cell>
          <cell r="AZ14">
            <v>87</v>
          </cell>
          <cell r="BA14">
            <v>90</v>
          </cell>
          <cell r="BB14">
            <v>89</v>
          </cell>
          <cell r="BC14">
            <v>97</v>
          </cell>
          <cell r="BD14">
            <v>96</v>
          </cell>
          <cell r="BE14">
            <v>97</v>
          </cell>
          <cell r="BF14">
            <v>98.73</v>
          </cell>
          <cell r="BG14">
            <v>99.22</v>
          </cell>
          <cell r="BH14">
            <v>76.12</v>
          </cell>
          <cell r="BI14">
            <v>93.61</v>
          </cell>
          <cell r="BJ14">
            <v>82.77</v>
          </cell>
          <cell r="BK14">
            <v>75</v>
          </cell>
          <cell r="BL14">
            <v>78</v>
          </cell>
          <cell r="BM14">
            <v>78</v>
          </cell>
          <cell r="BN14">
            <v>76.719328883489013</v>
          </cell>
          <cell r="BO14">
            <v>77.28493525104092</v>
          </cell>
          <cell r="BP14">
            <v>77.544134543134831</v>
          </cell>
          <cell r="BQ14">
            <v>77.803333835228756</v>
          </cell>
          <cell r="BR14">
            <v>75.988938790571339</v>
          </cell>
          <cell r="BS14">
            <v>75.729739498477414</v>
          </cell>
          <cell r="BT14">
            <v>75.470540206383504</v>
          </cell>
          <cell r="BU14">
            <v>75.470540206383504</v>
          </cell>
          <cell r="BV14">
            <v>75.470540206383504</v>
          </cell>
          <cell r="BW14">
            <v>75.600139852430459</v>
          </cell>
          <cell r="BX14">
            <v>75.470540206383504</v>
          </cell>
          <cell r="BY14">
            <v>75.470540206383504</v>
          </cell>
          <cell r="BZ14">
            <v>75.470540206383504</v>
          </cell>
          <cell r="CA14">
            <v>75.470540206383504</v>
          </cell>
          <cell r="CB14">
            <v>75.470540206383504</v>
          </cell>
          <cell r="CC14">
            <v>75.470540206383504</v>
          </cell>
          <cell r="CD14">
            <v>75.470540206383504</v>
          </cell>
          <cell r="CE14">
            <v>75.470540206383504</v>
          </cell>
          <cell r="CF14">
            <v>75.470540206383504</v>
          </cell>
          <cell r="CG14">
            <v>71.323351532880849</v>
          </cell>
          <cell r="CH14">
            <v>99.01041133237193</v>
          </cell>
          <cell r="CI14">
            <v>76.376441732251749</v>
          </cell>
          <cell r="CJ14">
            <v>100.06984902255664</v>
          </cell>
          <cell r="CK14">
            <v>99.057675786929892</v>
          </cell>
          <cell r="CL14">
            <v>99.057675786929892</v>
          </cell>
          <cell r="CM14">
            <v>99.057675786929892</v>
          </cell>
          <cell r="CN14">
            <v>99.057675786929892</v>
          </cell>
        </row>
        <row r="17">
          <cell r="AK17">
            <v>183.458</v>
          </cell>
          <cell r="AL17">
            <v>131.833</v>
          </cell>
          <cell r="AM17">
            <v>199.79900000000001</v>
          </cell>
          <cell r="AN17">
            <v>348.48200000000003</v>
          </cell>
          <cell r="AO17">
            <v>290.16199999999998</v>
          </cell>
          <cell r="AP17">
            <v>247.74700000000001</v>
          </cell>
          <cell r="AQ17">
            <v>208.06100000000001</v>
          </cell>
          <cell r="AR17">
            <v>178.32900000000001</v>
          </cell>
          <cell r="AS17">
            <v>112.414</v>
          </cell>
          <cell r="AT17">
            <v>255.738</v>
          </cell>
          <cell r="AU17">
            <v>449.32600000000002</v>
          </cell>
          <cell r="AV17">
            <v>573.80999999999995</v>
          </cell>
          <cell r="AW17">
            <v>205.03399999999999</v>
          </cell>
          <cell r="AX17">
            <v>138.19800000000001</v>
          </cell>
          <cell r="AY17">
            <v>150.88499999999999</v>
          </cell>
          <cell r="AZ17">
            <v>215.01300000000001</v>
          </cell>
          <cell r="BA17">
            <v>169.37</v>
          </cell>
          <cell r="BB17">
            <v>140.55699999999999</v>
          </cell>
          <cell r="BC17">
            <v>91.991</v>
          </cell>
          <cell r="BD17">
            <v>190.61</v>
          </cell>
          <cell r="BE17">
            <v>196.72900000000001</v>
          </cell>
          <cell r="BF17">
            <v>301.59500000000003</v>
          </cell>
          <cell r="BG17">
            <v>438.10500000000002</v>
          </cell>
          <cell r="BH17">
            <v>909.05200000000002</v>
          </cell>
          <cell r="BI17">
            <v>524.54100000000005</v>
          </cell>
          <cell r="BJ17">
            <v>256.97899999999998</v>
          </cell>
          <cell r="BK17">
            <v>274.39400000000001</v>
          </cell>
          <cell r="BL17">
            <v>264.18400000000003</v>
          </cell>
          <cell r="BM17">
            <v>342.43299999999999</v>
          </cell>
          <cell r="BN17">
            <v>347.20567111651144</v>
          </cell>
          <cell r="BO17">
            <v>456.29683853842289</v>
          </cell>
          <cell r="BP17">
            <v>759.94762059079403</v>
          </cell>
          <cell r="BQ17">
            <v>982.10905866820667</v>
          </cell>
          <cell r="BR17">
            <v>1075.5485454443633</v>
          </cell>
          <cell r="BS17">
            <v>1462.0183262604041</v>
          </cell>
          <cell r="BT17">
            <v>1912.1078888853326</v>
          </cell>
          <cell r="BU17">
            <v>2355.6539623393546</v>
          </cell>
          <cell r="BV17">
            <v>2783.3327613582096</v>
          </cell>
          <cell r="BW17">
            <v>3273.126953575299</v>
          </cell>
          <cell r="BX17">
            <v>3743.6904687589767</v>
          </cell>
          <cell r="BY17">
            <v>4304.4352729050015</v>
          </cell>
          <cell r="BZ17">
            <v>5225.8087369444374</v>
          </cell>
          <cell r="CA17">
            <v>6107.7259817892382</v>
          </cell>
          <cell r="CB17">
            <v>7150.1881676600215</v>
          </cell>
          <cell r="CC17">
            <v>8352.8883264112992</v>
          </cell>
          <cell r="CD17">
            <v>9716.2704310440167</v>
          </cell>
          <cell r="CE17">
            <v>11189.167181851542</v>
          </cell>
          <cell r="CF17">
            <v>12721.595317858839</v>
          </cell>
          <cell r="CG17">
            <v>14317.877148497902</v>
          </cell>
          <cell r="CH17">
            <v>15946.985520080718</v>
          </cell>
          <cell r="CI17">
            <v>17556.143027084792</v>
          </cell>
          <cell r="CJ17">
            <v>19102.126429414813</v>
          </cell>
          <cell r="CK17">
            <v>20609.641307596728</v>
          </cell>
          <cell r="CL17">
            <v>22177.675488394892</v>
          </cell>
          <cell r="CM17">
            <v>23806.228971809309</v>
          </cell>
          <cell r="CN17">
            <v>25495.301757839996</v>
          </cell>
        </row>
        <row r="19"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#DIV/0!</v>
          </cell>
          <cell r="AQ19" t="e">
            <v>#DIV/0!</v>
          </cell>
          <cell r="AR19" t="e">
            <v>#DIV/0!</v>
          </cell>
          <cell r="AS19" t="e">
            <v>#DIV/0!</v>
          </cell>
          <cell r="AT19" t="e">
            <v>#REF!</v>
          </cell>
          <cell r="AU19" t="e">
            <v>#REF!</v>
          </cell>
          <cell r="AV19" t="e">
            <v>#REF!</v>
          </cell>
          <cell r="AW19" t="e">
            <v>#REF!</v>
          </cell>
          <cell r="AX19" t="e">
            <v>#REF!</v>
          </cell>
          <cell r="AY19" t="e">
            <v>#REF!</v>
          </cell>
          <cell r="AZ19" t="e">
            <v>#REF!</v>
          </cell>
          <cell r="BA19" t="e">
            <v>#REF!</v>
          </cell>
          <cell r="BB19" t="e">
            <v>#REF!</v>
          </cell>
          <cell r="BC19" t="e">
            <v>#REF!</v>
          </cell>
          <cell r="BD19" t="e">
            <v>#REF!</v>
          </cell>
          <cell r="BE19" t="e">
            <v>#REF!</v>
          </cell>
          <cell r="BF19" t="e">
            <v>#REF!</v>
          </cell>
          <cell r="BG19" t="e">
            <v>#REF!</v>
          </cell>
          <cell r="BH19" t="e">
            <v>#REF!</v>
          </cell>
          <cell r="BI19" t="e">
            <v>#REF!</v>
          </cell>
          <cell r="BJ19" t="e">
            <v>#REF!</v>
          </cell>
          <cell r="BK19" t="e">
            <v>#REF!</v>
          </cell>
          <cell r="BL19" t="e">
            <v>#REF!</v>
          </cell>
          <cell r="BM19" t="e">
            <v>#REF!</v>
          </cell>
          <cell r="BN19" t="e">
            <v>#REF!</v>
          </cell>
          <cell r="BO19" t="e">
            <v>#REF!</v>
          </cell>
          <cell r="BP19" t="e">
            <v>#REF!</v>
          </cell>
          <cell r="BQ19" t="e">
            <v>#REF!</v>
          </cell>
          <cell r="BR19" t="e">
            <v>#REF!</v>
          </cell>
          <cell r="BS19" t="e">
            <v>#REF!</v>
          </cell>
          <cell r="BT19" t="e">
            <v>#REF!</v>
          </cell>
          <cell r="BU19" t="e">
            <v>#REF!</v>
          </cell>
          <cell r="BV19" t="e">
            <v>#REF!</v>
          </cell>
          <cell r="BW19" t="e">
            <v>#REF!</v>
          </cell>
          <cell r="BX19" t="e">
            <v>#REF!</v>
          </cell>
          <cell r="BY19" t="e">
            <v>#REF!</v>
          </cell>
          <cell r="BZ19" t="e">
            <v>#REF!</v>
          </cell>
          <cell r="CA19" t="e">
            <v>#REF!</v>
          </cell>
        </row>
        <row r="20"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  <cell r="AW20" t="e">
            <v>#REF!</v>
          </cell>
          <cell r="AX20" t="e">
            <v>#REF!</v>
          </cell>
          <cell r="AY20" t="e">
            <v>#REF!</v>
          </cell>
          <cell r="AZ20" t="e">
            <v>#REF!</v>
          </cell>
          <cell r="BA20" t="e">
            <v>#REF!</v>
          </cell>
          <cell r="BB20" t="e">
            <v>#REF!</v>
          </cell>
          <cell r="BC20" t="e">
            <v>#REF!</v>
          </cell>
          <cell r="BD20" t="e">
            <v>#REF!</v>
          </cell>
          <cell r="BE20" t="e">
            <v>#REF!</v>
          </cell>
          <cell r="BF20" t="e">
            <v>#REF!</v>
          </cell>
          <cell r="BG20" t="e">
            <v>#REF!</v>
          </cell>
          <cell r="BH20" t="e">
            <v>#REF!</v>
          </cell>
          <cell r="BI20" t="e">
            <v>#REF!</v>
          </cell>
          <cell r="BJ20" t="e">
            <v>#REF!</v>
          </cell>
          <cell r="BK20" t="e">
            <v>#REF!</v>
          </cell>
          <cell r="BL20" t="e">
            <v>#REF!</v>
          </cell>
          <cell r="BM20" t="e">
            <v>#REF!</v>
          </cell>
          <cell r="BN20" t="e">
            <v>#REF!</v>
          </cell>
          <cell r="BO20" t="e">
            <v>#REF!</v>
          </cell>
          <cell r="BP20" t="e">
            <v>#REF!</v>
          </cell>
          <cell r="BQ20" t="e">
            <v>#REF!</v>
          </cell>
          <cell r="BR20" t="e">
            <v>#REF!</v>
          </cell>
          <cell r="BS20" t="e">
            <v>#REF!</v>
          </cell>
          <cell r="BT20" t="e">
            <v>#REF!</v>
          </cell>
          <cell r="BU20" t="e">
            <v>#REF!</v>
          </cell>
          <cell r="BV20" t="e">
            <v>#REF!</v>
          </cell>
          <cell r="BW20" t="e">
            <v>#REF!</v>
          </cell>
          <cell r="BX20" t="e">
            <v>#REF!</v>
          </cell>
          <cell r="BY20" t="e">
            <v>#REF!</v>
          </cell>
          <cell r="BZ20" t="e">
            <v>#REF!</v>
          </cell>
          <cell r="CA20" t="e">
            <v>#REF!</v>
          </cell>
        </row>
        <row r="24">
          <cell r="AK24">
            <v>223.4</v>
          </cell>
          <cell r="AL24">
            <v>212.4</v>
          </cell>
          <cell r="AM24">
            <v>209.5</v>
          </cell>
          <cell r="AN24">
            <v>218.1</v>
          </cell>
          <cell r="AO24">
            <v>330.3</v>
          </cell>
          <cell r="AP24">
            <v>292.8</v>
          </cell>
          <cell r="AQ24">
            <v>383.3</v>
          </cell>
          <cell r="AR24">
            <v>240</v>
          </cell>
          <cell r="AS24">
            <v>220</v>
          </cell>
          <cell r="AT24">
            <v>210.70000000000002</v>
          </cell>
          <cell r="AU24">
            <v>171.8</v>
          </cell>
          <cell r="AV24">
            <v>313.8</v>
          </cell>
          <cell r="AW24">
            <v>342.96899999999999</v>
          </cell>
          <cell r="AX24">
            <v>293.89999999999998</v>
          </cell>
          <cell r="AY24">
            <v>234.70000000000002</v>
          </cell>
          <cell r="AZ24">
            <v>301.55399999999997</v>
          </cell>
          <cell r="BA24">
            <v>300</v>
          </cell>
          <cell r="BB24">
            <v>300</v>
          </cell>
          <cell r="BC24">
            <v>275</v>
          </cell>
          <cell r="BD24">
            <v>250</v>
          </cell>
          <cell r="BE24">
            <v>260.464</v>
          </cell>
          <cell r="BF24">
            <v>263.88600000000002</v>
          </cell>
          <cell r="BG24">
            <v>400.63</v>
          </cell>
          <cell r="BH24">
            <v>555.42399999999998</v>
          </cell>
          <cell r="BI24">
            <v>402.01499999999999</v>
          </cell>
          <cell r="BJ24">
            <v>341.33600000000001</v>
          </cell>
          <cell r="BK24">
            <v>340.786</v>
          </cell>
          <cell r="BL24">
            <v>310.92700000000002</v>
          </cell>
          <cell r="BM24">
            <v>370.89100000000002</v>
          </cell>
          <cell r="BN24">
            <v>316.30199999999996</v>
          </cell>
          <cell r="BO24">
            <v>344.50966499999413</v>
          </cell>
          <cell r="BP24">
            <v>-592.91533500000787</v>
          </cell>
          <cell r="BQ24">
            <v>-3875.165335000007</v>
          </cell>
          <cell r="BR24">
            <v>-7690.4453350000058</v>
          </cell>
          <cell r="BS24">
            <v>-12027.395335000007</v>
          </cell>
          <cell r="BT24">
            <v>-16184.770335000007</v>
          </cell>
          <cell r="BU24">
            <v>-20661.845335000009</v>
          </cell>
          <cell r="BV24">
            <v>-24720.020335000001</v>
          </cell>
          <cell r="BW24">
            <v>-29022.620334999996</v>
          </cell>
          <cell r="BX24">
            <v>-34160.220334999991</v>
          </cell>
          <cell r="BY24">
            <v>-42017.845334999991</v>
          </cell>
          <cell r="BZ24">
            <v>-50598.520334999979</v>
          </cell>
          <cell r="CA24">
            <v>-58959.570334999968</v>
          </cell>
          <cell r="CB24">
            <v>-62851.195334999968</v>
          </cell>
          <cell r="CC24">
            <v>-66991.545334999973</v>
          </cell>
          <cell r="CD24">
            <v>-71282.120334999971</v>
          </cell>
          <cell r="CE24">
            <v>-75721.145334999965</v>
          </cell>
          <cell r="CF24">
            <v>-80540.27033499995</v>
          </cell>
          <cell r="CG24">
            <v>-85260.395334999936</v>
          </cell>
          <cell r="CH24">
            <v>-89980.995334999912</v>
          </cell>
          <cell r="CI24">
            <v>-94601.070334999909</v>
          </cell>
          <cell r="CJ24">
            <v>-98161.795334999915</v>
          </cell>
          <cell r="CK24">
            <v>-100761.82033499991</v>
          </cell>
          <cell r="CL24">
            <v>-102300.0453349999</v>
          </cell>
          <cell r="CM24">
            <v>-103639.2453349999</v>
          </cell>
          <cell r="CN24">
            <v>-104878.09533499987</v>
          </cell>
        </row>
        <row r="25">
          <cell r="AK25">
            <v>32527</v>
          </cell>
          <cell r="AL25">
            <v>34211.300000000003</v>
          </cell>
          <cell r="AM25">
            <v>38176.299999999996</v>
          </cell>
          <cell r="AN25">
            <v>37796.500000000007</v>
          </cell>
          <cell r="AO25">
            <v>37591.19999999999</v>
          </cell>
          <cell r="AP25">
            <v>39385.1</v>
          </cell>
          <cell r="AQ25">
            <v>40292.000000000007</v>
          </cell>
          <cell r="AR25">
            <v>38194.400000000009</v>
          </cell>
          <cell r="AS25">
            <v>36324.600000000006</v>
          </cell>
          <cell r="AT25">
            <v>40715.300000000003</v>
          </cell>
          <cell r="AU25">
            <v>41244</v>
          </cell>
          <cell r="AV25">
            <v>43031.646570000004</v>
          </cell>
          <cell r="AW25">
            <v>42284.060710000005</v>
          </cell>
          <cell r="AX25">
            <v>39102.385579999995</v>
          </cell>
          <cell r="AY25">
            <v>41706.632250000002</v>
          </cell>
          <cell r="AZ25">
            <v>39250.68305</v>
          </cell>
          <cell r="BA25">
            <v>41036</v>
          </cell>
          <cell r="BB25">
            <v>39145</v>
          </cell>
          <cell r="BC25">
            <v>40696</v>
          </cell>
          <cell r="BD25">
            <v>45062.370999999999</v>
          </cell>
          <cell r="BE25">
            <v>44671.661999999989</v>
          </cell>
          <cell r="BF25">
            <v>44787.017</v>
          </cell>
          <cell r="BG25">
            <v>49225.606000000007</v>
          </cell>
          <cell r="BH25">
            <v>48813.759999999995</v>
          </cell>
          <cell r="BI25">
            <v>51100.43</v>
          </cell>
          <cell r="BJ25">
            <v>50564.716999999997</v>
          </cell>
          <cell r="BK25">
            <v>51814.455000000002</v>
          </cell>
          <cell r="BL25">
            <v>52471.812000000005</v>
          </cell>
          <cell r="BM25">
            <v>54085.152000000002</v>
          </cell>
          <cell r="BN25">
            <v>57339.786864999995</v>
          </cell>
          <cell r="BO25">
            <v>58987.574999999997</v>
          </cell>
          <cell r="BP25">
            <v>57442.750000000007</v>
          </cell>
          <cell r="BQ25">
            <v>59259.72</v>
          </cell>
          <cell r="BR25">
            <v>60363.05</v>
          </cell>
          <cell r="BS25">
            <v>63742.624999999993</v>
          </cell>
          <cell r="BT25">
            <v>65222.925000000003</v>
          </cell>
          <cell r="BU25">
            <v>67941.824999999997</v>
          </cell>
          <cell r="BV25">
            <v>69747.400000000009</v>
          </cell>
          <cell r="BW25">
            <v>70912.399999999994</v>
          </cell>
          <cell r="BX25">
            <v>71992.375</v>
          </cell>
          <cell r="BY25">
            <v>71969.324999999997</v>
          </cell>
          <cell r="BZ25">
            <v>72188.95</v>
          </cell>
          <cell r="CA25">
            <v>74358.374999999985</v>
          </cell>
          <cell r="CB25">
            <v>74359.649999999994</v>
          </cell>
          <cell r="CC25">
            <v>74359.424999999988</v>
          </cell>
          <cell r="CD25">
            <v>74360.975000000006</v>
          </cell>
          <cell r="CE25">
            <v>73180.875</v>
          </cell>
          <cell r="CF25">
            <v>73179.875</v>
          </cell>
          <cell r="CG25">
            <v>73179.400000000009</v>
          </cell>
          <cell r="CH25">
            <v>73179.925000000003</v>
          </cell>
          <cell r="CI25">
            <v>75539.274999999994</v>
          </cell>
          <cell r="CJ25">
            <v>77899.975000000006</v>
          </cell>
          <cell r="CK25">
            <v>80261.775000000009</v>
          </cell>
          <cell r="CL25">
            <v>80260.800000000003</v>
          </cell>
          <cell r="CM25">
            <v>80261.150000000009</v>
          </cell>
          <cell r="CN25">
            <v>80260.800000000003</v>
          </cell>
        </row>
        <row r="26">
          <cell r="AK26">
            <v>99.903834621300007</v>
          </cell>
          <cell r="AL26">
            <v>119.20634347960001</v>
          </cell>
          <cell r="AM26">
            <v>66.181832177699988</v>
          </cell>
          <cell r="AN26">
            <v>111.75479724960002</v>
          </cell>
          <cell r="AO26">
            <v>71.060484698799996</v>
          </cell>
          <cell r="AP26">
            <v>54.885243696300009</v>
          </cell>
          <cell r="AQ26">
            <v>147.58779260480003</v>
          </cell>
          <cell r="AR26">
            <v>173.14410522049999</v>
          </cell>
          <cell r="AS26">
            <v>285.26559695509997</v>
          </cell>
          <cell r="AT26">
            <v>153.63674377999999</v>
          </cell>
          <cell r="AU26">
            <v>144.45956639000002</v>
          </cell>
          <cell r="AV26">
            <v>161.76627131999999</v>
          </cell>
          <cell r="AW26">
            <v>145.88517655999999</v>
          </cell>
          <cell r="AX26">
            <v>92.62532216999999</v>
          </cell>
          <cell r="AY26">
            <v>161.72668454000001</v>
          </cell>
          <cell r="AZ26">
            <v>185.41512985000003</v>
          </cell>
          <cell r="BA26">
            <v>224.28386115999996</v>
          </cell>
          <cell r="BB26">
            <v>255.60342697999999</v>
          </cell>
          <cell r="BC26">
            <v>388.01470890999997</v>
          </cell>
          <cell r="BD26">
            <v>343.86001747999995</v>
          </cell>
          <cell r="BE26">
            <v>399.99199999999996</v>
          </cell>
          <cell r="BF26">
            <v>349.59199999999998</v>
          </cell>
          <cell r="BG26">
            <v>559.22389459637998</v>
          </cell>
          <cell r="BH26">
            <v>709.1653153077001</v>
          </cell>
          <cell r="BI26">
            <v>592.62540000000001</v>
          </cell>
          <cell r="BJ26">
            <v>656.67169999999987</v>
          </cell>
          <cell r="BK26">
            <v>538.76870000000008</v>
          </cell>
          <cell r="BL26">
            <v>520.35239999999999</v>
          </cell>
          <cell r="BM26">
            <v>560.16789999999992</v>
          </cell>
          <cell r="BN26">
            <v>700</v>
          </cell>
          <cell r="BO26">
            <v>625</v>
          </cell>
          <cell r="BP26">
            <v>625</v>
          </cell>
          <cell r="BQ26">
            <v>625</v>
          </cell>
          <cell r="BR26">
            <v>400</v>
          </cell>
          <cell r="BS26">
            <v>400</v>
          </cell>
          <cell r="BT26">
            <v>400</v>
          </cell>
          <cell r="BU26">
            <v>400</v>
          </cell>
          <cell r="BV26">
            <v>400</v>
          </cell>
          <cell r="BW26">
            <v>350</v>
          </cell>
          <cell r="BX26">
            <v>350</v>
          </cell>
          <cell r="BY26">
            <v>350</v>
          </cell>
        </row>
        <row r="29">
          <cell r="AJ29">
            <v>6839.3408362693008</v>
          </cell>
          <cell r="AK29">
            <v>6088.9754660819008</v>
          </cell>
          <cell r="AL29">
            <v>7111.2360890806995</v>
          </cell>
          <cell r="AM29">
            <v>9626.8260586908982</v>
          </cell>
          <cell r="AN29">
            <v>7700.3989471370996</v>
          </cell>
          <cell r="AO29">
            <v>7619.5031922973003</v>
          </cell>
          <cell r="AP29">
            <v>8087.1573815971005</v>
          </cell>
          <cell r="AQ29">
            <v>8015.3136198772008</v>
          </cell>
          <cell r="AR29">
            <v>6313.9730821682997</v>
          </cell>
          <cell r="AS29">
            <v>5170.0114416143006</v>
          </cell>
          <cell r="AT29">
            <v>7451.0346508299999</v>
          </cell>
          <cell r="AU29">
            <v>8164.7590533400007</v>
          </cell>
          <cell r="AV29">
            <v>8891.7805711799992</v>
          </cell>
          <cell r="AW29">
            <v>9306.2271741200002</v>
          </cell>
          <cell r="AX29">
            <v>8580.0273281099981</v>
          </cell>
          <cell r="AY29">
            <v>11242.562698809998</v>
          </cell>
          <cell r="AZ29">
            <v>9150.4772074599987</v>
          </cell>
          <cell r="BA29">
            <v>9829.8370890799997</v>
          </cell>
          <cell r="BB29">
            <v>11224.21856757</v>
          </cell>
          <cell r="BC29">
            <v>11635.376518989997</v>
          </cell>
          <cell r="BD29">
            <v>13200.102033750001</v>
          </cell>
          <cell r="BE29">
            <v>12001.225999999999</v>
          </cell>
          <cell r="BF29">
            <v>11650.373485</v>
          </cell>
          <cell r="BG29">
            <v>14225.999572000001</v>
          </cell>
          <cell r="BH29">
            <v>13427.167752956</v>
          </cell>
          <cell r="BI29">
            <v>12865.78229132</v>
          </cell>
          <cell r="BJ29">
            <v>12406.080899999997</v>
          </cell>
          <cell r="BK29">
            <v>12302.747499999999</v>
          </cell>
          <cell r="BL29">
            <v>13196.106</v>
          </cell>
          <cell r="BM29">
            <v>14564.320100000001</v>
          </cell>
          <cell r="BN29">
            <v>16100</v>
          </cell>
          <cell r="BO29">
            <v>19250</v>
          </cell>
          <cell r="BP29">
            <v>19250</v>
          </cell>
          <cell r="BQ29">
            <v>20500</v>
          </cell>
          <cell r="BR29">
            <v>21500</v>
          </cell>
          <cell r="BS29">
            <v>21500</v>
          </cell>
          <cell r="BT29">
            <v>22750</v>
          </cell>
          <cell r="BU29">
            <v>23500</v>
          </cell>
          <cell r="BV29">
            <v>25750</v>
          </cell>
          <cell r="BW29">
            <v>27000</v>
          </cell>
          <cell r="BX29">
            <v>29750</v>
          </cell>
        </row>
        <row r="31">
          <cell r="AK31">
            <v>212.4</v>
          </cell>
          <cell r="AL31">
            <v>209.5</v>
          </cell>
          <cell r="AM31">
            <v>218.1</v>
          </cell>
          <cell r="AN31">
            <v>330.3</v>
          </cell>
          <cell r="AO31">
            <v>292.8</v>
          </cell>
          <cell r="AP31">
            <v>383.3</v>
          </cell>
          <cell r="AQ31">
            <v>240</v>
          </cell>
          <cell r="AR31">
            <v>220</v>
          </cell>
          <cell r="AS31">
            <v>210.70000000000002</v>
          </cell>
          <cell r="AT31">
            <v>171.8</v>
          </cell>
          <cell r="AU31">
            <v>313.8</v>
          </cell>
          <cell r="AV31">
            <v>342.96899999999999</v>
          </cell>
          <cell r="AW31">
            <v>293.89999999999998</v>
          </cell>
          <cell r="AX31">
            <v>234.70000000000002</v>
          </cell>
          <cell r="AY31">
            <v>301.55399999999997</v>
          </cell>
          <cell r="AZ31">
            <v>300</v>
          </cell>
          <cell r="BA31">
            <v>300</v>
          </cell>
          <cell r="BB31">
            <v>275</v>
          </cell>
          <cell r="BC31">
            <v>250</v>
          </cell>
          <cell r="BD31">
            <v>260.464</v>
          </cell>
          <cell r="BE31">
            <v>263.88600000000002</v>
          </cell>
          <cell r="BF31">
            <v>400.63</v>
          </cell>
          <cell r="BG31">
            <v>555.42399999999998</v>
          </cell>
          <cell r="BH31">
            <v>402.01499999999999</v>
          </cell>
          <cell r="BI31">
            <v>341.33600000000001</v>
          </cell>
          <cell r="BJ31">
            <v>340.786</v>
          </cell>
          <cell r="BK31">
            <v>310.92700000000002</v>
          </cell>
          <cell r="BL31">
            <v>370.89100000000002</v>
          </cell>
          <cell r="BM31">
            <v>316.30199999999996</v>
          </cell>
          <cell r="BN31">
            <v>344.50966499999413</v>
          </cell>
          <cell r="BO31">
            <v>-592.91533500000787</v>
          </cell>
          <cell r="BP31">
            <v>-3875.165335000007</v>
          </cell>
          <cell r="BQ31">
            <v>-7690.4453350000058</v>
          </cell>
          <cell r="BR31">
            <v>-12027.395335000007</v>
          </cell>
          <cell r="BS31">
            <v>-16184.770335000007</v>
          </cell>
          <cell r="BT31">
            <v>-20661.845335000009</v>
          </cell>
          <cell r="BU31">
            <v>-24720.020335000001</v>
          </cell>
          <cell r="BV31">
            <v>-29022.620334999996</v>
          </cell>
          <cell r="BW31">
            <v>-34160.220334999991</v>
          </cell>
          <cell r="BX31">
            <v>-42017.845334999991</v>
          </cell>
          <cell r="BY31">
            <v>-50598.520334999979</v>
          </cell>
          <cell r="BZ31">
            <v>-58959.570334999968</v>
          </cell>
          <cell r="CA31">
            <v>-62851.195334999968</v>
          </cell>
          <cell r="CB31">
            <v>-66991.545334999973</v>
          </cell>
          <cell r="CC31">
            <v>-71282.120334999971</v>
          </cell>
          <cell r="CD31">
            <v>-75721.145334999965</v>
          </cell>
          <cell r="CE31">
            <v>-80540.27033499995</v>
          </cell>
          <cell r="CF31">
            <v>-85260.395334999936</v>
          </cell>
          <cell r="CG31">
            <v>-89980.995334999912</v>
          </cell>
          <cell r="CH31">
            <v>-94601.070334999909</v>
          </cell>
          <cell r="CI31">
            <v>-98161.795334999915</v>
          </cell>
          <cell r="CJ31">
            <v>-100761.82033499991</v>
          </cell>
          <cell r="CK31">
            <v>-102300.0453349999</v>
          </cell>
          <cell r="CL31">
            <v>-103639.2453349999</v>
          </cell>
          <cell r="CM31">
            <v>-104878.09533499987</v>
          </cell>
          <cell r="CN31">
            <v>-106017.29533499986</v>
          </cell>
        </row>
        <row r="32"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  <cell r="AW32" t="e">
            <v>#REF!</v>
          </cell>
          <cell r="AX32" t="e">
            <v>#REF!</v>
          </cell>
          <cell r="AY32" t="e">
            <v>#REF!</v>
          </cell>
          <cell r="AZ32" t="e">
            <v>#REF!</v>
          </cell>
          <cell r="BA32" t="e">
            <v>#REF!</v>
          </cell>
          <cell r="BB32" t="e">
            <v>#REF!</v>
          </cell>
          <cell r="BC32" t="e">
            <v>#REF!</v>
          </cell>
          <cell r="BD32" t="e">
            <v>#REF!</v>
          </cell>
          <cell r="BE32" t="e">
            <v>#REF!</v>
          </cell>
          <cell r="BF32" t="e">
            <v>#REF!</v>
          </cell>
          <cell r="BG32" t="e">
            <v>#REF!</v>
          </cell>
          <cell r="BH32" t="e">
            <v>#REF!</v>
          </cell>
          <cell r="BI32" t="e">
            <v>#REF!</v>
          </cell>
          <cell r="BJ32" t="e">
            <v>#REF!</v>
          </cell>
          <cell r="BK32" t="e">
            <v>#REF!</v>
          </cell>
          <cell r="BL32" t="e">
            <v>#REF!</v>
          </cell>
          <cell r="BM32" t="e">
            <v>#REF!</v>
          </cell>
          <cell r="BN32" t="e">
            <v>#REF!</v>
          </cell>
          <cell r="BO32" t="e">
            <v>#REF!</v>
          </cell>
          <cell r="BP32" t="e">
            <v>#REF!</v>
          </cell>
          <cell r="BQ32" t="e">
            <v>#REF!</v>
          </cell>
          <cell r="BR32" t="e">
            <v>#REF!</v>
          </cell>
          <cell r="BS32" t="e">
            <v>#REF!</v>
          </cell>
          <cell r="BT32" t="e">
            <v>#REF!</v>
          </cell>
          <cell r="BU32" t="e">
            <v>#REF!</v>
          </cell>
          <cell r="BV32" t="e">
            <v>#REF!</v>
          </cell>
          <cell r="BW32" t="e">
            <v>#REF!</v>
          </cell>
          <cell r="BX32" t="e">
            <v>#REF!</v>
          </cell>
          <cell r="BY32" t="e">
            <v>#REF!</v>
          </cell>
          <cell r="BZ32" t="e">
            <v>#REF!</v>
          </cell>
          <cell r="CA32" t="e">
            <v>#REF!</v>
          </cell>
          <cell r="CB32" t="e">
            <v>#REF!</v>
          </cell>
          <cell r="CC32" t="e">
            <v>#REF!</v>
          </cell>
          <cell r="CD32" t="e">
            <v>#REF!</v>
          </cell>
          <cell r="CE32" t="e">
            <v>#REF!</v>
          </cell>
          <cell r="CF32" t="e">
            <v>#REF!</v>
          </cell>
          <cell r="CG32" t="e">
            <v>#REF!</v>
          </cell>
          <cell r="CH32" t="e">
            <v>#REF!</v>
          </cell>
          <cell r="CI32" t="e">
            <v>#REF!</v>
          </cell>
          <cell r="CJ32" t="e">
            <v>#REF!</v>
          </cell>
          <cell r="CK32" t="e">
            <v>#REF!</v>
          </cell>
          <cell r="CL32" t="e">
            <v>#REF!</v>
          </cell>
          <cell r="CM32" t="e">
            <v>#REF!</v>
          </cell>
          <cell r="CN32" t="e">
            <v>#REF!</v>
          </cell>
        </row>
        <row r="34">
          <cell r="AK34">
            <v>1136.7</v>
          </cell>
          <cell r="AL34">
            <v>2015.3999999999999</v>
          </cell>
          <cell r="AM34">
            <v>1520.1</v>
          </cell>
          <cell r="AN34">
            <v>1382.4</v>
          </cell>
          <cell r="AO34">
            <v>1519.5</v>
          </cell>
          <cell r="AP34">
            <v>1993.5</v>
          </cell>
          <cell r="AQ34">
            <v>2767</v>
          </cell>
          <cell r="AR34">
            <v>2358.6</v>
          </cell>
          <cell r="AS34">
            <v>1488.7</v>
          </cell>
          <cell r="AT34">
            <v>1075.6000000000001</v>
          </cell>
          <cell r="AU34">
            <v>1699.1</v>
          </cell>
          <cell r="AV34">
            <v>3144.9979999999996</v>
          </cell>
          <cell r="AW34">
            <v>3085.2</v>
          </cell>
          <cell r="AX34">
            <v>2484.6</v>
          </cell>
          <cell r="AY34">
            <v>2860.5</v>
          </cell>
          <cell r="AZ34">
            <v>3405.78</v>
          </cell>
          <cell r="BA34">
            <v>2424.5096194237863</v>
          </cell>
          <cell r="BB34">
            <v>2539.5311429826502</v>
          </cell>
          <cell r="BC34">
            <v>1704.9149668082321</v>
          </cell>
          <cell r="BD34">
            <v>1165.2148728200884</v>
          </cell>
          <cell r="BE34">
            <v>1854.818</v>
          </cell>
          <cell r="BF34">
            <v>1686.8130000000001</v>
          </cell>
          <cell r="BG34">
            <v>1710.954</v>
          </cell>
        </row>
        <row r="35">
          <cell r="AK35">
            <v>15240.099999999999</v>
          </cell>
          <cell r="AL35">
            <v>15752</v>
          </cell>
          <cell r="AM35">
            <v>18142.7</v>
          </cell>
          <cell r="AN35">
            <v>18078.100000000002</v>
          </cell>
          <cell r="AO35">
            <v>17824.699999999997</v>
          </cell>
          <cell r="AP35">
            <v>18419.7</v>
          </cell>
          <cell r="AQ35">
            <v>18898.3</v>
          </cell>
          <cell r="AR35">
            <v>18430.2</v>
          </cell>
          <cell r="AS35">
            <v>17080.599999999999</v>
          </cell>
          <cell r="AT35">
            <v>19359.8</v>
          </cell>
          <cell r="AU35">
            <v>20387.399999999998</v>
          </cell>
          <cell r="AV35">
            <v>20489.034510000001</v>
          </cell>
          <cell r="AW35">
            <v>20579.781579999999</v>
          </cell>
          <cell r="AX35">
            <v>18745.000000000004</v>
          </cell>
          <cell r="AY35">
            <v>19615.399520000003</v>
          </cell>
          <cell r="AZ35">
            <v>18873.277310524434</v>
          </cell>
          <cell r="BA35">
            <v>19625.659960698817</v>
          </cell>
          <cell r="BB35">
            <v>19335.97249002758</v>
          </cell>
          <cell r="BC35">
            <v>20006.638128283485</v>
          </cell>
          <cell r="BD35">
            <v>21301.508853795087</v>
          </cell>
          <cell r="BE35">
            <v>21950.230999999996</v>
          </cell>
          <cell r="BF35">
            <v>22123.409</v>
          </cell>
          <cell r="BG35">
            <v>23772.428000000004</v>
          </cell>
        </row>
        <row r="36">
          <cell r="AK36">
            <v>95.39928503279998</v>
          </cell>
          <cell r="AL36">
            <v>53.126099107200005</v>
          </cell>
          <cell r="AM36">
            <v>60.335874433799994</v>
          </cell>
          <cell r="AN36">
            <v>83.149743814200008</v>
          </cell>
          <cell r="AO36">
            <v>82.015686257400006</v>
          </cell>
          <cell r="AP36">
            <v>73.040008708800002</v>
          </cell>
          <cell r="AQ36">
            <v>45.958211598600009</v>
          </cell>
          <cell r="AR36">
            <v>46.02501164520001</v>
          </cell>
          <cell r="AS36">
            <v>336.38541354180006</v>
          </cell>
          <cell r="AT36">
            <v>23.201441927999998</v>
          </cell>
          <cell r="AU36">
            <v>34.125343938</v>
          </cell>
          <cell r="AV36">
            <v>37.341887435999993</v>
          </cell>
          <cell r="AW36">
            <v>64.236071214000006</v>
          </cell>
          <cell r="AX36">
            <v>88.971930053999998</v>
          </cell>
          <cell r="AY36">
            <v>101.92849354799999</v>
          </cell>
          <cell r="AZ36">
            <v>159.07450040999998</v>
          </cell>
          <cell r="BA36">
            <v>149.034651822</v>
          </cell>
          <cell r="BB36">
            <v>182.106186444</v>
          </cell>
          <cell r="BC36">
            <v>158.92679073599999</v>
          </cell>
          <cell r="BD36">
            <v>264.583800634</v>
          </cell>
          <cell r="BE36">
            <v>287.12950499999999</v>
          </cell>
          <cell r="BF36">
            <v>319.28313099999997</v>
          </cell>
          <cell r="BG36">
            <v>335.84869500000002</v>
          </cell>
          <cell r="BH36">
            <v>397.59858000000003</v>
          </cell>
          <cell r="BI36">
            <v>320.25843280099997</v>
          </cell>
          <cell r="BJ36">
            <v>301.91195978999997</v>
          </cell>
          <cell r="BK36">
            <v>303.52552263179996</v>
          </cell>
          <cell r="BL36">
            <v>375.64664489099994</v>
          </cell>
          <cell r="BM36">
            <v>621.3826314989999</v>
          </cell>
          <cell r="BN36">
            <v>350</v>
          </cell>
          <cell r="BO36">
            <v>500</v>
          </cell>
          <cell r="BP36">
            <v>500</v>
          </cell>
          <cell r="BQ36">
            <v>500</v>
          </cell>
          <cell r="BR36">
            <v>500</v>
          </cell>
          <cell r="BS36">
            <v>500</v>
          </cell>
          <cell r="BT36">
            <v>500</v>
          </cell>
          <cell r="BU36">
            <v>500</v>
          </cell>
          <cell r="BV36">
            <v>500</v>
          </cell>
          <cell r="BW36">
            <v>500</v>
          </cell>
          <cell r="BX36">
            <v>500</v>
          </cell>
          <cell r="BY36">
            <v>500</v>
          </cell>
          <cell r="BZ36">
            <v>500</v>
          </cell>
          <cell r="CA36">
            <v>500</v>
          </cell>
          <cell r="CB36">
            <v>500</v>
          </cell>
          <cell r="CC36">
            <v>500</v>
          </cell>
          <cell r="CD36">
            <v>500</v>
          </cell>
          <cell r="CE36">
            <v>500</v>
          </cell>
          <cell r="CF36">
            <v>500</v>
          </cell>
          <cell r="CG36">
            <v>500</v>
          </cell>
          <cell r="CH36">
            <v>500</v>
          </cell>
          <cell r="CI36">
            <v>500</v>
          </cell>
          <cell r="CJ36">
            <v>500</v>
          </cell>
          <cell r="CK36">
            <v>500</v>
          </cell>
          <cell r="CL36">
            <v>500</v>
          </cell>
          <cell r="CM36">
            <v>500</v>
          </cell>
          <cell r="CN36">
            <v>500</v>
          </cell>
        </row>
        <row r="39">
          <cell r="AK39">
            <v>0</v>
          </cell>
          <cell r="AL39">
            <v>0</v>
          </cell>
          <cell r="AM39">
            <v>0</v>
          </cell>
          <cell r="AN39">
            <v>3.1550265052044284</v>
          </cell>
          <cell r="AO39">
            <v>12.620106020817714</v>
          </cell>
          <cell r="AP39">
            <v>63.10053010408857</v>
          </cell>
          <cell r="AQ39">
            <v>94.650795156132844</v>
          </cell>
          <cell r="AR39">
            <v>117.14961011597379</v>
          </cell>
          <cell r="AS39">
            <v>134.64831680085499</v>
          </cell>
          <cell r="AT39">
            <v>488.54011670139971</v>
          </cell>
          <cell r="AU39">
            <v>1568.5833984130477</v>
          </cell>
          <cell r="AV39">
            <v>2761.4</v>
          </cell>
          <cell r="AW39">
            <v>3245.4</v>
          </cell>
          <cell r="AX39">
            <v>2009.7</v>
          </cell>
          <cell r="AY39">
            <v>1622</v>
          </cell>
          <cell r="AZ39">
            <v>2737</v>
          </cell>
          <cell r="BA39">
            <v>5093.2093336065573</v>
          </cell>
          <cell r="BB39">
            <v>5148.983885655738</v>
          </cell>
          <cell r="BC39">
            <v>5488.5237262295086</v>
          </cell>
          <cell r="BD39">
            <v>5439.1079606557378</v>
          </cell>
          <cell r="BE39">
            <v>6181.7982635245899</v>
          </cell>
          <cell r="BF39">
            <v>6888.0664662881682</v>
          </cell>
          <cell r="BG39">
            <v>8006.7102494364917</v>
          </cell>
        </row>
        <row r="44">
          <cell r="AK44">
            <v>14456.799285032799</v>
          </cell>
          <cell r="AL44">
            <v>16300.426099107202</v>
          </cell>
          <cell r="AM44">
            <v>18340.735874433798</v>
          </cell>
          <cell r="AN44">
            <v>18024.149743814203</v>
          </cell>
          <cell r="AO44">
            <v>17432.715686257397</v>
          </cell>
          <cell r="AP44">
            <v>17719.240008708799</v>
          </cell>
          <cell r="AQ44">
            <v>19352.658211598602</v>
          </cell>
          <cell r="AR44">
            <v>19346.125011645199</v>
          </cell>
          <cell r="AS44">
            <v>17830.085413541801</v>
          </cell>
          <cell r="AT44">
            <v>18759.501441927998</v>
          </cell>
          <cell r="AU44">
            <v>18975.627343937998</v>
          </cell>
          <cell r="AV44">
            <v>20586.174397436</v>
          </cell>
          <cell r="AW44">
            <v>21244.617651214001</v>
          </cell>
          <cell r="AX44">
            <v>18458.071930054</v>
          </cell>
          <cell r="AY44">
            <v>19172.048013548003</v>
          </cell>
          <cell r="AZ44">
            <v>20013.622191510647</v>
          </cell>
          <cell r="BA44">
            <v>19659.67308896195</v>
          </cell>
          <cell r="BB44">
            <v>20352.694852646</v>
          </cell>
          <cell r="BC44">
            <v>20705.265013007629</v>
          </cell>
          <cell r="BD44">
            <v>20876.489527249178</v>
          </cell>
          <cell r="BE44">
            <v>22405.365504999994</v>
          </cell>
          <cell r="BF44">
            <v>22418.551131</v>
          </cell>
          <cell r="BG44">
            <v>23823.796695000005</v>
          </cell>
          <cell r="BH44">
            <v>24814.915580000008</v>
          </cell>
          <cell r="BI44">
            <v>25154.024432801005</v>
          </cell>
          <cell r="BJ44">
            <v>25046.020959789999</v>
          </cell>
          <cell r="BK44">
            <v>26584.850846527839</v>
          </cell>
          <cell r="BL44">
            <v>26987.031644891002</v>
          </cell>
          <cell r="BM44">
            <v>27767.284457248523</v>
          </cell>
          <cell r="BN44">
            <v>28421.761935759303</v>
          </cell>
          <cell r="BO44">
            <v>27218.235547568893</v>
          </cell>
          <cell r="BP44">
            <v>28801.510989184622</v>
          </cell>
          <cell r="BQ44">
            <v>29378.395372877167</v>
          </cell>
          <cell r="BR44">
            <v>30110.660165056299</v>
          </cell>
          <cell r="BS44">
            <v>30725.797960468157</v>
          </cell>
          <cell r="BT44">
            <v>32268.948773991466</v>
          </cell>
          <cell r="BU44">
            <v>33800.489582598508</v>
          </cell>
          <cell r="BV44">
            <v>34517.745511413515</v>
          </cell>
          <cell r="BW44">
            <v>36764.855055253647</v>
          </cell>
          <cell r="BX44">
            <v>37806.32586348959</v>
          </cell>
          <cell r="BY44">
            <v>35053.232255673065</v>
          </cell>
          <cell r="BZ44">
            <v>35923.519302832108</v>
          </cell>
          <cell r="CA44">
            <v>37853.279862460797</v>
          </cell>
          <cell r="CB44">
            <v>37727.048555807516</v>
          </cell>
          <cell r="CC44">
            <v>36277.723133825595</v>
          </cell>
          <cell r="CD44">
            <v>36271.681362092466</v>
          </cell>
          <cell r="CE44">
            <v>36125.870769598463</v>
          </cell>
          <cell r="CF44">
            <v>36358.82405798023</v>
          </cell>
          <cell r="CG44">
            <v>35903.149719606357</v>
          </cell>
          <cell r="CH44">
            <v>35790.781012178108</v>
          </cell>
          <cell r="CI44">
            <v>37334.13155478843</v>
          </cell>
          <cell r="CJ44">
            <v>38237.014117555402</v>
          </cell>
          <cell r="CK44">
            <v>39425.357847063366</v>
          </cell>
          <cell r="CL44">
            <v>39368.885720768885</v>
          </cell>
          <cell r="CM44">
            <v>39621.03617583515</v>
          </cell>
          <cell r="CN44">
            <v>39405.958991019776</v>
          </cell>
        </row>
        <row r="46"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  <cell r="AW46" t="e">
            <v>#REF!</v>
          </cell>
          <cell r="AX46" t="e">
            <v>#REF!</v>
          </cell>
          <cell r="AY46" t="e">
            <v>#REF!</v>
          </cell>
          <cell r="AZ46" t="e">
            <v>#REF!</v>
          </cell>
          <cell r="BA46" t="e">
            <v>#REF!</v>
          </cell>
          <cell r="BB46" t="e">
            <v>#REF!</v>
          </cell>
          <cell r="BC46" t="e">
            <v>#REF!</v>
          </cell>
          <cell r="BD46" t="e">
            <v>#REF!</v>
          </cell>
          <cell r="BE46" t="e">
            <v>#REF!</v>
          </cell>
          <cell r="BF46" t="e">
            <v>#REF!</v>
          </cell>
          <cell r="BG46">
            <v>30.492409413685731</v>
          </cell>
        </row>
        <row r="275">
          <cell r="BH275">
            <v>2134.5529999999999</v>
          </cell>
          <cell r="BI275">
            <v>2149.9690000000001</v>
          </cell>
          <cell r="BJ275">
            <v>2282.471</v>
          </cell>
          <cell r="BK275">
            <v>2347.58</v>
          </cell>
          <cell r="BL275">
            <v>2338.085</v>
          </cell>
          <cell r="BM275">
            <v>2375.654</v>
          </cell>
          <cell r="BN275">
            <v>2543.453</v>
          </cell>
          <cell r="BO275">
            <v>2502.75</v>
          </cell>
          <cell r="BP275">
            <v>2570.4</v>
          </cell>
          <cell r="BQ275">
            <v>2646.24</v>
          </cell>
          <cell r="BR275">
            <v>2619.6000000000004</v>
          </cell>
          <cell r="BS275">
            <v>2808.45</v>
          </cell>
          <cell r="BT275">
            <v>2844</v>
          </cell>
          <cell r="BU275">
            <v>3021.75</v>
          </cell>
          <cell r="BV275">
            <v>3081</v>
          </cell>
          <cell r="BW275">
            <v>3128.4</v>
          </cell>
          <cell r="BX275">
            <v>3175.7999999999997</v>
          </cell>
          <cell r="BY275">
            <v>3187.65</v>
          </cell>
          <cell r="BZ275">
            <v>3163.95</v>
          </cell>
          <cell r="CA275">
            <v>3294.2999999999997</v>
          </cell>
          <cell r="CB275">
            <v>3282.45</v>
          </cell>
          <cell r="CC275">
            <v>3282.45</v>
          </cell>
          <cell r="CD275">
            <v>3282.45</v>
          </cell>
          <cell r="CE275">
            <v>3223.2</v>
          </cell>
          <cell r="CF275">
            <v>3235.0499999999997</v>
          </cell>
          <cell r="CG275">
            <v>3235.0499999999997</v>
          </cell>
          <cell r="CH275">
            <v>3235.0499999999997</v>
          </cell>
          <cell r="CI275">
            <v>3329.85</v>
          </cell>
          <cell r="CJ275">
            <v>3436.5</v>
          </cell>
          <cell r="CK275">
            <v>3543.15</v>
          </cell>
          <cell r="CL275">
            <v>3543.15</v>
          </cell>
          <cell r="CM275">
            <v>3543.15</v>
          </cell>
          <cell r="CN275">
            <v>3543.15</v>
          </cell>
        </row>
        <row r="276">
          <cell r="BH276">
            <v>2060.5630000000001</v>
          </cell>
          <cell r="BI276">
            <v>1999.6479999999999</v>
          </cell>
          <cell r="BJ276">
            <v>2206.7919999999999</v>
          </cell>
          <cell r="BK276">
            <v>2235.37</v>
          </cell>
          <cell r="BL276">
            <v>2199.962</v>
          </cell>
          <cell r="BM276">
            <v>2324.6680000000001</v>
          </cell>
          <cell r="BN276">
            <v>2489.9409999999998</v>
          </cell>
          <cell r="BO276">
            <v>2308.4</v>
          </cell>
          <cell r="BP276">
            <v>2479.25</v>
          </cell>
          <cell r="BQ276">
            <v>2530.5499999999997</v>
          </cell>
          <cell r="BR276">
            <v>2516.4</v>
          </cell>
          <cell r="BS276">
            <v>2679.2999999999997</v>
          </cell>
          <cell r="BT276">
            <v>2691</v>
          </cell>
          <cell r="BU276">
            <v>2901.6</v>
          </cell>
          <cell r="BV276">
            <v>2936.7</v>
          </cell>
          <cell r="BW276">
            <v>2983.5</v>
          </cell>
          <cell r="BX276">
            <v>3042</v>
          </cell>
          <cell r="BY276">
            <v>3042</v>
          </cell>
          <cell r="BZ276">
            <v>3006.8999999999996</v>
          </cell>
          <cell r="CA276">
            <v>3147.2999999999997</v>
          </cell>
          <cell r="CB276">
            <v>3135.6</v>
          </cell>
          <cell r="CC276">
            <v>3135.6</v>
          </cell>
          <cell r="CD276">
            <v>3135.6</v>
          </cell>
          <cell r="CE276">
            <v>3077.1</v>
          </cell>
          <cell r="CF276">
            <v>3100.5</v>
          </cell>
          <cell r="CG276">
            <v>3088.7999999999997</v>
          </cell>
          <cell r="CH276">
            <v>3088.7999999999997</v>
          </cell>
          <cell r="CI276">
            <v>3194.1</v>
          </cell>
          <cell r="CJ276">
            <v>3287.7</v>
          </cell>
          <cell r="CK276">
            <v>3381.2999999999997</v>
          </cell>
          <cell r="CL276">
            <v>3393</v>
          </cell>
          <cell r="CM276">
            <v>3381.2999999999997</v>
          </cell>
          <cell r="CN276">
            <v>3393</v>
          </cell>
        </row>
        <row r="277">
          <cell r="BH277">
            <v>2135.37</v>
          </cell>
          <cell r="BI277">
            <v>2110.9360000000001</v>
          </cell>
          <cell r="BJ277">
            <v>2233.4859999999999</v>
          </cell>
          <cell r="BK277">
            <v>2324.183</v>
          </cell>
          <cell r="BL277">
            <v>2195.3580000000002</v>
          </cell>
          <cell r="BM277">
            <v>2376.2370000000001</v>
          </cell>
          <cell r="BN277">
            <v>2572.6219999999998</v>
          </cell>
          <cell r="BO277">
            <v>2597.9500000000003</v>
          </cell>
          <cell r="BP277">
            <v>2536.9999999999995</v>
          </cell>
          <cell r="BQ277">
            <v>2624.0399999999995</v>
          </cell>
          <cell r="BR277">
            <v>2632.5</v>
          </cell>
          <cell r="BS277">
            <v>2820</v>
          </cell>
          <cell r="BT277">
            <v>3607.25</v>
          </cell>
          <cell r="BU277">
            <v>3889.25</v>
          </cell>
          <cell r="BV277">
            <v>4782.25</v>
          </cell>
          <cell r="BW277">
            <v>4653</v>
          </cell>
          <cell r="BX277">
            <v>5463.75</v>
          </cell>
          <cell r="BY277">
            <v>5416.75</v>
          </cell>
          <cell r="BZ277">
            <v>4547.25</v>
          </cell>
          <cell r="CA277">
            <v>4970.25</v>
          </cell>
          <cell r="CB277">
            <v>4876.25</v>
          </cell>
          <cell r="CC277">
            <v>4888</v>
          </cell>
          <cell r="CD277">
            <v>4723.5</v>
          </cell>
          <cell r="CE277">
            <v>4653</v>
          </cell>
          <cell r="CF277">
            <v>4676.5</v>
          </cell>
          <cell r="CG277">
            <v>4782.25</v>
          </cell>
          <cell r="CH277">
            <v>4723.5</v>
          </cell>
          <cell r="CI277">
            <v>5017.25</v>
          </cell>
          <cell r="CJ277">
            <v>5181.75</v>
          </cell>
          <cell r="CK277">
            <v>5193.5</v>
          </cell>
          <cell r="CL277">
            <v>5287.5</v>
          </cell>
          <cell r="CM277">
            <v>5264</v>
          </cell>
          <cell r="CN277">
            <v>5287.5</v>
          </cell>
        </row>
        <row r="278">
          <cell r="BG278">
            <v>1995.5889999999999</v>
          </cell>
          <cell r="BH278">
            <v>2115.799</v>
          </cell>
          <cell r="BI278">
            <v>2154.4270000000001</v>
          </cell>
          <cell r="BJ278">
            <v>2308.752</v>
          </cell>
          <cell r="BK278">
            <v>2277.355</v>
          </cell>
          <cell r="BL278">
            <v>2252.3119999999999</v>
          </cell>
          <cell r="BM278">
            <v>2282.3240000000001</v>
          </cell>
          <cell r="BN278">
            <v>2526.6570000000002</v>
          </cell>
          <cell r="BO278">
            <v>2585</v>
          </cell>
          <cell r="BP278">
            <v>2488.5</v>
          </cell>
          <cell r="BQ278">
            <v>2599.5299999999997</v>
          </cell>
          <cell r="BR278">
            <v>2596</v>
          </cell>
          <cell r="BS278">
            <v>2784.8</v>
          </cell>
          <cell r="BT278">
            <v>2844</v>
          </cell>
          <cell r="BU278">
            <v>2973.6000000000004</v>
          </cell>
          <cell r="BV278">
            <v>3057.2999999999997</v>
          </cell>
          <cell r="BW278">
            <v>3079.8</v>
          </cell>
          <cell r="BX278">
            <v>3127</v>
          </cell>
          <cell r="BY278">
            <v>3150.6000000000004</v>
          </cell>
          <cell r="BZ278">
            <v>3150.6000000000004</v>
          </cell>
          <cell r="CA278">
            <v>3233.2000000000003</v>
          </cell>
          <cell r="CB278">
            <v>3245</v>
          </cell>
          <cell r="CC278">
            <v>3233.2000000000003</v>
          </cell>
          <cell r="CD278">
            <v>3245</v>
          </cell>
          <cell r="CE278">
            <v>3186</v>
          </cell>
          <cell r="CF278">
            <v>3186</v>
          </cell>
          <cell r="CG278">
            <v>3186</v>
          </cell>
          <cell r="CH278">
            <v>3186</v>
          </cell>
          <cell r="CI278">
            <v>3292.2000000000003</v>
          </cell>
          <cell r="CJ278">
            <v>3398.4</v>
          </cell>
          <cell r="CK278">
            <v>3492.8</v>
          </cell>
          <cell r="CL278">
            <v>3492.8</v>
          </cell>
          <cell r="CM278">
            <v>3492.8</v>
          </cell>
        </row>
        <row r="279">
          <cell r="BG279">
            <v>1889.8409999999999</v>
          </cell>
          <cell r="BH279">
            <v>1899.1959999999999</v>
          </cell>
          <cell r="BI279">
            <v>1999.5239999999999</v>
          </cell>
          <cell r="BJ279">
            <v>1924.749</v>
          </cell>
          <cell r="BK279">
            <v>2064.1990000000001</v>
          </cell>
          <cell r="BL279">
            <v>2091.2179999999998</v>
          </cell>
          <cell r="BM279">
            <v>2288.2179999999998</v>
          </cell>
          <cell r="BN279">
            <v>2245.19</v>
          </cell>
          <cell r="BO279">
            <v>2371.8000000000002</v>
          </cell>
          <cell r="BP279">
            <v>2322.6</v>
          </cell>
          <cell r="BQ279">
            <v>2393.6999999999998</v>
          </cell>
          <cell r="BR279">
            <v>2429.25</v>
          </cell>
          <cell r="BS279">
            <v>2547.75</v>
          </cell>
          <cell r="BT279">
            <v>2630.7</v>
          </cell>
          <cell r="BU279">
            <v>2713.65</v>
          </cell>
          <cell r="BV279">
            <v>2796.6</v>
          </cell>
          <cell r="BW279">
            <v>2844</v>
          </cell>
          <cell r="BX279">
            <v>2915.1</v>
          </cell>
          <cell r="BY279">
            <v>2879.5499999999997</v>
          </cell>
          <cell r="BZ279">
            <v>2903.25</v>
          </cell>
          <cell r="CA279">
            <v>2998.0499999999997</v>
          </cell>
          <cell r="CB279">
            <v>2998.0499999999997</v>
          </cell>
          <cell r="CC279">
            <v>2998.0499999999997</v>
          </cell>
          <cell r="CD279">
            <v>2986.2</v>
          </cell>
          <cell r="CE279">
            <v>2950.65</v>
          </cell>
          <cell r="CF279">
            <v>2938.7999999999997</v>
          </cell>
          <cell r="CG279">
            <v>2950.65</v>
          </cell>
          <cell r="CH279">
            <v>2938.7999999999997</v>
          </cell>
          <cell r="CI279">
            <v>3045.45</v>
          </cell>
          <cell r="CJ279">
            <v>3128.4</v>
          </cell>
          <cell r="CK279">
            <v>3235.0499999999997</v>
          </cell>
          <cell r="CL279">
            <v>3235.0499999999997</v>
          </cell>
          <cell r="CM279">
            <v>3235.0499999999997</v>
          </cell>
        </row>
        <row r="280">
          <cell r="BG280">
            <v>2079.123</v>
          </cell>
          <cell r="BH280">
            <v>2094.4180000000001</v>
          </cell>
          <cell r="BI280">
            <v>2201.0680000000002</v>
          </cell>
          <cell r="BJ280">
            <v>2222.123</v>
          </cell>
          <cell r="BK280">
            <v>2277.5410000000002</v>
          </cell>
          <cell r="BL280">
            <v>2339.5810000000001</v>
          </cell>
          <cell r="BM280">
            <v>2403.7959999999998</v>
          </cell>
          <cell r="BN280">
            <v>2475.2069999999999</v>
          </cell>
          <cell r="BO280">
            <v>2737.6000000000004</v>
          </cell>
          <cell r="BP280">
            <v>2513.4</v>
          </cell>
          <cell r="BQ280">
            <v>2619.6000000000004</v>
          </cell>
          <cell r="BR280">
            <v>2655</v>
          </cell>
          <cell r="BS280">
            <v>2808.4</v>
          </cell>
          <cell r="BT280">
            <v>2902.8</v>
          </cell>
          <cell r="BU280">
            <v>2985.4</v>
          </cell>
          <cell r="BV280">
            <v>3079.8</v>
          </cell>
          <cell r="BW280">
            <v>3138.8</v>
          </cell>
          <cell r="BX280">
            <v>3186</v>
          </cell>
          <cell r="BY280">
            <v>3174.2000000000003</v>
          </cell>
          <cell r="BZ280">
            <v>3209.6000000000004</v>
          </cell>
          <cell r="CA280">
            <v>3280.4</v>
          </cell>
          <cell r="CB280">
            <v>3292.2000000000003</v>
          </cell>
          <cell r="CC280">
            <v>3292.2000000000003</v>
          </cell>
          <cell r="CD280">
            <v>3292.2000000000003</v>
          </cell>
          <cell r="CE280">
            <v>3245</v>
          </cell>
          <cell r="CF280">
            <v>3233.2000000000003</v>
          </cell>
          <cell r="CG280">
            <v>3245</v>
          </cell>
          <cell r="CH280">
            <v>3245</v>
          </cell>
          <cell r="CI280">
            <v>3339.4</v>
          </cell>
          <cell r="CJ280">
            <v>3445.6000000000004</v>
          </cell>
          <cell r="CK280">
            <v>3563.6000000000004</v>
          </cell>
          <cell r="CL280">
            <v>3551.8</v>
          </cell>
          <cell r="CM280">
            <v>3551.8</v>
          </cell>
        </row>
        <row r="281">
          <cell r="BG281">
            <v>1964.922</v>
          </cell>
          <cell r="BH281">
            <v>1989.1010000000001</v>
          </cell>
          <cell r="BI281">
            <v>2099.4650000000001</v>
          </cell>
          <cell r="BJ281">
            <v>1991.877</v>
          </cell>
          <cell r="BK281">
            <v>2143.1179999999999</v>
          </cell>
          <cell r="BL281">
            <v>2236.3009999999999</v>
          </cell>
          <cell r="BM281">
            <v>2096.2080000000001</v>
          </cell>
          <cell r="BN281">
            <v>2402.8789999999999</v>
          </cell>
          <cell r="BO281">
            <v>2395.4</v>
          </cell>
          <cell r="BP281">
            <v>2370</v>
          </cell>
          <cell r="BQ281">
            <v>2417.4</v>
          </cell>
          <cell r="BR281">
            <v>2452.9499999999998</v>
          </cell>
          <cell r="BS281">
            <v>2630.7</v>
          </cell>
          <cell r="BT281">
            <v>2678.1</v>
          </cell>
          <cell r="BU281">
            <v>2772.9</v>
          </cell>
          <cell r="BV281">
            <v>2855.85</v>
          </cell>
          <cell r="BW281">
            <v>2926.95</v>
          </cell>
          <cell r="BX281">
            <v>2938.7999999999997</v>
          </cell>
          <cell r="BY281">
            <v>2974.35</v>
          </cell>
          <cell r="BZ281">
            <v>2950.65</v>
          </cell>
          <cell r="CA281">
            <v>3057.2999999999997</v>
          </cell>
          <cell r="CB281">
            <v>3057.2999999999997</v>
          </cell>
          <cell r="CC281">
            <v>3045.45</v>
          </cell>
          <cell r="CD281">
            <v>3057.2999999999997</v>
          </cell>
          <cell r="CE281">
            <v>3009.9</v>
          </cell>
          <cell r="CF281">
            <v>2998.0499999999997</v>
          </cell>
          <cell r="CG281">
            <v>3009.9</v>
          </cell>
          <cell r="CH281">
            <v>3009.9</v>
          </cell>
          <cell r="CI281">
            <v>3104.7</v>
          </cell>
          <cell r="CJ281">
            <v>3199.5</v>
          </cell>
          <cell r="CK281">
            <v>3294.2999999999997</v>
          </cell>
          <cell r="CL281">
            <v>3294.2999999999997</v>
          </cell>
          <cell r="CM281">
            <v>3294.2999999999997</v>
          </cell>
        </row>
        <row r="282">
          <cell r="BG282">
            <v>1966.511</v>
          </cell>
          <cell r="BH282">
            <v>1915.9939999999999</v>
          </cell>
          <cell r="BI282">
            <v>2057.6170000000002</v>
          </cell>
          <cell r="BJ282">
            <v>2043.1349999999998</v>
          </cell>
          <cell r="BK282">
            <v>2158.7739999999999</v>
          </cell>
          <cell r="BL282">
            <v>2228.3719999999998</v>
          </cell>
          <cell r="BM282">
            <v>2267.1660000000002</v>
          </cell>
          <cell r="BN282">
            <v>2415.5070000000001</v>
          </cell>
          <cell r="BO282">
            <v>2454.4</v>
          </cell>
          <cell r="BP282">
            <v>2407.2000000000003</v>
          </cell>
          <cell r="BQ282">
            <v>2500.35</v>
          </cell>
          <cell r="BR282">
            <v>2513.4</v>
          </cell>
          <cell r="BS282">
            <v>2654.4</v>
          </cell>
          <cell r="BT282">
            <v>2714</v>
          </cell>
          <cell r="BU282">
            <v>2820.2000000000003</v>
          </cell>
          <cell r="BV282">
            <v>2902.8</v>
          </cell>
          <cell r="BW282">
            <v>2961.8</v>
          </cell>
          <cell r="BX282">
            <v>2997.2000000000003</v>
          </cell>
          <cell r="BY282">
            <v>3009</v>
          </cell>
          <cell r="BZ282">
            <v>2997.2000000000003</v>
          </cell>
          <cell r="CA282">
            <v>3103.4</v>
          </cell>
          <cell r="CB282">
            <v>3103.4</v>
          </cell>
          <cell r="CC282">
            <v>3103.4</v>
          </cell>
          <cell r="CD282">
            <v>3103.4</v>
          </cell>
          <cell r="CE282">
            <v>3056.2000000000003</v>
          </cell>
          <cell r="CF282">
            <v>3056.2000000000003</v>
          </cell>
          <cell r="CG282">
            <v>3056.2000000000003</v>
          </cell>
          <cell r="CH282">
            <v>3056.2000000000003</v>
          </cell>
          <cell r="CI282">
            <v>3150.6000000000004</v>
          </cell>
          <cell r="CJ282">
            <v>3256.8</v>
          </cell>
          <cell r="CK282">
            <v>3351.2000000000003</v>
          </cell>
          <cell r="CL282">
            <v>3351.2000000000003</v>
          </cell>
          <cell r="CM282">
            <v>3351.2000000000003</v>
          </cell>
        </row>
        <row r="283">
          <cell r="BG283">
            <v>1936.9069999999999</v>
          </cell>
          <cell r="BH283">
            <v>1811.481</v>
          </cell>
          <cell r="BI283">
            <v>2035.269</v>
          </cell>
          <cell r="BJ283">
            <v>1908.6490000000001</v>
          </cell>
          <cell r="BK283">
            <v>2068.578</v>
          </cell>
          <cell r="BL283">
            <v>2074.857</v>
          </cell>
          <cell r="BM283">
            <v>2182.25</v>
          </cell>
          <cell r="BN283">
            <v>2349.1329999999998</v>
          </cell>
          <cell r="BO283">
            <v>2334.4499999999998</v>
          </cell>
          <cell r="BP283">
            <v>2320.5</v>
          </cell>
          <cell r="BQ283">
            <v>2380</v>
          </cell>
          <cell r="BR283">
            <v>2439.5</v>
          </cell>
          <cell r="BS283">
            <v>2546.6</v>
          </cell>
          <cell r="BT283">
            <v>2629.9</v>
          </cell>
          <cell r="BU283">
            <v>2713.2000000000003</v>
          </cell>
          <cell r="BV283">
            <v>2796.5</v>
          </cell>
          <cell r="BW283">
            <v>2844.1</v>
          </cell>
          <cell r="BX283">
            <v>2891.7000000000003</v>
          </cell>
          <cell r="BY283">
            <v>2903.6</v>
          </cell>
          <cell r="BZ283">
            <v>2879.8</v>
          </cell>
          <cell r="CA283">
            <v>2986.9</v>
          </cell>
          <cell r="CB283">
            <v>2986.9</v>
          </cell>
          <cell r="CC283">
            <v>2998.8</v>
          </cell>
          <cell r="CD283">
            <v>2986.9</v>
          </cell>
          <cell r="CE283">
            <v>2939.3</v>
          </cell>
          <cell r="CF283">
            <v>2939.3</v>
          </cell>
          <cell r="CG283">
            <v>2939.3</v>
          </cell>
          <cell r="CH283">
            <v>2939.3</v>
          </cell>
          <cell r="CI283">
            <v>3034.5</v>
          </cell>
          <cell r="CJ283">
            <v>3129.7000000000003</v>
          </cell>
          <cell r="CK283">
            <v>3224.9</v>
          </cell>
          <cell r="CL283">
            <v>3224.9</v>
          </cell>
          <cell r="CM283">
            <v>3224.9</v>
          </cell>
        </row>
        <row r="284">
          <cell r="BG284">
            <v>2043.3230000000001</v>
          </cell>
          <cell r="BH284">
            <v>2090.1680000000001</v>
          </cell>
          <cell r="BI284">
            <v>2122.7579999999998</v>
          </cell>
          <cell r="BJ284">
            <v>1972.6880000000001</v>
          </cell>
          <cell r="BK284">
            <v>2169.9299999999998</v>
          </cell>
          <cell r="BL284">
            <v>2180.0360000000001</v>
          </cell>
          <cell r="BM284">
            <v>2279.5954151178694</v>
          </cell>
          <cell r="BN284">
            <v>2395.4</v>
          </cell>
          <cell r="BO284">
            <v>2419</v>
          </cell>
          <cell r="BP284">
            <v>2383.6000000000004</v>
          </cell>
          <cell r="BQ284">
            <v>2466.2000000000003</v>
          </cell>
          <cell r="BR284">
            <v>2513.4</v>
          </cell>
          <cell r="BS284">
            <v>2666.8</v>
          </cell>
          <cell r="BT284">
            <v>2714</v>
          </cell>
          <cell r="BU284">
            <v>2796.6000000000004</v>
          </cell>
          <cell r="BV284">
            <v>2902.8</v>
          </cell>
          <cell r="BW284">
            <v>2950</v>
          </cell>
          <cell r="BX284">
            <v>3009</v>
          </cell>
          <cell r="BY284">
            <v>2997.2000000000003</v>
          </cell>
          <cell r="BZ284">
            <v>2985.4</v>
          </cell>
          <cell r="CA284">
            <v>3103.4</v>
          </cell>
          <cell r="CB284">
            <v>3091.6000000000004</v>
          </cell>
          <cell r="CC284">
            <v>3103.4</v>
          </cell>
          <cell r="CD284">
            <v>3091.6000000000004</v>
          </cell>
          <cell r="CE284">
            <v>3044.4</v>
          </cell>
          <cell r="CF284">
            <v>3044.4</v>
          </cell>
          <cell r="CG284">
            <v>3044.4</v>
          </cell>
          <cell r="CH284">
            <v>3044.4</v>
          </cell>
          <cell r="CI284">
            <v>3150.6000000000004</v>
          </cell>
          <cell r="CJ284">
            <v>3245</v>
          </cell>
          <cell r="CK284">
            <v>3339.4</v>
          </cell>
          <cell r="CL284">
            <v>3339.4</v>
          </cell>
          <cell r="CM284">
            <v>3339.4</v>
          </cell>
        </row>
        <row r="285">
          <cell r="BG285">
            <v>1944.9659999999999</v>
          </cell>
          <cell r="BH285">
            <v>2049.8879999999999</v>
          </cell>
          <cell r="BI285">
            <v>2012.8230000000001</v>
          </cell>
          <cell r="BJ285">
            <v>1989.7330000000002</v>
          </cell>
          <cell r="BK285">
            <v>2095.5810000000001</v>
          </cell>
          <cell r="BL285">
            <v>2014.153</v>
          </cell>
          <cell r="BM285">
            <v>1996.9818060707671</v>
          </cell>
          <cell r="BN285">
            <v>2151.8580099999967</v>
          </cell>
          <cell r="BO285">
            <v>2522.8000000000002</v>
          </cell>
          <cell r="BP285">
            <v>2210.75</v>
          </cell>
          <cell r="BQ285">
            <v>2342.1999999999998</v>
          </cell>
          <cell r="BR285">
            <v>2390</v>
          </cell>
          <cell r="BS285">
            <v>2557.2999999999997</v>
          </cell>
          <cell r="BT285">
            <v>1828.35</v>
          </cell>
          <cell r="BU285">
            <v>1804.4499999999998</v>
          </cell>
          <cell r="BV285">
            <v>1051.5999999999999</v>
          </cell>
          <cell r="BW285">
            <v>1254.75</v>
          </cell>
          <cell r="BX285">
            <v>549.69999999999993</v>
          </cell>
          <cell r="BY285">
            <v>561.65</v>
          </cell>
          <cell r="BZ285">
            <v>1529.6</v>
          </cell>
          <cell r="CA285">
            <v>1230.8499999999999</v>
          </cell>
          <cell r="CB285">
            <v>1338.3999999999999</v>
          </cell>
          <cell r="CC285">
            <v>1326.4499999999998</v>
          </cell>
          <cell r="CD285">
            <v>1505.6999999999998</v>
          </cell>
          <cell r="CE285">
            <v>1481.8</v>
          </cell>
          <cell r="CF285">
            <v>1445.9499999999998</v>
          </cell>
          <cell r="CG285">
            <v>1326.4499999999998</v>
          </cell>
          <cell r="CH285">
            <v>1398.1499999999999</v>
          </cell>
          <cell r="CI285">
            <v>1290.5999999999999</v>
          </cell>
          <cell r="CJ285">
            <v>1338.3999999999999</v>
          </cell>
          <cell r="CK285">
            <v>1517.6499999999999</v>
          </cell>
          <cell r="CL285">
            <v>1422.05</v>
          </cell>
          <cell r="CM285">
            <v>1457.8999999999999</v>
          </cell>
        </row>
        <row r="286">
          <cell r="BG286">
            <v>1942.097</v>
          </cell>
          <cell r="BH286">
            <v>1900.6679999999999</v>
          </cell>
          <cell r="BI286">
            <v>1967.6210000000001</v>
          </cell>
          <cell r="BJ286">
            <v>1938.212</v>
          </cell>
          <cell r="BK286">
            <v>1979.0313238960368</v>
          </cell>
          <cell r="BL286">
            <v>2077.0740000000001</v>
          </cell>
          <cell r="BM286">
            <v>2216.5896045608847</v>
          </cell>
          <cell r="BN286">
            <v>2165.8000000000002</v>
          </cell>
          <cell r="BO286">
            <v>2168.5499999999997</v>
          </cell>
          <cell r="BP286">
            <v>2227.7999999999997</v>
          </cell>
          <cell r="BQ286">
            <v>2239.65</v>
          </cell>
          <cell r="BR286">
            <v>2429.25</v>
          </cell>
          <cell r="BS286">
            <v>2429.25</v>
          </cell>
          <cell r="BT286">
            <v>2583.2999999999997</v>
          </cell>
          <cell r="BU286">
            <v>2618.85</v>
          </cell>
          <cell r="BV286">
            <v>2678.1</v>
          </cell>
          <cell r="BW286">
            <v>2725.5</v>
          </cell>
          <cell r="BX286">
            <v>2725.5</v>
          </cell>
          <cell r="BY286">
            <v>2713.65</v>
          </cell>
          <cell r="BZ286">
            <v>2808.45</v>
          </cell>
          <cell r="CA286">
            <v>2808.45</v>
          </cell>
          <cell r="CB286">
            <v>2808.45</v>
          </cell>
          <cell r="CC286">
            <v>2808.45</v>
          </cell>
          <cell r="CD286">
            <v>2808.45</v>
          </cell>
          <cell r="CE286">
            <v>2761.0499999999997</v>
          </cell>
          <cell r="CF286">
            <v>2772.9</v>
          </cell>
          <cell r="CG286">
            <v>2761.0499999999997</v>
          </cell>
          <cell r="CH286">
            <v>2761.0499999999997</v>
          </cell>
          <cell r="CI286">
            <v>2855.85</v>
          </cell>
          <cell r="CJ286">
            <v>2938.7999999999997</v>
          </cell>
          <cell r="CK286">
            <v>3033.6</v>
          </cell>
          <cell r="CL286">
            <v>3033.6</v>
          </cell>
          <cell r="CM286">
            <v>3033.6</v>
          </cell>
        </row>
        <row r="287">
          <cell r="BH287">
            <v>24197.199000000004</v>
          </cell>
        </row>
        <row r="323">
          <cell r="BH323">
            <v>34.870663999999998</v>
          </cell>
          <cell r="BI323">
            <v>30.449390999999999</v>
          </cell>
          <cell r="BJ323">
            <v>20.485788548399999</v>
          </cell>
          <cell r="BK323">
            <v>35.917481161799998</v>
          </cell>
          <cell r="BL323">
            <v>29.7434372508</v>
          </cell>
          <cell r="BM323">
            <v>45.335626345799994</v>
          </cell>
          <cell r="BN323">
            <v>29.091530525399996</v>
          </cell>
          <cell r="BO323">
            <v>39.6</v>
          </cell>
          <cell r="BP323">
            <v>39.6</v>
          </cell>
          <cell r="BQ323">
            <v>39.6</v>
          </cell>
          <cell r="BR323">
            <v>39.049999999999997</v>
          </cell>
          <cell r="BS323">
            <v>39.1</v>
          </cell>
          <cell r="BT323">
            <v>39.75</v>
          </cell>
          <cell r="BU323">
            <v>39.4</v>
          </cell>
          <cell r="BV323">
            <v>39.4</v>
          </cell>
          <cell r="BW323">
            <v>39.4</v>
          </cell>
          <cell r="BX323">
            <v>39.35</v>
          </cell>
          <cell r="BY323">
            <v>39.4</v>
          </cell>
          <cell r="BZ323">
            <v>39.450000000000003</v>
          </cell>
          <cell r="CA323">
            <v>39.4</v>
          </cell>
          <cell r="CB323">
            <v>39.4</v>
          </cell>
          <cell r="CC323">
            <v>39.4</v>
          </cell>
          <cell r="CD323">
            <v>39.4</v>
          </cell>
          <cell r="CE323">
            <v>39.4</v>
          </cell>
          <cell r="CF323">
            <v>39.4</v>
          </cell>
          <cell r="CG323">
            <v>39.4</v>
          </cell>
          <cell r="CH323">
            <v>39.4</v>
          </cell>
          <cell r="CI323">
            <v>39.4</v>
          </cell>
          <cell r="CJ323">
            <v>39.4</v>
          </cell>
          <cell r="CK323">
            <v>39.4</v>
          </cell>
          <cell r="CL323">
            <v>39.4</v>
          </cell>
          <cell r="CM323">
            <v>39.4</v>
          </cell>
          <cell r="CN323">
            <v>39.4</v>
          </cell>
        </row>
        <row r="324">
          <cell r="BH324">
            <v>34.522067999999997</v>
          </cell>
          <cell r="BI324">
            <v>24.492258000000003</v>
          </cell>
          <cell r="BJ324">
            <v>21.2097864132</v>
          </cell>
          <cell r="BK324">
            <v>34.170097764600001</v>
          </cell>
          <cell r="BL324">
            <v>26.0775917892</v>
          </cell>
          <cell r="BM324">
            <v>36.88156236239999</v>
          </cell>
          <cell r="BN324">
            <v>67.341501763199986</v>
          </cell>
          <cell r="BO324">
            <v>42.05</v>
          </cell>
          <cell r="BP324">
            <v>42.05</v>
          </cell>
          <cell r="BQ324">
            <v>42.05</v>
          </cell>
          <cell r="BR324">
            <v>45.65</v>
          </cell>
          <cell r="BS324">
            <v>46.6</v>
          </cell>
          <cell r="BT324">
            <v>50.9</v>
          </cell>
          <cell r="BU324">
            <v>43.7</v>
          </cell>
          <cell r="BV324">
            <v>45.45</v>
          </cell>
          <cell r="BW324">
            <v>45.8</v>
          </cell>
          <cell r="BX324">
            <v>46.45</v>
          </cell>
          <cell r="BY324">
            <v>46.5</v>
          </cell>
          <cell r="BZ324">
            <v>46.45</v>
          </cell>
          <cell r="CA324">
            <v>45.6</v>
          </cell>
          <cell r="CB324">
            <v>46.15</v>
          </cell>
          <cell r="CC324">
            <v>46.15</v>
          </cell>
          <cell r="CD324">
            <v>46.25</v>
          </cell>
          <cell r="CE324">
            <v>46.15</v>
          </cell>
          <cell r="CF324">
            <v>46.1</v>
          </cell>
          <cell r="CG324">
            <v>46.05</v>
          </cell>
          <cell r="CH324">
            <v>46.15</v>
          </cell>
          <cell r="CI324">
            <v>46.15</v>
          </cell>
          <cell r="CJ324">
            <v>46.15</v>
          </cell>
          <cell r="CK324">
            <v>46.1</v>
          </cell>
          <cell r="CL324">
            <v>46.1</v>
          </cell>
          <cell r="CM324">
            <v>46.1</v>
          </cell>
          <cell r="CN324">
            <v>46.15</v>
          </cell>
        </row>
        <row r="325">
          <cell r="BH325">
            <v>44.485283000000003</v>
          </cell>
          <cell r="BI325">
            <v>35.384629999999994</v>
          </cell>
          <cell r="BJ325">
            <v>25.343673125400002</v>
          </cell>
          <cell r="BK325">
            <v>31.549684055399993</v>
          </cell>
          <cell r="BL325">
            <v>22.590541171799998</v>
          </cell>
          <cell r="BM325">
            <v>48.4694965188</v>
          </cell>
          <cell r="BN325">
            <v>27.197098840799999</v>
          </cell>
          <cell r="BO325">
            <v>54.9</v>
          </cell>
          <cell r="BP325">
            <v>54.9</v>
          </cell>
          <cell r="BQ325">
            <v>54.9</v>
          </cell>
          <cell r="BR325">
            <v>44.3</v>
          </cell>
          <cell r="BS325">
            <v>48.65</v>
          </cell>
          <cell r="BT325">
            <v>50.25</v>
          </cell>
          <cell r="BU325">
            <v>51.55</v>
          </cell>
          <cell r="BV325">
            <v>50.6</v>
          </cell>
          <cell r="BW325">
            <v>49.95</v>
          </cell>
          <cell r="BX325">
            <v>49.05</v>
          </cell>
          <cell r="BY325">
            <v>50.2</v>
          </cell>
          <cell r="BZ325">
            <v>50.3</v>
          </cell>
          <cell r="CA325">
            <v>50.25</v>
          </cell>
          <cell r="CB325">
            <v>50</v>
          </cell>
          <cell r="CC325">
            <v>49.95</v>
          </cell>
          <cell r="CD325">
            <v>49.95</v>
          </cell>
          <cell r="CE325">
            <v>50.15</v>
          </cell>
          <cell r="CF325">
            <v>50.1</v>
          </cell>
          <cell r="CG325">
            <v>50.05</v>
          </cell>
          <cell r="CH325">
            <v>50.05</v>
          </cell>
          <cell r="CI325">
            <v>50.05</v>
          </cell>
          <cell r="CJ325">
            <v>50.05</v>
          </cell>
          <cell r="CK325">
            <v>50.1</v>
          </cell>
          <cell r="CL325">
            <v>50.05</v>
          </cell>
          <cell r="CM325">
            <v>50.05</v>
          </cell>
          <cell r="CN325">
            <v>50.05</v>
          </cell>
        </row>
        <row r="326">
          <cell r="BG326">
            <v>22.166415000000001</v>
          </cell>
          <cell r="BH326">
            <v>30.803106</v>
          </cell>
          <cell r="BI326">
            <v>32.6330353062</v>
          </cell>
          <cell r="BJ326">
            <v>18.932852811599993</v>
          </cell>
          <cell r="BK326">
            <v>16.338674104199999</v>
          </cell>
          <cell r="BL326">
            <v>25.243362824399998</v>
          </cell>
          <cell r="BM326">
            <v>50.65846570259999</v>
          </cell>
          <cell r="BN326">
            <v>30.45685293</v>
          </cell>
          <cell r="BO326">
            <v>37.950000000000003</v>
          </cell>
          <cell r="BP326">
            <v>37.950000000000003</v>
          </cell>
          <cell r="BQ326">
            <v>37.950000000000003</v>
          </cell>
          <cell r="BR326">
            <v>38.85</v>
          </cell>
          <cell r="BS326">
            <v>39.450000000000003</v>
          </cell>
          <cell r="BT326">
            <v>38.950000000000003</v>
          </cell>
          <cell r="BU326">
            <v>38.450000000000003</v>
          </cell>
          <cell r="BV326">
            <v>38.65</v>
          </cell>
          <cell r="BW326">
            <v>38.75</v>
          </cell>
          <cell r="BX326">
            <v>38.85</v>
          </cell>
          <cell r="BY326">
            <v>38.85</v>
          </cell>
          <cell r="BZ326">
            <v>38.75</v>
          </cell>
          <cell r="CA326">
            <v>38.700000000000003</v>
          </cell>
          <cell r="CB326">
            <v>38.75</v>
          </cell>
          <cell r="CC326">
            <v>38.799999999999997</v>
          </cell>
          <cell r="CD326">
            <v>38.799999999999997</v>
          </cell>
          <cell r="CE326">
            <v>38.75</v>
          </cell>
          <cell r="CF326">
            <v>38.75</v>
          </cell>
          <cell r="CG326">
            <v>38.75</v>
          </cell>
          <cell r="CH326">
            <v>38.75</v>
          </cell>
          <cell r="CI326">
            <v>38.75</v>
          </cell>
          <cell r="CJ326">
            <v>38.75</v>
          </cell>
          <cell r="CK326">
            <v>38.75</v>
          </cell>
          <cell r="CL326">
            <v>38.75</v>
          </cell>
          <cell r="CM326">
            <v>38.75</v>
          </cell>
        </row>
        <row r="327">
          <cell r="BG327">
            <v>41.087781</v>
          </cell>
          <cell r="BH327">
            <v>29.339989000000003</v>
          </cell>
          <cell r="BI327">
            <v>28.053153563399999</v>
          </cell>
          <cell r="BJ327">
            <v>21.349338985799996</v>
          </cell>
          <cell r="BK327">
            <v>21.426500755799996</v>
          </cell>
          <cell r="BL327">
            <v>32.417202812399992</v>
          </cell>
          <cell r="BM327">
            <v>35.254551326399998</v>
          </cell>
          <cell r="BN327">
            <v>26.366838195599996</v>
          </cell>
          <cell r="BO327">
            <v>42</v>
          </cell>
          <cell r="BP327">
            <v>42</v>
          </cell>
          <cell r="BQ327">
            <v>42</v>
          </cell>
          <cell r="BR327">
            <v>37.950000000000003</v>
          </cell>
          <cell r="BS327">
            <v>37.950000000000003</v>
          </cell>
          <cell r="BT327">
            <v>40.5</v>
          </cell>
          <cell r="BU327">
            <v>40.4</v>
          </cell>
          <cell r="BV327">
            <v>40.1</v>
          </cell>
          <cell r="BW327">
            <v>39.75</v>
          </cell>
          <cell r="BX327">
            <v>39.4</v>
          </cell>
          <cell r="BY327">
            <v>39.75</v>
          </cell>
          <cell r="BZ327">
            <v>40.049999999999997</v>
          </cell>
          <cell r="CA327">
            <v>39.9</v>
          </cell>
          <cell r="CB327">
            <v>39.799999999999997</v>
          </cell>
          <cell r="CC327">
            <v>39.75</v>
          </cell>
          <cell r="CD327">
            <v>39.799999999999997</v>
          </cell>
          <cell r="CE327">
            <v>39.85</v>
          </cell>
          <cell r="CF327">
            <v>39.85</v>
          </cell>
          <cell r="CG327">
            <v>39.799999999999997</v>
          </cell>
          <cell r="CH327">
            <v>39.799999999999997</v>
          </cell>
          <cell r="CI327">
            <v>39.799999999999997</v>
          </cell>
          <cell r="CJ327">
            <v>39.799999999999997</v>
          </cell>
          <cell r="CK327">
            <v>39.799999999999997</v>
          </cell>
          <cell r="CL327">
            <v>39.799999999999997</v>
          </cell>
          <cell r="CM327">
            <v>39.799999999999997</v>
          </cell>
        </row>
        <row r="328">
          <cell r="BG328">
            <v>21.190660999999999</v>
          </cell>
          <cell r="BH328">
            <v>30.437549999999998</v>
          </cell>
          <cell r="BI328">
            <v>23.773541336999997</v>
          </cell>
          <cell r="BJ328">
            <v>21.444137731799998</v>
          </cell>
          <cell r="BK328">
            <v>22.1897408922</v>
          </cell>
          <cell r="BL328">
            <v>33.4692484308</v>
          </cell>
          <cell r="BM328">
            <v>49.836582620999998</v>
          </cell>
          <cell r="BN328">
            <v>28.114221592800003</v>
          </cell>
          <cell r="BO328">
            <v>36.950000000000003</v>
          </cell>
          <cell r="BP328">
            <v>36.950000000000003</v>
          </cell>
          <cell r="BQ328">
            <v>36.950000000000003</v>
          </cell>
          <cell r="BR328">
            <v>39.5</v>
          </cell>
          <cell r="BS328">
            <v>38.200000000000003</v>
          </cell>
          <cell r="BT328">
            <v>37.950000000000003</v>
          </cell>
          <cell r="BU328">
            <v>37.700000000000003</v>
          </cell>
          <cell r="BV328">
            <v>37.9</v>
          </cell>
          <cell r="BW328">
            <v>38.049999999999997</v>
          </cell>
          <cell r="BX328">
            <v>38.25</v>
          </cell>
          <cell r="BY328">
            <v>37.950000000000003</v>
          </cell>
          <cell r="BZ328">
            <v>37.950000000000003</v>
          </cell>
          <cell r="CA328">
            <v>37.950000000000003</v>
          </cell>
          <cell r="CB328">
            <v>38</v>
          </cell>
          <cell r="CC328">
            <v>38.049999999999997</v>
          </cell>
          <cell r="CD328">
            <v>38</v>
          </cell>
          <cell r="CE328">
            <v>38</v>
          </cell>
          <cell r="CF328">
            <v>38</v>
          </cell>
          <cell r="CG328">
            <v>38</v>
          </cell>
          <cell r="CH328">
            <v>38</v>
          </cell>
          <cell r="CI328">
            <v>38</v>
          </cell>
          <cell r="CJ328">
            <v>38</v>
          </cell>
          <cell r="CK328">
            <v>38</v>
          </cell>
          <cell r="CL328">
            <v>38</v>
          </cell>
          <cell r="CM328">
            <v>38</v>
          </cell>
        </row>
        <row r="329">
          <cell r="BG329">
            <v>28.715931000000001</v>
          </cell>
          <cell r="BH329">
            <v>29.062999999999999</v>
          </cell>
          <cell r="BI329">
            <v>24.512751093599995</v>
          </cell>
          <cell r="BJ329">
            <v>20.516873718599996</v>
          </cell>
          <cell r="BK329">
            <v>23.505459301799998</v>
          </cell>
          <cell r="BL329">
            <v>34.724339735399994</v>
          </cell>
          <cell r="BM329">
            <v>55.597259907000002</v>
          </cell>
          <cell r="BN329">
            <v>26.554671989999999</v>
          </cell>
          <cell r="BO329">
            <v>40.299999999999997</v>
          </cell>
          <cell r="BP329">
            <v>40.299999999999997</v>
          </cell>
          <cell r="BQ329">
            <v>40.299999999999997</v>
          </cell>
          <cell r="BR329">
            <v>42.05</v>
          </cell>
          <cell r="BS329">
            <v>41.1</v>
          </cell>
          <cell r="BT329">
            <v>40.299999999999997</v>
          </cell>
          <cell r="BU329">
            <v>40.799999999999997</v>
          </cell>
          <cell r="BV329">
            <v>40.799999999999997</v>
          </cell>
          <cell r="BW329">
            <v>40.9</v>
          </cell>
          <cell r="BX329">
            <v>41</v>
          </cell>
          <cell r="BY329">
            <v>40.799999999999997</v>
          </cell>
          <cell r="BZ329">
            <v>40.75</v>
          </cell>
          <cell r="CA329">
            <v>40.85</v>
          </cell>
          <cell r="CB329">
            <v>40.85</v>
          </cell>
          <cell r="CC329">
            <v>40.85</v>
          </cell>
          <cell r="CD329">
            <v>40.85</v>
          </cell>
          <cell r="CE329">
            <v>40.799999999999997</v>
          </cell>
          <cell r="CF329">
            <v>40.85</v>
          </cell>
          <cell r="CG329">
            <v>40.85</v>
          </cell>
          <cell r="CH329">
            <v>40.85</v>
          </cell>
          <cell r="CI329">
            <v>40.85</v>
          </cell>
          <cell r="CJ329">
            <v>40.85</v>
          </cell>
          <cell r="CK329">
            <v>40.85</v>
          </cell>
          <cell r="CL329">
            <v>40.85</v>
          </cell>
          <cell r="CM329">
            <v>40.85</v>
          </cell>
        </row>
        <row r="330">
          <cell r="BG330">
            <v>34.129745</v>
          </cell>
          <cell r="BH330">
            <v>34.485322000000004</v>
          </cell>
          <cell r="BI330">
            <v>24.3392473422</v>
          </cell>
          <cell r="BJ330">
            <v>16.384750703999998</v>
          </cell>
          <cell r="BK330">
            <v>25.069197686399999</v>
          </cell>
          <cell r="BL330">
            <v>54.155657581199996</v>
          </cell>
          <cell r="BM330">
            <v>88.976118835799994</v>
          </cell>
          <cell r="BN330">
            <v>32.745250566000003</v>
          </cell>
          <cell r="BO330">
            <v>42.05</v>
          </cell>
          <cell r="BP330">
            <v>42.05</v>
          </cell>
          <cell r="BQ330">
            <v>42.05</v>
          </cell>
          <cell r="BR330">
            <v>55.4</v>
          </cell>
          <cell r="BS330">
            <v>50.15</v>
          </cell>
          <cell r="BT330">
            <v>45.6</v>
          </cell>
          <cell r="BU330">
            <v>46.35</v>
          </cell>
          <cell r="BV330">
            <v>47.05</v>
          </cell>
          <cell r="BW330">
            <v>47.9</v>
          </cell>
          <cell r="BX330">
            <v>48.9</v>
          </cell>
          <cell r="BY330">
            <v>47.4</v>
          </cell>
          <cell r="BZ330">
            <v>47.15</v>
          </cell>
          <cell r="CA330">
            <v>47.5</v>
          </cell>
          <cell r="CB330">
            <v>47.7</v>
          </cell>
          <cell r="CC330">
            <v>47.75</v>
          </cell>
          <cell r="CD330">
            <v>47.75</v>
          </cell>
          <cell r="CE330">
            <v>47.5</v>
          </cell>
          <cell r="CF330">
            <v>47.55</v>
          </cell>
          <cell r="CG330">
            <v>47.65</v>
          </cell>
          <cell r="CH330">
            <v>47.65</v>
          </cell>
          <cell r="CI330">
            <v>47.65</v>
          </cell>
          <cell r="CJ330">
            <v>47.6</v>
          </cell>
          <cell r="CK330">
            <v>47.6</v>
          </cell>
          <cell r="CL330">
            <v>47.6</v>
          </cell>
          <cell r="CM330">
            <v>47.65</v>
          </cell>
        </row>
        <row r="331">
          <cell r="BG331">
            <v>31.827203000000001</v>
          </cell>
          <cell r="BH331">
            <v>34.824582999999997</v>
          </cell>
          <cell r="BI331">
            <v>25.234764798599997</v>
          </cell>
          <cell r="BJ331">
            <v>26.139982591799996</v>
          </cell>
          <cell r="BK331">
            <v>24.4210388184</v>
          </cell>
          <cell r="BL331">
            <v>17.552759439599999</v>
          </cell>
          <cell r="BM331">
            <v>101.35859876099998</v>
          </cell>
          <cell r="BN331">
            <v>27.579159833400002</v>
          </cell>
          <cell r="BO331">
            <v>42.5</v>
          </cell>
          <cell r="BP331">
            <v>42.5</v>
          </cell>
          <cell r="BQ331">
            <v>42.5</v>
          </cell>
          <cell r="BR331">
            <v>49.3</v>
          </cell>
          <cell r="BS331">
            <v>51.9</v>
          </cell>
          <cell r="BT331">
            <v>43.5</v>
          </cell>
          <cell r="BU331">
            <v>45.75</v>
          </cell>
          <cell r="BV331">
            <v>45.95</v>
          </cell>
          <cell r="BW331">
            <v>46.6</v>
          </cell>
          <cell r="BX331">
            <v>47.3</v>
          </cell>
          <cell r="BY331">
            <v>46.75</v>
          </cell>
          <cell r="BZ331">
            <v>45.8</v>
          </cell>
          <cell r="CA331">
            <v>46.45</v>
          </cell>
          <cell r="CB331">
            <v>46.5</v>
          </cell>
          <cell r="CC331">
            <v>46.6</v>
          </cell>
          <cell r="CD331">
            <v>46.55</v>
          </cell>
          <cell r="CE331">
            <v>46.4</v>
          </cell>
          <cell r="CF331">
            <v>46.4</v>
          </cell>
          <cell r="CG331">
            <v>46.5</v>
          </cell>
          <cell r="CH331">
            <v>46.5</v>
          </cell>
          <cell r="CI331">
            <v>46.5</v>
          </cell>
          <cell r="CJ331">
            <v>46.45</v>
          </cell>
          <cell r="CK331">
            <v>46.45</v>
          </cell>
          <cell r="CL331">
            <v>46.45</v>
          </cell>
          <cell r="CM331">
            <v>46.5</v>
          </cell>
        </row>
        <row r="332">
          <cell r="BG332">
            <v>32.746901000000001</v>
          </cell>
          <cell r="BH332">
            <v>36.492615000000001</v>
          </cell>
          <cell r="BI332">
            <v>27.655219292399995</v>
          </cell>
          <cell r="BJ332">
            <v>32.586738244199999</v>
          </cell>
          <cell r="BK332">
            <v>25.033923734399998</v>
          </cell>
          <cell r="BL332">
            <v>28.261931266799998</v>
          </cell>
          <cell r="BM332">
            <v>72.944107651799996</v>
          </cell>
          <cell r="BN332">
            <v>21.8</v>
          </cell>
          <cell r="BO332">
            <v>45.45</v>
          </cell>
          <cell r="BP332">
            <v>45.45</v>
          </cell>
          <cell r="BQ332">
            <v>45.45</v>
          </cell>
          <cell r="BR332">
            <v>45.55</v>
          </cell>
          <cell r="BS332">
            <v>46.75</v>
          </cell>
          <cell r="BT332">
            <v>43.35</v>
          </cell>
          <cell r="BU332">
            <v>45.75</v>
          </cell>
          <cell r="BV332">
            <v>45.3</v>
          </cell>
          <cell r="BW332">
            <v>45.35</v>
          </cell>
          <cell r="BX332">
            <v>45.35</v>
          </cell>
          <cell r="BY332">
            <v>45.3</v>
          </cell>
          <cell r="BZ332">
            <v>45</v>
          </cell>
          <cell r="CA332">
            <v>45.4</v>
          </cell>
          <cell r="CB332">
            <v>45.25</v>
          </cell>
          <cell r="CC332">
            <v>45.3</v>
          </cell>
          <cell r="CD332">
            <v>45.25</v>
          </cell>
          <cell r="CE332">
            <v>45.25</v>
          </cell>
          <cell r="CF332">
            <v>45.25</v>
          </cell>
          <cell r="CG332">
            <v>45.3</v>
          </cell>
          <cell r="CH332">
            <v>45.25</v>
          </cell>
          <cell r="CI332">
            <v>45.25</v>
          </cell>
          <cell r="CJ332">
            <v>45.25</v>
          </cell>
          <cell r="CK332">
            <v>45.25</v>
          </cell>
          <cell r="CL332">
            <v>45.25</v>
          </cell>
          <cell r="CM332">
            <v>45.25</v>
          </cell>
        </row>
        <row r="333">
          <cell r="BG333">
            <v>23.758693999999998</v>
          </cell>
          <cell r="BH333">
            <v>33.028455000000001</v>
          </cell>
          <cell r="BI333">
            <v>22.894558545599999</v>
          </cell>
          <cell r="BJ333">
            <v>42.526496993399988</v>
          </cell>
          <cell r="BK333">
            <v>21.241532970000002</v>
          </cell>
          <cell r="BL333">
            <v>46.504957854600001</v>
          </cell>
          <cell r="BM333">
            <v>15.420449041199999</v>
          </cell>
          <cell r="BN333">
            <v>19.600000000000001</v>
          </cell>
          <cell r="BO333">
            <v>42.3</v>
          </cell>
          <cell r="BP333">
            <v>42.3</v>
          </cell>
          <cell r="BQ333">
            <v>42.3</v>
          </cell>
          <cell r="BR333">
            <v>35.4</v>
          </cell>
          <cell r="BS333">
            <v>32.75</v>
          </cell>
          <cell r="BT333">
            <v>38.700000000000003</v>
          </cell>
          <cell r="BU333">
            <v>39</v>
          </cell>
          <cell r="BV333">
            <v>38.299999999999997</v>
          </cell>
          <cell r="BW333">
            <v>37.65</v>
          </cell>
          <cell r="BX333">
            <v>36.85</v>
          </cell>
          <cell r="BY333">
            <v>37.299999999999997</v>
          </cell>
          <cell r="BZ333">
            <v>38.1</v>
          </cell>
          <cell r="CA333">
            <v>37.799999999999997</v>
          </cell>
          <cell r="CB333">
            <v>37.65</v>
          </cell>
          <cell r="CC333">
            <v>37.549999999999997</v>
          </cell>
          <cell r="CD333">
            <v>37.549999999999997</v>
          </cell>
          <cell r="CE333">
            <v>37.700000000000003</v>
          </cell>
          <cell r="CF333">
            <v>37.75</v>
          </cell>
          <cell r="CG333">
            <v>37.65</v>
          </cell>
          <cell r="CH333">
            <v>37.65</v>
          </cell>
          <cell r="CI333">
            <v>37.65</v>
          </cell>
          <cell r="CJ333">
            <v>37.65</v>
          </cell>
          <cell r="CK333">
            <v>37.700000000000003</v>
          </cell>
          <cell r="CL333">
            <v>37.65</v>
          </cell>
          <cell r="CM333">
            <v>37.65</v>
          </cell>
        </row>
        <row r="334">
          <cell r="BG334">
            <v>14.676216</v>
          </cell>
          <cell r="BH334">
            <v>25.245944999999999</v>
          </cell>
          <cell r="BI334">
            <v>20.835882521999999</v>
          </cell>
          <cell r="BJ334">
            <v>34.991539921799998</v>
          </cell>
          <cell r="BK334">
            <v>22.6621913868</v>
          </cell>
          <cell r="BL334">
            <v>24.905614734</v>
          </cell>
          <cell r="BM334">
            <v>20.6498124252</v>
          </cell>
          <cell r="BN334">
            <v>13.15287376279997</v>
          </cell>
          <cell r="BO334">
            <v>33.949999999999989</v>
          </cell>
          <cell r="BP334">
            <v>33.949999999999989</v>
          </cell>
          <cell r="BQ334">
            <v>33.949999999999989</v>
          </cell>
          <cell r="BR334">
            <v>27</v>
          </cell>
          <cell r="BS334">
            <v>27.400000000000034</v>
          </cell>
          <cell r="BT334">
            <v>30.249999999999943</v>
          </cell>
          <cell r="BU334">
            <v>31.149999999999977</v>
          </cell>
          <cell r="BV334">
            <v>30.5</v>
          </cell>
          <cell r="BW334">
            <v>29.900000000000034</v>
          </cell>
          <cell r="BX334">
            <v>29.249999999999943</v>
          </cell>
          <cell r="BY334">
            <v>29.799999999999955</v>
          </cell>
          <cell r="BZ334">
            <v>30.25</v>
          </cell>
          <cell r="CA334">
            <v>30.199999999999989</v>
          </cell>
          <cell r="CB334">
            <v>29.949999999999989</v>
          </cell>
          <cell r="CC334">
            <v>29.849999999999909</v>
          </cell>
          <cell r="CD334">
            <v>29.849999999999909</v>
          </cell>
          <cell r="CE334">
            <v>30.050000000000068</v>
          </cell>
          <cell r="CF334">
            <v>30</v>
          </cell>
          <cell r="CG334">
            <v>30</v>
          </cell>
          <cell r="CH334">
            <v>29.950000000000045</v>
          </cell>
          <cell r="CI334">
            <v>29.950000000000045</v>
          </cell>
          <cell r="CJ334">
            <v>30.050000000000011</v>
          </cell>
          <cell r="CK334">
            <v>30</v>
          </cell>
          <cell r="CL334">
            <v>30.099999999999966</v>
          </cell>
          <cell r="CM334">
            <v>30</v>
          </cell>
        </row>
        <row r="339">
          <cell r="BH339">
            <v>145.72024999999999</v>
          </cell>
          <cell r="BI339">
            <v>252.08124799999999</v>
          </cell>
          <cell r="BJ339">
            <v>183.88619824679998</v>
          </cell>
          <cell r="BK339">
            <v>56.60807909399999</v>
          </cell>
          <cell r="BL339">
            <v>23.080187717999998</v>
          </cell>
          <cell r="BM339">
            <v>12.5769275856</v>
          </cell>
          <cell r="BN339">
            <v>29.588011399800003</v>
          </cell>
          <cell r="BO339">
            <v>35</v>
          </cell>
          <cell r="BP339">
            <v>20</v>
          </cell>
          <cell r="BQ339">
            <v>15</v>
          </cell>
          <cell r="BR339">
            <v>15</v>
          </cell>
          <cell r="BS339">
            <v>10</v>
          </cell>
          <cell r="BT339">
            <v>15</v>
          </cell>
          <cell r="BU339">
            <v>20</v>
          </cell>
          <cell r="BV339">
            <v>15</v>
          </cell>
          <cell r="BW339">
            <v>15</v>
          </cell>
          <cell r="BX339">
            <v>15</v>
          </cell>
          <cell r="BY339">
            <v>15</v>
          </cell>
          <cell r="BZ339">
            <v>15</v>
          </cell>
          <cell r="CA339">
            <v>15</v>
          </cell>
          <cell r="CB339">
            <v>15</v>
          </cell>
          <cell r="CC339">
            <v>15</v>
          </cell>
          <cell r="CD339">
            <v>15</v>
          </cell>
          <cell r="CE339">
            <v>15</v>
          </cell>
          <cell r="CF339">
            <v>15</v>
          </cell>
          <cell r="CG339">
            <v>15</v>
          </cell>
          <cell r="CH339">
            <v>15</v>
          </cell>
          <cell r="CI339">
            <v>15</v>
          </cell>
          <cell r="CJ339">
            <v>15</v>
          </cell>
          <cell r="CK339">
            <v>15</v>
          </cell>
          <cell r="CL339">
            <v>15</v>
          </cell>
          <cell r="CM339">
            <v>15</v>
          </cell>
          <cell r="CN339">
            <v>15</v>
          </cell>
        </row>
        <row r="340">
          <cell r="BH340">
            <v>214.18447800000001</v>
          </cell>
          <cell r="BI340">
            <v>257.23033600000002</v>
          </cell>
          <cell r="BJ340">
            <v>174.52581415919997</v>
          </cell>
          <cell r="BK340">
            <v>228.75025594679997</v>
          </cell>
          <cell r="BL340">
            <v>23.247077603399998</v>
          </cell>
          <cell r="BM340">
            <v>13.2495577578</v>
          </cell>
          <cell r="BN340">
            <v>128.14894484279998</v>
          </cell>
          <cell r="BO340">
            <v>50</v>
          </cell>
          <cell r="BP340">
            <v>40</v>
          </cell>
          <cell r="BQ340">
            <v>40</v>
          </cell>
          <cell r="BR340">
            <v>30</v>
          </cell>
          <cell r="BS340">
            <v>30</v>
          </cell>
          <cell r="BT340">
            <v>30</v>
          </cell>
          <cell r="BU340">
            <v>40</v>
          </cell>
          <cell r="BV340">
            <v>35</v>
          </cell>
          <cell r="BW340">
            <v>35</v>
          </cell>
          <cell r="BX340">
            <v>35</v>
          </cell>
          <cell r="BY340">
            <v>35</v>
          </cell>
          <cell r="BZ340">
            <v>35</v>
          </cell>
          <cell r="CA340">
            <v>35</v>
          </cell>
          <cell r="CB340">
            <v>35</v>
          </cell>
          <cell r="CC340">
            <v>35</v>
          </cell>
          <cell r="CD340">
            <v>35</v>
          </cell>
          <cell r="CE340">
            <v>35</v>
          </cell>
          <cell r="CF340">
            <v>35</v>
          </cell>
          <cell r="CG340">
            <v>35</v>
          </cell>
          <cell r="CH340">
            <v>35</v>
          </cell>
          <cell r="CI340">
            <v>35</v>
          </cell>
          <cell r="CJ340">
            <v>35</v>
          </cell>
          <cell r="CK340">
            <v>35</v>
          </cell>
          <cell r="CL340">
            <v>35</v>
          </cell>
          <cell r="CM340">
            <v>35</v>
          </cell>
          <cell r="CN340">
            <v>35</v>
          </cell>
        </row>
        <row r="341">
          <cell r="BH341">
            <v>156.95214999999999</v>
          </cell>
          <cell r="BI341">
            <v>184.528862</v>
          </cell>
          <cell r="BJ341">
            <v>233.90620541819996</v>
          </cell>
          <cell r="BK341">
            <v>164.07436264379999</v>
          </cell>
          <cell r="BL341">
            <v>34.373363912999991</v>
          </cell>
          <cell r="BM341">
            <v>12.367268033399998</v>
          </cell>
          <cell r="BN341">
            <v>279.10977490619996</v>
          </cell>
          <cell r="BO341">
            <v>45</v>
          </cell>
          <cell r="BP341">
            <v>50</v>
          </cell>
          <cell r="BQ341">
            <v>45</v>
          </cell>
          <cell r="BR341">
            <v>45</v>
          </cell>
          <cell r="BS341">
            <v>45</v>
          </cell>
          <cell r="BT341">
            <v>50</v>
          </cell>
          <cell r="BU341">
            <v>45</v>
          </cell>
          <cell r="BV341">
            <v>45</v>
          </cell>
          <cell r="BW341">
            <v>45</v>
          </cell>
          <cell r="BX341">
            <v>45</v>
          </cell>
          <cell r="BY341">
            <v>45</v>
          </cell>
          <cell r="BZ341">
            <v>45</v>
          </cell>
          <cell r="CA341">
            <v>45</v>
          </cell>
          <cell r="CB341">
            <v>45</v>
          </cell>
          <cell r="CC341">
            <v>45</v>
          </cell>
          <cell r="CD341">
            <v>45</v>
          </cell>
          <cell r="CE341">
            <v>45</v>
          </cell>
          <cell r="CF341">
            <v>45</v>
          </cell>
          <cell r="CG341">
            <v>45</v>
          </cell>
          <cell r="CH341">
            <v>45</v>
          </cell>
          <cell r="CI341">
            <v>45</v>
          </cell>
          <cell r="CJ341">
            <v>45</v>
          </cell>
          <cell r="CK341">
            <v>45</v>
          </cell>
          <cell r="CL341">
            <v>45</v>
          </cell>
          <cell r="CM341">
            <v>45</v>
          </cell>
          <cell r="CN341">
            <v>45</v>
          </cell>
        </row>
        <row r="342">
          <cell r="BG342">
            <v>180.2512082954</v>
          </cell>
          <cell r="BH342">
            <v>220.500058</v>
          </cell>
          <cell r="BI342">
            <v>124.76925931680002</v>
          </cell>
          <cell r="BJ342">
            <v>327.23050022459995</v>
          </cell>
          <cell r="BK342">
            <v>283.81024947239996</v>
          </cell>
          <cell r="BL342">
            <v>14.781770047799998</v>
          </cell>
          <cell r="BM342">
            <v>11.2473200574</v>
          </cell>
          <cell r="BN342">
            <v>468.67397711399997</v>
          </cell>
          <cell r="BO342">
            <v>50</v>
          </cell>
          <cell r="BP342">
            <v>80</v>
          </cell>
          <cell r="BQ342">
            <v>70</v>
          </cell>
          <cell r="BR342">
            <v>70</v>
          </cell>
          <cell r="BS342">
            <v>75</v>
          </cell>
          <cell r="BT342">
            <v>80</v>
          </cell>
          <cell r="BU342">
            <v>70</v>
          </cell>
          <cell r="BV342">
            <v>75</v>
          </cell>
          <cell r="BW342">
            <v>75</v>
          </cell>
          <cell r="BX342">
            <v>75</v>
          </cell>
          <cell r="BY342">
            <v>75</v>
          </cell>
          <cell r="BZ342">
            <v>75</v>
          </cell>
          <cell r="CA342">
            <v>75</v>
          </cell>
          <cell r="CB342">
            <v>75</v>
          </cell>
          <cell r="CC342">
            <v>75</v>
          </cell>
          <cell r="CD342">
            <v>75</v>
          </cell>
          <cell r="CE342">
            <v>75</v>
          </cell>
          <cell r="CF342">
            <v>75</v>
          </cell>
          <cell r="CG342">
            <v>75</v>
          </cell>
          <cell r="CH342">
            <v>75</v>
          </cell>
          <cell r="CI342">
            <v>75</v>
          </cell>
          <cell r="CJ342">
            <v>75</v>
          </cell>
          <cell r="CK342">
            <v>75</v>
          </cell>
          <cell r="CL342">
            <v>75</v>
          </cell>
          <cell r="CM342">
            <v>75</v>
          </cell>
        </row>
        <row r="343">
          <cell r="BG343">
            <v>178.97044312488001</v>
          </cell>
          <cell r="BH343">
            <v>91.131142000000011</v>
          </cell>
          <cell r="BI343">
            <v>395.01777655619992</v>
          </cell>
          <cell r="BJ343">
            <v>254.24803214999994</v>
          </cell>
          <cell r="BK343">
            <v>234.14408413200002</v>
          </cell>
          <cell r="BL343">
            <v>25.546498349399993</v>
          </cell>
          <cell r="BM343">
            <v>13.754416195799999</v>
          </cell>
          <cell r="BN343">
            <v>300.09491033759991</v>
          </cell>
          <cell r="BO343">
            <v>65</v>
          </cell>
          <cell r="BP343">
            <v>60</v>
          </cell>
          <cell r="BQ343">
            <v>55</v>
          </cell>
          <cell r="BR343">
            <v>50</v>
          </cell>
          <cell r="BS343">
            <v>55</v>
          </cell>
          <cell r="BT343">
            <v>60</v>
          </cell>
          <cell r="BU343">
            <v>55</v>
          </cell>
          <cell r="BV343">
            <v>55</v>
          </cell>
          <cell r="BW343">
            <v>55</v>
          </cell>
          <cell r="BX343">
            <v>55</v>
          </cell>
          <cell r="BY343">
            <v>55</v>
          </cell>
          <cell r="BZ343">
            <v>55</v>
          </cell>
          <cell r="CA343">
            <v>55</v>
          </cell>
          <cell r="CB343">
            <v>55</v>
          </cell>
          <cell r="CC343">
            <v>55</v>
          </cell>
          <cell r="CD343">
            <v>55</v>
          </cell>
          <cell r="CE343">
            <v>55</v>
          </cell>
          <cell r="CF343">
            <v>55</v>
          </cell>
          <cell r="CG343">
            <v>55</v>
          </cell>
          <cell r="CH343">
            <v>55</v>
          </cell>
          <cell r="CI343">
            <v>55</v>
          </cell>
          <cell r="CJ343">
            <v>55</v>
          </cell>
          <cell r="CK343">
            <v>55</v>
          </cell>
          <cell r="CL343">
            <v>55</v>
          </cell>
          <cell r="CM343">
            <v>55</v>
          </cell>
        </row>
        <row r="344">
          <cell r="BG344">
            <v>202.66968924708002</v>
          </cell>
          <cell r="BH344">
            <v>270.20173100000005</v>
          </cell>
          <cell r="BI344">
            <v>319.87235383740006</v>
          </cell>
          <cell r="BJ344">
            <v>155.45869986779996</v>
          </cell>
          <cell r="BK344">
            <v>275.59296189179997</v>
          </cell>
          <cell r="BL344">
            <v>12.218676510599998</v>
          </cell>
          <cell r="BM344">
            <v>98.364722084999983</v>
          </cell>
          <cell r="BN344">
            <v>343.32600452219992</v>
          </cell>
          <cell r="BO344">
            <v>60</v>
          </cell>
          <cell r="BP344">
            <v>65</v>
          </cell>
          <cell r="BQ344">
            <v>70</v>
          </cell>
          <cell r="BR344">
            <v>65</v>
          </cell>
          <cell r="BS344">
            <v>70</v>
          </cell>
          <cell r="BT344">
            <v>65</v>
          </cell>
          <cell r="BU344">
            <v>65</v>
          </cell>
          <cell r="BV344">
            <v>65</v>
          </cell>
          <cell r="BW344">
            <v>65</v>
          </cell>
          <cell r="BX344">
            <v>65</v>
          </cell>
          <cell r="BY344">
            <v>65</v>
          </cell>
          <cell r="BZ344">
            <v>65</v>
          </cell>
          <cell r="CA344">
            <v>65</v>
          </cell>
          <cell r="CB344">
            <v>65</v>
          </cell>
          <cell r="CC344">
            <v>65</v>
          </cell>
          <cell r="CD344">
            <v>65</v>
          </cell>
          <cell r="CE344">
            <v>65</v>
          </cell>
          <cell r="CF344">
            <v>65</v>
          </cell>
          <cell r="CG344">
            <v>65</v>
          </cell>
          <cell r="CH344">
            <v>65</v>
          </cell>
          <cell r="CI344">
            <v>65</v>
          </cell>
          <cell r="CJ344">
            <v>65</v>
          </cell>
          <cell r="CK344">
            <v>65</v>
          </cell>
          <cell r="CL344">
            <v>65</v>
          </cell>
          <cell r="CM344">
            <v>65</v>
          </cell>
        </row>
        <row r="345">
          <cell r="BG345">
            <v>211.72933262887997</v>
          </cell>
          <cell r="BH345">
            <v>147.49098000000001</v>
          </cell>
          <cell r="BI345">
            <v>229.6442301678</v>
          </cell>
          <cell r="BJ345">
            <v>128.54996558459999</v>
          </cell>
          <cell r="BK345">
            <v>157.14391292460002</v>
          </cell>
          <cell r="BL345">
            <v>60.212856526200007</v>
          </cell>
          <cell r="BM345">
            <v>21.856181583599994</v>
          </cell>
          <cell r="BN345">
            <v>350.42731244639992</v>
          </cell>
          <cell r="BO345">
            <v>40</v>
          </cell>
          <cell r="BP345">
            <v>50</v>
          </cell>
          <cell r="BQ345">
            <v>55</v>
          </cell>
          <cell r="BR345">
            <v>60</v>
          </cell>
          <cell r="BS345">
            <v>55</v>
          </cell>
          <cell r="BT345">
            <v>60</v>
          </cell>
          <cell r="BU345">
            <v>50</v>
          </cell>
          <cell r="BV345">
            <v>55</v>
          </cell>
          <cell r="BW345">
            <v>55</v>
          </cell>
          <cell r="BX345">
            <v>55</v>
          </cell>
          <cell r="BY345">
            <v>55</v>
          </cell>
          <cell r="BZ345">
            <v>55</v>
          </cell>
          <cell r="CA345">
            <v>55</v>
          </cell>
          <cell r="CB345">
            <v>55</v>
          </cell>
          <cell r="CC345">
            <v>55</v>
          </cell>
          <cell r="CD345">
            <v>55</v>
          </cell>
          <cell r="CE345">
            <v>55</v>
          </cell>
          <cell r="CF345">
            <v>55</v>
          </cell>
          <cell r="CG345">
            <v>55</v>
          </cell>
          <cell r="CH345">
            <v>55</v>
          </cell>
          <cell r="CI345">
            <v>55</v>
          </cell>
          <cell r="CJ345">
            <v>55</v>
          </cell>
          <cell r="CK345">
            <v>55</v>
          </cell>
          <cell r="CL345">
            <v>55</v>
          </cell>
          <cell r="CM345">
            <v>55</v>
          </cell>
        </row>
        <row r="346">
          <cell r="BG346">
            <v>430.82704763428001</v>
          </cell>
          <cell r="BH346">
            <v>204.75971299999998</v>
          </cell>
          <cell r="BI346">
            <v>357.12715870440002</v>
          </cell>
          <cell r="BJ346">
            <v>70.421579159399982</v>
          </cell>
          <cell r="BK346">
            <v>73.388559446999992</v>
          </cell>
          <cell r="BL346">
            <v>49.450994233199992</v>
          </cell>
          <cell r="BM346">
            <v>93.597888396599998</v>
          </cell>
          <cell r="BN346">
            <v>312.89847306479999</v>
          </cell>
          <cell r="BO346">
            <v>45</v>
          </cell>
          <cell r="BP346">
            <v>45</v>
          </cell>
          <cell r="BQ346">
            <v>50</v>
          </cell>
          <cell r="BR346">
            <v>60</v>
          </cell>
          <cell r="BS346">
            <v>60</v>
          </cell>
          <cell r="BT346">
            <v>55</v>
          </cell>
          <cell r="BU346">
            <v>50</v>
          </cell>
          <cell r="BV346">
            <v>55</v>
          </cell>
          <cell r="BW346">
            <v>55</v>
          </cell>
          <cell r="BX346">
            <v>55</v>
          </cell>
          <cell r="BY346">
            <v>55</v>
          </cell>
          <cell r="BZ346">
            <v>55</v>
          </cell>
          <cell r="CA346">
            <v>55</v>
          </cell>
          <cell r="CB346">
            <v>55</v>
          </cell>
          <cell r="CC346">
            <v>55</v>
          </cell>
          <cell r="CD346">
            <v>55</v>
          </cell>
          <cell r="CE346">
            <v>55</v>
          </cell>
          <cell r="CF346">
            <v>55</v>
          </cell>
          <cell r="CG346">
            <v>55</v>
          </cell>
          <cell r="CH346">
            <v>55</v>
          </cell>
          <cell r="CI346">
            <v>55</v>
          </cell>
          <cell r="CJ346">
            <v>55</v>
          </cell>
          <cell r="CK346">
            <v>55</v>
          </cell>
          <cell r="CL346">
            <v>55</v>
          </cell>
          <cell r="CM346">
            <v>55</v>
          </cell>
        </row>
        <row r="347">
          <cell r="BG347">
            <v>227.33878298120001</v>
          </cell>
          <cell r="BH347">
            <v>94.655007999999995</v>
          </cell>
          <cell r="BI347">
            <v>166.81581010079998</v>
          </cell>
          <cell r="BJ347">
            <v>90.855338628599981</v>
          </cell>
          <cell r="BK347">
            <v>72.607902796799991</v>
          </cell>
          <cell r="BL347">
            <v>39.882493828799987</v>
          </cell>
          <cell r="BM347">
            <v>114.93003133080001</v>
          </cell>
          <cell r="BN347">
            <v>93.330247285799999</v>
          </cell>
          <cell r="BO347">
            <v>35</v>
          </cell>
          <cell r="BP347">
            <v>30</v>
          </cell>
          <cell r="BQ347">
            <v>30</v>
          </cell>
          <cell r="BR347">
            <v>35</v>
          </cell>
          <cell r="BS347">
            <v>35</v>
          </cell>
          <cell r="BT347">
            <v>25</v>
          </cell>
          <cell r="BU347">
            <v>35</v>
          </cell>
          <cell r="BV347">
            <v>30</v>
          </cell>
          <cell r="BW347">
            <v>30</v>
          </cell>
          <cell r="BX347">
            <v>30</v>
          </cell>
          <cell r="BY347">
            <v>30</v>
          </cell>
          <cell r="BZ347">
            <v>30</v>
          </cell>
          <cell r="CA347">
            <v>30</v>
          </cell>
          <cell r="CB347">
            <v>30</v>
          </cell>
          <cell r="CC347">
            <v>30</v>
          </cell>
          <cell r="CD347">
            <v>30</v>
          </cell>
          <cell r="CE347">
            <v>30</v>
          </cell>
          <cell r="CF347">
            <v>30</v>
          </cell>
          <cell r="CG347">
            <v>30</v>
          </cell>
          <cell r="CH347">
            <v>30</v>
          </cell>
          <cell r="CI347">
            <v>30</v>
          </cell>
          <cell r="CJ347">
            <v>30</v>
          </cell>
          <cell r="CK347">
            <v>30</v>
          </cell>
          <cell r="CL347">
            <v>30</v>
          </cell>
          <cell r="CM347">
            <v>30</v>
          </cell>
        </row>
        <row r="348">
          <cell r="BG348">
            <v>173.93930407370001</v>
          </cell>
          <cell r="BH348">
            <v>173.527907</v>
          </cell>
          <cell r="BI348">
            <v>164.16894092759998</v>
          </cell>
          <cell r="BJ348">
            <v>29.670464262600003</v>
          </cell>
          <cell r="BK348">
            <v>117.79978778819999</v>
          </cell>
          <cell r="BL348">
            <v>36.839013157799982</v>
          </cell>
          <cell r="BM348">
            <v>96.826116391199989</v>
          </cell>
          <cell r="BN348">
            <v>65</v>
          </cell>
          <cell r="BO348">
            <v>30</v>
          </cell>
          <cell r="BP348">
            <v>25</v>
          </cell>
          <cell r="BQ348">
            <v>30</v>
          </cell>
          <cell r="BR348">
            <v>30</v>
          </cell>
          <cell r="BS348">
            <v>25</v>
          </cell>
          <cell r="BT348">
            <v>20</v>
          </cell>
          <cell r="BU348">
            <v>30</v>
          </cell>
          <cell r="BV348">
            <v>25</v>
          </cell>
          <cell r="BW348">
            <v>25</v>
          </cell>
          <cell r="BX348">
            <v>25</v>
          </cell>
          <cell r="BY348">
            <v>25</v>
          </cell>
          <cell r="BZ348">
            <v>25</v>
          </cell>
          <cell r="CA348">
            <v>25</v>
          </cell>
          <cell r="CB348">
            <v>25</v>
          </cell>
          <cell r="CC348">
            <v>25</v>
          </cell>
          <cell r="CD348">
            <v>25</v>
          </cell>
          <cell r="CE348">
            <v>25</v>
          </cell>
          <cell r="CF348">
            <v>25</v>
          </cell>
          <cell r="CG348">
            <v>25</v>
          </cell>
          <cell r="CH348">
            <v>25</v>
          </cell>
          <cell r="CI348">
            <v>25</v>
          </cell>
          <cell r="CJ348">
            <v>25</v>
          </cell>
          <cell r="CK348">
            <v>25</v>
          </cell>
          <cell r="CL348">
            <v>25</v>
          </cell>
          <cell r="CM348">
            <v>25</v>
          </cell>
        </row>
        <row r="349">
          <cell r="BG349">
            <v>194.07342832922001</v>
          </cell>
          <cell r="BH349">
            <v>165.163285</v>
          </cell>
          <cell r="BI349">
            <v>199.91027279159999</v>
          </cell>
          <cell r="BJ349">
            <v>39.709431001799999</v>
          </cell>
          <cell r="BK349">
            <v>56.546129215799994</v>
          </cell>
          <cell r="BL349">
            <v>25.856468202599995</v>
          </cell>
          <cell r="BM349">
            <v>63.456516874800002</v>
          </cell>
          <cell r="BN349">
            <v>65</v>
          </cell>
          <cell r="BO349">
            <v>25</v>
          </cell>
          <cell r="BP349">
            <v>20</v>
          </cell>
          <cell r="BQ349">
            <v>20</v>
          </cell>
          <cell r="BR349">
            <v>20</v>
          </cell>
          <cell r="BS349">
            <v>20</v>
          </cell>
          <cell r="BT349">
            <v>15</v>
          </cell>
          <cell r="BU349">
            <v>20</v>
          </cell>
          <cell r="BV349">
            <v>20</v>
          </cell>
          <cell r="BW349">
            <v>20</v>
          </cell>
          <cell r="BX349">
            <v>20</v>
          </cell>
          <cell r="BY349">
            <v>20</v>
          </cell>
          <cell r="BZ349">
            <v>20</v>
          </cell>
          <cell r="CA349">
            <v>20</v>
          </cell>
          <cell r="CB349">
            <v>20</v>
          </cell>
          <cell r="CC349">
            <v>20</v>
          </cell>
          <cell r="CD349">
            <v>20</v>
          </cell>
          <cell r="CE349">
            <v>20</v>
          </cell>
          <cell r="CF349">
            <v>20</v>
          </cell>
          <cell r="CG349">
            <v>20</v>
          </cell>
          <cell r="CH349">
            <v>20</v>
          </cell>
          <cell r="CI349">
            <v>20</v>
          </cell>
          <cell r="CJ349">
            <v>20</v>
          </cell>
          <cell r="CK349">
            <v>20</v>
          </cell>
          <cell r="CL349">
            <v>20</v>
          </cell>
          <cell r="CM349">
            <v>20</v>
          </cell>
        </row>
        <row r="350">
          <cell r="BG350">
            <v>120.33798118210001</v>
          </cell>
          <cell r="BH350">
            <v>47.789599000000003</v>
          </cell>
          <cell r="BI350">
            <v>177.95664691559998</v>
          </cell>
          <cell r="BJ350">
            <v>33.297287914800002</v>
          </cell>
          <cell r="BK350">
            <v>44.699813361000004</v>
          </cell>
          <cell r="BL350">
            <v>27.600103742399998</v>
          </cell>
          <cell r="BM350">
            <v>60.056328364200006</v>
          </cell>
          <cell r="BN350">
            <v>64.402344080400781</v>
          </cell>
          <cell r="BO350">
            <v>20</v>
          </cell>
          <cell r="BP350">
            <v>15</v>
          </cell>
          <cell r="BQ350">
            <v>20</v>
          </cell>
          <cell r="BR350">
            <v>20</v>
          </cell>
          <cell r="BS350">
            <v>20</v>
          </cell>
          <cell r="BT350">
            <v>25</v>
          </cell>
          <cell r="BU350">
            <v>20</v>
          </cell>
          <cell r="BV350">
            <v>25</v>
          </cell>
          <cell r="BW350">
            <v>25</v>
          </cell>
          <cell r="BX350">
            <v>25</v>
          </cell>
          <cell r="BY350">
            <v>25</v>
          </cell>
          <cell r="BZ350">
            <v>25</v>
          </cell>
          <cell r="CA350">
            <v>25</v>
          </cell>
          <cell r="CB350">
            <v>25</v>
          </cell>
          <cell r="CC350">
            <v>25</v>
          </cell>
          <cell r="CD350">
            <v>25</v>
          </cell>
          <cell r="CE350">
            <v>25</v>
          </cell>
          <cell r="CF350">
            <v>25</v>
          </cell>
          <cell r="CG350">
            <v>25</v>
          </cell>
          <cell r="CH350">
            <v>25</v>
          </cell>
          <cell r="CI350">
            <v>25</v>
          </cell>
          <cell r="CJ350">
            <v>25</v>
          </cell>
          <cell r="CK350">
            <v>25</v>
          </cell>
          <cell r="CL350">
            <v>25</v>
          </cell>
          <cell r="CM350">
            <v>25</v>
          </cell>
        </row>
        <row r="403">
          <cell r="BH403">
            <v>698.88</v>
          </cell>
          <cell r="BI403">
            <v>557.52</v>
          </cell>
          <cell r="BJ403">
            <v>723</v>
          </cell>
          <cell r="BK403">
            <v>650.4058749447114</v>
          </cell>
          <cell r="BL403">
            <v>640.09400000000005</v>
          </cell>
          <cell r="BM403">
            <v>645.47</v>
          </cell>
          <cell r="BN403">
            <v>518.05399999999997</v>
          </cell>
          <cell r="BO403">
            <v>533.66914165410537</v>
          </cell>
          <cell r="BP403">
            <v>522.3997203788324</v>
          </cell>
          <cell r="BQ403">
            <v>523.24517740508566</v>
          </cell>
          <cell r="BR403">
            <v>406.87240627962495</v>
          </cell>
          <cell r="BS403">
            <v>439.55799003494877</v>
          </cell>
          <cell r="BT403">
            <v>443.05703757056096</v>
          </cell>
          <cell r="BU403">
            <v>429.53492525955409</v>
          </cell>
          <cell r="BV403">
            <v>445.28439608517988</v>
          </cell>
          <cell r="BW403">
            <v>406.35313683695279</v>
          </cell>
          <cell r="BX403">
            <v>404.89728393640047</v>
          </cell>
          <cell r="BY403">
            <v>454.31837270063778</v>
          </cell>
          <cell r="BZ403">
            <v>377.04511867652889</v>
          </cell>
          <cell r="CA403">
            <v>317.13839201883991</v>
          </cell>
          <cell r="CB403">
            <v>316.57162076545364</v>
          </cell>
          <cell r="CC403">
            <v>258.26199130982684</v>
          </cell>
          <cell r="CD403">
            <v>137.7765152296337</v>
          </cell>
          <cell r="CE403">
            <v>146.61823160806512</v>
          </cell>
          <cell r="CF403">
            <v>127.92022420065646</v>
          </cell>
          <cell r="CG403">
            <v>84.175686773238198</v>
          </cell>
          <cell r="CH403">
            <v>75.603353351632023</v>
          </cell>
          <cell r="CI403">
            <v>65.745428763992976</v>
          </cell>
          <cell r="CJ403">
            <v>54.545128154226802</v>
          </cell>
          <cell r="CK403">
            <v>43.912014639154108</v>
          </cell>
          <cell r="CL403">
            <v>40.941040416172001</v>
          </cell>
          <cell r="CM403">
            <v>32.918057965635796</v>
          </cell>
          <cell r="CN403">
            <v>38.946124831178906</v>
          </cell>
        </row>
        <row r="404">
          <cell r="BH404">
            <v>703.79</v>
          </cell>
          <cell r="BI404">
            <v>526.53</v>
          </cell>
          <cell r="BJ404">
            <v>683</v>
          </cell>
          <cell r="BK404">
            <v>492.70689999400793</v>
          </cell>
          <cell r="BL404">
            <v>593.81100000000004</v>
          </cell>
          <cell r="BM404">
            <v>612.95299999999997</v>
          </cell>
          <cell r="BN404">
            <v>467.47699999999998</v>
          </cell>
          <cell r="BO404">
            <v>510.64365685281876</v>
          </cell>
          <cell r="BP404">
            <v>461.36667774875764</v>
          </cell>
          <cell r="BQ404">
            <v>476.08905757178326</v>
          </cell>
          <cell r="BR404">
            <v>368.62326465643173</v>
          </cell>
          <cell r="BS404">
            <v>393.24500706061974</v>
          </cell>
          <cell r="BT404">
            <v>399.72958303528918</v>
          </cell>
          <cell r="BU404">
            <v>383.75353671134366</v>
          </cell>
          <cell r="BV404">
            <v>398.94110034947585</v>
          </cell>
          <cell r="BW404">
            <v>362.78498566162568</v>
          </cell>
          <cell r="BX404">
            <v>361.48625101104074</v>
          </cell>
          <cell r="BY404">
            <v>412.91919184540217</v>
          </cell>
          <cell r="BZ404">
            <v>359.56324818405807</v>
          </cell>
          <cell r="CA404">
            <v>294.01965308050558</v>
          </cell>
          <cell r="CB404">
            <v>294.51697872776134</v>
          </cell>
          <cell r="CC404">
            <v>239.54368210805441</v>
          </cell>
          <cell r="CD404">
            <v>126.7195404887199</v>
          </cell>
          <cell r="CE404">
            <v>135.07583764680493</v>
          </cell>
          <cell r="CF404">
            <v>115.69724425543927</v>
          </cell>
          <cell r="CG404">
            <v>74.057849576769911</v>
          </cell>
          <cell r="CH404">
            <v>65.482123152951459</v>
          </cell>
          <cell r="CI404">
            <v>55.647204904463848</v>
          </cell>
          <cell r="CJ404">
            <v>44.481284558449573</v>
          </cell>
          <cell r="CK404">
            <v>33.756837635608093</v>
          </cell>
          <cell r="CL404">
            <v>31.220028623622994</v>
          </cell>
          <cell r="CM404">
            <v>23.057583367896228</v>
          </cell>
          <cell r="CN404">
            <v>29.28810769609413</v>
          </cell>
        </row>
        <row r="405">
          <cell r="BH405">
            <v>767.76</v>
          </cell>
          <cell r="BI405">
            <v>541.04999999999995</v>
          </cell>
          <cell r="BJ405">
            <v>744</v>
          </cell>
          <cell r="BK405">
            <v>647.82612356375694</v>
          </cell>
          <cell r="BL405">
            <v>533.59299999999996</v>
          </cell>
          <cell r="BM405">
            <v>603</v>
          </cell>
          <cell r="BN405">
            <v>399.74799999999999</v>
          </cell>
          <cell r="BO405">
            <v>975.26007320984854</v>
          </cell>
          <cell r="BP405">
            <v>480.87067898343366</v>
          </cell>
          <cell r="BQ405">
            <v>536.70705563378658</v>
          </cell>
          <cell r="BR405">
            <v>431.55695826522805</v>
          </cell>
          <cell r="BS405">
            <v>476.58462317558008</v>
          </cell>
          <cell r="BT405">
            <v>519.31616030386226</v>
          </cell>
          <cell r="BU405">
            <v>447.43143281154653</v>
          </cell>
          <cell r="BV405">
            <v>474.55512798453697</v>
          </cell>
          <cell r="BW405">
            <v>377.23840085434631</v>
          </cell>
          <cell r="BX405">
            <v>404.66186051539262</v>
          </cell>
          <cell r="BY405">
            <v>459.23718328821673</v>
          </cell>
          <cell r="BZ405">
            <v>406.30938501220152</v>
          </cell>
          <cell r="CA405">
            <v>330.09002418784263</v>
          </cell>
          <cell r="CB405">
            <v>325.4712658580346</v>
          </cell>
          <cell r="CC405">
            <v>268.74932012913564</v>
          </cell>
          <cell r="CD405">
            <v>143.6465050131184</v>
          </cell>
          <cell r="CE405">
            <v>154.89274352580748</v>
          </cell>
          <cell r="CF405">
            <v>136.16179613933184</v>
          </cell>
          <cell r="CG405">
            <v>90.780781010954684</v>
          </cell>
          <cell r="CH405">
            <v>83.222583866899726</v>
          </cell>
          <cell r="CI405">
            <v>73.670573361200184</v>
          </cell>
          <cell r="CJ405">
            <v>62.672951045109187</v>
          </cell>
          <cell r="CK405">
            <v>52.089993120233231</v>
          </cell>
          <cell r="CL405">
            <v>50.304799378588143</v>
          </cell>
          <cell r="CM405">
            <v>42.739377061772899</v>
          </cell>
          <cell r="CN405">
            <v>50.932544342198582</v>
          </cell>
        </row>
        <row r="406">
          <cell r="BG406">
            <v>462.12</v>
          </cell>
          <cell r="BH406">
            <v>622.80999999999995</v>
          </cell>
          <cell r="BI406">
            <v>521</v>
          </cell>
          <cell r="BJ406">
            <v>464.92010627046363</v>
          </cell>
          <cell r="BK406">
            <v>543.04</v>
          </cell>
          <cell r="BL406">
            <v>556.82899999999995</v>
          </cell>
          <cell r="BM406">
            <v>544.50800000000004</v>
          </cell>
          <cell r="BN406">
            <v>384.27600000000001</v>
          </cell>
          <cell r="BO406">
            <v>478.36360757242039</v>
          </cell>
          <cell r="BP406">
            <v>464.07479999959344</v>
          </cell>
          <cell r="BQ406">
            <v>367.73627538584213</v>
          </cell>
          <cell r="BR406">
            <v>403.22638169924284</v>
          </cell>
          <cell r="BS406">
            <v>386.85456256568551</v>
          </cell>
          <cell r="BT406">
            <v>391.09951312598355</v>
          </cell>
          <cell r="BU406">
            <v>397.89169599141644</v>
          </cell>
          <cell r="BV406">
            <v>286.02354450611637</v>
          </cell>
          <cell r="BW406">
            <v>394.31582135946041</v>
          </cell>
          <cell r="BX406">
            <v>393.24810364243757</v>
          </cell>
          <cell r="BY406">
            <v>359.32640039795939</v>
          </cell>
          <cell r="BZ406">
            <v>302.45109932727462</v>
          </cell>
          <cell r="CA406">
            <v>308.68275200869294</v>
          </cell>
          <cell r="CB406">
            <v>308.68275200869294</v>
          </cell>
          <cell r="CC406">
            <v>135.79942391861636</v>
          </cell>
          <cell r="CD406">
            <v>145.40564796226249</v>
          </cell>
          <cell r="CE406">
            <v>134.22374237780744</v>
          </cell>
          <cell r="CF406">
            <v>91.602608843411588</v>
          </cell>
          <cell r="CG406">
            <v>82.54877018875851</v>
          </cell>
          <cell r="CH406">
            <v>73.17507923425859</v>
          </cell>
          <cell r="CI406">
            <v>62.392303447422563</v>
          </cell>
          <cell r="CJ406">
            <v>52.149219527185863</v>
          </cell>
          <cell r="CK406">
            <v>44.209703160230447</v>
          </cell>
          <cell r="CL406">
            <v>39.199302083529602</v>
          </cell>
          <cell r="CM406">
            <v>32.297554857741829</v>
          </cell>
        </row>
        <row r="407">
          <cell r="BG407">
            <v>495.59</v>
          </cell>
          <cell r="BH407">
            <v>559.57000000000005</v>
          </cell>
          <cell r="BI407">
            <v>574.78</v>
          </cell>
          <cell r="BJ407">
            <v>319.20156533980185</v>
          </cell>
          <cell r="BK407">
            <v>536.60199999999998</v>
          </cell>
          <cell r="BL407">
            <v>536.27599999999995</v>
          </cell>
          <cell r="BM407">
            <v>521.55999999999995</v>
          </cell>
          <cell r="BN407">
            <v>425.12799999999999</v>
          </cell>
          <cell r="BO407">
            <v>428.78888334872056</v>
          </cell>
          <cell r="BP407">
            <v>429.60994569741672</v>
          </cell>
          <cell r="BQ407">
            <v>335.4308877301911</v>
          </cell>
          <cell r="BR407">
            <v>365.86033706819785</v>
          </cell>
          <cell r="BS407">
            <v>342.70842445045912</v>
          </cell>
          <cell r="BT407">
            <v>350.18716419575912</v>
          </cell>
          <cell r="BU407">
            <v>355.68443226855345</v>
          </cell>
          <cell r="BV407">
            <v>206.88726439213079</v>
          </cell>
          <cell r="BW407">
            <v>304.21834699810864</v>
          </cell>
          <cell r="BX407">
            <v>298.65800310366296</v>
          </cell>
          <cell r="BY407">
            <v>289.34715273035238</v>
          </cell>
          <cell r="BZ407">
            <v>240.04911910484046</v>
          </cell>
          <cell r="CA407">
            <v>237.67844015722855</v>
          </cell>
          <cell r="CB407">
            <v>237.67844015722855</v>
          </cell>
          <cell r="CC407">
            <v>101.22137127139088</v>
          </cell>
          <cell r="CD407">
            <v>107.10645051921406</v>
          </cell>
          <cell r="CE407">
            <v>94.642748834973162</v>
          </cell>
          <cell r="CF407">
            <v>57.815336251510956</v>
          </cell>
          <cell r="CG407">
            <v>48.596397165512769</v>
          </cell>
          <cell r="CH407">
            <v>38.505617314667319</v>
          </cell>
          <cell r="CI407">
            <v>27.293811201560004</v>
          </cell>
          <cell r="CJ407">
            <v>16.345142733854772</v>
          </cell>
          <cell r="CK407">
            <v>16.084206246516203</v>
          </cell>
          <cell r="CL407">
            <v>17.004762936308737</v>
          </cell>
          <cell r="CM407">
            <v>12.506292916530469</v>
          </cell>
        </row>
        <row r="408">
          <cell r="BG408">
            <v>624.15</v>
          </cell>
          <cell r="BH408">
            <v>617.01</v>
          </cell>
          <cell r="BI408">
            <v>656.02</v>
          </cell>
          <cell r="BJ408">
            <v>516.98119277223532</v>
          </cell>
          <cell r="BK408">
            <v>657.06299999999999</v>
          </cell>
          <cell r="BL408">
            <v>592.54200000000003</v>
          </cell>
          <cell r="BM408">
            <v>547.69156099999998</v>
          </cell>
          <cell r="BN408">
            <v>501.69099999999997</v>
          </cell>
          <cell r="BO408">
            <v>448.3644334219822</v>
          </cell>
          <cell r="BP408">
            <v>456.48917425084232</v>
          </cell>
          <cell r="BQ408">
            <v>346.94955314309254</v>
          </cell>
          <cell r="BR408">
            <v>373.76890540943754</v>
          </cell>
          <cell r="BS408">
            <v>354.3811001466666</v>
          </cell>
          <cell r="BT408">
            <v>364.02125326086008</v>
          </cell>
          <cell r="BU408">
            <v>369.78781682666033</v>
          </cell>
          <cell r="BV408">
            <v>213.84803326105228</v>
          </cell>
          <cell r="BW408">
            <v>314.61911913249918</v>
          </cell>
          <cell r="BX408">
            <v>309.61671799434049</v>
          </cell>
          <cell r="BY408">
            <v>305.62774190323887</v>
          </cell>
          <cell r="BZ408">
            <v>254.63998030748959</v>
          </cell>
          <cell r="CA408">
            <v>253.10224456764371</v>
          </cell>
          <cell r="CB408">
            <v>253.10224456764371</v>
          </cell>
          <cell r="CC408">
            <v>109.60903106468538</v>
          </cell>
          <cell r="CD408">
            <v>117.67136539165202</v>
          </cell>
          <cell r="CE408">
            <v>105.77590730801302</v>
          </cell>
          <cell r="CF408">
            <v>67.412716431990674</v>
          </cell>
          <cell r="CG408">
            <v>58.950786614360311</v>
          </cell>
          <cell r="CH408">
            <v>49.532308605551577</v>
          </cell>
          <cell r="CI408">
            <v>38.855372092269675</v>
          </cell>
          <cell r="CJ408">
            <v>28.424919214606433</v>
          </cell>
          <cell r="CK408">
            <v>23.930724904620121</v>
          </cell>
          <cell r="CL408">
            <v>15.814917827942651</v>
          </cell>
          <cell r="CM408">
            <v>23.451027975044809</v>
          </cell>
        </row>
        <row r="409">
          <cell r="BG409">
            <v>519.55999999999995</v>
          </cell>
          <cell r="BH409">
            <v>631.84</v>
          </cell>
          <cell r="BI409">
            <v>671.81</v>
          </cell>
          <cell r="BJ409">
            <v>545.27086158299016</v>
          </cell>
          <cell r="BK409">
            <v>578.07399999999996</v>
          </cell>
          <cell r="BL409">
            <v>578.74400000000003</v>
          </cell>
          <cell r="BM409">
            <v>504.93900000000002</v>
          </cell>
          <cell r="BN409">
            <v>574.79999999999995</v>
          </cell>
          <cell r="BO409">
            <v>493.10688917141965</v>
          </cell>
          <cell r="BP409">
            <v>503.31678359692626</v>
          </cell>
          <cell r="BQ409">
            <v>400.72201682768491</v>
          </cell>
          <cell r="BR409">
            <v>459.63595641753903</v>
          </cell>
          <cell r="BS409">
            <v>452.24324814946152</v>
          </cell>
          <cell r="BT409">
            <v>428.81945392794688</v>
          </cell>
          <cell r="BU409">
            <v>443.08424563138237</v>
          </cell>
          <cell r="BV409">
            <v>258.36528558541278</v>
          </cell>
          <cell r="BW409">
            <v>388.17715186479148</v>
          </cell>
          <cell r="BX409">
            <v>380.86202457364504</v>
          </cell>
          <cell r="BY409">
            <v>359.76244251392063</v>
          </cell>
          <cell r="BZ409">
            <v>300.76245620284135</v>
          </cell>
          <cell r="CA409">
            <v>298.89111240712839</v>
          </cell>
          <cell r="CB409">
            <v>298.89111240712839</v>
          </cell>
          <cell r="CC409">
            <v>133.06032917880933</v>
          </cell>
          <cell r="CD409">
            <v>142.85159801748139</v>
          </cell>
          <cell r="CE409">
            <v>125.949428673071</v>
          </cell>
          <cell r="CF409">
            <v>83.653719887054422</v>
          </cell>
          <cell r="CG409">
            <v>75.132231578898569</v>
          </cell>
          <cell r="CH409">
            <v>65.528006765476619</v>
          </cell>
          <cell r="CI409">
            <v>54.5904379846464</v>
          </cell>
          <cell r="CJ409">
            <v>44.019769191328436</v>
          </cell>
          <cell r="CK409">
            <v>40.107860564891098</v>
          </cell>
          <cell r="CL409">
            <v>32.101575766872202</v>
          </cell>
          <cell r="CM409">
            <v>39.969120993030657</v>
          </cell>
        </row>
        <row r="410">
          <cell r="BG410">
            <v>581.33000000000004</v>
          </cell>
          <cell r="BH410">
            <v>659.05</v>
          </cell>
          <cell r="BI410">
            <v>805.35</v>
          </cell>
          <cell r="BJ410">
            <v>607.24367577257226</v>
          </cell>
          <cell r="BK410">
            <v>593.74400000000003</v>
          </cell>
          <cell r="BL410">
            <v>662.75699999999995</v>
          </cell>
          <cell r="BM410">
            <v>596.85599999999999</v>
          </cell>
          <cell r="BN410">
            <v>581.18600000000004</v>
          </cell>
          <cell r="BO410">
            <v>546.25113359902548</v>
          </cell>
          <cell r="BP410">
            <v>560.43133289904654</v>
          </cell>
          <cell r="BQ410">
            <v>453.26474050063194</v>
          </cell>
          <cell r="BR410">
            <v>504.39092036411125</v>
          </cell>
          <cell r="BS410">
            <v>500.83217369572662</v>
          </cell>
          <cell r="BT410">
            <v>479.44861536924287</v>
          </cell>
          <cell r="BU410">
            <v>495.74258728277994</v>
          </cell>
          <cell r="BV410">
            <v>287.86147749829581</v>
          </cell>
          <cell r="BW410">
            <v>433.89320150014026</v>
          </cell>
          <cell r="BX410">
            <v>426.34824663138772</v>
          </cell>
          <cell r="BY410">
            <v>399.25428311394978</v>
          </cell>
          <cell r="BZ410">
            <v>333.95148568321446</v>
          </cell>
          <cell r="CA410">
            <v>331.40008346167758</v>
          </cell>
          <cell r="CB410">
            <v>331.40008346167758</v>
          </cell>
          <cell r="CC410">
            <v>148.58850972384732</v>
          </cell>
          <cell r="CD410">
            <v>160.24822185973329</v>
          </cell>
          <cell r="CE410">
            <v>142.67435303410485</v>
          </cell>
          <cell r="CF410">
            <v>97.245962115095125</v>
          </cell>
          <cell r="CG410">
            <v>88.91046009792791</v>
          </cell>
          <cell r="CH410">
            <v>79.40129704489479</v>
          </cell>
          <cell r="CI410">
            <v>68.426340353249856</v>
          </cell>
          <cell r="CJ410">
            <v>57.869639293402457</v>
          </cell>
          <cell r="CK410">
            <v>54.466541204978768</v>
          </cell>
          <cell r="CL410">
            <v>46.724637640747773</v>
          </cell>
          <cell r="CM410">
            <v>54.26082871547257</v>
          </cell>
        </row>
        <row r="411">
          <cell r="BG411">
            <v>623.61</v>
          </cell>
          <cell r="BH411">
            <v>594.15</v>
          </cell>
          <cell r="BI411">
            <v>747.07</v>
          </cell>
          <cell r="BJ411">
            <v>447.52073891518546</v>
          </cell>
          <cell r="BK411">
            <v>559.88699999999994</v>
          </cell>
          <cell r="BL411">
            <v>627.38300000000004</v>
          </cell>
          <cell r="BM411">
            <v>577.89058302499996</v>
          </cell>
          <cell r="BN411">
            <v>577.89058302499996</v>
          </cell>
          <cell r="BO411">
            <v>461.83533453162818</v>
          </cell>
          <cell r="BP411">
            <v>505.41650033070573</v>
          </cell>
          <cell r="BQ411">
            <v>406.59054451624291</v>
          </cell>
          <cell r="BR411">
            <v>446.46097525409687</v>
          </cell>
          <cell r="BS411">
            <v>432.19584799962183</v>
          </cell>
          <cell r="BT411">
            <v>420.3874965282883</v>
          </cell>
          <cell r="BU411">
            <v>435.20364012958805</v>
          </cell>
          <cell r="BV411">
            <v>253.42712247691475</v>
          </cell>
          <cell r="BW411">
            <v>376.27387402624731</v>
          </cell>
          <cell r="BX411">
            <v>369.73477511401865</v>
          </cell>
          <cell r="BY411">
            <v>359.56779492154459</v>
          </cell>
          <cell r="BZ411">
            <v>301.46161310681907</v>
          </cell>
          <cell r="CA411">
            <v>300.30904509144437</v>
          </cell>
          <cell r="CB411">
            <v>300.30904509144437</v>
          </cell>
          <cell r="CC411">
            <v>133.60807273574102</v>
          </cell>
          <cell r="CD411">
            <v>144.466588611654</v>
          </cell>
          <cell r="CE411">
            <v>126.68453500921888</v>
          </cell>
          <cell r="CF411">
            <v>84.256886267223251</v>
          </cell>
          <cell r="CG411">
            <v>76.14475705097675</v>
          </cell>
          <cell r="CH411">
            <v>66.939448118694912</v>
          </cell>
          <cell r="CI411">
            <v>56.331754300533987</v>
          </cell>
          <cell r="CJ411">
            <v>46.048364158935357</v>
          </cell>
          <cell r="CK411">
            <v>43.351463271071367</v>
          </cell>
          <cell r="CL411">
            <v>35.707131554560362</v>
          </cell>
          <cell r="CM411">
            <v>44.827807062015353</v>
          </cell>
        </row>
        <row r="412">
          <cell r="BG412">
            <v>671.27</v>
          </cell>
          <cell r="BH412">
            <v>708.5</v>
          </cell>
          <cell r="BI412">
            <v>774.83</v>
          </cell>
          <cell r="BJ412">
            <v>622.37633218578083</v>
          </cell>
          <cell r="BK412">
            <v>625.98500000000001</v>
          </cell>
          <cell r="BL412">
            <v>678.70100000000002</v>
          </cell>
          <cell r="BM412">
            <v>641.88599999999997</v>
          </cell>
          <cell r="BN412">
            <v>560.31575386306213</v>
          </cell>
          <cell r="BO412">
            <v>533.67073822780458</v>
          </cell>
          <cell r="BP412">
            <v>545.44120680226638</v>
          </cell>
          <cell r="BQ412">
            <v>434.76397434239664</v>
          </cell>
          <cell r="BR412">
            <v>476.57111919495611</v>
          </cell>
          <cell r="BS412">
            <v>465.30901230736947</v>
          </cell>
          <cell r="BT412">
            <v>458.4039351066138</v>
          </cell>
          <cell r="BU412">
            <v>471.12526157071227</v>
          </cell>
          <cell r="BV412">
            <v>272.97951371151669</v>
          </cell>
          <cell r="BW412">
            <v>408.96998070609533</v>
          </cell>
          <cell r="BX412">
            <v>402.19921465654153</v>
          </cell>
          <cell r="BY412">
            <v>380.33220497068692</v>
          </cell>
          <cell r="BZ412">
            <v>317.27335556879871</v>
          </cell>
          <cell r="CA412">
            <v>315.06356030377623</v>
          </cell>
          <cell r="CB412">
            <v>315.06356030377623</v>
          </cell>
          <cell r="CC412">
            <v>139.29109915967325</v>
          </cell>
          <cell r="CD412">
            <v>150.19074598740505</v>
          </cell>
          <cell r="CE412">
            <v>131.52517338666846</v>
          </cell>
          <cell r="CF412">
            <v>87.784202257840633</v>
          </cell>
          <cell r="CG412">
            <v>79.452493036539522</v>
          </cell>
          <cell r="CH412">
            <v>69.996982924794708</v>
          </cell>
          <cell r="CI412">
            <v>59.126202128553871</v>
          </cell>
          <cell r="CJ412">
            <v>48.63171108544492</v>
          </cell>
          <cell r="CK412">
            <v>45.447165266679804</v>
          </cell>
          <cell r="CL412">
            <v>37.666965531359608</v>
          </cell>
          <cell r="CM412">
            <v>45.35514932568978</v>
          </cell>
        </row>
        <row r="413">
          <cell r="BG413">
            <v>705.13</v>
          </cell>
          <cell r="BH413">
            <v>701.14</v>
          </cell>
          <cell r="BI413">
            <v>745.33</v>
          </cell>
          <cell r="BJ413">
            <v>513.57724767128968</v>
          </cell>
          <cell r="BK413">
            <v>642.899</v>
          </cell>
          <cell r="BL413">
            <v>617.53700000000003</v>
          </cell>
          <cell r="BM413">
            <v>636.02</v>
          </cell>
          <cell r="BN413">
            <v>555.61878854051258</v>
          </cell>
          <cell r="BO413">
            <v>501.06467126689108</v>
          </cell>
          <cell r="BP413">
            <v>525.8255985867072</v>
          </cell>
          <cell r="BQ413">
            <v>414.19422032035686</v>
          </cell>
          <cell r="BR413">
            <v>458.36581128206257</v>
          </cell>
          <cell r="BS413">
            <v>445.3415257231909</v>
          </cell>
          <cell r="BT413">
            <v>436.17132480053908</v>
          </cell>
          <cell r="BU413">
            <v>449.76006891920969</v>
          </cell>
          <cell r="BV413">
            <v>260.91963765413448</v>
          </cell>
          <cell r="BW413">
            <v>389.33737554298142</v>
          </cell>
          <cell r="BX413">
            <v>382.64567152419158</v>
          </cell>
          <cell r="BY413">
            <v>365.15396634007016</v>
          </cell>
          <cell r="BZ413">
            <v>305.97592763503599</v>
          </cell>
          <cell r="CA413">
            <v>304.35680250982011</v>
          </cell>
          <cell r="CB413">
            <v>304.35680250982011</v>
          </cell>
          <cell r="CC413">
            <v>133.39610754741804</v>
          </cell>
          <cell r="CD413">
            <v>144.13674503949392</v>
          </cell>
          <cell r="CE413">
            <v>125.96418842681283</v>
          </cell>
          <cell r="CF413">
            <v>83.222838823249759</v>
          </cell>
          <cell r="CG413">
            <v>75.044774234223837</v>
          </cell>
          <cell r="CH413">
            <v>65.760327475589577</v>
          </cell>
          <cell r="CI413">
            <v>55.079855157979125</v>
          </cell>
          <cell r="CJ413">
            <v>44.743787210981594</v>
          </cell>
          <cell r="CK413">
            <v>41.943321814452673</v>
          </cell>
          <cell r="CL413">
            <v>34.262755340432307</v>
          </cell>
          <cell r="CM413">
            <v>43.415369154105917</v>
          </cell>
        </row>
        <row r="414">
          <cell r="BG414">
            <v>688.71</v>
          </cell>
          <cell r="BH414">
            <v>598.79999999999995</v>
          </cell>
          <cell r="BI414">
            <v>736.53</v>
          </cell>
          <cell r="BJ414">
            <v>572.51958262530229</v>
          </cell>
          <cell r="BK414">
            <v>595.70399999999995</v>
          </cell>
          <cell r="BL414">
            <v>619.99400000000003</v>
          </cell>
          <cell r="BM414">
            <v>673.00900000000001</v>
          </cell>
          <cell r="BN414">
            <v>561.14771744976179</v>
          </cell>
          <cell r="BO414">
            <v>510.94886124516131</v>
          </cell>
          <cell r="BP414">
            <v>531.79382214527379</v>
          </cell>
          <cell r="BQ414">
            <v>425.95494998719079</v>
          </cell>
          <cell r="BR414">
            <v>484.17450948437431</v>
          </cell>
          <cell r="BS414">
            <v>458.96784165779047</v>
          </cell>
          <cell r="BT414">
            <v>449.92809064909454</v>
          </cell>
          <cell r="BU414">
            <v>464.68715273083001</v>
          </cell>
          <cell r="BV414">
            <v>270.29838208920785</v>
          </cell>
          <cell r="BW414">
            <v>405.20396861262338</v>
          </cell>
          <cell r="BX414">
            <v>396.24863984975411</v>
          </cell>
          <cell r="BY414">
            <v>375.77888844089449</v>
          </cell>
          <cell r="BZ414">
            <v>313.08523698163856</v>
          </cell>
          <cell r="CA414">
            <v>310.87142652552234</v>
          </cell>
          <cell r="CB414">
            <v>310.87142652552234</v>
          </cell>
          <cell r="CC414">
            <v>134.98833929983203</v>
          </cell>
          <cell r="CD414">
            <v>145.45981896383333</v>
          </cell>
          <cell r="CE414">
            <v>126.40525967403471</v>
          </cell>
          <cell r="CF414">
            <v>83.105812318318812</v>
          </cell>
          <cell r="CG414">
            <v>74.622140635938905</v>
          </cell>
          <cell r="CH414">
            <v>65.03503399536018</v>
          </cell>
          <cell r="CI414">
            <v>54.076515560879955</v>
          </cell>
          <cell r="CJ414">
            <v>43.488939775058952</v>
          </cell>
          <cell r="CK414">
            <v>40.531813993303473</v>
          </cell>
          <cell r="CL414">
            <v>32.615462012988331</v>
          </cell>
          <cell r="CM414">
            <v>39.63410964344078</v>
          </cell>
        </row>
        <row r="416"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</row>
        <row r="419">
          <cell r="BH419">
            <v>130</v>
          </cell>
          <cell r="BI419">
            <v>200</v>
          </cell>
          <cell r="BJ419">
            <v>125</v>
          </cell>
          <cell r="BK419">
            <v>175</v>
          </cell>
          <cell r="BL419">
            <v>75</v>
          </cell>
          <cell r="BM419">
            <v>275</v>
          </cell>
          <cell r="BN419">
            <v>525</v>
          </cell>
          <cell r="BO419">
            <v>326.51420251748982</v>
          </cell>
          <cell r="BP419">
            <v>315.58412495141704</v>
          </cell>
          <cell r="BQ419">
            <v>588.4522696694678</v>
          </cell>
          <cell r="BR419">
            <v>650.62804505394411</v>
          </cell>
          <cell r="BS419">
            <v>513.99752568197187</v>
          </cell>
          <cell r="BT419">
            <v>559.74246271619813</v>
          </cell>
          <cell r="BU419">
            <v>456.04702152534469</v>
          </cell>
          <cell r="BV419">
            <v>508.27622912888091</v>
          </cell>
          <cell r="BW419">
            <v>660.83532557725573</v>
          </cell>
          <cell r="BX419">
            <v>639.73588483304422</v>
          </cell>
          <cell r="BY419">
            <v>558.33440957540051</v>
          </cell>
          <cell r="BZ419">
            <v>658.3004848720426</v>
          </cell>
          <cell r="CA419">
            <v>776.29720778717137</v>
          </cell>
          <cell r="CB419">
            <v>839.84208704287073</v>
          </cell>
          <cell r="CC419">
            <v>822.8959669302269</v>
          </cell>
          <cell r="CD419">
            <v>736.92542023369106</v>
          </cell>
          <cell r="CE419">
            <v>581.77801567713232</v>
          </cell>
          <cell r="CF419">
            <v>569.02249394488399</v>
          </cell>
          <cell r="CG419">
            <v>565.31498103749016</v>
          </cell>
          <cell r="CH419">
            <v>500.57719131995339</v>
          </cell>
          <cell r="CI419">
            <v>893.93298339603791</v>
          </cell>
          <cell r="CJ419">
            <v>617.46530702121754</v>
          </cell>
          <cell r="CK419">
            <v>898.07953158378552</v>
          </cell>
          <cell r="CL419">
            <v>506.62380197077744</v>
          </cell>
          <cell r="CM419">
            <v>782.71269237630145</v>
          </cell>
          <cell r="CN419">
            <v>572.45888823389146</v>
          </cell>
        </row>
        <row r="420">
          <cell r="BH420">
            <v>150</v>
          </cell>
          <cell r="BI420">
            <v>200</v>
          </cell>
          <cell r="BJ420">
            <v>225</v>
          </cell>
          <cell r="BK420">
            <v>325</v>
          </cell>
          <cell r="BL420">
            <v>125</v>
          </cell>
          <cell r="BM420">
            <v>275</v>
          </cell>
          <cell r="BN420">
            <v>575</v>
          </cell>
          <cell r="BO420">
            <v>531.09518793884081</v>
          </cell>
          <cell r="BP420">
            <v>668.90373019669073</v>
          </cell>
          <cell r="BQ420">
            <v>839.29193845577379</v>
          </cell>
          <cell r="BR420">
            <v>956.11158778889558</v>
          </cell>
          <cell r="BS420">
            <v>841.13095506228717</v>
          </cell>
          <cell r="BT420">
            <v>896.79677041577372</v>
          </cell>
          <cell r="BU420">
            <v>999.75421309428668</v>
          </cell>
          <cell r="BV420">
            <v>841.14152605837194</v>
          </cell>
          <cell r="BW420">
            <v>1122.2560548924234</v>
          </cell>
          <cell r="BX420">
            <v>1093.4016259008199</v>
          </cell>
          <cell r="BY420">
            <v>1047.2455336235594</v>
          </cell>
          <cell r="BZ420">
            <v>1140.9572075746871</v>
          </cell>
          <cell r="CA420">
            <v>1358.5133550074972</v>
          </cell>
          <cell r="CB420">
            <v>1481.5386044275619</v>
          </cell>
          <cell r="CC420">
            <v>1463.0089629802583</v>
          </cell>
          <cell r="CD420">
            <v>1292.9153376546533</v>
          </cell>
          <cell r="CE420">
            <v>1176.4834808145667</v>
          </cell>
          <cell r="CF420">
            <v>1396.8568879988754</v>
          </cell>
          <cell r="CG420">
            <v>1200.9324353863381</v>
          </cell>
          <cell r="CH420">
            <v>1238.6264431227382</v>
          </cell>
          <cell r="CI420">
            <v>1339.7618223181526</v>
          </cell>
          <cell r="CJ420">
            <v>1269.0196327833062</v>
          </cell>
          <cell r="CK420">
            <v>1470.2950759644866</v>
          </cell>
          <cell r="CL420">
            <v>1383.7176567338306</v>
          </cell>
          <cell r="CM420">
            <v>1264.3053911693437</v>
          </cell>
          <cell r="CN420">
            <v>1285.5903369392565</v>
          </cell>
        </row>
        <row r="421">
          <cell r="BH421">
            <v>150</v>
          </cell>
          <cell r="BI421">
            <v>200</v>
          </cell>
          <cell r="BJ421">
            <v>275</v>
          </cell>
          <cell r="BK421">
            <v>275</v>
          </cell>
          <cell r="BL421">
            <v>150</v>
          </cell>
          <cell r="BM421">
            <v>325</v>
          </cell>
          <cell r="BN421">
            <v>575</v>
          </cell>
          <cell r="BO421">
            <v>547.26643407035294</v>
          </cell>
          <cell r="BP421">
            <v>680.96417477296563</v>
          </cell>
          <cell r="BQ421">
            <v>823.72324065028613</v>
          </cell>
          <cell r="BR421">
            <v>937.59833027222714</v>
          </cell>
          <cell r="BS421">
            <v>830.25013106064762</v>
          </cell>
          <cell r="BT421">
            <v>886.72095565600296</v>
          </cell>
          <cell r="BU421">
            <v>983.83619646425404</v>
          </cell>
          <cell r="BV421">
            <v>1523.2387023989395</v>
          </cell>
          <cell r="BW421">
            <v>1280.9324273091433</v>
          </cell>
          <cell r="BX421">
            <v>1289.554412104472</v>
          </cell>
          <cell r="BY421">
            <v>1309.1927228648219</v>
          </cell>
          <cell r="BZ421">
            <v>1501.069613877791</v>
          </cell>
          <cell r="CA421">
            <v>1656.2134519354865</v>
          </cell>
          <cell r="CB421">
            <v>1836.6546925033806</v>
          </cell>
          <cell r="CC421">
            <v>1836.8445464254185</v>
          </cell>
          <cell r="CD421">
            <v>1624.3023248904046</v>
          </cell>
          <cell r="CE421">
            <v>1709.9665589618446</v>
          </cell>
          <cell r="CF421">
            <v>1609.6949140050569</v>
          </cell>
          <cell r="CG421">
            <v>1712.5430001567754</v>
          </cell>
          <cell r="CH421">
            <v>1687.1082696919827</v>
          </cell>
          <cell r="CI421">
            <v>1794.9091212458839</v>
          </cell>
          <cell r="CJ421">
            <v>1662.8364500539647</v>
          </cell>
          <cell r="CK421">
            <v>1925.1242280086315</v>
          </cell>
          <cell r="CL421">
            <v>1839.3285573064591</v>
          </cell>
          <cell r="CM421">
            <v>1935.6810490463156</v>
          </cell>
          <cell r="CN421">
            <v>2026.3079625549824</v>
          </cell>
        </row>
        <row r="422">
          <cell r="BG422">
            <v>50</v>
          </cell>
          <cell r="BH422">
            <v>150</v>
          </cell>
          <cell r="BI422">
            <v>175</v>
          </cell>
          <cell r="BJ422">
            <v>175</v>
          </cell>
          <cell r="BK422">
            <v>125</v>
          </cell>
          <cell r="BL422">
            <v>225</v>
          </cell>
          <cell r="BM422">
            <v>300</v>
          </cell>
          <cell r="BN422">
            <v>150</v>
          </cell>
          <cell r="BO422">
            <v>202.56633760166011</v>
          </cell>
          <cell r="BP422">
            <v>423.94985335844603</v>
          </cell>
          <cell r="BQ422">
            <v>462.92266276269714</v>
          </cell>
          <cell r="BR422">
            <v>517.14383553873154</v>
          </cell>
          <cell r="BS422">
            <v>430.65659822433844</v>
          </cell>
          <cell r="BT422">
            <v>516.8281610460532</v>
          </cell>
          <cell r="BU422">
            <v>624.14631640481184</v>
          </cell>
          <cell r="BV422">
            <v>619.33820777271762</v>
          </cell>
          <cell r="BW422">
            <v>633.98875822204116</v>
          </cell>
          <cell r="BX422">
            <v>694.27765998593338</v>
          </cell>
          <cell r="BY422">
            <v>663.47971573954237</v>
          </cell>
          <cell r="BZ422">
            <v>804.59787096798993</v>
          </cell>
          <cell r="CA422">
            <v>892.90288211383461</v>
          </cell>
          <cell r="CB422">
            <v>891.78692269511498</v>
          </cell>
          <cell r="CC422">
            <v>773.1295710012555</v>
          </cell>
          <cell r="CD422">
            <v>827.60842214062836</v>
          </cell>
          <cell r="CE422">
            <v>874.4881602059894</v>
          </cell>
          <cell r="CF422">
            <v>948.23122685879036</v>
          </cell>
          <cell r="CG422">
            <v>765.88184652733844</v>
          </cell>
          <cell r="CH422">
            <v>712.72306423392672</v>
          </cell>
          <cell r="CI422">
            <v>810.16705333854497</v>
          </cell>
          <cell r="CJ422">
            <v>814.89419444700422</v>
          </cell>
          <cell r="CK422">
            <v>1008.1213548772751</v>
          </cell>
          <cell r="CL422">
            <v>895.76916439931131</v>
          </cell>
          <cell r="CM422">
            <v>969.99760260978974</v>
          </cell>
        </row>
        <row r="423">
          <cell r="BG423">
            <v>75</v>
          </cell>
          <cell r="BH423">
            <v>150</v>
          </cell>
          <cell r="BI423">
            <v>150</v>
          </cell>
          <cell r="BJ423">
            <v>225</v>
          </cell>
          <cell r="BK423">
            <v>100</v>
          </cell>
          <cell r="BL423">
            <v>250</v>
          </cell>
          <cell r="BM423">
            <v>225</v>
          </cell>
          <cell r="BN423">
            <v>75</v>
          </cell>
          <cell r="BO423">
            <v>209.19093927155413</v>
          </cell>
          <cell r="BP423">
            <v>242.15023941716387</v>
          </cell>
          <cell r="BQ423">
            <v>413.42091519561336</v>
          </cell>
          <cell r="BR423">
            <v>267.51047738473335</v>
          </cell>
          <cell r="BS423">
            <v>306.36106112888257</v>
          </cell>
          <cell r="BT423">
            <v>347.41587361895671</v>
          </cell>
          <cell r="BU423">
            <v>432.53767724181262</v>
          </cell>
          <cell r="BV423">
            <v>397.73484933408974</v>
          </cell>
          <cell r="BW423">
            <v>446.12939281263181</v>
          </cell>
          <cell r="BX423">
            <v>486.80283500857416</v>
          </cell>
          <cell r="BY423">
            <v>439.65204217449661</v>
          </cell>
          <cell r="BZ423">
            <v>546.31052060267314</v>
          </cell>
          <cell r="CA423">
            <v>614.22034675415534</v>
          </cell>
          <cell r="CB423">
            <v>409.16417629381056</v>
          </cell>
          <cell r="CC423">
            <v>479.54552545892273</v>
          </cell>
          <cell r="CD423">
            <v>505.62338156898772</v>
          </cell>
          <cell r="CE423">
            <v>519.61472844189348</v>
          </cell>
          <cell r="CF423">
            <v>541.33857680983772</v>
          </cell>
          <cell r="CG423">
            <v>578.71583290243075</v>
          </cell>
          <cell r="CH423">
            <v>571.4913952801968</v>
          </cell>
          <cell r="CI423">
            <v>540.31270894627903</v>
          </cell>
          <cell r="CJ423">
            <v>761.30593903415763</v>
          </cell>
          <cell r="CK423">
            <v>637.54841628252098</v>
          </cell>
          <cell r="CL423">
            <v>672.56294160376194</v>
          </cell>
          <cell r="CM423">
            <v>718.44981175616465</v>
          </cell>
        </row>
        <row r="424">
          <cell r="BG424">
            <v>85</v>
          </cell>
          <cell r="BH424">
            <v>150</v>
          </cell>
          <cell r="BI424">
            <v>165</v>
          </cell>
          <cell r="BJ424">
            <v>225</v>
          </cell>
          <cell r="BK424">
            <v>200</v>
          </cell>
          <cell r="BL424">
            <v>150</v>
          </cell>
          <cell r="BM424">
            <v>325</v>
          </cell>
          <cell r="BN424">
            <v>175</v>
          </cell>
          <cell r="BO424">
            <v>259.52671421335242</v>
          </cell>
          <cell r="BP424">
            <v>271.37997925941426</v>
          </cell>
          <cell r="BQ424">
            <v>498.00874030310496</v>
          </cell>
          <cell r="BR424">
            <v>338.03805656868059</v>
          </cell>
          <cell r="BS424">
            <v>369.44677040603085</v>
          </cell>
          <cell r="BT424">
            <v>416.49262523015341</v>
          </cell>
          <cell r="BU424">
            <v>525.90339749785926</v>
          </cell>
          <cell r="BV424">
            <v>485.52068102795386</v>
          </cell>
          <cell r="BW424">
            <v>529.74563349733126</v>
          </cell>
          <cell r="BX424">
            <v>576.6826247120008</v>
          </cell>
          <cell r="BY424">
            <v>537.62169210078207</v>
          </cell>
          <cell r="BZ424">
            <v>656.03469312851155</v>
          </cell>
          <cell r="CA424">
            <v>734.86562659490824</v>
          </cell>
          <cell r="CB424">
            <v>531.4452061841007</v>
          </cell>
          <cell r="CC424">
            <v>588.37659793474722</v>
          </cell>
          <cell r="CD424">
            <v>620.00929053536447</v>
          </cell>
          <cell r="CE424">
            <v>640.45743923111752</v>
          </cell>
          <cell r="CF424">
            <v>672.62469592571949</v>
          </cell>
          <cell r="CG424">
            <v>712.69695490142772</v>
          </cell>
          <cell r="CH424">
            <v>704.71004915524043</v>
          </cell>
          <cell r="CI424">
            <v>667.72518603175911</v>
          </cell>
          <cell r="CJ424">
            <v>893.34423654335239</v>
          </cell>
          <cell r="CK424">
            <v>774.34732336793274</v>
          </cell>
          <cell r="CL424">
            <v>814.30207722077887</v>
          </cell>
          <cell r="CM424">
            <v>865.8958246032737</v>
          </cell>
        </row>
        <row r="425">
          <cell r="BG425">
            <v>80</v>
          </cell>
          <cell r="BH425">
            <v>150</v>
          </cell>
          <cell r="BI425">
            <v>145</v>
          </cell>
          <cell r="BJ425">
            <v>150</v>
          </cell>
          <cell r="BK425">
            <v>150</v>
          </cell>
          <cell r="BL425">
            <v>225</v>
          </cell>
          <cell r="BM425">
            <v>400</v>
          </cell>
          <cell r="BN425">
            <v>175</v>
          </cell>
          <cell r="BO425">
            <v>231.56323449267114</v>
          </cell>
          <cell r="BP425">
            <v>253.38922867269548</v>
          </cell>
          <cell r="BQ425">
            <v>453.09264621138038</v>
          </cell>
          <cell r="BR425">
            <v>291.08874573969621</v>
          </cell>
          <cell r="BS425">
            <v>331.42236032056303</v>
          </cell>
          <cell r="BT425">
            <v>374.73024311009783</v>
          </cell>
          <cell r="BU425">
            <v>470.21371439112653</v>
          </cell>
          <cell r="BV425">
            <v>431.59453273385822</v>
          </cell>
          <cell r="BW425">
            <v>479.08552240164238</v>
          </cell>
          <cell r="BX425">
            <v>521.95052881646848</v>
          </cell>
          <cell r="BY425">
            <v>478.3551105462551</v>
          </cell>
          <cell r="BZ425">
            <v>589.6721101262043</v>
          </cell>
          <cell r="CA425">
            <v>662.12176611494192</v>
          </cell>
          <cell r="CB425">
            <v>457.29288505771558</v>
          </cell>
          <cell r="CC425">
            <v>521.99368048836595</v>
          </cell>
          <cell r="CD425">
            <v>550.42398203380708</v>
          </cell>
          <cell r="CE425">
            <v>567.00380484436596</v>
          </cell>
          <cell r="CF425">
            <v>592.81977466735043</v>
          </cell>
          <cell r="CG425">
            <v>631.22254437658091</v>
          </cell>
          <cell r="CH425">
            <v>623.69421676111335</v>
          </cell>
          <cell r="CI425">
            <v>590.09884360768183</v>
          </cell>
          <cell r="CJ425">
            <v>813.09844215136809</v>
          </cell>
          <cell r="CK425">
            <v>691.19655631255409</v>
          </cell>
          <cell r="CL425">
            <v>728.150023802693</v>
          </cell>
          <cell r="CM425">
            <v>776.41868688622526</v>
          </cell>
        </row>
        <row r="426">
          <cell r="BG426">
            <v>70</v>
          </cell>
          <cell r="BH426">
            <v>150</v>
          </cell>
          <cell r="BI426">
            <v>175</v>
          </cell>
          <cell r="BJ426">
            <v>175</v>
          </cell>
          <cell r="BK426">
            <v>125</v>
          </cell>
          <cell r="BL426">
            <v>300</v>
          </cell>
          <cell r="BM426">
            <v>325</v>
          </cell>
          <cell r="BN426">
            <v>250</v>
          </cell>
          <cell r="BO426">
            <v>231.30474745549836</v>
          </cell>
          <cell r="BP426">
            <v>276.00376321148809</v>
          </cell>
          <cell r="BQ426">
            <v>267.91413524901452</v>
          </cell>
          <cell r="BR426">
            <v>248.6446150015008</v>
          </cell>
          <cell r="BS426">
            <v>277.90066682685762</v>
          </cell>
          <cell r="BT426">
            <v>301.96456287595208</v>
          </cell>
          <cell r="BU426">
            <v>354.68304999883526</v>
          </cell>
          <cell r="BV426">
            <v>449.72630710401194</v>
          </cell>
          <cell r="BW426">
            <v>418.00782280893253</v>
          </cell>
          <cell r="BX426">
            <v>458.84719201760362</v>
          </cell>
          <cell r="BY426">
            <v>416.96059389411965</v>
          </cell>
          <cell r="BZ426">
            <v>538.67392843764321</v>
          </cell>
          <cell r="CA426">
            <v>585.36795193023477</v>
          </cell>
          <cell r="CB426">
            <v>383.13785235615183</v>
          </cell>
          <cell r="CC426">
            <v>459.38819541811915</v>
          </cell>
          <cell r="CD426">
            <v>485.59772383051694</v>
          </cell>
          <cell r="CE426">
            <v>495.21684160423274</v>
          </cell>
          <cell r="CF426">
            <v>515.87172374494116</v>
          </cell>
          <cell r="CG426">
            <v>553.33211217293103</v>
          </cell>
          <cell r="CH426">
            <v>546.17098876936575</v>
          </cell>
          <cell r="CI426">
            <v>515.74303496352547</v>
          </cell>
          <cell r="CJ426">
            <v>535.95380829287876</v>
          </cell>
          <cell r="CK426">
            <v>559.56113682293972</v>
          </cell>
          <cell r="CL426">
            <v>778.27474876479369</v>
          </cell>
          <cell r="CM426">
            <v>654.65977316747853</v>
          </cell>
        </row>
        <row r="427">
          <cell r="BG427">
            <v>40</v>
          </cell>
          <cell r="BH427">
            <v>150</v>
          </cell>
          <cell r="BI427">
            <v>180</v>
          </cell>
          <cell r="BJ427">
            <v>225</v>
          </cell>
          <cell r="BK427">
            <v>100</v>
          </cell>
          <cell r="BL427">
            <v>300</v>
          </cell>
          <cell r="BM427">
            <v>475</v>
          </cell>
          <cell r="BN427">
            <v>167.89066616330553</v>
          </cell>
          <cell r="BO427">
            <v>256.52979331067041</v>
          </cell>
          <cell r="BP427">
            <v>311.82139775343506</v>
          </cell>
          <cell r="BQ427">
            <v>305.94659928476472</v>
          </cell>
          <cell r="BR427">
            <v>283.7368674315228</v>
          </cell>
          <cell r="BS427">
            <v>314.26986361769826</v>
          </cell>
          <cell r="BT427">
            <v>343.18638859176792</v>
          </cell>
          <cell r="BU427">
            <v>402.67969909100918</v>
          </cell>
          <cell r="BV427">
            <v>497.34688018308128</v>
          </cell>
          <cell r="BW427">
            <v>464.75472523878244</v>
          </cell>
          <cell r="BX427">
            <v>508.48190951109513</v>
          </cell>
          <cell r="BY427">
            <v>469.95178967081904</v>
          </cell>
          <cell r="BZ427">
            <v>598.62742511665647</v>
          </cell>
          <cell r="CA427">
            <v>651.65728527628323</v>
          </cell>
          <cell r="CB427">
            <v>650.13848669756305</v>
          </cell>
          <cell r="CC427">
            <v>562.9182335217622</v>
          </cell>
          <cell r="CD427">
            <v>606.44940538590549</v>
          </cell>
          <cell r="CE427">
            <v>638.30196979734922</v>
          </cell>
          <cell r="CF427">
            <v>692.16942248346299</v>
          </cell>
          <cell r="CG427">
            <v>705.28490027969349</v>
          </cell>
          <cell r="CH427">
            <v>703.26802860421697</v>
          </cell>
          <cell r="CI427">
            <v>669.64269039151031</v>
          </cell>
          <cell r="CJ427">
            <v>696.63921025761204</v>
          </cell>
          <cell r="CK427">
            <v>721.71660331892065</v>
          </cell>
          <cell r="CL427">
            <v>948.08905015948108</v>
          </cell>
          <cell r="CM427">
            <v>832.23110787097824</v>
          </cell>
        </row>
        <row r="428">
          <cell r="BG428">
            <v>45</v>
          </cell>
          <cell r="BH428">
            <v>200</v>
          </cell>
          <cell r="BI428">
            <v>190</v>
          </cell>
          <cell r="BJ428">
            <v>175</v>
          </cell>
          <cell r="BK428">
            <v>175</v>
          </cell>
          <cell r="BL428">
            <v>325</v>
          </cell>
          <cell r="BM428">
            <v>325</v>
          </cell>
          <cell r="BN428">
            <v>149.15477157656301</v>
          </cell>
          <cell r="BO428">
            <v>267.01565649059143</v>
          </cell>
          <cell r="BP428">
            <v>284.05412074786</v>
          </cell>
          <cell r="BQ428">
            <v>261.17990209486322</v>
          </cell>
          <cell r="BR428">
            <v>263.49624227516688</v>
          </cell>
          <cell r="BS428">
            <v>292.8529077350189</v>
          </cell>
          <cell r="BT428">
            <v>310.25760208993273</v>
          </cell>
          <cell r="BU428">
            <v>363.85166962614227</v>
          </cell>
          <cell r="BV428">
            <v>464.69631549538798</v>
          </cell>
          <cell r="BW428">
            <v>431.35119316222159</v>
          </cell>
          <cell r="BX428">
            <v>470.98005456736109</v>
          </cell>
          <cell r="BY428">
            <v>430.45441598792667</v>
          </cell>
          <cell r="BZ428">
            <v>554.99521361265488</v>
          </cell>
          <cell r="CA428">
            <v>602.94109253404122</v>
          </cell>
          <cell r="CB428">
            <v>600.55914145390352</v>
          </cell>
          <cell r="CC428">
            <v>519.10594565396082</v>
          </cell>
          <cell r="CD428">
            <v>560.4324772425025</v>
          </cell>
          <cell r="CE428">
            <v>589.56851107770751</v>
          </cell>
          <cell r="CF428">
            <v>639.20591696563099</v>
          </cell>
          <cell r="CG428">
            <v>651.29049407264154</v>
          </cell>
          <cell r="CH428">
            <v>649.57190080182852</v>
          </cell>
          <cell r="CI428">
            <v>618.27531941544601</v>
          </cell>
          <cell r="CJ428">
            <v>643.40986871727148</v>
          </cell>
          <cell r="CK428">
            <v>666.57417214850875</v>
          </cell>
          <cell r="CL428">
            <v>890.94927124911362</v>
          </cell>
          <cell r="CM428">
            <v>772.77967083959174</v>
          </cell>
        </row>
        <row r="429">
          <cell r="BG429">
            <v>60</v>
          </cell>
          <cell r="BH429">
            <v>125</v>
          </cell>
          <cell r="BI429">
            <v>200</v>
          </cell>
          <cell r="BJ429">
            <v>300</v>
          </cell>
          <cell r="BK429">
            <v>125</v>
          </cell>
          <cell r="BL429">
            <v>350</v>
          </cell>
          <cell r="BM429">
            <v>375</v>
          </cell>
          <cell r="BN429">
            <v>192.16330349190071</v>
          </cell>
          <cell r="BO429">
            <v>257.88624380678311</v>
          </cell>
          <cell r="BP429">
            <v>304.28926348811211</v>
          </cell>
          <cell r="BQ429">
            <v>299.72189964824338</v>
          </cell>
          <cell r="BR429">
            <v>287.54653614907147</v>
          </cell>
          <cell r="BS429">
            <v>312.60522459203611</v>
          </cell>
          <cell r="BT429">
            <v>339.79351647974727</v>
          </cell>
          <cell r="BU429">
            <v>400.1487297604192</v>
          </cell>
          <cell r="BV429">
            <v>496.52683739996939</v>
          </cell>
          <cell r="BW429">
            <v>462.5166941906445</v>
          </cell>
          <cell r="BX429">
            <v>506.29967816316713</v>
          </cell>
          <cell r="BY429">
            <v>467.52222185432834</v>
          </cell>
          <cell r="BZ429">
            <v>595.74427218220092</v>
          </cell>
          <cell r="CA429">
            <v>648.07090734013696</v>
          </cell>
          <cell r="CB429">
            <v>647.06617616965218</v>
          </cell>
          <cell r="CC429">
            <v>560.98971371616062</v>
          </cell>
          <cell r="CD429">
            <v>604.09349519344107</v>
          </cell>
          <cell r="CE429">
            <v>635.71809381827222</v>
          </cell>
          <cell r="CF429">
            <v>689.34615228102734</v>
          </cell>
          <cell r="CG429">
            <v>702.45138341806785</v>
          </cell>
          <cell r="CH429">
            <v>700.47058641471256</v>
          </cell>
          <cell r="CI429">
            <v>667.24302798267604</v>
          </cell>
          <cell r="CJ429">
            <v>693.772070303227</v>
          </cell>
          <cell r="CK429">
            <v>718.76250272502057</v>
          </cell>
          <cell r="CL429">
            <v>745.02579587277205</v>
          </cell>
          <cell r="CM429">
            <v>776.6506093688364</v>
          </cell>
        </row>
        <row r="430">
          <cell r="BG430">
            <v>125</v>
          </cell>
          <cell r="BH430">
            <v>175</v>
          </cell>
          <cell r="BI430">
            <v>225</v>
          </cell>
          <cell r="BJ430">
            <v>200</v>
          </cell>
          <cell r="BK430">
            <v>125</v>
          </cell>
          <cell r="BL430">
            <v>425</v>
          </cell>
          <cell r="BM430">
            <v>300</v>
          </cell>
          <cell r="BN430">
            <v>196.38181534867169</v>
          </cell>
          <cell r="BO430">
            <v>260.13365014266645</v>
          </cell>
          <cell r="BP430">
            <v>309.40089136336582</v>
          </cell>
          <cell r="BQ430">
            <v>288.47572897488169</v>
          </cell>
          <cell r="BR430">
            <v>287.26053508629985</v>
          </cell>
          <cell r="BS430">
            <v>311.21725948726458</v>
          </cell>
          <cell r="BT430">
            <v>337.36489679513346</v>
          </cell>
          <cell r="BU430">
            <v>395.30496132921064</v>
          </cell>
          <cell r="BV430">
            <v>494.44401402304493</v>
          </cell>
          <cell r="BW430">
            <v>459.38968362156783</v>
          </cell>
          <cell r="BX430">
            <v>502.74225914795784</v>
          </cell>
          <cell r="BY430">
            <v>463.90287083971396</v>
          </cell>
          <cell r="BZ430">
            <v>592.34877261930637</v>
          </cell>
          <cell r="CA430">
            <v>644.03780182635637</v>
          </cell>
          <cell r="CB430">
            <v>642.60799885126551</v>
          </cell>
          <cell r="CC430">
            <v>556.71436499021695</v>
          </cell>
          <cell r="CD430">
            <v>599.83366346955631</v>
          </cell>
          <cell r="CE430">
            <v>631.18247611879281</v>
          </cell>
          <cell r="CF430">
            <v>684.42679023007167</v>
          </cell>
          <cell r="CG430">
            <v>697.42590651860428</v>
          </cell>
          <cell r="CH430">
            <v>695.47256662665973</v>
          </cell>
          <cell r="CI430">
            <v>662.29608253427966</v>
          </cell>
          <cell r="CJ430">
            <v>688.85837496504382</v>
          </cell>
          <cell r="CK430">
            <v>713.66454828571909</v>
          </cell>
          <cell r="CL430">
            <v>739.74452007014179</v>
          </cell>
          <cell r="CM430">
            <v>771.28793955189428</v>
          </cell>
        </row>
        <row r="432">
          <cell r="BA432">
            <v>-39.209333606557379</v>
          </cell>
          <cell r="BB432">
            <v>-123.98388565573771</v>
          </cell>
          <cell r="BC432">
            <v>-71.263726229508165</v>
          </cell>
          <cell r="BD432">
            <v>-22.667960655737716</v>
          </cell>
          <cell r="BE432">
            <v>-16.448263524590175</v>
          </cell>
          <cell r="BF432">
            <v>-17.973719262295276</v>
          </cell>
          <cell r="BG432">
            <v>-47.809367959013912</v>
          </cell>
        </row>
        <row r="435">
          <cell r="BH435">
            <v>6.8705585924017969</v>
          </cell>
          <cell r="BI435">
            <v>4.3819459896915562</v>
          </cell>
          <cell r="BJ435">
            <v>9.8870605631340283</v>
          </cell>
          <cell r="BK435">
            <v>8.0334035905984749</v>
          </cell>
          <cell r="BL435">
            <v>190.18698472330507</v>
          </cell>
          <cell r="BM435">
            <v>137.5166249180578</v>
          </cell>
          <cell r="BN435">
            <v>167.77724417153829</v>
          </cell>
          <cell r="BO435">
            <v>116.21089108546033</v>
          </cell>
          <cell r="BP435">
            <v>125.10133316648479</v>
          </cell>
          <cell r="BQ435">
            <v>54.522034732586071</v>
          </cell>
          <cell r="BR435">
            <v>57.040864697379625</v>
          </cell>
          <cell r="BS435">
            <v>59.420170015549928</v>
          </cell>
          <cell r="BT435">
            <v>61.015551356849272</v>
          </cell>
          <cell r="BU435">
            <v>63.400475100759557</v>
          </cell>
          <cell r="BV435">
            <v>70.843603181359384</v>
          </cell>
          <cell r="BW435">
            <v>71.66562673260438</v>
          </cell>
          <cell r="BX435">
            <v>74.020840881405988</v>
          </cell>
          <cell r="BY435">
            <v>46.112161173016446</v>
          </cell>
          <cell r="BZ435">
            <v>35.954418869905467</v>
          </cell>
          <cell r="CA435">
            <v>43.013034512253626</v>
          </cell>
          <cell r="CB435">
            <v>87.561053119981608</v>
          </cell>
          <cell r="CC435">
            <v>87.519516221902165</v>
          </cell>
          <cell r="CD435">
            <v>87.543677438554411</v>
          </cell>
          <cell r="CE435">
            <v>87.571558760474602</v>
          </cell>
          <cell r="CF435">
            <v>87.569849199167322</v>
          </cell>
          <cell r="CG435">
            <v>87.553130948016005</v>
          </cell>
          <cell r="CH435">
            <v>87.55154651362291</v>
          </cell>
          <cell r="CI435">
            <v>87.55795257196705</v>
          </cell>
          <cell r="CJ435">
            <v>87.560807598649575</v>
          </cell>
          <cell r="CK435">
            <v>87.558657366284564</v>
          </cell>
          <cell r="CL435">
            <v>87.556418999708029</v>
          </cell>
          <cell r="CM435">
            <v>87.557076610046451</v>
          </cell>
          <cell r="CN435">
            <v>87.558182629331128</v>
          </cell>
        </row>
        <row r="436">
          <cell r="BH436">
            <v>7.6559874384236268</v>
          </cell>
          <cell r="BI436">
            <v>5.3084549261084213</v>
          </cell>
          <cell r="BJ436">
            <v>13.488540937931004</v>
          </cell>
          <cell r="BK436">
            <v>1.2082949902226623</v>
          </cell>
          <cell r="BL436">
            <v>224.42080909814027</v>
          </cell>
          <cell r="BM436">
            <v>174.21600000000012</v>
          </cell>
          <cell r="BN436">
            <v>141.73895191601554</v>
          </cell>
          <cell r="BO436">
            <v>125.64338822359358</v>
          </cell>
          <cell r="BP436">
            <v>134.69042365266009</v>
          </cell>
          <cell r="BQ436">
            <v>59.251798698362364</v>
          </cell>
          <cell r="BR436">
            <v>60.306250101566235</v>
          </cell>
          <cell r="BS436">
            <v>59.531836371677279</v>
          </cell>
          <cell r="BT436">
            <v>65.030281850159724</v>
          </cell>
          <cell r="BU436">
            <v>67.255039254507878</v>
          </cell>
          <cell r="BV436">
            <v>74.67504762162315</v>
          </cell>
          <cell r="BW436">
            <v>75.132061442942245</v>
          </cell>
          <cell r="BX436">
            <v>77.486348605526459</v>
          </cell>
          <cell r="BY436">
            <v>48.632187711933923</v>
          </cell>
          <cell r="BZ436">
            <v>37.844312465685945</v>
          </cell>
          <cell r="CA436">
            <v>45.198758887356071</v>
          </cell>
          <cell r="CB436">
            <v>91.935640031023496</v>
          </cell>
          <cell r="CC436">
            <v>91.926835895319087</v>
          </cell>
          <cell r="CD436">
            <v>92.028640618255835</v>
          </cell>
          <cell r="CE436">
            <v>92.017535296260561</v>
          </cell>
          <cell r="CF436">
            <v>92.001374271333489</v>
          </cell>
          <cell r="CG436">
            <v>91.982005222438488</v>
          </cell>
          <cell r="CH436">
            <v>91.991278260721487</v>
          </cell>
          <cell r="CI436">
            <v>92.004166733801981</v>
          </cell>
          <cell r="CJ436">
            <v>91.999271956911201</v>
          </cell>
          <cell r="CK436">
            <v>91.995619289041329</v>
          </cell>
          <cell r="CL436">
            <v>91.994468292582894</v>
          </cell>
          <cell r="CM436">
            <v>91.996960906611761</v>
          </cell>
          <cell r="CN436">
            <v>91.99809743578983</v>
          </cell>
        </row>
        <row r="437">
          <cell r="BH437">
            <v>5.2548029556649869</v>
          </cell>
          <cell r="BI437">
            <v>6.7003559113300142</v>
          </cell>
          <cell r="BJ437">
            <v>18.426394380295438</v>
          </cell>
          <cell r="BK437">
            <v>17.41979821362693</v>
          </cell>
          <cell r="BL437">
            <v>200.50973254377087</v>
          </cell>
          <cell r="BM437">
            <v>210.42485678655873</v>
          </cell>
          <cell r="BN437">
            <v>112.67112044469746</v>
          </cell>
          <cell r="BO437">
            <v>126.6346653554499</v>
          </cell>
          <cell r="BP437">
            <v>134.77777687603665</v>
          </cell>
          <cell r="BQ437">
            <v>58.090647460782328</v>
          </cell>
          <cell r="BR437">
            <v>60.976029433989808</v>
          </cell>
          <cell r="BS437">
            <v>56.281451670577049</v>
          </cell>
          <cell r="BT437">
            <v>64.63616598460645</v>
          </cell>
          <cell r="BU437">
            <v>66.536254385026666</v>
          </cell>
          <cell r="BV437">
            <v>73.510787395245544</v>
          </cell>
          <cell r="BW437">
            <v>74.015244663117386</v>
          </cell>
          <cell r="BX437">
            <v>75.979291189256088</v>
          </cell>
          <cell r="BY437">
            <v>47.969334184885298</v>
          </cell>
          <cell r="BZ437">
            <v>37.2742148270436</v>
          </cell>
          <cell r="CA437">
            <v>44.475468364551006</v>
          </cell>
          <cell r="CB437">
            <v>90.45451002000614</v>
          </cell>
          <cell r="CC437">
            <v>90.417271369597287</v>
          </cell>
          <cell r="CD437">
            <v>90.585834368644754</v>
          </cell>
          <cell r="CE437">
            <v>90.549371427618382</v>
          </cell>
          <cell r="CF437">
            <v>90.525959003984653</v>
          </cell>
          <cell r="CG437">
            <v>90.506589237970246</v>
          </cell>
          <cell r="CH437">
            <v>90.517005081563056</v>
          </cell>
          <cell r="CI437">
            <v>90.536951823956215</v>
          </cell>
          <cell r="CJ437">
            <v>90.527175315018511</v>
          </cell>
          <cell r="CK437">
            <v>90.522736092498519</v>
          </cell>
          <cell r="CL437">
            <v>90.522091510201292</v>
          </cell>
          <cell r="CM437">
            <v>90.525191964647505</v>
          </cell>
          <cell r="CN437">
            <v>90.526829341264389</v>
          </cell>
        </row>
        <row r="438">
          <cell r="BG438">
            <v>1.1868676229507671</v>
          </cell>
          <cell r="BH438">
            <v>6.6093472906404109</v>
          </cell>
          <cell r="BI438">
            <v>9.1530777694581786</v>
          </cell>
          <cell r="BJ438">
            <v>42.52199645077345</v>
          </cell>
          <cell r="BK438">
            <v>122.85166164242624</v>
          </cell>
          <cell r="BL438">
            <v>158.88928734457255</v>
          </cell>
          <cell r="BM438">
            <v>102.91219906035897</v>
          </cell>
          <cell r="BN438">
            <v>107.5945901387523</v>
          </cell>
          <cell r="BO438">
            <v>121.0477363669844</v>
          </cell>
          <cell r="BP438">
            <v>123.80340168320741</v>
          </cell>
          <cell r="BQ438">
            <v>45.453749452209202</v>
          </cell>
          <cell r="BR438">
            <v>47.521867228405789</v>
          </cell>
          <cell r="BS438">
            <v>50.834325693787903</v>
          </cell>
          <cell r="BT438">
            <v>57.517925806004506</v>
          </cell>
          <cell r="BU438">
            <v>57.724669942871472</v>
          </cell>
          <cell r="BV438">
            <v>62.126849636493517</v>
          </cell>
          <cell r="BW438">
            <v>63.390249461460201</v>
          </cell>
          <cell r="BX438">
            <v>66.138615256102099</v>
          </cell>
          <cell r="BY438">
            <v>41.507277699361133</v>
          </cell>
          <cell r="BZ438">
            <v>32.077689875406413</v>
          </cell>
          <cell r="CA438">
            <v>38.208086305819734</v>
          </cell>
          <cell r="CB438">
            <v>78.039321484089356</v>
          </cell>
          <cell r="CC438">
            <v>78.149512917780612</v>
          </cell>
          <cell r="CD438">
            <v>78.158667424124005</v>
          </cell>
          <cell r="CE438">
            <v>78.096777505738416</v>
          </cell>
          <cell r="CF438">
            <v>78.09227985835679</v>
          </cell>
          <cell r="CG438">
            <v>78.107311838017836</v>
          </cell>
          <cell r="CH438">
            <v>78.120909908803526</v>
          </cell>
          <cell r="CI438">
            <v>78.115189307008123</v>
          </cell>
          <cell r="CJ438">
            <v>78.106493683584929</v>
          </cell>
          <cell r="CK438">
            <v>78.108436919154229</v>
          </cell>
          <cell r="CL438">
            <v>78.111668331313709</v>
          </cell>
          <cell r="CM438">
            <v>78.112539629972886</v>
          </cell>
        </row>
        <row r="439">
          <cell r="BG439">
            <v>5.3123422131147002</v>
          </cell>
          <cell r="BH439">
            <v>5.2051300492611192</v>
          </cell>
          <cell r="BI439">
            <v>7.6239243073891885</v>
          </cell>
          <cell r="BJ439">
            <v>8.6217043434298652</v>
          </cell>
          <cell r="BK439">
            <v>119.23431537097149</v>
          </cell>
          <cell r="BL439">
            <v>118.45998080010193</v>
          </cell>
          <cell r="BM439">
            <v>140.70922884810801</v>
          </cell>
          <cell r="BN439">
            <v>64.132154069341183</v>
          </cell>
          <cell r="BO439">
            <v>102.12167307256372</v>
          </cell>
          <cell r="BP439">
            <v>109.94770994918456</v>
          </cell>
          <cell r="BQ439">
            <v>39.616960741807631</v>
          </cell>
          <cell r="BR439">
            <v>43.319776719884814</v>
          </cell>
          <cell r="BS439">
            <v>40.987151217612933</v>
          </cell>
          <cell r="BT439">
            <v>49.723620517664223</v>
          </cell>
          <cell r="BU439">
            <v>50.350249083870288</v>
          </cell>
          <cell r="BV439">
            <v>53.719894614592938</v>
          </cell>
          <cell r="BW439">
            <v>54.740148087819783</v>
          </cell>
          <cell r="BX439">
            <v>56.595733986414501</v>
          </cell>
          <cell r="BY439">
            <v>35.858163739045985</v>
          </cell>
          <cell r="BZ439">
            <v>27.708204234718949</v>
          </cell>
          <cell r="CA439">
            <v>32.93316308481667</v>
          </cell>
          <cell r="CB439">
            <v>67.210366615138923</v>
          </cell>
          <cell r="CC439">
            <v>67.260660145626474</v>
          </cell>
          <cell r="CD439">
            <v>67.364071240289491</v>
          </cell>
          <cell r="CE439">
            <v>67.289319954561833</v>
          </cell>
          <cell r="CF439">
            <v>67.269944433597971</v>
          </cell>
          <cell r="CG439">
            <v>67.278872477842938</v>
          </cell>
          <cell r="CH439">
            <v>67.29257365038373</v>
          </cell>
          <cell r="CI439">
            <v>67.298956351335192</v>
          </cell>
          <cell r="CJ439">
            <v>67.28593337354431</v>
          </cell>
          <cell r="CK439">
            <v>67.285256057340817</v>
          </cell>
          <cell r="CL439">
            <v>67.288318382089386</v>
          </cell>
          <cell r="CM439">
            <v>67.29020756293869</v>
          </cell>
        </row>
        <row r="440">
          <cell r="BG440">
            <v>8.380243032786943</v>
          </cell>
          <cell r="BH440">
            <v>6.3736714285714804</v>
          </cell>
          <cell r="BI440">
            <v>8.101159586206947</v>
          </cell>
          <cell r="BJ440">
            <v>7.7790454362031518</v>
          </cell>
          <cell r="BK440">
            <v>57.208187935345038</v>
          </cell>
          <cell r="BL440">
            <v>208.40753714242226</v>
          </cell>
          <cell r="BM440">
            <v>142.09426792453169</v>
          </cell>
          <cell r="BN440">
            <v>144.86118939612493</v>
          </cell>
          <cell r="BO440">
            <v>126.83800570382418</v>
          </cell>
          <cell r="BP440">
            <v>137.14950152400411</v>
          </cell>
          <cell r="BQ440">
            <v>56.191264087519698</v>
          </cell>
          <cell r="BR440">
            <v>57.610781747520811</v>
          </cell>
          <cell r="BS440">
            <v>59.648237275295195</v>
          </cell>
          <cell r="BT440">
            <v>64.73638765663479</v>
          </cell>
          <cell r="BU440">
            <v>66.638181778718831</v>
          </cell>
          <cell r="BV440">
            <v>73.104119792720013</v>
          </cell>
          <cell r="BW440">
            <v>73.968578737797287</v>
          </cell>
          <cell r="BX440">
            <v>76.685963928564647</v>
          </cell>
          <cell r="BY440">
            <v>48.030937907641281</v>
          </cell>
          <cell r="BZ440">
            <v>37.320185278334733</v>
          </cell>
          <cell r="CA440">
            <v>44.527458163710826</v>
          </cell>
          <cell r="CB440">
            <v>90.719544992844291</v>
          </cell>
          <cell r="CC440">
            <v>90.762655551506583</v>
          </cell>
          <cell r="CD440">
            <v>90.810404975284172</v>
          </cell>
          <cell r="CE440">
            <v>90.788545525652253</v>
          </cell>
          <cell r="CF440">
            <v>90.77675984061807</v>
          </cell>
          <cell r="CG440">
            <v>90.77158217718106</v>
          </cell>
          <cell r="CH440">
            <v>90.781989614048413</v>
          </cell>
          <cell r="CI440">
            <v>90.785856426556791</v>
          </cell>
          <cell r="CJ440">
            <v>90.780946716811314</v>
          </cell>
          <cell r="CK440">
            <v>90.779426955043135</v>
          </cell>
          <cell r="CL440">
            <v>90.779960377928134</v>
          </cell>
          <cell r="CM440">
            <v>90.781636018077563</v>
          </cell>
        </row>
        <row r="441">
          <cell r="BG441">
            <v>1.0364993296088831</v>
          </cell>
          <cell r="BH441">
            <v>6.6406566502463189</v>
          </cell>
          <cell r="BI441">
            <v>7.0086683546797746</v>
          </cell>
          <cell r="BJ441">
            <v>5.8334329323723608</v>
          </cell>
          <cell r="BK441">
            <v>113.3934941198729</v>
          </cell>
          <cell r="BL441">
            <v>119.88928931481001</v>
          </cell>
          <cell r="BM441">
            <v>153.69926743072759</v>
          </cell>
          <cell r="BN441">
            <v>68.399703367245053</v>
          </cell>
          <cell r="BO441">
            <v>104.39830597801203</v>
          </cell>
          <cell r="BP441">
            <v>113.00046800282007</v>
          </cell>
          <cell r="BQ441">
            <v>41.394144719592653</v>
          </cell>
          <cell r="BR441">
            <v>45.631684697280981</v>
          </cell>
          <cell r="BS441">
            <v>42.549088531445086</v>
          </cell>
          <cell r="BT441">
            <v>51.348612130687272</v>
          </cell>
          <cell r="BU441">
            <v>52.1840479529383</v>
          </cell>
          <cell r="BV441">
            <v>55.904642179672152</v>
          </cell>
          <cell r="BW441">
            <v>56.928226453490147</v>
          </cell>
          <cell r="BX441">
            <v>58.72635598841606</v>
          </cell>
          <cell r="BY441">
            <v>37.205533153538397</v>
          </cell>
          <cell r="BZ441">
            <v>28.77617705081294</v>
          </cell>
          <cell r="CA441">
            <v>34.217920392128001</v>
          </cell>
          <cell r="CB441">
            <v>69.803507376585443</v>
          </cell>
          <cell r="CC441">
            <v>69.832516956978722</v>
          </cell>
          <cell r="CD441">
            <v>69.949634694589719</v>
          </cell>
          <cell r="CE441">
            <v>69.879432519473184</v>
          </cell>
          <cell r="CF441">
            <v>69.858994137036191</v>
          </cell>
          <cell r="CG441">
            <v>69.864817136932643</v>
          </cell>
          <cell r="CH441">
            <v>69.877079089002081</v>
          </cell>
          <cell r="CI441">
            <v>69.885991515406744</v>
          </cell>
          <cell r="CJ441">
            <v>69.873262879570163</v>
          </cell>
          <cell r="CK441">
            <v>69.872028951589556</v>
          </cell>
          <cell r="CL441">
            <v>69.874635914500232</v>
          </cell>
          <cell r="CM441">
            <v>69.876599670013746</v>
          </cell>
        </row>
        <row r="442">
          <cell r="BG442">
            <v>0.43263150837997377</v>
          </cell>
          <cell r="BH442">
            <v>7.688207881773498</v>
          </cell>
          <cell r="BI442">
            <v>9.6779578995074189</v>
          </cell>
          <cell r="BJ442">
            <v>4.1996923954338063</v>
          </cell>
          <cell r="BK442">
            <v>136.81611113897668</v>
          </cell>
          <cell r="BL442">
            <v>175.95021634258273</v>
          </cell>
          <cell r="BM442">
            <v>127.10151533446206</v>
          </cell>
          <cell r="BN442">
            <v>181.73998270934413</v>
          </cell>
          <cell r="BO442">
            <v>141.65458241048535</v>
          </cell>
          <cell r="BP442">
            <v>154.07660157321715</v>
          </cell>
          <cell r="BQ442">
            <v>57.758002675979917</v>
          </cell>
          <cell r="BR442">
            <v>62.848356625953336</v>
          </cell>
          <cell r="BS442">
            <v>68.256423040227546</v>
          </cell>
          <cell r="BT442">
            <v>71.715026806179395</v>
          </cell>
          <cell r="BU442">
            <v>73.618846348732589</v>
          </cell>
          <cell r="BV442">
            <v>80.148164212176482</v>
          </cell>
          <cell r="BW442">
            <v>81.980505785221283</v>
          </cell>
          <cell r="BX442">
            <v>85.219621799368255</v>
          </cell>
          <cell r="BY442">
            <v>53.1093431657183</v>
          </cell>
          <cell r="BZ442">
            <v>41.25135206778755</v>
          </cell>
          <cell r="CA442">
            <v>49.223393534444391</v>
          </cell>
          <cell r="CB442">
            <v>100.50222339108572</v>
          </cell>
          <cell r="CC442">
            <v>100.53912077056691</v>
          </cell>
          <cell r="CD442">
            <v>100.51225764126704</v>
          </cell>
          <cell r="CE442">
            <v>100.50166161596047</v>
          </cell>
          <cell r="CF442">
            <v>100.50232830691712</v>
          </cell>
          <cell r="CG442">
            <v>100.51151834515943</v>
          </cell>
          <cell r="CH442">
            <v>100.51337733597417</v>
          </cell>
          <cell r="CI442">
            <v>100.50822864905564</v>
          </cell>
          <cell r="CJ442">
            <v>100.50742285061335</v>
          </cell>
          <cell r="CK442">
            <v>100.50857509754393</v>
          </cell>
          <cell r="CL442">
            <v>100.5098244556693</v>
          </cell>
          <cell r="CM442">
            <v>100.50948567777127</v>
          </cell>
        </row>
        <row r="443">
          <cell r="BG443">
            <v>0.93590547486029907</v>
          </cell>
          <cell r="BH443">
            <v>5.4873110837438617</v>
          </cell>
          <cell r="BI443">
            <v>7.6244859586206086</v>
          </cell>
          <cell r="BJ443">
            <v>8.0614387772615572</v>
          </cell>
          <cell r="BK443">
            <v>148.01528984217975</v>
          </cell>
          <cell r="BL443">
            <v>275.93945823839488</v>
          </cell>
          <cell r="BM443">
            <v>203.63210208364256</v>
          </cell>
          <cell r="BN443">
            <v>262.77849539316156</v>
          </cell>
          <cell r="BO443">
            <v>203.36328234622636</v>
          </cell>
          <cell r="BP443">
            <v>220.78644025776322</v>
          </cell>
          <cell r="BQ443">
            <v>86.319949688065904</v>
          </cell>
          <cell r="BR443">
            <v>92.695870798702543</v>
          </cell>
          <cell r="BS443">
            <v>98.827058451311245</v>
          </cell>
          <cell r="BT443">
            <v>103.88783545743918</v>
          </cell>
          <cell r="BU443">
            <v>106.97249729891628</v>
          </cell>
          <cell r="BV443">
            <v>117.20244537948918</v>
          </cell>
          <cell r="BW443">
            <v>119.4544976302096</v>
          </cell>
          <cell r="BX443">
            <v>123.92043448339585</v>
          </cell>
          <cell r="BY443">
            <v>77.285612029782257</v>
          </cell>
          <cell r="BZ443">
            <v>60.081832482838522</v>
          </cell>
          <cell r="CA443">
            <v>71.729263385907998</v>
          </cell>
          <cell r="CB443">
            <v>146.32147789335059</v>
          </cell>
          <cell r="CC443">
            <v>146.34501982566803</v>
          </cell>
          <cell r="CD443">
            <v>146.34251502918264</v>
          </cell>
          <cell r="CE443">
            <v>146.33729876813601</v>
          </cell>
          <cell r="CF443">
            <v>146.33447457301753</v>
          </cell>
          <cell r="CG443">
            <v>146.33615721787095</v>
          </cell>
          <cell r="CH443">
            <v>146.33909308277501</v>
          </cell>
          <cell r="CI443">
            <v>146.33790773419639</v>
          </cell>
          <cell r="CJ443">
            <v>146.33698627519917</v>
          </cell>
          <cell r="CK443">
            <v>146.3369237766118</v>
          </cell>
          <cell r="CL443">
            <v>146.33741361733064</v>
          </cell>
          <cell r="CM443">
            <v>146.3376648972226</v>
          </cell>
        </row>
        <row r="444">
          <cell r="BG444">
            <v>9.1795821574875696</v>
          </cell>
          <cell r="BH444">
            <v>6.8786512315271056</v>
          </cell>
          <cell r="BI444">
            <v>8.2420385418718922</v>
          </cell>
          <cell r="BJ444">
            <v>9.6312554288245167</v>
          </cell>
          <cell r="BK444">
            <v>153.61979259108753</v>
          </cell>
          <cell r="BL444">
            <v>265.97659429102595</v>
          </cell>
          <cell r="BM444">
            <v>161.51645215222604</v>
          </cell>
          <cell r="BN444">
            <v>244.68729430819749</v>
          </cell>
          <cell r="BO444">
            <v>189.10396746623326</v>
          </cell>
          <cell r="BP444">
            <v>204.8744614558295</v>
          </cell>
          <cell r="BQ444">
            <v>78.894803983859376</v>
          </cell>
          <cell r="BR444">
            <v>83.415346407535836</v>
          </cell>
          <cell r="BS444">
            <v>91.412476976094311</v>
          </cell>
          <cell r="BT444">
            <v>95.853233515006067</v>
          </cell>
          <cell r="BU444">
            <v>98.438584114422696</v>
          </cell>
          <cell r="BV444">
            <v>107.44432871008978</v>
          </cell>
          <cell r="BW444">
            <v>109.56365577943251</v>
          </cell>
          <cell r="BX444">
            <v>114.02392254114841</v>
          </cell>
          <cell r="BY444">
            <v>71.048803475706009</v>
          </cell>
          <cell r="BZ444">
            <v>55.194856321228343</v>
          </cell>
          <cell r="CA444">
            <v>65.870831713440694</v>
          </cell>
          <cell r="CB444">
            <v>134.43083685722067</v>
          </cell>
          <cell r="CC444">
            <v>134.50849364441581</v>
          </cell>
          <cell r="CD444">
            <v>134.46935750104214</v>
          </cell>
          <cell r="CE444">
            <v>134.45595609511489</v>
          </cell>
          <cell r="CF444">
            <v>134.45533057148157</v>
          </cell>
          <cell r="CG444">
            <v>134.46399493385502</v>
          </cell>
          <cell r="CH444">
            <v>134.47062654918187</v>
          </cell>
          <cell r="CI444">
            <v>134.46305313013508</v>
          </cell>
          <cell r="CJ444">
            <v>134.46179225595367</v>
          </cell>
          <cell r="CK444">
            <v>134.46295948812141</v>
          </cell>
          <cell r="CL444">
            <v>134.4644852714494</v>
          </cell>
          <cell r="CM444">
            <v>134.46458333896828</v>
          </cell>
        </row>
        <row r="445">
          <cell r="BG445">
            <v>7.8841388711879041</v>
          </cell>
          <cell r="BH445">
            <v>8.0097495073891629</v>
          </cell>
          <cell r="BI445">
            <v>8.3557945182265847</v>
          </cell>
          <cell r="BJ445">
            <v>14.786949403838843</v>
          </cell>
          <cell r="BK445">
            <v>154.78106388788191</v>
          </cell>
          <cell r="BL445">
            <v>224.66609261019704</v>
          </cell>
          <cell r="BM445">
            <v>189.92326348035019</v>
          </cell>
          <cell r="BN445">
            <v>242.04307066251002</v>
          </cell>
          <cell r="BO445">
            <v>187.01449722231351</v>
          </cell>
          <cell r="BP445">
            <v>201.54849719584828</v>
          </cell>
          <cell r="BQ445">
            <v>77.343534775202755</v>
          </cell>
          <cell r="BR445">
            <v>85.198882103708286</v>
          </cell>
          <cell r="BS445">
            <v>90.519165100348516</v>
          </cell>
          <cell r="BT445">
            <v>94.953975685496999</v>
          </cell>
          <cell r="BU445">
            <v>97.571063197341118</v>
          </cell>
          <cell r="BV445">
            <v>106.86207977301866</v>
          </cell>
          <cell r="BW445">
            <v>109.22827187616755</v>
          </cell>
          <cell r="BX445">
            <v>113.21243239072723</v>
          </cell>
          <cell r="BY445">
            <v>70.575990952974578</v>
          </cell>
          <cell r="BZ445">
            <v>54.85637145463005</v>
          </cell>
          <cell r="CA445">
            <v>65.504882567067014</v>
          </cell>
          <cell r="CB445">
            <v>133.67925658263658</v>
          </cell>
          <cell r="CC445">
            <v>133.67185807411013</v>
          </cell>
          <cell r="CD445">
            <v>133.6627923414934</v>
          </cell>
          <cell r="CE445">
            <v>133.66143125777452</v>
          </cell>
          <cell r="CF445">
            <v>133.66355502763821</v>
          </cell>
          <cell r="CG445">
            <v>133.66777865673058</v>
          </cell>
          <cell r="CH445">
            <v>133.66548307154937</v>
          </cell>
          <cell r="CI445">
            <v>133.66420807103722</v>
          </cell>
          <cell r="CJ445">
            <v>133.66449121694598</v>
          </cell>
          <cell r="CK445">
            <v>133.66510320878027</v>
          </cell>
          <cell r="CL445">
            <v>133.66541284500866</v>
          </cell>
          <cell r="CM445">
            <v>133.66493968266428</v>
          </cell>
        </row>
        <row r="446">
          <cell r="BG446">
            <v>8.0471815270935743</v>
          </cell>
          <cell r="BH446">
            <v>6.7371672413793693</v>
          </cell>
          <cell r="BI446">
            <v>7.4618549556649807</v>
          </cell>
          <cell r="BJ446">
            <v>11.279304236846539</v>
          </cell>
          <cell r="BK446">
            <v>211.38045932286491</v>
          </cell>
          <cell r="BL446">
            <v>158.78469798864427</v>
          </cell>
          <cell r="BM446">
            <v>77.895998006718244</v>
          </cell>
          <cell r="BN446">
            <v>562.1969137164333</v>
          </cell>
          <cell r="BO446">
            <v>231.22996429997011</v>
          </cell>
          <cell r="BP446">
            <v>250.61401567951111</v>
          </cell>
          <cell r="BQ446">
            <v>94.772262491009769</v>
          </cell>
          <cell r="BR446">
            <v>115.453160481395</v>
          </cell>
          <cell r="BS446">
            <v>143.14487435921387</v>
          </cell>
          <cell r="BT446">
            <v>123.60330183308849</v>
          </cell>
          <cell r="BU446">
            <v>129.17783927403093</v>
          </cell>
          <cell r="BV446">
            <v>145.36927352901216</v>
          </cell>
          <cell r="BW446">
            <v>150.98867229502684</v>
          </cell>
          <cell r="BX446">
            <v>157.0220900924694</v>
          </cell>
          <cell r="BY446">
            <v>95.506645394680618</v>
          </cell>
          <cell r="BZ446">
            <v>74.77368843208734</v>
          </cell>
          <cell r="CA446">
            <v>89.83866675122249</v>
          </cell>
          <cell r="CB446">
            <v>183.72330816154499</v>
          </cell>
          <cell r="CC446">
            <v>183.44758515203603</v>
          </cell>
          <cell r="CD446">
            <v>182.95319325278024</v>
          </cell>
          <cell r="CE446">
            <v>183.23215779874272</v>
          </cell>
          <cell r="CF446">
            <v>183.33019730235901</v>
          </cell>
          <cell r="CG446">
            <v>183.33728833349255</v>
          </cell>
          <cell r="CH446">
            <v>183.26008436788243</v>
          </cell>
          <cell r="CI446">
            <v>183.22258421105153</v>
          </cell>
          <cell r="CJ446">
            <v>183.27646240270587</v>
          </cell>
          <cell r="CK446">
            <v>183.28532332349823</v>
          </cell>
          <cell r="CL446">
            <v>183.27634852772621</v>
          </cell>
          <cell r="CM446">
            <v>183.26416056657285</v>
          </cell>
        </row>
        <row r="451">
          <cell r="BH451">
            <v>0.82022029787280382</v>
          </cell>
          <cell r="BI451">
            <v>0.90045438996478144</v>
          </cell>
          <cell r="BJ451">
            <v>0.87240629599601516</v>
          </cell>
          <cell r="BK451">
            <v>1.0001555173555585</v>
          </cell>
          <cell r="BL451">
            <v>1.1280152766948717</v>
          </cell>
          <cell r="BM451">
            <v>3.9573750819421325</v>
          </cell>
          <cell r="BN451">
            <v>16.250755828461838</v>
          </cell>
          <cell r="BO451">
            <v>30.072922357846057</v>
          </cell>
          <cell r="BP451">
            <v>75.183883464621204</v>
          </cell>
          <cell r="BQ451">
            <v>343.66173631709091</v>
          </cell>
          <cell r="BR451">
            <v>490.89711772610917</v>
          </cell>
          <cell r="BS451">
            <v>493.68018286284843</v>
          </cell>
          <cell r="BT451">
            <v>698.18602413356962</v>
          </cell>
          <cell r="BU451">
            <v>608.73088618192912</v>
          </cell>
          <cell r="BV451">
            <v>716.09833844772004</v>
          </cell>
          <cell r="BW451">
            <v>977.09862482083827</v>
          </cell>
          <cell r="BX451">
            <v>1056.2334858582406</v>
          </cell>
          <cell r="BY451">
            <v>909.98242043540881</v>
          </cell>
          <cell r="BZ451">
            <v>767.52426912972805</v>
          </cell>
          <cell r="CA451">
            <v>865.98916913010351</v>
          </cell>
          <cell r="CB451">
            <v>954.03841696861502</v>
          </cell>
          <cell r="CC451">
            <v>929.28250560488073</v>
          </cell>
          <cell r="CD451">
            <v>940.78872803836839</v>
          </cell>
          <cell r="CE451">
            <v>732.2184356713401</v>
          </cell>
          <cell r="CF451">
            <v>699.44862334920219</v>
          </cell>
          <cell r="CG451">
            <v>654.15489157585819</v>
          </cell>
          <cell r="CH451">
            <v>574.4234155679419</v>
          </cell>
          <cell r="CI451">
            <v>1062.3580008000558</v>
          </cell>
          <cell r="CJ451">
            <v>812.24534711073773</v>
          </cell>
          <cell r="CK451">
            <v>1175.6410322979236</v>
          </cell>
          <cell r="CL451">
            <v>640.95944067447419</v>
          </cell>
          <cell r="CM451">
            <v>954.10253126641248</v>
          </cell>
          <cell r="CN451">
            <v>684.57832243979317</v>
          </cell>
        </row>
        <row r="452">
          <cell r="BH452">
            <v>0.5412410220709305</v>
          </cell>
          <cell r="BI452">
            <v>0.42324496060541966</v>
          </cell>
          <cell r="BJ452">
            <v>0.79669486627871555</v>
          </cell>
          <cell r="BK452">
            <v>1.2912547554520366</v>
          </cell>
          <cell r="BL452">
            <v>0.11019090185969335</v>
          </cell>
          <cell r="BM452">
            <v>0</v>
          </cell>
          <cell r="BN452">
            <v>7.3070480839843936</v>
          </cell>
          <cell r="BO452">
            <v>44.236058344396575</v>
          </cell>
          <cell r="BP452">
            <v>109.54782786864286</v>
          </cell>
          <cell r="BQ452">
            <v>340.73541874303623</v>
          </cell>
          <cell r="BR452">
            <v>498.47758878738944</v>
          </cell>
          <cell r="BS452">
            <v>557.03424829457651</v>
          </cell>
          <cell r="BT452">
            <v>781.19844185480019</v>
          </cell>
          <cell r="BU452">
            <v>927.78442100347468</v>
          </cell>
          <cell r="BV452">
            <v>823.24911658000951</v>
          </cell>
          <cell r="BW452">
            <v>1152.2877809561141</v>
          </cell>
          <cell r="BX452">
            <v>1255.0559344844364</v>
          </cell>
          <cell r="BY452">
            <v>1187.8780062972473</v>
          </cell>
          <cell r="BZ452">
            <v>924.28786823211624</v>
          </cell>
          <cell r="CA452">
            <v>1052.6945148514164</v>
          </cell>
          <cell r="CB452">
            <v>1169.3123488693254</v>
          </cell>
          <cell r="CC452">
            <v>1148.7722434081691</v>
          </cell>
          <cell r="CD452">
            <v>1148.6402310132949</v>
          </cell>
          <cell r="CE452">
            <v>1030.0012967024215</v>
          </cell>
          <cell r="CF452">
            <v>1194.3431952878354</v>
          </cell>
          <cell r="CG452">
            <v>966.62232166941988</v>
          </cell>
          <cell r="CH452">
            <v>988.71713017372792</v>
          </cell>
          <cell r="CI452">
            <v>1107.5678175119513</v>
          </cell>
          <cell r="CJ452">
            <v>1161.5006102943169</v>
          </cell>
          <cell r="CK452">
            <v>1338.7555317225349</v>
          </cell>
          <cell r="CL452">
            <v>1217.6920277506708</v>
          </cell>
          <cell r="CM452">
            <v>1071.988879171796</v>
          </cell>
          <cell r="CN452">
            <v>1069.1713335961499</v>
          </cell>
        </row>
        <row r="453">
          <cell r="BH453">
            <v>0.8844766741009642</v>
          </cell>
          <cell r="BI453">
            <v>0.53099552398202154</v>
          </cell>
          <cell r="BJ453">
            <v>0.90699171261332956</v>
          </cell>
          <cell r="BK453">
            <v>0.72501212606661969</v>
          </cell>
          <cell r="BL453">
            <v>1.5562674562291678</v>
          </cell>
          <cell r="BM453">
            <v>2.8953376327414064</v>
          </cell>
          <cell r="BN453">
            <v>9.2798795553025517</v>
          </cell>
          <cell r="BO453">
            <v>32.460944423434668</v>
          </cell>
          <cell r="BP453">
            <v>89.344395031438594</v>
          </cell>
          <cell r="BQ453">
            <v>267.94667122630204</v>
          </cell>
          <cell r="BR453">
            <v>391.56413532476927</v>
          </cell>
          <cell r="BS453">
            <v>442.08328330675312</v>
          </cell>
          <cell r="BT453">
            <v>619.90499162342951</v>
          </cell>
          <cell r="BU453">
            <v>731.83406231038055</v>
          </cell>
          <cell r="BV453">
            <v>1195.8515963706936</v>
          </cell>
          <cell r="BW453">
            <v>1054.8838204077817</v>
          </cell>
          <cell r="BX453">
            <v>1187.8355871174142</v>
          </cell>
          <cell r="BY453">
            <v>1191.456497101271</v>
          </cell>
          <cell r="BZ453">
            <v>975.28506514408707</v>
          </cell>
          <cell r="CA453">
            <v>1029.3094315019175</v>
          </cell>
          <cell r="CB453">
            <v>1162.6118409703124</v>
          </cell>
          <cell r="CC453">
            <v>1157.0316346231382</v>
          </cell>
          <cell r="CD453">
            <v>1157.9476430515795</v>
          </cell>
          <cell r="CE453">
            <v>1201.118101194764</v>
          </cell>
          <cell r="CF453">
            <v>1104.2513009470797</v>
          </cell>
          <cell r="CG453">
            <v>1105.9100824858449</v>
          </cell>
          <cell r="CH453">
            <v>1080.4890723473929</v>
          </cell>
          <cell r="CI453">
            <v>1190.5090914006337</v>
          </cell>
          <cell r="CJ453">
            <v>1221.2278007982195</v>
          </cell>
          <cell r="CK453">
            <v>1406.3369582075334</v>
          </cell>
          <cell r="CL453">
            <v>1298.6301698770326</v>
          </cell>
          <cell r="CM453">
            <v>1316.7643690956336</v>
          </cell>
          <cell r="CN453">
            <v>1351.919125072186</v>
          </cell>
        </row>
        <row r="454">
          <cell r="BG454">
            <v>0.46517739294065014</v>
          </cell>
          <cell r="BH454">
            <v>0.82384575827001427</v>
          </cell>
          <cell r="BI454">
            <v>0.16443604958075672</v>
          </cell>
          <cell r="BJ454">
            <v>1.3342358753585957</v>
          </cell>
          <cell r="BK454">
            <v>0.59733835757383436</v>
          </cell>
          <cell r="BL454">
            <v>0.15571265542750762</v>
          </cell>
          <cell r="BM454">
            <v>12.782800939640961</v>
          </cell>
          <cell r="BN454">
            <v>12.383409861247708</v>
          </cell>
          <cell r="BO454">
            <v>33.203391811238433</v>
          </cell>
          <cell r="BP454">
            <v>167.79958454184106</v>
          </cell>
          <cell r="BQ454">
            <v>235.15673316843245</v>
          </cell>
          <cell r="BR454">
            <v>350.53033019382269</v>
          </cell>
          <cell r="BS454">
            <v>378.54507014788447</v>
          </cell>
          <cell r="BT454">
            <v>477.08339663429621</v>
          </cell>
          <cell r="BU454">
            <v>605.30911980949963</v>
          </cell>
          <cell r="BV454">
            <v>631.75663391471414</v>
          </cell>
          <cell r="BW454">
            <v>724.63366402246402</v>
          </cell>
          <cell r="BX454">
            <v>782.40913664345442</v>
          </cell>
          <cell r="BY454">
            <v>535.15578135948897</v>
          </cell>
          <cell r="BZ454">
            <v>620.79124989752302</v>
          </cell>
          <cell r="CA454">
            <v>701.41969835030272</v>
          </cell>
          <cell r="CB454">
            <v>695.6003147735147</v>
          </cell>
          <cell r="CC454">
            <v>680.52995466459561</v>
          </cell>
          <cell r="CD454">
            <v>718.21474966094843</v>
          </cell>
          <cell r="CE454">
            <v>741.31049798208323</v>
          </cell>
          <cell r="CF454">
            <v>756.82504853974967</v>
          </cell>
          <cell r="CG454">
            <v>606.17216262269153</v>
          </cell>
          <cell r="CH454">
            <v>584.13894365932538</v>
          </cell>
          <cell r="CI454">
            <v>734.70711185411221</v>
          </cell>
          <cell r="CJ454">
            <v>735.77851029786984</v>
          </cell>
          <cell r="CK454">
            <v>879.7123259115923</v>
          </cell>
          <cell r="CL454">
            <v>753.12730504715728</v>
          </cell>
          <cell r="CM454">
            <v>800.27800981568021</v>
          </cell>
        </row>
        <row r="455">
          <cell r="BG455">
            <v>0.81074790763674198</v>
          </cell>
          <cell r="BH455">
            <v>0.72698177558585098</v>
          </cell>
          <cell r="BI455">
            <v>0</v>
          </cell>
          <cell r="BJ455">
            <v>1.4358813688750331</v>
          </cell>
          <cell r="BK455">
            <v>2.2946846290285139</v>
          </cell>
          <cell r="BL455">
            <v>5.2510191998980815</v>
          </cell>
          <cell r="BM455">
            <v>1.221193499191993</v>
          </cell>
          <cell r="BN455">
            <v>12.071845930658828</v>
          </cell>
          <cell r="BO455">
            <v>54.814614767382537</v>
          </cell>
          <cell r="BP455">
            <v>154.60060944189129</v>
          </cell>
          <cell r="BQ455">
            <v>343.04478743015528</v>
          </cell>
          <cell r="BR455">
            <v>282.28907980411833</v>
          </cell>
          <cell r="BS455">
            <v>420.40261059044292</v>
          </cell>
          <cell r="BT455">
            <v>510.31244636068715</v>
          </cell>
          <cell r="BU455">
            <v>670.60148284370507</v>
          </cell>
          <cell r="BV455">
            <v>648.22573415593763</v>
          </cell>
          <cell r="BW455">
            <v>812.5866800314343</v>
          </cell>
          <cell r="BX455">
            <v>874.76177759494419</v>
          </cell>
          <cell r="BY455">
            <v>564.38843383381277</v>
          </cell>
          <cell r="BZ455">
            <v>671.15392604258045</v>
          </cell>
          <cell r="CA455">
            <v>768.92597802171713</v>
          </cell>
          <cell r="CB455">
            <v>509.55818018994432</v>
          </cell>
          <cell r="CC455">
            <v>675.4690395062778</v>
          </cell>
          <cell r="CD455">
            <v>702.03608904421469</v>
          </cell>
          <cell r="CE455">
            <v>704.63032327372628</v>
          </cell>
          <cell r="CF455">
            <v>691.0637975978708</v>
          </cell>
          <cell r="CG455">
            <v>732.63419279157881</v>
          </cell>
          <cell r="CH455">
            <v>749.26224594634959</v>
          </cell>
          <cell r="CI455">
            <v>784.23798270003635</v>
          </cell>
          <cell r="CJ455">
            <v>1099.4126664320336</v>
          </cell>
          <cell r="CK455">
            <v>889.82447112853208</v>
          </cell>
          <cell r="CL455">
            <v>904.41959074065949</v>
          </cell>
          <cell r="CM455">
            <v>947.69543541760754</v>
          </cell>
        </row>
        <row r="456">
          <cell r="BG456">
            <v>0.34927227855445886</v>
          </cell>
          <cell r="BH456">
            <v>0.77567844486837922</v>
          </cell>
          <cell r="BI456">
            <v>1.0216804813760094</v>
          </cell>
          <cell r="BJ456">
            <v>1.3534018538448966</v>
          </cell>
          <cell r="BK456">
            <v>4.8478120646550034</v>
          </cell>
          <cell r="BL456">
            <v>1.7534628575776887</v>
          </cell>
          <cell r="BM456">
            <v>11.413171075468401</v>
          </cell>
          <cell r="BN456">
            <v>10.724810603875145</v>
          </cell>
          <cell r="BO456">
            <v>26.310735821457062</v>
          </cell>
          <cell r="BP456">
            <v>65.539141711908101</v>
          </cell>
          <cell r="BQ456">
            <v>154.81739463492949</v>
          </cell>
          <cell r="BR456">
            <v>138.77578564970278</v>
          </cell>
          <cell r="BS456">
            <v>194.77570576652064</v>
          </cell>
          <cell r="BT456">
            <v>233.28071031886614</v>
          </cell>
          <cell r="BU456">
            <v>309.32815006618722</v>
          </cell>
          <cell r="BV456">
            <v>300.36116431051158</v>
          </cell>
          <cell r="BW456">
            <v>366.65656743329635</v>
          </cell>
          <cell r="BX456">
            <v>393.36371741039881</v>
          </cell>
          <cell r="BY456">
            <v>262.80278484464202</v>
          </cell>
          <cell r="BZ456">
            <v>306.79170023914804</v>
          </cell>
          <cell r="CA456">
            <v>349.9092455160561</v>
          </cell>
          <cell r="CB456">
            <v>251.1835865000065</v>
          </cell>
          <cell r="CC456">
            <v>313.68670730053151</v>
          </cell>
          <cell r="CD456">
            <v>326.02837393239139</v>
          </cell>
          <cell r="CE456">
            <v>328.96621146964532</v>
          </cell>
          <cell r="CF456">
            <v>325.28893380806392</v>
          </cell>
          <cell r="CG456">
            <v>341.77468181543514</v>
          </cell>
          <cell r="CH456">
            <v>349.95130209998604</v>
          </cell>
          <cell r="CI456">
            <v>366.82697117819436</v>
          </cell>
          <cell r="CJ456">
            <v>488.75734423244739</v>
          </cell>
          <cell r="CK456">
            <v>409.43642348560479</v>
          </cell>
          <cell r="CL456">
            <v>414.84051679934203</v>
          </cell>
          <cell r="CM456">
            <v>432.93417249497861</v>
          </cell>
        </row>
        <row r="457">
          <cell r="BG457">
            <v>0.58045377520295838</v>
          </cell>
          <cell r="BH457">
            <v>0.93479995195834864</v>
          </cell>
          <cell r="BI457">
            <v>4.6018143289966487</v>
          </cell>
          <cell r="BJ457">
            <v>1.0498810973969201</v>
          </cell>
          <cell r="BK457">
            <v>0.53350588012712663</v>
          </cell>
          <cell r="BL457">
            <v>2.9647106851899085</v>
          </cell>
          <cell r="BM457">
            <v>11.390732569272336</v>
          </cell>
          <cell r="BN457">
            <v>11.260296632755036</v>
          </cell>
          <cell r="BO457">
            <v>38.623585948913124</v>
          </cell>
          <cell r="BP457">
            <v>101.85690023038848</v>
          </cell>
          <cell r="BQ457">
            <v>236.96961602101743</v>
          </cell>
          <cell r="BR457">
            <v>197.62866812271054</v>
          </cell>
          <cell r="BS457">
            <v>291.532346885013</v>
          </cell>
          <cell r="BT457">
            <v>350.24385740965391</v>
          </cell>
          <cell r="BU457">
            <v>462.23720459891177</v>
          </cell>
          <cell r="BV457">
            <v>446.42458001987819</v>
          </cell>
          <cell r="BW457">
            <v>554.40001612282992</v>
          </cell>
          <cell r="BX457">
            <v>595.77202804939611</v>
          </cell>
          <cell r="BY457">
            <v>390.3748142886069</v>
          </cell>
          <cell r="BZ457">
            <v>460.25851854255313</v>
          </cell>
          <cell r="CA457">
            <v>526.40033885250114</v>
          </cell>
          <cell r="CB457">
            <v>361.41321003043572</v>
          </cell>
          <cell r="CC457">
            <v>466.35762126417086</v>
          </cell>
          <cell r="CD457">
            <v>484.6729762473966</v>
          </cell>
          <cell r="CE457">
            <v>487.64037028460683</v>
          </cell>
          <cell r="CF457">
            <v>479.98374448981633</v>
          </cell>
          <cell r="CG457">
            <v>506.82302849595976</v>
          </cell>
          <cell r="CH457">
            <v>518.60627231147384</v>
          </cell>
          <cell r="CI457">
            <v>543.17429115373125</v>
          </cell>
          <cell r="CJ457">
            <v>744.72426783515459</v>
          </cell>
          <cell r="CK457">
            <v>611.84896792455538</v>
          </cell>
          <cell r="CL457">
            <v>621.0242254168835</v>
          </cell>
          <cell r="CM457">
            <v>649.58756483899731</v>
          </cell>
        </row>
        <row r="458">
          <cell r="BG458">
            <v>0.2195439584543909</v>
          </cell>
          <cell r="BH458">
            <v>0.99726636252780576</v>
          </cell>
          <cell r="BI458">
            <v>0</v>
          </cell>
          <cell r="BJ458">
            <v>0.98257860782242612</v>
          </cell>
          <cell r="BK458">
            <v>0.18588886102328089</v>
          </cell>
          <cell r="BL458">
            <v>2.1637836574174023</v>
          </cell>
          <cell r="BM458">
            <v>27.053484665537908</v>
          </cell>
          <cell r="BN458">
            <v>11.913017290655773</v>
          </cell>
          <cell r="BO458">
            <v>46.716538600520607</v>
          </cell>
          <cell r="BP458">
            <v>136.28905119163673</v>
          </cell>
          <cell r="BQ458">
            <v>171.51502515915507</v>
          </cell>
          <cell r="BR458">
            <v>209.13570990337612</v>
          </cell>
          <cell r="BS458">
            <v>298.59685019988535</v>
          </cell>
          <cell r="BT458">
            <v>345.71602493150118</v>
          </cell>
          <cell r="BU458">
            <v>427.63810379636254</v>
          </cell>
          <cell r="BV458">
            <v>570.31769635700141</v>
          </cell>
          <cell r="BW458">
            <v>593.26068718000613</v>
          </cell>
          <cell r="BX458">
            <v>641.59735053149166</v>
          </cell>
          <cell r="BY458">
            <v>417.15343004432066</v>
          </cell>
          <cell r="BZ458">
            <v>515.48245769472101</v>
          </cell>
          <cell r="CA458">
            <v>570.43788600855805</v>
          </cell>
          <cell r="CB458">
            <v>371.12207604347373</v>
          </cell>
          <cell r="CC458">
            <v>502.9766350645441</v>
          </cell>
          <cell r="CD458">
            <v>524.04165693582092</v>
          </cell>
          <cell r="CE458">
            <v>521.97605504134788</v>
          </cell>
          <cell r="CF458">
            <v>511.88874689420049</v>
          </cell>
          <cell r="CG458">
            <v>544.48661420733754</v>
          </cell>
          <cell r="CH458">
            <v>556.5721739997656</v>
          </cell>
          <cell r="CI458">
            <v>581.82115322236632</v>
          </cell>
          <cell r="CJ458">
            <v>601.60215857860658</v>
          </cell>
          <cell r="CK458">
            <v>607.04155901540821</v>
          </cell>
          <cell r="CL458">
            <v>813.48320486072259</v>
          </cell>
          <cell r="CM458">
            <v>671.24257782571317</v>
          </cell>
        </row>
        <row r="459">
          <cell r="BG459">
            <v>0.49598663378265639</v>
          </cell>
          <cell r="BH459">
            <v>0.914564214029156</v>
          </cell>
          <cell r="BI459">
            <v>1.8867774436397888</v>
          </cell>
          <cell r="BJ459">
            <v>1.2992657022627576</v>
          </cell>
          <cell r="BK459">
            <v>1.8967101578202876</v>
          </cell>
          <cell r="BL459">
            <v>3.5975417616051852</v>
          </cell>
          <cell r="BM459">
            <v>10.314314891357469</v>
          </cell>
          <cell r="BN459">
            <v>13.945728190839812</v>
          </cell>
          <cell r="BO459">
            <v>48.09156559421357</v>
          </cell>
          <cell r="BP459">
            <v>142.41116377646932</v>
          </cell>
          <cell r="BQ459">
            <v>180.71292873428487</v>
          </cell>
          <cell r="BR459">
            <v>216.39508009282147</v>
          </cell>
          <cell r="BS459">
            <v>311.4810069358652</v>
          </cell>
          <cell r="BT459">
            <v>361.45940608728387</v>
          </cell>
          <cell r="BU459">
            <v>447.32062168071633</v>
          </cell>
          <cell r="BV459">
            <v>580.67771743257083</v>
          </cell>
          <cell r="BW459">
            <v>606.58408290577381</v>
          </cell>
          <cell r="BX459">
            <v>654.6557585983594</v>
          </cell>
          <cell r="BY459">
            <v>432.81693307657036</v>
          </cell>
          <cell r="BZ459">
            <v>527.75256585463035</v>
          </cell>
          <cell r="CA459">
            <v>585.21251740065304</v>
          </cell>
          <cell r="CB459">
            <v>580.07053095883907</v>
          </cell>
          <cell r="CC459">
            <v>567.06722461419076</v>
          </cell>
          <cell r="CD459">
            <v>602.48352692525532</v>
          </cell>
          <cell r="CE459">
            <v>619.40221327663176</v>
          </cell>
          <cell r="CF459">
            <v>632.36708522352524</v>
          </cell>
          <cell r="CG459">
            <v>638.95514201275023</v>
          </cell>
          <cell r="CH459">
            <v>659.78587215976529</v>
          </cell>
          <cell r="CI459">
            <v>695.14183808835537</v>
          </cell>
          <cell r="CJ459">
            <v>720.01097480244505</v>
          </cell>
          <cell r="CK459">
            <v>720.9029895445799</v>
          </cell>
          <cell r="CL459">
            <v>912.44119646973832</v>
          </cell>
          <cell r="CM459">
            <v>785.9594263982857</v>
          </cell>
        </row>
        <row r="460">
          <cell r="BG460">
            <v>0.33685250390084681</v>
          </cell>
          <cell r="BH460">
            <v>0.61405669027066823</v>
          </cell>
          <cell r="BI460">
            <v>6.6533250672613633</v>
          </cell>
          <cell r="BJ460">
            <v>3.4265520354232128</v>
          </cell>
          <cell r="BK460">
            <v>1.8832074089125255</v>
          </cell>
          <cell r="BL460">
            <v>3.0884057089740855</v>
          </cell>
          <cell r="BM460">
            <v>10.748547847774065</v>
          </cell>
          <cell r="BN460">
            <v>15.146100062294126</v>
          </cell>
          <cell r="BO460">
            <v>58.31259978127904</v>
          </cell>
          <cell r="BP460">
            <v>147.82449184660794</v>
          </cell>
          <cell r="BQ460">
            <v>173.68448224571</v>
          </cell>
          <cell r="BR460">
            <v>228.06957593349168</v>
          </cell>
          <cell r="BS460">
            <v>331.5901715643692</v>
          </cell>
          <cell r="BT460">
            <v>372.40806274332033</v>
          </cell>
          <cell r="BU460">
            <v>458.62892286499891</v>
          </cell>
          <cell r="BV460">
            <v>615.17685620038776</v>
          </cell>
          <cell r="BW460">
            <v>639.51517988622425</v>
          </cell>
          <cell r="BX460">
            <v>689.39912138097532</v>
          </cell>
          <cell r="BY460">
            <v>450.45513707084547</v>
          </cell>
          <cell r="BZ460">
            <v>555.40673568901468</v>
          </cell>
          <cell r="CA460">
            <v>614.51505670039762</v>
          </cell>
          <cell r="CB460">
            <v>608.39829951550053</v>
          </cell>
          <cell r="CC460">
            <v>594.1548882896235</v>
          </cell>
          <cell r="CD460">
            <v>632.28090463276021</v>
          </cell>
          <cell r="CE460">
            <v>649.65496642533242</v>
          </cell>
          <cell r="CF460">
            <v>663.13346476808954</v>
          </cell>
          <cell r="CG460">
            <v>670.05724574464307</v>
          </cell>
          <cell r="CH460">
            <v>692.06337706400507</v>
          </cell>
          <cell r="CI460">
            <v>729.04572168291065</v>
          </cell>
          <cell r="CJ460">
            <v>755.11160593738509</v>
          </cell>
          <cell r="CK460">
            <v>756.06765417545921</v>
          </cell>
          <cell r="CL460">
            <v>973.67008331265492</v>
          </cell>
          <cell r="CM460">
            <v>828.57072577478277</v>
          </cell>
        </row>
        <row r="461">
          <cell r="BG461">
            <v>0.25799320529497627</v>
          </cell>
          <cell r="BH461">
            <v>1.1208475630462786</v>
          </cell>
          <cell r="BI461">
            <v>0.30619441967704558</v>
          </cell>
          <cell r="BJ461">
            <v>3.0256708543844768</v>
          </cell>
          <cell r="BK461">
            <v>2.0379361121180506</v>
          </cell>
          <cell r="BL461">
            <v>4.8989073898030133</v>
          </cell>
          <cell r="BM461">
            <v>16.08873651964976</v>
          </cell>
          <cell r="BN461">
            <v>18.151738696889993</v>
          </cell>
          <cell r="BO461">
            <v>57.455713423884653</v>
          </cell>
          <cell r="BP461">
            <v>165.97411030397205</v>
          </cell>
          <cell r="BQ461">
            <v>210.39895181729941</v>
          </cell>
          <cell r="BR461">
            <v>262.99174762353846</v>
          </cell>
          <cell r="BS461">
            <v>368.64360303787089</v>
          </cell>
          <cell r="BT461">
            <v>426.68401332597034</v>
          </cell>
          <cell r="BU461">
            <v>529.9011453366312</v>
          </cell>
          <cell r="BV461">
            <v>690.79165512955569</v>
          </cell>
          <cell r="BW461">
            <v>719.3708977897877</v>
          </cell>
          <cell r="BX461">
            <v>776.18642517412604</v>
          </cell>
          <cell r="BY461">
            <v>513.40493497909756</v>
          </cell>
          <cell r="BZ461">
            <v>626.42778480625134</v>
          </cell>
          <cell r="CA461">
            <v>694.09004775672315</v>
          </cell>
          <cell r="CB461">
            <v>688.00209464170337</v>
          </cell>
          <cell r="CC461">
            <v>672.57042877871606</v>
          </cell>
          <cell r="CD461">
            <v>714.62227387666951</v>
          </cell>
          <cell r="CE461">
            <v>734.60998347032819</v>
          </cell>
          <cell r="CF461">
            <v>750.00956343521148</v>
          </cell>
          <cell r="CG461">
            <v>757.83516722257252</v>
          </cell>
          <cell r="CH461">
            <v>782.53759580167787</v>
          </cell>
          <cell r="CI461">
            <v>824.46192873464668</v>
          </cell>
          <cell r="CJ461">
            <v>853.96412072324222</v>
          </cell>
          <cell r="CK461">
            <v>855.02344669429078</v>
          </cell>
          <cell r="CL461">
            <v>853.90491331999738</v>
          </cell>
          <cell r="CM461">
            <v>873.76575839157908</v>
          </cell>
        </row>
        <row r="462">
          <cell r="BG462">
            <v>0.59067095983437978</v>
          </cell>
          <cell r="BH462">
            <v>1.1162251789937285</v>
          </cell>
          <cell r="BI462">
            <v>1.7384808401592493</v>
          </cell>
          <cell r="BJ462">
            <v>1.2164538330686159</v>
          </cell>
          <cell r="BK462">
            <v>0.39754067713512048</v>
          </cell>
          <cell r="BL462">
            <v>3.7043020113556548</v>
          </cell>
          <cell r="BM462">
            <v>25.386001993281681</v>
          </cell>
          <cell r="BN462">
            <v>19.783195270198846</v>
          </cell>
          <cell r="BO462">
            <v>70.115351749252667</v>
          </cell>
          <cell r="BP462">
            <v>205.84219014577377</v>
          </cell>
          <cell r="BQ462">
            <v>246.34334200839905</v>
          </cell>
          <cell r="BR462">
            <v>323.57505518534975</v>
          </cell>
          <cell r="BS462">
            <v>445.68794106226437</v>
          </cell>
          <cell r="BT462">
            <v>516.58579346846636</v>
          </cell>
          <cell r="BU462">
            <v>638.51427181487918</v>
          </cell>
          <cell r="BV462">
            <v>838.92721821475891</v>
          </cell>
          <cell r="BW462">
            <v>872.14271792132422</v>
          </cell>
          <cell r="BX462">
            <v>939.66043218225491</v>
          </cell>
          <cell r="BY462">
            <v>621.22234971482408</v>
          </cell>
          <cell r="BZ462">
            <v>759.34371929018448</v>
          </cell>
          <cell r="CA462">
            <v>840.82183917256202</v>
          </cell>
          <cell r="CB462">
            <v>833.20704770307123</v>
          </cell>
          <cell r="CC462">
            <v>814.41462221480651</v>
          </cell>
          <cell r="CD462">
            <v>865.64849494459827</v>
          </cell>
          <cell r="CE462">
            <v>889.74903818207963</v>
          </cell>
          <cell r="CF462">
            <v>908.35158340730243</v>
          </cell>
          <cell r="CG462">
            <v>917.83362272233433</v>
          </cell>
          <cell r="CH462">
            <v>947.78570188848585</v>
          </cell>
          <cell r="CI462">
            <v>998.55492650740223</v>
          </cell>
          <cell r="CJ462">
            <v>1034.2792734684458</v>
          </cell>
          <cell r="CK462">
            <v>1035.5623449097968</v>
          </cell>
          <cell r="CL462">
            <v>1034.2110117070035</v>
          </cell>
          <cell r="CM462">
            <v>1058.2632405336053</v>
          </cell>
        </row>
        <row r="464">
          <cell r="BF464">
            <v>17.973719262295234</v>
          </cell>
          <cell r="BG464">
            <v>47.80936795901394</v>
          </cell>
        </row>
        <row r="485">
          <cell r="BG485">
            <v>1950.674</v>
          </cell>
          <cell r="BH485">
            <v>1945.848</v>
          </cell>
          <cell r="BI485">
            <v>2134.0639999999999</v>
          </cell>
          <cell r="BJ485">
            <v>2110.7860000000001</v>
          </cell>
          <cell r="BK485">
            <v>2465.8910000000001</v>
          </cell>
          <cell r="BL485">
            <v>2306.1469999999999</v>
          </cell>
          <cell r="BM485">
            <v>1823.8340000000001</v>
          </cell>
          <cell r="BN485">
            <v>1687.1959999999999</v>
          </cell>
          <cell r="BO485">
            <v>2384.5355082070582</v>
          </cell>
          <cell r="BP485">
            <v>4969.9227795798215</v>
          </cell>
          <cell r="BQ485">
            <v>5514.359490922845</v>
          </cell>
          <cell r="BR485">
            <v>6022.6085862224618</v>
          </cell>
          <cell r="BS485">
            <v>7030.8035949556843</v>
          </cell>
          <cell r="BT485">
            <v>8429.618612584467</v>
          </cell>
          <cell r="BU485">
            <v>9334.3558009916924</v>
          </cell>
          <cell r="BV485">
            <v>10340.799110893566</v>
          </cell>
          <cell r="BW485">
            <v>11628.385680926938</v>
          </cell>
          <cell r="BX485">
            <v>11274.965309390978</v>
          </cell>
          <cell r="BY485">
            <v>10438.110231537026</v>
          </cell>
          <cell r="BZ485">
            <v>11286.640789799892</v>
          </cell>
          <cell r="CA485">
            <v>11635.384232568707</v>
          </cell>
          <cell r="CB485">
            <v>10769.247772068522</v>
          </cell>
          <cell r="CC485">
            <v>11100.603798559401</v>
          </cell>
          <cell r="CD485">
            <v>13126.764743700818</v>
          </cell>
          <cell r="CE485">
            <v>14827.962612360174</v>
          </cell>
          <cell r="CF485">
            <v>15727.289147445963</v>
          </cell>
          <cell r="CG485">
            <v>17043.725196987467</v>
          </cell>
          <cell r="CH485">
            <v>18401.999820011108</v>
          </cell>
          <cell r="CI485">
            <v>18920.127105452029</v>
          </cell>
          <cell r="CJ485">
            <v>20904.514898805573</v>
          </cell>
          <cell r="CK485">
            <v>20906.864332012592</v>
          </cell>
          <cell r="CL485">
            <v>23564.834199342833</v>
          </cell>
          <cell r="CM485">
            <v>24398.389820105651</v>
          </cell>
          <cell r="CN485">
            <v>25784.426949160803</v>
          </cell>
        </row>
        <row r="486">
          <cell r="BH486">
            <v>2004.7280000000001</v>
          </cell>
        </row>
        <row r="513">
          <cell r="BI513">
            <v>28.813000000000006</v>
          </cell>
          <cell r="BJ513">
            <v>34.067619047619047</v>
          </cell>
          <cell r="BK513">
            <v>64.157142857142844</v>
          </cell>
          <cell r="BL513">
            <v>73.754285714285714</v>
          </cell>
          <cell r="BM513">
            <v>65.898499999999984</v>
          </cell>
          <cell r="BN513">
            <v>42.550499999999992</v>
          </cell>
          <cell r="BO513">
            <v>59.016717217133589</v>
          </cell>
          <cell r="BP513">
            <v>118.28263761039366</v>
          </cell>
          <cell r="BQ513">
            <v>124.90531199144873</v>
          </cell>
          <cell r="BR513">
            <v>144.06009157510485</v>
          </cell>
          <cell r="BS513">
            <v>159.58601035074349</v>
          </cell>
          <cell r="BT513">
            <v>198.12631321692186</v>
          </cell>
          <cell r="BU513">
            <v>221.37555191991848</v>
          </cell>
          <cell r="BV513">
            <v>241.9438416727136</v>
          </cell>
          <cell r="BW513">
            <v>255.83683003461428</v>
          </cell>
          <cell r="BX513">
            <v>238.30960145471298</v>
          </cell>
          <cell r="BY513">
            <v>215.17806849874589</v>
          </cell>
          <cell r="BZ513">
            <v>253.32931086640593</v>
          </cell>
          <cell r="CA513">
            <v>262.70185729187483</v>
          </cell>
          <cell r="CB513">
            <v>257.24617841779695</v>
          </cell>
          <cell r="CC513">
            <v>258.99668681284561</v>
          </cell>
          <cell r="CD513">
            <v>296.5856955527903</v>
          </cell>
          <cell r="CE513">
            <v>336.55058050452999</v>
          </cell>
          <cell r="CF513">
            <v>360.94069902605077</v>
          </cell>
          <cell r="CG513">
            <v>379.90901179939482</v>
          </cell>
          <cell r="CH513">
            <v>411.87392738980742</v>
          </cell>
          <cell r="CI513">
            <v>424.7156510528684</v>
          </cell>
          <cell r="CJ513">
            <v>461.56780033993351</v>
          </cell>
          <cell r="CK513">
            <v>478.17081675057159</v>
          </cell>
          <cell r="CL513">
            <v>527.64101482840886</v>
          </cell>
          <cell r="CM513">
            <v>544.13806383526708</v>
          </cell>
          <cell r="CN513">
            <v>578.90855529639373</v>
          </cell>
        </row>
        <row r="514">
          <cell r="AK514" t="e">
            <v>#REF!</v>
          </cell>
          <cell r="AL514" t="e">
            <v>#REF!</v>
          </cell>
          <cell r="AM514" t="e">
            <v>#REF!</v>
          </cell>
          <cell r="AN514" t="e">
            <v>#REF!</v>
          </cell>
          <cell r="AO514" t="e">
            <v>#REF!</v>
          </cell>
          <cell r="AP514" t="e">
            <v>#REF!</v>
          </cell>
          <cell r="AQ514" t="e">
            <v>#REF!</v>
          </cell>
          <cell r="AR514" t="e">
            <v>#REF!</v>
          </cell>
          <cell r="AS514" t="e">
            <v>#REF!</v>
          </cell>
          <cell r="AT514" t="e">
            <v>#REF!</v>
          </cell>
          <cell r="AU514" t="e">
            <v>#REF!</v>
          </cell>
          <cell r="AV514" t="e">
            <v>#REF!</v>
          </cell>
          <cell r="AW514" t="e">
            <v>#REF!</v>
          </cell>
          <cell r="AX514" t="e">
            <v>#REF!</v>
          </cell>
          <cell r="AY514" t="e">
            <v>#REF!</v>
          </cell>
          <cell r="AZ514" t="e">
            <v>#REF!</v>
          </cell>
          <cell r="BA514" t="e">
            <v>#REF!</v>
          </cell>
          <cell r="BB514" t="e">
            <v>#REF!</v>
          </cell>
          <cell r="BC514" t="e">
            <v>#REF!</v>
          </cell>
          <cell r="BD514" t="e">
            <v>#REF!</v>
          </cell>
          <cell r="BE514" t="e">
            <v>#REF!</v>
          </cell>
          <cell r="BF514" t="e">
            <v>#REF!</v>
          </cell>
          <cell r="BG514">
            <v>32.137727272727275</v>
          </cell>
          <cell r="BH514">
            <v>28.938695652173916</v>
          </cell>
          <cell r="BI514">
            <v>30.119130434782615</v>
          </cell>
          <cell r="BJ514">
            <v>33.876818181818187</v>
          </cell>
          <cell r="BK514">
            <v>66.222380952380959</v>
          </cell>
          <cell r="BL514">
            <v>75.04190476190476</v>
          </cell>
          <cell r="BM514">
            <v>58.311363636363652</v>
          </cell>
          <cell r="BN514">
            <v>43.916086956521731</v>
          </cell>
          <cell r="BO514">
            <v>58.356515630312316</v>
          </cell>
          <cell r="BP514">
            <v>115.23018382598029</v>
          </cell>
          <cell r="BQ514">
            <v>120.23529651226585</v>
          </cell>
          <cell r="BR514">
            <v>137.46584701869597</v>
          </cell>
          <cell r="BS514">
            <v>155.5449355275708</v>
          </cell>
          <cell r="BT514">
            <v>190.55168491970994</v>
          </cell>
          <cell r="BU514">
            <v>209.99645357351653</v>
          </cell>
          <cell r="BV514">
            <v>235.54374099754986</v>
          </cell>
          <cell r="BW514">
            <v>243.69902874973889</v>
          </cell>
          <cell r="BX514">
            <v>225.50183273851403</v>
          </cell>
          <cell r="BY514">
            <v>206.39557217768262</v>
          </cell>
          <cell r="BZ514">
            <v>246.47062321412011</v>
          </cell>
          <cell r="CA514">
            <v>250.76923414898675</v>
          </cell>
          <cell r="CB514">
            <v>239.33607820706359</v>
          </cell>
          <cell r="CC514">
            <v>244.02406512889382</v>
          </cell>
          <cell r="CD514">
            <v>287.73514633462946</v>
          </cell>
          <cell r="CE514">
            <v>331.52300314847923</v>
          </cell>
          <cell r="CF514">
            <v>347.52788230899199</v>
          </cell>
          <cell r="CG514">
            <v>376.70635097865107</v>
          </cell>
          <cell r="CH514">
            <v>407.66868033928455</v>
          </cell>
          <cell r="CI514">
            <v>417.83037440339575</v>
          </cell>
          <cell r="CJ514">
            <v>457.40468589581332</v>
          </cell>
          <cell r="CK514">
            <v>467.47020288976171</v>
          </cell>
          <cell r="CL514">
            <v>522.05646152150644</v>
          </cell>
          <cell r="CM514">
            <v>544.22850120392195</v>
          </cell>
          <cell r="CN514">
            <v>578.73880892587113</v>
          </cell>
        </row>
        <row r="515">
          <cell r="AK515" t="e">
            <v>#REF!</v>
          </cell>
          <cell r="AL515" t="e">
            <v>#REF!</v>
          </cell>
          <cell r="AM515" t="e">
            <v>#REF!</v>
          </cell>
          <cell r="AN515" t="e">
            <v>#REF!</v>
          </cell>
          <cell r="AO515" t="e">
            <v>#REF!</v>
          </cell>
          <cell r="AP515" t="e">
            <v>#REF!</v>
          </cell>
          <cell r="AQ515" t="e">
            <v>#REF!</v>
          </cell>
          <cell r="AR515" t="e">
            <v>#REF!</v>
          </cell>
          <cell r="AS515" t="e">
            <v>#REF!</v>
          </cell>
          <cell r="AT515" t="e">
            <v>#REF!</v>
          </cell>
          <cell r="AU515" t="e">
            <v>#REF!</v>
          </cell>
          <cell r="AV515" t="e">
            <v>#REF!</v>
          </cell>
          <cell r="AW515" t="e">
            <v>#REF!</v>
          </cell>
          <cell r="AX515" t="e">
            <v>#REF!</v>
          </cell>
          <cell r="AY515" t="e">
            <v>#REF!</v>
          </cell>
          <cell r="AZ515" t="e">
            <v>#REF!</v>
          </cell>
          <cell r="BA515" t="e">
            <v>#REF!</v>
          </cell>
          <cell r="BB515" t="e">
            <v>#REF!</v>
          </cell>
          <cell r="BC515" t="e">
            <v>#REF!</v>
          </cell>
          <cell r="BD515" t="e">
            <v>#REF!</v>
          </cell>
          <cell r="BE515" t="e">
            <v>#REF!</v>
          </cell>
          <cell r="BF515" t="e">
            <v>#REF!</v>
          </cell>
          <cell r="BG515">
            <v>33.315238095238094</v>
          </cell>
          <cell r="BH515">
            <v>27.490952380952379</v>
          </cell>
          <cell r="BI515">
            <v>30.616499999999995</v>
          </cell>
          <cell r="BJ515">
            <v>37.952500000000001</v>
          </cell>
          <cell r="BK515">
            <v>63.877619047619042</v>
          </cell>
          <cell r="BL515">
            <v>81.820000000000007</v>
          </cell>
          <cell r="BM515">
            <v>55.421904761904756</v>
          </cell>
          <cell r="BN515">
            <v>45.169499999999999</v>
          </cell>
          <cell r="BO515">
            <v>55.445559781177188</v>
          </cell>
          <cell r="BP515">
            <v>114.79310445315613</v>
          </cell>
          <cell r="BQ515">
            <v>127.23354164956662</v>
          </cell>
          <cell r="BR515">
            <v>138.9792615131519</v>
          </cell>
          <cell r="BS515">
            <v>162.13385751557954</v>
          </cell>
          <cell r="BT515">
            <v>194.53273996722154</v>
          </cell>
          <cell r="BU515">
            <v>215.38397669041228</v>
          </cell>
          <cell r="BV515">
            <v>238.79495792968399</v>
          </cell>
          <cell r="BW515">
            <v>268.07014356815364</v>
          </cell>
          <cell r="BX515">
            <v>260.05691786877486</v>
          </cell>
          <cell r="BY515">
            <v>240.81911318851166</v>
          </cell>
          <cell r="BZ515">
            <v>260.32211087059954</v>
          </cell>
          <cell r="CA515">
            <v>268.4084534614222</v>
          </cell>
          <cell r="CB515">
            <v>248.58706031286187</v>
          </cell>
          <cell r="CC515">
            <v>256.16712773383233</v>
          </cell>
          <cell r="CD515">
            <v>302.63613808597165</v>
          </cell>
          <cell r="CE515">
            <v>341.7606594368504</v>
          </cell>
          <cell r="CF515">
            <v>362.36962406426142</v>
          </cell>
          <cell r="CG515">
            <v>392.63346842515858</v>
          </cell>
          <cell r="CH515">
            <v>423.81966527036616</v>
          </cell>
          <cell r="CI515">
            <v>435.78563270140739</v>
          </cell>
          <cell r="CJ515">
            <v>481.34893698754138</v>
          </cell>
          <cell r="CK515">
            <v>481.53047774059604</v>
          </cell>
          <cell r="CL515">
            <v>542.54385490963875</v>
          </cell>
          <cell r="CM515">
            <v>561.72686904944692</v>
          </cell>
          <cell r="CN515">
            <v>593.61114957746668</v>
          </cell>
        </row>
        <row r="516">
          <cell r="AK516" t="e">
            <v>#REF!</v>
          </cell>
          <cell r="AL516" t="e">
            <v>#REF!</v>
          </cell>
          <cell r="AM516" t="e">
            <v>#REF!</v>
          </cell>
          <cell r="AN516" t="e">
            <v>#REF!</v>
          </cell>
          <cell r="AO516" t="e">
            <v>#REF!</v>
          </cell>
          <cell r="AP516" t="e">
            <v>#REF!</v>
          </cell>
          <cell r="AQ516" t="e">
            <v>#REF!</v>
          </cell>
          <cell r="AR516" t="e">
            <v>#REF!</v>
          </cell>
          <cell r="AS516" t="e">
            <v>#REF!</v>
          </cell>
          <cell r="AT516" t="e">
            <v>#REF!</v>
          </cell>
          <cell r="AU516" t="e">
            <v>#REF!</v>
          </cell>
          <cell r="AV516" t="e">
            <v>#REF!</v>
          </cell>
          <cell r="AW516" t="e">
            <v>#REF!</v>
          </cell>
          <cell r="AX516" t="e">
            <v>#REF!</v>
          </cell>
          <cell r="AY516" t="e">
            <v>#REF!</v>
          </cell>
          <cell r="AZ516" t="e">
            <v>#REF!</v>
          </cell>
          <cell r="BA516" t="e">
            <v>#REF!</v>
          </cell>
          <cell r="BB516" t="e">
            <v>#REF!</v>
          </cell>
          <cell r="BC516" t="e">
            <v>#REF!</v>
          </cell>
          <cell r="BD516" t="e">
            <v>#REF!</v>
          </cell>
          <cell r="BE516" t="e">
            <v>#REF!</v>
          </cell>
          <cell r="BF516" t="e">
            <v>#REF!</v>
          </cell>
          <cell r="BG516">
            <v>32.183500000000009</v>
          </cell>
          <cell r="BH516">
            <v>28.122500000000009</v>
          </cell>
          <cell r="BI516">
            <v>32.23238095238095</v>
          </cell>
          <cell r="BJ516">
            <v>42.207727272727283</v>
          </cell>
          <cell r="BK516">
            <v>60.348095238095247</v>
          </cell>
          <cell r="BL516">
            <v>70.179999999999993</v>
          </cell>
          <cell r="BM516">
            <v>52.085500000000003</v>
          </cell>
          <cell r="BN516">
            <v>40.866190476190482</v>
          </cell>
          <cell r="BO516">
            <v>66.949038422868966</v>
          </cell>
          <cell r="BP516">
            <v>116.70738646855864</v>
          </cell>
          <cell r="BQ516">
            <v>130.77950501003406</v>
          </cell>
          <cell r="BR516">
            <v>139.81879066028878</v>
          </cell>
          <cell r="BS516">
            <v>171.42665742205554</v>
          </cell>
          <cell r="BT516">
            <v>198.33151895253476</v>
          </cell>
          <cell r="BU516">
            <v>212.88399946235279</v>
          </cell>
          <cell r="BV516">
            <v>246.5775077628364</v>
          </cell>
          <cell r="BW516">
            <v>264.92303663442976</v>
          </cell>
          <cell r="BX516">
            <v>256.27018989659877</v>
          </cell>
          <cell r="BY516">
            <v>246.8057361685336</v>
          </cell>
          <cell r="BZ516">
            <v>259.77141361255838</v>
          </cell>
          <cell r="CA516">
            <v>266.88884863303252</v>
          </cell>
          <cell r="CB516">
            <v>246.51645442371523</v>
          </cell>
          <cell r="CC516">
            <v>259.68202241128733</v>
          </cell>
          <cell r="CD516">
            <v>304.47414419292886</v>
          </cell>
          <cell r="CE516">
            <v>340.77247534608409</v>
          </cell>
          <cell r="CF516">
            <v>359.843412062852</v>
          </cell>
          <cell r="CG516">
            <v>397.93117883693884</v>
          </cell>
          <cell r="CH516">
            <v>430.7562776209034</v>
          </cell>
          <cell r="CI516">
            <v>439.43700120749412</v>
          </cell>
          <cell r="CJ516">
            <v>487.45809359584877</v>
          </cell>
          <cell r="CK516">
            <v>481.98497993620242</v>
          </cell>
          <cell r="CL516">
            <v>548.35701200464314</v>
          </cell>
          <cell r="CM516">
            <v>564.74517119666893</v>
          </cell>
          <cell r="CN516">
            <v>596.35912382280139</v>
          </cell>
        </row>
        <row r="517">
          <cell r="AK517" t="e">
            <v>#REF!</v>
          </cell>
          <cell r="AL517" t="e">
            <v>#REF!</v>
          </cell>
          <cell r="AM517" t="e">
            <v>#REF!</v>
          </cell>
          <cell r="AN517" t="e">
            <v>#REF!</v>
          </cell>
          <cell r="AO517" t="e">
            <v>#REF!</v>
          </cell>
          <cell r="AP517" t="e">
            <v>#REF!</v>
          </cell>
          <cell r="AQ517" t="e">
            <v>#REF!</v>
          </cell>
          <cell r="AR517" t="e">
            <v>#REF!</v>
          </cell>
          <cell r="AS517" t="e">
            <v>#REF!</v>
          </cell>
          <cell r="AT517" t="e">
            <v>#REF!</v>
          </cell>
          <cell r="AU517" t="e">
            <v>#REF!</v>
          </cell>
          <cell r="AV517" t="e">
            <v>#REF!</v>
          </cell>
          <cell r="AW517" t="e">
            <v>#REF!</v>
          </cell>
          <cell r="AX517" t="e">
            <v>#REF!</v>
          </cell>
          <cell r="AY517" t="e">
            <v>#REF!</v>
          </cell>
          <cell r="AZ517" t="e">
            <v>#REF!</v>
          </cell>
          <cell r="BA517" t="e">
            <v>#REF!</v>
          </cell>
          <cell r="BB517" t="e">
            <v>#REF!</v>
          </cell>
          <cell r="BC517" t="e">
            <v>#REF!</v>
          </cell>
          <cell r="BD517" t="e">
            <v>#REF!</v>
          </cell>
          <cell r="BE517" t="e">
            <v>#REF!</v>
          </cell>
          <cell r="BF517" t="e">
            <v>#REF!</v>
          </cell>
          <cell r="BG517">
            <v>31.826666666666668</v>
          </cell>
          <cell r="BH517">
            <v>28.567619047619047</v>
          </cell>
          <cell r="BI517">
            <v>32.94285714285715</v>
          </cell>
          <cell r="BJ517">
            <v>46.417368421052629</v>
          </cell>
          <cell r="BK517">
            <v>64.41749999999999</v>
          </cell>
          <cell r="BL517">
            <v>65.034000000000006</v>
          </cell>
          <cell r="BM517">
            <v>48.421428571428564</v>
          </cell>
          <cell r="BN517">
            <v>42.931904761904761</v>
          </cell>
          <cell r="BO517">
            <v>76.037486259254635</v>
          </cell>
          <cell r="BP517">
            <v>118.87921121406582</v>
          </cell>
          <cell r="BQ517">
            <v>127.89509207793064</v>
          </cell>
          <cell r="BR517">
            <v>142.60736056351791</v>
          </cell>
          <cell r="BS517">
            <v>173.05062606360687</v>
          </cell>
          <cell r="BT517">
            <v>193.10796065748039</v>
          </cell>
          <cell r="BU517">
            <v>209.17827612670814</v>
          </cell>
          <cell r="BV517">
            <v>249.66780777407195</v>
          </cell>
          <cell r="BW517">
            <v>262.25111227929352</v>
          </cell>
          <cell r="BX517">
            <v>251.98064275411016</v>
          </cell>
          <cell r="BY517">
            <v>247.63516951415889</v>
          </cell>
          <cell r="BZ517">
            <v>257.24830593057214</v>
          </cell>
          <cell r="CA517">
            <v>264.65053753690279</v>
          </cell>
          <cell r="CB517">
            <v>253.3161305163303</v>
          </cell>
          <cell r="CC517">
            <v>263.94921213703475</v>
          </cell>
          <cell r="CD517">
            <v>306.55387392975172</v>
          </cell>
          <cell r="CE517">
            <v>341.59085137807261</v>
          </cell>
          <cell r="CF517">
            <v>360.99525112901722</v>
          </cell>
          <cell r="CG517">
            <v>397.88291607677178</v>
          </cell>
          <cell r="CH517">
            <v>430.07344090925341</v>
          </cell>
          <cell r="CI517">
            <v>441.04991682152018</v>
          </cell>
          <cell r="CJ517">
            <v>478.79818117729315</v>
          </cell>
          <cell r="CK517">
            <v>483.04763754206033</v>
          </cell>
          <cell r="CL517">
            <v>548.15682738229941</v>
          </cell>
          <cell r="CM517">
            <v>562.36902853082609</v>
          </cell>
          <cell r="CN517">
            <v>593.72030333242958</v>
          </cell>
        </row>
        <row r="518">
          <cell r="AK518" t="e">
            <v>#REF!</v>
          </cell>
          <cell r="AL518" t="e">
            <v>#REF!</v>
          </cell>
          <cell r="AM518" t="e">
            <v>#REF!</v>
          </cell>
          <cell r="AN518" t="e">
            <v>#REF!</v>
          </cell>
          <cell r="AO518" t="e">
            <v>#REF!</v>
          </cell>
          <cell r="AP518" t="e">
            <v>#REF!</v>
          </cell>
          <cell r="AQ518" t="e">
            <v>#REF!</v>
          </cell>
          <cell r="AR518" t="e">
            <v>#REF!</v>
          </cell>
          <cell r="AS518" t="e">
            <v>#REF!</v>
          </cell>
          <cell r="AT518" t="e">
            <v>#REF!</v>
          </cell>
          <cell r="AU518" t="e">
            <v>#REF!</v>
          </cell>
          <cell r="AV518" t="e">
            <v>#REF!</v>
          </cell>
          <cell r="AW518" t="e">
            <v>#REF!</v>
          </cell>
          <cell r="AX518" t="e">
            <v>#REF!</v>
          </cell>
          <cell r="AY518" t="e">
            <v>#REF!</v>
          </cell>
          <cell r="AZ518" t="e">
            <v>#REF!</v>
          </cell>
          <cell r="BA518" t="e">
            <v>#REF!</v>
          </cell>
          <cell r="BB518" t="e">
            <v>#REF!</v>
          </cell>
          <cell r="BC518" t="e">
            <v>#REF!</v>
          </cell>
          <cell r="BD518" t="e">
            <v>#REF!</v>
          </cell>
          <cell r="BE518" t="e">
            <v>#REF!</v>
          </cell>
          <cell r="BF518" t="e">
            <v>#REF!</v>
          </cell>
          <cell r="BG518">
            <v>30.642631578947363</v>
          </cell>
          <cell r="BH518">
            <v>29.575789473684207</v>
          </cell>
          <cell r="BI518">
            <v>30.282631578947363</v>
          </cell>
          <cell r="BJ518">
            <v>50.472631578947365</v>
          </cell>
          <cell r="BK518">
            <v>69.420526315789488</v>
          </cell>
          <cell r="BL518">
            <v>63.309473684210523</v>
          </cell>
          <cell r="BM518">
            <v>44.077499999999993</v>
          </cell>
          <cell r="BN518">
            <v>44.87</v>
          </cell>
          <cell r="BO518">
            <v>88.620660444277462</v>
          </cell>
          <cell r="BP518">
            <v>124.96524457284531</v>
          </cell>
          <cell r="BQ518">
            <v>131.51792028574266</v>
          </cell>
          <cell r="BR518">
            <v>152.48367315024612</v>
          </cell>
          <cell r="BS518">
            <v>185.21646595965024</v>
          </cell>
          <cell r="BT518">
            <v>204.84634383408658</v>
          </cell>
          <cell r="BU518">
            <v>221.24008106114059</v>
          </cell>
          <cell r="BV518">
            <v>266.1275396032002</v>
          </cell>
          <cell r="BW518">
            <v>275.36676684827461</v>
          </cell>
          <cell r="BX518">
            <v>265.03026264584156</v>
          </cell>
          <cell r="BY518">
            <v>262.35940481652239</v>
          </cell>
          <cell r="BZ518">
            <v>270.44474973736112</v>
          </cell>
          <cell r="CA518">
            <v>277.82187061748465</v>
          </cell>
          <cell r="CB518">
            <v>271.82726533452512</v>
          </cell>
          <cell r="CC518">
            <v>282.86662654302728</v>
          </cell>
          <cell r="CD518">
            <v>323.94120791154347</v>
          </cell>
          <cell r="CE518">
            <v>357.26402074674729</v>
          </cell>
          <cell r="CF518">
            <v>376.58868524023558</v>
          </cell>
          <cell r="CG518">
            <v>412.56387570605153</v>
          </cell>
          <cell r="CH518">
            <v>444.61723428242271</v>
          </cell>
          <cell r="CI518">
            <v>458.27835691947604</v>
          </cell>
          <cell r="CJ518">
            <v>490.43471770297919</v>
          </cell>
          <cell r="CK518">
            <v>501.89036675078233</v>
          </cell>
          <cell r="CL518">
            <v>565.69419437970043</v>
          </cell>
          <cell r="CM518">
            <v>577.91962654874544</v>
          </cell>
          <cell r="CN518">
            <v>609.04300182562974</v>
          </cell>
        </row>
        <row r="519">
          <cell r="AK519" t="e">
            <v>#REF!</v>
          </cell>
          <cell r="AL519" t="e">
            <v>#REF!</v>
          </cell>
          <cell r="AM519" t="e">
            <v>#REF!</v>
          </cell>
          <cell r="AN519" t="e">
            <v>#REF!</v>
          </cell>
          <cell r="AO519" t="e">
            <v>#REF!</v>
          </cell>
          <cell r="AP519" t="e">
            <v>#REF!</v>
          </cell>
          <cell r="AQ519" t="e">
            <v>#REF!</v>
          </cell>
          <cell r="AR519" t="e">
            <v>#REF!</v>
          </cell>
          <cell r="AS519" t="e">
            <v>#REF!</v>
          </cell>
          <cell r="AT519" t="e">
            <v>#REF!</v>
          </cell>
          <cell r="AU519" t="e">
            <v>#REF!</v>
          </cell>
          <cell r="AV519" t="e">
            <v>#REF!</v>
          </cell>
          <cell r="AW519" t="e">
            <v>#REF!</v>
          </cell>
          <cell r="AX519" t="e">
            <v>#REF!</v>
          </cell>
          <cell r="AY519" t="e">
            <v>#REF!</v>
          </cell>
          <cell r="AZ519" t="e">
            <v>#REF!</v>
          </cell>
          <cell r="BA519" t="e">
            <v>#REF!</v>
          </cell>
          <cell r="BB519" t="e">
            <v>#REF!</v>
          </cell>
          <cell r="BC519" t="e">
            <v>#REF!</v>
          </cell>
          <cell r="BD519" t="e">
            <v>#REF!</v>
          </cell>
          <cell r="BE519" t="e">
            <v>#REF!</v>
          </cell>
          <cell r="BF519" t="e">
            <v>#REF!</v>
          </cell>
          <cell r="BG519">
            <v>30.284761904761901</v>
          </cell>
          <cell r="BH519">
            <v>28.640000000000008</v>
          </cell>
          <cell r="BI519">
            <v>27.026818181818182</v>
          </cell>
          <cell r="BJ519">
            <v>60.130869565217402</v>
          </cell>
          <cell r="BK519">
            <v>78.745652173913044</v>
          </cell>
          <cell r="BL519">
            <v>58.771739130434781</v>
          </cell>
          <cell r="BM519">
            <v>44.856499999999997</v>
          </cell>
          <cell r="BN519">
            <v>41.51</v>
          </cell>
          <cell r="BO519">
            <v>97.386412917271031</v>
          </cell>
          <cell r="BP519">
            <v>128.49442962383574</v>
          </cell>
          <cell r="BQ519">
            <v>130.53448771379087</v>
          </cell>
          <cell r="BR519">
            <v>157.27784040203937</v>
          </cell>
          <cell r="BS519">
            <v>191.00122295486085</v>
          </cell>
          <cell r="BT519">
            <v>209.54961886343335</v>
          </cell>
          <cell r="BU519">
            <v>222.4208653668758</v>
          </cell>
          <cell r="BV519">
            <v>273.81223551006877</v>
          </cell>
          <cell r="BW519">
            <v>279.77586826145347</v>
          </cell>
          <cell r="BX519">
            <v>266.76702830352974</v>
          </cell>
          <cell r="BY519">
            <v>269.7182954379162</v>
          </cell>
          <cell r="BZ519">
            <v>274.24279073899265</v>
          </cell>
          <cell r="CA519">
            <v>281.81575164396537</v>
          </cell>
          <cell r="CB519">
            <v>283.02202849855365</v>
          </cell>
          <cell r="CC519">
            <v>293.6020111438819</v>
          </cell>
          <cell r="CD519">
            <v>333.110156000654</v>
          </cell>
          <cell r="CE519">
            <v>365.04278870164239</v>
          </cell>
          <cell r="CF519">
            <v>384.50719668298387</v>
          </cell>
          <cell r="CG519">
            <v>419.39053049312651</v>
          </cell>
          <cell r="CH519">
            <v>451.26949571784201</v>
          </cell>
          <cell r="CI519">
            <v>467.35242561826033</v>
          </cell>
          <cell r="CJ519">
            <v>491.94221717371278</v>
          </cell>
          <cell r="CK519">
            <v>511.31237039380176</v>
          </cell>
          <cell r="CL519">
            <v>574.04550317236169</v>
          </cell>
          <cell r="CM519">
            <v>584.12252320802281</v>
          </cell>
          <cell r="CN519">
            <v>615.01391186272053</v>
          </cell>
        </row>
        <row r="520">
          <cell r="AK520" t="e">
            <v>#REF!</v>
          </cell>
          <cell r="AL520" t="e">
            <v>#REF!</v>
          </cell>
          <cell r="AM520" t="e">
            <v>#REF!</v>
          </cell>
          <cell r="AN520" t="e">
            <v>#REF!</v>
          </cell>
          <cell r="AO520" t="e">
            <v>#REF!</v>
          </cell>
          <cell r="AP520" t="e">
            <v>#REF!</v>
          </cell>
          <cell r="AQ520" t="e">
            <v>#REF!</v>
          </cell>
          <cell r="AR520" t="e">
            <v>#REF!</v>
          </cell>
          <cell r="AS520" t="e">
            <v>#REF!</v>
          </cell>
          <cell r="AT520" t="e">
            <v>#REF!</v>
          </cell>
          <cell r="AU520" t="e">
            <v>#REF!</v>
          </cell>
          <cell r="AV520" t="e">
            <v>#REF!</v>
          </cell>
          <cell r="AW520" t="e">
            <v>#REF!</v>
          </cell>
          <cell r="AX520" t="e">
            <v>#REF!</v>
          </cell>
          <cell r="AY520" t="e">
            <v>#REF!</v>
          </cell>
          <cell r="AZ520" t="e">
            <v>#REF!</v>
          </cell>
          <cell r="BA520" t="e">
            <v>#REF!</v>
          </cell>
          <cell r="BB520" t="e">
            <v>#REF!</v>
          </cell>
          <cell r="BC520" t="e">
            <v>#REF!</v>
          </cell>
          <cell r="BD520" t="e">
            <v>#REF!</v>
          </cell>
          <cell r="BE520" t="e">
            <v>#REF!</v>
          </cell>
          <cell r="BF520" t="e">
            <v>#REF!</v>
          </cell>
          <cell r="BG520">
            <v>29.698571428571427</v>
          </cell>
          <cell r="BH520">
            <v>27.878095238095241</v>
          </cell>
          <cell r="BI520">
            <v>25.652857142857144</v>
          </cell>
          <cell r="BJ520">
            <v>65.338095238095264</v>
          </cell>
          <cell r="BK520">
            <v>84.326999999999998</v>
          </cell>
          <cell r="BL520">
            <v>56.049473684210533</v>
          </cell>
          <cell r="BM520">
            <v>43.149090909090894</v>
          </cell>
          <cell r="BN520">
            <v>46.98</v>
          </cell>
          <cell r="BO520">
            <v>102.85736720600048</v>
          </cell>
          <cell r="BP520">
            <v>128.29387207356913</v>
          </cell>
          <cell r="BQ520">
            <v>136.20601119894701</v>
          </cell>
          <cell r="BR520">
            <v>161.55120431055789</v>
          </cell>
          <cell r="BS520">
            <v>190.22518529330128</v>
          </cell>
          <cell r="BT520">
            <v>215.1516183452259</v>
          </cell>
          <cell r="BU520">
            <v>224.30717280527512</v>
          </cell>
          <cell r="BV520">
            <v>276.47093230918762</v>
          </cell>
          <cell r="BW520">
            <v>282.02859002923094</v>
          </cell>
          <cell r="BX520">
            <v>266.30754074458923</v>
          </cell>
          <cell r="BY520">
            <v>274.91566228510436</v>
          </cell>
          <cell r="BZ520">
            <v>276.31376718068628</v>
          </cell>
          <cell r="CA520">
            <v>284.37861078525771</v>
          </cell>
          <cell r="CB520">
            <v>293.26587733599007</v>
          </cell>
          <cell r="CC520">
            <v>303.06684973322137</v>
          </cell>
          <cell r="CD520">
            <v>340.64148482246327</v>
          </cell>
          <cell r="CE520">
            <v>371.5127100744279</v>
          </cell>
          <cell r="CF520">
            <v>391.69151642900766</v>
          </cell>
          <cell r="CG520">
            <v>424.99502750225105</v>
          </cell>
          <cell r="CH520">
            <v>456.69105072143975</v>
          </cell>
          <cell r="CI520">
            <v>475.06854732940405</v>
          </cell>
          <cell r="CJ520">
            <v>501.04598765340751</v>
          </cell>
          <cell r="CK520">
            <v>521.88134240067234</v>
          </cell>
          <cell r="CL520">
            <v>574.92475458662761</v>
          </cell>
          <cell r="CM520">
            <v>590.60615581647198</v>
          </cell>
          <cell r="CN520">
            <v>621.25529154556784</v>
          </cell>
        </row>
        <row r="521">
          <cell r="AK521" t="e">
            <v>#REF!</v>
          </cell>
          <cell r="AL521" t="e">
            <v>#REF!</v>
          </cell>
          <cell r="AM521" t="e">
            <v>#REF!</v>
          </cell>
          <cell r="AN521" t="e">
            <v>#REF!</v>
          </cell>
          <cell r="AO521" t="e">
            <v>#REF!</v>
          </cell>
          <cell r="AP521" t="e">
            <v>#REF!</v>
          </cell>
          <cell r="AQ521" t="e">
            <v>#REF!</v>
          </cell>
          <cell r="AR521" t="e">
            <v>#REF!</v>
          </cell>
          <cell r="AS521" t="e">
            <v>#REF!</v>
          </cell>
          <cell r="AT521" t="e">
            <v>#REF!</v>
          </cell>
          <cell r="AU521" t="e">
            <v>#REF!</v>
          </cell>
          <cell r="AV521" t="e">
            <v>#REF!</v>
          </cell>
          <cell r="AW521" t="e">
            <v>#REF!</v>
          </cell>
          <cell r="AX521" t="e">
            <v>#REF!</v>
          </cell>
          <cell r="AY521" t="e">
            <v>#REF!</v>
          </cell>
          <cell r="AZ521" t="e">
            <v>#REF!</v>
          </cell>
          <cell r="BA521" t="e">
            <v>#REF!</v>
          </cell>
          <cell r="BB521" t="e">
            <v>#REF!</v>
          </cell>
          <cell r="BC521" t="e">
            <v>#REF!</v>
          </cell>
          <cell r="BD521" t="e">
            <v>#REF!</v>
          </cell>
          <cell r="BE521" t="e">
            <v>#REF!</v>
          </cell>
          <cell r="BF521" t="e">
            <v>#REF!</v>
          </cell>
          <cell r="BG521">
            <v>29.436818181818182</v>
          </cell>
          <cell r="BH521">
            <v>26.981363636363639</v>
          </cell>
          <cell r="BI521">
            <v>25.268499999999996</v>
          </cell>
          <cell r="BJ521">
            <v>77.164500000000004</v>
          </cell>
          <cell r="BK521">
            <v>85.790476190476198</v>
          </cell>
          <cell r="BL521">
            <v>52.481363636363646</v>
          </cell>
          <cell r="BM521">
            <v>41.839545454545451</v>
          </cell>
          <cell r="BN521">
            <v>48.585573661426288</v>
          </cell>
          <cell r="BO521">
            <v>107.36936192173462</v>
          </cell>
          <cell r="BP521">
            <v>127.81893859971063</v>
          </cell>
          <cell r="BQ521">
            <v>141.85909829110744</v>
          </cell>
          <cell r="BR521">
            <v>165.30949873431203</v>
          </cell>
          <cell r="BS521">
            <v>195.81225080022713</v>
          </cell>
          <cell r="BT521">
            <v>220.28817160081434</v>
          </cell>
          <cell r="BU521">
            <v>230.93033219921358</v>
          </cell>
          <cell r="BV521">
            <v>277.8849047563462</v>
          </cell>
          <cell r="BW521">
            <v>283.20179354555518</v>
          </cell>
          <cell r="BX521">
            <v>267.04112784601386</v>
          </cell>
          <cell r="BY521">
            <v>281.51300965430295</v>
          </cell>
          <cell r="BZ521">
            <v>278.48854567597715</v>
          </cell>
          <cell r="CA521">
            <v>287.39631241243768</v>
          </cell>
          <cell r="CB521">
            <v>293.61025931956499</v>
          </cell>
          <cell r="CC521">
            <v>309.96816302678553</v>
          </cell>
          <cell r="CD521">
            <v>344.90829266702559</v>
          </cell>
          <cell r="CE521">
            <v>373.70316392083674</v>
          </cell>
          <cell r="CF521">
            <v>393.1774167614513</v>
          </cell>
          <cell r="CG521">
            <v>426.11640039079822</v>
          </cell>
          <cell r="CH521">
            <v>457.24269601636615</v>
          </cell>
          <cell r="CI521">
            <v>477.89582130069329</v>
          </cell>
          <cell r="CJ521">
            <v>504.86937820014145</v>
          </cell>
          <cell r="CK521">
            <v>527.15787956427516</v>
          </cell>
          <cell r="CL521">
            <v>570.58243265450835</v>
          </cell>
          <cell r="CM521">
            <v>591.43124935788273</v>
          </cell>
          <cell r="CN521">
            <v>621.85955887978139</v>
          </cell>
        </row>
        <row r="522">
          <cell r="AK522" t="e">
            <v>#REF!</v>
          </cell>
          <cell r="AL522" t="e">
            <v>#REF!</v>
          </cell>
          <cell r="AM522" t="e">
            <v>#REF!</v>
          </cell>
          <cell r="AN522" t="e">
            <v>#REF!</v>
          </cell>
          <cell r="AO522" t="e">
            <v>#REF!</v>
          </cell>
          <cell r="AP522" t="e">
            <v>#REF!</v>
          </cell>
          <cell r="AQ522" t="e">
            <v>#REF!</v>
          </cell>
          <cell r="AR522" t="e">
            <v>#REF!</v>
          </cell>
          <cell r="AS522" t="e">
            <v>#REF!</v>
          </cell>
          <cell r="AT522" t="e">
            <v>#REF!</v>
          </cell>
          <cell r="AU522" t="e">
            <v>#REF!</v>
          </cell>
          <cell r="AV522" t="e">
            <v>#REF!</v>
          </cell>
          <cell r="AW522" t="e">
            <v>#REF!</v>
          </cell>
          <cell r="AX522" t="e">
            <v>#REF!</v>
          </cell>
          <cell r="AY522" t="e">
            <v>#REF!</v>
          </cell>
          <cell r="AZ522" t="e">
            <v>#REF!</v>
          </cell>
          <cell r="BA522" t="e">
            <v>#REF!</v>
          </cell>
          <cell r="BB522" t="e">
            <v>#REF!</v>
          </cell>
          <cell r="BC522" t="e">
            <v>#REF!</v>
          </cell>
          <cell r="BD522" t="e">
            <v>#REF!</v>
          </cell>
          <cell r="BE522" t="e">
            <v>#REF!</v>
          </cell>
          <cell r="BF522" t="e">
            <v>#REF!</v>
          </cell>
          <cell r="BG522">
            <v>28.220952380952379</v>
          </cell>
          <cell r="BH522">
            <v>28.240499999999997</v>
          </cell>
          <cell r="BI522">
            <v>26.614090909090908</v>
          </cell>
          <cell r="BJ522">
            <v>76.834090909090932</v>
          </cell>
          <cell r="BK522">
            <v>80.496666666666655</v>
          </cell>
          <cell r="BL522">
            <v>59.599047619047603</v>
          </cell>
          <cell r="BM522">
            <v>42.102631578947374</v>
          </cell>
          <cell r="BN522">
            <v>49.206002141717924</v>
          </cell>
          <cell r="BO522">
            <v>111.75420705405641</v>
          </cell>
          <cell r="BP522">
            <v>129.47634046909246</v>
          </cell>
          <cell r="BQ522">
            <v>150.65365076355621</v>
          </cell>
          <cell r="BR522">
            <v>169.34741643455604</v>
          </cell>
          <cell r="BS522">
            <v>203.56367546726625</v>
          </cell>
          <cell r="BT522">
            <v>228.01763172157123</v>
          </cell>
          <cell r="BU522">
            <v>239.4716529296785</v>
          </cell>
          <cell r="BV522">
            <v>281.61791288159418</v>
          </cell>
          <cell r="BW522">
            <v>286.29171802221776</v>
          </cell>
          <cell r="BX522">
            <v>269.95420036198703</v>
          </cell>
          <cell r="BY522">
            <v>290.58692144202638</v>
          </cell>
          <cell r="BZ522">
            <v>283.38306814125133</v>
          </cell>
          <cell r="CA522">
            <v>293.36580801612104</v>
          </cell>
          <cell r="CB522">
            <v>296.73109944278463</v>
          </cell>
          <cell r="CC522">
            <v>319.81029502851231</v>
          </cell>
          <cell r="CD522">
            <v>352.11713657518527</v>
          </cell>
          <cell r="CE522">
            <v>378.93078697701355</v>
          </cell>
          <cell r="CF522">
            <v>397.77947816458237</v>
          </cell>
          <cell r="CG522">
            <v>430.37523435424811</v>
          </cell>
          <cell r="CH522">
            <v>460.9081109060989</v>
          </cell>
          <cell r="CI522">
            <v>484.00211445184584</v>
          </cell>
          <cell r="CJ522">
            <v>511.97581429351442</v>
          </cell>
          <cell r="CK522">
            <v>535.75272123509865</v>
          </cell>
          <cell r="CL522">
            <v>569.01322634489804</v>
          </cell>
          <cell r="CM522">
            <v>595.52882985595022</v>
          </cell>
          <cell r="CN522">
            <v>625.73888998081623</v>
          </cell>
        </row>
        <row r="523">
          <cell r="AK523" t="e">
            <v>#REF!</v>
          </cell>
          <cell r="AL523" t="e">
            <v>#REF!</v>
          </cell>
          <cell r="AM523" t="e">
            <v>#REF!</v>
          </cell>
          <cell r="AN523" t="e">
            <v>#REF!</v>
          </cell>
          <cell r="AO523" t="e">
            <v>#REF!</v>
          </cell>
          <cell r="AP523" t="e">
            <v>#REF!</v>
          </cell>
          <cell r="AQ523" t="e">
            <v>#REF!</v>
          </cell>
          <cell r="AR523" t="e">
            <v>#REF!</v>
          </cell>
          <cell r="AS523" t="e">
            <v>#REF!</v>
          </cell>
          <cell r="AT523" t="e">
            <v>#REF!</v>
          </cell>
          <cell r="AU523" t="e">
            <v>#REF!</v>
          </cell>
          <cell r="AV523" t="e">
            <v>#REF!</v>
          </cell>
          <cell r="AW523" t="e">
            <v>#REF!</v>
          </cell>
          <cell r="AX523" t="e">
            <v>#REF!</v>
          </cell>
          <cell r="AY523" t="e">
            <v>#REF!</v>
          </cell>
          <cell r="AZ523" t="e">
            <v>#REF!</v>
          </cell>
          <cell r="BA523" t="e">
            <v>#REF!</v>
          </cell>
          <cell r="BB523" t="e">
            <v>#REF!</v>
          </cell>
          <cell r="BC523" t="e">
            <v>#REF!</v>
          </cell>
          <cell r="BD523" t="e">
            <v>#REF!</v>
          </cell>
          <cell r="BE523" t="e">
            <v>#REF!</v>
          </cell>
          <cell r="BF523" t="e">
            <v>#REF!</v>
          </cell>
          <cell r="BG523">
            <v>27.199545454545447</v>
          </cell>
          <cell r="BH523">
            <v>28.273181818181818</v>
          </cell>
          <cell r="BI523">
            <v>28.636086956521734</v>
          </cell>
          <cell r="BJ523">
            <v>72.721904761904781</v>
          </cell>
          <cell r="BK523">
            <v>65.847999999999999</v>
          </cell>
          <cell r="BL523">
            <v>70.764999999999972</v>
          </cell>
          <cell r="BM523">
            <v>47.479545454545452</v>
          </cell>
          <cell r="BN523">
            <v>49.166804039743617</v>
          </cell>
          <cell r="BO523">
            <v>119.54552506993184</v>
          </cell>
          <cell r="BP523">
            <v>125.53813084013362</v>
          </cell>
          <cell r="BQ523">
            <v>153.55353153267131</v>
          </cell>
          <cell r="BR523">
            <v>167.87162236822175</v>
          </cell>
          <cell r="BS523">
            <v>206.78099884273797</v>
          </cell>
          <cell r="BT523">
            <v>212.18174687714546</v>
          </cell>
          <cell r="BU523">
            <v>222.19628015540741</v>
          </cell>
          <cell r="BV523">
            <v>247.03579643007026</v>
          </cell>
          <cell r="BW523">
            <v>254.72378876655614</v>
          </cell>
          <cell r="BX523">
            <v>214.11125251493482</v>
          </cell>
          <cell r="BY523">
            <v>243.53528962100293</v>
          </cell>
          <cell r="BZ523">
            <v>254.57391887359802</v>
          </cell>
          <cell r="CA523">
            <v>256.50110366739619</v>
          </cell>
          <cell r="CB523">
            <v>260.39978756733996</v>
          </cell>
          <cell r="CC523">
            <v>288.92924299214582</v>
          </cell>
          <cell r="CD523">
            <v>322.2566321185223</v>
          </cell>
          <cell r="CE523">
            <v>348.02475743796424</v>
          </cell>
          <cell r="CF523">
            <v>365.3378156591329</v>
          </cell>
          <cell r="CG523">
            <v>394.91471664598777</v>
          </cell>
          <cell r="CH523">
            <v>426.42195251976142</v>
          </cell>
          <cell r="CI523">
            <v>446.8393368396641</v>
          </cell>
          <cell r="CJ523">
            <v>474.64551088251858</v>
          </cell>
          <cell r="CK523">
            <v>501.92189940653174</v>
          </cell>
          <cell r="CL523">
            <v>532.2795976660575</v>
          </cell>
          <cell r="CM523">
            <v>558.13621683921872</v>
          </cell>
          <cell r="CN523">
            <v>587.30096064303848</v>
          </cell>
        </row>
        <row r="524">
          <cell r="AK524" t="e">
            <v>#REF!</v>
          </cell>
          <cell r="AL524" t="e">
            <v>#REF!</v>
          </cell>
          <cell r="AM524" t="e">
            <v>#REF!</v>
          </cell>
          <cell r="AN524" t="e">
            <v>#REF!</v>
          </cell>
          <cell r="AO524" t="e">
            <v>#REF!</v>
          </cell>
          <cell r="AP524" t="e">
            <v>#REF!</v>
          </cell>
          <cell r="AQ524" t="e">
            <v>#REF!</v>
          </cell>
          <cell r="AR524" t="e">
            <v>#REF!</v>
          </cell>
          <cell r="AS524" t="e">
            <v>#REF!</v>
          </cell>
          <cell r="AT524" t="e">
            <v>#REF!</v>
          </cell>
          <cell r="AU524" t="e">
            <v>#REF!</v>
          </cell>
          <cell r="AV524" t="e">
            <v>#REF!</v>
          </cell>
          <cell r="AW524" t="e">
            <v>#REF!</v>
          </cell>
          <cell r="AX524" t="e">
            <v>#REF!</v>
          </cell>
          <cell r="AY524" t="e">
            <v>#REF!</v>
          </cell>
          <cell r="AZ524" t="e">
            <v>#REF!</v>
          </cell>
          <cell r="BA524" t="e">
            <v>#REF!</v>
          </cell>
          <cell r="BB524" t="e">
            <v>#REF!</v>
          </cell>
          <cell r="BC524" t="e">
            <v>#REF!</v>
          </cell>
          <cell r="BD524" t="e">
            <v>#REF!</v>
          </cell>
          <cell r="BE524" t="e">
            <v>#REF!</v>
          </cell>
          <cell r="BF524" t="e">
            <v>#REF!</v>
          </cell>
          <cell r="BG524">
            <v>27.669999999999987</v>
          </cell>
          <cell r="BH524">
            <v>28.370909090909095</v>
          </cell>
          <cell r="BI524">
            <v>31.99285714285714</v>
          </cell>
          <cell r="BJ524">
            <v>68.714090909090885</v>
          </cell>
          <cell r="BK524">
            <v>72.561304347826066</v>
          </cell>
          <cell r="BL524">
            <v>70.042173913043484</v>
          </cell>
          <cell r="BM524">
            <v>42.649090909090901</v>
          </cell>
          <cell r="BN524">
            <v>49.268600049530924</v>
          </cell>
          <cell r="BO524">
            <v>112.99114459473081</v>
          </cell>
          <cell r="BP524">
            <v>125.09652902086718</v>
          </cell>
          <cell r="BQ524">
            <v>145.43899475126955</v>
          </cell>
          <cell r="BR524">
            <v>158.75133948138875</v>
          </cell>
          <cell r="BS524">
            <v>197.98762679165856</v>
          </cell>
          <cell r="BT524">
            <v>218.48179093974085</v>
          </cell>
          <cell r="BU524">
            <v>234.74866923242595</v>
          </cell>
          <cell r="BV524">
            <v>255.57443887953778</v>
          </cell>
          <cell r="BW524">
            <v>238.11857894556582</v>
          </cell>
          <cell r="BX524">
            <v>208.46030677417687</v>
          </cell>
          <cell r="BY524">
            <v>241.88143362130748</v>
          </cell>
          <cell r="BZ524">
            <v>258.13463793035896</v>
          </cell>
          <cell r="CA524">
            <v>254.99423123860265</v>
          </cell>
          <cell r="CB524">
            <v>254.78300359848038</v>
          </cell>
          <cell r="CC524">
            <v>287.75918105379372</v>
          </cell>
          <cell r="CD524">
            <v>320.99588135947721</v>
          </cell>
          <cell r="CE524">
            <v>344.03144541493725</v>
          </cell>
          <cell r="CF524">
            <v>361.67595127760745</v>
          </cell>
          <cell r="CG524">
            <v>389.76449288182079</v>
          </cell>
          <cell r="CH524">
            <v>420.45482902067079</v>
          </cell>
          <cell r="CI524">
            <v>442.76638775755788</v>
          </cell>
          <cell r="CJ524">
            <v>471.48687589420427</v>
          </cell>
          <cell r="CK524">
            <v>500.10337932538727</v>
          </cell>
          <cell r="CL524">
            <v>529.97386772973141</v>
          </cell>
          <cell r="CM524">
            <v>554.08193802815231</v>
          </cell>
          <cell r="CN524">
            <v>583.09643334477369</v>
          </cell>
        </row>
        <row r="525">
          <cell r="AK525" t="e">
            <v>#REF!</v>
          </cell>
          <cell r="AL525" t="e">
            <v>#REF!</v>
          </cell>
          <cell r="AM525" t="e">
            <v>#REF!</v>
          </cell>
          <cell r="AN525" t="e">
            <v>#REF!</v>
          </cell>
          <cell r="AO525" t="e">
            <v>#REF!</v>
          </cell>
          <cell r="AP525" t="e">
            <v>#REF!</v>
          </cell>
          <cell r="AQ525" t="e">
            <v>#REF!</v>
          </cell>
          <cell r="AR525" t="e">
            <v>#REF!</v>
          </cell>
          <cell r="AS525" t="e">
            <v>#REF!</v>
          </cell>
          <cell r="AT525" t="e">
            <v>#REF!</v>
          </cell>
          <cell r="AU525" t="e">
            <v>#REF!</v>
          </cell>
          <cell r="AV525" t="e">
            <v>#REF!</v>
          </cell>
          <cell r="AW525" t="e">
            <v>#REF!</v>
          </cell>
          <cell r="AX525" t="e">
            <v>#REF!</v>
          </cell>
          <cell r="AY525" t="e">
            <v>#REF!</v>
          </cell>
          <cell r="AZ525" t="e">
            <v>#REF!</v>
          </cell>
          <cell r="BA525" t="e">
            <v>#REF!</v>
          </cell>
          <cell r="BB525" t="e">
            <v>#REF!</v>
          </cell>
          <cell r="BC525" t="e">
            <v>#REF!</v>
          </cell>
          <cell r="BD525" t="e">
            <v>#REF!</v>
          </cell>
          <cell r="BE525" t="e">
            <v>#REF!</v>
          </cell>
          <cell r="BF525" t="e">
            <v>#REF!</v>
          </cell>
          <cell r="BG525">
            <v>30.492409413685731</v>
          </cell>
          <cell r="BH525">
            <v>28.237993510621084</v>
          </cell>
        </row>
        <row r="843">
          <cell r="AK843">
            <v>0.95</v>
          </cell>
          <cell r="AL843">
            <v>0.95</v>
          </cell>
          <cell r="AM843">
            <v>0.95</v>
          </cell>
          <cell r="AN843">
            <v>0.95</v>
          </cell>
          <cell r="AO843">
            <v>0.95</v>
          </cell>
          <cell r="AP843">
            <v>0.95</v>
          </cell>
          <cell r="AQ843">
            <v>0.95</v>
          </cell>
          <cell r="AR843">
            <v>0.95</v>
          </cell>
          <cell r="AS843">
            <v>0.95</v>
          </cell>
          <cell r="AT843">
            <v>0.95</v>
          </cell>
          <cell r="AU843">
            <v>0.95</v>
          </cell>
          <cell r="AV843">
            <v>0.95</v>
          </cell>
          <cell r="AW843">
            <v>0.95</v>
          </cell>
          <cell r="AX843">
            <v>0.95</v>
          </cell>
          <cell r="AY843">
            <v>0.95</v>
          </cell>
          <cell r="AZ843">
            <v>0.95</v>
          </cell>
          <cell r="BA843">
            <v>0.95</v>
          </cell>
          <cell r="BB843">
            <v>0.95</v>
          </cell>
          <cell r="BC843">
            <v>0.95</v>
          </cell>
          <cell r="BD843">
            <v>0.95</v>
          </cell>
          <cell r="BE843">
            <v>0.95</v>
          </cell>
          <cell r="BF843">
            <v>0.95</v>
          </cell>
          <cell r="BG843">
            <v>0.95</v>
          </cell>
          <cell r="BH843">
            <v>0.95</v>
          </cell>
          <cell r="BI843">
            <v>0.95</v>
          </cell>
          <cell r="BJ843">
            <v>0.95</v>
          </cell>
          <cell r="BK843">
            <v>0.95</v>
          </cell>
          <cell r="BL843">
            <v>0.95</v>
          </cell>
          <cell r="BM843">
            <v>0.95</v>
          </cell>
          <cell r="BN843">
            <v>0.95</v>
          </cell>
          <cell r="BO843">
            <v>0.95</v>
          </cell>
          <cell r="BP843">
            <v>0.95</v>
          </cell>
          <cell r="BQ843">
            <v>0.95</v>
          </cell>
          <cell r="BR843">
            <v>0.95</v>
          </cell>
          <cell r="BS843">
            <v>0.95</v>
          </cell>
          <cell r="BT843">
            <v>0.95</v>
          </cell>
          <cell r="BU843">
            <v>0.95</v>
          </cell>
          <cell r="BV843">
            <v>0.95</v>
          </cell>
          <cell r="BW843">
            <v>0.95</v>
          </cell>
          <cell r="BX843">
            <v>0.95</v>
          </cell>
          <cell r="BY843">
            <v>0.95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AK10">
            <v>557.98277340959999</v>
          </cell>
          <cell r="AL10">
            <v>569.74024299780001</v>
          </cell>
          <cell r="AM10">
            <v>782.16946181639992</v>
          </cell>
          <cell r="AN10">
            <v>683.27276444279994</v>
          </cell>
          <cell r="AO10">
            <v>533.88427078979998</v>
          </cell>
          <cell r="AP10">
            <v>479.00968597440004</v>
          </cell>
          <cell r="AQ10">
            <v>275.99640771780008</v>
          </cell>
          <cell r="AR10">
            <v>434.41371030960005</v>
          </cell>
          <cell r="AS10">
            <v>536.81707943640004</v>
          </cell>
          <cell r="AT10">
            <v>1029.9228980166001</v>
          </cell>
          <cell r="AU10">
            <v>1142.5352102388001</v>
          </cell>
          <cell r="AV10">
            <v>1427.0780556017999</v>
          </cell>
          <cell r="AW10">
            <v>1925.8204312494001</v>
          </cell>
          <cell r="AX10">
            <v>1819.3135991940005</v>
          </cell>
          <cell r="AY10">
            <v>1252.2023679312001</v>
          </cell>
          <cell r="AZ10">
            <v>1063.0405092384001</v>
          </cell>
          <cell r="BA10">
            <v>1371.2052179448001</v>
          </cell>
          <cell r="BB10">
            <v>868.69646607240009</v>
          </cell>
          <cell r="BC10">
            <v>2044.5514513703999</v>
          </cell>
          <cell r="BD10">
            <v>1712.6894812481999</v>
          </cell>
          <cell r="BE10">
            <v>787.17219005879997</v>
          </cell>
          <cell r="BF10">
            <v>1541.4392030419999</v>
          </cell>
          <cell r="BG10">
            <v>1437.50463595006</v>
          </cell>
          <cell r="BH10">
            <v>1257.7785611989402</v>
          </cell>
          <cell r="BI10">
            <v>1218.8880752374998</v>
          </cell>
          <cell r="BJ10">
            <v>954.72235974780006</v>
          </cell>
          <cell r="BK10">
            <v>1104.9664671989999</v>
          </cell>
          <cell r="BL10">
            <v>1281.6404650349998</v>
          </cell>
          <cell r="BM10">
            <v>692.89241207759994</v>
          </cell>
          <cell r="BN10">
            <v>480.49493981579991</v>
          </cell>
          <cell r="BO10">
            <v>500</v>
          </cell>
          <cell r="BP10">
            <v>600</v>
          </cell>
          <cell r="BQ10">
            <v>600</v>
          </cell>
          <cell r="BR10">
            <v>600</v>
          </cell>
          <cell r="BS10">
            <v>600</v>
          </cell>
          <cell r="BT10">
            <v>600</v>
          </cell>
          <cell r="BU10">
            <v>600</v>
          </cell>
          <cell r="BV10">
            <v>600</v>
          </cell>
          <cell r="BW10">
            <v>600</v>
          </cell>
          <cell r="BX10">
            <v>600</v>
          </cell>
          <cell r="BY10">
            <v>600</v>
          </cell>
        </row>
        <row r="13">
          <cell r="AK13">
            <v>140.3398431162</v>
          </cell>
          <cell r="AL13">
            <v>190.41232029120005</v>
          </cell>
          <cell r="AM13">
            <v>277.0402962348</v>
          </cell>
          <cell r="AN13">
            <v>542.66792576220007</v>
          </cell>
          <cell r="AO13">
            <v>299.23510775760002</v>
          </cell>
          <cell r="AP13">
            <v>485.98687368000003</v>
          </cell>
          <cell r="AQ13">
            <v>479.7914449356</v>
          </cell>
          <cell r="AR13">
            <v>633.03229507140009</v>
          </cell>
          <cell r="AS13">
            <v>671.47913905379994</v>
          </cell>
          <cell r="AT13">
            <v>307.58753866680001</v>
          </cell>
          <cell r="AU13">
            <v>335.83249434419997</v>
          </cell>
          <cell r="AV13">
            <v>542.0462223582</v>
          </cell>
          <cell r="AW13">
            <v>932.84302963319999</v>
          </cell>
          <cell r="AX13">
            <v>420.06073924079999</v>
          </cell>
          <cell r="AY13">
            <v>390.25733627160008</v>
          </cell>
          <cell r="AZ13">
            <v>647.57243854800004</v>
          </cell>
          <cell r="BA13">
            <v>336.98088194399998</v>
          </cell>
          <cell r="BB13">
            <v>390.501387927</v>
          </cell>
          <cell r="BC13">
            <v>351.598628115</v>
          </cell>
          <cell r="BD13">
            <v>351.77389556399999</v>
          </cell>
          <cell r="BE13">
            <v>387.57894100379997</v>
          </cell>
          <cell r="BF13">
            <v>260.43793928160005</v>
          </cell>
          <cell r="BG13">
            <v>338.86061342480002</v>
          </cell>
          <cell r="BH13">
            <v>555.67468484813992</v>
          </cell>
          <cell r="BI13">
            <v>443.06351758808</v>
          </cell>
          <cell r="BJ13">
            <v>343.3350434724</v>
          </cell>
          <cell r="BK13">
            <v>283.80826531259993</v>
          </cell>
          <cell r="BL13">
            <v>327.9289244741999</v>
          </cell>
          <cell r="BM13">
            <v>368.54158910939992</v>
          </cell>
          <cell r="BN13">
            <v>604.80497636999985</v>
          </cell>
          <cell r="BO13">
            <v>500</v>
          </cell>
          <cell r="BP13">
            <v>250</v>
          </cell>
          <cell r="BQ13">
            <v>250</v>
          </cell>
          <cell r="BR13">
            <v>250</v>
          </cell>
          <cell r="BS13">
            <v>250</v>
          </cell>
          <cell r="BT13">
            <v>250</v>
          </cell>
          <cell r="BU13">
            <v>250</v>
          </cell>
          <cell r="BV13">
            <v>250</v>
          </cell>
          <cell r="BW13">
            <v>250</v>
          </cell>
          <cell r="BX13">
            <v>250</v>
          </cell>
          <cell r="BY13">
            <v>250</v>
          </cell>
        </row>
        <row r="25">
          <cell r="AK25">
            <v>1012.6531018106998</v>
          </cell>
          <cell r="AL25">
            <v>954.43168033710003</v>
          </cell>
          <cell r="AM25">
            <v>1371.6731489643</v>
          </cell>
          <cell r="AN25">
            <v>1193.9214216636003</v>
          </cell>
          <cell r="AO25">
            <v>1259.9089548255001</v>
          </cell>
          <cell r="AP25">
            <v>1178.2256153346002</v>
          </cell>
          <cell r="AQ25">
            <v>921.28959781109995</v>
          </cell>
          <cell r="AR25">
            <v>1012.9254828588</v>
          </cell>
          <cell r="AS25">
            <v>1637.7428052026999</v>
          </cell>
          <cell r="AT25">
            <v>1470.9153106052997</v>
          </cell>
          <cell r="AU25">
            <v>2825.0695450876001</v>
          </cell>
          <cell r="AV25">
            <v>3300.7099999999996</v>
          </cell>
          <cell r="AW25">
            <v>3991.884</v>
          </cell>
          <cell r="AX25">
            <v>3734.1979999999999</v>
          </cell>
          <cell r="AY25">
            <v>1277.5964999999999</v>
          </cell>
          <cell r="AZ25">
            <v>2249.4324999999999</v>
          </cell>
          <cell r="BA25">
            <v>3075.3964999999998</v>
          </cell>
          <cell r="BB25">
            <v>3439.3964999999998</v>
          </cell>
          <cell r="BC25">
            <v>3723.2419999999997</v>
          </cell>
          <cell r="BD25">
            <v>3811.8280000000004</v>
          </cell>
          <cell r="BE25">
            <v>2540.5925530550003</v>
          </cell>
          <cell r="BF25">
            <v>1946.364750495</v>
          </cell>
          <cell r="BG25">
            <v>1783.3105041399999</v>
          </cell>
          <cell r="BH25">
            <v>3592.4712800899997</v>
          </cell>
          <cell r="BI25">
            <v>3832.6286866300993</v>
          </cell>
          <cell r="BJ25">
            <v>3960.2007487916999</v>
          </cell>
          <cell r="BK25">
            <v>3382.2942552126001</v>
          </cell>
          <cell r="BL25">
            <v>3442.1442309576</v>
          </cell>
          <cell r="BM25">
            <v>3843.8473629459004</v>
          </cell>
          <cell r="BN25">
            <v>4000</v>
          </cell>
          <cell r="BO25">
            <v>4000</v>
          </cell>
          <cell r="BP25">
            <v>4000</v>
          </cell>
          <cell r="BQ25">
            <v>4000</v>
          </cell>
          <cell r="BR25">
            <v>4000</v>
          </cell>
          <cell r="BS25">
            <v>4000</v>
          </cell>
          <cell r="BT25">
            <v>4000</v>
          </cell>
          <cell r="BU25">
            <v>4000</v>
          </cell>
          <cell r="BV25">
            <v>4000</v>
          </cell>
          <cell r="BW25">
            <v>4000</v>
          </cell>
          <cell r="BX25">
            <v>4000</v>
          </cell>
          <cell r="BY25">
            <v>4000</v>
          </cell>
        </row>
        <row r="28">
          <cell r="AK28">
            <v>2.1579942447000002</v>
          </cell>
          <cell r="AL28">
            <v>10.480332063600001</v>
          </cell>
          <cell r="AM28">
            <v>18.248317680600003</v>
          </cell>
          <cell r="AN28">
            <v>6.8384067507000008</v>
          </cell>
          <cell r="AO28">
            <v>12.3953769639</v>
          </cell>
          <cell r="AP28">
            <v>11.464916248800002</v>
          </cell>
          <cell r="AQ28">
            <v>8.1431020502999996</v>
          </cell>
          <cell r="AR28">
            <v>33.939604534499999</v>
          </cell>
          <cell r="AS28">
            <v>39.39846906870001</v>
          </cell>
          <cell r="AT28">
            <v>34.272061532100004</v>
          </cell>
          <cell r="AU28">
            <v>54.128320268400003</v>
          </cell>
          <cell r="AV28">
            <v>66.07659989070001</v>
          </cell>
          <cell r="AW28">
            <v>108.92684562480001</v>
          </cell>
          <cell r="AX28">
            <v>74.86708919130001</v>
          </cell>
          <cell r="AY28">
            <v>29.891808311400002</v>
          </cell>
          <cell r="AZ28">
            <v>71.908045542899998</v>
          </cell>
          <cell r="BA28">
            <v>77.600489777999996</v>
          </cell>
          <cell r="BB28">
            <v>72.216251698500002</v>
          </cell>
          <cell r="BC28">
            <v>49.859841383100004</v>
          </cell>
          <cell r="BD28">
            <v>37.8722092581</v>
          </cell>
          <cell r="BE28">
            <v>97.698413881600004</v>
          </cell>
          <cell r="BF28">
            <v>84.583553229999993</v>
          </cell>
          <cell r="BG28">
            <v>30.575874779999992</v>
          </cell>
          <cell r="BH28">
            <v>19.692768149999996</v>
          </cell>
          <cell r="BI28">
            <v>14.364543172299999</v>
          </cell>
          <cell r="BJ28">
            <v>14.126556389399997</v>
          </cell>
          <cell r="BK28">
            <v>10.590012008099999</v>
          </cell>
          <cell r="BL28">
            <v>5.3201986605683995</v>
          </cell>
          <cell r="BM28">
            <v>8.9093184263999987</v>
          </cell>
          <cell r="BN28">
            <v>30</v>
          </cell>
          <cell r="BO28">
            <v>50</v>
          </cell>
          <cell r="BP28">
            <v>50</v>
          </cell>
          <cell r="BQ28">
            <v>50</v>
          </cell>
          <cell r="BR28">
            <v>50</v>
          </cell>
          <cell r="BS28">
            <v>50</v>
          </cell>
          <cell r="BT28">
            <v>50</v>
          </cell>
          <cell r="BU28">
            <v>50</v>
          </cell>
          <cell r="BV28">
            <v>50</v>
          </cell>
          <cell r="BW28">
            <v>50</v>
          </cell>
          <cell r="BX28">
            <v>50</v>
          </cell>
          <cell r="BY28">
            <v>50</v>
          </cell>
        </row>
        <row r="33">
          <cell r="AM33">
            <v>58.1</v>
          </cell>
          <cell r="AN33">
            <v>115.30000000000001</v>
          </cell>
          <cell r="AO33">
            <v>186</v>
          </cell>
          <cell r="AP33">
            <v>202.4</v>
          </cell>
          <cell r="AQ33">
            <v>86.783999999999992</v>
          </cell>
          <cell r="AR33">
            <v>42.594999999999999</v>
          </cell>
          <cell r="AS33">
            <v>61</v>
          </cell>
          <cell r="AT33">
            <v>61.8</v>
          </cell>
          <cell r="AU33">
            <v>96.199999999999989</v>
          </cell>
          <cell r="AV33">
            <v>227.8</v>
          </cell>
          <cell r="AW33">
            <v>125</v>
          </cell>
          <cell r="AX33">
            <v>146.4</v>
          </cell>
          <cell r="AY33">
            <v>224.6</v>
          </cell>
          <cell r="AZ33">
            <v>218.19499999999999</v>
          </cell>
          <cell r="BA33">
            <v>299.82832000000002</v>
          </cell>
          <cell r="BB33">
            <v>187.39269999999999</v>
          </cell>
          <cell r="BC33">
            <v>141.09567999999999</v>
          </cell>
          <cell r="BD33">
            <v>275.57749999999999</v>
          </cell>
          <cell r="BE33">
            <v>266.75901999999996</v>
          </cell>
          <cell r="BF33">
            <v>253.53129999999999</v>
          </cell>
          <cell r="BG33">
            <v>295.41907999999995</v>
          </cell>
          <cell r="BH33">
            <v>194.56799999999998</v>
          </cell>
        </row>
        <row r="34">
          <cell r="AK34">
            <v>361.55800800000003</v>
          </cell>
        </row>
        <row r="35">
          <cell r="AK35">
            <v>1095.4852698258001</v>
          </cell>
          <cell r="AL35">
            <v>1105.9356190301999</v>
          </cell>
          <cell r="AM35">
            <v>1110.1003704504001</v>
          </cell>
          <cell r="AN35">
            <v>1108.1038647672001</v>
          </cell>
          <cell r="AO35">
            <v>1176.9539893649999</v>
          </cell>
          <cell r="AP35">
            <v>1200.4687080792</v>
          </cell>
          <cell r="AQ35">
            <v>1109.3587356096</v>
          </cell>
          <cell r="AR35">
            <v>981.88925526720004</v>
          </cell>
          <cell r="AS35">
            <v>1093.0916110875801</v>
          </cell>
          <cell r="AT35">
            <v>983.74316202425996</v>
          </cell>
          <cell r="AU35">
            <v>1489.6918623369202</v>
          </cell>
          <cell r="AV35">
            <v>1532.3600535661001</v>
          </cell>
          <cell r="AW35">
            <v>2118.1639307268001</v>
          </cell>
          <cell r="AX35">
            <v>2293.1224085803005</v>
          </cell>
          <cell r="AY35">
            <v>2327.5868251856</v>
          </cell>
          <cell r="AZ35">
            <v>3106.4823737063602</v>
          </cell>
          <cell r="BA35">
            <v>3268.9932032775596</v>
          </cell>
          <cell r="BB35">
            <v>2747.1801434250801</v>
          </cell>
          <cell r="BC35">
            <v>3373.4581409216598</v>
          </cell>
          <cell r="BD35">
            <v>3680.1073303304202</v>
          </cell>
          <cell r="BE35">
            <v>3949.6189771330605</v>
          </cell>
          <cell r="BF35">
            <v>4398.2734507076202</v>
          </cell>
          <cell r="BG35">
            <v>4070.5184772337798</v>
          </cell>
          <cell r="BH35">
            <v>3898.1773969999999</v>
          </cell>
          <cell r="BI35">
            <v>4016.7625909265998</v>
          </cell>
          <cell r="BJ35">
            <v>4115.642583301199</v>
          </cell>
          <cell r="BK35">
            <v>4416.6241926071998</v>
          </cell>
          <cell r="BL35">
            <v>6269.1387377346</v>
          </cell>
          <cell r="BM35">
            <v>7303.774015276199</v>
          </cell>
          <cell r="BN35">
            <v>6740</v>
          </cell>
          <cell r="BO35">
            <v>5875</v>
          </cell>
          <cell r="BP35">
            <v>6625</v>
          </cell>
          <cell r="BQ35">
            <v>7000</v>
          </cell>
          <cell r="BR35">
            <v>7300</v>
          </cell>
          <cell r="BS35">
            <v>7900</v>
          </cell>
          <cell r="BT35">
            <v>8075</v>
          </cell>
          <cell r="BU35">
            <v>9050</v>
          </cell>
          <cell r="BV35">
            <v>9450</v>
          </cell>
          <cell r="BW35">
            <v>9550</v>
          </cell>
          <cell r="BX35">
            <v>9875</v>
          </cell>
          <cell r="BY35">
            <v>9150</v>
          </cell>
        </row>
        <row r="39"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0.42440736268692969</v>
          </cell>
          <cell r="AU39">
            <v>1.0222999999999998</v>
          </cell>
          <cell r="AV39">
            <v>92</v>
          </cell>
          <cell r="AW39">
            <v>703.4</v>
          </cell>
          <cell r="AX39">
            <v>308.20000000000005</v>
          </cell>
          <cell r="AY39">
            <v>475</v>
          </cell>
          <cell r="AZ39">
            <v>645</v>
          </cell>
          <cell r="BA39">
            <v>964</v>
          </cell>
          <cell r="BB39">
            <v>429</v>
          </cell>
          <cell r="BC39">
            <v>975.72</v>
          </cell>
          <cell r="BD39">
            <v>935.52</v>
          </cell>
          <cell r="BE39">
            <v>1007.85</v>
          </cell>
          <cell r="BF39">
            <v>1294.3700000000001</v>
          </cell>
          <cell r="BG39">
            <v>1390.9630468750001</v>
          </cell>
          <cell r="BH39">
            <v>1177.4771432438374</v>
          </cell>
        </row>
        <row r="40"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</row>
        <row r="42">
          <cell r="AK42">
            <v>147.05864912340004</v>
          </cell>
          <cell r="AL42">
            <v>295.02560251079996</v>
          </cell>
          <cell r="AM42">
            <v>348.93654705</v>
          </cell>
          <cell r="AN42">
            <v>271.67755321980002</v>
          </cell>
          <cell r="AO42">
            <v>284.31356467499995</v>
          </cell>
          <cell r="AP42">
            <v>187.07716812960001</v>
          </cell>
          <cell r="AQ42">
            <v>254.73944239380006</v>
          </cell>
          <cell r="AR42">
            <v>160.51191395399999</v>
          </cell>
          <cell r="AS42">
            <v>278.03237613479996</v>
          </cell>
          <cell r="AT42">
            <v>268.51039325459999</v>
          </cell>
          <cell r="AU42">
            <v>471.4213770504</v>
          </cell>
          <cell r="AV42">
            <v>629.67531715199993</v>
          </cell>
          <cell r="AW42">
            <v>348.8776836426</v>
          </cell>
          <cell r="AX42">
            <v>548.7235814718</v>
          </cell>
          <cell r="AY42">
            <v>553.0904967294</v>
          </cell>
          <cell r="AZ42">
            <v>510.63190209359999</v>
          </cell>
          <cell r="BA42">
            <v>663.93844996500002</v>
          </cell>
          <cell r="BB42">
            <v>475.19436714120002</v>
          </cell>
          <cell r="BC42">
            <v>262.20804034320003</v>
          </cell>
          <cell r="BD42">
            <v>241.401699756</v>
          </cell>
          <cell r="BE42">
            <v>245.79683417520002</v>
          </cell>
          <cell r="BF42">
            <v>274.25562249090001</v>
          </cell>
          <cell r="BG42">
            <v>237.47034347167997</v>
          </cell>
          <cell r="BH42">
            <v>211.92651899999998</v>
          </cell>
          <cell r="BI42">
            <v>148.20518459799999</v>
          </cell>
          <cell r="BJ42">
            <v>149.4453611978</v>
          </cell>
          <cell r="BK42">
            <v>113.63439276780001</v>
          </cell>
          <cell r="BL42">
            <v>106.71529276779999</v>
          </cell>
          <cell r="BM42">
            <v>75.859824806399985</v>
          </cell>
          <cell r="BN42">
            <v>125</v>
          </cell>
          <cell r="BO42">
            <v>125</v>
          </cell>
          <cell r="BP42">
            <v>125</v>
          </cell>
          <cell r="BQ42">
            <v>125</v>
          </cell>
          <cell r="BR42">
            <v>125</v>
          </cell>
          <cell r="BS42">
            <v>125</v>
          </cell>
          <cell r="BT42">
            <v>125</v>
          </cell>
          <cell r="BU42">
            <v>125</v>
          </cell>
          <cell r="BV42">
            <v>125</v>
          </cell>
          <cell r="BW42">
            <v>125</v>
          </cell>
          <cell r="BX42">
            <v>125</v>
          </cell>
          <cell r="BY42">
            <v>125</v>
          </cell>
          <cell r="BZ42">
            <v>125</v>
          </cell>
          <cell r="CA42">
            <v>125</v>
          </cell>
          <cell r="CB42">
            <v>125</v>
          </cell>
          <cell r="CC42">
            <v>125</v>
          </cell>
          <cell r="CD42">
            <v>125</v>
          </cell>
          <cell r="CE42">
            <v>126</v>
          </cell>
          <cell r="CF42">
            <v>127</v>
          </cell>
          <cell r="CG42">
            <v>128</v>
          </cell>
          <cell r="CH42">
            <v>129</v>
          </cell>
          <cell r="CI42">
            <v>130</v>
          </cell>
          <cell r="CJ42">
            <v>131</v>
          </cell>
          <cell r="CK42">
            <v>132</v>
          </cell>
          <cell r="CL42">
            <v>133</v>
          </cell>
          <cell r="CM42">
            <v>134</v>
          </cell>
          <cell r="CN42">
            <v>135</v>
          </cell>
        </row>
        <row r="43">
          <cell r="AK43">
            <v>1452.1432778258002</v>
          </cell>
          <cell r="AL43">
            <v>1528.2999330302</v>
          </cell>
          <cell r="AM43">
            <v>1621.6928464504001</v>
          </cell>
          <cell r="AN43">
            <v>1676.7442447672001</v>
          </cell>
          <cell r="AO43">
            <v>1863.8284073649997</v>
          </cell>
          <cell r="AP43">
            <v>2076.6792980792002</v>
          </cell>
          <cell r="AQ43">
            <v>1786.2742496096</v>
          </cell>
          <cell r="AR43">
            <v>1499.2074012672001</v>
          </cell>
          <cell r="AS43">
            <v>1733.8366130875802</v>
          </cell>
          <cell r="AT43">
            <v>1782.6902780242599</v>
          </cell>
          <cell r="AU43">
            <v>2286.2377243369201</v>
          </cell>
          <cell r="AV43">
            <v>2567.7151595660998</v>
          </cell>
          <cell r="AW43">
            <v>3110.8900507267999</v>
          </cell>
          <cell r="AX43">
            <v>3319.4380305803011</v>
          </cell>
          <cell r="AY43">
            <v>3407.6427391856</v>
          </cell>
          <cell r="AZ43">
            <v>4162.4340057063609</v>
          </cell>
          <cell r="BA43">
            <v>4481.5352012775593</v>
          </cell>
          <cell r="BB43">
            <v>4067.7486794250804</v>
          </cell>
          <cell r="BC43">
            <v>4804.2579409216596</v>
          </cell>
          <cell r="BD43">
            <v>5240.9796983304204</v>
          </cell>
          <cell r="BE43">
            <v>5550.7406971330611</v>
          </cell>
          <cell r="BF43">
            <v>6108.0326707076201</v>
          </cell>
          <cell r="BG43">
            <v>5825.8615572337794</v>
          </cell>
          <cell r="BH43">
            <v>5466.2523969999993</v>
          </cell>
          <cell r="BI43">
            <v>5854.0155909265995</v>
          </cell>
          <cell r="BJ43">
            <v>5896.9085833011995</v>
          </cell>
          <cell r="BK43">
            <v>5860.7131926071997</v>
          </cell>
          <cell r="BL43">
            <v>8067.8977377346</v>
          </cell>
          <cell r="BM43">
            <v>9255.122015276198</v>
          </cell>
          <cell r="BN43">
            <v>8344.8670806621376</v>
          </cell>
          <cell r="BO43">
            <v>7868.6570543232892</v>
          </cell>
          <cell r="BP43">
            <v>8534.1219937545138</v>
          </cell>
          <cell r="BQ43">
            <v>9002.1014775952699</v>
          </cell>
          <cell r="BR43">
            <v>9336.0632513906257</v>
          </cell>
          <cell r="BS43">
            <v>9929.0030356065599</v>
          </cell>
          <cell r="BT43">
            <v>10176.373579993935</v>
          </cell>
          <cell r="BU43">
            <v>11145.78878972358</v>
          </cell>
          <cell r="BV43">
            <v>11541.45983229392</v>
          </cell>
          <cell r="BW43">
            <v>11670.954238504621</v>
          </cell>
          <cell r="BX43">
            <v>12008.684506806421</v>
          </cell>
          <cell r="BY43">
            <v>11283.45275259524</v>
          </cell>
        </row>
        <row r="44">
          <cell r="AK44">
            <v>68.2</v>
          </cell>
        </row>
        <row r="210">
          <cell r="BI210">
            <v>157.494</v>
          </cell>
          <cell r="BJ210">
            <v>179.03800000000001</v>
          </cell>
          <cell r="BK210">
            <v>156.61500000000001</v>
          </cell>
          <cell r="BL210">
            <v>171.28200000000001</v>
          </cell>
          <cell r="BM210">
            <v>162.18600000000001</v>
          </cell>
          <cell r="BN210">
            <v>171.28800000000001</v>
          </cell>
          <cell r="BO210">
            <v>190.2766240575329</v>
          </cell>
          <cell r="BP210">
            <v>187.50871838152182</v>
          </cell>
          <cell r="BQ210">
            <v>193.14630757808871</v>
          </cell>
          <cell r="BR210">
            <v>197.15384925178569</v>
          </cell>
          <cell r="BS210">
            <v>198.67993359471137</v>
          </cell>
          <cell r="BT210">
            <v>205.37687270768512</v>
          </cell>
          <cell r="BU210">
            <v>205.32411264268035</v>
          </cell>
          <cell r="BV210">
            <v>207.88150681477239</v>
          </cell>
          <cell r="BW210">
            <v>207.51308586269349</v>
          </cell>
          <cell r="BX210">
            <v>210.02411196525438</v>
          </cell>
          <cell r="BY210">
            <v>210.96550246682904</v>
          </cell>
          <cell r="BZ210">
            <v>211.17091324297178</v>
          </cell>
          <cell r="CA210">
            <v>217.01600767844943</v>
          </cell>
          <cell r="CB210">
            <v>217.37353474293667</v>
          </cell>
          <cell r="CC210">
            <v>217.52719800402079</v>
          </cell>
          <cell r="CD210">
            <v>224.13952408602748</v>
          </cell>
          <cell r="CE210">
            <v>224.77331369136863</v>
          </cell>
          <cell r="CF210">
            <v>226.01831993678894</v>
          </cell>
          <cell r="CG210">
            <v>227.05794143467133</v>
          </cell>
          <cell r="CH210">
            <v>228.23689351772674</v>
          </cell>
          <cell r="CI210">
            <v>239.73530002312935</v>
          </cell>
          <cell r="CJ210">
            <v>239.95795792936002</v>
          </cell>
          <cell r="CK210">
            <v>240.39412078927882</v>
          </cell>
          <cell r="CL210">
            <v>240.771507632013</v>
          </cell>
          <cell r="CM210">
            <v>242.0209260231764</v>
          </cell>
          <cell r="CN210">
            <v>243.29842722335249</v>
          </cell>
        </row>
        <row r="211">
          <cell r="BI211">
            <v>126.68</v>
          </cell>
          <cell r="BJ211">
            <v>173.51300000000001</v>
          </cell>
          <cell r="BK211">
            <v>125.126</v>
          </cell>
          <cell r="BL211">
            <v>144.96899999999999</v>
          </cell>
          <cell r="BM211">
            <v>176.09100000000001</v>
          </cell>
          <cell r="BN211">
            <v>167.654</v>
          </cell>
          <cell r="BO211">
            <v>172.31566095295005</v>
          </cell>
          <cell r="BP211">
            <v>176.35961487531756</v>
          </cell>
          <cell r="BQ211">
            <v>180.94689746020927</v>
          </cell>
          <cell r="BR211">
            <v>188.97500102873616</v>
          </cell>
          <cell r="BS211">
            <v>189.85129258401375</v>
          </cell>
          <cell r="BT211">
            <v>192.78238547356656</v>
          </cell>
          <cell r="BU211">
            <v>192.86709522628766</v>
          </cell>
          <cell r="BV211">
            <v>195.32647007615267</v>
          </cell>
          <cell r="BW211">
            <v>194.90341612545299</v>
          </cell>
          <cell r="BX211">
            <v>199.44885488580346</v>
          </cell>
          <cell r="BY211">
            <v>198.44802205272495</v>
          </cell>
          <cell r="BZ211">
            <v>198.6232320582192</v>
          </cell>
          <cell r="CA211">
            <v>204.34509108108165</v>
          </cell>
          <cell r="CB211">
            <v>204.69296842502806</v>
          </cell>
          <cell r="CC211">
            <v>204.83744672901261</v>
          </cell>
          <cell r="CD211">
            <v>211.40222074657783</v>
          </cell>
          <cell r="CE211">
            <v>212.00004128397194</v>
          </cell>
          <cell r="CF211">
            <v>213.1762159036054</v>
          </cell>
          <cell r="CG211">
            <v>214.15625121271373</v>
          </cell>
          <cell r="CH211">
            <v>215.26762570783799</v>
          </cell>
          <cell r="CI211">
            <v>224.60041774088776</v>
          </cell>
          <cell r="CJ211">
            <v>226.89085655939755</v>
          </cell>
          <cell r="CK211">
            <v>225.21775357421578</v>
          </cell>
          <cell r="CL211">
            <v>227.65986865365792</v>
          </cell>
          <cell r="CM211">
            <v>226.74185316352487</v>
          </cell>
          <cell r="CN211">
            <v>230.04927418003879</v>
          </cell>
        </row>
        <row r="212">
          <cell r="BI212">
            <v>146.68</v>
          </cell>
          <cell r="BJ212">
            <v>176.69200000000001</v>
          </cell>
          <cell r="BK212">
            <v>140.696</v>
          </cell>
          <cell r="BL212">
            <v>145.91399999999999</v>
          </cell>
          <cell r="BM212">
            <v>154.91999999999999</v>
          </cell>
          <cell r="BN212">
            <v>173.78200000000001</v>
          </cell>
          <cell r="BO212">
            <v>176.58552556953467</v>
          </cell>
          <cell r="BP212">
            <v>177.81364009524057</v>
          </cell>
          <cell r="BQ212">
            <v>180.10379480849647</v>
          </cell>
          <cell r="BR212">
            <v>185.72938360259721</v>
          </cell>
          <cell r="BS212">
            <v>189.21326639327083</v>
          </cell>
          <cell r="BT212">
            <v>195.92174358086308</v>
          </cell>
          <cell r="BU212">
            <v>193.94672744035481</v>
          </cell>
          <cell r="BV212">
            <v>196.39358058417764</v>
          </cell>
          <cell r="BW212">
            <v>196.05722915477023</v>
          </cell>
          <cell r="BX212">
            <v>200.53842501796672</v>
          </cell>
          <cell r="BY212">
            <v>199.52533674020276</v>
          </cell>
          <cell r="BZ212">
            <v>199.70869492301037</v>
          </cell>
          <cell r="CA212">
            <v>205.43183881503995</v>
          </cell>
          <cell r="CB212">
            <v>205.77159092394891</v>
          </cell>
          <cell r="CC212">
            <v>205.91712041892481</v>
          </cell>
          <cell r="CD212">
            <v>212.45855873203055</v>
          </cell>
          <cell r="CE212">
            <v>213.06016769146365</v>
          </cell>
          <cell r="CF212">
            <v>214.24045674881739</v>
          </cell>
          <cell r="CG212">
            <v>215.22576476528931</v>
          </cell>
          <cell r="CH212">
            <v>216.34308962916779</v>
          </cell>
          <cell r="CI212">
            <v>227.71295687308455</v>
          </cell>
          <cell r="CJ212">
            <v>227.92444996144118</v>
          </cell>
          <cell r="CK212">
            <v>228.33869886337328</v>
          </cell>
          <cell r="CL212">
            <v>228.69714535497636</v>
          </cell>
          <cell r="CM212">
            <v>229.883938743606</v>
          </cell>
          <cell r="CN212">
            <v>231.09736925773615</v>
          </cell>
        </row>
        <row r="213">
          <cell r="BH213">
            <v>135.572</v>
          </cell>
          <cell r="BI213">
            <v>139.25899999999999</v>
          </cell>
          <cell r="BJ213">
            <v>156.81800000000001</v>
          </cell>
          <cell r="BK213">
            <v>113.003</v>
          </cell>
          <cell r="BL213">
            <v>165.78100000000001</v>
          </cell>
          <cell r="BM213">
            <v>166.01400000000001</v>
          </cell>
          <cell r="BN213">
            <v>160.161</v>
          </cell>
          <cell r="BO213">
            <v>170.93023601748271</v>
          </cell>
          <cell r="BP213">
            <v>169.2245201101766</v>
          </cell>
          <cell r="BQ213">
            <v>175.67695128224418</v>
          </cell>
          <cell r="BR213">
            <v>185.22334762287963</v>
          </cell>
          <cell r="BS213">
            <v>185.07533148098921</v>
          </cell>
          <cell r="BT213">
            <v>187.6261786621078</v>
          </cell>
          <cell r="BU213">
            <v>187.65515063451144</v>
          </cell>
          <cell r="BV213">
            <v>190.11167461851952</v>
          </cell>
          <cell r="BW213">
            <v>189.837171509028</v>
          </cell>
          <cell r="BX213">
            <v>194.29790171834583</v>
          </cell>
          <cell r="BY213">
            <v>193.32137844992374</v>
          </cell>
          <cell r="BZ213">
            <v>193.503906978223</v>
          </cell>
          <cell r="CA213">
            <v>199.21666434957049</v>
          </cell>
          <cell r="CB213">
            <v>199.53872416021585</v>
          </cell>
          <cell r="CC213">
            <v>199.68175237287412</v>
          </cell>
          <cell r="CD213">
            <v>204.22423921057211</v>
          </cell>
          <cell r="CE213">
            <v>206.85065376041706</v>
          </cell>
          <cell r="CF213">
            <v>205.93605672912517</v>
          </cell>
          <cell r="CG213">
            <v>208.95252253197188</v>
          </cell>
          <cell r="CH213">
            <v>207.95785357735772</v>
          </cell>
          <cell r="CI213">
            <v>219.38441234887085</v>
          </cell>
          <cell r="CJ213">
            <v>219.58802681981319</v>
          </cell>
          <cell r="CK213">
            <v>219.98723973361538</v>
          </cell>
          <cell r="CL213">
            <v>220.33258495060508</v>
          </cell>
          <cell r="CM213">
            <v>221.47594299285225</v>
          </cell>
        </row>
        <row r="214">
          <cell r="BH214">
            <v>115.595</v>
          </cell>
          <cell r="BI214">
            <v>146.78899999999999</v>
          </cell>
          <cell r="BJ214">
            <v>136.767</v>
          </cell>
          <cell r="BK214">
            <v>101.075</v>
          </cell>
          <cell r="BL214">
            <v>142.42400000000001</v>
          </cell>
          <cell r="BM214">
            <v>167.315</v>
          </cell>
          <cell r="BN214">
            <v>130.28411635702292</v>
          </cell>
          <cell r="BO214">
            <v>162.64449981296468</v>
          </cell>
          <cell r="BP214">
            <v>153.35666708007145</v>
          </cell>
          <cell r="BQ214">
            <v>163.33262711992532</v>
          </cell>
          <cell r="BR214">
            <v>172.1242974435805</v>
          </cell>
          <cell r="BS214">
            <v>169.69366973067002</v>
          </cell>
          <cell r="BT214">
            <v>169.064784126869</v>
          </cell>
          <cell r="BU214">
            <v>175.51500278964625</v>
          </cell>
          <cell r="BV214">
            <v>175.89744090620283</v>
          </cell>
          <cell r="BW214">
            <v>175.35101249067966</v>
          </cell>
          <cell r="BX214">
            <v>180.04327413409592</v>
          </cell>
          <cell r="BY214">
            <v>177.10292899156482</v>
          </cell>
          <cell r="BZ214">
            <v>177.23964084650825</v>
          </cell>
          <cell r="CA214">
            <v>182.87192000641335</v>
          </cell>
          <cell r="CB214">
            <v>183.20217887056057</v>
          </cell>
          <cell r="CC214">
            <v>183.33202802217906</v>
          </cell>
          <cell r="CD214">
            <v>187.9206464568978</v>
          </cell>
          <cell r="CE214">
            <v>188.45079966575818</v>
          </cell>
          <cell r="CF214">
            <v>189.49972919962337</v>
          </cell>
          <cell r="CG214">
            <v>190.37029110297013</v>
          </cell>
          <cell r="CH214">
            <v>191.35730488213406</v>
          </cell>
          <cell r="CI214">
            <v>200.8039039667741</v>
          </cell>
          <cell r="CJ214">
            <v>200.99117363011777</v>
          </cell>
          <cell r="CK214">
            <v>201.35612836322352</v>
          </cell>
          <cell r="CL214">
            <v>201.67204023417642</v>
          </cell>
          <cell r="CM214">
            <v>202.71870312197842</v>
          </cell>
        </row>
        <row r="215">
          <cell r="BH215">
            <v>122.64100000000001</v>
          </cell>
          <cell r="BI215">
            <v>160.87200000000001</v>
          </cell>
          <cell r="BJ215">
            <v>172.196</v>
          </cell>
          <cell r="BK215">
            <v>124.42700000000001</v>
          </cell>
          <cell r="BL215">
            <v>154.876</v>
          </cell>
          <cell r="BM215">
            <v>150.16499999999999</v>
          </cell>
          <cell r="BN215">
            <v>167.00476119357793</v>
          </cell>
          <cell r="BO215">
            <v>176.9079032867642</v>
          </cell>
          <cell r="BP215">
            <v>172.03041375474635</v>
          </cell>
          <cell r="BQ215">
            <v>178.78255204967584</v>
          </cell>
          <cell r="BR215">
            <v>186.09310618555762</v>
          </cell>
          <cell r="BS215">
            <v>183.61857491945386</v>
          </cell>
          <cell r="BT215">
            <v>191.03745664323989</v>
          </cell>
          <cell r="BU215">
            <v>191.2042880744292</v>
          </cell>
          <cell r="BV215">
            <v>191.7396601271202</v>
          </cell>
          <cell r="BW215">
            <v>193.15722703834808</v>
          </cell>
          <cell r="BX215">
            <v>195.7923565955308</v>
          </cell>
          <cell r="BY215">
            <v>194.82482467103247</v>
          </cell>
          <cell r="BZ215">
            <v>194.99443685650746</v>
          </cell>
          <cell r="CA215">
            <v>200.7082537170366</v>
          </cell>
          <cell r="CB215">
            <v>201.06804401068399</v>
          </cell>
          <cell r="CC215">
            <v>201.21080660756985</v>
          </cell>
          <cell r="CD215">
            <v>205.78202802648309</v>
          </cell>
          <cell r="CE215">
            <v>208.42463863831432</v>
          </cell>
          <cell r="CF215">
            <v>207.50933859669374</v>
          </cell>
          <cell r="CG215">
            <v>210.54757010606673</v>
          </cell>
          <cell r="CH215">
            <v>209.54407527503884</v>
          </cell>
          <cell r="CI215">
            <v>221.05777925854164</v>
          </cell>
          <cell r="CJ215">
            <v>221.26393732254439</v>
          </cell>
          <cell r="CK215">
            <v>221.66578394442041</v>
          </cell>
          <cell r="CL215">
            <v>222.01358135842253</v>
          </cell>
          <cell r="CM215">
            <v>223.16575861033294</v>
          </cell>
        </row>
        <row r="216">
          <cell r="BH216">
            <v>138.93299999999999</v>
          </cell>
          <cell r="BI216">
            <v>146.98699999999999</v>
          </cell>
          <cell r="BJ216">
            <v>160.03</v>
          </cell>
          <cell r="BK216">
            <v>113.295</v>
          </cell>
          <cell r="BL216">
            <v>136.571</v>
          </cell>
          <cell r="BM216">
            <v>152.9</v>
          </cell>
          <cell r="BN216">
            <v>134.76994239376234</v>
          </cell>
          <cell r="BO216">
            <v>166.19064712009975</v>
          </cell>
          <cell r="BP216">
            <v>156.52654563739722</v>
          </cell>
          <cell r="BQ216">
            <v>162.56775253261327</v>
          </cell>
          <cell r="BR216">
            <v>169.17543072614254</v>
          </cell>
          <cell r="BS216">
            <v>168.8556350061788</v>
          </cell>
          <cell r="BT216">
            <v>172.28085714845898</v>
          </cell>
          <cell r="BU216">
            <v>174.63712586464993</v>
          </cell>
          <cell r="BV216">
            <v>175.00363212748357</v>
          </cell>
          <cell r="BW216">
            <v>174.46282157068484</v>
          </cell>
          <cell r="BX216">
            <v>179.12559997810192</v>
          </cell>
          <cell r="BY216">
            <v>178.25546062538979</v>
          </cell>
          <cell r="BZ216">
            <v>178.39038930686635</v>
          </cell>
          <cell r="CA216">
            <v>181.9438495513312</v>
          </cell>
          <cell r="CB216">
            <v>182.27198629260511</v>
          </cell>
          <cell r="CC216">
            <v>182.40207212868577</v>
          </cell>
          <cell r="CD216">
            <v>189.04430442745971</v>
          </cell>
          <cell r="CE216">
            <v>189.57767366478896</v>
          </cell>
          <cell r="CF216">
            <v>190.63287190724452</v>
          </cell>
          <cell r="CG216">
            <v>191.50875158447994</v>
          </cell>
          <cell r="CH216">
            <v>192.50157378922879</v>
          </cell>
          <cell r="CI216">
            <v>201.91021627019487</v>
          </cell>
          <cell r="CJ216">
            <v>202.09852551078887</v>
          </cell>
          <cell r="CK216">
            <v>202.46550167490284</v>
          </cell>
          <cell r="CL216">
            <v>202.78313809249408</v>
          </cell>
          <cell r="CM216">
            <v>203.83557216458956</v>
          </cell>
        </row>
        <row r="217">
          <cell r="BH217">
            <v>113.16500000000001</v>
          </cell>
          <cell r="BI217">
            <v>161.642</v>
          </cell>
          <cell r="BJ217">
            <v>133.761</v>
          </cell>
          <cell r="BK217">
            <v>76.861000000000004</v>
          </cell>
          <cell r="BL217">
            <v>114.408</v>
          </cell>
          <cell r="BM217">
            <v>116.521</v>
          </cell>
          <cell r="BN217">
            <v>91.440184133794475</v>
          </cell>
          <cell r="BO217">
            <v>138.84975353216907</v>
          </cell>
          <cell r="BP217">
            <v>119.03879662473921</v>
          </cell>
          <cell r="BQ217">
            <v>122.6666169556933</v>
          </cell>
          <cell r="BR217">
            <v>129.517035718496</v>
          </cell>
          <cell r="BS217">
            <v>127.16953394561116</v>
          </cell>
          <cell r="BT217">
            <v>130.80256963509734</v>
          </cell>
          <cell r="BU217">
            <v>133.05614903110688</v>
          </cell>
          <cell r="BV217">
            <v>133.38681735004673</v>
          </cell>
          <cell r="BW217">
            <v>130.88879674194786</v>
          </cell>
          <cell r="BX217">
            <v>133.37606415356103</v>
          </cell>
          <cell r="BY217">
            <v>132.72370624669864</v>
          </cell>
          <cell r="BZ217">
            <v>132.83239597646849</v>
          </cell>
          <cell r="CA217">
            <v>136.02903849065106</v>
          </cell>
          <cell r="CB217">
            <v>132.08021775862093</v>
          </cell>
          <cell r="CC217">
            <v>134.27252497343144</v>
          </cell>
          <cell r="CD217">
            <v>138.78099082900152</v>
          </cell>
          <cell r="CE217">
            <v>134.95458325398153</v>
          </cell>
          <cell r="CF217">
            <v>139.94641521444481</v>
          </cell>
          <cell r="CG217">
            <v>136.32924116751681</v>
          </cell>
          <cell r="CH217">
            <v>141.31851516118701</v>
          </cell>
          <cell r="CI217">
            <v>146.28690186305741</v>
          </cell>
          <cell r="CJ217">
            <v>142.11676387968373</v>
          </cell>
          <cell r="CK217">
            <v>146.68924464008501</v>
          </cell>
          <cell r="CL217">
            <v>142.59822855547836</v>
          </cell>
          <cell r="CM217">
            <v>147.68186765207454</v>
          </cell>
        </row>
        <row r="218">
          <cell r="BH218">
            <v>108.33199999999999</v>
          </cell>
          <cell r="BI218">
            <v>105.607</v>
          </cell>
          <cell r="BJ218">
            <v>134.53100000000001</v>
          </cell>
          <cell r="BK218">
            <v>119.992</v>
          </cell>
          <cell r="BL218">
            <v>127.999</v>
          </cell>
          <cell r="BM218">
            <v>159.16399999999999</v>
          </cell>
          <cell r="BN218">
            <v>137.76563844883049</v>
          </cell>
          <cell r="BO218">
            <v>148.04817144351802</v>
          </cell>
          <cell r="BP218">
            <v>158.50093169700972</v>
          </cell>
          <cell r="BQ218">
            <v>157.98870019978662</v>
          </cell>
          <cell r="BR218">
            <v>160.99924969930433</v>
          </cell>
          <cell r="BS218">
            <v>166.97814536351058</v>
          </cell>
          <cell r="BT218">
            <v>161.97006243799967</v>
          </cell>
          <cell r="BU218">
            <v>166.40818303481612</v>
          </cell>
          <cell r="BV218">
            <v>166.84969346652812</v>
          </cell>
          <cell r="BW218">
            <v>168.39356157033654</v>
          </cell>
          <cell r="BX218">
            <v>168.88918373746753</v>
          </cell>
          <cell r="BY218">
            <v>168.07803328671349</v>
          </cell>
          <cell r="BZ218">
            <v>172.37189559918343</v>
          </cell>
          <cell r="CA218">
            <v>173.80054246368874</v>
          </cell>
          <cell r="CB218">
            <v>174.11017427513787</v>
          </cell>
          <cell r="CC218">
            <v>178.43597577685071</v>
          </cell>
          <cell r="CD218">
            <v>178.83849807266677</v>
          </cell>
          <cell r="CE218">
            <v>179.34140943283995</v>
          </cell>
          <cell r="CF218">
            <v>180.3393765179847</v>
          </cell>
          <cell r="CG218">
            <v>181.16862954521827</v>
          </cell>
          <cell r="CH218">
            <v>190.67767543409411</v>
          </cell>
          <cell r="CI218">
            <v>191.57591998044916</v>
          </cell>
          <cell r="CJ218">
            <v>191.75463127346541</v>
          </cell>
          <cell r="CK218">
            <v>192.1029423502296</v>
          </cell>
          <cell r="CL218">
            <v>192.40429313462042</v>
          </cell>
          <cell r="CM218">
            <v>193.40281368830645</v>
          </cell>
        </row>
        <row r="219">
          <cell r="BH219">
            <v>121.974</v>
          </cell>
          <cell r="BI219">
            <v>173.23400000000001</v>
          </cell>
          <cell r="BJ219">
            <v>124.634</v>
          </cell>
          <cell r="BK219">
            <v>119.152</v>
          </cell>
          <cell r="BL219">
            <v>163.41499999999999</v>
          </cell>
          <cell r="BM219">
            <v>183.16200000000001</v>
          </cell>
          <cell r="BN219">
            <v>163.46557761170277</v>
          </cell>
          <cell r="BO219">
            <v>171.40891906827071</v>
          </cell>
          <cell r="BP219">
            <v>173.47237083839801</v>
          </cell>
          <cell r="BQ219">
            <v>183.65876920954108</v>
          </cell>
          <cell r="BR219">
            <v>188.78065883337192</v>
          </cell>
          <cell r="BS219">
            <v>192.17757751724346</v>
          </cell>
          <cell r="BT219">
            <v>187.27336383199895</v>
          </cell>
          <cell r="BU219">
            <v>191.75614630099267</v>
          </cell>
          <cell r="BV219">
            <v>192.21851432441892</v>
          </cell>
          <cell r="BW219">
            <v>195.6329519186379</v>
          </cell>
          <cell r="BX219">
            <v>196.24557317827728</v>
          </cell>
          <cell r="BY219">
            <v>195.31018372145519</v>
          </cell>
          <cell r="BZ219">
            <v>197.49702957357846</v>
          </cell>
          <cell r="CA219">
            <v>201.18318848836222</v>
          </cell>
          <cell r="CB219">
            <v>201.54881355185356</v>
          </cell>
          <cell r="CC219">
            <v>205.8119942260609</v>
          </cell>
          <cell r="CD219">
            <v>206.27385413745404</v>
          </cell>
          <cell r="CE219">
            <v>206.85410805807197</v>
          </cell>
          <cell r="CF219">
            <v>208.00635593559107</v>
          </cell>
          <cell r="CG219">
            <v>208.96245347156378</v>
          </cell>
          <cell r="CH219">
            <v>218.44727058720264</v>
          </cell>
          <cell r="CI219">
            <v>219.47650046093557</v>
          </cell>
          <cell r="CJ219">
            <v>219.68139819058311</v>
          </cell>
          <cell r="CK219">
            <v>220.0803265971978</v>
          </cell>
          <cell r="CL219">
            <v>220.42552601447605</v>
          </cell>
          <cell r="CM219">
            <v>221.56951316045843</v>
          </cell>
        </row>
        <row r="220">
          <cell r="BH220">
            <v>126.47499999999999</v>
          </cell>
          <cell r="BI220">
            <v>171.51900000000001</v>
          </cell>
          <cell r="BJ220">
            <v>103.99</v>
          </cell>
          <cell r="BK220">
            <v>136.548</v>
          </cell>
          <cell r="BL220">
            <v>154.31800000000001</v>
          </cell>
          <cell r="BM220">
            <v>163.47</v>
          </cell>
          <cell r="BN220">
            <v>163.87014074034659</v>
          </cell>
          <cell r="BO220">
            <v>166.76681250017276</v>
          </cell>
          <cell r="BP220">
            <v>169.31386223579918</v>
          </cell>
          <cell r="BQ220">
            <v>179.18410202787442</v>
          </cell>
          <cell r="BR220">
            <v>179.53729585058571</v>
          </cell>
          <cell r="BS220">
            <v>183.7250149474292</v>
          </cell>
          <cell r="BT220">
            <v>182.88428299555093</v>
          </cell>
          <cell r="BU220">
            <v>185.2119590436954</v>
          </cell>
          <cell r="BV220">
            <v>185.61857489757153</v>
          </cell>
          <cell r="BW220">
            <v>189.2546711106678</v>
          </cell>
          <cell r="BX220">
            <v>189.81703964277466</v>
          </cell>
          <cell r="BY220">
            <v>188.88622442024655</v>
          </cell>
          <cell r="BZ220">
            <v>191.11457570285381</v>
          </cell>
          <cell r="CA220">
            <v>194.8067936036143</v>
          </cell>
          <cell r="CB220">
            <v>193.05357472507734</v>
          </cell>
          <cell r="CC220">
            <v>199.49077124533525</v>
          </cell>
          <cell r="CD220">
            <v>199.94110423288461</v>
          </cell>
          <cell r="CE220">
            <v>200.50550244077968</v>
          </cell>
          <cell r="CF220">
            <v>201.62042171240361</v>
          </cell>
          <cell r="CG220">
            <v>202.54698752184626</v>
          </cell>
          <cell r="CH220">
            <v>212.16988519972878</v>
          </cell>
          <cell r="CI220">
            <v>213.16965596891976</v>
          </cell>
          <cell r="CJ220">
            <v>213.36829742502292</v>
          </cell>
          <cell r="CK220">
            <v>213.7558157217135</v>
          </cell>
          <cell r="CL220">
            <v>214.09120955306241</v>
          </cell>
          <cell r="CM220">
            <v>215.20230145142926</v>
          </cell>
        </row>
        <row r="221">
          <cell r="BH221">
            <v>134.20699999999999</v>
          </cell>
          <cell r="BI221">
            <v>174.43600000000001</v>
          </cell>
          <cell r="BJ221">
            <v>135.81200000000001</v>
          </cell>
          <cell r="BK221">
            <v>148.45699999999999</v>
          </cell>
          <cell r="BL221">
            <v>166.32499999999999</v>
          </cell>
          <cell r="BM221">
            <v>161.45099999999999</v>
          </cell>
          <cell r="BN221">
            <v>175.75501538159759</v>
          </cell>
          <cell r="BO221">
            <v>179.30452467624866</v>
          </cell>
          <cell r="BP221">
            <v>183.31837803317407</v>
          </cell>
          <cell r="BQ221">
            <v>188.55673451265179</v>
          </cell>
          <cell r="BR221">
            <v>189.69017146560253</v>
          </cell>
          <cell r="BS221">
            <v>195.46157953691122</v>
          </cell>
          <cell r="BT221">
            <v>194.51218384148135</v>
          </cell>
          <cell r="BU221">
            <v>196.82906459158878</v>
          </cell>
          <cell r="BV221">
            <v>197.36104858222708</v>
          </cell>
          <cell r="BW221">
            <v>200.78735100201126</v>
          </cell>
          <cell r="BX221">
            <v>201.38298731915407</v>
          </cell>
          <cell r="BY221">
            <v>200.40833421936952</v>
          </cell>
          <cell r="BZ221">
            <v>204.63025314726605</v>
          </cell>
          <cell r="CA221">
            <v>206.32695596521745</v>
          </cell>
          <cell r="CB221">
            <v>206.69463805490295</v>
          </cell>
          <cell r="CC221">
            <v>212.98860380425808</v>
          </cell>
          <cell r="CD221">
            <v>213.46966696860011</v>
          </cell>
          <cell r="CE221">
            <v>214.07004292391963</v>
          </cell>
          <cell r="CF221">
            <v>215.26118053936619</v>
          </cell>
          <cell r="CG221">
            <v>216.25088557566872</v>
          </cell>
          <cell r="CH221">
            <v>225.73261611989463</v>
          </cell>
          <cell r="CI221">
            <v>228.89595682112784</v>
          </cell>
          <cell r="CJ221">
            <v>227.00753520955806</v>
          </cell>
          <cell r="CK221">
            <v>229.52561061052114</v>
          </cell>
          <cell r="CL221">
            <v>227.77664427072904</v>
          </cell>
          <cell r="CM221">
            <v>231.07872053221504</v>
          </cell>
        </row>
        <row r="274">
          <cell r="BI274">
            <v>349.25235600000002</v>
          </cell>
          <cell r="BJ274">
            <v>310.37440133699988</v>
          </cell>
          <cell r="BK274">
            <v>391.07657380679996</v>
          </cell>
          <cell r="BL274">
            <v>447.44831742239995</v>
          </cell>
          <cell r="BM274">
            <v>615.44315936879991</v>
          </cell>
          <cell r="BN274">
            <v>682.84198130399989</v>
          </cell>
          <cell r="BO274">
            <v>475.36164959129104</v>
          </cell>
          <cell r="BP274">
            <v>562.05567567898731</v>
          </cell>
          <cell r="BQ274">
            <v>597.46702924943747</v>
          </cell>
          <cell r="BR274">
            <v>619.17699509025681</v>
          </cell>
          <cell r="BS274">
            <v>690.79999768267203</v>
          </cell>
          <cell r="BT274">
            <v>707.0809301469983</v>
          </cell>
          <cell r="BU274">
            <v>768.04020729102103</v>
          </cell>
          <cell r="BV274">
            <v>813.51455103433386</v>
          </cell>
          <cell r="BW274">
            <v>821.4493902821788</v>
          </cell>
          <cell r="BX274">
            <v>850.65949077910625</v>
          </cell>
          <cell r="BY274">
            <v>789.96248607383109</v>
          </cell>
          <cell r="BZ274">
            <v>792.14891390672767</v>
          </cell>
          <cell r="CA274">
            <v>843.94321152733153</v>
          </cell>
          <cell r="CB274">
            <v>872.1189025891224</v>
          </cell>
          <cell r="CC274">
            <v>845.89193938008714</v>
          </cell>
          <cell r="CD274">
            <v>859.04741512484247</v>
          </cell>
          <cell r="CE274">
            <v>895.54869020596038</v>
          </cell>
          <cell r="CF274">
            <v>933.86479367579182</v>
          </cell>
          <cell r="CG274">
            <v>959.71155076619903</v>
          </cell>
          <cell r="CH274">
            <v>970.84453110898278</v>
          </cell>
          <cell r="CI274">
            <v>975.00534879609916</v>
          </cell>
          <cell r="CJ274">
            <v>999.13685113015868</v>
          </cell>
          <cell r="CK274">
            <v>1023.6154860733739</v>
          </cell>
          <cell r="CL274">
            <v>1042.9533254942914</v>
          </cell>
          <cell r="CM274">
            <v>1069.6881573210683</v>
          </cell>
          <cell r="CN274">
            <v>1081.776247943747</v>
          </cell>
        </row>
        <row r="275">
          <cell r="BI275">
            <v>321.55026400000003</v>
          </cell>
          <cell r="BJ275">
            <v>281.9704924134</v>
          </cell>
          <cell r="BK275">
            <v>360.12985386839989</v>
          </cell>
          <cell r="BL275">
            <v>433.08167769719989</v>
          </cell>
          <cell r="BM275">
            <v>541.74705515279982</v>
          </cell>
          <cell r="BN275">
            <v>653.15189590559999</v>
          </cell>
          <cell r="BO275">
            <v>435.97700694111154</v>
          </cell>
          <cell r="BP275">
            <v>521.37954088810204</v>
          </cell>
          <cell r="BQ275">
            <v>554.44761203568441</v>
          </cell>
          <cell r="BR275">
            <v>575.16873101542694</v>
          </cell>
          <cell r="BS275">
            <v>637.46418535242992</v>
          </cell>
          <cell r="BT275">
            <v>659.70505823781593</v>
          </cell>
          <cell r="BU275">
            <v>710.5520328503294</v>
          </cell>
          <cell r="BV275">
            <v>755.01789851364208</v>
          </cell>
          <cell r="BW275">
            <v>761.89635768965309</v>
          </cell>
          <cell r="BX275">
            <v>789.03268872412298</v>
          </cell>
          <cell r="BY275">
            <v>732.5477597658471</v>
          </cell>
          <cell r="BZ275">
            <v>735.24080720311269</v>
          </cell>
          <cell r="CA275">
            <v>782.46169296581661</v>
          </cell>
          <cell r="CB275">
            <v>809.08569736264337</v>
          </cell>
          <cell r="CC275">
            <v>784.59215724526302</v>
          </cell>
          <cell r="CD275">
            <v>796.83398534644289</v>
          </cell>
          <cell r="CE275">
            <v>830.68784189597704</v>
          </cell>
          <cell r="CF275">
            <v>866.27427150842857</v>
          </cell>
          <cell r="CG275">
            <v>890.14604843868369</v>
          </cell>
          <cell r="CH275">
            <v>900.5621655910104</v>
          </cell>
          <cell r="CI275">
            <v>904.38028731272152</v>
          </cell>
          <cell r="CJ275">
            <v>926.77861229856831</v>
          </cell>
          <cell r="CK275">
            <v>949.4814874425399</v>
          </cell>
          <cell r="CL275">
            <v>967.4198537689731</v>
          </cell>
          <cell r="CM275">
            <v>992.20903779304376</v>
          </cell>
          <cell r="CN275">
            <v>1003.4348142344884</v>
          </cell>
        </row>
        <row r="276">
          <cell r="BI276">
            <v>348.621377</v>
          </cell>
          <cell r="BJ276">
            <v>305.9594253198</v>
          </cell>
          <cell r="BK276">
            <v>370.1256100164</v>
          </cell>
          <cell r="BL276">
            <v>537.68856651300007</v>
          </cell>
          <cell r="BM276">
            <v>614.99143232100005</v>
          </cell>
          <cell r="BN276">
            <v>722.11445622539986</v>
          </cell>
          <cell r="BO276">
            <v>489.70880905161579</v>
          </cell>
          <cell r="BP276">
            <v>585.8717782265112</v>
          </cell>
          <cell r="BQ276">
            <v>625.47595975415504</v>
          </cell>
          <cell r="BR276">
            <v>656.37994320049256</v>
          </cell>
          <cell r="BS276">
            <v>715.52721617254667</v>
          </cell>
          <cell r="BT276">
            <v>741.42438558884203</v>
          </cell>
          <cell r="BU276">
            <v>801.45018855816022</v>
          </cell>
          <cell r="BV276">
            <v>851.4422553877256</v>
          </cell>
          <cell r="BW276">
            <v>859.74471635775149</v>
          </cell>
          <cell r="BX276">
            <v>890.28035644438546</v>
          </cell>
          <cell r="BY276">
            <v>825.02526230312299</v>
          </cell>
          <cell r="BZ276">
            <v>828.86838046737307</v>
          </cell>
          <cell r="CA276">
            <v>882.41184926558697</v>
          </cell>
          <cell r="CB276">
            <v>912.34578784486246</v>
          </cell>
          <cell r="CC276">
            <v>884.73104620872937</v>
          </cell>
          <cell r="CD276">
            <v>898.408781989521</v>
          </cell>
          <cell r="CE276">
            <v>936.46080397574281</v>
          </cell>
          <cell r="CF276">
            <v>976.78058072871067</v>
          </cell>
          <cell r="CG276">
            <v>1003.6908215856737</v>
          </cell>
          <cell r="CH276">
            <v>1015.4059000181496</v>
          </cell>
          <cell r="CI276">
            <v>1019.6995362180244</v>
          </cell>
          <cell r="CJ276">
            <v>1044.9360230884613</v>
          </cell>
          <cell r="CK276">
            <v>1070.5405012661404</v>
          </cell>
          <cell r="CL276">
            <v>1090.7946502758957</v>
          </cell>
          <cell r="CM276">
            <v>1118.7324538133005</v>
          </cell>
          <cell r="CN276">
            <v>1131.3845922614623</v>
          </cell>
        </row>
        <row r="277">
          <cell r="BH277">
            <v>330.79328499999997</v>
          </cell>
          <cell r="BI277">
            <v>373.46318726220005</v>
          </cell>
          <cell r="BJ277">
            <v>325.61936246699997</v>
          </cell>
          <cell r="BK277">
            <v>315.5396102208</v>
          </cell>
          <cell r="BL277">
            <v>503.10907044299989</v>
          </cell>
          <cell r="BM277">
            <v>525.35745428039991</v>
          </cell>
          <cell r="BN277">
            <v>444.67027324019989</v>
          </cell>
          <cell r="BO277">
            <v>459.50434953827551</v>
          </cell>
          <cell r="BP277">
            <v>485.59966376781847</v>
          </cell>
          <cell r="BQ277">
            <v>514.21347534264896</v>
          </cell>
          <cell r="BR277">
            <v>537.99423584085741</v>
          </cell>
          <cell r="BS277">
            <v>572.1427528994692</v>
          </cell>
          <cell r="BT277">
            <v>587.9250039257048</v>
          </cell>
          <cell r="BU277">
            <v>670.13149914614053</v>
          </cell>
          <cell r="BV277">
            <v>690.91924106471322</v>
          </cell>
          <cell r="BW277">
            <v>699.98694307256301</v>
          </cell>
          <cell r="BX277">
            <v>723.12958078178906</v>
          </cell>
          <cell r="BY277">
            <v>669.4631408743578</v>
          </cell>
          <cell r="BZ277">
            <v>674.41845359818217</v>
          </cell>
          <cell r="CA277">
            <v>720.80549609200671</v>
          </cell>
          <cell r="CB277">
            <v>741.37455296643748</v>
          </cell>
          <cell r="CC277">
            <v>719.90904436272444</v>
          </cell>
          <cell r="CD277">
            <v>730.74587363819228</v>
          </cell>
          <cell r="CE277">
            <v>761.97600320196511</v>
          </cell>
          <cell r="CF277">
            <v>795.13175922644211</v>
          </cell>
          <cell r="CG277">
            <v>817.03175111493078</v>
          </cell>
          <cell r="CH277">
            <v>826.01899963922256</v>
          </cell>
          <cell r="CI277">
            <v>829.80453902756108</v>
          </cell>
          <cell r="CJ277">
            <v>850.29161992646482</v>
          </cell>
          <cell r="CK277">
            <v>871.20473983233353</v>
          </cell>
          <cell r="CL277">
            <v>887.69586467650458</v>
          </cell>
          <cell r="CM277">
            <v>910.38202892027039</v>
          </cell>
        </row>
        <row r="278">
          <cell r="BH278">
            <v>266.06931600000001</v>
          </cell>
          <cell r="BI278">
            <v>283.65791009219998</v>
          </cell>
          <cell r="BJ278">
            <v>272.43219533039991</v>
          </cell>
          <cell r="BK278">
            <v>328.55922590400002</v>
          </cell>
          <cell r="BL278">
            <v>479.9664919224</v>
          </cell>
          <cell r="BM278">
            <v>592.41103241040003</v>
          </cell>
          <cell r="BN278">
            <v>483.82860868966981</v>
          </cell>
          <cell r="BO278">
            <v>440.14846691907627</v>
          </cell>
          <cell r="BP278">
            <v>495.45310621567302</v>
          </cell>
          <cell r="BQ278">
            <v>531.76418940228439</v>
          </cell>
          <cell r="BR278">
            <v>554.36091248188973</v>
          </cell>
          <cell r="BS278">
            <v>599.05252997417256</v>
          </cell>
          <cell r="BT278">
            <v>603.23073690956744</v>
          </cell>
          <cell r="BU278">
            <v>683.51734308897744</v>
          </cell>
          <cell r="BV278">
            <v>712.94013383726019</v>
          </cell>
          <cell r="BW278">
            <v>721.72639664928954</v>
          </cell>
          <cell r="BX278">
            <v>745.34718984756898</v>
          </cell>
          <cell r="BY278">
            <v>690.11412459289704</v>
          </cell>
          <cell r="BZ278">
            <v>693.3523600665327</v>
          </cell>
          <cell r="CA278">
            <v>741.67953207131461</v>
          </cell>
          <cell r="CB278">
            <v>764.00713765081377</v>
          </cell>
          <cell r="CC278">
            <v>741.46129415359667</v>
          </cell>
          <cell r="CD278">
            <v>752.55092752850112</v>
          </cell>
          <cell r="CE278">
            <v>784.58992757954513</v>
          </cell>
          <cell r="CF278">
            <v>818.58235093887095</v>
          </cell>
          <cell r="CG278">
            <v>841.3722897640888</v>
          </cell>
          <cell r="CH278">
            <v>850.70709754320899</v>
          </cell>
          <cell r="CI278">
            <v>854.4857403515158</v>
          </cell>
          <cell r="CJ278">
            <v>875.57780234623783</v>
          </cell>
          <cell r="CK278">
            <v>897.0977774444957</v>
          </cell>
          <cell r="CL278">
            <v>914.08925858261046</v>
          </cell>
          <cell r="CM278">
            <v>937.48913948922393</v>
          </cell>
        </row>
        <row r="279">
          <cell r="BH279">
            <v>335.66555599999998</v>
          </cell>
          <cell r="BI279">
            <v>392.01331769459995</v>
          </cell>
          <cell r="BJ279">
            <v>346.73038181459998</v>
          </cell>
          <cell r="BK279">
            <v>403.29062061119998</v>
          </cell>
          <cell r="BL279">
            <v>569.81299552379994</v>
          </cell>
          <cell r="BM279">
            <v>796.95696388139993</v>
          </cell>
          <cell r="BN279">
            <v>607.50250316136339</v>
          </cell>
          <cell r="BO279">
            <v>564.2469106849054</v>
          </cell>
          <cell r="BP279">
            <v>625.70053299476433</v>
          </cell>
          <cell r="BQ279">
            <v>672.86330760796466</v>
          </cell>
          <cell r="BR279">
            <v>703.95473542585864</v>
          </cell>
          <cell r="BS279">
            <v>769.48511258915983</v>
          </cell>
          <cell r="BT279">
            <v>764.22820567201757</v>
          </cell>
          <cell r="BU279">
            <v>870.11723123023091</v>
          </cell>
          <cell r="BV279">
            <v>905.62036317176921</v>
          </cell>
          <cell r="BW279">
            <v>918.12318013009462</v>
          </cell>
          <cell r="BX279">
            <v>948.71049131967061</v>
          </cell>
          <cell r="BY279">
            <v>878.64401928582492</v>
          </cell>
          <cell r="BZ279">
            <v>881.35989430475661</v>
          </cell>
          <cell r="CA279">
            <v>943.62060916573182</v>
          </cell>
          <cell r="CB279">
            <v>971.75514506400589</v>
          </cell>
          <cell r="CC279">
            <v>943.37713777467877</v>
          </cell>
          <cell r="CD279">
            <v>957.45302205337623</v>
          </cell>
          <cell r="CE279">
            <v>998.13134084546448</v>
          </cell>
          <cell r="CF279">
            <v>1041.2377736615661</v>
          </cell>
          <cell r="CG279">
            <v>1070.3860496943435</v>
          </cell>
          <cell r="CH279">
            <v>1082.2136996331169</v>
          </cell>
          <cell r="CI279">
            <v>1087.0666435753503</v>
          </cell>
          <cell r="CJ279">
            <v>1113.8684247106933</v>
          </cell>
          <cell r="CK279">
            <v>1141.2314942382366</v>
          </cell>
          <cell r="CL279">
            <v>1162.8444078515697</v>
          </cell>
          <cell r="CM279">
            <v>1192.636412346194</v>
          </cell>
        </row>
        <row r="280">
          <cell r="BH280">
            <v>345.71900400000004</v>
          </cell>
          <cell r="BI280">
            <v>337.07744438759994</v>
          </cell>
          <cell r="BJ280">
            <v>325.96989736499995</v>
          </cell>
          <cell r="BK280">
            <v>368.5193224272</v>
          </cell>
          <cell r="BL280">
            <v>541.47853219319995</v>
          </cell>
          <cell r="BM280">
            <v>654.78177295019998</v>
          </cell>
          <cell r="BN280">
            <v>569.302430693372</v>
          </cell>
          <cell r="BO280">
            <v>501.05322891861078</v>
          </cell>
          <cell r="BP280">
            <v>565.01101647511928</v>
          </cell>
          <cell r="BQ280">
            <v>602.71936291848374</v>
          </cell>
          <cell r="BR280">
            <v>629.96165925824369</v>
          </cell>
          <cell r="BS280">
            <v>681.30842117058467</v>
          </cell>
          <cell r="BT280">
            <v>690.50343361599357</v>
          </cell>
          <cell r="BU280">
            <v>777.21861334600669</v>
          </cell>
          <cell r="BV280">
            <v>811.70221661227947</v>
          </cell>
          <cell r="BW280">
            <v>821.2420783840796</v>
          </cell>
          <cell r="BX280">
            <v>848.78771147889154</v>
          </cell>
          <cell r="BY280">
            <v>786.0322335634263</v>
          </cell>
          <cell r="BZ280">
            <v>789.89081068745008</v>
          </cell>
          <cell r="CA280">
            <v>844.22637354231597</v>
          </cell>
          <cell r="CB280">
            <v>869.95780600533692</v>
          </cell>
          <cell r="CC280">
            <v>844.24392258869341</v>
          </cell>
          <cell r="CD280">
            <v>856.98966226034815</v>
          </cell>
          <cell r="CE280">
            <v>893.44939059588819</v>
          </cell>
          <cell r="CF280">
            <v>932.12661980925373</v>
          </cell>
          <cell r="CG280">
            <v>958.00336546694518</v>
          </cell>
          <cell r="CH280">
            <v>968.70644746851167</v>
          </cell>
          <cell r="CI280">
            <v>972.99821417944031</v>
          </cell>
          <cell r="CJ280">
            <v>997.02967400557293</v>
          </cell>
          <cell r="CK280">
            <v>1021.5204946566049</v>
          </cell>
          <cell r="CL280">
            <v>1040.8627568377121</v>
          </cell>
          <cell r="CM280">
            <v>1067.5056001839487</v>
          </cell>
        </row>
        <row r="281">
          <cell r="BH281">
            <v>321.90140100000002</v>
          </cell>
          <cell r="BI281">
            <v>354.83964291719991</v>
          </cell>
          <cell r="BJ281">
            <v>372.68275107419998</v>
          </cell>
          <cell r="BK281">
            <v>377.03665906200001</v>
          </cell>
          <cell r="BL281">
            <v>565.24082995799995</v>
          </cell>
          <cell r="BM281">
            <v>675.1612987182001</v>
          </cell>
          <cell r="BN281">
            <v>590.94305698552148</v>
          </cell>
          <cell r="BO281">
            <v>527.39749898591094</v>
          </cell>
          <cell r="BP281">
            <v>592.80452492999041</v>
          </cell>
          <cell r="BQ281">
            <v>625.7391000555366</v>
          </cell>
          <cell r="BR281">
            <v>656.64071922233222</v>
          </cell>
          <cell r="BS281">
            <v>709.37632952682031</v>
          </cell>
          <cell r="BT281">
            <v>720.71298655181226</v>
          </cell>
          <cell r="BU281">
            <v>811.62021507554311</v>
          </cell>
          <cell r="BV281">
            <v>846.47252275629671</v>
          </cell>
          <cell r="BW281">
            <v>855.81826564846847</v>
          </cell>
          <cell r="BX281">
            <v>885.22142153647985</v>
          </cell>
          <cell r="BY281">
            <v>819.70705108380025</v>
          </cell>
          <cell r="BZ281">
            <v>823.96908231372015</v>
          </cell>
          <cell r="CA281">
            <v>880.51190340283108</v>
          </cell>
          <cell r="CB281">
            <v>907.16319695722609</v>
          </cell>
          <cell r="CC281">
            <v>880.37526025536931</v>
          </cell>
          <cell r="CD281">
            <v>893.77918498304564</v>
          </cell>
          <cell r="CE281">
            <v>931.78089429059014</v>
          </cell>
          <cell r="CF281">
            <v>972.13309730025094</v>
          </cell>
          <cell r="CG281">
            <v>999.07789441202476</v>
          </cell>
          <cell r="CH281">
            <v>1010.2293438386434</v>
          </cell>
          <cell r="CI281">
            <v>1014.7257126687263</v>
          </cell>
          <cell r="CJ281">
            <v>1039.7994373539416</v>
          </cell>
          <cell r="CK281">
            <v>1065.3325299353944</v>
          </cell>
          <cell r="CL281">
            <v>1085.5034580148388</v>
          </cell>
          <cell r="CM281">
            <v>1113.2828038910557</v>
          </cell>
        </row>
        <row r="282">
          <cell r="BH282">
            <v>329.70274599999999</v>
          </cell>
          <cell r="BI282">
            <v>324.89426229119999</v>
          </cell>
          <cell r="BJ282">
            <v>359.86441737959996</v>
          </cell>
          <cell r="BK282">
            <v>363.55715922959985</v>
          </cell>
          <cell r="BL282">
            <v>424.44683470979999</v>
          </cell>
          <cell r="BM282">
            <v>496.57523222159995</v>
          </cell>
          <cell r="BN282">
            <v>534.79627378150815</v>
          </cell>
          <cell r="BO282">
            <v>442.917304681254</v>
          </cell>
          <cell r="BP282">
            <v>500.51567326126201</v>
          </cell>
          <cell r="BQ282">
            <v>517.44124279696905</v>
          </cell>
          <cell r="BR282">
            <v>533.76957900750597</v>
          </cell>
          <cell r="BS282">
            <v>586.9566505039063</v>
          </cell>
          <cell r="BT282">
            <v>608.98117453019165</v>
          </cell>
          <cell r="BU282">
            <v>673.29925287523417</v>
          </cell>
          <cell r="BV282">
            <v>703.67013075727482</v>
          </cell>
          <cell r="BW282">
            <v>709.22510978428113</v>
          </cell>
          <cell r="BX282">
            <v>734.37302880387483</v>
          </cell>
          <cell r="BY282">
            <v>682.14675102386445</v>
          </cell>
          <cell r="BZ282">
            <v>685.90973935017144</v>
          </cell>
          <cell r="CA282">
            <v>731.04976600377074</v>
          </cell>
          <cell r="CB282">
            <v>753.68265097214612</v>
          </cell>
          <cell r="CC282">
            <v>731.24098068362571</v>
          </cell>
          <cell r="CD282">
            <v>742.74915024669292</v>
          </cell>
          <cell r="CE282">
            <v>774.52282255686691</v>
          </cell>
          <cell r="CF282">
            <v>807.85005754304416</v>
          </cell>
          <cell r="CG282">
            <v>830.02364667325219</v>
          </cell>
          <cell r="CH282">
            <v>839.43849221449511</v>
          </cell>
          <cell r="CI282">
            <v>843.16722027762341</v>
          </cell>
          <cell r="CJ282">
            <v>864.06615627147528</v>
          </cell>
          <cell r="CK282">
            <v>885.26502954298542</v>
          </cell>
          <cell r="CL282">
            <v>901.97971028647578</v>
          </cell>
          <cell r="CM282">
            <v>925.05650749191045</v>
          </cell>
        </row>
        <row r="283">
          <cell r="BH283">
            <v>389.86420600000002</v>
          </cell>
          <cell r="BI283">
            <v>335.59704071459993</v>
          </cell>
          <cell r="BJ283">
            <v>481.31726382179994</v>
          </cell>
          <cell r="BK283">
            <v>369.28410579899992</v>
          </cell>
          <cell r="BL283">
            <v>580.09601391839976</v>
          </cell>
          <cell r="BM283">
            <v>694.05050001419988</v>
          </cell>
          <cell r="BN283">
            <v>639.73798808908225</v>
          </cell>
          <cell r="BO283">
            <v>553.34807663833169</v>
          </cell>
          <cell r="BP283">
            <v>634.9317008503873</v>
          </cell>
          <cell r="BQ283">
            <v>648.78017355711211</v>
          </cell>
          <cell r="BR283">
            <v>690.149009656207</v>
          </cell>
          <cell r="BS283">
            <v>746.77651530415415</v>
          </cell>
          <cell r="BT283">
            <v>762.46561155302015</v>
          </cell>
          <cell r="BU283">
            <v>853.87805642236424</v>
          </cell>
          <cell r="BV283">
            <v>892.01418572364025</v>
          </cell>
          <cell r="BW283">
            <v>899.03551048968325</v>
          </cell>
          <cell r="BX283">
            <v>932.60738155024387</v>
          </cell>
          <cell r="BY283">
            <v>863.38794769698336</v>
          </cell>
          <cell r="BZ283">
            <v>868.00014914779035</v>
          </cell>
          <cell r="CA283">
            <v>926.8628630801835</v>
          </cell>
          <cell r="CB283">
            <v>955.15791197267231</v>
          </cell>
          <cell r="CC283">
            <v>926.74804822594501</v>
          </cell>
          <cell r="CD283">
            <v>941.28722632366464</v>
          </cell>
          <cell r="CE283">
            <v>981.14559936177011</v>
          </cell>
          <cell r="CF283">
            <v>1023.6140910406593</v>
          </cell>
          <cell r="CG283">
            <v>1051.902260936216</v>
          </cell>
          <cell r="CH283">
            <v>1063.7062762545409</v>
          </cell>
          <cell r="CI283">
            <v>1068.4328751567909</v>
          </cell>
          <cell r="CJ283">
            <v>1094.8837193421259</v>
          </cell>
          <cell r="CK283">
            <v>1121.7244565763131</v>
          </cell>
          <cell r="CL283">
            <v>1142.9634851592916</v>
          </cell>
          <cell r="CM283">
            <v>1172.2084222937353</v>
          </cell>
        </row>
        <row r="284">
          <cell r="BH284">
            <v>359.21143000000001</v>
          </cell>
          <cell r="BI284">
            <v>304.15714683479996</v>
          </cell>
          <cell r="BJ284">
            <v>373.4603212536</v>
          </cell>
          <cell r="BK284">
            <v>398.80355345460003</v>
          </cell>
          <cell r="BL284">
            <v>559.29540534839987</v>
          </cell>
          <cell r="BM284">
            <v>578.25096576659985</v>
          </cell>
          <cell r="BN284">
            <v>591.90038972241325</v>
          </cell>
          <cell r="BO284">
            <v>497.93611716120483</v>
          </cell>
          <cell r="BP284">
            <v>574.5789497989889</v>
          </cell>
          <cell r="BQ284">
            <v>600.67254253309898</v>
          </cell>
          <cell r="BR284">
            <v>623.36195195123958</v>
          </cell>
          <cell r="BS284">
            <v>669.6437262286172</v>
          </cell>
          <cell r="BT284">
            <v>695.41542503497567</v>
          </cell>
          <cell r="BU284">
            <v>773.60372488305484</v>
          </cell>
          <cell r="BV284">
            <v>810.20883544494291</v>
          </cell>
          <cell r="BW284">
            <v>816.62453628800813</v>
          </cell>
          <cell r="BX284">
            <v>844.42387618157863</v>
          </cell>
          <cell r="BY284">
            <v>782.60739734465255</v>
          </cell>
          <cell r="BZ284">
            <v>788.05527956651201</v>
          </cell>
          <cell r="CA284">
            <v>840.57093439506059</v>
          </cell>
          <cell r="CB284">
            <v>866.58420834007734</v>
          </cell>
          <cell r="CC284">
            <v>840.54980847893614</v>
          </cell>
          <cell r="CD284">
            <v>853.5414824262192</v>
          </cell>
          <cell r="CE284">
            <v>889.99529002602549</v>
          </cell>
          <cell r="CF284">
            <v>928.57862284563498</v>
          </cell>
          <cell r="CG284">
            <v>954.08465042631008</v>
          </cell>
          <cell r="CH284">
            <v>964.84684165350211</v>
          </cell>
          <cell r="CI284">
            <v>969.07935055268979</v>
          </cell>
          <cell r="CJ284">
            <v>993.08665662661906</v>
          </cell>
          <cell r="CK284">
            <v>1017.4780498717179</v>
          </cell>
          <cell r="CL284">
            <v>1036.7267363988813</v>
          </cell>
          <cell r="CM284">
            <v>1063.2334910987977</v>
          </cell>
        </row>
        <row r="285">
          <cell r="BH285">
            <v>334.36523299999999</v>
          </cell>
          <cell r="BI285">
            <v>291.63864173219997</v>
          </cell>
          <cell r="BJ285">
            <v>359.26167372479989</v>
          </cell>
          <cell r="BK285">
            <v>370.70189820719992</v>
          </cell>
          <cell r="BL285">
            <v>627.47400208499994</v>
          </cell>
          <cell r="BM285">
            <v>518.04714819059996</v>
          </cell>
          <cell r="BN285">
            <v>219.21014220187135</v>
          </cell>
          <cell r="BO285">
            <v>487.40058088841215</v>
          </cell>
          <cell r="BP285">
            <v>481.097836912395</v>
          </cell>
          <cell r="BQ285">
            <v>508.41600474662482</v>
          </cell>
          <cell r="BR285">
            <v>519.08152784969025</v>
          </cell>
          <cell r="BS285">
            <v>521.46656259546671</v>
          </cell>
          <cell r="BT285">
            <v>533.32704823305994</v>
          </cell>
          <cell r="BU285">
            <v>656.57163523293821</v>
          </cell>
          <cell r="BV285">
            <v>656.47766569612213</v>
          </cell>
          <cell r="BW285">
            <v>665.12751522394683</v>
          </cell>
          <cell r="BX285">
            <v>682.42678255228748</v>
          </cell>
          <cell r="BY285">
            <v>630.36182639139224</v>
          </cell>
          <cell r="BZ285">
            <v>638.78612938767219</v>
          </cell>
          <cell r="CA285">
            <v>686.85576848805067</v>
          </cell>
          <cell r="CB285">
            <v>701.76700227465517</v>
          </cell>
          <cell r="CC285">
            <v>681.87936064235146</v>
          </cell>
          <cell r="CD285">
            <v>691.61328807915379</v>
          </cell>
          <cell r="CE285">
            <v>721.71139546420454</v>
          </cell>
          <cell r="CF285">
            <v>753.82598172134749</v>
          </cell>
          <cell r="CG285">
            <v>774.56967072133193</v>
          </cell>
          <cell r="CH285">
            <v>782.32020503661624</v>
          </cell>
          <cell r="CI285">
            <v>786.15453188345782</v>
          </cell>
          <cell r="CJ285">
            <v>805.5450228996815</v>
          </cell>
          <cell r="CK285">
            <v>825.50795311986622</v>
          </cell>
          <cell r="CL285">
            <v>841.16649265295564</v>
          </cell>
          <cell r="CM285">
            <v>862.57594535745011</v>
          </cell>
        </row>
        <row r="290">
          <cell r="BI290">
            <v>20.682200000000002</v>
          </cell>
          <cell r="BJ290">
            <v>10.3245</v>
          </cell>
          <cell r="BK290">
            <v>14.441600000000003</v>
          </cell>
          <cell r="BL290">
            <v>8.088099999999999</v>
          </cell>
          <cell r="BM290">
            <v>5.8523999999999994</v>
          </cell>
          <cell r="BN290">
            <v>9.5861000000000001</v>
          </cell>
          <cell r="BO290">
            <v>12.500588182811574</v>
          </cell>
          <cell r="BP290">
            <v>10.578350945662578</v>
          </cell>
          <cell r="BQ290">
            <v>11.549777884499711</v>
          </cell>
          <cell r="BR290">
            <v>10.448264650697952</v>
          </cell>
          <cell r="BS290">
            <v>10.867926285230549</v>
          </cell>
          <cell r="BT290">
            <v>10.932616332734362</v>
          </cell>
          <cell r="BU290">
            <v>11.188981589780473</v>
          </cell>
          <cell r="BV290">
            <v>10.875387219765029</v>
          </cell>
          <cell r="BW290">
            <v>10.99751334858861</v>
          </cell>
          <cell r="BX290">
            <v>10.862635215641674</v>
          </cell>
          <cell r="BY290">
            <v>10.972484955219805</v>
          </cell>
          <cell r="BZ290">
            <v>10.971426741302031</v>
          </cell>
          <cell r="CA290">
            <v>10.979400465799118</v>
          </cell>
          <cell r="CB290">
            <v>10.935889496103432</v>
          </cell>
          <cell r="CC290">
            <v>10.956692145310249</v>
          </cell>
          <cell r="CD290">
            <v>10.944367374813211</v>
          </cell>
          <cell r="CE290">
            <v>11.050884190832901</v>
          </cell>
          <cell r="CF290">
            <v>11.132876128580259</v>
          </cell>
          <cell r="CG290">
            <v>11.218859281351344</v>
          </cell>
          <cell r="CH290">
            <v>11.302024688371922</v>
          </cell>
          <cell r="CI290">
            <v>11.393784921894509</v>
          </cell>
          <cell r="CJ290">
            <v>11.480347288153389</v>
          </cell>
          <cell r="CK290">
            <v>11.570301024775128</v>
          </cell>
          <cell r="CL290">
            <v>11.656139034125177</v>
          </cell>
          <cell r="CM290">
            <v>11.74361923909108</v>
          </cell>
          <cell r="CN290">
            <v>11.831069601890405</v>
          </cell>
        </row>
        <row r="291">
          <cell r="BI291">
            <v>15.641303000000001</v>
          </cell>
          <cell r="BJ291">
            <v>11.678700000000001</v>
          </cell>
          <cell r="BK291">
            <v>8.088099999999999</v>
          </cell>
          <cell r="BL291">
            <v>9.4356000000000009</v>
          </cell>
          <cell r="BM291">
            <v>5.4011000000000005</v>
          </cell>
          <cell r="BN291">
            <v>7.3577000000000004</v>
          </cell>
          <cell r="BO291">
            <v>10.575892939906103</v>
          </cell>
          <cell r="BP291">
            <v>9.1914575018819953</v>
          </cell>
          <cell r="BQ291">
            <v>9.350439750289981</v>
          </cell>
          <cell r="BR291">
            <v>9.4071966985246576</v>
          </cell>
          <cell r="BS291">
            <v>9.090013834129838</v>
          </cell>
          <cell r="BT291">
            <v>9.1765373781205479</v>
          </cell>
          <cell r="BU291">
            <v>9.5230001449465131</v>
          </cell>
          <cell r="BV291">
            <v>9.2431290325894047</v>
          </cell>
          <cell r="BW291">
            <v>9.3094375612023068</v>
          </cell>
          <cell r="BX291">
            <v>9.287975417662194</v>
          </cell>
          <cell r="BY291">
            <v>9.2684235901977239</v>
          </cell>
          <cell r="BZ291">
            <v>9.3080159069041937</v>
          </cell>
          <cell r="CA291">
            <v>9.3263931493196282</v>
          </cell>
          <cell r="CB291">
            <v>9.283396301711166</v>
          </cell>
          <cell r="CC291">
            <v>9.3000491250572086</v>
          </cell>
          <cell r="CD291">
            <v>9.2948408731589804</v>
          </cell>
          <cell r="CE291">
            <v>9.3716336595550871</v>
          </cell>
          <cell r="CF291">
            <v>9.4513796963699193</v>
          </cell>
          <cell r="CG291">
            <v>9.5235911787965897</v>
          </cell>
          <cell r="CH291">
            <v>9.5931013624282713</v>
          </cell>
          <cell r="CI291">
            <v>9.6709893649475624</v>
          </cell>
          <cell r="CJ291">
            <v>9.7444498061582046</v>
          </cell>
          <cell r="CK291">
            <v>9.8197058978075944</v>
          </cell>
          <cell r="CL291">
            <v>9.8942744455149985</v>
          </cell>
          <cell r="CM291">
            <v>9.9679172919361854</v>
          </cell>
          <cell r="CN291">
            <v>10.042046287596406</v>
          </cell>
        </row>
        <row r="292">
          <cell r="BI292">
            <v>23.575897000000001</v>
          </cell>
          <cell r="BJ292">
            <v>12.318700000000002</v>
          </cell>
          <cell r="BK292">
            <v>9.4356000000000009</v>
          </cell>
          <cell r="BL292">
            <v>27.480392767799998</v>
          </cell>
          <cell r="BM292">
            <v>16.1625248064</v>
          </cell>
          <cell r="BN292">
            <v>11.122317990000001</v>
          </cell>
          <cell r="BO292">
            <v>18.727710690133236</v>
          </cell>
          <cell r="BP292">
            <v>16.761342840578727</v>
          </cell>
          <cell r="BQ292">
            <v>18.978190759258503</v>
          </cell>
          <cell r="BR292">
            <v>20.233661405026126</v>
          </cell>
          <cell r="BS292">
            <v>17.745656921338224</v>
          </cell>
          <cell r="BT292">
            <v>17.164644736999318</v>
          </cell>
          <cell r="BU292">
            <v>18.48931252326696</v>
          </cell>
          <cell r="BV292">
            <v>18.17669933264018</v>
          </cell>
          <cell r="BW292">
            <v>18.522293269177826</v>
          </cell>
          <cell r="BX292">
            <v>18.361994983854164</v>
          </cell>
          <cell r="BY292">
            <v>18.019721356684503</v>
          </cell>
          <cell r="BZ292">
            <v>18.142988969187691</v>
          </cell>
          <cell r="CA292">
            <v>18.314004293124725</v>
          </cell>
          <cell r="CB292">
            <v>18.24473958230887</v>
          </cell>
          <cell r="CC292">
            <v>18.272200574405783</v>
          </cell>
          <cell r="CD292">
            <v>18.216689837031989</v>
          </cell>
          <cell r="CE292">
            <v>18.344320802783454</v>
          </cell>
          <cell r="CF292">
            <v>18.529934645631204</v>
          </cell>
          <cell r="CG292">
            <v>18.687172925680219</v>
          </cell>
          <cell r="CH292">
            <v>18.817543347195553</v>
          </cell>
          <cell r="CI292">
            <v>18.964407990680257</v>
          </cell>
          <cell r="CJ292">
            <v>19.102412069512184</v>
          </cell>
          <cell r="CK292">
            <v>19.252072065593953</v>
          </cell>
          <cell r="CL292">
            <v>19.403869209561272</v>
          </cell>
          <cell r="CM292">
            <v>19.548251577570351</v>
          </cell>
          <cell r="CN292">
            <v>19.691513178844787</v>
          </cell>
        </row>
        <row r="293">
          <cell r="BH293">
            <v>18.674519</v>
          </cell>
          <cell r="BI293">
            <v>14.349884597999999</v>
          </cell>
          <cell r="BJ293">
            <v>14.395961197799998</v>
          </cell>
          <cell r="BK293">
            <v>27.480392767799998</v>
          </cell>
          <cell r="BL293">
            <v>9.902099999999999</v>
          </cell>
          <cell r="BM293">
            <v>3.8401999999999998</v>
          </cell>
          <cell r="BN293">
            <v>4.4211</v>
          </cell>
          <cell r="BO293">
            <v>14.727488791434311</v>
          </cell>
          <cell r="BP293">
            <v>13.151502983667372</v>
          </cell>
          <cell r="BQ293">
            <v>13.815962651729061</v>
          </cell>
          <cell r="BR293">
            <v>10.32201543879299</v>
          </cell>
          <cell r="BS293">
            <v>10.843840001259352</v>
          </cell>
          <cell r="BT293">
            <v>11.287613973124746</v>
          </cell>
          <cell r="BU293">
            <v>12.572161973376616</v>
          </cell>
          <cell r="BV293">
            <v>11.884187009714706</v>
          </cell>
          <cell r="BW293">
            <v>11.768318807656554</v>
          </cell>
          <cell r="BX293">
            <v>11.381963679253683</v>
          </cell>
          <cell r="BY293">
            <v>11.671224353026396</v>
          </cell>
          <cell r="BZ293">
            <v>11.778849088625263</v>
          </cell>
          <cell r="CA293">
            <v>11.855571164605593</v>
          </cell>
          <cell r="CB293">
            <v>11.69690858765532</v>
          </cell>
          <cell r="CC293">
            <v>11.691185418633497</v>
          </cell>
          <cell r="CD293">
            <v>11.67690337463325</v>
          </cell>
          <cell r="CE293">
            <v>11.832657704289288</v>
          </cell>
          <cell r="CF293">
            <v>11.927721663259874</v>
          </cell>
          <cell r="CG293">
            <v>12.013439233189407</v>
          </cell>
          <cell r="CH293">
            <v>12.083556688778327</v>
          </cell>
          <cell r="CI293">
            <v>12.184545104945627</v>
          </cell>
          <cell r="CJ293">
            <v>12.2818748110294</v>
          </cell>
          <cell r="CK293">
            <v>12.383646081357895</v>
          </cell>
          <cell r="CL293">
            <v>12.473366337457287</v>
          </cell>
          <cell r="CM293">
            <v>12.564471226440441</v>
          </cell>
        </row>
        <row r="294">
          <cell r="BH294">
            <v>14.079032999999999</v>
          </cell>
          <cell r="BI294">
            <v>9.3862999999999985</v>
          </cell>
          <cell r="BJ294">
            <v>13.295</v>
          </cell>
          <cell r="BK294">
            <v>9.902099999999999</v>
          </cell>
          <cell r="BL294">
            <v>13.387499999999999</v>
          </cell>
          <cell r="BM294">
            <v>3.4738000000000002</v>
          </cell>
          <cell r="BN294">
            <v>10.283554646534094</v>
          </cell>
          <cell r="BO294">
            <v>10.407481419437056</v>
          </cell>
          <cell r="BP294">
            <v>11.027233174820759</v>
          </cell>
          <cell r="BQ294">
            <v>10.859943658857741</v>
          </cell>
          <cell r="BR294">
            <v>10.890812670260324</v>
          </cell>
          <cell r="BS294">
            <v>9.9963591215822394</v>
          </cell>
          <cell r="BT294">
            <v>10.693805113981997</v>
          </cell>
          <cell r="BU294">
            <v>10.636366008991622</v>
          </cell>
          <cell r="BV294">
            <v>10.693630747900611</v>
          </cell>
          <cell r="BW294">
            <v>10.615457314734785</v>
          </cell>
          <cell r="BX294">
            <v>10.582194732543359</v>
          </cell>
          <cell r="BY294">
            <v>10.527123661438251</v>
          </cell>
          <cell r="BZ294">
            <v>10.644290783630474</v>
          </cell>
          <cell r="CA294">
            <v>10.610954493121726</v>
          </cell>
          <cell r="CB294">
            <v>10.612539448049496</v>
          </cell>
          <cell r="CC294">
            <v>10.59600419709372</v>
          </cell>
          <cell r="CD294">
            <v>10.595420623756661</v>
          </cell>
          <cell r="CE294">
            <v>10.682967976800066</v>
          </cell>
          <cell r="CF294">
            <v>10.781631379676503</v>
          </cell>
          <cell r="CG294">
            <v>10.857075882698359</v>
          </cell>
          <cell r="CH294">
            <v>10.942109407123505</v>
          </cell>
          <cell r="CI294">
            <v>11.024885907770665</v>
          </cell>
          <cell r="CJ294">
            <v>11.111111638389318</v>
          </cell>
          <cell r="CK294">
            <v>11.19703830177675</v>
          </cell>
          <cell r="CL294">
            <v>11.282691923538854</v>
          </cell>
          <cell r="CM294">
            <v>11.365719434553311</v>
          </cell>
        </row>
        <row r="295">
          <cell r="BH295">
            <v>23.552298</v>
          </cell>
          <cell r="BI295">
            <v>5.7404999999999999</v>
          </cell>
          <cell r="BJ295">
            <v>15.8613</v>
          </cell>
          <cell r="BK295">
            <v>13.387499999999999</v>
          </cell>
          <cell r="BL295">
            <v>9.6879000000000008</v>
          </cell>
          <cell r="BM295">
            <v>5.0522</v>
          </cell>
          <cell r="BN295">
            <v>11.684305645912858</v>
          </cell>
          <cell r="BO295">
            <v>10.467407153845674</v>
          </cell>
          <cell r="BP295">
            <v>12.195025492310627</v>
          </cell>
          <cell r="BQ295">
            <v>11.50641645919827</v>
          </cell>
          <cell r="BR295">
            <v>11.004534802778585</v>
          </cell>
          <cell r="BS295">
            <v>11.049858090113652</v>
          </cell>
          <cell r="BT295">
            <v>11.371537910809204</v>
          </cell>
          <cell r="BU295">
            <v>11.244648399649362</v>
          </cell>
          <cell r="BV295">
            <v>11.425474551042068</v>
          </cell>
          <cell r="BW295">
            <v>11.235399132509816</v>
          </cell>
          <cell r="BX295">
            <v>11.219210750878574</v>
          </cell>
          <cell r="BY295">
            <v>11.26538361682482</v>
          </cell>
          <cell r="BZ295">
            <v>11.299254148977804</v>
          </cell>
          <cell r="CA295">
            <v>11.278023290180927</v>
          </cell>
          <cell r="CB295">
            <v>11.288944440046615</v>
          </cell>
          <cell r="CC295">
            <v>11.259454187874386</v>
          </cell>
          <cell r="CD295">
            <v>11.270163249381747</v>
          </cell>
          <cell r="CE295">
            <v>11.368437632275157</v>
          </cell>
          <cell r="CF295">
            <v>11.459634549104974</v>
          </cell>
          <cell r="CG295">
            <v>11.545563767362827</v>
          </cell>
          <cell r="CH295">
            <v>11.636012410143458</v>
          </cell>
          <cell r="CI295">
            <v>11.723332710269228</v>
          </cell>
          <cell r="CJ295">
            <v>11.816780032571858</v>
          </cell>
          <cell r="CK295">
            <v>11.907427345513351</v>
          </cell>
          <cell r="CL295">
            <v>11.997079103003351</v>
          </cell>
          <cell r="CM295">
            <v>12.086617814808209</v>
          </cell>
        </row>
        <row r="296">
          <cell r="BH296">
            <v>14.043835</v>
          </cell>
          <cell r="BI296">
            <v>10.8531</v>
          </cell>
          <cell r="BJ296">
            <v>11.812700000000001</v>
          </cell>
          <cell r="BK296">
            <v>9.6879000000000008</v>
          </cell>
          <cell r="BL296">
            <v>3.1372999999999998</v>
          </cell>
          <cell r="BM296">
            <v>5.8277999999999999</v>
          </cell>
          <cell r="BN296">
            <v>8.4828434801009642</v>
          </cell>
          <cell r="BO296">
            <v>8.6970826655523403</v>
          </cell>
          <cell r="BP296">
            <v>8.5315453837724142</v>
          </cell>
          <cell r="BQ296">
            <v>8.2003621017183317</v>
          </cell>
          <cell r="BR296">
            <v>7.773968573124832</v>
          </cell>
          <cell r="BS296">
            <v>8.626151695098768</v>
          </cell>
          <cell r="BT296">
            <v>8.3371604408537774</v>
          </cell>
          <cell r="BU296">
            <v>8.3658220838533381</v>
          </cell>
          <cell r="BV296">
            <v>8.2938376389136259</v>
          </cell>
          <cell r="BW296">
            <v>8.2606929789298089</v>
          </cell>
          <cell r="BX296">
            <v>8.2793880863688685</v>
          </cell>
          <cell r="BY296">
            <v>8.3767329675298647</v>
          </cell>
          <cell r="BZ296">
            <v>8.3073802457838841</v>
          </cell>
          <cell r="CA296">
            <v>8.3152947511191009</v>
          </cell>
          <cell r="CB296">
            <v>8.3036063835052101</v>
          </cell>
          <cell r="CC296">
            <v>8.3078978059463058</v>
          </cell>
          <cell r="CD296">
            <v>8.3164804868613853</v>
          </cell>
          <cell r="CE296">
            <v>8.3887598902230884</v>
          </cell>
          <cell r="CF296">
            <v>8.4430940455974675</v>
          </cell>
          <cell r="CG296">
            <v>8.5126214579230837</v>
          </cell>
          <cell r="CH296">
            <v>8.5780560206452492</v>
          </cell>
          <cell r="CI296">
            <v>8.6465150225858505</v>
          </cell>
          <cell r="CJ296">
            <v>8.7138748961634427</v>
          </cell>
          <cell r="CK296">
            <v>8.7798658276260397</v>
          </cell>
          <cell r="CL296">
            <v>8.8448425921049711</v>
          </cell>
          <cell r="CM296">
            <v>8.9122231571422326</v>
          </cell>
        </row>
        <row r="297">
          <cell r="BH297">
            <v>16.330179999999999</v>
          </cell>
          <cell r="BI297">
            <v>8.0462000000000007</v>
          </cell>
          <cell r="BJ297">
            <v>8.9202999999999992</v>
          </cell>
          <cell r="BK297">
            <v>3.1372999999999998</v>
          </cell>
          <cell r="BL297">
            <v>4.3382999999999994</v>
          </cell>
          <cell r="BM297">
            <v>7.2258999999999993</v>
          </cell>
          <cell r="BN297">
            <v>6.9822554080749599</v>
          </cell>
          <cell r="BO297">
            <v>6.6657118273694191</v>
          </cell>
          <cell r="BP297">
            <v>6.7037137800768987</v>
          </cell>
          <cell r="BQ297">
            <v>6.4877731664022651</v>
          </cell>
          <cell r="BR297">
            <v>7.1550630600176559</v>
          </cell>
          <cell r="BS297">
            <v>7.3944544997074768</v>
          </cell>
          <cell r="BT297">
            <v>6.7989034483882387</v>
          </cell>
          <cell r="BU297">
            <v>6.8813432667147421</v>
          </cell>
          <cell r="BV297">
            <v>6.9079815909185074</v>
          </cell>
          <cell r="BW297">
            <v>6.943507488246075</v>
          </cell>
          <cell r="BX297">
            <v>7.0275491731493247</v>
          </cell>
          <cell r="BY297">
            <v>6.9852380587950087</v>
          </cell>
          <cell r="BZ297">
            <v>6.9118569934833776</v>
          </cell>
          <cell r="CA297">
            <v>6.9491239155647326</v>
          </cell>
          <cell r="CB297">
            <v>6.9552266609184583</v>
          </cell>
          <cell r="CC297">
            <v>6.9634551258477035</v>
          </cell>
          <cell r="CD297">
            <v>6.9657989603821804</v>
          </cell>
          <cell r="CE297">
            <v>7.0086039921292311</v>
          </cell>
          <cell r="CF297">
            <v>7.0602778085391193</v>
          </cell>
          <cell r="CG297">
            <v>7.1242854757505043</v>
          </cell>
          <cell r="CH297">
            <v>7.1799104596629837</v>
          </cell>
          <cell r="CI297">
            <v>7.2359980620353976</v>
          </cell>
          <cell r="CJ297">
            <v>7.2903824365933643</v>
          </cell>
          <cell r="CK297">
            <v>7.3443718833616805</v>
          </cell>
          <cell r="CL297">
            <v>7.4007497895555385</v>
          </cell>
          <cell r="CM297">
            <v>7.4576047300494261</v>
          </cell>
        </row>
        <row r="298">
          <cell r="BH298">
            <v>19.668140000000001</v>
          </cell>
          <cell r="BI298">
            <v>13.700700000000001</v>
          </cell>
          <cell r="BJ298">
            <v>9.6675999999999984</v>
          </cell>
          <cell r="BK298">
            <v>4.3382999999999994</v>
          </cell>
          <cell r="BL298">
            <v>3.9867000000000004</v>
          </cell>
          <cell r="BM298">
            <v>6.4151000000000007</v>
          </cell>
          <cell r="BN298">
            <v>8.7956496964731361</v>
          </cell>
          <cell r="BO298">
            <v>8.0213342365202962</v>
          </cell>
          <cell r="BP298">
            <v>7.2730803136054067</v>
          </cell>
          <cell r="BQ298">
            <v>7.221835974906976</v>
          </cell>
          <cell r="BR298">
            <v>7.7325599635480478</v>
          </cell>
          <cell r="BS298">
            <v>8.189275974016196</v>
          </cell>
          <cell r="BT298">
            <v>7.8088920370107715</v>
          </cell>
          <cell r="BU298">
            <v>7.6876172925193842</v>
          </cell>
          <cell r="BV298">
            <v>7.6451288526174794</v>
          </cell>
          <cell r="BW298">
            <v>7.7280362484002749</v>
          </cell>
          <cell r="BX298">
            <v>7.8126948239423744</v>
          </cell>
          <cell r="BY298">
            <v>7.8117900809128216</v>
          </cell>
          <cell r="BZ298">
            <v>7.7364738508980571</v>
          </cell>
          <cell r="CA298">
            <v>7.7370534596784664</v>
          </cell>
          <cell r="CB298">
            <v>7.7468247713542011</v>
          </cell>
          <cell r="CC298">
            <v>7.7652096927663994</v>
          </cell>
          <cell r="CD298">
            <v>7.7689673973571844</v>
          </cell>
          <cell r="CE298">
            <v>7.8215461340909647</v>
          </cell>
          <cell r="CF298">
            <v>7.8749203277614361</v>
          </cell>
          <cell r="CG298">
            <v>7.9416437480377686</v>
          </cell>
          <cell r="CH298">
            <v>8.0065181746968062</v>
          </cell>
          <cell r="CI298">
            <v>8.0703602995273975</v>
          </cell>
          <cell r="CJ298">
            <v>8.130993775487692</v>
          </cell>
          <cell r="CK298">
            <v>8.1912164160985892</v>
          </cell>
          <cell r="CL298">
            <v>8.2531008237100423</v>
          </cell>
          <cell r="CM298">
            <v>8.316397143777948</v>
          </cell>
        </row>
        <row r="299">
          <cell r="BH299">
            <v>18.113495999999998</v>
          </cell>
          <cell r="BI299">
            <v>9.3353999999999999</v>
          </cell>
          <cell r="BJ299">
            <v>13.0647</v>
          </cell>
          <cell r="BK299">
            <v>3.9867000000000004</v>
          </cell>
          <cell r="BL299">
            <v>2.9668000000000001</v>
          </cell>
          <cell r="BM299">
            <v>3.431</v>
          </cell>
          <cell r="BN299">
            <v>8.1287430516913304</v>
          </cell>
          <cell r="BO299">
            <v>6.9007419469361952</v>
          </cell>
          <cell r="BP299">
            <v>6.9170405411778191</v>
          </cell>
          <cell r="BQ299">
            <v>5.8159883060977338</v>
          </cell>
          <cell r="BR299">
            <v>6.3543737530650723</v>
          </cell>
          <cell r="BS299">
            <v>6.7710735543129186</v>
          </cell>
          <cell r="BT299">
            <v>6.8233775197936293</v>
          </cell>
          <cell r="BU299">
            <v>6.551843620317948</v>
          </cell>
          <cell r="BV299">
            <v>6.5363707348894353</v>
          </cell>
          <cell r="BW299">
            <v>6.4633313507174606</v>
          </cell>
          <cell r="BX299">
            <v>6.6074078364758009</v>
          </cell>
          <cell r="BY299">
            <v>6.6291993560062785</v>
          </cell>
          <cell r="BZ299">
            <v>6.5964662124388553</v>
          </cell>
          <cell r="CA299">
            <v>6.5576305796813843</v>
          </cell>
          <cell r="CB299">
            <v>6.5665550981055665</v>
          </cell>
          <cell r="CC299">
            <v>6.5708070670639556</v>
          </cell>
          <cell r="CD299">
            <v>6.5914518165415776</v>
          </cell>
          <cell r="CE299">
            <v>6.6368047159604817</v>
          </cell>
          <cell r="CF299">
            <v>6.6818074692425284</v>
          </cell>
          <cell r="CG299">
            <v>6.7319103953692965</v>
          </cell>
          <cell r="CH299">
            <v>6.788404419636815</v>
          </cell>
          <cell r="CI299">
            <v>6.8425698737608851</v>
          </cell>
          <cell r="CJ299">
            <v>6.8966608267627416</v>
          </cell>
          <cell r="CK299">
            <v>6.9468087302563131</v>
          </cell>
          <cell r="CL299">
            <v>6.9987596077127305</v>
          </cell>
          <cell r="CM299">
            <v>7.05177149066974</v>
          </cell>
        </row>
        <row r="300">
          <cell r="BH300">
            <v>21.109805999999999</v>
          </cell>
          <cell r="BI300">
            <v>7.1706000000000003</v>
          </cell>
          <cell r="BJ300">
            <v>9.8326999999999991</v>
          </cell>
          <cell r="BK300">
            <v>2.9668000000000001</v>
          </cell>
          <cell r="BL300">
            <v>6.7820999999999998</v>
          </cell>
          <cell r="BM300">
            <v>5.2898999999999994</v>
          </cell>
          <cell r="BN300">
            <v>8.196371412999623</v>
          </cell>
          <cell r="BO300">
            <v>6.7444551264290027</v>
          </cell>
          <cell r="BP300">
            <v>7.2434042584645937</v>
          </cell>
          <cell r="BQ300">
            <v>6.8608349845138594</v>
          </cell>
          <cell r="BR300">
            <v>7.6797344694400138</v>
          </cell>
          <cell r="BS300">
            <v>7.4529782039297174</v>
          </cell>
          <cell r="BT300">
            <v>7.3449600503694192</v>
          </cell>
          <cell r="BU300">
            <v>7.1962814085554374</v>
          </cell>
          <cell r="BV300">
            <v>7.3163823933435195</v>
          </cell>
          <cell r="BW300">
            <v>7.3069578233616896</v>
          </cell>
          <cell r="BX300">
            <v>7.3980673051276211</v>
          </cell>
          <cell r="BY300">
            <v>7.3235119759119565</v>
          </cell>
          <cell r="BZ300">
            <v>7.3125297961515372</v>
          </cell>
          <cell r="CA300">
            <v>7.3082401812600448</v>
          </cell>
          <cell r="CB300">
            <v>7.3314898587792641</v>
          </cell>
          <cell r="CC300">
            <v>7.3298614163625704</v>
          </cell>
          <cell r="CD300">
            <v>7.3347678234460849</v>
          </cell>
          <cell r="CE300">
            <v>7.3796956588586191</v>
          </cell>
          <cell r="CF300">
            <v>7.4405518602430991</v>
          </cell>
          <cell r="CG300">
            <v>7.5008930226109305</v>
          </cell>
          <cell r="CH300">
            <v>7.5625976014044003</v>
          </cell>
          <cell r="CI300">
            <v>7.6198891784433753</v>
          </cell>
          <cell r="CJ300">
            <v>7.6781484749917652</v>
          </cell>
          <cell r="CK300">
            <v>7.7351231350718379</v>
          </cell>
          <cell r="CL300">
            <v>7.7948475322685962</v>
          </cell>
          <cell r="CM300">
            <v>7.853771214273829</v>
          </cell>
        </row>
        <row r="301">
          <cell r="BH301">
            <v>17.403170999999997</v>
          </cell>
          <cell r="BI301">
            <v>9.7231000000000005</v>
          </cell>
          <cell r="BJ301">
            <v>18.273199999999996</v>
          </cell>
          <cell r="BK301">
            <v>6.7820999999999998</v>
          </cell>
          <cell r="BL301">
            <v>7.5225</v>
          </cell>
          <cell r="BM301">
            <v>7.8878999999999992</v>
          </cell>
          <cell r="BN301">
            <v>29.959058668213032</v>
          </cell>
          <cell r="BO301">
            <v>10.56410501962479</v>
          </cell>
          <cell r="BP301">
            <v>15.42630278398083</v>
          </cell>
          <cell r="BQ301">
            <v>14.352474302527582</v>
          </cell>
          <cell r="BR301">
            <v>15.997814514723757</v>
          </cell>
          <cell r="BS301">
            <v>16.972411819281064</v>
          </cell>
          <cell r="BT301">
            <v>17.259951057813979</v>
          </cell>
          <cell r="BU301">
            <v>14.662621688027613</v>
          </cell>
          <cell r="BV301">
            <v>16.001790895665437</v>
          </cell>
          <cell r="BW301">
            <v>15.849054676474807</v>
          </cell>
          <cell r="BX301">
            <v>16.178917995102353</v>
          </cell>
          <cell r="BY301">
            <v>16.149166027452566</v>
          </cell>
          <cell r="BZ301">
            <v>15.990467262616832</v>
          </cell>
          <cell r="CA301">
            <v>15.768310256544567</v>
          </cell>
          <cell r="CB301">
            <v>16.03387937146239</v>
          </cell>
          <cell r="CC301">
            <v>15.987183243638214</v>
          </cell>
          <cell r="CD301">
            <v>16.024148182635741</v>
          </cell>
          <cell r="CE301">
            <v>16.113687642201668</v>
          </cell>
          <cell r="CF301">
            <v>16.216170425993639</v>
          </cell>
          <cell r="CG301">
            <v>16.342943631229673</v>
          </cell>
          <cell r="CH301">
            <v>16.51016541991271</v>
          </cell>
          <cell r="CI301">
            <v>16.622721563139265</v>
          </cell>
          <cell r="CJ301">
            <v>16.752963944186632</v>
          </cell>
          <cell r="CK301">
            <v>16.872423290760878</v>
          </cell>
          <cell r="CL301">
            <v>17.000279601447204</v>
          </cell>
          <cell r="CM301">
            <v>17.13163567968725</v>
          </cell>
        </row>
        <row r="338">
          <cell r="BI338">
            <v>114.98</v>
          </cell>
          <cell r="BJ338">
            <v>80.385273001550331</v>
          </cell>
          <cell r="BK338">
            <v>115.738</v>
          </cell>
          <cell r="BL338">
            <v>167.27600000000001</v>
          </cell>
          <cell r="BM338">
            <v>165.429</v>
          </cell>
          <cell r="BN338">
            <v>138.16900000000001</v>
          </cell>
          <cell r="BO338">
            <v>140.84869416942905</v>
          </cell>
          <cell r="BP338">
            <v>141.89192468766237</v>
          </cell>
          <cell r="BQ338">
            <v>145.44919649419751</v>
          </cell>
          <cell r="BR338">
            <v>114.89778133963287</v>
          </cell>
          <cell r="BS338">
            <v>128.71906311891317</v>
          </cell>
          <cell r="BT338">
            <v>127.39198603260033</v>
          </cell>
          <cell r="BU338">
            <v>127.91175744588119</v>
          </cell>
          <cell r="BV338">
            <v>134.45970217364209</v>
          </cell>
          <cell r="BW338">
            <v>124.81049025120095</v>
          </cell>
          <cell r="BX338">
            <v>123.68602771376155</v>
          </cell>
          <cell r="BY338">
            <v>94.716808504500605</v>
          </cell>
          <cell r="BZ338">
            <v>76.239501283594947</v>
          </cell>
          <cell r="CA338">
            <v>58.825824025947753</v>
          </cell>
          <cell r="CB338">
            <v>54.310385885690238</v>
          </cell>
          <cell r="CC338">
            <v>54.310385885690238</v>
          </cell>
          <cell r="CD338">
            <v>123.68602771376155</v>
          </cell>
          <cell r="CE338">
            <v>123.68602771376155</v>
          </cell>
          <cell r="CF338">
            <v>123.68602771376155</v>
          </cell>
          <cell r="CG338">
            <v>123.68602771376155</v>
          </cell>
          <cell r="CH338">
            <v>123.68602771376155</v>
          </cell>
          <cell r="CI338">
            <v>123.68602771376155</v>
          </cell>
          <cell r="CJ338">
            <v>123.68602771376155</v>
          </cell>
          <cell r="CK338">
            <v>123.68602771376155</v>
          </cell>
          <cell r="CL338">
            <v>123.68602771376155</v>
          </cell>
          <cell r="CM338">
            <v>123.68602771376155</v>
          </cell>
          <cell r="CN338">
            <v>123.68602771376155</v>
          </cell>
        </row>
        <row r="339">
          <cell r="BI339">
            <v>100.08</v>
          </cell>
          <cell r="BJ339">
            <v>87.207244968589521</v>
          </cell>
          <cell r="BK339">
            <v>132.672888</v>
          </cell>
          <cell r="BL339">
            <v>113.45</v>
          </cell>
          <cell r="BM339">
            <v>137.553</v>
          </cell>
          <cell r="BN339">
            <v>120.133</v>
          </cell>
          <cell r="BO339">
            <v>131.68779259178785</v>
          </cell>
          <cell r="BP339">
            <v>124.52182706718294</v>
          </cell>
          <cell r="BQ339">
            <v>121.77255935364585</v>
          </cell>
          <cell r="BR339">
            <v>99.875454880634706</v>
          </cell>
          <cell r="BS339">
            <v>112.89274979972606</v>
          </cell>
          <cell r="BT339">
            <v>112.01721723313827</v>
          </cell>
          <cell r="BU339">
            <v>111.06816848518181</v>
          </cell>
          <cell r="BV339">
            <v>116.51054252382831</v>
          </cell>
          <cell r="BW339">
            <v>108.8797713271004</v>
          </cell>
          <cell r="BX339">
            <v>107.95444813224297</v>
          </cell>
          <cell r="BY339">
            <v>82.590581648509072</v>
          </cell>
          <cell r="BZ339">
            <v>66.371198105949901</v>
          </cell>
          <cell r="CA339">
            <v>51.250445362456176</v>
          </cell>
          <cell r="CB339">
            <v>47.376426678142501</v>
          </cell>
          <cell r="CC339">
            <v>47.376426678142501</v>
          </cell>
          <cell r="CD339">
            <v>47.376426678142501</v>
          </cell>
          <cell r="CE339">
            <v>47.376426678142501</v>
          </cell>
          <cell r="CF339">
            <v>47.376426678142501</v>
          </cell>
          <cell r="CG339">
            <v>47.376426678142501</v>
          </cell>
          <cell r="CH339">
            <v>47.376426678142501</v>
          </cell>
          <cell r="CI339">
            <v>47.376426678142501</v>
          </cell>
          <cell r="CJ339">
            <v>47.376426678142501</v>
          </cell>
          <cell r="CK339">
            <v>47.376426678142501</v>
          </cell>
          <cell r="CL339">
            <v>47.376426678142501</v>
          </cell>
          <cell r="CM339">
            <v>47.376426678142501</v>
          </cell>
          <cell r="CN339">
            <v>47.376426678142501</v>
          </cell>
        </row>
        <row r="340">
          <cell r="BI340">
            <v>99.18</v>
          </cell>
          <cell r="BJ340">
            <v>75.634753488699971</v>
          </cell>
          <cell r="BK340">
            <v>126.211</v>
          </cell>
          <cell r="BL340">
            <v>119.591805422766</v>
          </cell>
          <cell r="BM340">
            <v>150.333786</v>
          </cell>
          <cell r="BN340">
            <v>132.01599999999999</v>
          </cell>
          <cell r="BO340">
            <v>253.2354699443639</v>
          </cell>
          <cell r="BP340">
            <v>135.30041299410479</v>
          </cell>
          <cell r="BQ340">
            <v>154.02540037954648</v>
          </cell>
          <cell r="BR340">
            <v>130.25816807267574</v>
          </cell>
          <cell r="BS340">
            <v>152.24198997688543</v>
          </cell>
          <cell r="BT340">
            <v>156.81688837736957</v>
          </cell>
          <cell r="BU340">
            <v>141.81109738124755</v>
          </cell>
          <cell r="BV340">
            <v>153.54134678744049</v>
          </cell>
          <cell r="BW340">
            <v>125.89099168855087</v>
          </cell>
          <cell r="BX340">
            <v>133.63154596210094</v>
          </cell>
          <cell r="BY340">
            <v>100.95841335497383</v>
          </cell>
          <cell r="BZ340">
            <v>82.456287082465906</v>
          </cell>
          <cell r="CA340">
            <v>63.25228267570165</v>
          </cell>
          <cell r="CB340">
            <v>57.512583463708395</v>
          </cell>
          <cell r="CC340">
            <v>57.512583463708395</v>
          </cell>
          <cell r="CD340">
            <v>57.512583463708395</v>
          </cell>
          <cell r="CE340">
            <v>57.512583463708395</v>
          </cell>
          <cell r="CF340">
            <v>57.512583463708395</v>
          </cell>
          <cell r="CG340">
            <v>57.512583463708395</v>
          </cell>
          <cell r="CH340">
            <v>57.512583463708395</v>
          </cell>
          <cell r="CI340">
            <v>57.512583463708395</v>
          </cell>
          <cell r="CJ340">
            <v>57.512583463708395</v>
          </cell>
          <cell r="CK340">
            <v>57.512583463708395</v>
          </cell>
          <cell r="CL340">
            <v>57.512583463708395</v>
          </cell>
          <cell r="CM340">
            <v>57.512583463708395</v>
          </cell>
          <cell r="CN340">
            <v>57.512583463708395</v>
          </cell>
        </row>
        <row r="341">
          <cell r="BH341">
            <v>95.188333333333389</v>
          </cell>
          <cell r="BI341">
            <v>109</v>
          </cell>
          <cell r="BJ341">
            <v>227.95051681497193</v>
          </cell>
          <cell r="BK341">
            <v>63.920999999999999</v>
          </cell>
          <cell r="BL341">
            <v>95.943749308474011</v>
          </cell>
          <cell r="BM341">
            <v>152.648</v>
          </cell>
          <cell r="BN341">
            <v>48.89</v>
          </cell>
          <cell r="BO341">
            <v>214.58188351178646</v>
          </cell>
          <cell r="BP341">
            <v>117.07592701287648</v>
          </cell>
          <cell r="BQ341">
            <v>98.761686863973296</v>
          </cell>
          <cell r="BR341">
            <v>116.85472874670795</v>
          </cell>
          <cell r="BS341">
            <v>114.70989711368125</v>
          </cell>
          <cell r="BT341">
            <v>126.48828925065811</v>
          </cell>
          <cell r="BU341">
            <v>119.86224761994427</v>
          </cell>
          <cell r="BV341">
            <v>140.87090247299383</v>
          </cell>
          <cell r="BW341">
            <v>125.61048490291391</v>
          </cell>
          <cell r="BX341">
            <v>124.81362843006137</v>
          </cell>
          <cell r="BY341">
            <v>80.28811418301521</v>
          </cell>
          <cell r="BZ341">
            <v>62.548949452002617</v>
          </cell>
          <cell r="CA341">
            <v>60.100011612333844</v>
          </cell>
          <cell r="CB341">
            <v>60.100011612333844</v>
          </cell>
          <cell r="CC341">
            <v>60.100011612333844</v>
          </cell>
          <cell r="CD341">
            <v>60.100011612333844</v>
          </cell>
          <cell r="CE341">
            <v>60.100011612333844</v>
          </cell>
          <cell r="CF341">
            <v>60.100011612333844</v>
          </cell>
          <cell r="CG341">
            <v>60.100011612333844</v>
          </cell>
          <cell r="CH341">
            <v>60.100011612333844</v>
          </cell>
          <cell r="CI341">
            <v>60.100011612333844</v>
          </cell>
          <cell r="CJ341">
            <v>60.100011612333844</v>
          </cell>
          <cell r="CK341">
            <v>60.100011612333844</v>
          </cell>
          <cell r="CL341">
            <v>60.100011612333844</v>
          </cell>
          <cell r="CM341">
            <v>60.100011612333844</v>
          </cell>
        </row>
        <row r="342">
          <cell r="BH342">
            <v>53.819999999999936</v>
          </cell>
          <cell r="BI342">
            <v>93.39</v>
          </cell>
          <cell r="BJ342">
            <v>85.328000000000003</v>
          </cell>
          <cell r="BK342">
            <v>59.081998216759644</v>
          </cell>
          <cell r="BL342">
            <v>66.343073137521245</v>
          </cell>
          <cell r="BM342">
            <v>129.77799999999999</v>
          </cell>
          <cell r="BN342">
            <v>50</v>
          </cell>
          <cell r="BO342">
            <v>138.69069631712028</v>
          </cell>
          <cell r="BP342">
            <v>97.624179292075709</v>
          </cell>
          <cell r="BQ342">
            <v>76.159249655376513</v>
          </cell>
          <cell r="BR342">
            <v>92.04391393472379</v>
          </cell>
          <cell r="BS342">
            <v>88.16266359047539</v>
          </cell>
          <cell r="BT342">
            <v>94.769691995741312</v>
          </cell>
          <cell r="BU342">
            <v>93.559555284828221</v>
          </cell>
          <cell r="BV342">
            <v>87.397341542545703</v>
          </cell>
          <cell r="BW342">
            <v>85.281197213966692</v>
          </cell>
          <cell r="BX342">
            <v>83.14893496223695</v>
          </cell>
          <cell r="BY342">
            <v>55.873587361236673</v>
          </cell>
          <cell r="BZ342">
            <v>42.887660336981703</v>
          </cell>
          <cell r="CA342">
            <v>40.007872294458792</v>
          </cell>
          <cell r="CB342">
            <v>40.007872294458792</v>
          </cell>
          <cell r="CC342">
            <v>40.007872294458792</v>
          </cell>
          <cell r="CD342">
            <v>40.007872294458792</v>
          </cell>
          <cell r="CE342">
            <v>40.007872294458792</v>
          </cell>
          <cell r="CF342">
            <v>40.007872294458792</v>
          </cell>
          <cell r="CG342">
            <v>40.007872294458792</v>
          </cell>
          <cell r="CH342">
            <v>40.007872294458792</v>
          </cell>
          <cell r="CI342">
            <v>40.007872294458792</v>
          </cell>
          <cell r="CJ342">
            <v>40.007872294458792</v>
          </cell>
          <cell r="CK342">
            <v>40.007872294458792</v>
          </cell>
          <cell r="CL342">
            <v>40.007872294458792</v>
          </cell>
          <cell r="CM342">
            <v>40.007872294458792</v>
          </cell>
        </row>
        <row r="343">
          <cell r="BH343">
            <v>83.11</v>
          </cell>
          <cell r="BI343">
            <v>131.41</v>
          </cell>
          <cell r="BJ343">
            <v>122.631</v>
          </cell>
          <cell r="BK343">
            <v>68.572284573221395</v>
          </cell>
          <cell r="BL343">
            <v>190.37899999999999</v>
          </cell>
          <cell r="BM343">
            <v>144.564888</v>
          </cell>
          <cell r="BN343">
            <v>150</v>
          </cell>
          <cell r="BO343">
            <v>188.18592832449426</v>
          </cell>
          <cell r="BP343">
            <v>162.18215579738819</v>
          </cell>
          <cell r="BQ343">
            <v>132.63044739648942</v>
          </cell>
          <cell r="BR343">
            <v>148.41067244272656</v>
          </cell>
          <cell r="BS343">
            <v>155.04959454063342</v>
          </cell>
          <cell r="BT343">
            <v>152.50329918688766</v>
          </cell>
          <cell r="BU343">
            <v>156.74051688992077</v>
          </cell>
          <cell r="BV343">
            <v>146.61746447402018</v>
          </cell>
          <cell r="BW343">
            <v>142.06066182314856</v>
          </cell>
          <cell r="BX343">
            <v>139.41448378530035</v>
          </cell>
          <cell r="BY343">
            <v>92.778104286812123</v>
          </cell>
          <cell r="BZ343">
            <v>71.692172574437492</v>
          </cell>
          <cell r="CA343">
            <v>66.846308568528499</v>
          </cell>
          <cell r="CB343">
            <v>66.846308568528499</v>
          </cell>
          <cell r="CC343">
            <v>66.846308568528499</v>
          </cell>
          <cell r="CD343">
            <v>66.846308568528499</v>
          </cell>
          <cell r="CE343">
            <v>66.846308568528499</v>
          </cell>
          <cell r="CF343">
            <v>66.846308568528499</v>
          </cell>
          <cell r="CG343">
            <v>66.846308568528499</v>
          </cell>
          <cell r="CH343">
            <v>66.846308568528499</v>
          </cell>
          <cell r="CI343">
            <v>66.846308568528499</v>
          </cell>
          <cell r="CJ343">
            <v>66.846308568528499</v>
          </cell>
          <cell r="CK343">
            <v>66.846308568528499</v>
          </cell>
          <cell r="CL343">
            <v>66.846308568528499</v>
          </cell>
          <cell r="CM343">
            <v>66.846308568528499</v>
          </cell>
        </row>
        <row r="344">
          <cell r="BH344">
            <v>120.72</v>
          </cell>
          <cell r="BI344">
            <v>138.44999999999999</v>
          </cell>
          <cell r="BJ344">
            <v>216.88422028148534</v>
          </cell>
          <cell r="BK344">
            <v>101.556</v>
          </cell>
          <cell r="BL344">
            <v>155.17699999999999</v>
          </cell>
          <cell r="BM344">
            <v>175.02799999999999</v>
          </cell>
          <cell r="BN344">
            <v>75</v>
          </cell>
          <cell r="BO344">
            <v>159.73648914201027</v>
          </cell>
          <cell r="BP344">
            <v>137.02308144595852</v>
          </cell>
          <cell r="BQ344">
            <v>111.6891511973929</v>
          </cell>
          <cell r="BR344">
            <v>129.4500412671344</v>
          </cell>
          <cell r="BS344">
            <v>123.67939928297866</v>
          </cell>
          <cell r="BT344">
            <v>128.23784126933725</v>
          </cell>
          <cell r="BU344">
            <v>131.51423106424849</v>
          </cell>
          <cell r="BV344">
            <v>123.02137576406403</v>
          </cell>
          <cell r="BW344">
            <v>119.0884440006356</v>
          </cell>
          <cell r="BX344">
            <v>115.97363809027271</v>
          </cell>
          <cell r="BY344">
            <v>77.896727682433038</v>
          </cell>
          <cell r="BZ344">
            <v>60.302944965622601</v>
          </cell>
          <cell r="CA344">
            <v>56.274049423121362</v>
          </cell>
          <cell r="CB344">
            <v>56.274049423121362</v>
          </cell>
          <cell r="CC344">
            <v>56.274049423121362</v>
          </cell>
          <cell r="CD344">
            <v>56.274049423121362</v>
          </cell>
          <cell r="CE344">
            <v>56.274049423121362</v>
          </cell>
          <cell r="CF344">
            <v>56.274049423121362</v>
          </cell>
          <cell r="CG344">
            <v>56.274049423121362</v>
          </cell>
          <cell r="CH344">
            <v>56.274049423121362</v>
          </cell>
          <cell r="CI344">
            <v>56.274049423121362</v>
          </cell>
          <cell r="CJ344">
            <v>56.274049423121362</v>
          </cell>
          <cell r="CK344">
            <v>56.274049423121362</v>
          </cell>
          <cell r="CL344">
            <v>56.274049423121362</v>
          </cell>
          <cell r="CM344">
            <v>56.274049423121362</v>
          </cell>
        </row>
        <row r="345">
          <cell r="BH345">
            <v>102.51964195412279</v>
          </cell>
          <cell r="BI345">
            <v>129.75</v>
          </cell>
          <cell r="BJ345">
            <v>174.67826625670898</v>
          </cell>
          <cell r="BK345">
            <v>121.788</v>
          </cell>
          <cell r="BL345">
            <v>171.66900000000001</v>
          </cell>
          <cell r="BM345">
            <v>157.65700000000001</v>
          </cell>
          <cell r="BN345">
            <v>75</v>
          </cell>
          <cell r="BO345">
            <v>146.05446951432239</v>
          </cell>
          <cell r="BP345">
            <v>136.99508084045408</v>
          </cell>
          <cell r="BQ345">
            <v>108.74245762421749</v>
          </cell>
          <cell r="BR345">
            <v>119.36955011564145</v>
          </cell>
          <cell r="BS345">
            <v>117.85045525654253</v>
          </cell>
          <cell r="BT345">
            <v>121.93854061822356</v>
          </cell>
          <cell r="BU345">
            <v>126.16518484217868</v>
          </cell>
          <cell r="BV345">
            <v>117.03164005221642</v>
          </cell>
          <cell r="BW345">
            <v>112.79667957509666</v>
          </cell>
          <cell r="BX345">
            <v>110.44468007690907</v>
          </cell>
          <cell r="BY345">
            <v>74.174826650186205</v>
          </cell>
          <cell r="BZ345">
            <v>57.439158160210994</v>
          </cell>
          <cell r="CA345">
            <v>53.516893507891012</v>
          </cell>
          <cell r="CB345">
            <v>53.516893507891012</v>
          </cell>
          <cell r="CC345">
            <v>53.516893507891012</v>
          </cell>
          <cell r="CD345">
            <v>53.516893507891012</v>
          </cell>
          <cell r="CE345">
            <v>53.516893507891012</v>
          </cell>
          <cell r="CF345">
            <v>53.516893507891012</v>
          </cell>
          <cell r="CG345">
            <v>53.516893507891012</v>
          </cell>
          <cell r="CH345">
            <v>53.516893507891012</v>
          </cell>
          <cell r="CI345">
            <v>53.516893507891012</v>
          </cell>
          <cell r="CJ345">
            <v>53.516893507891012</v>
          </cell>
          <cell r="CK345">
            <v>53.516893507891012</v>
          </cell>
          <cell r="CL345">
            <v>53.516893507891012</v>
          </cell>
          <cell r="CM345">
            <v>53.516893507891012</v>
          </cell>
        </row>
        <row r="346">
          <cell r="BH346">
            <v>109.85892381575638</v>
          </cell>
          <cell r="BI346">
            <v>110.15</v>
          </cell>
          <cell r="BJ346">
            <v>271.87014493241782</v>
          </cell>
          <cell r="BK346">
            <v>125.13800000000001</v>
          </cell>
          <cell r="BL346">
            <v>195.203</v>
          </cell>
          <cell r="BM346">
            <v>162.12700000000001</v>
          </cell>
          <cell r="BN346">
            <v>175</v>
          </cell>
          <cell r="BO346">
            <v>201.07254793733713</v>
          </cell>
          <cell r="BP346">
            <v>175.60230365656534</v>
          </cell>
          <cell r="BQ346">
            <v>144.20356117754702</v>
          </cell>
          <cell r="BR346">
            <v>163.40605036515257</v>
          </cell>
          <cell r="BS346">
            <v>171.34788695179836</v>
          </cell>
          <cell r="BT346">
            <v>166.00692265644787</v>
          </cell>
          <cell r="BU346">
            <v>171.33092938479322</v>
          </cell>
          <cell r="BV346">
            <v>160.75379648933364</v>
          </cell>
          <cell r="BW346">
            <v>156.01618146309991</v>
          </cell>
          <cell r="BX346">
            <v>153.08657839080416</v>
          </cell>
          <cell r="BY346">
            <v>101.85587386889206</v>
          </cell>
          <cell r="BZ346">
            <v>79.061527858759376</v>
          </cell>
          <cell r="CA346">
            <v>73.882767847435773</v>
          </cell>
          <cell r="CB346">
            <v>73.882767847435773</v>
          </cell>
          <cell r="CC346">
            <v>73.882767847435773</v>
          </cell>
          <cell r="CD346">
            <v>73.882767847435773</v>
          </cell>
          <cell r="CE346">
            <v>73.882767847435773</v>
          </cell>
          <cell r="CF346">
            <v>73.882767847435773</v>
          </cell>
          <cell r="CG346">
            <v>73.882767847435773</v>
          </cell>
          <cell r="CH346">
            <v>73.882767847435773</v>
          </cell>
          <cell r="CI346">
            <v>73.882767847435773</v>
          </cell>
          <cell r="CJ346">
            <v>73.882767847435773</v>
          </cell>
          <cell r="CK346">
            <v>73.882767847435773</v>
          </cell>
          <cell r="CL346">
            <v>73.882767847435773</v>
          </cell>
          <cell r="CM346">
            <v>73.882767847435773</v>
          </cell>
        </row>
        <row r="347">
          <cell r="BH347">
            <v>118.13</v>
          </cell>
          <cell r="BI347">
            <v>86.754540830143696</v>
          </cell>
          <cell r="BJ347">
            <v>122.929</v>
          </cell>
          <cell r="BK347">
            <v>132.958</v>
          </cell>
          <cell r="BL347">
            <v>164.44</v>
          </cell>
          <cell r="BM347">
            <v>139.11799999999999</v>
          </cell>
          <cell r="BN347">
            <v>147.43362639613079</v>
          </cell>
          <cell r="BO347">
            <v>150.41333939581864</v>
          </cell>
          <cell r="BP347">
            <v>148.99210147867629</v>
          </cell>
          <cell r="BQ347">
            <v>117.83599340617828</v>
          </cell>
          <cell r="BR347">
            <v>132.75980191166678</v>
          </cell>
          <cell r="BS347">
            <v>138.79227152424025</v>
          </cell>
          <cell r="BT347">
            <v>133.76885698530899</v>
          </cell>
          <cell r="BU347">
            <v>140.25038534857893</v>
          </cell>
          <cell r="BV347">
            <v>130.65641022505761</v>
          </cell>
          <cell r="BW347">
            <v>126.67575664266681</v>
          </cell>
          <cell r="BX347">
            <v>124.28614511864838</v>
          </cell>
          <cell r="BY347">
            <v>82.733903476639355</v>
          </cell>
          <cell r="BZ347">
            <v>64.331368333188593</v>
          </cell>
          <cell r="CA347">
            <v>60.03843706503298</v>
          </cell>
          <cell r="CB347">
            <v>60.03843706503298</v>
          </cell>
          <cell r="CC347">
            <v>60.03843706503298</v>
          </cell>
          <cell r="CD347">
            <v>60.03843706503298</v>
          </cell>
          <cell r="CE347">
            <v>60.03843706503298</v>
          </cell>
          <cell r="CF347">
            <v>60.03843706503298</v>
          </cell>
          <cell r="CG347">
            <v>60.03843706503298</v>
          </cell>
          <cell r="CH347">
            <v>60.03843706503298</v>
          </cell>
          <cell r="CI347">
            <v>60.03843706503298</v>
          </cell>
          <cell r="CJ347">
            <v>60.03843706503298</v>
          </cell>
          <cell r="CK347">
            <v>60.03843706503298</v>
          </cell>
          <cell r="CL347">
            <v>60.03843706503298</v>
          </cell>
          <cell r="CM347">
            <v>60.03843706503298</v>
          </cell>
        </row>
        <row r="348">
          <cell r="BH348">
            <v>108.21</v>
          </cell>
          <cell r="BI348">
            <v>101.86899900356093</v>
          </cell>
          <cell r="BJ348">
            <v>141.64099999999999</v>
          </cell>
          <cell r="BK348">
            <v>133.40799999999999</v>
          </cell>
          <cell r="BL348">
            <v>174.27099999999999</v>
          </cell>
          <cell r="BM348">
            <v>168.06899999999999</v>
          </cell>
          <cell r="BN348">
            <v>175.54309029429749</v>
          </cell>
          <cell r="BO348">
            <v>169.35432999198324</v>
          </cell>
          <cell r="BP348">
            <v>166.9789897350754</v>
          </cell>
          <cell r="BQ348">
            <v>134.26808827447653</v>
          </cell>
          <cell r="BR348">
            <v>153.56226299736849</v>
          </cell>
          <cell r="BS348">
            <v>159.35931551877292</v>
          </cell>
          <cell r="BT348">
            <v>152.29753193873839</v>
          </cell>
          <cell r="BU348">
            <v>160.03611505688559</v>
          </cell>
          <cell r="BV348">
            <v>149.61553044610633</v>
          </cell>
          <cell r="BW348">
            <v>145.15482733444256</v>
          </cell>
          <cell r="BX348">
            <v>142.14937298620697</v>
          </cell>
          <cell r="BY348">
            <v>94.551617347051263</v>
          </cell>
          <cell r="BZ348">
            <v>73.578591946507771</v>
          </cell>
          <cell r="CA348">
            <v>68.706593394615908</v>
          </cell>
          <cell r="CB348">
            <v>68.706593394615908</v>
          </cell>
          <cell r="CC348">
            <v>68.706593394615908</v>
          </cell>
          <cell r="CD348">
            <v>68.706593394615908</v>
          </cell>
          <cell r="CE348">
            <v>68.706593394615908</v>
          </cell>
          <cell r="CF348">
            <v>68.706593394615908</v>
          </cell>
          <cell r="CG348">
            <v>68.706593394615908</v>
          </cell>
          <cell r="CH348">
            <v>68.706593394615908</v>
          </cell>
          <cell r="CI348">
            <v>68.706593394615908</v>
          </cell>
          <cell r="CJ348">
            <v>68.706593394615908</v>
          </cell>
          <cell r="CK348">
            <v>68.706593394615908</v>
          </cell>
          <cell r="CL348">
            <v>68.706593394615908</v>
          </cell>
          <cell r="CM348">
            <v>68.706593394615908</v>
          </cell>
        </row>
        <row r="349">
          <cell r="BH349">
            <v>124.46</v>
          </cell>
          <cell r="BI349">
            <v>73.455392023463219</v>
          </cell>
          <cell r="BJ349">
            <v>105.514</v>
          </cell>
          <cell r="BK349">
            <v>131.62100000000001</v>
          </cell>
          <cell r="BL349">
            <v>161.12799999999999</v>
          </cell>
          <cell r="BM349">
            <v>127.221</v>
          </cell>
          <cell r="BN349">
            <v>143.51880612057573</v>
          </cell>
          <cell r="BO349">
            <v>141.54544747622813</v>
          </cell>
          <cell r="BP349">
            <v>142.84328640559727</v>
          </cell>
          <cell r="BQ349">
            <v>112.46616663308494</v>
          </cell>
          <cell r="BR349">
            <v>129.30847038516532</v>
          </cell>
          <cell r="BS349">
            <v>133.41309224148949</v>
          </cell>
          <cell r="BT349">
            <v>128.12923835313705</v>
          </cell>
          <cell r="BU349">
            <v>134.84561501185192</v>
          </cell>
          <cell r="BV349">
            <v>125.69850725833646</v>
          </cell>
          <cell r="BW349">
            <v>122.04958522901559</v>
          </cell>
          <cell r="BX349">
            <v>119.4749116141967</v>
          </cell>
          <cell r="BY349">
            <v>79.538702910214212</v>
          </cell>
          <cell r="BZ349">
            <v>61.90466986815516</v>
          </cell>
          <cell r="CA349">
            <v>57.784232414242858</v>
          </cell>
          <cell r="CB349">
            <v>57.784232414242858</v>
          </cell>
          <cell r="CC349">
            <v>57.784232414242858</v>
          </cell>
          <cell r="CD349">
            <v>57.784232414242858</v>
          </cell>
          <cell r="CE349">
            <v>57.784232414242858</v>
          </cell>
          <cell r="CF349">
            <v>57.784232414242858</v>
          </cell>
          <cell r="CG349">
            <v>57.784232414242858</v>
          </cell>
          <cell r="CH349">
            <v>57.784232414242858</v>
          </cell>
          <cell r="CI349">
            <v>57.784232414242858</v>
          </cell>
          <cell r="CJ349">
            <v>57.784232414242858</v>
          </cell>
          <cell r="CK349">
            <v>57.784232414242858</v>
          </cell>
          <cell r="CL349">
            <v>57.784232414242858</v>
          </cell>
          <cell r="CM349">
            <v>57.784232414242858</v>
          </cell>
        </row>
        <row r="354"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118.42897831700598</v>
          </cell>
          <cell r="BN354">
            <v>305.68705604539582</v>
          </cell>
          <cell r="BO354">
            <v>137.62392253685528</v>
          </cell>
          <cell r="BP354">
            <v>133.30212730131103</v>
          </cell>
          <cell r="BQ354">
            <v>182.44925050734844</v>
          </cell>
          <cell r="BR354">
            <v>191.43134178261906</v>
          </cell>
          <cell r="BS354">
            <v>178.29004987521236</v>
          </cell>
          <cell r="BT354">
            <v>186.24767468936889</v>
          </cell>
          <cell r="BU354">
            <v>209.18717793686997</v>
          </cell>
          <cell r="BV354">
            <v>246.55875793404635</v>
          </cell>
          <cell r="BW354">
            <v>241.91865700597322</v>
          </cell>
          <cell r="BX354">
            <v>236.90087127548509</v>
          </cell>
          <cell r="BY354">
            <v>251.77920734079677</v>
          </cell>
          <cell r="BZ354">
            <v>271.33105811273151</v>
          </cell>
          <cell r="CA354">
            <v>308.27230214774318</v>
          </cell>
          <cell r="CB354">
            <v>340.6696139034114</v>
          </cell>
          <cell r="CC354">
            <v>341.93018344901191</v>
          </cell>
          <cell r="CD354">
            <v>300.29051745910709</v>
          </cell>
          <cell r="CE354">
            <v>317.6656192941619</v>
          </cell>
          <cell r="CF354">
            <v>335.90888082572621</v>
          </cell>
          <cell r="CG354">
            <v>365.03432559819822</v>
          </cell>
          <cell r="CH354">
            <v>372.25072620104936</v>
          </cell>
          <cell r="CI354">
            <v>370.12371962496275</v>
          </cell>
          <cell r="CJ354">
            <v>352.70742013128324</v>
          </cell>
          <cell r="CK354">
            <v>367.22299668681319</v>
          </cell>
          <cell r="CL354">
            <v>380.39390104018406</v>
          </cell>
          <cell r="CM354">
            <v>394.14977546843716</v>
          </cell>
          <cell r="CN354">
            <v>411.21518215664878</v>
          </cell>
        </row>
        <row r="355"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153.48099999999999</v>
          </cell>
          <cell r="BN355">
            <v>286.1257328193683</v>
          </cell>
          <cell r="BO355">
            <v>156.91344881568767</v>
          </cell>
          <cell r="BP355">
            <v>179.37394890036208</v>
          </cell>
          <cell r="BQ355">
            <v>246.45576690554614</v>
          </cell>
          <cell r="BR355">
            <v>252.08335816456676</v>
          </cell>
          <cell r="BS355">
            <v>235.14332937858217</v>
          </cell>
          <cell r="BT355">
            <v>247.62255907880561</v>
          </cell>
          <cell r="BU355">
            <v>277.76800893675392</v>
          </cell>
          <cell r="BV355">
            <v>326.3197370767071</v>
          </cell>
          <cell r="BW355">
            <v>320.96569007098424</v>
          </cell>
          <cell r="BX355">
            <v>314.07020591414283</v>
          </cell>
          <cell r="BY355">
            <v>333.65646758362436</v>
          </cell>
          <cell r="BZ355">
            <v>359.68935816574054</v>
          </cell>
          <cell r="CA355">
            <v>408.98743911967921</v>
          </cell>
          <cell r="CB355">
            <v>451.92692006450733</v>
          </cell>
          <cell r="CC355">
            <v>453.28493847275888</v>
          </cell>
          <cell r="CD355">
            <v>397.83685447906691</v>
          </cell>
          <cell r="CE355">
            <v>421.03088944004895</v>
          </cell>
          <cell r="CF355">
            <v>445.20914374978173</v>
          </cell>
          <cell r="CG355">
            <v>483.80657605215453</v>
          </cell>
          <cell r="CH355">
            <v>493.36004463445801</v>
          </cell>
          <cell r="CI355">
            <v>490.5444724139536</v>
          </cell>
          <cell r="CJ355">
            <v>467.34229644781755</v>
          </cell>
          <cell r="CK355">
            <v>486.73030209844922</v>
          </cell>
          <cell r="CL355">
            <v>504.18144117512827</v>
          </cell>
          <cell r="CM355">
            <v>522.4151798343604</v>
          </cell>
          <cell r="CN355">
            <v>545.13292091095559</v>
          </cell>
        </row>
        <row r="356">
          <cell r="BI356">
            <v>0</v>
          </cell>
          <cell r="BJ356">
            <v>0</v>
          </cell>
          <cell r="BK356">
            <v>0</v>
          </cell>
          <cell r="BL356">
            <v>51.556572499689651</v>
          </cell>
          <cell r="BM356">
            <v>192.85144460311525</v>
          </cell>
          <cell r="BN356">
            <v>385.53581233031178</v>
          </cell>
          <cell r="BO356">
            <v>208.10880712525565</v>
          </cell>
          <cell r="BP356">
            <v>241.68791487196421</v>
          </cell>
          <cell r="BQ356">
            <v>300.41666384806911</v>
          </cell>
          <cell r="BR356">
            <v>317.8357379287969</v>
          </cell>
          <cell r="BS356">
            <v>297.55745966502576</v>
          </cell>
          <cell r="BT356">
            <v>313.70563512870535</v>
          </cell>
          <cell r="BU356">
            <v>347.81313593735956</v>
          </cell>
          <cell r="BV356">
            <v>411.56271503150646</v>
          </cell>
          <cell r="BW356">
            <v>404.96714604423431</v>
          </cell>
          <cell r="BX356">
            <v>395.92363624859854</v>
          </cell>
          <cell r="BY356">
            <v>419.85333438629397</v>
          </cell>
          <cell r="BZ356">
            <v>453.41483114097485</v>
          </cell>
          <cell r="CA356">
            <v>515.59090610824114</v>
          </cell>
          <cell r="CB356">
            <v>569.59642303780129</v>
          </cell>
          <cell r="CC356">
            <v>571.09718540254073</v>
          </cell>
          <cell r="CD356">
            <v>501.18407949514739</v>
          </cell>
          <cell r="CE356">
            <v>530.46773409368927</v>
          </cell>
          <cell r="CF356">
            <v>560.91701095950214</v>
          </cell>
          <cell r="CG356">
            <v>609.55009441520917</v>
          </cell>
          <cell r="CH356">
            <v>621.59550395370036</v>
          </cell>
          <cell r="CI356">
            <v>618.03453130092805</v>
          </cell>
          <cell r="CJ356">
            <v>588.73662214523904</v>
          </cell>
          <cell r="CK356">
            <v>613.25130585105774</v>
          </cell>
          <cell r="CL356">
            <v>635.23647287046026</v>
          </cell>
          <cell r="CM356">
            <v>658.2075587964722</v>
          </cell>
          <cell r="CN356">
            <v>686.88626460529372</v>
          </cell>
        </row>
        <row r="357"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146.07996437261107</v>
          </cell>
          <cell r="BM357">
            <v>222.99070168894596</v>
          </cell>
          <cell r="BN357">
            <v>132.30799919897123</v>
          </cell>
          <cell r="BO357">
            <v>106.03937956835433</v>
          </cell>
          <cell r="BP357">
            <v>151.7456541159591</v>
          </cell>
          <cell r="BQ357">
            <v>145.84406094392176</v>
          </cell>
          <cell r="BR357">
            <v>136.20006620274367</v>
          </cell>
          <cell r="BS357">
            <v>146.37079114159278</v>
          </cell>
          <cell r="BT357">
            <v>163.39463892927913</v>
          </cell>
          <cell r="BU357">
            <v>191.24467076743272</v>
          </cell>
          <cell r="BV357">
            <v>188.4259733808419</v>
          </cell>
          <cell r="BW357">
            <v>184.55357748683008</v>
          </cell>
          <cell r="BX357">
            <v>196.02935921719723</v>
          </cell>
          <cell r="BY357">
            <v>210.95471749426807</v>
          </cell>
          <cell r="BZ357">
            <v>239.9947941107402</v>
          </cell>
          <cell r="CA357">
            <v>265.04670160240084</v>
          </cell>
          <cell r="CB357">
            <v>266.02633906789316</v>
          </cell>
          <cell r="CC357">
            <v>233.94664703652731</v>
          </cell>
          <cell r="CD357">
            <v>247.44604615195817</v>
          </cell>
          <cell r="CE357">
            <v>261.61809633382097</v>
          </cell>
          <cell r="CF357">
            <v>284.23758803195039</v>
          </cell>
          <cell r="CG357">
            <v>289.88052676484409</v>
          </cell>
          <cell r="CH357">
            <v>288.25806264209575</v>
          </cell>
          <cell r="CI357">
            <v>274.78832624107696</v>
          </cell>
          <cell r="CJ357">
            <v>285.95293696038192</v>
          </cell>
          <cell r="CK357">
            <v>296.21396796875405</v>
          </cell>
          <cell r="CL357">
            <v>306.92917836926716</v>
          </cell>
          <cell r="CM357">
            <v>320.13338174648715</v>
          </cell>
        </row>
        <row r="358"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101.2013087028801</v>
          </cell>
          <cell r="BM358">
            <v>165.63675300765462</v>
          </cell>
          <cell r="BN358">
            <v>112.08385520224643</v>
          </cell>
          <cell r="BO358">
            <v>95.229831596433655</v>
          </cell>
          <cell r="BP358">
            <v>133.02775055388736</v>
          </cell>
          <cell r="BQ358">
            <v>130.73943227502744</v>
          </cell>
          <cell r="BR358">
            <v>126.55443434196665</v>
          </cell>
          <cell r="BS358">
            <v>131.6469953565724</v>
          </cell>
          <cell r="BT358">
            <v>147.55900236630447</v>
          </cell>
          <cell r="BU358">
            <v>173.31630986124839</v>
          </cell>
          <cell r="BV358">
            <v>171.16850254491405</v>
          </cell>
          <cell r="BW358">
            <v>166.75636827831411</v>
          </cell>
          <cell r="BX358">
            <v>177.42099770551198</v>
          </cell>
          <cell r="BY358">
            <v>191.27971649649677</v>
          </cell>
          <cell r="BZ358">
            <v>217.60248424837724</v>
          </cell>
          <cell r="CA358">
            <v>240.19837843655657</v>
          </cell>
          <cell r="CB358">
            <v>241.00011858701006</v>
          </cell>
          <cell r="CC358">
            <v>211.63726788659628</v>
          </cell>
          <cell r="CD358">
            <v>223.95149257372654</v>
          </cell>
          <cell r="CE358">
            <v>236.77224327375001</v>
          </cell>
          <cell r="CF358">
            <v>257.29748717637597</v>
          </cell>
          <cell r="CG358">
            <v>262.39319665820108</v>
          </cell>
          <cell r="CH358">
            <v>260.90230769704056</v>
          </cell>
          <cell r="CI358">
            <v>248.57725737576885</v>
          </cell>
          <cell r="CJ358">
            <v>258.8593674270046</v>
          </cell>
          <cell r="CK358">
            <v>268.14216090352562</v>
          </cell>
          <cell r="CL358">
            <v>277.84054048748294</v>
          </cell>
          <cell r="CM358">
            <v>289.90346345317721</v>
          </cell>
        </row>
        <row r="359"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130.60040634938554</v>
          </cell>
          <cell r="BM359">
            <v>179.44746136889708</v>
          </cell>
          <cell r="BN359">
            <v>135.96727262439788</v>
          </cell>
          <cell r="BO359">
            <v>105.33610571068151</v>
          </cell>
          <cell r="BP359">
            <v>149.30437346890295</v>
          </cell>
          <cell r="BQ359">
            <v>149.37559260725007</v>
          </cell>
          <cell r="BR359">
            <v>139.97079368371217</v>
          </cell>
          <cell r="BS359">
            <v>147.23658133749433</v>
          </cell>
          <cell r="BT359">
            <v>165.36238888838034</v>
          </cell>
          <cell r="BU359">
            <v>194.55064319180474</v>
          </cell>
          <cell r="BV359">
            <v>191.33944957067499</v>
          </cell>
          <cell r="BW359">
            <v>186.8594733676687</v>
          </cell>
          <cell r="BX359">
            <v>198.87943682719091</v>
          </cell>
          <cell r="BY359">
            <v>214.13480150300836</v>
          </cell>
          <cell r="BZ359">
            <v>243.3331967790285</v>
          </cell>
          <cell r="CA359">
            <v>268.64653894096637</v>
          </cell>
          <cell r="CB359">
            <v>269.84672370053516</v>
          </cell>
          <cell r="CC359">
            <v>237.46130009463536</v>
          </cell>
          <cell r="CD359">
            <v>251.06112327858364</v>
          </cell>
          <cell r="CE359">
            <v>265.41945755290129</v>
          </cell>
          <cell r="CF359">
            <v>288.38438049960337</v>
          </cell>
          <cell r="CG359">
            <v>294.11689883108551</v>
          </cell>
          <cell r="CH359">
            <v>292.46825322841187</v>
          </cell>
          <cell r="CI359">
            <v>278.85528729933515</v>
          </cell>
          <cell r="CJ359">
            <v>290.11405932789904</v>
          </cell>
          <cell r="CK359">
            <v>300.52717858635231</v>
          </cell>
          <cell r="CL359">
            <v>311.3975523809774</v>
          </cell>
          <cell r="CM359">
            <v>324.7486319628328</v>
          </cell>
        </row>
        <row r="360"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100.9321089743211</v>
          </cell>
          <cell r="BM360">
            <v>183.2167777601274</v>
          </cell>
          <cell r="BN360">
            <v>109.39863975375151</v>
          </cell>
          <cell r="BO360">
            <v>83.309544349947956</v>
          </cell>
          <cell r="BP360">
            <v>117.7233001166195</v>
          </cell>
          <cell r="BQ360">
            <v>118.68019692640695</v>
          </cell>
          <cell r="BR360">
            <v>113.82706783983748</v>
          </cell>
          <cell r="BS360">
            <v>117.06687670699927</v>
          </cell>
          <cell r="BT360">
            <v>131.86969620179377</v>
          </cell>
          <cell r="BU360">
            <v>155.66313471058825</v>
          </cell>
          <cell r="BV360">
            <v>153.4064323556504</v>
          </cell>
          <cell r="BW360">
            <v>149.13896767102784</v>
          </cell>
          <cell r="BX360">
            <v>158.8160881130396</v>
          </cell>
          <cell r="BY360">
            <v>171.3508153439814</v>
          </cell>
          <cell r="BZ360">
            <v>194.85464831167704</v>
          </cell>
          <cell r="CA360">
            <v>215.02825013715116</v>
          </cell>
          <cell r="CB360">
            <v>215.7850543416377</v>
          </cell>
          <cell r="CC360">
            <v>189.54425326778826</v>
          </cell>
          <cell r="CD360">
            <v>200.55491756624963</v>
          </cell>
          <cell r="CE360">
            <v>212.03233994976753</v>
          </cell>
          <cell r="CF360">
            <v>230.41044977783955</v>
          </cell>
          <cell r="CG360">
            <v>234.9729897066884</v>
          </cell>
          <cell r="CH360">
            <v>233.63986211645533</v>
          </cell>
          <cell r="CI360">
            <v>222.61898633058439</v>
          </cell>
          <cell r="CJ360">
            <v>231.80792118344274</v>
          </cell>
          <cell r="CK360">
            <v>240.11983507614036</v>
          </cell>
          <cell r="CL360">
            <v>248.80462984770506</v>
          </cell>
          <cell r="CM360">
            <v>259.5959694702297</v>
          </cell>
        </row>
        <row r="361"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122.16582600942689</v>
          </cell>
          <cell r="BM361">
            <v>236.76362369430382</v>
          </cell>
          <cell r="BN361">
            <v>127.2510203109463</v>
          </cell>
          <cell r="BO361">
            <v>118.64063168848342</v>
          </cell>
          <cell r="BP361">
            <v>168.42107220900445</v>
          </cell>
          <cell r="BQ361">
            <v>179.58279716774683</v>
          </cell>
          <cell r="BR361">
            <v>161.54679767592074</v>
          </cell>
          <cell r="BS361">
            <v>169.61724100754682</v>
          </cell>
          <cell r="BT361">
            <v>191.66041399732723</v>
          </cell>
          <cell r="BU361">
            <v>227.43335414627978</v>
          </cell>
          <cell r="BV361">
            <v>221.62861618704358</v>
          </cell>
          <cell r="BW361">
            <v>216.5237586155427</v>
          </cell>
          <cell r="BX361">
            <v>230.74252213002148</v>
          </cell>
          <cell r="BY361">
            <v>248.92979896897</v>
          </cell>
          <cell r="BZ361">
            <v>282.68142252308422</v>
          </cell>
          <cell r="CA361">
            <v>312.20768261251936</v>
          </cell>
          <cell r="CB361">
            <v>313.33422293261111</v>
          </cell>
          <cell r="CC361">
            <v>275.17935309677569</v>
          </cell>
          <cell r="CD361">
            <v>291.12355523850681</v>
          </cell>
          <cell r="CE361">
            <v>307.83312563776678</v>
          </cell>
          <cell r="CF361">
            <v>334.50970374927596</v>
          </cell>
          <cell r="CG361">
            <v>341.12638162645698</v>
          </cell>
          <cell r="CH361">
            <v>339.1863333405671</v>
          </cell>
          <cell r="CI361">
            <v>323.1878640192204</v>
          </cell>
          <cell r="CJ361">
            <v>336.53400013121353</v>
          </cell>
          <cell r="CK361">
            <v>348.59928024753066</v>
          </cell>
          <cell r="CL361">
            <v>361.20852707491821</v>
          </cell>
          <cell r="CM361">
            <v>376.88153240572586</v>
          </cell>
        </row>
        <row r="362"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120.49615156397007</v>
          </cell>
          <cell r="BM362">
            <v>221.58517125267599</v>
          </cell>
          <cell r="BN362">
            <v>115.46815912664195</v>
          </cell>
          <cell r="BO362">
            <v>104.2451108871203</v>
          </cell>
          <cell r="BP362">
            <v>146.94135825723549</v>
          </cell>
          <cell r="BQ362">
            <v>150.43708619842005</v>
          </cell>
          <cell r="BR362">
            <v>142.05459080381885</v>
          </cell>
          <cell r="BS362">
            <v>146.91701166528273</v>
          </cell>
          <cell r="BT362">
            <v>165.55181361187852</v>
          </cell>
          <cell r="BU362">
            <v>195.44836838760227</v>
          </cell>
          <cell r="BV362">
            <v>192.20697929271748</v>
          </cell>
          <cell r="BW362">
            <v>187.30833656140913</v>
          </cell>
          <cell r="BX362">
            <v>199.42805617540751</v>
          </cell>
          <cell r="BY362">
            <v>214.94308135555519</v>
          </cell>
          <cell r="BZ362">
            <v>244.22960344512134</v>
          </cell>
          <cell r="CA362">
            <v>269.59953528443538</v>
          </cell>
          <cell r="CB362">
            <v>270.76096999879815</v>
          </cell>
          <cell r="CC362">
            <v>238.13027573009384</v>
          </cell>
          <cell r="CD362">
            <v>251.81557369433821</v>
          </cell>
          <cell r="CE362">
            <v>266.22258040097114</v>
          </cell>
          <cell r="CF362">
            <v>289.27783239747674</v>
          </cell>
          <cell r="CG362">
            <v>295.01833687731943</v>
          </cell>
          <cell r="CH362">
            <v>293.35444981239959</v>
          </cell>
          <cell r="CI362">
            <v>279.64831820114944</v>
          </cell>
          <cell r="CJ362">
            <v>291.01454917856131</v>
          </cell>
          <cell r="CK362">
            <v>301.45639671337352</v>
          </cell>
          <cell r="CL362">
            <v>312.35941228413179</v>
          </cell>
          <cell r="CM362">
            <v>325.79771759313411</v>
          </cell>
        </row>
        <row r="363"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129.52873204713234</v>
          </cell>
          <cell r="BM363">
            <v>404.0496515421533</v>
          </cell>
          <cell r="BN363">
            <v>144.6841621137437</v>
          </cell>
          <cell r="BO363">
            <v>142.88397880490118</v>
          </cell>
          <cell r="BP363">
            <v>202.59960084249667</v>
          </cell>
          <cell r="BQ363">
            <v>218.42260508882913</v>
          </cell>
          <cell r="BR363">
            <v>194.32475091592056</v>
          </cell>
          <cell r="BS363">
            <v>204.52630244959337</v>
          </cell>
          <cell r="BT363">
            <v>231.01108484803294</v>
          </cell>
          <cell r="BU363">
            <v>273.98752317494166</v>
          </cell>
          <cell r="BV363">
            <v>267.32949087529272</v>
          </cell>
          <cell r="BW363">
            <v>261.36306138217316</v>
          </cell>
          <cell r="BX363">
            <v>278.19068712016133</v>
          </cell>
          <cell r="BY363">
            <v>300.00748441104525</v>
          </cell>
          <cell r="BZ363">
            <v>340.71893384596353</v>
          </cell>
          <cell r="CA363">
            <v>376.41679317272008</v>
          </cell>
          <cell r="CB363">
            <v>377.78786385206735</v>
          </cell>
          <cell r="CC363">
            <v>331.9625970293626</v>
          </cell>
          <cell r="CD363">
            <v>351.14540709821972</v>
          </cell>
          <cell r="CE363">
            <v>371.30998311001434</v>
          </cell>
          <cell r="CF363">
            <v>403.45995680892639</v>
          </cell>
          <cell r="CG363">
            <v>411.43597859055239</v>
          </cell>
          <cell r="CH363">
            <v>409.10847863631523</v>
          </cell>
          <cell r="CI363">
            <v>389.90311519649288</v>
          </cell>
          <cell r="CJ363">
            <v>405.88757229939574</v>
          </cell>
          <cell r="CK363">
            <v>420.44203491146988</v>
          </cell>
          <cell r="CL363">
            <v>435.64878660031661</v>
          </cell>
          <cell r="CM363">
            <v>454.48098118216922</v>
          </cell>
        </row>
        <row r="364"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104.03873049476189</v>
          </cell>
          <cell r="BM364">
            <v>268.26246105254052</v>
          </cell>
          <cell r="BN364">
            <v>120.58106004580826</v>
          </cell>
          <cell r="BO364">
            <v>110.16950809308379</v>
          </cell>
          <cell r="BP364">
            <v>155.6104163019609</v>
          </cell>
          <cell r="BQ364">
            <v>171.95826929343676</v>
          </cell>
          <cell r="BR364">
            <v>152.50604029420029</v>
          </cell>
          <cell r="BS364">
            <v>159.64527352367637</v>
          </cell>
          <cell r="BT364">
            <v>180.57251863744943</v>
          </cell>
          <cell r="BU364">
            <v>214.74314267764439</v>
          </cell>
          <cell r="BV364">
            <v>209.0641268060177</v>
          </cell>
          <cell r="BW364">
            <v>204.3834980377971</v>
          </cell>
          <cell r="BX364">
            <v>217.94047745642521</v>
          </cell>
          <cell r="BY364">
            <v>234.73223907420339</v>
          </cell>
          <cell r="BZ364">
            <v>266.20695076675293</v>
          </cell>
          <cell r="CA364">
            <v>294.05528403202027</v>
          </cell>
          <cell r="CB364">
            <v>295.57271577867414</v>
          </cell>
          <cell r="CC364">
            <v>260.24713498987313</v>
          </cell>
          <cell r="CD364">
            <v>275.00894970898247</v>
          </cell>
          <cell r="CE364">
            <v>290.76895970713895</v>
          </cell>
          <cell r="CF364">
            <v>315.93247940308964</v>
          </cell>
          <cell r="CG364">
            <v>322.20665784927229</v>
          </cell>
          <cell r="CH364">
            <v>320.39706860123789</v>
          </cell>
          <cell r="CI364">
            <v>305.56107170422285</v>
          </cell>
          <cell r="CJ364">
            <v>317.80705060998184</v>
          </cell>
          <cell r="CK364">
            <v>329.21497886216679</v>
          </cell>
          <cell r="CL364">
            <v>341.12190922134306</v>
          </cell>
          <cell r="CM364">
            <v>355.69189869591764</v>
          </cell>
        </row>
        <row r="365"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123.60631598724758</v>
          </cell>
          <cell r="BM365">
            <v>153.97948991647192</v>
          </cell>
          <cell r="BN365">
            <v>103.61916437094271</v>
          </cell>
          <cell r="BO365">
            <v>87.03791743382061</v>
          </cell>
          <cell r="BP365">
            <v>123.43183849237209</v>
          </cell>
          <cell r="BQ365">
            <v>126.50924173184779</v>
          </cell>
          <cell r="BR365">
            <v>120.59195446590932</v>
          </cell>
          <cell r="BS365">
            <v>123.65661205955968</v>
          </cell>
          <cell r="BT365">
            <v>139.39474806494988</v>
          </cell>
          <cell r="BU365">
            <v>164.84958860645409</v>
          </cell>
          <cell r="BV365">
            <v>162.40998121855554</v>
          </cell>
          <cell r="BW365">
            <v>157.80917691796859</v>
          </cell>
          <cell r="BX365">
            <v>168.19386180900685</v>
          </cell>
          <cell r="BY365">
            <v>181.27726309019414</v>
          </cell>
          <cell r="BZ365">
            <v>205.97883699082456</v>
          </cell>
          <cell r="CA365">
            <v>227.27437232388422</v>
          </cell>
          <cell r="CB365">
            <v>228.32140810707625</v>
          </cell>
          <cell r="CC365">
            <v>200.92695441976676</v>
          </cell>
          <cell r="CD365">
            <v>212.43030309197204</v>
          </cell>
          <cell r="CE365">
            <v>224.56747700469401</v>
          </cell>
          <cell r="CF365">
            <v>244.01213787023221</v>
          </cell>
          <cell r="CG365">
            <v>248.85963994095465</v>
          </cell>
          <cell r="CH365">
            <v>247.46161274701009</v>
          </cell>
          <cell r="CI365">
            <v>235.93479323311891</v>
          </cell>
          <cell r="CJ365">
            <v>245.47474976703438</v>
          </cell>
          <cell r="CK365">
            <v>254.28405669968092</v>
          </cell>
          <cell r="CL365">
            <v>263.48085578150824</v>
          </cell>
          <cell r="CM365">
            <v>274.78548248218982</v>
          </cell>
        </row>
        <row r="370"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</row>
        <row r="371"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</row>
        <row r="372"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</row>
        <row r="373"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</row>
        <row r="374"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</row>
        <row r="375"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</row>
        <row r="376"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</row>
        <row r="377"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</row>
        <row r="378"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</row>
        <row r="379"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</row>
        <row r="380"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</row>
        <row r="381"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</row>
        <row r="386"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1.7270216829939897</v>
          </cell>
          <cell r="BN386">
            <v>10.073943954604164</v>
          </cell>
          <cell r="BO386">
            <v>12.675569715260322</v>
          </cell>
          <cell r="BP386">
            <v>31.757527746843238</v>
          </cell>
          <cell r="BQ386">
            <v>106.55210193058842</v>
          </cell>
          <cell r="BR386">
            <v>144.43443475563367</v>
          </cell>
          <cell r="BS386">
            <v>171.24258391757544</v>
          </cell>
          <cell r="BT386">
            <v>232.31312997853411</v>
          </cell>
          <cell r="BU386">
            <v>279.2227340450483</v>
          </cell>
          <cell r="BV386">
            <v>347.37079321790338</v>
          </cell>
          <cell r="BW386">
            <v>357.69635479543746</v>
          </cell>
          <cell r="BX386">
            <v>391.13427744554627</v>
          </cell>
          <cell r="BY386">
            <v>410.35381051567811</v>
          </cell>
          <cell r="BZ386">
            <v>316.34971696952238</v>
          </cell>
          <cell r="CA386">
            <v>343.88952082375368</v>
          </cell>
          <cell r="CB386">
            <v>386.99167875963957</v>
          </cell>
          <cell r="CC386">
            <v>386.13597634070823</v>
          </cell>
          <cell r="CD386">
            <v>383.36299197379878</v>
          </cell>
          <cell r="CE386">
            <v>399.80992158222836</v>
          </cell>
          <cell r="CF386">
            <v>412.90284086218031</v>
          </cell>
          <cell r="CG386">
            <v>422.39989685912826</v>
          </cell>
          <cell r="CH386">
            <v>427.1659542221937</v>
          </cell>
          <cell r="CI386">
            <v>439.85835866093691</v>
          </cell>
          <cell r="CJ386">
            <v>463.96932367768255</v>
          </cell>
          <cell r="CK386">
            <v>480.71736157606091</v>
          </cell>
          <cell r="CL386">
            <v>481.25860075709841</v>
          </cell>
          <cell r="CM386">
            <v>480.45636941291298</v>
          </cell>
          <cell r="CN386">
            <v>491.7540898544936</v>
          </cell>
        </row>
        <row r="387"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3.8382671806317101</v>
          </cell>
          <cell r="BO387">
            <v>13.069658009461339</v>
          </cell>
          <cell r="BP387">
            <v>29.376464192354742</v>
          </cell>
          <cell r="BQ387">
            <v>100.05601756726809</v>
          </cell>
          <cell r="BR387">
            <v>131.42598223487457</v>
          </cell>
          <cell r="BS387">
            <v>155.72234850420293</v>
          </cell>
          <cell r="BT387">
            <v>215.7036730080743</v>
          </cell>
          <cell r="BU387">
            <v>257.7721883732334</v>
          </cell>
          <cell r="BV387">
            <v>319.37840060030203</v>
          </cell>
          <cell r="BW387">
            <v>329.55477599129074</v>
          </cell>
          <cell r="BX387">
            <v>360.50401466391151</v>
          </cell>
          <cell r="BY387">
            <v>378.46251597754394</v>
          </cell>
          <cell r="BZ387">
            <v>291.38385548349135</v>
          </cell>
          <cell r="CA387">
            <v>316.91910294252341</v>
          </cell>
          <cell r="CB387">
            <v>356.68576359648046</v>
          </cell>
          <cell r="CC387">
            <v>355.92478846591433</v>
          </cell>
          <cell r="CD387">
            <v>353.44264479326512</v>
          </cell>
          <cell r="CE387">
            <v>368.60896829147799</v>
          </cell>
          <cell r="CF387">
            <v>380.66355679373191</v>
          </cell>
          <cell r="CG387">
            <v>389.4126114030899</v>
          </cell>
          <cell r="CH387">
            <v>393.81811213683824</v>
          </cell>
          <cell r="CI387">
            <v>405.52825259940442</v>
          </cell>
          <cell r="CJ387">
            <v>427.74622907128622</v>
          </cell>
          <cell r="CK387">
            <v>443.1851096038211</v>
          </cell>
          <cell r="CL387">
            <v>443.68713405591342</v>
          </cell>
          <cell r="CM387">
            <v>442.94935939093659</v>
          </cell>
          <cell r="CN387">
            <v>453.36408908078926</v>
          </cell>
        </row>
        <row r="388">
          <cell r="BI388">
            <v>0</v>
          </cell>
          <cell r="BJ388">
            <v>0</v>
          </cell>
          <cell r="BK388">
            <v>0</v>
          </cell>
          <cell r="BL388">
            <v>4.2622077544350011E-2</v>
          </cell>
          <cell r="BM388">
            <v>7.9769396884741925E-2</v>
          </cell>
          <cell r="BN388">
            <v>6.5371876696883318</v>
          </cell>
          <cell r="BO388">
            <v>12.343911487273454</v>
          </cell>
          <cell r="BP388">
            <v>31.710127111818711</v>
          </cell>
          <cell r="BQ388">
            <v>97.721711718919082</v>
          </cell>
          <cell r="BR388">
            <v>132.73602552306696</v>
          </cell>
          <cell r="BS388">
            <v>158.44041912174336</v>
          </cell>
          <cell r="BT388">
            <v>219.3110333936047</v>
          </cell>
          <cell r="BU388">
            <v>258.72345529950093</v>
          </cell>
          <cell r="BV388">
            <v>323.10624001476037</v>
          </cell>
          <cell r="BW388">
            <v>333.501815592399</v>
          </cell>
          <cell r="BX388">
            <v>364.69355655146666</v>
          </cell>
          <cell r="BY388">
            <v>382.09575591708619</v>
          </cell>
          <cell r="BZ388">
            <v>294.59573962345434</v>
          </cell>
          <cell r="CA388">
            <v>320.4312716055058</v>
          </cell>
          <cell r="CB388">
            <v>360.55745737129854</v>
          </cell>
          <cell r="CC388">
            <v>359.73512905100091</v>
          </cell>
          <cell r="CD388">
            <v>357.28873541170265</v>
          </cell>
          <cell r="CE388">
            <v>372.61219769498319</v>
          </cell>
          <cell r="CF388">
            <v>384.78927508957247</v>
          </cell>
          <cell r="CG388">
            <v>393.62958777225862</v>
          </cell>
          <cell r="CH388">
            <v>398.09368581001843</v>
          </cell>
          <cell r="CI388">
            <v>409.92366666595746</v>
          </cell>
          <cell r="CJ388">
            <v>432.38258957365838</v>
          </cell>
          <cell r="CK388">
            <v>447.99081718455597</v>
          </cell>
          <cell r="CL388">
            <v>448.49912507415399</v>
          </cell>
          <cell r="CM388">
            <v>447.75158661579468</v>
          </cell>
          <cell r="CN388">
            <v>458.27914365908896</v>
          </cell>
        </row>
        <row r="389"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0.12801658091489018</v>
          </cell>
          <cell r="BM389">
            <v>0.57029831105405482</v>
          </cell>
          <cell r="BN389">
            <v>11.408000801028775</v>
          </cell>
          <cell r="BO389">
            <v>17.381303867735255</v>
          </cell>
          <cell r="BP389">
            <v>60.061013148079148</v>
          </cell>
          <cell r="BQ389">
            <v>74.086269008547745</v>
          </cell>
          <cell r="BR389">
            <v>92.319101374829387</v>
          </cell>
          <cell r="BS389">
            <v>128.6592185717131</v>
          </cell>
          <cell r="BT389">
            <v>150.82937658512907</v>
          </cell>
          <cell r="BU389">
            <v>185.47276542029715</v>
          </cell>
          <cell r="BV389">
            <v>192.20412561543242</v>
          </cell>
          <cell r="BW389">
            <v>210.94023092424931</v>
          </cell>
          <cell r="BX389">
            <v>220.91328951158297</v>
          </cell>
          <cell r="BY389">
            <v>170.15386302545707</v>
          </cell>
          <cell r="BZ389">
            <v>185.16910568712206</v>
          </cell>
          <cell r="CA389">
            <v>208.20738874375982</v>
          </cell>
          <cell r="CB389">
            <v>207.50248796475864</v>
          </cell>
          <cell r="CC389">
            <v>205.92628593356903</v>
          </cell>
          <cell r="CD389">
            <v>214.7385107946881</v>
          </cell>
          <cell r="CE389">
            <v>221.77571990073142</v>
          </cell>
          <cell r="CF389">
            <v>226.86252072896286</v>
          </cell>
          <cell r="CG389">
            <v>229.43161090446119</v>
          </cell>
          <cell r="CH389">
            <v>236.25271674633453</v>
          </cell>
          <cell r="CI389">
            <v>249.19420841894413</v>
          </cell>
          <cell r="CJ389">
            <v>258.19060610045062</v>
          </cell>
          <cell r="CK389">
            <v>258.48383973675169</v>
          </cell>
          <cell r="CL389">
            <v>258.05392073369086</v>
          </cell>
          <cell r="CM389">
            <v>264.11993692597247</v>
          </cell>
        </row>
        <row r="390"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1.434764539598663</v>
          </cell>
          <cell r="BM390">
            <v>0.85824699234541502</v>
          </cell>
          <cell r="BN390">
            <v>9.3923578241719703</v>
          </cell>
          <cell r="BO390">
            <v>24.953215237229159</v>
          </cell>
          <cell r="BP390">
            <v>84.93145147333324</v>
          </cell>
          <cell r="BQ390">
            <v>108.48382146390703</v>
          </cell>
          <cell r="BR390">
            <v>133.54592748957981</v>
          </cell>
          <cell r="BS390">
            <v>180.65200688480468</v>
          </cell>
          <cell r="BT390">
            <v>216.74655995333441</v>
          </cell>
          <cell r="BU390">
            <v>268.70763059324275</v>
          </cell>
          <cell r="BV390">
            <v>278.9693395293823</v>
          </cell>
          <cell r="BW390">
            <v>303.7325176426657</v>
          </cell>
          <cell r="BX390">
            <v>318.81718053841774</v>
          </cell>
          <cell r="BY390">
            <v>245.54886424202277</v>
          </cell>
          <cell r="BZ390">
            <v>267.32921317130234</v>
          </cell>
          <cell r="CA390">
            <v>300.69790757433958</v>
          </cell>
          <cell r="CB390">
            <v>300.13278035508034</v>
          </cell>
          <cell r="CC390">
            <v>298.10396401110262</v>
          </cell>
          <cell r="CD390">
            <v>310.94691367753126</v>
          </cell>
          <cell r="CE390">
            <v>321.07808572035998</v>
          </cell>
          <cell r="CF390">
            <v>328.46168039296566</v>
          </cell>
          <cell r="CG390">
            <v>332.18069542620196</v>
          </cell>
          <cell r="CH390">
            <v>342.05982916300275</v>
          </cell>
          <cell r="CI390">
            <v>360.79796688414211</v>
          </cell>
          <cell r="CJ390">
            <v>373.82247107501382</v>
          </cell>
          <cell r="CK390">
            <v>374.24523443174752</v>
          </cell>
          <cell r="CL390">
            <v>373.62217329377671</v>
          </cell>
          <cell r="CM390">
            <v>382.40693299753491</v>
          </cell>
        </row>
        <row r="391"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1.1185936506144758</v>
          </cell>
          <cell r="BM391">
            <v>1.7566506311029315</v>
          </cell>
          <cell r="BN391">
            <v>5.2839581454010487</v>
          </cell>
          <cell r="BO391">
            <v>10.678940926044469</v>
          </cell>
          <cell r="BP391">
            <v>36.057488535778297</v>
          </cell>
          <cell r="BQ391">
            <v>46.436815657949822</v>
          </cell>
          <cell r="BR391">
            <v>57.462633227282936</v>
          </cell>
          <cell r="BS391">
            <v>77.62446810170313</v>
          </cell>
          <cell r="BT391">
            <v>92.620740928099167</v>
          </cell>
          <cell r="BU391">
            <v>114.43164436478618</v>
          </cell>
          <cell r="BV391">
            <v>118.36970513779508</v>
          </cell>
          <cell r="BW391">
            <v>129.33236022176294</v>
          </cell>
          <cell r="BX391">
            <v>135.65859492628195</v>
          </cell>
          <cell r="BY391">
            <v>104.67438906203198</v>
          </cell>
          <cell r="BZ391">
            <v>113.79368491696755</v>
          </cell>
          <cell r="CA391">
            <v>127.91713797650723</v>
          </cell>
          <cell r="CB391">
            <v>127.5410278908346</v>
          </cell>
          <cell r="CC391">
            <v>126.59995927684831</v>
          </cell>
          <cell r="CD391">
            <v>132.01906976180624</v>
          </cell>
          <cell r="CE391">
            <v>136.3307349608252</v>
          </cell>
          <cell r="CF391">
            <v>139.46595810091188</v>
          </cell>
          <cell r="CG391">
            <v>141.04411254070789</v>
          </cell>
          <cell r="CH391">
            <v>145.23653545579651</v>
          </cell>
          <cell r="CI391">
            <v>153.19422207952329</v>
          </cell>
          <cell r="CJ391">
            <v>158.72423122160876</v>
          </cell>
          <cell r="CK391">
            <v>158.90385289308966</v>
          </cell>
          <cell r="CL391">
            <v>158.63931233071219</v>
          </cell>
          <cell r="CM391">
            <v>162.36916295574181</v>
          </cell>
        </row>
        <row r="392"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1.0438910256789324</v>
          </cell>
          <cell r="BM392">
            <v>2.353222239872621</v>
          </cell>
          <cell r="BN392">
            <v>7.3052191420402703</v>
          </cell>
          <cell r="BO392">
            <v>13.895614101325933</v>
          </cell>
          <cell r="BP392">
            <v>47.322178995459019</v>
          </cell>
          <cell r="BQ392">
            <v>62.070309306739311</v>
          </cell>
          <cell r="BR392">
            <v>77.280527477406892</v>
          </cell>
          <cell r="BS392">
            <v>102.97670101642942</v>
          </cell>
          <cell r="BT392">
            <v>123.25279830586177</v>
          </cell>
          <cell r="BU392">
            <v>153.02253006571172</v>
          </cell>
          <cell r="BV392">
            <v>158.67764056907049</v>
          </cell>
          <cell r="BW392">
            <v>172.58431368761521</v>
          </cell>
          <cell r="BX392">
            <v>181.27806693964942</v>
          </cell>
          <cell r="BY392">
            <v>139.83553482207444</v>
          </cell>
          <cell r="BZ392">
            <v>152.0904757456957</v>
          </cell>
          <cell r="CA392">
            <v>170.95185436844136</v>
          </cell>
          <cell r="CB392">
            <v>170.54183809651965</v>
          </cell>
          <cell r="CC392">
            <v>169.34191041462122</v>
          </cell>
          <cell r="CD392">
            <v>176.59759016807382</v>
          </cell>
          <cell r="CE392">
            <v>182.35420623640576</v>
          </cell>
          <cell r="CF392">
            <v>186.55462449107321</v>
          </cell>
          <cell r="CG392">
            <v>188.66519156965671</v>
          </cell>
          <cell r="CH392">
            <v>194.27324271950226</v>
          </cell>
          <cell r="CI392">
            <v>204.91636512656811</v>
          </cell>
          <cell r="CJ392">
            <v>212.31498602427641</v>
          </cell>
          <cell r="CK392">
            <v>212.55469508316835</v>
          </cell>
          <cell r="CL392">
            <v>212.20036734239545</v>
          </cell>
          <cell r="CM392">
            <v>217.18992149257213</v>
          </cell>
        </row>
        <row r="393"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1.725173990573093</v>
          </cell>
          <cell r="BM393">
            <v>2.6783763056961516</v>
          </cell>
          <cell r="BN393">
            <v>10.50276128760621</v>
          </cell>
          <cell r="BO393">
            <v>23.961806710999412</v>
          </cell>
          <cell r="BP393">
            <v>83.165344794429018</v>
          </cell>
          <cell r="BQ393">
            <v>114.96649083389802</v>
          </cell>
          <cell r="BR393">
            <v>135.87748206156337</v>
          </cell>
          <cell r="BS393">
            <v>182.2491989053174</v>
          </cell>
          <cell r="BT393">
            <v>219.42997493749505</v>
          </cell>
          <cell r="BU393">
            <v>274.21431136187942</v>
          </cell>
          <cell r="BV393">
            <v>281.05698918198135</v>
          </cell>
          <cell r="BW393">
            <v>307.30294223649071</v>
          </cell>
          <cell r="BX393">
            <v>322.64290471651441</v>
          </cell>
          <cell r="BY393">
            <v>249.04492415059732</v>
          </cell>
          <cell r="BZ393">
            <v>270.51116962254753</v>
          </cell>
          <cell r="CA393">
            <v>304.24468896503936</v>
          </cell>
          <cell r="CB393">
            <v>303.50759288101989</v>
          </cell>
          <cell r="CC393">
            <v>301.28938105142083</v>
          </cell>
          <cell r="CD393">
            <v>314.1713042985366</v>
          </cell>
          <cell r="CE393">
            <v>324.46699512667726</v>
          </cell>
          <cell r="CF393">
            <v>331.92699889251537</v>
          </cell>
          <cell r="CG393">
            <v>335.67317793864345</v>
          </cell>
          <cell r="CH393">
            <v>345.64573882573313</v>
          </cell>
          <cell r="CI393">
            <v>364.5953953880047</v>
          </cell>
          <cell r="CJ393">
            <v>377.75565315769626</v>
          </cell>
          <cell r="CK393">
            <v>378.17896316854234</v>
          </cell>
          <cell r="CL393">
            <v>377.54927895871839</v>
          </cell>
          <cell r="CM393">
            <v>386.42809855708987</v>
          </cell>
        </row>
        <row r="394"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1.4168484360299105</v>
          </cell>
          <cell r="BM394">
            <v>2.3075434461240465</v>
          </cell>
          <cell r="BN394">
            <v>9.591286988583855</v>
          </cell>
          <cell r="BO394">
            <v>19.542800558969162</v>
          </cell>
          <cell r="BP394">
            <v>67.109216965459183</v>
          </cell>
          <cell r="BQ394">
            <v>88.858403723797622</v>
          </cell>
          <cell r="BR394">
            <v>108.33951482164773</v>
          </cell>
          <cell r="BS394">
            <v>145.61325799020526</v>
          </cell>
          <cell r="BT394">
            <v>174.36664801996091</v>
          </cell>
          <cell r="BU394">
            <v>217.11570225909102</v>
          </cell>
          <cell r="BV394">
            <v>224.41140068923133</v>
          </cell>
          <cell r="BW394">
            <v>244.46928537484669</v>
          </cell>
          <cell r="BX394">
            <v>256.75785698420975</v>
          </cell>
          <cell r="BY394">
            <v>197.95861469854887</v>
          </cell>
          <cell r="BZ394">
            <v>215.31389052331485</v>
          </cell>
          <cell r="CA394">
            <v>242.11042567714034</v>
          </cell>
          <cell r="CB394">
            <v>241.58000617366289</v>
          </cell>
          <cell r="CC394">
            <v>239.88541588013044</v>
          </cell>
          <cell r="CD394">
            <v>250.16882468131027</v>
          </cell>
          <cell r="CE394">
            <v>258.33988194792875</v>
          </cell>
          <cell r="CF394">
            <v>264.28468775264668</v>
          </cell>
          <cell r="CG394">
            <v>267.27281877303562</v>
          </cell>
          <cell r="CH394">
            <v>275.21672200222866</v>
          </cell>
          <cell r="CI394">
            <v>290.29697288117944</v>
          </cell>
          <cell r="CJ394">
            <v>300.77788638722473</v>
          </cell>
          <cell r="CK394">
            <v>301.11655545767672</v>
          </cell>
          <cell r="CL394">
            <v>300.6147954405497</v>
          </cell>
          <cell r="CM394">
            <v>307.68350860668409</v>
          </cell>
        </row>
        <row r="395"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2.2892679528676418</v>
          </cell>
          <cell r="BM395">
            <v>2.5273484578467329</v>
          </cell>
          <cell r="BN395">
            <v>14.692126665750504</v>
          </cell>
          <cell r="BO395">
            <v>31.20392407214722</v>
          </cell>
          <cell r="BP395">
            <v>105.43477758399426</v>
          </cell>
          <cell r="BQ395">
            <v>145.25090472632732</v>
          </cell>
          <cell r="BR395">
            <v>168.19808568083056</v>
          </cell>
          <cell r="BS395">
            <v>231.5801206933929</v>
          </cell>
          <cell r="BT395">
            <v>277.28697057212344</v>
          </cell>
          <cell r="BU395">
            <v>345.35667449674389</v>
          </cell>
          <cell r="BV395">
            <v>353.89761072453564</v>
          </cell>
          <cell r="BW395">
            <v>387.49317925863477</v>
          </cell>
          <cell r="BX395">
            <v>407.2028388828075</v>
          </cell>
          <cell r="BY395">
            <v>313.94709287044998</v>
          </cell>
          <cell r="BZ395">
            <v>340.97157271504256</v>
          </cell>
          <cell r="CA395">
            <v>383.64243184578805</v>
          </cell>
          <cell r="CB395">
            <v>382.71916632349388</v>
          </cell>
          <cell r="CC395">
            <v>379.95557825067516</v>
          </cell>
          <cell r="CD395">
            <v>396.1628647042715</v>
          </cell>
          <cell r="CE395">
            <v>409.15240566322052</v>
          </cell>
          <cell r="CF395">
            <v>418.56276976277223</v>
          </cell>
          <cell r="CG395">
            <v>423.29139013026793</v>
          </cell>
          <cell r="CH395">
            <v>435.87013995074699</v>
          </cell>
          <cell r="CI395">
            <v>459.75828094447593</v>
          </cell>
          <cell r="CJ395">
            <v>476.35330362596892</v>
          </cell>
          <cell r="CK395">
            <v>476.89009915831127</v>
          </cell>
          <cell r="CL395">
            <v>476.09690476483382</v>
          </cell>
          <cell r="CM395">
            <v>487.29236888415903</v>
          </cell>
        </row>
        <row r="396"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1.2695052380932213E-3</v>
          </cell>
          <cell r="BM396">
            <v>3.6265389474595224</v>
          </cell>
          <cell r="BN396">
            <v>11.390082570253924</v>
          </cell>
          <cell r="BO396">
            <v>24.54519322786798</v>
          </cell>
          <cell r="BP396">
            <v>84.877462003379847</v>
          </cell>
          <cell r="BQ396">
            <v>120.71136496237686</v>
          </cell>
          <cell r="BR396">
            <v>139.48291847732287</v>
          </cell>
          <cell r="BS396">
            <v>188.26367638781232</v>
          </cell>
          <cell r="BT396">
            <v>226.74772534454101</v>
          </cell>
          <cell r="BU396">
            <v>284.37585526312267</v>
          </cell>
          <cell r="BV396">
            <v>290.85991593282034</v>
          </cell>
          <cell r="BW396">
            <v>317.88591054891572</v>
          </cell>
          <cell r="BX396">
            <v>334.11524319225083</v>
          </cell>
          <cell r="BY396">
            <v>257.76890232383221</v>
          </cell>
          <cell r="BZ396">
            <v>279.91780744782812</v>
          </cell>
          <cell r="CA396">
            <v>314.93597972880519</v>
          </cell>
          <cell r="CB396">
            <v>314.27179330935655</v>
          </cell>
          <cell r="CC396">
            <v>312.01022565831244</v>
          </cell>
          <cell r="CD396">
            <v>325.32633200186376</v>
          </cell>
          <cell r="CE396">
            <v>336.00078833874835</v>
          </cell>
          <cell r="CF396">
            <v>343.734972869648</v>
          </cell>
          <cell r="CG396">
            <v>347.61058515291535</v>
          </cell>
          <cell r="CH396">
            <v>357.93473220398425</v>
          </cell>
          <cell r="CI396">
            <v>377.5587903633068</v>
          </cell>
          <cell r="CJ396">
            <v>391.18873496187456</v>
          </cell>
          <cell r="CK396">
            <v>391.62661499859456</v>
          </cell>
          <cell r="CL396">
            <v>390.97394471284292</v>
          </cell>
          <cell r="CM396">
            <v>400.16887628576154</v>
          </cell>
        </row>
        <row r="397"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2.3684012752414437E-2</v>
          </cell>
          <cell r="BM397">
            <v>8.1935100835280785</v>
          </cell>
          <cell r="BN397">
            <v>10.438431678847682</v>
          </cell>
          <cell r="BO397">
            <v>23.459841481668409</v>
          </cell>
          <cell r="BP397">
            <v>82.118315357890495</v>
          </cell>
          <cell r="BQ397">
            <v>108.03234474497297</v>
          </cell>
          <cell r="BR397">
            <v>135.83678770734414</v>
          </cell>
          <cell r="BS397">
            <v>177.08613242838345</v>
          </cell>
          <cell r="BT397">
            <v>213.44647062731346</v>
          </cell>
          <cell r="BU397">
            <v>266.27243603040114</v>
          </cell>
          <cell r="BV397">
            <v>275.56234859715329</v>
          </cell>
          <cell r="BW397">
            <v>299.59776933855056</v>
          </cell>
          <cell r="BX397">
            <v>314.36608719885015</v>
          </cell>
          <cell r="BY397">
            <v>242.7522966670162</v>
          </cell>
          <cell r="BZ397">
            <v>264.0483840019719</v>
          </cell>
          <cell r="CA397">
            <v>296.71745228656795</v>
          </cell>
          <cell r="CB397">
            <v>296.04207653247209</v>
          </cell>
          <cell r="CC397">
            <v>293.93502299769398</v>
          </cell>
          <cell r="CD397">
            <v>306.56827609263297</v>
          </cell>
          <cell r="CE397">
            <v>316.56249061372455</v>
          </cell>
          <cell r="CF397">
            <v>323.8459028328196</v>
          </cell>
          <cell r="CG397">
            <v>327.50682580256159</v>
          </cell>
          <cell r="CH397">
            <v>337.23915159659578</v>
          </cell>
          <cell r="CI397">
            <v>355.72285014269602</v>
          </cell>
          <cell r="CJ397">
            <v>368.56552097051957</v>
          </cell>
          <cell r="CK397">
            <v>368.97866744485265</v>
          </cell>
          <cell r="CL397">
            <v>368.36339442890772</v>
          </cell>
          <cell r="CM397">
            <v>377.02569978228854</v>
          </cell>
        </row>
        <row r="420">
          <cell r="BH420">
            <v>208.53100000000001</v>
          </cell>
          <cell r="BI420">
            <v>130.749</v>
          </cell>
          <cell r="BJ420">
            <v>164.60700000000003</v>
          </cell>
          <cell r="BK420">
            <v>139.17099999999999</v>
          </cell>
          <cell r="BL420">
            <v>190.64299999999997</v>
          </cell>
          <cell r="BM420">
            <v>189.72399999999999</v>
          </cell>
          <cell r="BN420">
            <v>126.23899999999999</v>
          </cell>
          <cell r="BO420">
            <v>314.18640934728398</v>
          </cell>
          <cell r="BP420">
            <v>364.43562592614512</v>
          </cell>
          <cell r="BQ420">
            <v>442.93067975707913</v>
          </cell>
          <cell r="BR420">
            <v>501.14137574225003</v>
          </cell>
          <cell r="BS420">
            <v>601.41904341330485</v>
          </cell>
          <cell r="BT420">
            <v>716.43088776535126</v>
          </cell>
          <cell r="BU420">
            <v>805.85996739180018</v>
          </cell>
          <cell r="BV420">
            <v>898.45929311073223</v>
          </cell>
          <cell r="BW420">
            <v>1019.1346388354481</v>
          </cell>
          <cell r="BX420">
            <v>1109.6879571178099</v>
          </cell>
          <cell r="BY420">
            <v>1213.9753076727338</v>
          </cell>
          <cell r="BZ420">
            <v>1301.8465887661077</v>
          </cell>
          <cell r="CA420">
            <v>1377.9629846308317</v>
          </cell>
          <cell r="CB420">
            <v>1426.7815524743723</v>
          </cell>
          <cell r="CC420">
            <v>1488.0952043882126</v>
          </cell>
          <cell r="CD420">
            <v>1553.725639763868</v>
          </cell>
          <cell r="CE420">
            <v>1606.995548930744</v>
          </cell>
          <cell r="CF420">
            <v>1690.0255339816304</v>
          </cell>
          <cell r="CG420">
            <v>1766.4679557223246</v>
          </cell>
          <cell r="CH420">
            <v>1827.0427795454018</v>
          </cell>
          <cell r="CI420">
            <v>1908.2696281452615</v>
          </cell>
          <cell r="CJ420">
            <v>1985.2522222523762</v>
          </cell>
          <cell r="CK420">
            <v>2052.1441040662003</v>
          </cell>
          <cell r="CL420">
            <v>2124.4217086942444</v>
          </cell>
          <cell r="CM420">
            <v>2197.8222629195416</v>
          </cell>
          <cell r="CN420">
            <v>2284.224124363358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nflower Imports"/>
      <sheetName val="Sunflower Exports"/>
      <sheetName val="Sunflower Meal Imports"/>
      <sheetName val="Sunflower Meal Exports"/>
      <sheetName val="Sunflower Oil Imports"/>
      <sheetName val="Sunflower Oil Exports"/>
      <sheetName val="Canola Imports"/>
      <sheetName val="Canola Exports"/>
      <sheetName val="Canola Meal Imports"/>
      <sheetName val="Canola Meal Exports"/>
      <sheetName val="Canola Oil Imports"/>
      <sheetName val="Canola Oil Exports"/>
      <sheetName val="Cottonseed Imports"/>
      <sheetName val="Cottonseed Exports"/>
      <sheetName val="Cottonseed Meal Imports"/>
      <sheetName val="Cottonseed Meal Exports"/>
      <sheetName val="Cottonseed Oil Imports"/>
      <sheetName val="Cottonseed Oil Exports"/>
      <sheetName val="Peanut Imports"/>
      <sheetName val="Peanut Exports"/>
      <sheetName val="Peanut Meal Imports"/>
      <sheetName val="Peanut Meal Exports"/>
      <sheetName val="Peanut Oil Imports"/>
      <sheetName val="Peanut Oil Exports"/>
      <sheetName val="Flaxseed Imports"/>
      <sheetName val="Flaxseed Exports"/>
      <sheetName val="Linseed Meal Imports"/>
      <sheetName val="Linseed Meal Exports"/>
      <sheetName val="Linseed Oil Imports"/>
      <sheetName val="Linseed Oil Exports"/>
      <sheetName val="Palm Oil Imports"/>
      <sheetName val="Palm Oil Exports"/>
      <sheetName val="Palm Kernel Oil Imports"/>
      <sheetName val="Palm Kernel Oil Exports"/>
      <sheetName val="Coconut Oil Imports"/>
      <sheetName val="Coconut Oil Exports"/>
      <sheetName val="Meat and Bone Meal Imports"/>
      <sheetName val="Meat and Bone Meal Exports"/>
      <sheetName val="Edible Tallow Imports"/>
      <sheetName val="Edible Tallow Exports"/>
      <sheetName val="UCO Imports"/>
      <sheetName val="UCO Exports"/>
      <sheetName val="Yellow Grease Imports"/>
      <sheetName val="Yellow Grease Exports"/>
      <sheetName val="Inedible Tallow Imports"/>
      <sheetName val="Inedible Tallow Exports"/>
      <sheetName val="DCO Imports"/>
      <sheetName val="DCO Exports"/>
      <sheetName val="CWG Imports"/>
      <sheetName val="CWG Exports"/>
      <sheetName val="Lard Imports"/>
      <sheetName val="Lard Exports"/>
      <sheetName val="Other Grease Imports"/>
      <sheetName val="Other Grease Exports"/>
      <sheetName val="Feather Meal Imports"/>
      <sheetName val="Feather Meal Exports"/>
      <sheetName val="Poultry By-Product Imports"/>
      <sheetName val="Poultry By-Product Exports"/>
      <sheetName val="Poultry Fat Imports"/>
      <sheetName val="Poultry Fat Exports"/>
      <sheetName val="Seed Template"/>
      <sheetName val="Products Template"/>
    </sheetNames>
    <sheetDataSet>
      <sheetData sheetId="0">
        <row r="293">
          <cell r="AE293">
            <v>1193.5823507999999</v>
          </cell>
        </row>
      </sheetData>
      <sheetData sheetId="1">
        <row r="293">
          <cell r="AE293">
            <v>15610.046533199999</v>
          </cell>
        </row>
      </sheetData>
      <sheetData sheetId="2">
        <row r="290">
          <cell r="AE290">
            <v>217.2654981</v>
          </cell>
        </row>
      </sheetData>
      <sheetData sheetId="3">
        <row r="290">
          <cell r="AE290">
            <v>439.71185789999998</v>
          </cell>
        </row>
      </sheetData>
      <sheetData sheetId="4">
        <row r="290">
          <cell r="AE290">
            <v>1.3227732000000001</v>
          </cell>
        </row>
      </sheetData>
      <sheetData sheetId="5">
        <row r="290">
          <cell r="AE290">
            <v>21441.492185400002</v>
          </cell>
        </row>
      </sheetData>
      <sheetData sheetId="6">
        <row r="290">
          <cell r="AT290">
            <v>227.95791480000003</v>
          </cell>
        </row>
      </sheetData>
      <sheetData sheetId="7">
        <row r="290">
          <cell r="AE290">
            <v>2110.2641784000002</v>
          </cell>
        </row>
      </sheetData>
      <sheetData sheetId="8">
        <row r="290">
          <cell r="AE290">
            <v>60173.0630991</v>
          </cell>
        </row>
      </sheetData>
      <sheetData sheetId="9">
        <row r="290">
          <cell r="N290">
            <v>54.128320268400003</v>
          </cell>
        </row>
      </sheetData>
      <sheetData sheetId="10">
        <row r="266">
          <cell r="E266">
            <v>0</v>
          </cell>
          <cell r="F266">
            <v>1.4770967400000001E-2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2.0062060200000002E-2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10.171076099359999</v>
          </cell>
          <cell r="R266">
            <v>0.67880690723999992</v>
          </cell>
          <cell r="S266">
            <v>2.0328073495400001</v>
          </cell>
          <cell r="T266">
            <v>3.0817346808599999</v>
          </cell>
          <cell r="U266">
            <v>3.0764810713999999</v>
          </cell>
          <cell r="V266">
            <v>2.3277810963000003</v>
          </cell>
          <cell r="W266">
            <v>2.3419369613199996</v>
          </cell>
          <cell r="X266">
            <v>1.8662946055599998</v>
          </cell>
          <cell r="Y266">
            <v>3.1322006372799995</v>
          </cell>
          <cell r="Z266">
            <v>3.3080036499399998</v>
          </cell>
          <cell r="AA266">
            <v>3.9308610000000002</v>
          </cell>
          <cell r="AB266">
            <v>2.8045049999999994</v>
          </cell>
          <cell r="AC266">
            <v>2.4257179999999998</v>
          </cell>
          <cell r="AD266">
            <v>3.9371990000000001</v>
          </cell>
          <cell r="AE266">
            <v>4.60677</v>
          </cell>
          <cell r="AF266">
            <v>3.9391310755800006</v>
          </cell>
          <cell r="AG266">
            <v>7.7147018979324935</v>
          </cell>
          <cell r="AH266">
            <v>8.1937328208381626</v>
          </cell>
          <cell r="AI266">
            <v>8.5684231044048982</v>
          </cell>
          <cell r="AJ266">
            <v>8.8316055843020678</v>
          </cell>
          <cell r="AK266">
            <v>9.0938541141822391</v>
          </cell>
          <cell r="AL266">
            <v>9.9803786839920896</v>
          </cell>
          <cell r="AM266">
            <v>10.216705185238824</v>
          </cell>
          <cell r="AN266">
            <v>11.466895739403343</v>
          </cell>
          <cell r="AO266">
            <v>11.914988721439563</v>
          </cell>
          <cell r="AP266">
            <v>12.043329689012291</v>
          </cell>
          <cell r="AQ266">
            <v>12.477688766015387</v>
          </cell>
          <cell r="AR266">
            <v>11.559015944482637</v>
          </cell>
        </row>
      </sheetData>
      <sheetData sheetId="11">
        <row r="243">
          <cell r="D243">
            <v>54.047190178800008</v>
          </cell>
          <cell r="E243">
            <v>139.8244024926</v>
          </cell>
          <cell r="F243">
            <v>133.11639913319999</v>
          </cell>
          <cell r="G243">
            <v>28.576530826199996</v>
          </cell>
          <cell r="H243">
            <v>205.42954396860003</v>
          </cell>
          <cell r="I243">
            <v>103.84144405739998</v>
          </cell>
          <cell r="J243">
            <v>58.962394927799998</v>
          </cell>
          <cell r="K243">
            <v>55.752024371400012</v>
          </cell>
          <cell r="L243">
            <v>108.24297188040001</v>
          </cell>
          <cell r="M243">
            <v>112.93837581600002</v>
          </cell>
          <cell r="N243">
            <v>122.95683957060001</v>
          </cell>
          <cell r="O243">
            <v>289.52220461220003</v>
          </cell>
          <cell r="P243">
            <v>79.712738116200015</v>
          </cell>
          <cell r="Q243">
            <v>310.11888564719999</v>
          </cell>
          <cell r="R243">
            <v>448.1690083542</v>
          </cell>
          <cell r="S243">
            <v>239.94378322740005</v>
          </cell>
          <cell r="T243">
            <v>273.36629367179995</v>
          </cell>
          <cell r="U243">
            <v>381.57134605380003</v>
          </cell>
          <cell r="V243">
            <v>190.08559531079999</v>
          </cell>
          <cell r="W243">
            <v>84.389843689200006</v>
          </cell>
          <cell r="X243">
            <v>128.5276989024</v>
          </cell>
          <cell r="Y243">
            <v>95.887211913860014</v>
          </cell>
          <cell r="Z243">
            <v>41.25528113586001</v>
          </cell>
          <cell r="AA243">
            <v>45.814049487360002</v>
          </cell>
          <cell r="AB243">
            <v>51.516453440760003</v>
          </cell>
          <cell r="AC243">
            <v>64.571280526500004</v>
          </cell>
          <cell r="AD243">
            <v>62.174623435279997</v>
          </cell>
          <cell r="AE243">
            <v>43.452716122119995</v>
          </cell>
          <cell r="AF243">
            <v>34.875734763319997</v>
          </cell>
          <cell r="AG243">
            <v>43.236792282041641</v>
          </cell>
          <cell r="AH243">
            <v>85.657038068216309</v>
          </cell>
          <cell r="AI243">
            <v>96.738430897829616</v>
          </cell>
          <cell r="AJ243">
            <v>91.186265617502102</v>
          </cell>
          <cell r="AK243">
            <v>89.293632337947528</v>
          </cell>
          <cell r="AL243">
            <v>88.460669735523751</v>
          </cell>
          <cell r="AM243">
            <v>90.142376856838624</v>
          </cell>
          <cell r="AN243">
            <v>91.252643601297137</v>
          </cell>
          <cell r="AO243">
            <v>90.169756346034092</v>
          </cell>
          <cell r="AP243">
            <v>89.719509944658867</v>
          </cell>
          <cell r="AQ243">
            <v>89.955908217021474</v>
          </cell>
          <cell r="AR243">
            <v>90.287484242119163</v>
          </cell>
        </row>
        <row r="266">
          <cell r="D266">
            <v>79.248224260800001</v>
          </cell>
          <cell r="E266">
            <v>105.7561582644</v>
          </cell>
          <cell r="F266">
            <v>118.3359518586</v>
          </cell>
          <cell r="G266">
            <v>208.37646219600001</v>
          </cell>
          <cell r="H266">
            <v>61.282098196200003</v>
          </cell>
          <cell r="I266">
            <v>56.845516883400009</v>
          </cell>
          <cell r="J266">
            <v>111.80409779700001</v>
          </cell>
          <cell r="K266">
            <v>99.610553977199999</v>
          </cell>
          <cell r="L266">
            <v>142.1601995016</v>
          </cell>
          <cell r="M266">
            <v>137.98773190439999</v>
          </cell>
          <cell r="N266">
            <v>106.73875828980002</v>
          </cell>
          <cell r="O266">
            <v>24.239598427800001</v>
          </cell>
          <cell r="P266">
            <v>92.608674505200014</v>
          </cell>
          <cell r="Q266">
            <v>7.1268815393999994</v>
          </cell>
          <cell r="R266">
            <v>39.735886465800007</v>
          </cell>
          <cell r="S266">
            <v>29.9680882326</v>
          </cell>
          <cell r="T266">
            <v>90.650970169200008</v>
          </cell>
          <cell r="U266">
            <v>23.185127725200001</v>
          </cell>
          <cell r="V266">
            <v>20.399808290399996</v>
          </cell>
          <cell r="W266">
            <v>19.6147423962</v>
          </cell>
          <cell r="X266">
            <v>35.820698256</v>
          </cell>
          <cell r="Y266">
            <v>82.262695950340017</v>
          </cell>
          <cell r="Z266">
            <v>70.931770163759992</v>
          </cell>
          <cell r="AA266">
            <v>45.057249738379994</v>
          </cell>
          <cell r="AB266">
            <v>80.673769891000006</v>
          </cell>
          <cell r="AC266">
            <v>151.260521434</v>
          </cell>
          <cell r="AD266">
            <v>101.52648007702</v>
          </cell>
          <cell r="AE266">
            <v>95.286532808960004</v>
          </cell>
          <cell r="AF266">
            <v>61.811949474439999</v>
          </cell>
          <cell r="AG266">
            <v>42.295299648638313</v>
          </cell>
          <cell r="AH266">
            <v>-2.0972285532928283</v>
          </cell>
          <cell r="AI266">
            <v>-13.070465700036577</v>
          </cell>
          <cell r="AJ266">
            <v>-2.1609821267548224</v>
          </cell>
          <cell r="AK266">
            <v>-1.0750419798742579</v>
          </cell>
          <cell r="AL266">
            <v>0.37037552418633368</v>
          </cell>
          <cell r="AM266">
            <v>-3.6714761037186281</v>
          </cell>
          <cell r="AN266">
            <v>-4.0044782117821081</v>
          </cell>
          <cell r="AO266">
            <v>-2.1990272303798357</v>
          </cell>
          <cell r="AP266">
            <v>-1.8309099943966758</v>
          </cell>
          <cell r="AQ266">
            <v>-2.2148507368159582</v>
          </cell>
          <cell r="AR266">
            <v>-2.9636517484936493</v>
          </cell>
        </row>
      </sheetData>
      <sheetData sheetId="12">
        <row r="290">
          <cell r="AE290">
            <v>0</v>
          </cell>
        </row>
      </sheetData>
      <sheetData sheetId="13">
        <row r="290">
          <cell r="AD290">
            <v>9515.2587831000001</v>
          </cell>
        </row>
      </sheetData>
      <sheetData sheetId="14">
        <row r="290">
          <cell r="AD290">
            <v>0</v>
          </cell>
        </row>
      </sheetData>
      <sheetData sheetId="15">
        <row r="290">
          <cell r="AD290">
            <v>5826.2647905000003</v>
          </cell>
        </row>
      </sheetData>
      <sheetData sheetId="16">
        <row r="290">
          <cell r="AD290">
            <v>0</v>
          </cell>
        </row>
      </sheetData>
      <sheetData sheetId="17">
        <row r="290">
          <cell r="AD290">
            <v>7078.6003176000004</v>
          </cell>
        </row>
      </sheetData>
      <sheetData sheetId="18">
        <row r="290">
          <cell r="AD290">
            <v>1659.8918928652197</v>
          </cell>
        </row>
      </sheetData>
      <sheetData sheetId="19">
        <row r="290">
          <cell r="AD290">
            <v>54148.387266953265</v>
          </cell>
        </row>
      </sheetData>
      <sheetData sheetId="20">
        <row r="290">
          <cell r="AD290">
            <v>0</v>
          </cell>
        </row>
      </sheetData>
      <sheetData sheetId="21">
        <row r="290">
          <cell r="AD290">
            <v>436.84584930000005</v>
          </cell>
        </row>
      </sheetData>
      <sheetData sheetId="22">
        <row r="290">
          <cell r="AD290">
            <v>2.2046220000000001</v>
          </cell>
        </row>
      </sheetData>
      <sheetData sheetId="23">
        <row r="290">
          <cell r="AD290">
            <v>6622.2435636000009</v>
          </cell>
        </row>
      </sheetData>
      <sheetData sheetId="24">
        <row r="290">
          <cell r="AB290">
            <v>686.05474544999993</v>
          </cell>
        </row>
      </sheetData>
      <sheetData sheetId="25">
        <row r="290">
          <cell r="AB290">
            <v>0</v>
          </cell>
        </row>
      </sheetData>
      <sheetData sheetId="26">
        <row r="290">
          <cell r="AB290">
            <v>13.3379631</v>
          </cell>
        </row>
      </sheetData>
      <sheetData sheetId="27">
        <row r="290">
          <cell r="AB290">
            <v>8097.7970682000005</v>
          </cell>
        </row>
      </sheetData>
      <sheetData sheetId="28">
        <row r="290">
          <cell r="AB290">
            <v>2.8660086000000002</v>
          </cell>
        </row>
      </sheetData>
      <sheetData sheetId="29">
        <row r="290">
          <cell r="AB290">
            <v>295.6398102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43">
          <cell r="D243">
            <v>7924.4180000000006</v>
          </cell>
          <cell r="E243">
            <v>12370.172</v>
          </cell>
          <cell r="F243">
            <v>11417.231999999998</v>
          </cell>
          <cell r="G243">
            <v>6457.1640000000007</v>
          </cell>
          <cell r="H243">
            <v>7829.701</v>
          </cell>
          <cell r="I243">
            <v>8450.1650000000009</v>
          </cell>
          <cell r="J243">
            <v>7599.25</v>
          </cell>
          <cell r="K243">
            <v>6185.3619999999992</v>
          </cell>
          <cell r="L243">
            <v>367.36599999999999</v>
          </cell>
          <cell r="M243">
            <v>3722.8459999999995</v>
          </cell>
          <cell r="N243">
            <v>19977.904000000002</v>
          </cell>
          <cell r="O243">
            <v>7512.1619999999975</v>
          </cell>
          <cell r="P243">
            <v>22871.218000000001</v>
          </cell>
          <cell r="Q243">
            <v>7416.9070000000002</v>
          </cell>
          <cell r="R243">
            <v>2975.56</v>
          </cell>
          <cell r="S243">
            <v>15302.295999999998</v>
          </cell>
          <cell r="T243">
            <v>20808.975999999999</v>
          </cell>
          <cell r="U243">
            <v>29857.406999999999</v>
          </cell>
          <cell r="V243">
            <v>30689.159</v>
          </cell>
          <cell r="W243">
            <v>37925.264000000003</v>
          </cell>
          <cell r="X243">
            <v>41166.811000000002</v>
          </cell>
          <cell r="Y243">
            <v>59115.721999999994</v>
          </cell>
          <cell r="Z243">
            <v>87272.445000000007</v>
          </cell>
          <cell r="AA243">
            <v>144321.42800000001</v>
          </cell>
          <cell r="AB243">
            <v>174678.53599999999</v>
          </cell>
          <cell r="AC243">
            <v>197368.58900000001</v>
          </cell>
          <cell r="AD243">
            <v>447248.571</v>
          </cell>
          <cell r="AE243">
            <v>561895.15500000003</v>
          </cell>
          <cell r="AF243">
            <v>591570.65700000001</v>
          </cell>
          <cell r="AG243">
            <v>562526.228</v>
          </cell>
          <cell r="AH243">
            <v>1004891.0455131058</v>
          </cell>
          <cell r="AI243">
            <v>1412180.6182876865</v>
          </cell>
          <cell r="AJ243">
            <v>1679243.3927299161</v>
          </cell>
          <cell r="AK243">
            <v>1806141.9702478878</v>
          </cell>
          <cell r="AL243">
            <v>2363609.8551212614</v>
          </cell>
          <cell r="AM243">
            <v>3027699.8716654843</v>
          </cell>
          <cell r="AN243">
            <v>3501538.8289544042</v>
          </cell>
          <cell r="AO243">
            <v>4143685.2648715335</v>
          </cell>
          <cell r="AP243">
            <v>4033217.1817608792</v>
          </cell>
          <cell r="AQ243">
            <v>4393742.5846532453</v>
          </cell>
          <cell r="AR243">
            <v>0.25633750767199226</v>
          </cell>
        </row>
        <row r="266">
          <cell r="D266">
            <v>816.41399999999999</v>
          </cell>
          <cell r="E266">
            <v>319.71600000000001</v>
          </cell>
          <cell r="F266">
            <v>293.21600000000001</v>
          </cell>
          <cell r="G266">
            <v>159.41500000000002</v>
          </cell>
          <cell r="H266">
            <v>1123.7829999999999</v>
          </cell>
          <cell r="I266">
            <v>667.25599999999986</v>
          </cell>
          <cell r="J266">
            <v>131.96</v>
          </cell>
          <cell r="K266">
            <v>99.552999999999997</v>
          </cell>
          <cell r="L266">
            <v>108.292</v>
          </cell>
          <cell r="M266">
            <v>68.873999999999995</v>
          </cell>
          <cell r="N266">
            <v>503.53500000000003</v>
          </cell>
          <cell r="O266">
            <v>376.03300000000002</v>
          </cell>
          <cell r="P266">
            <v>1264.4740000000002</v>
          </cell>
          <cell r="Q266">
            <v>15.718999999999999</v>
          </cell>
          <cell r="R266">
            <v>70.262</v>
          </cell>
          <cell r="S266">
            <v>2809.5619999999999</v>
          </cell>
          <cell r="T266">
            <v>2978.6459999999997</v>
          </cell>
          <cell r="U266">
            <v>1398.9010000000001</v>
          </cell>
          <cell r="V266">
            <v>47.421999999999997</v>
          </cell>
          <cell r="W266">
            <v>215.8</v>
          </cell>
          <cell r="X266">
            <v>8.8179999999999996</v>
          </cell>
          <cell r="Y266">
            <v>516.49900000000002</v>
          </cell>
          <cell r="Z266">
            <v>2208.7689999999998</v>
          </cell>
          <cell r="AA266">
            <v>2487.2370000000001</v>
          </cell>
          <cell r="AB266">
            <v>3905.7590000000005</v>
          </cell>
          <cell r="AC266">
            <v>5074.1040000000003</v>
          </cell>
          <cell r="AD266">
            <v>11651.098000000002</v>
          </cell>
          <cell r="AE266">
            <v>25541.566999999995</v>
          </cell>
          <cell r="AF266">
            <v>21796.623999999996</v>
          </cell>
          <cell r="AG266">
            <v>30837.528999999995</v>
          </cell>
          <cell r="AH266">
            <v>46788.172307264336</v>
          </cell>
          <cell r="AI266">
            <v>56826.873742557247</v>
          </cell>
          <cell r="AJ266">
            <v>69499.987440307465</v>
          </cell>
          <cell r="AK266">
            <v>83329.267105501174</v>
          </cell>
          <cell r="AL266">
            <v>98491.649075042413</v>
          </cell>
          <cell r="AM266">
            <v>133585.10412960834</v>
          </cell>
          <cell r="AN266">
            <v>150490.0735236358</v>
          </cell>
          <cell r="AO266">
            <v>183527.53457198842</v>
          </cell>
          <cell r="AP266">
            <v>189601.51567292429</v>
          </cell>
          <cell r="AQ266">
            <v>194661.74845479807</v>
          </cell>
          <cell r="AR266">
            <v>1.1922025718091112</v>
          </cell>
        </row>
        <row r="290">
          <cell r="D290">
            <v>17590.217000000004</v>
          </cell>
          <cell r="E290">
            <v>16733.593000000001</v>
          </cell>
          <cell r="F290">
            <v>19199.246999999999</v>
          </cell>
          <cell r="G290">
            <v>10126.538</v>
          </cell>
          <cell r="H290">
            <v>10482.115999999998</v>
          </cell>
          <cell r="I290">
            <v>13367.437</v>
          </cell>
          <cell r="J290">
            <v>12279.690999999999</v>
          </cell>
          <cell r="K290">
            <v>8338.2389999999978</v>
          </cell>
          <cell r="L290">
            <v>3114.7939999999999</v>
          </cell>
          <cell r="M290">
            <v>8492.768</v>
          </cell>
          <cell r="N290">
            <v>29742.870000000003</v>
          </cell>
          <cell r="O290">
            <v>19466.002999999997</v>
          </cell>
          <cell r="P290">
            <v>33376.091</v>
          </cell>
          <cell r="Q290">
            <v>16621.022999999997</v>
          </cell>
          <cell r="R290">
            <v>15423.629000000001</v>
          </cell>
          <cell r="S290">
            <v>35212.252</v>
          </cell>
          <cell r="T290">
            <v>40473.493999999999</v>
          </cell>
          <cell r="U290">
            <v>41027.089999999997</v>
          </cell>
          <cell r="V290">
            <v>37584.717000000004</v>
          </cell>
          <cell r="W290">
            <v>42522.873000000007</v>
          </cell>
          <cell r="X290">
            <v>47952.212</v>
          </cell>
          <cell r="Y290">
            <v>75242.849000000017</v>
          </cell>
          <cell r="Z290">
            <v>111320.428</v>
          </cell>
          <cell r="AA290">
            <v>180701.84500000003</v>
          </cell>
          <cell r="AB290">
            <v>198868.44700000001</v>
          </cell>
          <cell r="AC290">
            <v>225814.86900000001</v>
          </cell>
          <cell r="AD290">
            <v>846682.77300000004</v>
          </cell>
          <cell r="AE290">
            <v>2235372.3909999998</v>
          </cell>
          <cell r="AF290">
            <v>2610899.2220346001</v>
          </cell>
          <cell r="AG290">
            <v>5067044.1209303988</v>
          </cell>
          <cell r="AH290">
            <v>5863529.6519162608</v>
          </cell>
          <cell r="AI290">
            <v>9650000.0000000019</v>
          </cell>
          <cell r="AJ290">
            <v>12275000</v>
          </cell>
          <cell r="AK290">
            <v>16125000</v>
          </cell>
          <cell r="AL290">
            <v>18000000</v>
          </cell>
          <cell r="AM290">
            <v>22075000</v>
          </cell>
          <cell r="AN290">
            <v>22725000</v>
          </cell>
          <cell r="AO290">
            <v>22325000.000000007</v>
          </cell>
          <cell r="AP290">
            <v>22649999.999999993</v>
          </cell>
          <cell r="AQ290">
            <v>21925000</v>
          </cell>
          <cell r="AR290"/>
        </row>
      </sheetData>
      <sheetData sheetId="41"/>
      <sheetData sheetId="42"/>
      <sheetData sheetId="43"/>
      <sheetData sheetId="44">
        <row r="243">
          <cell r="D243">
            <v>25.744693867200002</v>
          </cell>
          <cell r="E243">
            <v>55.666925962200011</v>
          </cell>
          <cell r="F243">
            <v>67.684540946399991</v>
          </cell>
          <cell r="G243">
            <v>57.256899348600001</v>
          </cell>
          <cell r="H243">
            <v>53.192899153800006</v>
          </cell>
          <cell r="I243">
            <v>67.4601104268</v>
          </cell>
          <cell r="J243">
            <v>58.0088959128</v>
          </cell>
          <cell r="K243">
            <v>31.407265474199999</v>
          </cell>
          <cell r="L243">
            <v>37.482101395200004</v>
          </cell>
          <cell r="M243">
            <v>65.468013987600017</v>
          </cell>
          <cell r="N243">
            <v>31.537338172200002</v>
          </cell>
          <cell r="O243">
            <v>51.697504051200006</v>
          </cell>
          <cell r="P243">
            <v>55.650611759399993</v>
          </cell>
          <cell r="Q243">
            <v>36.043365078000001</v>
          </cell>
          <cell r="R243">
            <v>51.922816419600004</v>
          </cell>
          <cell r="S243">
            <v>71.899998672599992</v>
          </cell>
          <cell r="T243">
            <v>124.95087194460001</v>
          </cell>
          <cell r="U243">
            <v>128.889914</v>
          </cell>
          <cell r="V243">
            <v>135.61201600000001</v>
          </cell>
          <cell r="W243">
            <v>138.49306399999998</v>
          </cell>
          <cell r="X243">
            <v>171.98037200000002</v>
          </cell>
          <cell r="Y243">
            <v>162.19638499999999</v>
          </cell>
          <cell r="Z243">
            <v>218.33679558668001</v>
          </cell>
          <cell r="AA243">
            <v>357.12907902716</v>
          </cell>
          <cell r="AB243">
            <v>385.41266047900007</v>
          </cell>
          <cell r="AC243">
            <v>442.05003761974007</v>
          </cell>
          <cell r="AD243">
            <v>419.46912528415999</v>
          </cell>
          <cell r="AE243">
            <v>453.72359600000004</v>
          </cell>
          <cell r="AF243">
            <v>436.39853300000004</v>
          </cell>
          <cell r="AG243">
            <v>369.5173468049</v>
          </cell>
          <cell r="AH243">
            <v>907.97063599948183</v>
          </cell>
          <cell r="AI243">
            <v>1235.5031658125176</v>
          </cell>
          <cell r="AJ243">
            <v>1791.7788435954576</v>
          </cell>
          <cell r="AK243">
            <v>1661.6989627119005</v>
          </cell>
          <cell r="AL243">
            <v>1744.1658969935811</v>
          </cell>
          <cell r="AM243">
            <v>1884.9800490999157</v>
          </cell>
          <cell r="AN243">
            <v>2128.3586009953069</v>
          </cell>
          <cell r="AO243">
            <v>2543.8262724582764</v>
          </cell>
          <cell r="AP243">
            <v>2828.1542225273793</v>
          </cell>
          <cell r="AQ243">
            <v>2625.3710962559239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3.7478574E-3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7.4295761400000007E-2</v>
          </cell>
          <cell r="T266">
            <v>0</v>
          </cell>
          <cell r="U266">
            <v>0</v>
          </cell>
          <cell r="V266">
            <v>0</v>
          </cell>
          <cell r="W266">
            <v>1.2399E-2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24.912478999999998</v>
          </cell>
          <cell r="AF266">
            <v>26.753163999999998</v>
          </cell>
          <cell r="AG266">
            <v>31.87443207346</v>
          </cell>
          <cell r="AH266">
            <v>47.029688284745298</v>
          </cell>
          <cell r="AI266">
            <v>63.842852015176504</v>
          </cell>
          <cell r="AJ266">
            <v>101.38258203724919</v>
          </cell>
          <cell r="AK266">
            <v>106.9950170038464</v>
          </cell>
          <cell r="AL266">
            <v>114.41499395702917</v>
          </cell>
          <cell r="AM266">
            <v>125.40980658429196</v>
          </cell>
          <cell r="AN266">
            <v>142.57542225897396</v>
          </cell>
          <cell r="AO266">
            <v>174.91231776179978</v>
          </cell>
          <cell r="AP266">
            <v>199.04841955178054</v>
          </cell>
          <cell r="AQ266">
            <v>187.13432331343284</v>
          </cell>
          <cell r="AR266"/>
        </row>
        <row r="290">
          <cell r="D290">
            <v>25.883585053200001</v>
          </cell>
          <cell r="E290">
            <v>56.462794504200012</v>
          </cell>
          <cell r="F290">
            <v>68.145747868799987</v>
          </cell>
          <cell r="G290">
            <v>57.262190441400001</v>
          </cell>
          <cell r="H290">
            <v>59.870258267400004</v>
          </cell>
          <cell r="I290">
            <v>67.4601104268</v>
          </cell>
          <cell r="J290">
            <v>58.0088959128</v>
          </cell>
          <cell r="K290">
            <v>31.407265474199999</v>
          </cell>
          <cell r="L290">
            <v>37.482101395200004</v>
          </cell>
          <cell r="M290">
            <v>65.511224578800011</v>
          </cell>
          <cell r="N290">
            <v>31.871117943000002</v>
          </cell>
          <cell r="O290">
            <v>51.7385100204</v>
          </cell>
          <cell r="P290">
            <v>56.206396965599993</v>
          </cell>
          <cell r="Q290">
            <v>36.077757181199999</v>
          </cell>
          <cell r="R290">
            <v>51.930753058800001</v>
          </cell>
          <cell r="S290">
            <v>72.047046959999989</v>
          </cell>
          <cell r="T290">
            <v>124.9568239446</v>
          </cell>
          <cell r="U290">
            <v>128.92424600000001</v>
          </cell>
          <cell r="V290">
            <v>135.630763</v>
          </cell>
          <cell r="W290">
            <v>138.53992699999998</v>
          </cell>
          <cell r="X290">
            <v>172.96722100000002</v>
          </cell>
          <cell r="Y290">
            <v>172.32750999999999</v>
          </cell>
          <cell r="Z290">
            <v>226.45140170642</v>
          </cell>
          <cell r="AA290">
            <v>429.43348087684006</v>
          </cell>
          <cell r="AB290">
            <v>460.04947533160004</v>
          </cell>
          <cell r="AC290">
            <v>617.77417596698001</v>
          </cell>
          <cell r="AD290">
            <v>941.10537196178007</v>
          </cell>
          <cell r="AE290">
            <v>1486.4235910000002</v>
          </cell>
          <cell r="AF290">
            <v>1531.4514569999999</v>
          </cell>
          <cell r="AG290">
            <v>2036.8461348724175</v>
          </cell>
          <cell r="AH290">
            <v>2791.3318366306439</v>
          </cell>
          <cell r="AI290">
            <v>3656.5024872588206</v>
          </cell>
          <cell r="AJ290">
            <v>5640.2299076197487</v>
          </cell>
          <cell r="AK290">
            <v>5394.9421126733832</v>
          </cell>
          <cell r="AL290">
            <v>5736.5146401468655</v>
          </cell>
          <cell r="AM290">
            <v>6033.4231569748608</v>
          </cell>
          <cell r="AN290">
            <v>6845.0180048332941</v>
          </cell>
          <cell r="AO290">
            <v>8190.7764285376261</v>
          </cell>
          <cell r="AP290">
            <v>9140.7603534325262</v>
          </cell>
          <cell r="AQ290">
            <v>8526.461149837296</v>
          </cell>
          <cell r="AR290"/>
        </row>
      </sheetData>
      <sheetData sheetId="45">
        <row r="243">
          <cell r="D243">
            <v>34.8255318852</v>
          </cell>
          <cell r="E243">
            <v>44.243456606999999</v>
          </cell>
          <cell r="F243">
            <v>39.123662936400002</v>
          </cell>
          <cell r="G243">
            <v>31.031597885400004</v>
          </cell>
          <cell r="H243">
            <v>32.362748649000004</v>
          </cell>
          <cell r="I243">
            <v>17.923135935599998</v>
          </cell>
          <cell r="J243">
            <v>19.886131364400001</v>
          </cell>
          <cell r="K243">
            <v>18.685273761000005</v>
          </cell>
          <cell r="L243">
            <v>23.1901983558</v>
          </cell>
          <cell r="M243">
            <v>23.211583189199999</v>
          </cell>
          <cell r="N243">
            <v>33.3689381298</v>
          </cell>
          <cell r="O243">
            <v>41.010378443999997</v>
          </cell>
          <cell r="P243">
            <v>52.30068863040001</v>
          </cell>
          <cell r="Q243">
            <v>46.754741527200004</v>
          </cell>
          <cell r="R243">
            <v>61.199204409000004</v>
          </cell>
          <cell r="S243">
            <v>52.942674556799993</v>
          </cell>
          <cell r="T243">
            <v>35.327728590800007</v>
          </cell>
          <cell r="U243">
            <v>42.214396000000001</v>
          </cell>
          <cell r="V243">
            <v>51.960868000000005</v>
          </cell>
          <cell r="W243">
            <v>47.164104000000009</v>
          </cell>
          <cell r="X243">
            <v>65.049151999999992</v>
          </cell>
          <cell r="Y243">
            <v>57.853220999999998</v>
          </cell>
          <cell r="Z243">
            <v>65.546656177659997</v>
          </cell>
          <cell r="AA243">
            <v>74.788069421559996</v>
          </cell>
          <cell r="AB243">
            <v>98.896839141099989</v>
          </cell>
          <cell r="AC243">
            <v>126.07487091197999</v>
          </cell>
          <cell r="AD243">
            <v>190.68836430464</v>
          </cell>
          <cell r="AE243">
            <v>167.07568400000002</v>
          </cell>
          <cell r="AF243">
            <v>142.818825</v>
          </cell>
          <cell r="AG243">
            <v>163.25749080932002</v>
          </cell>
          <cell r="AH243">
            <v>45.522501013138623</v>
          </cell>
          <cell r="AI243">
            <v>56.471989567790416</v>
          </cell>
          <cell r="AJ243">
            <v>60.317334141734186</v>
          </cell>
          <cell r="AK243">
            <v>66.685468153466999</v>
          </cell>
          <cell r="AL243">
            <v>52.454636162370392</v>
          </cell>
          <cell r="AM243">
            <v>50.21132124827475</v>
          </cell>
          <cell r="AN243">
            <v>40.906831562907101</v>
          </cell>
          <cell r="AO243">
            <v>41.757108375676083</v>
          </cell>
          <cell r="AP243">
            <v>42.175768697449463</v>
          </cell>
          <cell r="AQ243">
            <v>37.690662528888936</v>
          </cell>
          <cell r="AR243"/>
        </row>
        <row r="266">
          <cell r="D266">
            <v>406.01817894959999</v>
          </cell>
          <cell r="E266">
            <v>423.78147979020002</v>
          </cell>
          <cell r="F266">
            <v>500.81538171420004</v>
          </cell>
          <cell r="G266">
            <v>531.57801571560015</v>
          </cell>
          <cell r="H266">
            <v>458.08782319440002</v>
          </cell>
          <cell r="I266">
            <v>376.51725011880001</v>
          </cell>
          <cell r="J266">
            <v>479.04297576659997</v>
          </cell>
          <cell r="K266">
            <v>543.43822068899999</v>
          </cell>
          <cell r="L266">
            <v>636.28301021039999</v>
          </cell>
          <cell r="M266">
            <v>641.66272881480018</v>
          </cell>
          <cell r="N266">
            <v>664.50944706300004</v>
          </cell>
          <cell r="O266">
            <v>738.20312619480001</v>
          </cell>
          <cell r="P266">
            <v>648.41526553860001</v>
          </cell>
          <cell r="Q266">
            <v>706.55180906520002</v>
          </cell>
          <cell r="R266">
            <v>785.81899307519996</v>
          </cell>
          <cell r="S266">
            <v>748.03684262579998</v>
          </cell>
          <cell r="T266">
            <v>685.80169547060018</v>
          </cell>
          <cell r="U266">
            <v>687.61492800000008</v>
          </cell>
          <cell r="V266">
            <v>613.20684500000004</v>
          </cell>
          <cell r="W266">
            <v>615.98571199999992</v>
          </cell>
          <cell r="X266">
            <v>592.07814200000007</v>
          </cell>
          <cell r="Y266">
            <v>476.67368200000004</v>
          </cell>
          <cell r="Z266">
            <v>378.99756481857997</v>
          </cell>
          <cell r="AA266">
            <v>278.99952659633999</v>
          </cell>
          <cell r="AB266">
            <v>291.11022957632002</v>
          </cell>
          <cell r="AC266">
            <v>218.4865790099</v>
          </cell>
          <cell r="AD266">
            <v>144.77912203045997</v>
          </cell>
          <cell r="AE266">
            <v>74.23672599999999</v>
          </cell>
          <cell r="AF266">
            <v>73.080079999999995</v>
          </cell>
          <cell r="AG266">
            <v>66.661038252680015</v>
          </cell>
          <cell r="AH266">
            <v>69.532841189716478</v>
          </cell>
          <cell r="AI266">
            <v>52.705786600224521</v>
          </cell>
          <cell r="AJ266">
            <v>40.51926004479818</v>
          </cell>
          <cell r="AK266">
            <v>46.132837712657746</v>
          </cell>
          <cell r="AL266">
            <v>41.483079371937841</v>
          </cell>
          <cell r="AM266">
            <v>41.875556234655072</v>
          </cell>
          <cell r="AN266">
            <v>33.020510776267955</v>
          </cell>
          <cell r="AO266">
            <v>31.400389746421343</v>
          </cell>
          <cell r="AP266">
            <v>32.690724851708381</v>
          </cell>
          <cell r="AQ266">
            <v>29.448779797502304</v>
          </cell>
          <cell r="AR266"/>
        </row>
        <row r="290">
          <cell r="D290">
            <v>2247.0415728263997</v>
          </cell>
          <cell r="E290">
            <v>1608.2739536219999</v>
          </cell>
          <cell r="F290">
            <v>2155.0861278197999</v>
          </cell>
          <cell r="G290">
            <v>2053.7546459094001</v>
          </cell>
          <cell r="H290">
            <v>1769.5460212415999</v>
          </cell>
          <cell r="I290">
            <v>1391.0291789687999</v>
          </cell>
          <cell r="J290">
            <v>1637.8410211128</v>
          </cell>
          <cell r="K290">
            <v>1723.442304591</v>
          </cell>
          <cell r="L290">
            <v>1541.1844401534001</v>
          </cell>
          <cell r="M290">
            <v>1415.2531245804</v>
          </cell>
          <cell r="N290">
            <v>1598.2579149516</v>
          </cell>
          <cell r="O290">
            <v>1764.7979268402</v>
          </cell>
          <cell r="P290">
            <v>1729.2334056605998</v>
          </cell>
          <cell r="Q290">
            <v>1473.1555372506002</v>
          </cell>
          <cell r="R290">
            <v>1690.1253955403999</v>
          </cell>
          <cell r="S290">
            <v>1511.1848258261998</v>
          </cell>
          <cell r="T290">
            <v>1182.0419500908001</v>
          </cell>
          <cell r="U290">
            <v>1021.4856239999998</v>
          </cell>
          <cell r="V290">
            <v>1042.6859360000001</v>
          </cell>
          <cell r="W290">
            <v>854.09205499999996</v>
          </cell>
          <cell r="X290">
            <v>923.646478</v>
          </cell>
          <cell r="Y290">
            <v>914.95824599999992</v>
          </cell>
          <cell r="Z290">
            <v>766.91180663926002</v>
          </cell>
          <cell r="AA290">
            <v>642.2678925084399</v>
          </cell>
          <cell r="AB290">
            <v>714.3775987463199</v>
          </cell>
          <cell r="AC290">
            <v>713.45249638739995</v>
          </cell>
          <cell r="AD290">
            <v>642.55648257359985</v>
          </cell>
          <cell r="AE290">
            <v>321.89399221140002</v>
          </cell>
          <cell r="AF290">
            <v>282.8494752048</v>
          </cell>
          <cell r="AG290">
            <v>254.74605625980001</v>
          </cell>
          <cell r="AH290">
            <v>160.06685129648056</v>
          </cell>
          <cell r="AI290">
            <v>150.44679788126433</v>
          </cell>
          <cell r="AJ290">
            <v>149.67554894102838</v>
          </cell>
          <cell r="AK290">
            <v>150.24866880547131</v>
          </cell>
          <cell r="AL290">
            <v>121.1512161430088</v>
          </cell>
          <cell r="AM290">
            <v>123.73409626856433</v>
          </cell>
          <cell r="AN290">
            <v>100.6236024485675</v>
          </cell>
          <cell r="AO290">
            <v>99.964925069996866</v>
          </cell>
          <cell r="AP290">
            <v>99.988546676213545</v>
          </cell>
          <cell r="AQ290">
            <v>91.015158422504342</v>
          </cell>
          <cell r="AR290"/>
        </row>
      </sheetData>
      <sheetData sheetId="46">
        <row r="243">
          <cell r="D243">
            <v>10.5762331206</v>
          </cell>
          <cell r="E243">
            <v>13.206788091000002</v>
          </cell>
          <cell r="F243">
            <v>27.407419779600005</v>
          </cell>
          <cell r="G243">
            <v>37.691981409599997</v>
          </cell>
          <cell r="H243">
            <v>16.722939718799999</v>
          </cell>
          <cell r="I243">
            <v>25.097416848000005</v>
          </cell>
          <cell r="J243">
            <v>56.977132816800001</v>
          </cell>
          <cell r="K243">
            <v>51.360858271799991</v>
          </cell>
          <cell r="L243">
            <v>49.489795580399992</v>
          </cell>
          <cell r="M243">
            <v>41.237454510000006</v>
          </cell>
          <cell r="N243">
            <v>36.253465554600005</v>
          </cell>
          <cell r="O243">
            <v>38.220208840799998</v>
          </cell>
          <cell r="P243">
            <v>38.697068579400003</v>
          </cell>
          <cell r="Q243">
            <v>37.832856755400002</v>
          </cell>
          <cell r="R243">
            <v>31.408808709600006</v>
          </cell>
          <cell r="S243">
            <v>42.482184091199997</v>
          </cell>
          <cell r="T243">
            <v>41.193582532200004</v>
          </cell>
          <cell r="U243">
            <v>55.679051383199997</v>
          </cell>
          <cell r="V243">
            <v>39.074720327999998</v>
          </cell>
          <cell r="W243">
            <v>36.514933723799999</v>
          </cell>
          <cell r="X243">
            <v>62.174529181800004</v>
          </cell>
          <cell r="Y243">
            <v>60.792451650000004</v>
          </cell>
          <cell r="Z243">
            <v>47.456820966839992</v>
          </cell>
          <cell r="AA243">
            <v>56.904987714259995</v>
          </cell>
          <cell r="AB243">
            <v>50.108001089079998</v>
          </cell>
          <cell r="AC243">
            <v>47.923824530340006</v>
          </cell>
          <cell r="AD243">
            <v>149.42321856953998</v>
          </cell>
          <cell r="AE243">
            <v>151.811081</v>
          </cell>
          <cell r="AF243">
            <v>149.935508</v>
          </cell>
          <cell r="AG243">
            <v>84.581295028040003</v>
          </cell>
          <cell r="AH243">
            <v>25.94604932128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/>
        </row>
        <row r="290">
          <cell r="D290">
            <v>10.992686216400001</v>
          </cell>
          <cell r="E290">
            <v>13.5224899614</v>
          </cell>
          <cell r="F290">
            <v>28.14199983</v>
          </cell>
          <cell r="G290">
            <v>38.085947360999995</v>
          </cell>
          <cell r="H290">
            <v>17.464574559599999</v>
          </cell>
          <cell r="I290">
            <v>27.287708805000001</v>
          </cell>
          <cell r="J290">
            <v>61.393652069400005</v>
          </cell>
          <cell r="K290">
            <v>65.615062274999985</v>
          </cell>
          <cell r="L290">
            <v>66.015421630199995</v>
          </cell>
          <cell r="M290">
            <v>49.051296264600012</v>
          </cell>
          <cell r="N290">
            <v>45.018601702199994</v>
          </cell>
          <cell r="O290">
            <v>43.093305309599998</v>
          </cell>
          <cell r="P290">
            <v>45.188357596200014</v>
          </cell>
          <cell r="Q290">
            <v>43.48616895</v>
          </cell>
          <cell r="R290">
            <v>37.046027163599994</v>
          </cell>
          <cell r="S290">
            <v>47.566042423200003</v>
          </cell>
          <cell r="T290">
            <v>45.753402214799991</v>
          </cell>
          <cell r="U290">
            <v>60.045084792000004</v>
          </cell>
          <cell r="V290">
            <v>42.076533643200001</v>
          </cell>
          <cell r="W290">
            <v>38.811708923400005</v>
          </cell>
          <cell r="X290">
            <v>82.833097121600005</v>
          </cell>
          <cell r="Y290">
            <v>73.001191177599992</v>
          </cell>
          <cell r="Z290">
            <v>63.247540686240008</v>
          </cell>
          <cell r="AA290">
            <v>63.674211049859998</v>
          </cell>
          <cell r="AB290">
            <v>54.222007197160003</v>
          </cell>
          <cell r="AC290">
            <v>51.570909759379994</v>
          </cell>
          <cell r="AD290">
            <v>39.231635519100003</v>
          </cell>
          <cell r="AE290">
            <v>57.439418000000003</v>
          </cell>
          <cell r="AF290">
            <v>62.974236999999995</v>
          </cell>
          <cell r="AG290">
            <v>88.848259480700008</v>
          </cell>
          <cell r="AH290">
            <v>27.17803506968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/>
        </row>
      </sheetData>
      <sheetData sheetId="47">
        <row r="243">
          <cell r="D243">
            <v>12.260564328599999</v>
          </cell>
          <cell r="E243">
            <v>15.608062373399999</v>
          </cell>
          <cell r="F243">
            <v>38.639307482999996</v>
          </cell>
          <cell r="G243">
            <v>50.517369894600009</v>
          </cell>
          <cell r="H243">
            <v>47.880421520399999</v>
          </cell>
          <cell r="I243">
            <v>60.699857526000002</v>
          </cell>
          <cell r="J243">
            <v>52.973539264800003</v>
          </cell>
          <cell r="K243">
            <v>33.691694790600003</v>
          </cell>
          <cell r="L243">
            <v>52.7541793758</v>
          </cell>
          <cell r="M243">
            <v>56.4861634974</v>
          </cell>
          <cell r="N243">
            <v>35.310107800800004</v>
          </cell>
          <cell r="O243">
            <v>48.599128292399996</v>
          </cell>
          <cell r="P243">
            <v>67.29785024760001</v>
          </cell>
          <cell r="Q243">
            <v>48.4869130326</v>
          </cell>
          <cell r="R243">
            <v>37.9501426458</v>
          </cell>
          <cell r="S243">
            <v>38.062357905599995</v>
          </cell>
          <cell r="T243">
            <v>34.139012594399993</v>
          </cell>
          <cell r="U243">
            <v>52.676356219199995</v>
          </cell>
          <cell r="V243">
            <v>34.589637331200002</v>
          </cell>
          <cell r="W243">
            <v>29.125481704199998</v>
          </cell>
          <cell r="X243">
            <v>27.618622567200003</v>
          </cell>
          <cell r="Y243">
            <v>27.750899887199999</v>
          </cell>
          <cell r="Z243">
            <v>22.433041758719998</v>
          </cell>
          <cell r="AA243">
            <v>23.730228700599998</v>
          </cell>
          <cell r="AB243">
            <v>24.189624158040001</v>
          </cell>
          <cell r="AC243">
            <v>26.206891141199996</v>
          </cell>
          <cell r="AD243">
            <v>398.99778676267999</v>
          </cell>
          <cell r="AE243">
            <v>460.21249700000004</v>
          </cell>
          <cell r="AF243">
            <v>235.58361284421997</v>
          </cell>
          <cell r="AG243">
            <v>24.938587478677679</v>
          </cell>
          <cell r="AH243">
            <v>7.3105872074686973</v>
          </cell>
          <cell r="AI243">
            <v>4.9247485670774616</v>
          </cell>
          <cell r="AJ243">
            <v>4.3413571119705496</v>
          </cell>
          <cell r="AK243">
            <v>6.3035406850415976</v>
          </cell>
          <cell r="AL243">
            <v>6.3889662173550139</v>
          </cell>
          <cell r="AM243">
            <v>5.46129178624596</v>
          </cell>
          <cell r="AN243">
            <v>5.4641438202880632</v>
          </cell>
          <cell r="AO243">
            <v>5.5963666382663986</v>
          </cell>
          <cell r="AP243">
            <v>5.842861829439407</v>
          </cell>
          <cell r="AQ243">
            <v>0.76571492839365696</v>
          </cell>
          <cell r="AR243">
            <v>0</v>
          </cell>
        </row>
        <row r="266">
          <cell r="D266">
            <v>44.855018749799996</v>
          </cell>
          <cell r="E266">
            <v>25.001515790999999</v>
          </cell>
          <cell r="F266">
            <v>34.932015127800007</v>
          </cell>
          <cell r="G266">
            <v>17.560034692199999</v>
          </cell>
          <cell r="H266">
            <v>15.281557855200001</v>
          </cell>
          <cell r="I266">
            <v>93.3719146416</v>
          </cell>
          <cell r="J266">
            <v>131.46227124660001</v>
          </cell>
          <cell r="K266">
            <v>63.926762747400005</v>
          </cell>
          <cell r="L266">
            <v>60.8065612308</v>
          </cell>
          <cell r="M266">
            <v>52.583321170800005</v>
          </cell>
          <cell r="N266">
            <v>29.259743184000001</v>
          </cell>
          <cell r="O266">
            <v>62.491333363200006</v>
          </cell>
          <cell r="P266">
            <v>23.415731186400002</v>
          </cell>
          <cell r="Q266">
            <v>27.365752423800004</v>
          </cell>
          <cell r="R266">
            <v>14.7859588296</v>
          </cell>
          <cell r="S266">
            <v>17.519469647400001</v>
          </cell>
          <cell r="T266">
            <v>9.238468490999999</v>
          </cell>
          <cell r="U266">
            <v>12.270264665399997</v>
          </cell>
          <cell r="V266">
            <v>33.336971110800008</v>
          </cell>
          <cell r="W266">
            <v>38.182289342399997</v>
          </cell>
          <cell r="X266">
            <v>20.918335384799995</v>
          </cell>
          <cell r="Y266">
            <v>20.0561077206</v>
          </cell>
          <cell r="Z266">
            <v>25.953826969599994</v>
          </cell>
          <cell r="AA266">
            <v>24.389211606420002</v>
          </cell>
          <cell r="AB266">
            <v>28.187332151880003</v>
          </cell>
          <cell r="AC266">
            <v>14.184591218600001</v>
          </cell>
          <cell r="AD266">
            <v>1.3454134473999999</v>
          </cell>
          <cell r="AE266">
            <v>17.803845999999997</v>
          </cell>
          <cell r="AF266">
            <v>21.44750000366</v>
          </cell>
          <cell r="AG266">
            <v>5.2954095032622552</v>
          </cell>
          <cell r="AH266">
            <v>0.26103360111081947</v>
          </cell>
          <cell r="AI266">
            <v>0.13363498852198613</v>
          </cell>
          <cell r="AJ266">
            <v>0.20642341831941816</v>
          </cell>
          <cell r="AK266">
            <v>0.38745462124114238</v>
          </cell>
          <cell r="AL266">
            <v>0.49118171123480453</v>
          </cell>
          <cell r="AM266">
            <v>0.28926098038149606</v>
          </cell>
          <cell r="AN266">
            <v>0.31237587975648934</v>
          </cell>
          <cell r="AO266">
            <v>0.33648364786805862</v>
          </cell>
          <cell r="AP266">
            <v>0.36335136809639812</v>
          </cell>
          <cell r="AQ266">
            <v>5.2270757566199207E-2</v>
          </cell>
          <cell r="AR266">
            <v>0</v>
          </cell>
        </row>
        <row r="290">
          <cell r="D290">
            <v>976.80429462420022</v>
          </cell>
          <cell r="E290">
            <v>987.30226366379998</v>
          </cell>
          <cell r="F290">
            <v>1118.5123261536</v>
          </cell>
          <cell r="G290">
            <v>989.25555875580005</v>
          </cell>
          <cell r="H290">
            <v>970.26560623439991</v>
          </cell>
          <cell r="I290">
            <v>952.31557391039996</v>
          </cell>
          <cell r="J290">
            <v>1172.3741076222</v>
          </cell>
          <cell r="K290">
            <v>888.27659590320013</v>
          </cell>
          <cell r="L290">
            <v>766.88371517940004</v>
          </cell>
          <cell r="M290">
            <v>789.40194474959992</v>
          </cell>
          <cell r="N290">
            <v>798.77621795579989</v>
          </cell>
          <cell r="O290">
            <v>792.96681852359984</v>
          </cell>
          <cell r="P290">
            <v>769.25654983799996</v>
          </cell>
          <cell r="Q290">
            <v>813.70261120680004</v>
          </cell>
          <cell r="R290">
            <v>774.0899631108</v>
          </cell>
          <cell r="S290">
            <v>791.74391470019987</v>
          </cell>
          <cell r="T290">
            <v>1003.3982088857998</v>
          </cell>
          <cell r="U290">
            <v>1018.7796361176001</v>
          </cell>
          <cell r="V290">
            <v>1004.1442529706001</v>
          </cell>
          <cell r="W290">
            <v>908.58821931360001</v>
          </cell>
          <cell r="X290">
            <v>1087.3356641406001</v>
          </cell>
          <cell r="Y290">
            <v>1120.0235945346001</v>
          </cell>
          <cell r="Z290">
            <v>730.52326053221998</v>
          </cell>
          <cell r="AA290">
            <v>574.63388746405997</v>
          </cell>
          <cell r="AB290">
            <v>485.74833163537994</v>
          </cell>
          <cell r="AC290">
            <v>426.22896649893994</v>
          </cell>
          <cell r="AD290">
            <v>58.558714213519998</v>
          </cell>
          <cell r="AE290">
            <v>24.797763999999997</v>
          </cell>
          <cell r="AF290">
            <v>67.528512940919995</v>
          </cell>
          <cell r="AG290">
            <v>94.103716314459973</v>
          </cell>
          <cell r="AH290">
            <v>10</v>
          </cell>
          <cell r="AI290">
            <v>10.000000000000002</v>
          </cell>
          <cell r="AJ290">
            <v>10.000000000000002</v>
          </cell>
          <cell r="AK290">
            <v>10.000000000000002</v>
          </cell>
          <cell r="AL290">
            <v>10.000000000000002</v>
          </cell>
          <cell r="AM290">
            <v>10.000000000000002</v>
          </cell>
          <cell r="AN290">
            <v>10.000000000000002</v>
          </cell>
          <cell r="AO290">
            <v>10.000000000000002</v>
          </cell>
          <cell r="AP290">
            <v>10.000000000000002</v>
          </cell>
          <cell r="AQ290">
            <v>0</v>
          </cell>
          <cell r="AR290">
            <v>0</v>
          </cell>
        </row>
      </sheetData>
      <sheetData sheetId="48">
        <row r="243">
          <cell r="D243">
            <v>0.31129262639999999</v>
          </cell>
          <cell r="E243">
            <v>0</v>
          </cell>
          <cell r="F243">
            <v>0</v>
          </cell>
          <cell r="G243">
            <v>4.6297062E-2</v>
          </cell>
          <cell r="H243">
            <v>0</v>
          </cell>
          <cell r="I243">
            <v>0</v>
          </cell>
          <cell r="J243">
            <v>4.8501684000000003E-3</v>
          </cell>
          <cell r="K243">
            <v>0.17350375139999999</v>
          </cell>
          <cell r="L243">
            <v>1.3373237051999998</v>
          </cell>
          <cell r="M243">
            <v>2.1148938846000003</v>
          </cell>
          <cell r="N243">
            <v>3.9588397253999998</v>
          </cell>
          <cell r="O243">
            <v>1.8909042893999999</v>
          </cell>
          <cell r="P243">
            <v>13.671963332999999</v>
          </cell>
          <cell r="Q243">
            <v>12.772698019200002</v>
          </cell>
          <cell r="R243">
            <v>6.8530674870000006</v>
          </cell>
          <cell r="S243">
            <v>6.8726886227999993</v>
          </cell>
          <cell r="T243">
            <v>20.500761487399998</v>
          </cell>
          <cell r="U243">
            <v>31.225627000000003</v>
          </cell>
          <cell r="V243">
            <v>30.684202000000003</v>
          </cell>
          <cell r="W243">
            <v>55.894565</v>
          </cell>
          <cell r="X243">
            <v>52.307168999999995</v>
          </cell>
          <cell r="Y243">
            <v>52.21371400000001</v>
          </cell>
          <cell r="Z243">
            <v>57.737165984380006</v>
          </cell>
          <cell r="AA243">
            <v>47.209239061319998</v>
          </cell>
          <cell r="AB243">
            <v>42.446476989019999</v>
          </cell>
          <cell r="AC243">
            <v>46.643151953859999</v>
          </cell>
          <cell r="AD243">
            <v>70.463667930940005</v>
          </cell>
          <cell r="AE243">
            <v>72.156187999999986</v>
          </cell>
          <cell r="AF243">
            <v>77.254979578099991</v>
          </cell>
          <cell r="AG243">
            <v>118.3994309736881</v>
          </cell>
          <cell r="AH243">
            <v>96.299386557911461</v>
          </cell>
          <cell r="AI243">
            <v>172.98893221488194</v>
          </cell>
          <cell r="AJ243">
            <v>191.35680450282888</v>
          </cell>
          <cell r="AK243">
            <v>164.10727105685342</v>
          </cell>
          <cell r="AL243">
            <v>288.68208717219852</v>
          </cell>
          <cell r="AM243">
            <v>434.6915320213584</v>
          </cell>
          <cell r="AN243">
            <v>535.12191428428162</v>
          </cell>
          <cell r="AO243">
            <v>576.5654174449802</v>
          </cell>
          <cell r="AP243">
            <v>360.43387635859875</v>
          </cell>
          <cell r="AQ243">
            <v>0</v>
          </cell>
          <cell r="AR243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4.4089999999999997E-3</v>
          </cell>
          <cell r="AF266">
            <v>0</v>
          </cell>
          <cell r="AG266">
            <v>1.1861156451050596E-3</v>
          </cell>
          <cell r="AH266">
            <v>1.4789124613767994E-3</v>
          </cell>
          <cell r="AI266">
            <v>2.644167323906055E-3</v>
          </cell>
          <cell r="AJ266">
            <v>3.4961489645019793E-3</v>
          </cell>
          <cell r="AK266">
            <v>2.1116485649430848E-3</v>
          </cell>
          <cell r="AL266">
            <v>4.5655343037532591E-3</v>
          </cell>
          <cell r="AM266">
            <v>6.4588346405783925E-3</v>
          </cell>
          <cell r="AN266">
            <v>8.3999932760393664E-3</v>
          </cell>
          <cell r="AO266">
            <v>8.8606911409486403E-3</v>
          </cell>
          <cell r="AP266">
            <v>5.5039543866975621E-3</v>
          </cell>
          <cell r="AQ266">
            <v>0</v>
          </cell>
          <cell r="AR266">
            <v>0</v>
          </cell>
        </row>
        <row r="290">
          <cell r="D290">
            <v>0.31129262639999999</v>
          </cell>
          <cell r="E290">
            <v>0</v>
          </cell>
          <cell r="F290">
            <v>0</v>
          </cell>
          <cell r="G290">
            <v>4.6297062E-2</v>
          </cell>
          <cell r="H290">
            <v>3.0864707999999994E-3</v>
          </cell>
          <cell r="I290">
            <v>0</v>
          </cell>
          <cell r="J290">
            <v>4.8501684000000003E-3</v>
          </cell>
          <cell r="K290">
            <v>0.1787948442</v>
          </cell>
          <cell r="L290">
            <v>1.3373237051999998</v>
          </cell>
          <cell r="M290">
            <v>2.1148938846000003</v>
          </cell>
          <cell r="N290">
            <v>3.9588397253999998</v>
          </cell>
          <cell r="O290">
            <v>1.8909042893999999</v>
          </cell>
          <cell r="P290">
            <v>13.6726247196</v>
          </cell>
          <cell r="Q290">
            <v>12.772698019200002</v>
          </cell>
          <cell r="R290">
            <v>6.8530674870000006</v>
          </cell>
          <cell r="S290">
            <v>6.8726886227999993</v>
          </cell>
          <cell r="T290">
            <v>20.500761487399998</v>
          </cell>
          <cell r="U290">
            <v>31.225627000000003</v>
          </cell>
          <cell r="V290">
            <v>30.684202000000003</v>
          </cell>
          <cell r="W290">
            <v>55.894565</v>
          </cell>
          <cell r="X290">
            <v>52.307168999999995</v>
          </cell>
          <cell r="Y290">
            <v>52.21371400000001</v>
          </cell>
          <cell r="Z290">
            <v>57.739097999999998</v>
          </cell>
          <cell r="AA290">
            <v>47.209383000000003</v>
          </cell>
          <cell r="AB290">
            <v>42.446235662999996</v>
          </cell>
          <cell r="AC290">
            <v>46.643187653999995</v>
          </cell>
          <cell r="AD290">
            <v>72.683300869199996</v>
          </cell>
          <cell r="AE290">
            <v>99.688377133799989</v>
          </cell>
          <cell r="AF290">
            <v>179.6295140892</v>
          </cell>
          <cell r="AG290">
            <v>169.99999999999997</v>
          </cell>
          <cell r="AH290">
            <v>139.99999999999997</v>
          </cell>
          <cell r="AI290">
            <v>260.00000000000006</v>
          </cell>
          <cell r="AJ290">
            <v>300</v>
          </cell>
          <cell r="AK290">
            <v>259.99999999999994</v>
          </cell>
          <cell r="AL290">
            <v>440</v>
          </cell>
          <cell r="AM290">
            <v>666</v>
          </cell>
          <cell r="AN290">
            <v>823</v>
          </cell>
          <cell r="AO290">
            <v>888.99999999999989</v>
          </cell>
          <cell r="AP290">
            <v>555.00000000000011</v>
          </cell>
          <cell r="AQ290">
            <v>0</v>
          </cell>
          <cell r="AR290">
            <v>0</v>
          </cell>
        </row>
      </sheetData>
      <sheetData sheetId="49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0.189804</v>
          </cell>
          <cell r="U266">
            <v>4.2942000000000001E-2</v>
          </cell>
          <cell r="V266">
            <v>0.49980000000000002</v>
          </cell>
          <cell r="W266">
            <v>5.9741000000000002E-2</v>
          </cell>
          <cell r="X266">
            <v>0.18692400000000001</v>
          </cell>
          <cell r="Y266">
            <v>0.32429500000000006</v>
          </cell>
          <cell r="Z266">
            <v>1.78087204502</v>
          </cell>
          <cell r="AA266">
            <v>1.236218</v>
          </cell>
          <cell r="AB266">
            <v>0.15474065956000002</v>
          </cell>
          <cell r="AC266">
            <v>5.2701441099999996E-2</v>
          </cell>
          <cell r="AD266">
            <v>8.1198000000000006E-2</v>
          </cell>
          <cell r="AE266">
            <v>0.31779299999999999</v>
          </cell>
          <cell r="AF266">
            <v>0.48101500000000003</v>
          </cell>
          <cell r="AG266">
            <v>0.13853757701620795</v>
          </cell>
          <cell r="AH266">
            <v>8.0837984040202926E-2</v>
          </cell>
          <cell r="AI266">
            <v>4.0342132646184636E-2</v>
          </cell>
          <cell r="AJ266">
            <v>3.3973663503255092E-2</v>
          </cell>
          <cell r="AK266">
            <v>4.8742398658385692E-2</v>
          </cell>
          <cell r="AL266">
            <v>4.1155504677494251E-2</v>
          </cell>
          <cell r="AM266">
            <v>3.3716800373427031E-2</v>
          </cell>
          <cell r="AN266">
            <v>3.3845901909287511E-2</v>
          </cell>
          <cell r="AO266">
            <v>3.9837917544854884E-2</v>
          </cell>
          <cell r="AP266">
            <v>4.0532262138981402E-2</v>
          </cell>
          <cell r="AQ266">
            <v>4.2002712898561827E-3</v>
          </cell>
          <cell r="AR266">
            <v>0</v>
          </cell>
        </row>
        <row r="290">
          <cell r="D290">
            <v>3.1027850027999997</v>
          </cell>
          <cell r="E290">
            <v>4.4297469845999995</v>
          </cell>
          <cell r="F290">
            <v>7.855509110399999</v>
          </cell>
          <cell r="G290">
            <v>9.4972911137999994</v>
          </cell>
          <cell r="H290">
            <v>3.3483798935999998</v>
          </cell>
          <cell r="I290">
            <v>7.6994218728000003</v>
          </cell>
          <cell r="J290">
            <v>5.9006707829999989</v>
          </cell>
          <cell r="K290">
            <v>14.1578620218</v>
          </cell>
          <cell r="L290">
            <v>11.754603579599999</v>
          </cell>
          <cell r="M290">
            <v>11.355566997599999</v>
          </cell>
          <cell r="N290">
            <v>4.4405496323999998</v>
          </cell>
          <cell r="O290">
            <v>2.2147632611999999</v>
          </cell>
          <cell r="P290">
            <v>2.4685152534000001</v>
          </cell>
          <cell r="Q290">
            <v>3.5183562497999992</v>
          </cell>
          <cell r="R290">
            <v>7.3109674764000001</v>
          </cell>
          <cell r="S290">
            <v>6.0613877268000005</v>
          </cell>
          <cell r="T290">
            <v>3.3203347605999998</v>
          </cell>
          <cell r="U290">
            <v>1.6692899999999999</v>
          </cell>
          <cell r="V290">
            <v>1.008618</v>
          </cell>
          <cell r="W290">
            <v>0.9207240000000001</v>
          </cell>
          <cell r="X290">
            <v>0.93828699999999987</v>
          </cell>
          <cell r="Y290">
            <v>0.57976100000000008</v>
          </cell>
          <cell r="Z290">
            <v>2.1506480000000003</v>
          </cell>
          <cell r="AA290">
            <v>1.3739100000000004</v>
          </cell>
          <cell r="AB290">
            <v>11.595583998</v>
          </cell>
          <cell r="AC290">
            <v>1.6891813763999999</v>
          </cell>
          <cell r="AD290">
            <v>0.35229859559999999</v>
          </cell>
          <cell r="AE290">
            <v>0.68960576159999998</v>
          </cell>
          <cell r="AF290">
            <v>0.48082805819999985</v>
          </cell>
          <cell r="AG290">
            <v>0.20892015371620792</v>
          </cell>
          <cell r="AH290">
            <v>0.13910557671425178</v>
          </cell>
          <cell r="AI290">
            <v>4.5896632271273025E-2</v>
          </cell>
          <cell r="AJ290">
            <v>4.6874576974589785E-2</v>
          </cell>
          <cell r="AK290">
            <v>5.5552896459713529E-2</v>
          </cell>
          <cell r="AL290">
            <v>4.7830892919082289E-2</v>
          </cell>
          <cell r="AM290">
            <v>4.4620773210957559E-2</v>
          </cell>
          <cell r="AN290">
            <v>4.8804246411106915E-2</v>
          </cell>
          <cell r="AO290">
            <v>4.8155154367123247E-2</v>
          </cell>
          <cell r="AP290">
            <v>5.0146551379640233E-2</v>
          </cell>
          <cell r="AQ290">
            <v>7.0431746533026413E-3</v>
          </cell>
          <cell r="AR290">
            <v>0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43">
          <cell r="D243">
            <v>7.3072196190000005</v>
          </cell>
          <cell r="E243">
            <v>5.3173278017999994</v>
          </cell>
          <cell r="F243">
            <v>5.0814332477999997</v>
          </cell>
          <cell r="G243">
            <v>5.3195324238000001</v>
          </cell>
          <cell r="H243">
            <v>5.6550758921999993</v>
          </cell>
          <cell r="I243">
            <v>4.9493763900000003</v>
          </cell>
          <cell r="J243">
            <v>5.3900803278000007</v>
          </cell>
          <cell r="K243">
            <v>5.4039694463999997</v>
          </cell>
          <cell r="L243">
            <v>9.6227341055999993</v>
          </cell>
          <cell r="M243">
            <v>7.5830178312000012</v>
          </cell>
          <cell r="N243">
            <v>5.9015526318000013</v>
          </cell>
          <cell r="O243">
            <v>10.657804134600001</v>
          </cell>
          <cell r="P243">
            <v>5.4070559171999992</v>
          </cell>
          <cell r="Q243">
            <v>4.7465511659999997</v>
          </cell>
          <cell r="R243">
            <v>5.2555983857999999</v>
          </cell>
          <cell r="S243">
            <v>7.4383946280000002</v>
          </cell>
          <cell r="T243">
            <v>5.2893291024</v>
          </cell>
          <cell r="U243">
            <v>0.89243098560000012</v>
          </cell>
          <cell r="V243">
            <v>0.8628890508</v>
          </cell>
          <cell r="W243">
            <v>1.5375033828</v>
          </cell>
          <cell r="X243">
            <v>1.3677474888000001</v>
          </cell>
          <cell r="Y243">
            <v>4.4665641719999991</v>
          </cell>
          <cell r="Z243">
            <v>1.08546277136</v>
          </cell>
          <cell r="AA243">
            <v>6.1607332509799999</v>
          </cell>
          <cell r="AB243">
            <v>5.9991559999999993</v>
          </cell>
          <cell r="AC243">
            <v>2.5202907193199997</v>
          </cell>
          <cell r="AD243">
            <v>5.4576730333999999</v>
          </cell>
          <cell r="AE243">
            <v>5.9546309999999991</v>
          </cell>
          <cell r="AF243">
            <v>6.2783119999999997</v>
          </cell>
          <cell r="AG243">
            <v>6.5789740000000014</v>
          </cell>
          <cell r="AH243">
            <v>6.2222590000000002</v>
          </cell>
          <cell r="AI243">
            <v>6.5744430000000014</v>
          </cell>
          <cell r="AJ243">
            <v>6.3423989999999995</v>
          </cell>
          <cell r="AK243">
            <v>6.2851800000000004</v>
          </cell>
          <cell r="AL243">
            <v>6.35764</v>
          </cell>
          <cell r="AM243">
            <v>6.6094349999999995</v>
          </cell>
          <cell r="AN243">
            <v>5.9670030000000009</v>
          </cell>
          <cell r="AO243">
            <v>5.9170919999999994</v>
          </cell>
          <cell r="AP243">
            <v>5.9298390000000012</v>
          </cell>
          <cell r="AQ243">
            <v>5.8505250000000002</v>
          </cell>
          <cell r="AR243">
            <v>5.5898900000000014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1.60937406E-2</v>
          </cell>
          <cell r="S266">
            <v>0</v>
          </cell>
          <cell r="T266">
            <v>0</v>
          </cell>
          <cell r="U266">
            <v>8.8184880000000011E-3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90">
          <cell r="D290">
            <v>7.3072196190000005</v>
          </cell>
          <cell r="E290">
            <v>5.3184301127999998</v>
          </cell>
          <cell r="F290">
            <v>5.0814332477999997</v>
          </cell>
          <cell r="G290">
            <v>5.3195324238000001</v>
          </cell>
          <cell r="H290">
            <v>5.6672013132000005</v>
          </cell>
          <cell r="I290">
            <v>4.9526833230000005</v>
          </cell>
          <cell r="J290">
            <v>5.4295430615999996</v>
          </cell>
          <cell r="K290">
            <v>5.6852792135999994</v>
          </cell>
          <cell r="L290">
            <v>9.6227341055999993</v>
          </cell>
          <cell r="M290">
            <v>7.5830178312000012</v>
          </cell>
          <cell r="N290">
            <v>5.9178668346000007</v>
          </cell>
          <cell r="O290">
            <v>10.657804134600001</v>
          </cell>
          <cell r="P290">
            <v>5.4405661715999996</v>
          </cell>
          <cell r="Q290">
            <v>4.7520627209999997</v>
          </cell>
          <cell r="R290">
            <v>5.2716921264000005</v>
          </cell>
          <cell r="S290">
            <v>7.4383946280000002</v>
          </cell>
          <cell r="T290">
            <v>5.2893291024</v>
          </cell>
          <cell r="U290">
            <v>0.94644422459999999</v>
          </cell>
          <cell r="V290">
            <v>0.8628890508</v>
          </cell>
          <cell r="W290">
            <v>1.6349476752000001</v>
          </cell>
          <cell r="X290">
            <v>1.9279419390000001</v>
          </cell>
          <cell r="Y290">
            <v>5.1275098476000007</v>
          </cell>
          <cell r="Z290">
            <v>1.7497415711999997</v>
          </cell>
          <cell r="AA290">
            <v>6.6962334233399998</v>
          </cell>
          <cell r="AB290">
            <v>6.411879300999999</v>
          </cell>
          <cell r="AC290">
            <v>2.5485430319999991</v>
          </cell>
          <cell r="AD290">
            <v>5.4753991991999991</v>
          </cell>
          <cell r="AE290">
            <v>5.9723209979999989</v>
          </cell>
          <cell r="AF290">
            <v>6.2959595075999992</v>
          </cell>
          <cell r="AG290">
            <v>6.5966699483999989</v>
          </cell>
          <cell r="AH290">
            <v>6.2412848819999995</v>
          </cell>
          <cell r="AI290">
            <v>6.5816785187999995</v>
          </cell>
          <cell r="AJ290">
            <v>6.3495318222000003</v>
          </cell>
          <cell r="AK290">
            <v>6.2423871930000008</v>
          </cell>
          <cell r="AL290">
            <v>6.3173443410000001</v>
          </cell>
          <cell r="AM290">
            <v>6.5673484758000003</v>
          </cell>
          <cell r="AN290">
            <v>5.9249216249999987</v>
          </cell>
          <cell r="AO290">
            <v>5.8750971677999999</v>
          </cell>
          <cell r="AP290">
            <v>5.9586523415999979</v>
          </cell>
          <cell r="AQ290">
            <v>5.8792859495999981</v>
          </cell>
          <cell r="AR290">
            <v>5.6186996292</v>
          </cell>
        </row>
      </sheetData>
      <sheetData sheetId="59">
        <row r="243">
          <cell r="D243">
            <v>18.031162413599997</v>
          </cell>
          <cell r="E243">
            <v>13.881402422999999</v>
          </cell>
          <cell r="F243">
            <v>10.4492468934</v>
          </cell>
          <cell r="G243">
            <v>12.502852286400001</v>
          </cell>
          <cell r="H243">
            <v>12.571416030600002</v>
          </cell>
          <cell r="I243">
            <v>11.574265500000001</v>
          </cell>
          <cell r="J243">
            <v>7.7772450294000004</v>
          </cell>
          <cell r="K243">
            <v>9.112143650400002</v>
          </cell>
          <cell r="L243">
            <v>6.8563744199999999</v>
          </cell>
          <cell r="M243">
            <v>7.7413096908000005</v>
          </cell>
          <cell r="N243">
            <v>16.333823935800002</v>
          </cell>
          <cell r="O243">
            <v>13.941368141400002</v>
          </cell>
          <cell r="P243">
            <v>19.216587662999999</v>
          </cell>
          <cell r="Q243">
            <v>16.216097120999997</v>
          </cell>
          <cell r="R243">
            <v>26.917332308999999</v>
          </cell>
          <cell r="S243">
            <v>20.654001207</v>
          </cell>
          <cell r="T243">
            <v>22.2816736296</v>
          </cell>
          <cell r="U243">
            <v>21.3436069686</v>
          </cell>
          <cell r="V243">
            <v>26.083323806400003</v>
          </cell>
          <cell r="W243">
            <v>30.956420275200003</v>
          </cell>
          <cell r="X243">
            <v>20.473883589600003</v>
          </cell>
          <cell r="Y243">
            <v>39.532840779600001</v>
          </cell>
          <cell r="Z243">
            <v>24.560798420580003</v>
          </cell>
          <cell r="AA243">
            <v>15.422667725899998</v>
          </cell>
          <cell r="AB243">
            <v>16.561108000000001</v>
          </cell>
          <cell r="AC243">
            <v>12.361879745820001</v>
          </cell>
          <cell r="AD243">
            <v>12.781222973559998</v>
          </cell>
          <cell r="AE243">
            <v>12.421240999999998</v>
          </cell>
          <cell r="AF243">
            <v>15.157073351419998</v>
          </cell>
          <cell r="AG243">
            <v>15.501724183134801</v>
          </cell>
          <cell r="AH243">
            <v>6.6780212339629577</v>
          </cell>
          <cell r="AI243">
            <v>7.1557622768544933</v>
          </cell>
          <cell r="AJ243">
            <v>6.7627221007715406</v>
          </cell>
          <cell r="AK243">
            <v>6.9185460510753289</v>
          </cell>
          <cell r="AL243">
            <v>6.6773087077730047</v>
          </cell>
          <cell r="AM243">
            <v>6.9674844097280326</v>
          </cell>
          <cell r="AN243">
            <v>6.7950037046325322</v>
          </cell>
          <cell r="AO243">
            <v>6.8582042866232253</v>
          </cell>
          <cell r="AP243">
            <v>6.8296876520231615</v>
          </cell>
          <cell r="AQ243">
            <v>6.8326549854565819</v>
          </cell>
          <cell r="AR243">
            <v>0.95952777917721888</v>
          </cell>
        </row>
        <row r="266">
          <cell r="D266">
            <v>27.4832587764</v>
          </cell>
          <cell r="E266">
            <v>41.869299175199998</v>
          </cell>
          <cell r="F266">
            <v>33.299933461199991</v>
          </cell>
          <cell r="G266">
            <v>35.436212179200005</v>
          </cell>
          <cell r="H266">
            <v>36.620535117600006</v>
          </cell>
          <cell r="I266">
            <v>30.890281615199999</v>
          </cell>
          <cell r="J266">
            <v>22.253895392400004</v>
          </cell>
          <cell r="K266">
            <v>16.569718489799996</v>
          </cell>
          <cell r="L266">
            <v>21.9939704586</v>
          </cell>
          <cell r="M266">
            <v>18.273229909199998</v>
          </cell>
          <cell r="N266">
            <v>21.404234073600001</v>
          </cell>
          <cell r="O266">
            <v>132.19707175920001</v>
          </cell>
          <cell r="P266">
            <v>97.352800587000019</v>
          </cell>
          <cell r="Q266">
            <v>57.639621727799998</v>
          </cell>
          <cell r="R266">
            <v>42.122830705200002</v>
          </cell>
          <cell r="S266">
            <v>52.491829357799993</v>
          </cell>
          <cell r="T266">
            <v>49.050634877999997</v>
          </cell>
          <cell r="U266">
            <v>10.595413332</v>
          </cell>
          <cell r="V266">
            <v>9.648969107400001</v>
          </cell>
          <cell r="W266">
            <v>11.884235353199999</v>
          </cell>
          <cell r="X266">
            <v>6.2668584971999994</v>
          </cell>
          <cell r="Y266">
            <v>9.4955274161999998</v>
          </cell>
          <cell r="Z266">
            <v>6.3028352177999993</v>
          </cell>
          <cell r="AA266">
            <v>4.0948411594199996</v>
          </cell>
          <cell r="AB266">
            <v>4.5038970000000003</v>
          </cell>
          <cell r="AC266">
            <v>4.4877046304200006</v>
          </cell>
          <cell r="AD266">
            <v>2.7224935287200003</v>
          </cell>
          <cell r="AE266">
            <v>5.7392059999999994</v>
          </cell>
          <cell r="AF266">
            <v>8.3894014232600007</v>
          </cell>
          <cell r="AG266">
            <v>9.4643715433825726</v>
          </cell>
          <cell r="AH266">
            <v>3.3816655735292867</v>
          </cell>
          <cell r="AI266">
            <v>3.6736672810114621</v>
          </cell>
          <cell r="AJ266">
            <v>3.9032296495503243</v>
          </cell>
          <cell r="AK266">
            <v>4.1770002834323625</v>
          </cell>
          <cell r="AL266">
            <v>3.9210652072908379</v>
          </cell>
          <cell r="AM266">
            <v>3.8816008451169708</v>
          </cell>
          <cell r="AN266">
            <v>3.8612264139226515</v>
          </cell>
          <cell r="AO266">
            <v>3.9629872895545413</v>
          </cell>
          <cell r="AP266">
            <v>3.9539082022099166</v>
          </cell>
          <cell r="AQ266">
            <v>3.9194753991615965</v>
          </cell>
          <cell r="AR266">
            <v>0.52473500383945548</v>
          </cell>
        </row>
      </sheetData>
      <sheetData sheetId="60"/>
      <sheetData sheetId="6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Sales Data"/>
      <sheetName val="Chart1"/>
      <sheetName val="Chart2"/>
      <sheetName val="Chart3"/>
      <sheetName val="Chart4"/>
      <sheetName val="Chart5"/>
      <sheetName val="Soybean Export Forecast"/>
      <sheetName val="Soybean Table"/>
      <sheetName val="Soybean Export Sales"/>
      <sheetName val="Soybean Exports"/>
      <sheetName val="Soybean Imports"/>
      <sheetName val="Weekly Export Inspections"/>
      <sheetName val="Chart6"/>
      <sheetName val="Monthly Export Inspections"/>
      <sheetName val="Year-to-Date Export Inspections"/>
      <sheetName val="Chart10"/>
      <sheetName val="Soymeal Export Forecast"/>
      <sheetName val="Chart7"/>
      <sheetName val="Soymeal Exports"/>
      <sheetName val="Soymeal Imports"/>
      <sheetName val="Chart9"/>
      <sheetName val="Soyoil Export Forecast"/>
      <sheetName val="Monthly Export Sales"/>
      <sheetName val="Soyoil_Exports_US_GTT"/>
      <sheetName val="Soyoil Exports"/>
      <sheetName val="Soyoil Imports"/>
      <sheetName val="Soybean Oil Table"/>
    </sheetNames>
    <sheetDataSet>
      <sheetData sheetId="0">
        <row r="1601">
          <cell r="T1601">
            <v>17007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AG3">
            <v>114.53183867810159</v>
          </cell>
        </row>
      </sheetData>
      <sheetData sheetId="7"/>
      <sheetData sheetId="8"/>
      <sheetData sheetId="9">
        <row r="243">
          <cell r="D243">
            <v>2.25</v>
          </cell>
          <cell r="E243">
            <v>8.2729999999999997</v>
          </cell>
          <cell r="F243">
            <v>4.8609999999999998</v>
          </cell>
          <cell r="G243">
            <v>7.8540000000000001</v>
          </cell>
          <cell r="H243">
            <v>12.907</v>
          </cell>
          <cell r="I243">
            <v>12.573</v>
          </cell>
          <cell r="J243">
            <v>29.571000000000002</v>
          </cell>
          <cell r="K243">
            <v>23.981000000000002</v>
          </cell>
          <cell r="L243">
            <v>21.023</v>
          </cell>
          <cell r="M243">
            <v>14.284000000000001</v>
          </cell>
          <cell r="N243">
            <v>12.135999999999999</v>
          </cell>
          <cell r="O243">
            <v>8.7289999999999992</v>
          </cell>
          <cell r="P243">
            <v>11.955</v>
          </cell>
          <cell r="Q243">
            <v>12.37</v>
          </cell>
          <cell r="R243">
            <v>12.827</v>
          </cell>
          <cell r="S243">
            <v>8.9359999999999999</v>
          </cell>
          <cell r="T243">
            <v>7.1740000000000004</v>
          </cell>
          <cell r="U243">
            <v>7.6740000000000004</v>
          </cell>
          <cell r="V243">
            <v>10.561999999999999</v>
          </cell>
          <cell r="W243">
            <v>8.5960000000000001</v>
          </cell>
          <cell r="X243">
            <v>9.3350000000000009</v>
          </cell>
          <cell r="Y243">
            <v>14.503886521893344</v>
          </cell>
          <cell r="Z243">
            <v>16.506989477964346</v>
          </cell>
          <cell r="AA243">
            <v>38.95729404585704</v>
          </cell>
          <cell r="AB243">
            <v>7.8315110744843359</v>
          </cell>
          <cell r="AC243">
            <v>16.844304159899998</v>
          </cell>
          <cell r="AD243">
            <v>16.865725736999998</v>
          </cell>
          <cell r="AE243">
            <v>14.209780869899996</v>
          </cell>
          <cell r="AF243">
            <v>8.503961600663386</v>
          </cell>
          <cell r="AG243">
            <v>10.78899730112872</v>
          </cell>
          <cell r="AH243">
            <v>12.682268259357317</v>
          </cell>
          <cell r="AI243">
            <v>11.127781045546429</v>
          </cell>
          <cell r="AJ243">
            <v>11.085233191109154</v>
          </cell>
          <cell r="AK243">
            <v>11.026349530697058</v>
          </cell>
          <cell r="AL243">
            <v>11.692920509409417</v>
          </cell>
          <cell r="AM243">
            <v>11.894706195461934</v>
          </cell>
          <cell r="AN243">
            <v>11.684401046252132</v>
          </cell>
          <cell r="AO243">
            <v>11.610812196623712</v>
          </cell>
          <cell r="AP243">
            <v>11.247552119745103</v>
          </cell>
          <cell r="AQ243">
            <v>11.362796199381984</v>
          </cell>
          <cell r="AR243">
            <v>11.368463694972062</v>
          </cell>
          <cell r="AT243">
            <v>1085</v>
          </cell>
          <cell r="AU243">
            <v>25</v>
          </cell>
          <cell r="AV243">
            <v>36</v>
          </cell>
          <cell r="AW243">
            <v>40</v>
          </cell>
          <cell r="AX243">
            <v>273</v>
          </cell>
          <cell r="AY243">
            <v>291</v>
          </cell>
          <cell r="AZ243">
            <v>94</v>
          </cell>
          <cell r="BA243">
            <v>40</v>
          </cell>
          <cell r="BB243">
            <v>22</v>
          </cell>
          <cell r="BC243">
            <v>25</v>
          </cell>
          <cell r="BD243">
            <v>30</v>
          </cell>
          <cell r="BE243">
            <v>10</v>
          </cell>
          <cell r="BF243">
            <v>58</v>
          </cell>
        </row>
        <row r="266">
          <cell r="D266">
            <v>88.233999999999995</v>
          </cell>
        </row>
      </sheetData>
      <sheetData sheetId="10">
        <row r="243">
          <cell r="D243">
            <v>4.4450000000000003</v>
          </cell>
          <cell r="E243">
            <v>1.7010000000000001</v>
          </cell>
          <cell r="F243">
            <v>4.8899999999999997</v>
          </cell>
          <cell r="G243">
            <v>3.4460000000000002</v>
          </cell>
          <cell r="H243">
            <v>4.08</v>
          </cell>
          <cell r="I243">
            <v>3.3530000000000002</v>
          </cell>
          <cell r="J243">
            <v>2.1280000000000001</v>
          </cell>
          <cell r="K243">
            <v>4.258</v>
          </cell>
          <cell r="L243">
            <v>4.4470000000000001</v>
          </cell>
          <cell r="M243">
            <v>3.319</v>
          </cell>
          <cell r="N243">
            <v>1.679</v>
          </cell>
          <cell r="O243">
            <v>7.0730000000000004</v>
          </cell>
          <cell r="P243">
            <v>7.4660000000000002</v>
          </cell>
          <cell r="Q243">
            <v>10.130000000000001</v>
          </cell>
          <cell r="R243">
            <v>12.598000000000001</v>
          </cell>
          <cell r="S243">
            <v>12.968</v>
          </cell>
          <cell r="T243">
            <v>12.819000000000001</v>
          </cell>
          <cell r="U243">
            <v>18.207000000000001</v>
          </cell>
          <cell r="V243">
            <v>21.236999999999998</v>
          </cell>
          <cell r="W243">
            <v>19.372</v>
          </cell>
          <cell r="X243">
            <v>10.054505431294668</v>
          </cell>
          <cell r="Y243">
            <v>6.202833046331671</v>
          </cell>
          <cell r="Z243">
            <v>7.9448946218106729</v>
          </cell>
          <cell r="AA243">
            <v>4.32135936407267</v>
          </cell>
          <cell r="AB243">
            <v>5.5909616722386684</v>
          </cell>
          <cell r="AC243">
            <v>5.1708674135999999</v>
          </cell>
          <cell r="AD243">
            <v>5.2446120194999999</v>
          </cell>
          <cell r="AE243">
            <v>3.0030626009999994</v>
          </cell>
          <cell r="AF243">
            <v>8.7573604285280044</v>
          </cell>
          <cell r="AG243">
            <v>11.951845745203041</v>
          </cell>
          <cell r="AH243">
            <v>13.845055770223784</v>
          </cell>
          <cell r="AI243">
            <v>10.982542991380162</v>
          </cell>
          <cell r="AJ243">
            <v>11.378733637744276</v>
          </cell>
          <cell r="AK243">
            <v>11.479544865715102</v>
          </cell>
          <cell r="AL243">
            <v>10.85006684942238</v>
          </cell>
          <cell r="AM243">
            <v>10.935136614599333</v>
          </cell>
          <cell r="AN243">
            <v>11.228548014068977</v>
          </cell>
          <cell r="AO243">
            <v>11.180510140743607</v>
          </cell>
          <cell r="AP243">
            <v>11.126980996497156</v>
          </cell>
          <cell r="AQ243">
            <v>11.095642652698064</v>
          </cell>
          <cell r="AR243">
            <v>11.085364013904039</v>
          </cell>
          <cell r="AT243">
            <v>33</v>
          </cell>
          <cell r="AU243">
            <v>730</v>
          </cell>
          <cell r="AV243">
            <v>1070</v>
          </cell>
          <cell r="AW243">
            <v>574</v>
          </cell>
          <cell r="AX243">
            <v>329</v>
          </cell>
          <cell r="AY243">
            <v>344</v>
          </cell>
          <cell r="AZ243">
            <v>490</v>
          </cell>
          <cell r="BA243">
            <v>767</v>
          </cell>
          <cell r="BB243">
            <v>695</v>
          </cell>
          <cell r="BC243">
            <v>608</v>
          </cell>
          <cell r="BD243">
            <v>544</v>
          </cell>
          <cell r="BE243">
            <v>214</v>
          </cell>
          <cell r="BF243">
            <v>62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1E-3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1E-3</v>
          </cell>
          <cell r="V266">
            <v>5.0000000000000001E-3</v>
          </cell>
          <cell r="W266">
            <v>0</v>
          </cell>
          <cell r="X266">
            <v>1.7350203080000006E-3</v>
          </cell>
          <cell r="Y266">
            <v>1.3802611408666678E-2</v>
          </cell>
          <cell r="Z266">
            <v>1.1904948000000011E-4</v>
          </cell>
          <cell r="AA266">
            <v>6.6891845166666727E-2</v>
          </cell>
          <cell r="AB266">
            <v>0.21644837960733329</v>
          </cell>
          <cell r="AC266">
            <v>0.19290442499999996</v>
          </cell>
          <cell r="AD266">
            <v>0.22685560379999994</v>
          </cell>
          <cell r="AE266">
            <v>2.3662942799999996E-2</v>
          </cell>
          <cell r="AF266">
            <v>0.28395485849433355</v>
          </cell>
          <cell r="AG266">
            <v>0.2681230459415011</v>
          </cell>
          <cell r="AH266">
            <v>0.22502445322716977</v>
          </cell>
          <cell r="AI266">
            <v>0.17722198279682524</v>
          </cell>
          <cell r="AJ266">
            <v>0.17314462214769424</v>
          </cell>
          <cell r="AK266">
            <v>0.18922430128979317</v>
          </cell>
          <cell r="AL266">
            <v>0.1881098237258626</v>
          </cell>
          <cell r="AM266">
            <v>0.19110730575986803</v>
          </cell>
          <cell r="AN266">
            <v>0.18080401979869243</v>
          </cell>
          <cell r="AO266">
            <v>0.18367449661701823</v>
          </cell>
          <cell r="AP266">
            <v>0.18664467228985318</v>
          </cell>
          <cell r="AQ266">
            <v>0.18428959681502313</v>
          </cell>
          <cell r="AR266">
            <v>0.18719970923697929</v>
          </cell>
        </row>
      </sheetData>
      <sheetData sheetId="11"/>
      <sheetData sheetId="12"/>
      <sheetData sheetId="13">
        <row r="88">
          <cell r="AB88">
            <v>582.56114875139997</v>
          </cell>
        </row>
      </sheetData>
      <sheetData sheetId="14"/>
      <sheetData sheetId="15"/>
      <sheetData sheetId="16">
        <row r="3">
          <cell r="B3">
            <v>279.39999999999998</v>
          </cell>
        </row>
      </sheetData>
      <sheetData sheetId="17"/>
      <sheetData sheetId="18">
        <row r="243">
          <cell r="D243">
            <v>803.16021903389992</v>
          </cell>
          <cell r="E243">
            <v>770.98464279270013</v>
          </cell>
          <cell r="F243">
            <v>829.48450802490004</v>
          </cell>
          <cell r="G243">
            <v>876.56090390189991</v>
          </cell>
          <cell r="H243">
            <v>898.91929837710006</v>
          </cell>
          <cell r="I243">
            <v>1049.3221386123003</v>
          </cell>
          <cell r="J243">
            <v>1248.1343994168001</v>
          </cell>
          <cell r="K243">
            <v>1173.5403526602001</v>
          </cell>
          <cell r="L243">
            <v>1170.5754667634999</v>
          </cell>
          <cell r="M243">
            <v>1282.8110578800001</v>
          </cell>
          <cell r="N243">
            <v>1475.1266743399999</v>
          </cell>
          <cell r="O243">
            <v>1573.8429440799998</v>
          </cell>
          <cell r="P243">
            <v>1636.65146557</v>
          </cell>
          <cell r="Q243">
            <v>1304.19697419</v>
          </cell>
          <cell r="R243">
            <v>1150.1822209899999</v>
          </cell>
          <cell r="S243">
            <v>1172.84902152</v>
          </cell>
          <cell r="T243">
            <v>1191.0206018699998</v>
          </cell>
          <cell r="U243">
            <v>1061.1916323799999</v>
          </cell>
          <cell r="V243">
            <v>1074.31793986</v>
          </cell>
          <cell r="W243">
            <v>940.18996136999999</v>
          </cell>
          <cell r="X243">
            <v>844.83353250999983</v>
          </cell>
          <cell r="Y243">
            <v>918.57696919999989</v>
          </cell>
          <cell r="Z243">
            <v>1059.26212139825</v>
          </cell>
          <cell r="AA243">
            <v>1053.0387910919799</v>
          </cell>
          <cell r="AB243">
            <v>1195.42817407497</v>
          </cell>
          <cell r="AC243">
            <v>1324.9267603140797</v>
          </cell>
          <cell r="AD243">
            <v>1417.1928895445199</v>
          </cell>
          <cell r="AE243">
            <v>1274.3235106477</v>
          </cell>
          <cell r="AF243">
            <v>1494.87109411048</v>
          </cell>
          <cell r="AG243">
            <v>1526.3331293815736</v>
          </cell>
          <cell r="AH243">
            <v>1879.0074147080143</v>
          </cell>
          <cell r="AI243">
            <v>1883.5175242652319</v>
          </cell>
          <cell r="AJ243">
            <v>1986.1413828065022</v>
          </cell>
          <cell r="AK243">
            <v>2088.3830292560447</v>
          </cell>
          <cell r="AL243">
            <v>2079.4570443860516</v>
          </cell>
          <cell r="AM243">
            <v>2214.4250228771893</v>
          </cell>
          <cell r="AN243">
            <v>2282.3441413040105</v>
          </cell>
          <cell r="AO243">
            <v>2498.5930479880003</v>
          </cell>
          <cell r="AP243">
            <v>2621.0759785856112</v>
          </cell>
          <cell r="AQ243">
            <v>2887.583125646081</v>
          </cell>
          <cell r="AR243">
            <v>2986.1270606068383</v>
          </cell>
        </row>
        <row r="266">
          <cell r="D266">
            <v>379.10040571620004</v>
          </cell>
          <cell r="E266">
            <v>89.752807166400004</v>
          </cell>
          <cell r="F266">
            <v>238.26143617919996</v>
          </cell>
          <cell r="G266">
            <v>178.82515775249999</v>
          </cell>
          <cell r="H266">
            <v>286.91138100869995</v>
          </cell>
          <cell r="I266">
            <v>264.13884829080001</v>
          </cell>
          <cell r="J266">
            <v>422.74155959280006</v>
          </cell>
          <cell r="K266">
            <v>674.21683865340003</v>
          </cell>
          <cell r="L266">
            <v>881.5411449999001</v>
          </cell>
          <cell r="M266">
            <v>1391.8978600999997</v>
          </cell>
          <cell r="N266">
            <v>1993.0911202399996</v>
          </cell>
          <cell r="O266">
            <v>1979.1667403200001</v>
          </cell>
          <cell r="P266">
            <v>1528.3858842999998</v>
          </cell>
          <cell r="Q266">
            <v>1673.5788505699998</v>
          </cell>
          <cell r="R266">
            <v>1370.7059503499995</v>
          </cell>
          <cell r="S266">
            <v>1676.5231205799998</v>
          </cell>
          <cell r="T266">
            <v>1645.0565793199999</v>
          </cell>
          <cell r="U266">
            <v>1491.1112716499995</v>
          </cell>
          <cell r="V266">
            <v>1656.1083393799997</v>
          </cell>
          <cell r="W266">
            <v>2071.7034601999999</v>
          </cell>
          <cell r="X266">
            <v>2417.9313150299995</v>
          </cell>
          <cell r="Y266">
            <v>1887.9880663599997</v>
          </cell>
          <cell r="Z266">
            <v>2218.8600815039999</v>
          </cell>
          <cell r="AA266">
            <v>1904.9465325087999</v>
          </cell>
          <cell r="AB266">
            <v>1978.4637806983503</v>
          </cell>
          <cell r="AC266">
            <v>1993.1983353198395</v>
          </cell>
          <cell r="AD266">
            <v>1754.2424097634696</v>
          </cell>
          <cell r="AE266">
            <v>1836.5260140217999</v>
          </cell>
          <cell r="AF266">
            <v>2090.9441950132095</v>
          </cell>
          <cell r="AG266">
            <v>2143.7498885550795</v>
          </cell>
          <cell r="AH266">
            <v>2615.3607460190001</v>
          </cell>
          <cell r="AI266">
            <v>2586.0433282557565</v>
          </cell>
          <cell r="AJ266">
            <v>2771.4743396202516</v>
          </cell>
          <cell r="AK266">
            <v>2903.403600249912</v>
          </cell>
          <cell r="AL266">
            <v>2892.7313331645364</v>
          </cell>
          <cell r="AM266">
            <v>3073.2677019383136</v>
          </cell>
          <cell r="AN266">
            <v>3168.1994212924592</v>
          </cell>
          <cell r="AO266">
            <v>3474.2599488921674</v>
          </cell>
          <cell r="AP266">
            <v>3641.9938110917742</v>
          </cell>
          <cell r="AQ266">
            <v>4012.0085611916506</v>
          </cell>
          <cell r="AR266">
            <v>4148.4085577993337</v>
          </cell>
        </row>
      </sheetData>
      <sheetData sheetId="19">
        <row r="243">
          <cell r="D243">
            <v>46.8809561367</v>
          </cell>
          <cell r="E243">
            <v>64.8729865098</v>
          </cell>
          <cell r="F243">
            <v>20.168984367</v>
          </cell>
          <cell r="G243">
            <v>47.257395343199995</v>
          </cell>
          <cell r="H243">
            <v>55.931701064400002</v>
          </cell>
          <cell r="I243">
            <v>45.214923291300011</v>
          </cell>
          <cell r="J243">
            <v>59.929011443699999</v>
          </cell>
          <cell r="K243">
            <v>83.305279896299993</v>
          </cell>
          <cell r="L243">
            <v>54.717285035700009</v>
          </cell>
          <cell r="M243">
            <v>90.640746679999978</v>
          </cell>
          <cell r="N243">
            <v>125.53988127999997</v>
          </cell>
          <cell r="O243">
            <v>131.40857971999998</v>
          </cell>
          <cell r="P243">
            <v>94.427181529999999</v>
          </cell>
          <cell r="Q243">
            <v>60.991914610000002</v>
          </cell>
          <cell r="R243">
            <v>116.27276110999996</v>
          </cell>
          <cell r="S243">
            <v>144.38607535</v>
          </cell>
          <cell r="T243">
            <v>117.68151329</v>
          </cell>
          <cell r="U243">
            <v>136.15512657999997</v>
          </cell>
          <cell r="V243">
            <v>127.38625052999998</v>
          </cell>
          <cell r="W243">
            <v>180.01273455</v>
          </cell>
          <cell r="X243">
            <v>231.98665104999998</v>
          </cell>
          <cell r="Y243">
            <v>169.02927471991001</v>
          </cell>
          <cell r="Z243">
            <v>212.27154348554004</v>
          </cell>
          <cell r="AA243">
            <v>220.56094444791</v>
          </cell>
          <cell r="AB243">
            <v>165.06583093011</v>
          </cell>
          <cell r="AC243">
            <v>223.73304650256998</v>
          </cell>
          <cell r="AD243">
            <v>254.7568823046</v>
          </cell>
          <cell r="AE243">
            <v>233.696</v>
          </cell>
          <cell r="AF243">
            <v>215.64279472332998</v>
          </cell>
          <cell r="AG243">
            <v>240.82421410939509</v>
          </cell>
          <cell r="AH243">
            <v>217.75160437140289</v>
          </cell>
          <cell r="AI243">
            <v>233.76447320624027</v>
          </cell>
          <cell r="AJ243">
            <v>237.26561503731062</v>
          </cell>
          <cell r="AK243">
            <v>153.54765944490069</v>
          </cell>
          <cell r="AL243">
            <v>147.54016313414763</v>
          </cell>
          <cell r="AM243">
            <v>148.02474284304228</v>
          </cell>
          <cell r="AN243">
            <v>150.47300964354838</v>
          </cell>
          <cell r="AO243">
            <v>150.47623018640863</v>
          </cell>
          <cell r="AP243">
            <v>131.2251922405618</v>
          </cell>
          <cell r="AQ243">
            <v>130.60303047246481</v>
          </cell>
          <cell r="AR243">
            <v>130.9548435352313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1.1023110000000001E-3</v>
          </cell>
          <cell r="K266">
            <v>3.8580885000000001E-3</v>
          </cell>
          <cell r="L266">
            <v>1.6755127200000001E-2</v>
          </cell>
          <cell r="M266">
            <v>9.9207899999999988E-3</v>
          </cell>
          <cell r="N266">
            <v>0.13227719999999998</v>
          </cell>
          <cell r="O266">
            <v>0.10582176</v>
          </cell>
          <cell r="P266">
            <v>0.6536698299999999</v>
          </cell>
          <cell r="Q266">
            <v>0.69555760999999994</v>
          </cell>
          <cell r="R266">
            <v>0.70437609000000001</v>
          </cell>
          <cell r="S266">
            <v>0.78484472000000005</v>
          </cell>
          <cell r="T266">
            <v>1.1133330999999997</v>
          </cell>
          <cell r="U266">
            <v>3.6453391700000002</v>
          </cell>
          <cell r="V266">
            <v>0.28660059999999993</v>
          </cell>
          <cell r="W266">
            <v>0.32187451999999994</v>
          </cell>
          <cell r="X266">
            <v>0.21825738</v>
          </cell>
          <cell r="Y266">
            <v>0.23016343031</v>
          </cell>
          <cell r="Z266">
            <v>0.29319902765999994</v>
          </cell>
          <cell r="AA266">
            <v>0.22836225576999999</v>
          </cell>
          <cell r="AB266">
            <v>0.4828768162899999</v>
          </cell>
          <cell r="AC266">
            <v>0.20904096608999995</v>
          </cell>
          <cell r="AD266">
            <v>0.2298108905</v>
          </cell>
          <cell r="AE266">
            <v>0.29899999999999999</v>
          </cell>
          <cell r="AF266">
            <v>0.3288609985</v>
          </cell>
          <cell r="AG266">
            <v>0.33564307755085304</v>
          </cell>
          <cell r="AH266">
            <v>0.27786243424672813</v>
          </cell>
          <cell r="AI266">
            <v>0.29690819613754194</v>
          </cell>
          <cell r="AJ266">
            <v>0.30434532697264477</v>
          </cell>
          <cell r="AK266">
            <v>0.19414341604918028</v>
          </cell>
          <cell r="AL266">
            <v>0.191938398683207</v>
          </cell>
          <cell r="AM266">
            <v>0.18845458801071624</v>
          </cell>
          <cell r="AN266">
            <v>0.19262249127965486</v>
          </cell>
          <cell r="AO266">
            <v>0.19249101348139766</v>
          </cell>
          <cell r="AP266">
            <v>0.16767073155609541</v>
          </cell>
          <cell r="AQ266">
            <v>0.16766088982649535</v>
          </cell>
          <cell r="AR266">
            <v>0.16751920454471395</v>
          </cell>
        </row>
      </sheetData>
      <sheetData sheetId="20"/>
      <sheetData sheetId="21">
        <row r="3">
          <cell r="E3">
            <v>103.991</v>
          </cell>
        </row>
      </sheetData>
      <sheetData sheetId="22"/>
      <sheetData sheetId="23"/>
      <sheetData sheetId="24">
        <row r="243">
          <cell r="D243">
            <v>96.809361264000003</v>
          </cell>
          <cell r="E243">
            <v>129.53454976980001</v>
          </cell>
          <cell r="F243">
            <v>58.886555931000004</v>
          </cell>
          <cell r="G243">
            <v>24.948163938600008</v>
          </cell>
          <cell r="H243">
            <v>50.077768267800003</v>
          </cell>
          <cell r="I243">
            <v>121.05336893579999</v>
          </cell>
          <cell r="J243">
            <v>191.905731234</v>
          </cell>
          <cell r="K243">
            <v>274.84383133619997</v>
          </cell>
          <cell r="L243">
            <v>212.6362328244</v>
          </cell>
          <cell r="M243">
            <v>150.27078337740002</v>
          </cell>
          <cell r="N243">
            <v>168.30437087519999</v>
          </cell>
          <cell r="O243">
            <v>176.52011522039999</v>
          </cell>
          <cell r="P243">
            <v>199.2114076176</v>
          </cell>
          <cell r="Q243">
            <v>91.491592537800017</v>
          </cell>
          <cell r="R243">
            <v>91.24908411780001</v>
          </cell>
          <cell r="S243">
            <v>77.162872311000015</v>
          </cell>
          <cell r="T243">
            <v>56.033334138599997</v>
          </cell>
          <cell r="U243">
            <v>68.02008441480001</v>
          </cell>
          <cell r="V243">
            <v>70.008212534399988</v>
          </cell>
          <cell r="W243">
            <v>64.472832367059993</v>
          </cell>
          <cell r="X243">
            <v>35.394664832780002</v>
          </cell>
          <cell r="Y243">
            <v>50.418806212059991</v>
          </cell>
          <cell r="Z243">
            <v>46.813011311000004</v>
          </cell>
          <cell r="AA243">
            <v>48.119420621360007</v>
          </cell>
          <cell r="AB243">
            <v>70.175190876780007</v>
          </cell>
          <cell r="AC243">
            <v>88.8004070657</v>
          </cell>
          <cell r="AD243">
            <v>160.4166830794</v>
          </cell>
          <cell r="AE243">
            <v>120.36882060999999</v>
          </cell>
          <cell r="AF243">
            <v>113.01057311247999</v>
          </cell>
          <cell r="AG243">
            <v>234.67746223065302</v>
          </cell>
          <cell r="AH243">
            <v>64.277347454834725</v>
          </cell>
        </row>
        <row r="266">
          <cell r="D266">
            <v>102.831286257</v>
          </cell>
          <cell r="E266">
            <v>180.5620691952</v>
          </cell>
          <cell r="F266">
            <v>226.9667167488</v>
          </cell>
          <cell r="G266">
            <v>218.50493658840006</v>
          </cell>
          <cell r="H266">
            <v>260.31956113800004</v>
          </cell>
          <cell r="I266">
            <v>159.7378711698</v>
          </cell>
          <cell r="J266">
            <v>356.61965471999997</v>
          </cell>
          <cell r="K266">
            <v>416.65680287279997</v>
          </cell>
          <cell r="L266">
            <v>214.06681204020006</v>
          </cell>
          <cell r="M266">
            <v>359.16136342379997</v>
          </cell>
          <cell r="N266">
            <v>239.23499725439999</v>
          </cell>
          <cell r="O266">
            <v>334.31086423980003</v>
          </cell>
          <cell r="P266">
            <v>593.59138702920006</v>
          </cell>
          <cell r="Q266">
            <v>381.49021596420005</v>
          </cell>
          <cell r="R266">
            <v>466.18010870759991</v>
          </cell>
          <cell r="S266">
            <v>369.84848903099999</v>
          </cell>
          <cell r="T266">
            <v>333.39197779020003</v>
          </cell>
          <cell r="U266">
            <v>412.52137292519996</v>
          </cell>
          <cell r="V266">
            <v>419.80147569360003</v>
          </cell>
          <cell r="W266">
            <v>539.05138851460003</v>
          </cell>
          <cell r="X266">
            <v>518.28823403015997</v>
          </cell>
          <cell r="Y266">
            <v>583.48387616838011</v>
          </cell>
          <cell r="Z266">
            <v>365.99507079278004</v>
          </cell>
          <cell r="AA266">
            <v>274.94872473904002</v>
          </cell>
          <cell r="AB266">
            <v>282.67743461760006</v>
          </cell>
          <cell r="AC266">
            <v>146.19309654223997</v>
          </cell>
          <cell r="AD266">
            <v>202.10171520109998</v>
          </cell>
          <cell r="AE266">
            <v>104.15704240181999</v>
          </cell>
          <cell r="AF266">
            <v>128.45494616632001</v>
          </cell>
          <cell r="AG266">
            <v>284.71039740937601</v>
          </cell>
          <cell r="AH266">
            <v>65.042956688913719</v>
          </cell>
          <cell r="AI266">
            <v>66.924911137253602</v>
          </cell>
          <cell r="AJ266">
            <v>70.400120445037004</v>
          </cell>
          <cell r="AK266">
            <v>68.538101773667947</v>
          </cell>
          <cell r="AL266">
            <v>63.625007127627853</v>
          </cell>
          <cell r="AM266">
            <v>64.752910825253835</v>
          </cell>
          <cell r="AN266">
            <v>68.140873813262772</v>
          </cell>
          <cell r="AO266">
            <v>66.790309117460239</v>
          </cell>
          <cell r="AP266">
            <v>66.096543166028283</v>
          </cell>
          <cell r="AQ266">
            <v>66.012563866294016</v>
          </cell>
          <cell r="AR266">
            <v>66.489424811085328</v>
          </cell>
        </row>
      </sheetData>
      <sheetData sheetId="25">
        <row r="243">
          <cell r="D243">
            <v>93.235889464200014</v>
          </cell>
          <cell r="E243">
            <v>50.771783273400011</v>
          </cell>
          <cell r="F243">
            <v>59.126639266800005</v>
          </cell>
          <cell r="G243">
            <v>82.91759711760001</v>
          </cell>
          <cell r="H243">
            <v>81.95748423660001</v>
          </cell>
          <cell r="I243">
            <v>72.789122725200002</v>
          </cell>
          <cell r="J243">
            <v>45.838721086200003</v>
          </cell>
          <cell r="K243">
            <v>45.1039205736</v>
          </cell>
          <cell r="L243">
            <v>34.112557130400006</v>
          </cell>
          <cell r="M243">
            <v>21.755209895999997</v>
          </cell>
          <cell r="N243">
            <v>32.551243829999997</v>
          </cell>
          <cell r="O243">
            <v>36.510744941999995</v>
          </cell>
          <cell r="P243">
            <v>55.450652543999986</v>
          </cell>
          <cell r="Q243">
            <v>83.689655741999999</v>
          </cell>
          <cell r="R243">
            <v>98.978709311999992</v>
          </cell>
          <cell r="S243">
            <v>154.19567192399998</v>
          </cell>
          <cell r="T243">
            <v>142.55306314200004</v>
          </cell>
          <cell r="U243">
            <v>174.81329686800001</v>
          </cell>
          <cell r="V243">
            <v>151.74633688200001</v>
          </cell>
          <cell r="W243">
            <v>259.19740853999997</v>
          </cell>
          <cell r="X243">
            <v>281.53684326600006</v>
          </cell>
          <cell r="Y243">
            <v>311.87905585200002</v>
          </cell>
          <cell r="Z243">
            <v>326.75206317577999</v>
          </cell>
          <cell r="AA243">
            <v>387.13378600000004</v>
          </cell>
          <cell r="AB243">
            <v>295.10997900000001</v>
          </cell>
          <cell r="AC243">
            <v>279.29813999999993</v>
          </cell>
          <cell r="AD243">
            <v>292.67779999999999</v>
          </cell>
          <cell r="AE243">
            <v>285.52119400000004</v>
          </cell>
          <cell r="AF243">
            <v>253.98120561831996</v>
          </cell>
          <cell r="AG243">
            <v>272.06187337095542</v>
          </cell>
          <cell r="AH243">
            <v>349.38189663534484</v>
          </cell>
          <cell r="AI243">
            <v>334.50847752016813</v>
          </cell>
          <cell r="AJ243">
            <v>316.54270105832967</v>
          </cell>
          <cell r="AK243">
            <v>307.90042789399786</v>
          </cell>
          <cell r="AL243">
            <v>328.34640518041743</v>
          </cell>
          <cell r="AM243">
            <v>327.30011777620462</v>
          </cell>
          <cell r="AN243">
            <v>322.91114035535475</v>
          </cell>
          <cell r="AO243">
            <v>320.5904781906425</v>
          </cell>
          <cell r="AP243">
            <v>321.39540999220003</v>
          </cell>
          <cell r="AQ243">
            <v>259.29342234328004</v>
          </cell>
          <cell r="AR243">
            <v>258.58241433089898</v>
          </cell>
        </row>
        <row r="266">
          <cell r="D266">
            <v>0</v>
          </cell>
          <cell r="E266">
            <v>0</v>
          </cell>
          <cell r="F266">
            <v>0.30820615560000003</v>
          </cell>
          <cell r="G266">
            <v>0.1415367324</v>
          </cell>
          <cell r="H266">
            <v>0</v>
          </cell>
          <cell r="I266">
            <v>0.12588391620000003</v>
          </cell>
          <cell r="J266">
            <v>4.7178910799999994E-2</v>
          </cell>
          <cell r="K266">
            <v>0.42130326420000008</v>
          </cell>
          <cell r="L266">
            <v>7.1429752799999996E-2</v>
          </cell>
          <cell r="M266">
            <v>0.88625804399999997</v>
          </cell>
          <cell r="N266">
            <v>0.97664754600000003</v>
          </cell>
          <cell r="O266">
            <v>0.47840297399999998</v>
          </cell>
          <cell r="P266">
            <v>6.655753818</v>
          </cell>
          <cell r="Q266">
            <v>2.3611501619999999</v>
          </cell>
          <cell r="R266">
            <v>1.9731366899999996</v>
          </cell>
          <cell r="S266">
            <v>3.919817916</v>
          </cell>
          <cell r="T266">
            <v>6.0053903279999998</v>
          </cell>
          <cell r="U266">
            <v>5.8069743480000007</v>
          </cell>
          <cell r="V266">
            <v>6.2964004319999995</v>
          </cell>
          <cell r="W266">
            <v>4.7024587260000006</v>
          </cell>
          <cell r="X266">
            <v>4.6936402379999986</v>
          </cell>
          <cell r="Y266">
            <v>6.1773508439999993</v>
          </cell>
          <cell r="Z266">
            <v>6.6919895281800006</v>
          </cell>
          <cell r="AA266">
            <v>8.414536</v>
          </cell>
          <cell r="AB266">
            <v>6.4718589999999994</v>
          </cell>
          <cell r="AC266">
            <v>15.770888999999997</v>
          </cell>
          <cell r="AD266">
            <v>8.982781000000001</v>
          </cell>
          <cell r="AE266">
            <v>29.166231</v>
          </cell>
          <cell r="AF266">
            <v>148.16104826839998</v>
          </cell>
          <cell r="AG266">
            <v>53.425210759336409</v>
          </cell>
          <cell r="AH266">
            <v>66.929813900675541</v>
          </cell>
          <cell r="AI266">
            <v>72.934842120162116</v>
          </cell>
          <cell r="AJ266">
            <v>80.888520782375764</v>
          </cell>
          <cell r="AK266">
            <v>85.925744390917714</v>
          </cell>
          <cell r="AL266">
            <v>74.983919429376698</v>
          </cell>
          <cell r="AM266">
            <v>76.333553376823872</v>
          </cell>
          <cell r="AN266">
            <v>78.241957775961254</v>
          </cell>
          <cell r="AO266">
            <v>79.303571110145285</v>
          </cell>
          <cell r="AP266">
            <v>78.993383403882319</v>
          </cell>
          <cell r="AQ266">
            <v>61.968415979392262</v>
          </cell>
          <cell r="AR266">
            <v>62.504372389673371</v>
          </cell>
        </row>
      </sheetData>
      <sheetData sheetId="2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 Rapeseed"/>
      <sheetName val="Canada Rapeseed USDA Comp"/>
      <sheetName val="Canada Rapeseed"/>
      <sheetName val="Canada Canola Oil CY"/>
      <sheetName val="Australia Rapeseed"/>
      <sheetName val="China Rapeseed"/>
      <sheetName val="Chart1"/>
      <sheetName val="EU Rapeseed"/>
      <sheetName val="Ukraine Rapeseed"/>
      <sheetName val="Russia Rapeseed"/>
      <sheetName val="Japan Rapeseed"/>
      <sheetName val="India Rapeseed"/>
      <sheetName val="Mexico Rapeseed"/>
      <sheetName val="World Rapeseed Balance Sheets"/>
    </sheetNames>
    <sheetDataSet>
      <sheetData sheetId="0"/>
      <sheetData sheetId="1"/>
      <sheetData sheetId="2">
        <row r="9">
          <cell r="S9">
            <v>12788.6</v>
          </cell>
        </row>
        <row r="10">
          <cell r="D10">
            <v>97.371000000000009</v>
          </cell>
          <cell r="E10">
            <v>103.952</v>
          </cell>
          <cell r="F10">
            <v>140.53199999999998</v>
          </cell>
          <cell r="G10">
            <v>158.06100000000001</v>
          </cell>
          <cell r="H10">
            <v>124.19499999999998</v>
          </cell>
          <cell r="I10">
            <v>224.36199999999999</v>
          </cell>
          <cell r="J10">
            <v>226.49082799999999</v>
          </cell>
          <cell r="K10">
            <v>239.60702100000003</v>
          </cell>
          <cell r="L10">
            <v>242.63587599999997</v>
          </cell>
          <cell r="M10">
            <v>107.58624399999999</v>
          </cell>
          <cell r="N10">
            <v>139.53934999999998</v>
          </cell>
          <cell r="O10">
            <v>203.01474299999995</v>
          </cell>
          <cell r="P10">
            <v>178.81746800000002</v>
          </cell>
          <cell r="Q10">
            <v>120.52348300000001</v>
          </cell>
          <cell r="R10">
            <v>127.85343199999998</v>
          </cell>
          <cell r="S10">
            <v>223.65320399999999</v>
          </cell>
          <cell r="T10">
            <v>96.575077999999991</v>
          </cell>
          <cell r="U10">
            <v>127.60872100000002</v>
          </cell>
          <cell r="V10">
            <v>66.081897999999995</v>
          </cell>
          <cell r="W10">
            <v>76.585757999999998</v>
          </cell>
          <cell r="X10">
            <v>104.97853400000002</v>
          </cell>
          <cell r="Y10">
            <v>94.45277999999999</v>
          </cell>
          <cell r="Z10">
            <v>108.05400000000002</v>
          </cell>
          <cell r="AA10">
            <v>146.80352900000003</v>
          </cell>
          <cell r="AB10">
            <v>154.98208599999998</v>
          </cell>
          <cell r="AC10">
            <v>125.05227599999999</v>
          </cell>
          <cell r="AD10">
            <v>104.73826399999999</v>
          </cell>
          <cell r="AE10">
            <v>151.357</v>
          </cell>
          <cell r="AF10">
            <v>275</v>
          </cell>
          <cell r="AG10">
            <v>150</v>
          </cell>
          <cell r="AH10">
            <v>150</v>
          </cell>
          <cell r="AI10">
            <v>150</v>
          </cell>
          <cell r="AJ10">
            <v>150</v>
          </cell>
          <cell r="AK10">
            <v>150</v>
          </cell>
          <cell r="AL10">
            <v>150</v>
          </cell>
          <cell r="AM10">
            <v>150</v>
          </cell>
          <cell r="AN10">
            <v>150</v>
          </cell>
          <cell r="AO10">
            <v>150</v>
          </cell>
          <cell r="AP10">
            <v>150</v>
          </cell>
          <cell r="AQ10">
            <v>150</v>
          </cell>
          <cell r="AR10">
            <v>150</v>
          </cell>
        </row>
        <row r="13">
          <cell r="D13">
            <v>2761.7000000000003</v>
          </cell>
          <cell r="E13">
            <v>2359</v>
          </cell>
          <cell r="F13">
            <v>2804.1000000000004</v>
          </cell>
          <cell r="G13">
            <v>3878.3000000000006</v>
          </cell>
          <cell r="H13">
            <v>3892.2</v>
          </cell>
          <cell r="I13">
            <v>4767.5</v>
          </cell>
          <cell r="J13">
            <v>2518.0239879999999</v>
          </cell>
          <cell r="K13">
            <v>2421.504132</v>
          </cell>
          <cell r="L13">
            <v>3762.5420469999999</v>
          </cell>
          <cell r="M13">
            <v>3492.7454169999996</v>
          </cell>
          <cell r="N13">
            <v>5410.6067379999995</v>
          </cell>
          <cell r="O13">
            <v>5460.1292109999995</v>
          </cell>
          <cell r="P13">
            <v>5808.1703379999999</v>
          </cell>
          <cell r="Q13">
            <v>7897.8993639999999</v>
          </cell>
          <cell r="R13">
            <v>7171.7905299999984</v>
          </cell>
          <cell r="S13">
            <v>7206.5308909999994</v>
          </cell>
          <cell r="T13">
            <v>8695.1793019999986</v>
          </cell>
          <cell r="U13">
            <v>7109.8224569999993</v>
          </cell>
          <cell r="V13">
            <v>9174.5396049999999</v>
          </cell>
          <cell r="W13">
            <v>9215.6927880000003</v>
          </cell>
          <cell r="X13">
            <v>10282.445412999999</v>
          </cell>
          <cell r="Y13">
            <v>10920.608093000001</v>
          </cell>
          <cell r="Z13">
            <v>10848.360288</v>
          </cell>
          <cell r="AA13">
            <v>9201.8269259999997</v>
          </cell>
          <cell r="AB13">
            <v>10041.142658000002</v>
          </cell>
          <cell r="AC13">
            <v>10588.754403999999</v>
          </cell>
          <cell r="AD13">
            <v>5245.7368959999994</v>
          </cell>
          <cell r="AE13">
            <v>7950.6179999999995</v>
          </cell>
          <cell r="AF13">
            <v>6423.2373469999993</v>
          </cell>
          <cell r="AG13">
            <v>9000</v>
          </cell>
          <cell r="AH13">
            <v>9000</v>
          </cell>
          <cell r="AI13">
            <v>9000</v>
          </cell>
          <cell r="AJ13">
            <v>8500</v>
          </cell>
          <cell r="AK13">
            <v>9000</v>
          </cell>
          <cell r="AL13">
            <v>9000</v>
          </cell>
          <cell r="AM13">
            <v>9250</v>
          </cell>
          <cell r="AN13">
            <v>9250</v>
          </cell>
          <cell r="AO13">
            <v>9500</v>
          </cell>
          <cell r="AP13">
            <v>9500</v>
          </cell>
          <cell r="AQ13">
            <v>9500</v>
          </cell>
          <cell r="AR13">
            <v>9500</v>
          </cell>
        </row>
        <row r="24">
          <cell r="D24">
            <v>1.0529999999999999</v>
          </cell>
          <cell r="E24">
            <v>4.9119999999999999</v>
          </cell>
          <cell r="F24">
            <v>4.4970000000000008</v>
          </cell>
          <cell r="G24">
            <v>3.8249999999999997</v>
          </cell>
          <cell r="H24">
            <v>4.9109999999999987</v>
          </cell>
          <cell r="I24">
            <v>2.76</v>
          </cell>
          <cell r="J24">
            <v>3.0797460000000001</v>
          </cell>
          <cell r="K24">
            <v>20.234663999999999</v>
          </cell>
          <cell r="L24">
            <v>2.6540530000000002</v>
          </cell>
          <cell r="M24">
            <v>1.7616799999999997</v>
          </cell>
          <cell r="N24">
            <v>0.33580699999999997</v>
          </cell>
          <cell r="O24">
            <v>1.0012760000000001</v>
          </cell>
          <cell r="P24">
            <v>4.8895229999999996</v>
          </cell>
          <cell r="Q24">
            <v>4.9361010000000007</v>
          </cell>
          <cell r="R24">
            <v>0.214975</v>
          </cell>
          <cell r="S24">
            <v>32.886406000000001</v>
          </cell>
          <cell r="T24">
            <v>7.0924790000000009</v>
          </cell>
          <cell r="U24">
            <v>10.810245999999999</v>
          </cell>
          <cell r="V24">
            <v>8.9306640000000019</v>
          </cell>
          <cell r="W24">
            <v>15.452738999999999</v>
          </cell>
          <cell r="X24">
            <v>9.1587600000000009</v>
          </cell>
          <cell r="Y24">
            <v>18.292337000000003</v>
          </cell>
          <cell r="Z24">
            <v>15.617818</v>
          </cell>
          <cell r="AA24">
            <v>5.9106420000000002</v>
          </cell>
          <cell r="AB24">
            <v>4.9937070000000006</v>
          </cell>
          <cell r="AC24">
            <v>5.160196</v>
          </cell>
          <cell r="AD24">
            <v>9.7914630000000002</v>
          </cell>
          <cell r="AE24">
            <v>6.3730000000000002</v>
          </cell>
          <cell r="AF24">
            <v>3</v>
          </cell>
          <cell r="AG24">
            <v>10</v>
          </cell>
          <cell r="AH24">
            <v>10</v>
          </cell>
          <cell r="AI24">
            <v>10</v>
          </cell>
          <cell r="AJ24">
            <v>10</v>
          </cell>
          <cell r="AK24">
            <v>10</v>
          </cell>
          <cell r="AL24">
            <v>10</v>
          </cell>
          <cell r="AM24">
            <v>10</v>
          </cell>
          <cell r="AN24">
            <v>10</v>
          </cell>
          <cell r="AO24">
            <v>10</v>
          </cell>
          <cell r="AP24">
            <v>10</v>
          </cell>
          <cell r="AQ24">
            <v>10</v>
          </cell>
          <cell r="AR24">
            <v>10</v>
          </cell>
        </row>
        <row r="27">
          <cell r="D27">
            <v>1214.7339999999999</v>
          </cell>
          <cell r="E27">
            <v>1087.356</v>
          </cell>
          <cell r="F27">
            <v>1419.0930000000003</v>
          </cell>
          <cell r="G27">
            <v>1258.884</v>
          </cell>
          <cell r="H27">
            <v>1139.066</v>
          </cell>
          <cell r="I27">
            <v>1135.1560000000002</v>
          </cell>
          <cell r="J27">
            <v>754.711682</v>
          </cell>
          <cell r="K27">
            <v>822.87400000000014</v>
          </cell>
          <cell r="L27">
            <v>1532.5835660000002</v>
          </cell>
          <cell r="M27">
            <v>1342.430343</v>
          </cell>
          <cell r="N27">
            <v>1485.966547</v>
          </cell>
          <cell r="O27">
            <v>1482.1418389999999</v>
          </cell>
          <cell r="P27">
            <v>1853.2146770000002</v>
          </cell>
          <cell r="Q27">
            <v>1861.2510590000002</v>
          </cell>
          <cell r="R27">
            <v>1926.5359099999996</v>
          </cell>
          <cell r="S27">
            <v>2996.1760610000001</v>
          </cell>
          <cell r="T27">
            <v>3309.712493</v>
          </cell>
          <cell r="U27">
            <v>3404.1170189999998</v>
          </cell>
          <cell r="V27">
            <v>3421.251131</v>
          </cell>
          <cell r="W27">
            <v>3631.5782449999997</v>
          </cell>
          <cell r="X27">
            <v>4091.9442680000002</v>
          </cell>
          <cell r="Y27">
            <v>4613.1269430000002</v>
          </cell>
          <cell r="Z27">
            <v>4536.807194</v>
          </cell>
          <cell r="AA27">
            <v>4640.7564479999992</v>
          </cell>
          <cell r="AB27">
            <v>4896.7226330000003</v>
          </cell>
          <cell r="AC27">
            <v>5253.1126869999998</v>
          </cell>
          <cell r="AD27">
            <v>4512.9876139999997</v>
          </cell>
          <cell r="AE27">
            <v>5307.63</v>
          </cell>
          <cell r="AF27">
            <v>5525</v>
          </cell>
          <cell r="AG27">
            <v>6000</v>
          </cell>
          <cell r="AH27">
            <v>5750</v>
          </cell>
          <cell r="AI27">
            <v>5750</v>
          </cell>
          <cell r="AJ27">
            <v>5750</v>
          </cell>
          <cell r="AK27">
            <v>5750</v>
          </cell>
          <cell r="AL27">
            <v>5750</v>
          </cell>
          <cell r="AM27">
            <v>5800</v>
          </cell>
          <cell r="AN27">
            <v>5900</v>
          </cell>
          <cell r="AO27">
            <v>6000</v>
          </cell>
          <cell r="AP27">
            <v>6100</v>
          </cell>
          <cell r="AQ27">
            <v>6200</v>
          </cell>
          <cell r="AR27">
            <v>6300</v>
          </cell>
        </row>
        <row r="209">
          <cell r="E209">
            <v>100.494</v>
          </cell>
          <cell r="F209">
            <v>85.78</v>
          </cell>
          <cell r="G209">
            <v>93.165000000000006</v>
          </cell>
          <cell r="H209">
            <v>70.221999999999994</v>
          </cell>
          <cell r="I209">
            <v>100.625</v>
          </cell>
          <cell r="J209">
            <v>84.177000000000007</v>
          </cell>
          <cell r="K209">
            <v>80.751999999999995</v>
          </cell>
          <cell r="L209">
            <v>88.22</v>
          </cell>
          <cell r="M209">
            <v>106.562</v>
          </cell>
          <cell r="N209">
            <v>97.844999999999999</v>
          </cell>
          <cell r="O209">
            <v>129.12</v>
          </cell>
          <cell r="P209">
            <v>142.74700000000001</v>
          </cell>
          <cell r="Q209">
            <v>126.328</v>
          </cell>
          <cell r="R209">
            <v>145.80099999999999</v>
          </cell>
          <cell r="S209">
            <v>192.227</v>
          </cell>
          <cell r="T209">
            <v>196.18899999999999</v>
          </cell>
          <cell r="U209">
            <v>216.58099999999999</v>
          </cell>
          <cell r="V209">
            <v>152.453</v>
          </cell>
          <cell r="W209">
            <v>243.60599999999999</v>
          </cell>
          <cell r="X209">
            <v>259.32600000000002</v>
          </cell>
          <cell r="Y209">
            <v>290.54399999999998</v>
          </cell>
          <cell r="Z209">
            <v>275.59399999999999</v>
          </cell>
          <cell r="AA209">
            <v>333.32400000000001</v>
          </cell>
          <cell r="AB209">
            <v>362.351</v>
          </cell>
          <cell r="AC209">
            <v>363.42399999999998</v>
          </cell>
          <cell r="AD209">
            <v>287.29500000000002</v>
          </cell>
          <cell r="AE209">
            <v>261.54000000000002</v>
          </cell>
          <cell r="AF209">
            <v>347.60599999999999</v>
          </cell>
          <cell r="AG209">
            <v>363.16500000000002</v>
          </cell>
          <cell r="AH209">
            <v>464.90288854274831</v>
          </cell>
          <cell r="AI209">
            <v>482.87664629461091</v>
          </cell>
          <cell r="AJ209">
            <v>504.9747614213158</v>
          </cell>
          <cell r="AK209">
            <v>505.30479270996926</v>
          </cell>
          <cell r="AL209">
            <v>520.98090218440564</v>
          </cell>
          <cell r="AM209">
            <v>532.50337836659276</v>
          </cell>
          <cell r="AN209">
            <v>530.15280940873356</v>
          </cell>
          <cell r="AO209">
            <v>531.72810034465726</v>
          </cell>
          <cell r="AP209">
            <v>540.82650904632283</v>
          </cell>
          <cell r="AQ209">
            <v>561.01147190589768</v>
          </cell>
          <cell r="AR209">
            <v>581.67220497473591</v>
          </cell>
          <cell r="AS209">
            <v>603.73573797664051</v>
          </cell>
          <cell r="AT209">
            <v>624.41055743913057</v>
          </cell>
          <cell r="AU209">
            <v>656.09285739879181</v>
          </cell>
          <cell r="AV209">
            <v>667.33370892505422</v>
          </cell>
          <cell r="AW209">
            <v>678.94329035225678</v>
          </cell>
          <cell r="AX209">
            <v>691.20216563926522</v>
          </cell>
          <cell r="AY209">
            <v>705.00032397369648</v>
          </cell>
          <cell r="AZ209">
            <v>738.44389397208647</v>
          </cell>
          <cell r="BA209">
            <v>741.94003426383335</v>
          </cell>
          <cell r="BB209">
            <v>765.97698450637131</v>
          </cell>
          <cell r="BC209">
            <v>767.10790511978632</v>
          </cell>
          <cell r="BD209">
            <v>788.34900040782611</v>
          </cell>
          <cell r="BE209">
            <v>810.65677344919527</v>
          </cell>
          <cell r="BF209">
            <v>812.97127260382581</v>
          </cell>
          <cell r="BG209">
            <v>836.78765969287622</v>
          </cell>
          <cell r="BH209">
            <v>836.78765969287622</v>
          </cell>
        </row>
        <row r="210">
          <cell r="E210">
            <v>113.47199999999999</v>
          </cell>
          <cell r="F210">
            <v>125.473</v>
          </cell>
          <cell r="G210">
            <v>123.736</v>
          </cell>
          <cell r="H210">
            <v>119.667</v>
          </cell>
          <cell r="I210">
            <v>118.014</v>
          </cell>
          <cell r="J210">
            <v>92.134</v>
          </cell>
          <cell r="K210">
            <v>91.584000000000003</v>
          </cell>
          <cell r="L210">
            <v>122.916</v>
          </cell>
          <cell r="M210">
            <v>92.32</v>
          </cell>
          <cell r="N210">
            <v>109.82299999999999</v>
          </cell>
          <cell r="O210">
            <v>114.21299999999999</v>
          </cell>
          <cell r="P210">
            <v>136.00299999999999</v>
          </cell>
          <cell r="Q210">
            <v>154.03100000000001</v>
          </cell>
          <cell r="R210">
            <v>144.41900000000001</v>
          </cell>
          <cell r="S210">
            <v>219.42400000000001</v>
          </cell>
          <cell r="T210">
            <v>260.22199999999998</v>
          </cell>
          <cell r="U210">
            <v>270.50099999999998</v>
          </cell>
          <cell r="V210">
            <v>245.685</v>
          </cell>
          <cell r="W210">
            <v>272.51799999999997</v>
          </cell>
          <cell r="X210">
            <v>263.86399999999998</v>
          </cell>
          <cell r="Y210">
            <v>339.09100000000001</v>
          </cell>
          <cell r="Z210">
            <v>333.20600000000002</v>
          </cell>
          <cell r="AA210">
            <v>305.49200000000002</v>
          </cell>
          <cell r="AB210">
            <v>335.47300000000001</v>
          </cell>
          <cell r="AC210">
            <v>339.88400000000001</v>
          </cell>
          <cell r="AD210">
            <v>320.56400000000002</v>
          </cell>
          <cell r="AE210">
            <v>331.68299999999999</v>
          </cell>
          <cell r="AF210">
            <v>390.46</v>
          </cell>
          <cell r="AG210">
            <v>394.851</v>
          </cell>
          <cell r="AH210">
            <v>440.87398864283921</v>
          </cell>
          <cell r="AI210">
            <v>456.12199883890543</v>
          </cell>
          <cell r="AJ210">
            <v>473.43817903356768</v>
          </cell>
          <cell r="AK210">
            <v>478.48129966815031</v>
          </cell>
          <cell r="AL210">
            <v>488.51628195078467</v>
          </cell>
          <cell r="AM210">
            <v>500.85428013949252</v>
          </cell>
          <cell r="AN210">
            <v>499.87232148624827</v>
          </cell>
          <cell r="AO210">
            <v>500.57198277322726</v>
          </cell>
          <cell r="AP210">
            <v>508.97939925288046</v>
          </cell>
          <cell r="AQ210">
            <v>528.3943084277455</v>
          </cell>
          <cell r="AR210">
            <v>547.20466362452305</v>
          </cell>
          <cell r="AS210">
            <v>568.4571348882115</v>
          </cell>
          <cell r="AT210">
            <v>587.9364506177576</v>
          </cell>
          <cell r="AU210">
            <v>617.60499398452089</v>
          </cell>
          <cell r="AV210">
            <v>628.21356866026758</v>
          </cell>
          <cell r="AW210">
            <v>639.16882754536948</v>
          </cell>
          <cell r="AX210">
            <v>650.64881790986408</v>
          </cell>
          <cell r="AY210">
            <v>663.72520275705506</v>
          </cell>
          <cell r="AZ210">
            <v>695.17652489353077</v>
          </cell>
          <cell r="BA210">
            <v>698.45033652952247</v>
          </cell>
          <cell r="BB210">
            <v>721.08883395498685</v>
          </cell>
          <cell r="BC210">
            <v>722.15407879148188</v>
          </cell>
          <cell r="BD210">
            <v>742.14748391192609</v>
          </cell>
          <cell r="BE210">
            <v>763.1584957231903</v>
          </cell>
          <cell r="BF210">
            <v>765.32816187138462</v>
          </cell>
          <cell r="BG210">
            <v>787.74901973810142</v>
          </cell>
          <cell r="BH210">
            <v>787.74901973810142</v>
          </cell>
        </row>
        <row r="211">
          <cell r="D211">
            <v>92.266000000000005</v>
          </cell>
          <cell r="E211">
            <v>101.76900000000001</v>
          </cell>
          <cell r="F211">
            <v>108.864</v>
          </cell>
          <cell r="G211">
            <v>134.96100000000001</v>
          </cell>
          <cell r="H211">
            <v>110.59</v>
          </cell>
          <cell r="I211">
            <v>123.38500000000001</v>
          </cell>
          <cell r="J211">
            <v>89.39</v>
          </cell>
          <cell r="K211">
            <v>80.317999999999998</v>
          </cell>
          <cell r="L211">
            <v>114.154</v>
          </cell>
          <cell r="M211">
            <v>119.77800000000001</v>
          </cell>
          <cell r="N211">
            <v>126.619</v>
          </cell>
          <cell r="O211">
            <v>140.96199999999999</v>
          </cell>
          <cell r="P211">
            <v>144.62</v>
          </cell>
          <cell r="Q211">
            <v>168.982</v>
          </cell>
          <cell r="R211">
            <v>135.43299999999999</v>
          </cell>
          <cell r="S211">
            <v>239.345</v>
          </cell>
          <cell r="T211">
            <v>262.678</v>
          </cell>
          <cell r="U211">
            <v>284.89999999999998</v>
          </cell>
          <cell r="V211">
            <v>275.93700000000001</v>
          </cell>
          <cell r="W211">
            <v>266.85500000000002</v>
          </cell>
          <cell r="X211">
            <v>310.91699999999997</v>
          </cell>
          <cell r="Y211">
            <v>349.51600000000002</v>
          </cell>
          <cell r="Z211">
            <v>385.40600000000001</v>
          </cell>
          <cell r="AA211">
            <v>338.86700000000002</v>
          </cell>
          <cell r="AB211">
            <v>382.839</v>
          </cell>
          <cell r="AC211">
            <v>400.90899999999999</v>
          </cell>
          <cell r="AD211">
            <v>360.22300000000001</v>
          </cell>
          <cell r="AE211">
            <v>366.91500000000002</v>
          </cell>
          <cell r="AF211">
            <v>411.66399999999999</v>
          </cell>
          <cell r="AG211">
            <v>459.22</v>
          </cell>
          <cell r="AH211">
            <v>437.22411066128319</v>
          </cell>
          <cell r="AI211">
            <v>444.96092917836671</v>
          </cell>
          <cell r="AJ211">
            <v>462.60843126294213</v>
          </cell>
          <cell r="AK211">
            <v>473.13246512593736</v>
          </cell>
          <cell r="AL211">
            <v>485.79852610661658</v>
          </cell>
          <cell r="AM211">
            <v>493.66268698514727</v>
          </cell>
          <cell r="AN211">
            <v>492.66323494573123</v>
          </cell>
          <cell r="AO211">
            <v>492.79317509159597</v>
          </cell>
          <cell r="AP211">
            <v>502.03634449337409</v>
          </cell>
          <cell r="AQ211">
            <v>521.91855229171904</v>
          </cell>
          <cell r="AR211">
            <v>540.23079784409276</v>
          </cell>
          <cell r="AS211">
            <v>560.48573514061366</v>
          </cell>
          <cell r="AT211">
            <v>579.88924286880069</v>
          </cell>
          <cell r="AU211">
            <v>609.19299523989446</v>
          </cell>
          <cell r="AV211">
            <v>619.86879742226893</v>
          </cell>
          <cell r="AW211">
            <v>630.67302638195122</v>
          </cell>
          <cell r="AX211">
            <v>641.88029293265299</v>
          </cell>
          <cell r="AY211">
            <v>654.71807188929972</v>
          </cell>
          <cell r="AZ211">
            <v>685.81367990668548</v>
          </cell>
          <cell r="BA211">
            <v>689.05698128685594</v>
          </cell>
          <cell r="BB211">
            <v>711.41157169052792</v>
          </cell>
          <cell r="BC211">
            <v>712.43949940507378</v>
          </cell>
          <cell r="BD211">
            <v>732.14643299053603</v>
          </cell>
          <cell r="BE211">
            <v>752.87810537621215</v>
          </cell>
          <cell r="BF211">
            <v>755.0320688511332</v>
          </cell>
          <cell r="BG211">
            <v>777.15068533438125</v>
          </cell>
        </row>
        <row r="212">
          <cell r="D212">
            <v>94.572000000000003</v>
          </cell>
          <cell r="E212">
            <v>88.27</v>
          </cell>
          <cell r="F212">
            <v>106.38</v>
          </cell>
          <cell r="G212">
            <v>119.84699999999999</v>
          </cell>
          <cell r="H212">
            <v>102.07</v>
          </cell>
          <cell r="I212">
            <v>122.523</v>
          </cell>
          <cell r="J212">
            <v>98.718999999999994</v>
          </cell>
          <cell r="K212">
            <v>68</v>
          </cell>
          <cell r="L212">
            <v>113.47799999999999</v>
          </cell>
          <cell r="M212">
            <v>112.658</v>
          </cell>
          <cell r="N212">
            <v>127.17400000000001</v>
          </cell>
          <cell r="O212">
            <v>140.453</v>
          </cell>
          <cell r="P212">
            <v>149.816</v>
          </cell>
          <cell r="Q212">
            <v>158.08600000000001</v>
          </cell>
          <cell r="R212">
            <v>164.17599999999999</v>
          </cell>
          <cell r="S212">
            <v>239.87</v>
          </cell>
          <cell r="T212">
            <v>268.87599999999998</v>
          </cell>
          <cell r="U212">
            <v>255.54599999999999</v>
          </cell>
          <cell r="V212">
            <v>267.18099999999998</v>
          </cell>
          <cell r="W212">
            <v>232.79499999999999</v>
          </cell>
          <cell r="X212">
            <v>297.65100000000001</v>
          </cell>
          <cell r="Y212">
            <v>349.24200000000002</v>
          </cell>
          <cell r="Z212">
            <v>358.596</v>
          </cell>
          <cell r="AA212">
            <v>351.37</v>
          </cell>
          <cell r="AB212">
            <v>360.18299999999999</v>
          </cell>
          <cell r="AC212">
            <v>395.613</v>
          </cell>
          <cell r="AD212">
            <v>325.47399999999999</v>
          </cell>
          <cell r="AE212">
            <v>361.14499999999998</v>
          </cell>
          <cell r="AF212">
            <v>386.86700000000002</v>
          </cell>
          <cell r="AG212">
            <v>427.36599999999999</v>
          </cell>
          <cell r="AH212">
            <v>440.87398864283921</v>
          </cell>
          <cell r="AI212">
            <v>456.12199883890543</v>
          </cell>
          <cell r="AJ212">
            <v>473.43817903356768</v>
          </cell>
          <cell r="AK212">
            <v>478.48129966815031</v>
          </cell>
          <cell r="AL212">
            <v>488.51628195078467</v>
          </cell>
          <cell r="AM212">
            <v>500.85428013949252</v>
          </cell>
          <cell r="AN212">
            <v>499.87232148624827</v>
          </cell>
          <cell r="AO212">
            <v>500.57198277322726</v>
          </cell>
          <cell r="AP212">
            <v>508.97939925288046</v>
          </cell>
          <cell r="AQ212">
            <v>528.3943084277455</v>
          </cell>
          <cell r="AR212">
            <v>547.20466362452305</v>
          </cell>
          <cell r="AS212">
            <v>568.4571348882115</v>
          </cell>
          <cell r="AT212">
            <v>587.9364506177576</v>
          </cell>
          <cell r="AU212">
            <v>617.60499398452089</v>
          </cell>
          <cell r="AV212">
            <v>628.21356866026758</v>
          </cell>
          <cell r="AW212">
            <v>639.16882754536948</v>
          </cell>
          <cell r="AX212">
            <v>650.64881790986408</v>
          </cell>
          <cell r="AY212">
            <v>663.72520275705506</v>
          </cell>
          <cell r="AZ212">
            <v>695.17652489353077</v>
          </cell>
          <cell r="BA212">
            <v>698.45033652952247</v>
          </cell>
          <cell r="BB212">
            <v>721.08883395498685</v>
          </cell>
          <cell r="BC212">
            <v>722.15407879148188</v>
          </cell>
          <cell r="BD212">
            <v>742.14748391192609</v>
          </cell>
          <cell r="BE212">
            <v>763.1584957231903</v>
          </cell>
          <cell r="BF212">
            <v>765.32816187138462</v>
          </cell>
          <cell r="BG212">
            <v>787.74901973810142</v>
          </cell>
        </row>
        <row r="213">
          <cell r="D213">
            <v>99.507000000000005</v>
          </cell>
          <cell r="E213">
            <v>88.126999999999995</v>
          </cell>
          <cell r="F213">
            <v>122.92100000000001</v>
          </cell>
          <cell r="G213">
            <v>134.70400000000001</v>
          </cell>
          <cell r="H213">
            <v>122.271</v>
          </cell>
          <cell r="I213">
            <v>117.751</v>
          </cell>
          <cell r="J213">
            <v>91.513000000000005</v>
          </cell>
          <cell r="K213">
            <v>60.567999999999998</v>
          </cell>
          <cell r="L213">
            <v>120.06100000000001</v>
          </cell>
          <cell r="M213">
            <v>115.971</v>
          </cell>
          <cell r="N213">
            <v>125.661</v>
          </cell>
          <cell r="O213">
            <v>145.53800000000001</v>
          </cell>
          <cell r="P213">
            <v>156.429</v>
          </cell>
          <cell r="Q213">
            <v>165.73</v>
          </cell>
          <cell r="R213">
            <v>155.36799999999999</v>
          </cell>
          <cell r="S213">
            <v>243.49700000000001</v>
          </cell>
          <cell r="T213">
            <v>299.75</v>
          </cell>
          <cell r="U213">
            <v>282.00599999999997</v>
          </cell>
          <cell r="V213">
            <v>277.08699999999999</v>
          </cell>
          <cell r="W213">
            <v>277.66199999999998</v>
          </cell>
          <cell r="X213">
            <v>321.64800000000002</v>
          </cell>
          <cell r="Y213">
            <v>365.22500000000002</v>
          </cell>
          <cell r="Z213">
            <v>369.06799999999998</v>
          </cell>
          <cell r="AA213">
            <v>368.101</v>
          </cell>
          <cell r="AB213">
            <v>395.209</v>
          </cell>
          <cell r="AC213">
            <v>397.85</v>
          </cell>
          <cell r="AD213">
            <v>293.94499999999999</v>
          </cell>
          <cell r="AE213">
            <v>345.68700000000001</v>
          </cell>
          <cell r="AF213">
            <v>402.18299999999999</v>
          </cell>
          <cell r="AG213">
            <v>426.51900000000001</v>
          </cell>
          <cell r="AH213">
            <v>437.22411066128319</v>
          </cell>
          <cell r="AI213">
            <v>444.96092917836671</v>
          </cell>
          <cell r="AJ213">
            <v>462.60843126294213</v>
          </cell>
          <cell r="AK213">
            <v>473.13246512593736</v>
          </cell>
          <cell r="AL213">
            <v>485.79852610661658</v>
          </cell>
          <cell r="AM213">
            <v>493.66268698514727</v>
          </cell>
          <cell r="AN213">
            <v>492.66323494573123</v>
          </cell>
          <cell r="AO213">
            <v>492.79317509159597</v>
          </cell>
          <cell r="AP213">
            <v>502.03634449337409</v>
          </cell>
          <cell r="AQ213">
            <v>521.91855229171904</v>
          </cell>
          <cell r="AR213">
            <v>540.23079784409276</v>
          </cell>
          <cell r="AS213">
            <v>560.48573514061366</v>
          </cell>
          <cell r="AT213">
            <v>579.88924286880069</v>
          </cell>
          <cell r="AU213">
            <v>609.19299523989446</v>
          </cell>
          <cell r="AV213">
            <v>619.86879742226893</v>
          </cell>
          <cell r="AW213">
            <v>630.67302638195122</v>
          </cell>
          <cell r="AX213">
            <v>641.88029293265299</v>
          </cell>
          <cell r="AY213">
            <v>654.71807188929972</v>
          </cell>
          <cell r="AZ213">
            <v>685.81367990668548</v>
          </cell>
          <cell r="BA213">
            <v>689.05698128685594</v>
          </cell>
          <cell r="BB213">
            <v>711.41157169052792</v>
          </cell>
          <cell r="BC213">
            <v>712.43949940507378</v>
          </cell>
          <cell r="BD213">
            <v>732.14643299053603</v>
          </cell>
          <cell r="BE213">
            <v>752.87810537621215</v>
          </cell>
          <cell r="BF213">
            <v>755.0320688511332</v>
          </cell>
          <cell r="BG213">
            <v>777.15068533438125</v>
          </cell>
        </row>
        <row r="214">
          <cell r="D214">
            <v>107.209</v>
          </cell>
          <cell r="E214">
            <v>80.326999999999998</v>
          </cell>
          <cell r="F214">
            <v>122.024</v>
          </cell>
          <cell r="G214">
            <v>119.127</v>
          </cell>
          <cell r="H214">
            <v>112.791</v>
          </cell>
          <cell r="I214">
            <v>122.658</v>
          </cell>
          <cell r="J214">
            <v>90.117000000000004</v>
          </cell>
          <cell r="K214">
            <v>60.52</v>
          </cell>
          <cell r="L214">
            <v>123.292</v>
          </cell>
          <cell r="M214">
            <v>104.143</v>
          </cell>
          <cell r="N214">
            <v>124.67100000000001</v>
          </cell>
          <cell r="O214">
            <v>132.321</v>
          </cell>
          <cell r="P214">
            <v>147.16499999999999</v>
          </cell>
          <cell r="Q214">
            <v>155.60499999999999</v>
          </cell>
          <cell r="R214">
            <v>177.93</v>
          </cell>
          <cell r="S214">
            <v>221.745</v>
          </cell>
          <cell r="T214">
            <v>284.89299999999997</v>
          </cell>
          <cell r="U214">
            <v>243.47499999999999</v>
          </cell>
          <cell r="V214">
            <v>260.23</v>
          </cell>
          <cell r="W214">
            <v>280.99900000000002</v>
          </cell>
          <cell r="X214">
            <v>300.084</v>
          </cell>
          <cell r="Y214">
            <v>346.346</v>
          </cell>
          <cell r="Z214">
            <v>339.976</v>
          </cell>
          <cell r="AA214">
            <v>359.74200000000002</v>
          </cell>
          <cell r="AB214">
            <v>375.30700000000002</v>
          </cell>
          <cell r="AC214">
            <v>394.315</v>
          </cell>
          <cell r="AD214">
            <v>271.62900000000002</v>
          </cell>
          <cell r="AE214">
            <v>364.03100000000001</v>
          </cell>
          <cell r="AF214">
            <v>398.50700000000001</v>
          </cell>
          <cell r="AG214">
            <v>423.80200000000002</v>
          </cell>
          <cell r="AH214">
            <v>432.63332755369663</v>
          </cell>
          <cell r="AI214">
            <v>444.493880343162</v>
          </cell>
          <cell r="AJ214">
            <v>459.91855480351745</v>
          </cell>
          <cell r="AK214">
            <v>475.71249182150734</v>
          </cell>
          <cell r="AL214">
            <v>483.02228040915816</v>
          </cell>
          <cell r="AM214">
            <v>492.12205611474843</v>
          </cell>
          <cell r="AN214">
            <v>490.96576167192683</v>
          </cell>
          <cell r="AO214">
            <v>491.77358026829233</v>
          </cell>
          <cell r="AP214">
            <v>500.76162278801587</v>
          </cell>
          <cell r="AQ214">
            <v>520.96719073268116</v>
          </cell>
          <cell r="AR214">
            <v>538.41169580519761</v>
          </cell>
          <cell r="AS214">
            <v>559.03372461250876</v>
          </cell>
          <cell r="AT214">
            <v>578.35116270017352</v>
          </cell>
          <cell r="AU214">
            <v>607.67627783683349</v>
          </cell>
          <cell r="AV214">
            <v>618.25633052992305</v>
          </cell>
          <cell r="AW214">
            <v>629.04061573689285</v>
          </cell>
          <cell r="AX214">
            <v>640.12859499443175</v>
          </cell>
          <cell r="AY214">
            <v>653.0263992709514</v>
          </cell>
          <cell r="AZ214">
            <v>684.02187162081293</v>
          </cell>
          <cell r="BA214">
            <v>687.26585531526098</v>
          </cell>
          <cell r="BB214">
            <v>709.54552007855352</v>
          </cell>
          <cell r="BC214">
            <v>710.57130075357486</v>
          </cell>
          <cell r="BD214">
            <v>730.22175625639761</v>
          </cell>
          <cell r="BE214">
            <v>750.91415099047595</v>
          </cell>
          <cell r="BF214">
            <v>753.05583545859929</v>
          </cell>
          <cell r="BG214">
            <v>775.11727865738783</v>
          </cell>
        </row>
        <row r="215">
          <cell r="D215">
            <v>98.262</v>
          </cell>
          <cell r="E215">
            <v>86.855999999999995</v>
          </cell>
          <cell r="F215">
            <v>118.877</v>
          </cell>
          <cell r="G215">
            <v>100.152</v>
          </cell>
          <cell r="H215">
            <v>97.409000000000006</v>
          </cell>
          <cell r="I215">
            <v>101.986</v>
          </cell>
          <cell r="J215">
            <v>77.156999999999996</v>
          </cell>
          <cell r="K215">
            <v>76.629000000000005</v>
          </cell>
          <cell r="L215">
            <v>111.113</v>
          </cell>
          <cell r="M215">
            <v>101.367</v>
          </cell>
          <cell r="N215">
            <v>121.35299999999999</v>
          </cell>
          <cell r="O215">
            <v>112.411</v>
          </cell>
          <cell r="P215">
            <v>143.02500000000001</v>
          </cell>
          <cell r="Q215">
            <v>149.154</v>
          </cell>
          <cell r="R215">
            <v>170.75399999999999</v>
          </cell>
          <cell r="S215">
            <v>213.452</v>
          </cell>
          <cell r="T215">
            <v>264.928</v>
          </cell>
          <cell r="U215">
            <v>230.56700000000001</v>
          </cell>
          <cell r="V215">
            <v>234.43</v>
          </cell>
          <cell r="W215">
            <v>241.524</v>
          </cell>
          <cell r="X215">
            <v>308.86599999999999</v>
          </cell>
          <cell r="Y215">
            <v>329.86599999999999</v>
          </cell>
          <cell r="Z215">
            <v>302.00099999999998</v>
          </cell>
          <cell r="AA215">
            <v>277.38200000000001</v>
          </cell>
          <cell r="AB215">
            <v>352.26799999999997</v>
          </cell>
          <cell r="AC215">
            <v>346.41</v>
          </cell>
          <cell r="AD215">
            <v>262.73200000000003</v>
          </cell>
          <cell r="AE215">
            <v>336.86599999999999</v>
          </cell>
          <cell r="AF215">
            <v>382.01299999999998</v>
          </cell>
          <cell r="AG215">
            <v>373.42700000000002</v>
          </cell>
          <cell r="AH215">
            <v>403.56776976995747</v>
          </cell>
          <cell r="AI215">
            <v>406.99599572779675</v>
          </cell>
          <cell r="AJ215">
            <v>427.08474714999869</v>
          </cell>
          <cell r="AK215">
            <v>438.0526378143727</v>
          </cell>
          <cell r="AL215">
            <v>444.99666864477922</v>
          </cell>
          <cell r="AM215">
            <v>450.0081323831235</v>
          </cell>
          <cell r="AN215">
            <v>453.52369975957737</v>
          </cell>
          <cell r="AO215">
            <v>452.4913649646503</v>
          </cell>
          <cell r="AP215">
            <v>461.54730398519075</v>
          </cell>
          <cell r="AQ215">
            <v>479.32446221346191</v>
          </cell>
          <cell r="AR215">
            <v>495.47251173135527</v>
          </cell>
          <cell r="AS215">
            <v>514.31775348511223</v>
          </cell>
          <cell r="AT215">
            <v>532.74516320209125</v>
          </cell>
          <cell r="AU215">
            <v>559.31418471339293</v>
          </cell>
          <cell r="AV215">
            <v>569.18182959772355</v>
          </cell>
          <cell r="AW215">
            <v>578.96136364320716</v>
          </cell>
          <cell r="AX215">
            <v>589.23582369969881</v>
          </cell>
          <cell r="AY215">
            <v>601.12271205699074</v>
          </cell>
          <cell r="AZ215">
            <v>629.71480286780218</v>
          </cell>
          <cell r="BA215">
            <v>632.62029780254954</v>
          </cell>
          <cell r="BB215">
            <v>653.15601131568894</v>
          </cell>
          <cell r="BC215">
            <v>654.08148375215319</v>
          </cell>
          <cell r="BD215">
            <v>672.18933893852784</v>
          </cell>
          <cell r="BE215">
            <v>691.23760847342237</v>
          </cell>
          <cell r="BF215">
            <v>693.21041546260574</v>
          </cell>
          <cell r="BG215">
            <v>713.50695844945324</v>
          </cell>
        </row>
        <row r="216">
          <cell r="D216">
            <v>102.14700000000001</v>
          </cell>
          <cell r="E216">
            <v>98.484999999999999</v>
          </cell>
          <cell r="F216">
            <v>126.85599999999999</v>
          </cell>
          <cell r="G216">
            <v>113.83499999999999</v>
          </cell>
          <cell r="H216">
            <v>125.547</v>
          </cell>
          <cell r="I216">
            <v>117.82299999999999</v>
          </cell>
          <cell r="J216">
            <v>77.17</v>
          </cell>
          <cell r="K216">
            <v>80.268000000000001</v>
          </cell>
          <cell r="L216">
            <v>132.518</v>
          </cell>
          <cell r="M216">
            <v>113.559</v>
          </cell>
          <cell r="N216">
            <v>128.80600000000001</v>
          </cell>
          <cell r="O216">
            <v>122.056</v>
          </cell>
          <cell r="P216">
            <v>157.35499999999999</v>
          </cell>
          <cell r="Q216">
            <v>167.96</v>
          </cell>
          <cell r="R216">
            <v>208.994</v>
          </cell>
          <cell r="S216">
            <v>257.35599999999999</v>
          </cell>
          <cell r="T216">
            <v>300.04199999999997</v>
          </cell>
          <cell r="U216">
            <v>261.608</v>
          </cell>
          <cell r="V216">
            <v>269.012</v>
          </cell>
          <cell r="W216">
            <v>293.20800000000003</v>
          </cell>
          <cell r="X216">
            <v>329.029</v>
          </cell>
          <cell r="Y216">
            <v>358.86099999999999</v>
          </cell>
          <cell r="Z216">
            <v>369.137</v>
          </cell>
          <cell r="AA216">
            <v>313.28199999999998</v>
          </cell>
          <cell r="AB216">
            <v>386.96499999999997</v>
          </cell>
          <cell r="AC216">
            <v>416.84899999999999</v>
          </cell>
          <cell r="AD216">
            <v>308.44900000000001</v>
          </cell>
          <cell r="AE216">
            <v>384.81700000000001</v>
          </cell>
          <cell r="AF216">
            <v>410.916</v>
          </cell>
          <cell r="AG216">
            <v>436.06</v>
          </cell>
          <cell r="AH216">
            <v>456.14675819590008</v>
          </cell>
          <cell r="AI216">
            <v>466.50826567243831</v>
          </cell>
          <cell r="AJ216">
            <v>483.49319054341163</v>
          </cell>
          <cell r="AK216">
            <v>494.49010732509328</v>
          </cell>
          <cell r="AL216">
            <v>502.0245818162457</v>
          </cell>
          <cell r="AM216">
            <v>512.64676103507691</v>
          </cell>
          <cell r="AN216">
            <v>513.82427676165253</v>
          </cell>
          <cell r="AO216">
            <v>513.46629958557764</v>
          </cell>
          <cell r="AP216">
            <v>522.59892546091567</v>
          </cell>
          <cell r="AQ216">
            <v>542.98559971405939</v>
          </cell>
          <cell r="AR216">
            <v>561.606302228716</v>
          </cell>
          <cell r="AS216">
            <v>583.42561592703521</v>
          </cell>
          <cell r="AT216">
            <v>603.73405994595066</v>
          </cell>
          <cell r="AU216">
            <v>634.00751305723441</v>
          </cell>
          <cell r="AV216">
            <v>645.03153090799526</v>
          </cell>
          <cell r="AW216">
            <v>656.25213727476523</v>
          </cell>
          <cell r="AX216">
            <v>667.94115822489425</v>
          </cell>
          <cell r="AY216">
            <v>681.41704825634213</v>
          </cell>
          <cell r="AZ216">
            <v>713.73660836594649</v>
          </cell>
          <cell r="BA216">
            <v>717.06950799003687</v>
          </cell>
          <cell r="BB216">
            <v>740.33130012959623</v>
          </cell>
          <cell r="BC216">
            <v>741.4091193717594</v>
          </cell>
          <cell r="BD216">
            <v>761.93004184881636</v>
          </cell>
          <cell r="BE216">
            <v>783.51361679651654</v>
          </cell>
          <cell r="BF216">
            <v>785.74097964212001</v>
          </cell>
          <cell r="BG216">
            <v>808.75588066266539</v>
          </cell>
        </row>
        <row r="217">
          <cell r="D217">
            <v>103.539</v>
          </cell>
          <cell r="E217">
            <v>85.543000000000006</v>
          </cell>
          <cell r="F217">
            <v>125.822</v>
          </cell>
          <cell r="G217">
            <v>90.632999999999996</v>
          </cell>
          <cell r="H217">
            <v>85.153999999999996</v>
          </cell>
          <cell r="I217">
            <v>91.801000000000002</v>
          </cell>
          <cell r="J217">
            <v>69.616</v>
          </cell>
          <cell r="K217">
            <v>77.84</v>
          </cell>
          <cell r="L217">
            <v>127.105</v>
          </cell>
          <cell r="M217">
            <v>101.64100000000001</v>
          </cell>
          <cell r="N217">
            <v>126.297</v>
          </cell>
          <cell r="O217">
            <v>128.13200000000001</v>
          </cell>
          <cell r="P217">
            <v>137.04900000000001</v>
          </cell>
          <cell r="Q217">
            <v>153.15</v>
          </cell>
          <cell r="R217">
            <v>193.46600000000001</v>
          </cell>
          <cell r="S217">
            <v>236.52199999999999</v>
          </cell>
          <cell r="T217">
            <v>275.15800000000002</v>
          </cell>
          <cell r="U217">
            <v>252.30199999999999</v>
          </cell>
          <cell r="V217">
            <v>252.672</v>
          </cell>
          <cell r="W217">
            <v>260.15199999999999</v>
          </cell>
          <cell r="X217">
            <v>265.91399999999999</v>
          </cell>
          <cell r="Y217">
            <v>328.58</v>
          </cell>
          <cell r="Z217">
            <v>352.39699999999999</v>
          </cell>
          <cell r="AA217">
            <v>353.14400000000001</v>
          </cell>
          <cell r="AB217">
            <v>370.17599999999999</v>
          </cell>
          <cell r="AC217">
            <v>391</v>
          </cell>
          <cell r="AD217">
            <v>293.81200000000001</v>
          </cell>
          <cell r="AE217">
            <v>371.69299999999998</v>
          </cell>
          <cell r="AF217">
            <v>412.86700000000002</v>
          </cell>
          <cell r="AG217">
            <v>390.27600000000001</v>
          </cell>
          <cell r="AH217">
            <v>439.25870175003564</v>
          </cell>
          <cell r="AI217">
            <v>442.75925772863042</v>
          </cell>
          <cell r="AJ217">
            <v>461.12503989095012</v>
          </cell>
          <cell r="AK217">
            <v>471.01484341628668</v>
          </cell>
          <cell r="AL217">
            <v>477.61148914479867</v>
          </cell>
          <cell r="AM217">
            <v>483.744216993583</v>
          </cell>
          <cell r="AN217">
            <v>490.11018403644948</v>
          </cell>
          <cell r="AO217">
            <v>487.80315102390784</v>
          </cell>
          <cell r="AP217">
            <v>496.97963849640223</v>
          </cell>
          <cell r="AQ217">
            <v>515.97621826244222</v>
          </cell>
          <cell r="AR217">
            <v>533.50682434808016</v>
          </cell>
          <cell r="AS217">
            <v>554.11215340121066</v>
          </cell>
          <cell r="AT217">
            <v>574.14316948733358</v>
          </cell>
          <cell r="AU217">
            <v>602.42362966384349</v>
          </cell>
          <cell r="AV217">
            <v>613.0285881612765</v>
          </cell>
          <cell r="AW217">
            <v>623.59425588825093</v>
          </cell>
          <cell r="AX217">
            <v>634.7201683923405</v>
          </cell>
          <cell r="AY217">
            <v>647.5585916020782</v>
          </cell>
          <cell r="AZ217">
            <v>678.3376628357139</v>
          </cell>
          <cell r="BA217">
            <v>681.41426876558648</v>
          </cell>
          <cell r="BB217">
            <v>703.55222553139913</v>
          </cell>
          <cell r="BC217">
            <v>704.56060574003675</v>
          </cell>
          <cell r="BD217">
            <v>724.07417264124786</v>
          </cell>
          <cell r="BE217">
            <v>744.5904473209664</v>
          </cell>
          <cell r="BF217">
            <v>746.70767083129613</v>
          </cell>
          <cell r="BG217">
            <v>768.56662847253153</v>
          </cell>
        </row>
        <row r="218">
          <cell r="D218">
            <v>89.37</v>
          </cell>
          <cell r="E218">
            <v>100.54300000000001</v>
          </cell>
          <cell r="F218">
            <v>108.10299999999999</v>
          </cell>
          <cell r="G218">
            <v>93.938999999999993</v>
          </cell>
          <cell r="H218">
            <v>110.505</v>
          </cell>
          <cell r="I218">
            <v>69.662000000000006</v>
          </cell>
          <cell r="J218">
            <v>67.918999999999997</v>
          </cell>
          <cell r="K218">
            <v>75.807000000000002</v>
          </cell>
          <cell r="L218">
            <v>119</v>
          </cell>
          <cell r="M218">
            <v>92.257999999999996</v>
          </cell>
          <cell r="N218">
            <v>108.907</v>
          </cell>
          <cell r="O218">
            <v>129.55000000000001</v>
          </cell>
          <cell r="P218">
            <v>139.315</v>
          </cell>
          <cell r="Q218">
            <v>138.73400000000001</v>
          </cell>
          <cell r="R218">
            <v>189.01599999999999</v>
          </cell>
          <cell r="S218">
            <v>228.137</v>
          </cell>
          <cell r="T218">
            <v>236.87700000000001</v>
          </cell>
          <cell r="U218">
            <v>192.37799999999999</v>
          </cell>
          <cell r="V218">
            <v>255.66300000000001</v>
          </cell>
          <cell r="W218">
            <v>249.965</v>
          </cell>
          <cell r="X218">
            <v>306.39</v>
          </cell>
          <cell r="Y218">
            <v>310.77800000000002</v>
          </cell>
          <cell r="Z218">
            <v>343.755</v>
          </cell>
          <cell r="AA218">
            <v>354.61700000000002</v>
          </cell>
          <cell r="AB218">
            <v>375.88</v>
          </cell>
          <cell r="AC218">
            <v>357.44600000000003</v>
          </cell>
          <cell r="AD218">
            <v>247.535</v>
          </cell>
          <cell r="AE218">
            <v>323.21699999999998</v>
          </cell>
          <cell r="AF218">
            <v>393.50099999999998</v>
          </cell>
          <cell r="AG218">
            <v>402.82793775485237</v>
          </cell>
          <cell r="AH218">
            <v>404.42589731891803</v>
          </cell>
          <cell r="AI218">
            <v>408.55065655484043</v>
          </cell>
          <cell r="AJ218">
            <v>426.51935290738055</v>
          </cell>
          <cell r="AK218">
            <v>441.54060172117437</v>
          </cell>
          <cell r="AL218">
            <v>452.34042633710715</v>
          </cell>
          <cell r="AM218">
            <v>455.87159006737505</v>
          </cell>
          <cell r="AN218">
            <v>456.23337548105553</v>
          </cell>
          <cell r="AO218">
            <v>456.18264467011966</v>
          </cell>
          <cell r="AP218">
            <v>465.47450071418575</v>
          </cell>
          <cell r="AQ218">
            <v>484.26760311785108</v>
          </cell>
          <cell r="AR218">
            <v>500.62575969181256</v>
          </cell>
          <cell r="AS218">
            <v>519.05035736164291</v>
          </cell>
          <cell r="AT218">
            <v>537.39016474724156</v>
          </cell>
          <cell r="AU218">
            <v>564.53849045545383</v>
          </cell>
          <cell r="AV218">
            <v>574.54559274539952</v>
          </cell>
          <cell r="AW218">
            <v>584.50200570336369</v>
          </cell>
          <cell r="AX218">
            <v>594.77761685732435</v>
          </cell>
          <cell r="AY218">
            <v>606.68864656802748</v>
          </cell>
          <cell r="AZ218">
            <v>635.5711335809674</v>
          </cell>
          <cell r="BA218">
            <v>638.56639018895351</v>
          </cell>
          <cell r="BB218">
            <v>659.28875692388522</v>
          </cell>
          <cell r="BC218">
            <v>660.21999040125354</v>
          </cell>
          <cell r="BD218">
            <v>678.47493892255841</v>
          </cell>
          <cell r="BE218">
            <v>697.6990985116837</v>
          </cell>
          <cell r="BF218">
            <v>699.70230861376581</v>
          </cell>
          <cell r="BG218">
            <v>720.19528850148208</v>
          </cell>
        </row>
        <row r="219">
          <cell r="D219">
            <v>93.87</v>
          </cell>
          <cell r="E219">
            <v>101.898</v>
          </cell>
          <cell r="F219">
            <v>107.995</v>
          </cell>
          <cell r="G219">
            <v>81.709000000000003</v>
          </cell>
          <cell r="H219">
            <v>100.748</v>
          </cell>
          <cell r="I219">
            <v>91.289000000000001</v>
          </cell>
          <cell r="J219">
            <v>68.997</v>
          </cell>
          <cell r="K219">
            <v>81.120999999999995</v>
          </cell>
          <cell r="L219">
            <v>97.543999999999997</v>
          </cell>
          <cell r="M219">
            <v>81.754999999999995</v>
          </cell>
          <cell r="N219">
            <v>129.72999999999999</v>
          </cell>
          <cell r="O219">
            <v>127.21299999999999</v>
          </cell>
          <cell r="P219">
            <v>140.89500000000001</v>
          </cell>
          <cell r="Q219">
            <v>142</v>
          </cell>
          <cell r="R219">
            <v>200.51400000000001</v>
          </cell>
          <cell r="S219">
            <v>229.92</v>
          </cell>
          <cell r="T219">
            <v>216.34700000000001</v>
          </cell>
          <cell r="U219">
            <v>209.07</v>
          </cell>
          <cell r="V219">
            <v>252.66399999999999</v>
          </cell>
          <cell r="W219">
            <v>277.90100000000001</v>
          </cell>
          <cell r="X219">
            <v>306.03699999999998</v>
          </cell>
          <cell r="Y219">
            <v>321.67099999999999</v>
          </cell>
          <cell r="Z219">
            <v>334.18400000000003</v>
          </cell>
          <cell r="AA219">
            <v>318.64800000000002</v>
          </cell>
          <cell r="AB219">
            <v>382.12099999999998</v>
          </cell>
          <cell r="AC219">
            <v>362.13099999999997</v>
          </cell>
          <cell r="AD219">
            <v>276.38900000000001</v>
          </cell>
          <cell r="AE219">
            <v>300.07799999999997</v>
          </cell>
          <cell r="AF219">
            <v>334.90899999999999</v>
          </cell>
          <cell r="AG219">
            <v>397.89935915382989</v>
          </cell>
          <cell r="AH219">
            <v>393.24561029838935</v>
          </cell>
          <cell r="AI219">
            <v>395.34981937966529</v>
          </cell>
          <cell r="AJ219">
            <v>409.46671491841187</v>
          </cell>
          <cell r="AK219">
            <v>415.53240018872771</v>
          </cell>
          <cell r="AL219">
            <v>428.20528680329488</v>
          </cell>
          <cell r="AM219">
            <v>440.05568179010635</v>
          </cell>
          <cell r="AN219">
            <v>436.65074547298758</v>
          </cell>
          <cell r="AO219">
            <v>436.0938535704517</v>
          </cell>
          <cell r="AP219">
            <v>444.082883579515</v>
          </cell>
          <cell r="AQ219">
            <v>461.65428987854659</v>
          </cell>
          <cell r="AR219">
            <v>478.50703828574916</v>
          </cell>
          <cell r="AS219">
            <v>496.77328191858766</v>
          </cell>
          <cell r="AT219">
            <v>513.32838207635348</v>
          </cell>
          <cell r="AU219">
            <v>539.28778322032383</v>
          </cell>
          <cell r="AV219">
            <v>548.76905277017784</v>
          </cell>
          <cell r="AW219">
            <v>558.41048574449655</v>
          </cell>
          <cell r="AX219">
            <v>568.41963875594013</v>
          </cell>
          <cell r="AY219">
            <v>579.74706396803197</v>
          </cell>
          <cell r="AZ219">
            <v>607.18609620625568</v>
          </cell>
          <cell r="BA219">
            <v>610.09440275100371</v>
          </cell>
          <cell r="BB219">
            <v>629.9002650677744</v>
          </cell>
          <cell r="BC219">
            <v>630.8245337820199</v>
          </cell>
          <cell r="BD219">
            <v>648.27405235084484</v>
          </cell>
          <cell r="BE219">
            <v>666.61502331526083</v>
          </cell>
          <cell r="BF219">
            <v>668.51569635595877</v>
          </cell>
          <cell r="BG219">
            <v>688.11052872879543</v>
          </cell>
        </row>
        <row r="220">
          <cell r="D220">
            <v>111.283</v>
          </cell>
          <cell r="E220">
            <v>91.043999999999997</v>
          </cell>
          <cell r="F220">
            <v>104.471</v>
          </cell>
          <cell r="G220">
            <v>77.278000000000006</v>
          </cell>
          <cell r="H220">
            <v>85.965000000000003</v>
          </cell>
          <cell r="I220">
            <v>88.213999999999999</v>
          </cell>
          <cell r="J220">
            <v>64.106999999999999</v>
          </cell>
          <cell r="K220">
            <v>92.013999999999996</v>
          </cell>
          <cell r="L220">
            <v>126.218</v>
          </cell>
          <cell r="M220">
            <v>106.97</v>
          </cell>
          <cell r="N220">
            <v>136.346</v>
          </cell>
          <cell r="O220">
            <v>129.27600000000001</v>
          </cell>
          <cell r="P220">
            <v>144.321</v>
          </cell>
          <cell r="Q220">
            <v>158.52699999999999</v>
          </cell>
          <cell r="R220">
            <v>221.37100000000001</v>
          </cell>
          <cell r="S220">
            <v>246.41499999999999</v>
          </cell>
          <cell r="T220">
            <v>261.17099999999999</v>
          </cell>
          <cell r="U220">
            <v>218.066</v>
          </cell>
          <cell r="V220">
            <v>297.96100000000001</v>
          </cell>
          <cell r="W220">
            <v>304.42200000000003</v>
          </cell>
          <cell r="X220">
            <v>346.47699999999998</v>
          </cell>
          <cell r="Y220">
            <v>327.75099999999998</v>
          </cell>
          <cell r="Z220">
            <v>379.27600000000001</v>
          </cell>
          <cell r="AA220">
            <v>373.755</v>
          </cell>
          <cell r="AB220">
            <v>355.09800000000001</v>
          </cell>
          <cell r="AC220">
            <v>362.45800000000003</v>
          </cell>
          <cell r="AD220">
            <v>324.43900000000002</v>
          </cell>
          <cell r="AE220">
            <v>402.88600000000002</v>
          </cell>
          <cell r="AF220">
            <v>434.49</v>
          </cell>
          <cell r="AG220">
            <v>471.71227314492734</v>
          </cell>
          <cell r="AH220">
            <v>447.59399498284051</v>
          </cell>
          <cell r="AI220">
            <v>472.34094798352476</v>
          </cell>
          <cell r="AJ220">
            <v>500.36047613911995</v>
          </cell>
          <cell r="AK220">
            <v>508.56741761980606</v>
          </cell>
          <cell r="AL220">
            <v>515.80019351774183</v>
          </cell>
          <cell r="AM220">
            <v>525.16570477792709</v>
          </cell>
          <cell r="AN220">
            <v>522.80014458157859</v>
          </cell>
          <cell r="AO220">
            <v>526.63430861224958</v>
          </cell>
          <cell r="AP220">
            <v>536.40478771160497</v>
          </cell>
          <cell r="AQ220">
            <v>556.36892877111723</v>
          </cell>
          <cell r="AR220">
            <v>575.23655269338803</v>
          </cell>
          <cell r="AS220">
            <v>597.27541213342829</v>
          </cell>
          <cell r="AT220">
            <v>618.05425953768679</v>
          </cell>
          <cell r="AU220">
            <v>649.79682635687243</v>
          </cell>
          <cell r="AV220">
            <v>660.84455468626902</v>
          </cell>
          <cell r="AW220">
            <v>672.17139625641471</v>
          </cell>
          <cell r="AX220">
            <v>684.13354311656406</v>
          </cell>
          <cell r="AY220">
            <v>697.93490377425746</v>
          </cell>
          <cell r="AZ220">
            <v>731.10368728025924</v>
          </cell>
          <cell r="BA220">
            <v>734.5854695662033</v>
          </cell>
          <cell r="BB220">
            <v>758.33365370530953</v>
          </cell>
          <cell r="BC220">
            <v>759.42672618374149</v>
          </cell>
          <cell r="BD220">
            <v>780.45501919417086</v>
          </cell>
          <cell r="BE220">
            <v>802.57200915004046</v>
          </cell>
          <cell r="BF220">
            <v>804.86410872050112</v>
          </cell>
          <cell r="BG220">
            <v>828.43766482676972</v>
          </cell>
        </row>
        <row r="257">
          <cell r="E257">
            <v>0.184</v>
          </cell>
          <cell r="F257">
            <v>6.6539999999999999</v>
          </cell>
          <cell r="G257">
            <v>0.83099999999999996</v>
          </cell>
          <cell r="H257">
            <v>2.0609999999999999</v>
          </cell>
          <cell r="I257">
            <v>6.6980000000000004</v>
          </cell>
          <cell r="J257">
            <v>7.1509999999999998</v>
          </cell>
          <cell r="K257">
            <v>0.83282400000000001</v>
          </cell>
          <cell r="L257">
            <v>3.275579</v>
          </cell>
          <cell r="M257">
            <v>4.5162100000000001</v>
          </cell>
          <cell r="N257">
            <v>1.0594619999999999</v>
          </cell>
          <cell r="O257">
            <v>9.8677700000000002</v>
          </cell>
          <cell r="P257">
            <v>8.5068669999999997</v>
          </cell>
          <cell r="Q257">
            <v>5.3501519999999996</v>
          </cell>
          <cell r="R257">
            <v>20.116304</v>
          </cell>
          <cell r="S257">
            <v>24.254176999999999</v>
          </cell>
          <cell r="T257">
            <v>9.0638389999999998</v>
          </cell>
          <cell r="U257">
            <v>12.672465000000001</v>
          </cell>
          <cell r="V257">
            <v>2.3765019999999999</v>
          </cell>
          <cell r="W257">
            <v>4.5530249999999999</v>
          </cell>
          <cell r="X257">
            <v>2.1508509999999998</v>
          </cell>
          <cell r="Y257">
            <v>7.1886359999999998</v>
          </cell>
          <cell r="Z257">
            <v>1.278</v>
          </cell>
          <cell r="AA257">
            <v>1.2122299999999999</v>
          </cell>
          <cell r="AB257">
            <v>1.5441929999999999</v>
          </cell>
          <cell r="AC257">
            <v>2.0647730000000002</v>
          </cell>
          <cell r="AD257">
            <v>2.237622</v>
          </cell>
          <cell r="AE257">
            <v>0.88600000000000001</v>
          </cell>
          <cell r="AF257">
            <v>1.62</v>
          </cell>
          <cell r="AG257">
            <v>2.4238686244086907</v>
          </cell>
          <cell r="AH257">
            <v>2.5917812300623044</v>
          </cell>
          <cell r="AI257">
            <v>2.5067012385029299</v>
          </cell>
          <cell r="AJ257">
            <v>2.4736169579213874</v>
          </cell>
          <cell r="AK257">
            <v>2.3927616926935129</v>
          </cell>
          <cell r="AL257">
            <v>2.4320232349090491</v>
          </cell>
          <cell r="AM257">
            <v>2.3498634241014611</v>
          </cell>
          <cell r="AN257">
            <v>2.3596838541507141</v>
          </cell>
          <cell r="AO257">
            <v>2.3254532523133706</v>
          </cell>
          <cell r="AP257">
            <v>2.275302836675932</v>
          </cell>
          <cell r="AQ257">
            <v>2.2413504644174789</v>
          </cell>
          <cell r="AR257">
            <v>2.212931320626303</v>
          </cell>
          <cell r="AS257">
            <v>2.2091809148218235</v>
          </cell>
          <cell r="AT257">
            <v>2.2084117692260961</v>
          </cell>
          <cell r="AU257">
            <v>2.1924534951347838</v>
          </cell>
          <cell r="AV257">
            <v>2.1385644512560367</v>
          </cell>
          <cell r="AW257">
            <v>2.0591820319186609</v>
          </cell>
          <cell r="AX257">
            <v>2.0403599954388625</v>
          </cell>
          <cell r="AY257">
            <v>2.007230675718124</v>
          </cell>
          <cell r="AZ257">
            <v>1.9679112532863352</v>
          </cell>
          <cell r="BA257">
            <v>1.9429267407343773</v>
          </cell>
          <cell r="BB257">
            <v>1.9348231330353569</v>
          </cell>
          <cell r="BC257">
            <v>1.9468518241389206</v>
          </cell>
          <cell r="BD257">
            <v>1.9791047290266786</v>
          </cell>
          <cell r="BE257">
            <v>2.0278750950505366</v>
          </cell>
          <cell r="BF257">
            <v>2.0913839321739229</v>
          </cell>
          <cell r="BG257">
            <v>2.1730683462305338</v>
          </cell>
          <cell r="BH257"/>
        </row>
        <row r="258">
          <cell r="E258">
            <v>0.17199999999999999</v>
          </cell>
          <cell r="F258">
            <v>5.577</v>
          </cell>
          <cell r="G258">
            <v>1.347</v>
          </cell>
          <cell r="H258">
            <v>4.01</v>
          </cell>
          <cell r="I258">
            <v>4.9569999999999999</v>
          </cell>
          <cell r="J258">
            <v>0.127</v>
          </cell>
          <cell r="K258">
            <v>1.126754</v>
          </cell>
          <cell r="L258">
            <v>1.491895</v>
          </cell>
          <cell r="M258">
            <v>10.918001</v>
          </cell>
          <cell r="N258">
            <v>1.071861</v>
          </cell>
          <cell r="O258">
            <v>6.1749859999999996</v>
          </cell>
          <cell r="P258">
            <v>1.6218699999999999</v>
          </cell>
          <cell r="Q258">
            <v>5.2467540000000001</v>
          </cell>
          <cell r="R258">
            <v>23.205029</v>
          </cell>
          <cell r="S258">
            <v>23.408811</v>
          </cell>
          <cell r="T258">
            <v>12.017429999999999</v>
          </cell>
          <cell r="U258">
            <v>18.36646</v>
          </cell>
          <cell r="V258">
            <v>11.675076000000001</v>
          </cell>
          <cell r="W258">
            <v>5.4930649999999996</v>
          </cell>
          <cell r="X258">
            <v>7.9455220000000004</v>
          </cell>
          <cell r="Y258">
            <v>9.7748439999999999</v>
          </cell>
          <cell r="Z258">
            <v>1.603793</v>
          </cell>
          <cell r="AA258">
            <v>1.287819</v>
          </cell>
          <cell r="AB258">
            <v>1.994963</v>
          </cell>
          <cell r="AC258">
            <v>1.909262</v>
          </cell>
          <cell r="AD258">
            <v>2.1180539999999999</v>
          </cell>
          <cell r="AE258">
            <v>2.133</v>
          </cell>
          <cell r="AF258">
            <v>2.085</v>
          </cell>
          <cell r="AG258">
            <v>2.1963854089664352</v>
          </cell>
          <cell r="AH258">
            <v>2.3431772104406248</v>
          </cell>
          <cell r="AI258">
            <v>2.4224064009372261</v>
          </cell>
          <cell r="AJ258">
            <v>2.4016642045603631</v>
          </cell>
          <cell r="AK258">
            <v>2.385683895602658</v>
          </cell>
          <cell r="AL258">
            <v>2.245487559212699</v>
          </cell>
          <cell r="AM258">
            <v>2.1720242012539086</v>
          </cell>
          <cell r="AN258">
            <v>2.1716543227500313</v>
          </cell>
          <cell r="AO258">
            <v>2.2319023432680969</v>
          </cell>
          <cell r="AP258">
            <v>2.2435881766467802</v>
          </cell>
          <cell r="AQ258">
            <v>2.2267355301902994</v>
          </cell>
          <cell r="AR258">
            <v>2.1681784732752734</v>
          </cell>
          <cell r="AS258">
            <v>2.0918629522934697</v>
          </cell>
          <cell r="AT258">
            <v>1.9624571238743622</v>
          </cell>
          <cell r="AU258">
            <v>1.8466760799598989</v>
          </cell>
          <cell r="AV258">
            <v>1.7402484255915258</v>
          </cell>
          <cell r="AW258">
            <v>1.6514900280868734</v>
          </cell>
          <cell r="AX258">
            <v>1.65472898227585</v>
          </cell>
          <cell r="AY258">
            <v>1.6825331328444837</v>
          </cell>
          <cell r="AZ258">
            <v>1.7197271121223263</v>
          </cell>
          <cell r="BA258">
            <v>1.7697464304367325</v>
          </cell>
          <cell r="BB258">
            <v>1.8318475318123253</v>
          </cell>
          <cell r="BC258">
            <v>1.9065060589152782</v>
          </cell>
          <cell r="BD258">
            <v>1.9988666851277039</v>
          </cell>
          <cell r="BE258">
            <v>2.1166216841574674</v>
          </cell>
          <cell r="BF258">
            <v>2.265510868693843</v>
          </cell>
          <cell r="BG258">
            <v>2.4492183443264479</v>
          </cell>
          <cell r="BH258"/>
        </row>
        <row r="259">
          <cell r="D259">
            <v>4.0060000000000002</v>
          </cell>
          <cell r="E259">
            <v>3.72</v>
          </cell>
          <cell r="F259">
            <v>12.737</v>
          </cell>
          <cell r="G259">
            <v>2.9260000000000002</v>
          </cell>
          <cell r="H259">
            <v>10.47</v>
          </cell>
          <cell r="I259">
            <v>4.2880000000000003</v>
          </cell>
          <cell r="J259">
            <v>3.258</v>
          </cell>
          <cell r="K259">
            <v>1.493717</v>
          </cell>
          <cell r="L259">
            <v>1.331216</v>
          </cell>
          <cell r="M259">
            <v>3.675227</v>
          </cell>
          <cell r="N259">
            <v>1.0106310000000001</v>
          </cell>
          <cell r="O259">
            <v>9.3139289999999999</v>
          </cell>
          <cell r="P259">
            <v>1.5201819999999999</v>
          </cell>
          <cell r="Q259">
            <v>3.891696</v>
          </cell>
          <cell r="R259">
            <v>5.6683149999999998</v>
          </cell>
          <cell r="S259">
            <v>25.885379</v>
          </cell>
          <cell r="T259">
            <v>19.869011</v>
          </cell>
          <cell r="U259">
            <v>28.071906999999999</v>
          </cell>
          <cell r="V259">
            <v>7.2975469999999998</v>
          </cell>
          <cell r="W259">
            <v>3.7167690000000002</v>
          </cell>
          <cell r="X259">
            <v>6.8761330000000003</v>
          </cell>
          <cell r="Y259">
            <v>9.8291210000000007</v>
          </cell>
          <cell r="Z259">
            <v>1.3754409999999999</v>
          </cell>
          <cell r="AA259">
            <v>1.2858210000000001</v>
          </cell>
          <cell r="AB259">
            <v>1.3787739999999999</v>
          </cell>
          <cell r="AC259">
            <v>1.5631029999999999</v>
          </cell>
          <cell r="AD259">
            <v>1.5621529999999999</v>
          </cell>
          <cell r="AE259">
            <v>2.7669999999999999</v>
          </cell>
          <cell r="AF259">
            <v>1.9870000000000001</v>
          </cell>
          <cell r="AG259">
            <v>2.2113140054075195</v>
          </cell>
          <cell r="AH259">
            <v>2.0317988719174584</v>
          </cell>
          <cell r="AI259">
            <v>2.1497857572597661</v>
          </cell>
          <cell r="AJ259">
            <v>2.1906268059232068</v>
          </cell>
          <cell r="AK259">
            <v>2.2765955657615904</v>
          </cell>
          <cell r="AL259">
            <v>2.2094646128881341</v>
          </cell>
          <cell r="AM259">
            <v>2.3330389745077866</v>
          </cell>
          <cell r="AN259">
            <v>2.2082149241531828</v>
          </cell>
          <cell r="AO259">
            <v>2.1063635736408024</v>
          </cell>
          <cell r="AP259">
            <v>1.9838102811864613</v>
          </cell>
          <cell r="AQ259">
            <v>1.827887007979117</v>
          </cell>
          <cell r="AR259">
            <v>1.6860098324122503</v>
          </cell>
          <cell r="AS259">
            <v>1.6293097045808644</v>
          </cell>
          <cell r="AT259">
            <v>1.5742253017989367</v>
          </cell>
          <cell r="AU259">
            <v>1.5400182936631981</v>
          </cell>
          <cell r="AV259">
            <v>1.5258646669478739</v>
          </cell>
          <cell r="AW259">
            <v>1.5200872776595142</v>
          </cell>
          <cell r="AX259">
            <v>1.5785764644809448</v>
          </cell>
          <cell r="AY259">
            <v>1.6467478867623229</v>
          </cell>
          <cell r="AZ259">
            <v>1.7277912597298322</v>
          </cell>
          <cell r="BA259">
            <v>1.8293234969661776</v>
          </cell>
          <cell r="BB259">
            <v>1.9626026394944274</v>
          </cell>
          <cell r="BC259">
            <v>2.1338421171330793</v>
          </cell>
          <cell r="BD259">
            <v>2.3413413779728494</v>
          </cell>
          <cell r="BE259">
            <v>2.5794287504505928</v>
          </cell>
          <cell r="BF259">
            <v>2.8349109067493852</v>
          </cell>
          <cell r="BG259">
            <v>3.0898004624733084</v>
          </cell>
        </row>
        <row r="260">
          <cell r="D260">
            <v>0.151</v>
          </cell>
          <cell r="E260">
            <v>12.217000000000001</v>
          </cell>
          <cell r="F260">
            <v>7.5449999999999999</v>
          </cell>
          <cell r="G260">
            <v>0.44700000000000001</v>
          </cell>
          <cell r="H260">
            <v>5.8029999999999999</v>
          </cell>
          <cell r="I260">
            <v>2.5990000000000002</v>
          </cell>
          <cell r="J260">
            <v>3.625</v>
          </cell>
          <cell r="K260">
            <v>5.2621130000000003</v>
          </cell>
          <cell r="L260">
            <v>3.7397740000000002</v>
          </cell>
          <cell r="M260">
            <v>2.6086070000000001</v>
          </cell>
          <cell r="N260">
            <v>1.8648499999999999</v>
          </cell>
          <cell r="O260">
            <v>1.3373980000000001</v>
          </cell>
          <cell r="P260">
            <v>2.3795730000000002</v>
          </cell>
          <cell r="Q260">
            <v>3.6792769999999999</v>
          </cell>
          <cell r="R260">
            <v>4.4463169999999996</v>
          </cell>
          <cell r="S260">
            <v>23.264087</v>
          </cell>
          <cell r="T260">
            <v>16.620286</v>
          </cell>
          <cell r="U260">
            <v>28.287081000000001</v>
          </cell>
          <cell r="V260">
            <v>2.6212430000000002</v>
          </cell>
          <cell r="W260">
            <v>2.586214</v>
          </cell>
          <cell r="X260">
            <v>7.3344170000000002</v>
          </cell>
          <cell r="Y260">
            <v>11.208498000000001</v>
          </cell>
          <cell r="Z260">
            <v>1.5539510000000001</v>
          </cell>
          <cell r="AA260">
            <v>1.5792550000000001</v>
          </cell>
          <cell r="AB260">
            <v>1.515898</v>
          </cell>
          <cell r="AC260">
            <v>1.623858</v>
          </cell>
          <cell r="AD260">
            <v>1.292</v>
          </cell>
          <cell r="AE260">
            <v>2.6040000000000001</v>
          </cell>
          <cell r="AF260">
            <v>0.99199999999999999</v>
          </cell>
          <cell r="AG260">
            <v>2.4431066466690554</v>
          </cell>
          <cell r="AH260">
            <v>2.3003026227099044</v>
          </cell>
          <cell r="AI260">
            <v>2.2977837176152192</v>
          </cell>
          <cell r="AJ260">
            <v>2.3677561541468028</v>
          </cell>
          <cell r="AK260">
            <v>2.2562457313979505</v>
          </cell>
          <cell r="AL260">
            <v>1.8189863948960365</v>
          </cell>
          <cell r="AM260">
            <v>1.7910458701480023</v>
          </cell>
          <cell r="AN260">
            <v>1.6850172553435132</v>
          </cell>
          <cell r="AO260">
            <v>1.5881397881100812</v>
          </cell>
          <cell r="AP260">
            <v>1.5468598535636175</v>
          </cell>
          <cell r="AQ260">
            <v>1.5354857557391073</v>
          </cell>
          <cell r="AR260">
            <v>1.5156238562383664</v>
          </cell>
          <cell r="AS260">
            <v>1.5139822146648179</v>
          </cell>
          <cell r="AT260">
            <v>1.5173716545334603</v>
          </cell>
          <cell r="AU260">
            <v>1.5179729071218191</v>
          </cell>
          <cell r="AV260">
            <v>1.5243592928306946</v>
          </cell>
          <cell r="AW260">
            <v>1.5501467399340376</v>
          </cell>
          <cell r="AX260">
            <v>1.6652100743642342</v>
          </cell>
          <cell r="AY260">
            <v>1.8165664206344121</v>
          </cell>
          <cell r="AZ260">
            <v>2.0137489980289534</v>
          </cell>
          <cell r="BA260">
            <v>2.2468660190695124</v>
          </cell>
          <cell r="BB260">
            <v>2.5009770165341028</v>
          </cell>
          <cell r="BC260">
            <v>2.7556951461977466</v>
          </cell>
          <cell r="BD260">
            <v>2.9896727028875607</v>
          </cell>
          <cell r="BE260">
            <v>3.1901911634071571</v>
          </cell>
          <cell r="BF260">
            <v>3.3472661495314897</v>
          </cell>
          <cell r="BG260">
            <v>3.4567769730443514</v>
          </cell>
        </row>
        <row r="261">
          <cell r="D261">
            <v>0.121</v>
          </cell>
          <cell r="E261">
            <v>8.0589999999999993</v>
          </cell>
          <cell r="F261">
            <v>19.189</v>
          </cell>
          <cell r="G261">
            <v>0.82599999999999996</v>
          </cell>
          <cell r="H261">
            <v>13.465</v>
          </cell>
          <cell r="I261">
            <v>5.6109999999999998</v>
          </cell>
          <cell r="J261">
            <v>0.46600000000000003</v>
          </cell>
          <cell r="K261">
            <v>4.0135430000000003</v>
          </cell>
          <cell r="L261">
            <v>3.9170769999999999</v>
          </cell>
          <cell r="M261">
            <v>3.0499529999999999</v>
          </cell>
          <cell r="N261">
            <v>3.5875979999999998</v>
          </cell>
          <cell r="O261">
            <v>12.662012000000001</v>
          </cell>
          <cell r="P261">
            <v>1.166029</v>
          </cell>
          <cell r="Q261">
            <v>2.781504</v>
          </cell>
          <cell r="R261">
            <v>5.8098280000000004</v>
          </cell>
          <cell r="S261">
            <v>14.660261999999999</v>
          </cell>
          <cell r="T261">
            <v>7.9079870000000003</v>
          </cell>
          <cell r="U261">
            <v>27.713705000000001</v>
          </cell>
          <cell r="V261">
            <v>2.6126589999999998</v>
          </cell>
          <cell r="W261">
            <v>2.156158</v>
          </cell>
          <cell r="X261">
            <v>2.5638390000000002</v>
          </cell>
          <cell r="Y261">
            <v>5.658563</v>
          </cell>
          <cell r="Z261">
            <v>0.98496600000000001</v>
          </cell>
          <cell r="AA261">
            <v>1.6519999999999999</v>
          </cell>
          <cell r="AB261">
            <v>1.569364</v>
          </cell>
          <cell r="AC261">
            <v>1.1466829999999999</v>
          </cell>
          <cell r="AD261">
            <v>1.587</v>
          </cell>
          <cell r="AE261">
            <v>3.5630000000000002</v>
          </cell>
          <cell r="AF261">
            <v>1.222583</v>
          </cell>
          <cell r="AG261">
            <v>2.0521863586592626</v>
          </cell>
          <cell r="AH261">
            <v>1.9854148447919675</v>
          </cell>
          <cell r="AI261">
            <v>1.718925968380304</v>
          </cell>
          <cell r="AJ261">
            <v>1.5836814073513363</v>
          </cell>
          <cell r="AK261">
            <v>1.6150207715571425</v>
          </cell>
          <cell r="AL261">
            <v>1.5220432846368146</v>
          </cell>
          <cell r="AM261">
            <v>1.5010275086248099</v>
          </cell>
          <cell r="AN261">
            <v>1.5125262956479841</v>
          </cell>
          <cell r="AO261">
            <v>1.5268109182287861</v>
          </cell>
          <cell r="AP261">
            <v>1.5157112740534373</v>
          </cell>
          <cell r="AQ261">
            <v>1.5138350767690718</v>
          </cell>
          <cell r="AR261">
            <v>1.5179747079680237</v>
          </cell>
          <cell r="AS261">
            <v>1.5155325585897763</v>
          </cell>
          <cell r="AT261">
            <v>1.558742846773163</v>
          </cell>
          <cell r="AU261">
            <v>1.6446485095701526</v>
          </cell>
          <cell r="AV261">
            <v>1.7689190423115491</v>
          </cell>
          <cell r="AW261">
            <v>1.9221867679146742</v>
          </cell>
          <cell r="AX261">
            <v>2.1673733245607498</v>
          </cell>
          <cell r="AY261">
            <v>2.4140740949841715</v>
          </cell>
          <cell r="AZ261">
            <v>2.648379742427772</v>
          </cell>
          <cell r="BA261">
            <v>2.8485939648447558</v>
          </cell>
          <cell r="BB261">
            <v>3.0013969483156289</v>
          </cell>
          <cell r="BC261">
            <v>3.1050618765197271</v>
          </cell>
          <cell r="BD261">
            <v>3.1639181275898642</v>
          </cell>
          <cell r="BE261">
            <v>3.1896128204978655</v>
          </cell>
          <cell r="BF261">
            <v>3.1986436530613442</v>
          </cell>
          <cell r="BG261">
            <v>3.2075963167065904</v>
          </cell>
        </row>
        <row r="262">
          <cell r="D262">
            <v>10.375</v>
          </cell>
          <cell r="E262">
            <v>0.17399999999999999</v>
          </cell>
          <cell r="F262">
            <v>4.1269999999999998</v>
          </cell>
          <cell r="G262">
            <v>0.34499999999999997</v>
          </cell>
          <cell r="H262">
            <v>8.1850000000000005</v>
          </cell>
          <cell r="I262">
            <v>9.3079999999999998</v>
          </cell>
          <cell r="J262">
            <v>3.0219399999999998</v>
          </cell>
          <cell r="K262">
            <v>5.2109569999999996</v>
          </cell>
          <cell r="L262">
            <v>1.56559</v>
          </cell>
          <cell r="M262">
            <v>4.3820649999999999</v>
          </cell>
          <cell r="N262">
            <v>1.4951719999999999</v>
          </cell>
          <cell r="O262">
            <v>16.019850999999999</v>
          </cell>
          <cell r="P262">
            <v>1.439953</v>
          </cell>
          <cell r="Q262">
            <v>8.9071110000000004</v>
          </cell>
          <cell r="R262">
            <v>15.475490000000001</v>
          </cell>
          <cell r="S262">
            <v>2.024664</v>
          </cell>
          <cell r="T262">
            <v>4.8589370000000001</v>
          </cell>
          <cell r="U262">
            <v>25.414791999999998</v>
          </cell>
          <cell r="V262">
            <v>9.7604480000000002</v>
          </cell>
          <cell r="W262">
            <v>2.242445</v>
          </cell>
          <cell r="X262">
            <v>1.4718039999999999</v>
          </cell>
          <cell r="Y262">
            <v>2.9679980000000001</v>
          </cell>
          <cell r="Z262">
            <v>0.97761200000000004</v>
          </cell>
          <cell r="AA262">
            <v>1.290532</v>
          </cell>
          <cell r="AB262">
            <v>2.2354880000000001</v>
          </cell>
          <cell r="AC262">
            <v>1.6560490000000001</v>
          </cell>
          <cell r="AD262">
            <v>0.95199999999999996</v>
          </cell>
          <cell r="AE262">
            <v>1.861</v>
          </cell>
          <cell r="AF262">
            <v>1.139953</v>
          </cell>
          <cell r="AG262">
            <v>1.551209767663605</v>
          </cell>
          <cell r="AH262">
            <v>1.4587228070331737</v>
          </cell>
          <cell r="AI262">
            <v>1.5351572461810581</v>
          </cell>
          <cell r="AJ262">
            <v>1.4799032487626949</v>
          </cell>
          <cell r="AK262">
            <v>1.4801444734835172</v>
          </cell>
          <cell r="AL262">
            <v>1.6087037027794755</v>
          </cell>
          <cell r="AM262">
            <v>1.530145919937185</v>
          </cell>
          <cell r="AN262">
            <v>1.4796590253043138</v>
          </cell>
          <cell r="AO262">
            <v>1.470522262340868</v>
          </cell>
          <cell r="AP262">
            <v>1.5008426294782766</v>
          </cell>
          <cell r="AQ262">
            <v>1.5964929558882388</v>
          </cell>
          <cell r="AR262">
            <v>1.7461973608541164</v>
          </cell>
          <cell r="AS262">
            <v>1.9091873392892618</v>
          </cell>
          <cell r="AT262">
            <v>2.0918749260478506</v>
          </cell>
          <cell r="AU262">
            <v>2.2671812574939048</v>
          </cell>
          <cell r="AV262">
            <v>2.405623176703088</v>
          </cell>
          <cell r="AW262">
            <v>2.5024022587259482</v>
          </cell>
          <cell r="AX262">
            <v>2.6506272219541822</v>
          </cell>
          <cell r="AY262">
            <v>2.7472704816790401</v>
          </cell>
          <cell r="AZ262">
            <v>2.8001768685826542</v>
          </cell>
          <cell r="BA262">
            <v>2.8215668248698917</v>
          </cell>
          <cell r="BB262">
            <v>2.8225004111198859</v>
          </cell>
          <cell r="BC262">
            <v>2.8234508371482403</v>
          </cell>
          <cell r="BD262">
            <v>2.8439682335499632</v>
          </cell>
          <cell r="BE262">
            <v>2.8935830958697744</v>
          </cell>
          <cell r="BF262">
            <v>2.9755914881025509</v>
          </cell>
          <cell r="BG262">
            <v>3.0880854385362255</v>
          </cell>
        </row>
        <row r="263">
          <cell r="D263">
            <v>0.34899999999999998</v>
          </cell>
          <cell r="E263">
            <v>3.0070000000000001</v>
          </cell>
          <cell r="F263">
            <v>0.23899999999999999</v>
          </cell>
          <cell r="G263">
            <v>0.126</v>
          </cell>
          <cell r="H263">
            <v>12.644</v>
          </cell>
          <cell r="I263">
            <v>0.432</v>
          </cell>
          <cell r="J263">
            <v>0.71038699999999999</v>
          </cell>
          <cell r="K263">
            <v>1.8303499999999999</v>
          </cell>
          <cell r="L263">
            <v>1.5561160000000001</v>
          </cell>
          <cell r="M263">
            <v>9.0611870000000003</v>
          </cell>
          <cell r="N263">
            <v>1.863524</v>
          </cell>
          <cell r="O263">
            <v>11.558845</v>
          </cell>
          <cell r="P263">
            <v>1.747314</v>
          </cell>
          <cell r="Q263">
            <v>12.331016</v>
          </cell>
          <cell r="R263">
            <v>15.782788999999999</v>
          </cell>
          <cell r="S263">
            <v>1.5422800000000001</v>
          </cell>
          <cell r="T263">
            <v>6.8085180000000003</v>
          </cell>
          <cell r="U263">
            <v>11.994227</v>
          </cell>
          <cell r="V263">
            <v>8.1340059999999994</v>
          </cell>
          <cell r="W263">
            <v>1.5389440000000001</v>
          </cell>
          <cell r="X263">
            <v>1.2200439999999999</v>
          </cell>
          <cell r="Y263">
            <v>0.99128899999999998</v>
          </cell>
          <cell r="Z263">
            <v>1.579269</v>
          </cell>
          <cell r="AA263">
            <v>1.5549109999999999</v>
          </cell>
          <cell r="AB263">
            <v>1.109542</v>
          </cell>
          <cell r="AC263">
            <v>1.492872</v>
          </cell>
          <cell r="AD263">
            <v>1.1240000000000001</v>
          </cell>
          <cell r="AE263">
            <v>0.76200000000000001</v>
          </cell>
          <cell r="AF263">
            <v>1.275085</v>
          </cell>
          <cell r="AG263">
            <v>1.7407634135133121</v>
          </cell>
          <cell r="AH263">
            <v>1.6047613976042467</v>
          </cell>
          <cell r="AI263">
            <v>1.5332353437551818</v>
          </cell>
          <cell r="AJ263">
            <v>1.4190506942727954</v>
          </cell>
          <cell r="AK263">
            <v>1.3529187505403883</v>
          </cell>
          <cell r="AL263">
            <v>1.4883289403489575</v>
          </cell>
          <cell r="AM263">
            <v>1.5590775827870174</v>
          </cell>
          <cell r="AN263">
            <v>1.6848371794422243</v>
          </cell>
          <cell r="AO263">
            <v>1.8973023263226061</v>
          </cell>
          <cell r="AP263">
            <v>2.1014407753697775</v>
          </cell>
          <cell r="AQ263">
            <v>2.3032788325246822</v>
          </cell>
          <cell r="AR263">
            <v>2.4725155165799633</v>
          </cell>
          <cell r="AS263">
            <v>2.5613688366724929</v>
          </cell>
          <cell r="AT263">
            <v>2.5895119223685219</v>
          </cell>
          <cell r="AU263">
            <v>2.5853361854840831</v>
          </cell>
          <cell r="AV263">
            <v>2.5346676444438927</v>
          </cell>
          <cell r="AW263">
            <v>2.4479602336191597</v>
          </cell>
          <cell r="AX263">
            <v>2.4433199227062894</v>
          </cell>
          <cell r="AY263">
            <v>2.4425282062757541</v>
          </cell>
          <cell r="AZ263">
            <v>2.4564424548450701</v>
          </cell>
          <cell r="BA263">
            <v>2.5054221830379992</v>
          </cell>
          <cell r="BB263">
            <v>2.5946482549159766</v>
          </cell>
          <cell r="BC263">
            <v>2.7151876555045127</v>
          </cell>
          <cell r="BD263">
            <v>2.8559089580312249</v>
          </cell>
          <cell r="BE263">
            <v>3.0046398905992846</v>
          </cell>
          <cell r="BF263">
            <v>3.1502600005992907</v>
          </cell>
          <cell r="BG263">
            <v>3.2850513349909765</v>
          </cell>
        </row>
        <row r="264">
          <cell r="D264">
            <v>0.93500000000000005</v>
          </cell>
          <cell r="E264">
            <v>3.984</v>
          </cell>
          <cell r="F264">
            <v>3.91</v>
          </cell>
          <cell r="G264">
            <v>0.64500000000000002</v>
          </cell>
          <cell r="H264">
            <v>6.6390000000000002</v>
          </cell>
          <cell r="I264">
            <v>3.1859999999999999</v>
          </cell>
          <cell r="J264">
            <v>1.2465599999999999</v>
          </cell>
          <cell r="K264">
            <v>1.1063780000000001</v>
          </cell>
          <cell r="L264">
            <v>4.8288770000000003</v>
          </cell>
          <cell r="M264">
            <v>8.2744719999999994</v>
          </cell>
          <cell r="N264">
            <v>9.7507509999999993</v>
          </cell>
          <cell r="O264">
            <v>3.2777020000000001</v>
          </cell>
          <cell r="P264">
            <v>2.6889759999999998</v>
          </cell>
          <cell r="Q264">
            <v>15.846256</v>
          </cell>
          <cell r="R264">
            <v>17.833320000000001</v>
          </cell>
          <cell r="S264">
            <v>1.160364</v>
          </cell>
          <cell r="T264">
            <v>2.4491070000000001</v>
          </cell>
          <cell r="U264">
            <v>9.0767670000000003</v>
          </cell>
          <cell r="V264">
            <v>12.454886</v>
          </cell>
          <cell r="W264">
            <v>2.0784060000000002</v>
          </cell>
          <cell r="X264">
            <v>0.75314099999999995</v>
          </cell>
          <cell r="Y264">
            <v>1.8375239999999999</v>
          </cell>
          <cell r="Z264">
            <v>1.2435959999999999</v>
          </cell>
          <cell r="AA264">
            <v>1.4631799999999999</v>
          </cell>
          <cell r="AB264">
            <v>1.52413</v>
          </cell>
          <cell r="AC264">
            <v>1.503493</v>
          </cell>
          <cell r="AD264">
            <v>1.389</v>
          </cell>
          <cell r="AE264">
            <v>0.90200000000000002</v>
          </cell>
          <cell r="AF264">
            <v>1.0218830000000001</v>
          </cell>
          <cell r="AG264">
            <v>1.5703387002835387</v>
          </cell>
          <cell r="AH264">
            <v>1.3558410070577545</v>
          </cell>
          <cell r="AI264">
            <v>1.4713314224091236</v>
          </cell>
          <cell r="AJ264">
            <v>1.5868432743521095</v>
          </cell>
          <cell r="AK264">
            <v>1.8110335098325592</v>
          </cell>
          <cell r="AL264">
            <v>2.1991366835595758</v>
          </cell>
          <cell r="AM264">
            <v>2.4181667414596637</v>
          </cell>
          <cell r="AN264">
            <v>2.4920236676449798</v>
          </cell>
          <cell r="AO264">
            <v>2.5960335601266311</v>
          </cell>
          <cell r="AP264">
            <v>2.6572169301089685</v>
          </cell>
          <cell r="AQ264">
            <v>2.6434032840222188</v>
          </cell>
          <cell r="AR264">
            <v>2.5588821699398117</v>
          </cell>
          <cell r="AS264">
            <v>2.4711449832227861</v>
          </cell>
          <cell r="AT264">
            <v>2.3426908549256784</v>
          </cell>
          <cell r="AU264">
            <v>2.2236798759853036</v>
          </cell>
          <cell r="AV264">
            <v>2.1503325135528124</v>
          </cell>
          <cell r="AW264">
            <v>2.120152727293763</v>
          </cell>
          <cell r="AX264">
            <v>2.2171350750452579</v>
          </cell>
          <cell r="AY264">
            <v>2.3471149608423088</v>
          </cell>
          <cell r="AZ264">
            <v>2.4952287697322899</v>
          </cell>
          <cell r="BA264">
            <v>2.6445727733157098</v>
          </cell>
          <cell r="BB264">
            <v>2.7905501124510446</v>
          </cell>
          <cell r="BC264">
            <v>2.9247389635645935</v>
          </cell>
          <cell r="BD264">
            <v>3.0431152659332317</v>
          </cell>
          <cell r="BE264">
            <v>3.1451073682668902</v>
          </cell>
          <cell r="BF264">
            <v>3.2314582367172511</v>
          </cell>
          <cell r="BG264">
            <v>3.3033901517228927</v>
          </cell>
        </row>
        <row r="265">
          <cell r="D265">
            <v>1.2270000000000001</v>
          </cell>
          <cell r="E265">
            <v>5.6360000000000001</v>
          </cell>
          <cell r="F265">
            <v>5.1349999999999998</v>
          </cell>
          <cell r="G265">
            <v>0.22800000000000001</v>
          </cell>
          <cell r="H265">
            <v>15.683999999999999</v>
          </cell>
          <cell r="I265">
            <v>0.92200000000000004</v>
          </cell>
          <cell r="J265">
            <v>1.370395</v>
          </cell>
          <cell r="K265">
            <v>1.59266</v>
          </cell>
          <cell r="L265">
            <v>9.7528369999999995</v>
          </cell>
          <cell r="M265">
            <v>9.4933519999999998</v>
          </cell>
          <cell r="N265">
            <v>1.8754569999999999</v>
          </cell>
          <cell r="O265">
            <v>11.559646000000001</v>
          </cell>
          <cell r="P265">
            <v>2.6351239999999998</v>
          </cell>
          <cell r="Q265">
            <v>15.865678000000001</v>
          </cell>
          <cell r="R265">
            <v>19.686782999999998</v>
          </cell>
          <cell r="S265">
            <v>1.544457</v>
          </cell>
          <cell r="T265">
            <v>2.138083</v>
          </cell>
          <cell r="U265">
            <v>2.0560900000000002</v>
          </cell>
          <cell r="V265">
            <v>10.476246</v>
          </cell>
          <cell r="W265">
            <v>1.3953</v>
          </cell>
          <cell r="X265">
            <v>0.89492099999999997</v>
          </cell>
          <cell r="Y265">
            <v>1.457244</v>
          </cell>
          <cell r="Z265">
            <v>0.754525</v>
          </cell>
          <cell r="AA265">
            <v>1.7627949999999999</v>
          </cell>
          <cell r="AB265">
            <v>1.4681839999999999</v>
          </cell>
          <cell r="AC265">
            <v>1.35487</v>
          </cell>
          <cell r="AD265">
            <v>0.871</v>
          </cell>
          <cell r="AE265">
            <v>0.66100000000000003</v>
          </cell>
          <cell r="AF265">
            <v>1.0019530000000001</v>
          </cell>
          <cell r="AG265">
            <v>2.2400299923100278</v>
          </cell>
          <cell r="AH265">
            <v>2.2028041903911113</v>
          </cell>
          <cell r="AI265">
            <v>2.3561079556906712</v>
          </cell>
          <cell r="AJ265">
            <v>2.5514357686968849</v>
          </cell>
          <cell r="AK265">
            <v>2.7404558002096238</v>
          </cell>
          <cell r="AL265">
            <v>2.6093146232366071</v>
          </cell>
          <cell r="AM265">
            <v>2.7228536527993694</v>
          </cell>
          <cell r="AN265">
            <v>2.662024805602357</v>
          </cell>
          <cell r="AO265">
            <v>2.4823675382631372</v>
          </cell>
          <cell r="AP265">
            <v>2.3178502297975889</v>
          </cell>
          <cell r="AQ265">
            <v>2.1706286896514806</v>
          </cell>
          <cell r="AR265">
            <v>2.0805830113138288</v>
          </cell>
          <cell r="AS265">
            <v>2.0669699109004824</v>
          </cell>
          <cell r="AT265">
            <v>2.115630726100679</v>
          </cell>
          <cell r="AU265">
            <v>2.1669512985023465</v>
          </cell>
          <cell r="AV265">
            <v>2.2291682985925574</v>
          </cell>
          <cell r="AW265">
            <v>2.2875527327664744</v>
          </cell>
          <cell r="AX265">
            <v>2.4292264078332475</v>
          </cell>
          <cell r="AY265">
            <v>2.5596983307333336</v>
          </cell>
          <cell r="AZ265">
            <v>2.6797563877772816</v>
          </cell>
          <cell r="BA265">
            <v>2.7805325951225695</v>
          </cell>
          <cell r="BB265">
            <v>2.8644155669914575</v>
          </cell>
          <cell r="BC265">
            <v>2.9350082829723001</v>
          </cell>
          <cell r="BD265">
            <v>2.9967205644183821</v>
          </cell>
          <cell r="BE265">
            <v>3.0526222338395317</v>
          </cell>
          <cell r="BF265">
            <v>3.1065536130269251</v>
          </cell>
          <cell r="BG265">
            <v>3.1584009171928566</v>
          </cell>
        </row>
        <row r="266">
          <cell r="D266">
            <v>4.0250000000000004</v>
          </cell>
          <cell r="E266">
            <v>5.4569999999999999</v>
          </cell>
          <cell r="F266">
            <v>0.50700000000000001</v>
          </cell>
          <cell r="G266">
            <v>0.27600000000000002</v>
          </cell>
          <cell r="H266">
            <v>11.7</v>
          </cell>
          <cell r="I266">
            <v>0.72699999999999998</v>
          </cell>
          <cell r="J266">
            <v>0.67981499999999995</v>
          </cell>
          <cell r="K266">
            <v>2.357882</v>
          </cell>
          <cell r="L266">
            <v>2.188275</v>
          </cell>
          <cell r="M266">
            <v>5.9489039999999997</v>
          </cell>
          <cell r="N266">
            <v>9.1039300000000001</v>
          </cell>
          <cell r="O266">
            <v>13.018226</v>
          </cell>
          <cell r="P266">
            <v>3.089934</v>
          </cell>
          <cell r="Q266">
            <v>9.3222039999999993</v>
          </cell>
          <cell r="R266">
            <v>22.640481999999999</v>
          </cell>
          <cell r="S266">
            <v>2.3477239999999999</v>
          </cell>
          <cell r="T266">
            <v>2.6521919999999999</v>
          </cell>
          <cell r="U266">
            <v>2.2086109999999999</v>
          </cell>
          <cell r="V266">
            <v>8.1594850000000001</v>
          </cell>
          <cell r="W266">
            <v>2.3289010000000001</v>
          </cell>
          <cell r="X266">
            <v>0.89088599999999996</v>
          </cell>
          <cell r="Y266">
            <v>1.100795</v>
          </cell>
          <cell r="Z266">
            <v>1.2171449999999999</v>
          </cell>
          <cell r="AA266">
            <v>1.24031</v>
          </cell>
          <cell r="AB266">
            <v>1.429765</v>
          </cell>
          <cell r="AC266">
            <v>1.49281</v>
          </cell>
          <cell r="AD266">
            <v>1.268</v>
          </cell>
          <cell r="AE266">
            <v>3.2959999999999998</v>
          </cell>
          <cell r="AF266">
            <v>1.2168330000000001</v>
          </cell>
          <cell r="AG266">
            <v>2.5407598425601887</v>
          </cell>
          <cell r="AH266">
            <v>2.8961654932764342</v>
          </cell>
          <cell r="AI266">
            <v>2.8547808882418173</v>
          </cell>
          <cell r="AJ266">
            <v>2.7746847439414828</v>
          </cell>
          <cell r="AK266">
            <v>2.5478772959769227</v>
          </cell>
          <cell r="AL266">
            <v>2.2366156065751279</v>
          </cell>
          <cell r="AM266">
            <v>1.9978791565803349</v>
          </cell>
          <cell r="AN266">
            <v>2.0321943459140743</v>
          </cell>
          <cell r="AO266">
            <v>2.0385770432109425</v>
          </cell>
          <cell r="AP266">
            <v>2.0976489042886648</v>
          </cell>
          <cell r="AQ266">
            <v>2.1685501045083933</v>
          </cell>
          <cell r="AR266">
            <v>2.2411832325813212</v>
          </cell>
          <cell r="AS266">
            <v>2.288797207922411</v>
          </cell>
          <cell r="AT266">
            <v>2.3496620436619993</v>
          </cell>
          <cell r="AU266">
            <v>2.389571075158246</v>
          </cell>
          <cell r="AV266">
            <v>2.409759555258943</v>
          </cell>
          <cell r="AW266">
            <v>2.4126653528749453</v>
          </cell>
          <cell r="AX266">
            <v>2.4972457180436343</v>
          </cell>
          <cell r="AY266">
            <v>2.5634538909293649</v>
          </cell>
          <cell r="AZ266">
            <v>2.6248234587558099</v>
          </cell>
          <cell r="BA266">
            <v>2.6832992633078749</v>
          </cell>
          <cell r="BB266">
            <v>2.7418301382937376</v>
          </cell>
          <cell r="BC266">
            <v>2.7996303367960049</v>
          </cell>
          <cell r="BD266">
            <v>2.8558003897300677</v>
          </cell>
          <cell r="BE266">
            <v>2.9066439337263952</v>
          </cell>
          <cell r="BF266">
            <v>2.9474796860058823</v>
          </cell>
          <cell r="BG266">
            <v>2.9727818087764271</v>
          </cell>
        </row>
        <row r="267">
          <cell r="D267">
            <v>6.0060000000000002</v>
          </cell>
          <cell r="E267">
            <v>1.3360000000000001</v>
          </cell>
          <cell r="F267">
            <v>5.9580000000000002</v>
          </cell>
          <cell r="G267">
            <v>1.012</v>
          </cell>
          <cell r="H267">
            <v>10.044</v>
          </cell>
          <cell r="I267">
            <v>5.335</v>
          </cell>
          <cell r="J267">
            <v>4.6005599999999998</v>
          </cell>
          <cell r="K267">
            <v>0.93662100000000004</v>
          </cell>
          <cell r="L267">
            <v>2.5422889999999998</v>
          </cell>
          <cell r="M267">
            <v>1.9436089999999999</v>
          </cell>
          <cell r="N267">
            <v>10.315852</v>
          </cell>
          <cell r="O267">
            <v>20.749051000000001</v>
          </cell>
          <cell r="P267">
            <v>3.217695</v>
          </cell>
          <cell r="Q267">
            <v>12.103424</v>
          </cell>
          <cell r="R267">
            <v>14.342854000000001</v>
          </cell>
          <cell r="S267">
            <v>1.775676</v>
          </cell>
          <cell r="T267">
            <v>2.9682230000000001</v>
          </cell>
          <cell r="U267">
            <v>1.7337389999999999</v>
          </cell>
          <cell r="V267">
            <v>3.4014229999999999</v>
          </cell>
          <cell r="W267">
            <v>1.7075020000000001</v>
          </cell>
          <cell r="X267">
            <v>4.7418579999999997</v>
          </cell>
          <cell r="Y267">
            <v>1.243328</v>
          </cell>
          <cell r="Z267">
            <v>0.98382199999999997</v>
          </cell>
          <cell r="AA267">
            <v>0.98991099999999999</v>
          </cell>
          <cell r="AB267">
            <v>1.542036</v>
          </cell>
          <cell r="AC267">
            <v>1.807545</v>
          </cell>
          <cell r="AD267">
            <v>2.2320000000000002</v>
          </cell>
          <cell r="AE267">
            <v>3.327</v>
          </cell>
          <cell r="AF267">
            <v>2.534338</v>
          </cell>
          <cell r="AG267">
            <v>1.9907493833021452</v>
          </cell>
          <cell r="AH267">
            <v>2.1152175325983538</v>
          </cell>
          <cell r="AI267">
            <v>1.937428147840176</v>
          </cell>
          <cell r="AJ267">
            <v>1.9510280834503697</v>
          </cell>
          <cell r="AK267">
            <v>1.9949726357106303</v>
          </cell>
          <cell r="AL267">
            <v>2.1623253299708409</v>
          </cell>
          <cell r="AM267">
            <v>2.1471310190826962</v>
          </cell>
          <cell r="AN267">
            <v>2.2327874532287884</v>
          </cell>
          <cell r="AO267">
            <v>2.3055340845490084</v>
          </cell>
          <cell r="AP267">
            <v>2.3581382760752709</v>
          </cell>
          <cell r="AQ267">
            <v>2.4003952066762912</v>
          </cell>
          <cell r="AR267">
            <v>2.4514551977806356</v>
          </cell>
          <cell r="AS267">
            <v>2.4323326107100236</v>
          </cell>
          <cell r="AT267">
            <v>2.4064764850524916</v>
          </cell>
          <cell r="AU267">
            <v>2.3726672641552824</v>
          </cell>
          <cell r="AV267">
            <v>2.343057471357501</v>
          </cell>
          <cell r="AW267">
            <v>2.313308256360652</v>
          </cell>
          <cell r="AX267">
            <v>2.3761960874752184</v>
          </cell>
          <cell r="AY267">
            <v>2.4382987035274839</v>
          </cell>
          <cell r="AZ267">
            <v>2.5017977518284651</v>
          </cell>
          <cell r="BA267">
            <v>2.5623377642746519</v>
          </cell>
          <cell r="BB267">
            <v>2.6154963979632275</v>
          </cell>
          <cell r="BC267">
            <v>2.6536866669615442</v>
          </cell>
          <cell r="BD267">
            <v>2.6702682689980617</v>
          </cell>
          <cell r="BE267">
            <v>2.6633874835266931</v>
          </cell>
          <cell r="BF267">
            <v>2.636041457821205</v>
          </cell>
          <cell r="BG267">
            <v>2.595795368776773</v>
          </cell>
        </row>
        <row r="268">
          <cell r="D268">
            <v>0.29899999999999999</v>
          </cell>
          <cell r="E268">
            <v>8.0510000000000002</v>
          </cell>
          <cell r="F268">
            <v>4.5110000000000001</v>
          </cell>
          <cell r="G268">
            <v>0.35</v>
          </cell>
          <cell r="H268">
            <v>0.81499999999999995</v>
          </cell>
          <cell r="I268">
            <v>11.971</v>
          </cell>
          <cell r="J268">
            <v>7.1453410000000002</v>
          </cell>
          <cell r="K268">
            <v>1.310872</v>
          </cell>
          <cell r="L268">
            <v>1.683508</v>
          </cell>
          <cell r="M268">
            <v>1.3932329999999999</v>
          </cell>
          <cell r="N268">
            <v>1.4732479999999999</v>
          </cell>
          <cell r="O268">
            <v>20.625502999999998</v>
          </cell>
          <cell r="P268">
            <v>5.5182260000000003</v>
          </cell>
          <cell r="Q268">
            <v>15.206951</v>
          </cell>
          <cell r="R268">
            <v>31.361781000000001</v>
          </cell>
          <cell r="S268">
            <v>2.171008</v>
          </cell>
          <cell r="T268">
            <v>4.6109309999999999</v>
          </cell>
          <cell r="U268">
            <v>2.3690959999999999</v>
          </cell>
          <cell r="V268">
            <v>3.7087180000000002</v>
          </cell>
          <cell r="W268">
            <v>2.2288109999999999</v>
          </cell>
          <cell r="X268">
            <v>8.9041320000000006</v>
          </cell>
          <cell r="Y268">
            <v>1.2270000000000001</v>
          </cell>
          <cell r="Z268">
            <v>0.92223999999999995</v>
          </cell>
          <cell r="AA268">
            <v>0.98804800000000004</v>
          </cell>
          <cell r="AB268">
            <v>2.3262499999999999</v>
          </cell>
          <cell r="AC268">
            <v>1.60642</v>
          </cell>
          <cell r="AD268">
            <v>1.4730000000000001</v>
          </cell>
          <cell r="AE268">
            <v>1.3620000000000001</v>
          </cell>
          <cell r="AF268">
            <v>1.5896779999999999</v>
          </cell>
          <cell r="AG268">
            <v>2.0392878562562196</v>
          </cell>
          <cell r="AH268">
            <v>2.1140127921166645</v>
          </cell>
          <cell r="AI268">
            <v>2.2163559131865256</v>
          </cell>
          <cell r="AJ268">
            <v>2.2197086566205648</v>
          </cell>
          <cell r="AK268">
            <v>2.1462898772335066</v>
          </cell>
          <cell r="AL268">
            <v>2.4675700269866816</v>
          </cell>
          <cell r="AM268">
            <v>2.4777459487177644</v>
          </cell>
          <cell r="AN268">
            <v>2.4793768708178376</v>
          </cell>
          <cell r="AO268">
            <v>2.4309933096256664</v>
          </cell>
          <cell r="AP268">
            <v>2.4015898327552279</v>
          </cell>
          <cell r="AQ268">
            <v>2.3719570916336217</v>
          </cell>
          <cell r="AR268">
            <v>2.3484653204301047</v>
          </cell>
          <cell r="AS268">
            <v>2.3103307663317914</v>
          </cell>
          <cell r="AT268">
            <v>2.2829443456367606</v>
          </cell>
          <cell r="AU268">
            <v>2.2528437577709823</v>
          </cell>
          <cell r="AV268">
            <v>2.2294354611535248</v>
          </cell>
          <cell r="AW268">
            <v>2.2128655928452936</v>
          </cell>
          <cell r="AX268">
            <v>2.2800007258215302</v>
          </cell>
          <cell r="AY268">
            <v>2.3344832150692021</v>
          </cell>
          <cell r="AZ268">
            <v>2.3642159428832095</v>
          </cell>
          <cell r="BA268">
            <v>2.364811944019749</v>
          </cell>
          <cell r="BB268">
            <v>2.3389118490728293</v>
          </cell>
          <cell r="BC268">
            <v>2.3003402341480559</v>
          </cell>
          <cell r="BD268">
            <v>2.2613146967344129</v>
          </cell>
          <cell r="BE268">
            <v>2.2302864806078055</v>
          </cell>
          <cell r="BF268">
            <v>2.2149000075169099</v>
          </cell>
          <cell r="BG268">
            <v>2.2200345372226167</v>
          </cell>
        </row>
        <row r="273">
          <cell r="E273">
            <v>55.167999999999999</v>
          </cell>
          <cell r="F273">
            <v>77.286000000000001</v>
          </cell>
          <cell r="G273">
            <v>66.748999999999995</v>
          </cell>
          <cell r="H273">
            <v>46.417000000000002</v>
          </cell>
          <cell r="I273">
            <v>101.188</v>
          </cell>
          <cell r="J273">
            <v>51.57</v>
          </cell>
          <cell r="K273">
            <v>44.968651000000001</v>
          </cell>
          <cell r="L273">
            <v>64.403482999999994</v>
          </cell>
          <cell r="M273">
            <v>137.59939700000001</v>
          </cell>
          <cell r="N273">
            <v>74.914345999999995</v>
          </cell>
          <cell r="O273">
            <v>109.721479</v>
          </cell>
          <cell r="P273">
            <v>83.615127000000001</v>
          </cell>
          <cell r="Q273">
            <v>126.83722299999999</v>
          </cell>
          <cell r="R273">
            <v>123.884034</v>
          </cell>
          <cell r="S273">
            <v>190.12894600000001</v>
          </cell>
          <cell r="T273">
            <v>207.08729600000001</v>
          </cell>
          <cell r="U273">
            <v>197.139397</v>
          </cell>
          <cell r="V273">
            <v>124.89824</v>
          </cell>
          <cell r="W273">
            <v>203.572104</v>
          </cell>
          <cell r="X273">
            <v>169.32848899999999</v>
          </cell>
          <cell r="Y273">
            <v>217.702112</v>
          </cell>
          <cell r="Z273">
            <v>197.44499999999999</v>
          </cell>
          <cell r="AA273">
            <v>256.469628</v>
          </cell>
          <cell r="AB273">
            <v>282.541628</v>
          </cell>
          <cell r="AC273">
            <v>306.46761400000003</v>
          </cell>
          <cell r="AD273">
            <v>196.56504200000001</v>
          </cell>
          <cell r="AE273">
            <v>208.631</v>
          </cell>
          <cell r="AF273">
            <v>262.60599999999999</v>
          </cell>
          <cell r="AG273">
            <v>298.16904002544948</v>
          </cell>
          <cell r="AH273">
            <v>239.9632278366204</v>
          </cell>
          <cell r="AI273">
            <v>119.41739718547731</v>
          </cell>
          <cell r="AJ273">
            <v>58.218249006811938</v>
          </cell>
          <cell r="AK273">
            <v>58.483343779438556</v>
          </cell>
          <cell r="AL273">
            <v>59.68541800987844</v>
          </cell>
          <cell r="AM273">
            <v>107.75661835831202</v>
          </cell>
          <cell r="AN273">
            <v>138.90272039731801</v>
          </cell>
          <cell r="AO273">
            <v>138.47682276369744</v>
          </cell>
          <cell r="AP273">
            <v>138.37964704964079</v>
          </cell>
          <cell r="AQ273">
            <v>158.52123568776202</v>
          </cell>
          <cell r="AR273">
            <v>166.62892187967049</v>
          </cell>
          <cell r="AS273">
            <v>178.43992436949338</v>
          </cell>
          <cell r="AT273">
            <v>198.10410368398095</v>
          </cell>
          <cell r="AU273">
            <v>217.89116927037827</v>
          </cell>
          <cell r="AV273">
            <v>217.94368300415152</v>
          </cell>
          <cell r="AW273">
            <v>218.00514878888222</v>
          </cell>
          <cell r="AX273">
            <v>217.99768875069674</v>
          </cell>
          <cell r="AY273">
            <v>217.96585231318753</v>
          </cell>
          <cell r="AZ273">
            <v>217.95110608294419</v>
          </cell>
          <cell r="BA273">
            <v>217.96070842545927</v>
          </cell>
          <cell r="BB273">
            <v>217.97269578797241</v>
          </cell>
          <cell r="BC273">
            <v>217.97610087223399</v>
          </cell>
          <cell r="BD273">
            <v>217.96961027205205</v>
          </cell>
          <cell r="BE273">
            <v>217.96529269635946</v>
          </cell>
          <cell r="BF273">
            <v>217.96604428813237</v>
          </cell>
          <cell r="BG273">
            <v>217.96888161081543</v>
          </cell>
          <cell r="BH273">
            <v>217.96888161081543</v>
          </cell>
        </row>
        <row r="274">
          <cell r="E274">
            <v>46.819000000000003</v>
          </cell>
          <cell r="F274">
            <v>67.745000000000005</v>
          </cell>
          <cell r="G274">
            <v>76.441999999999993</v>
          </cell>
          <cell r="H274">
            <v>83.284000000000006</v>
          </cell>
          <cell r="I274">
            <v>84.802999999999997</v>
          </cell>
          <cell r="J274">
            <v>59.234000000000002</v>
          </cell>
          <cell r="K274">
            <v>43.377999000000003</v>
          </cell>
          <cell r="L274">
            <v>79.056521000000004</v>
          </cell>
          <cell r="M274">
            <v>65.667168000000004</v>
          </cell>
          <cell r="N274">
            <v>84.144724999999994</v>
          </cell>
          <cell r="O274">
            <v>78.994155000000006</v>
          </cell>
          <cell r="P274">
            <v>97.901955999999998</v>
          </cell>
          <cell r="Q274">
            <v>82.649359000000004</v>
          </cell>
          <cell r="R274">
            <v>125.45602599999999</v>
          </cell>
          <cell r="S274">
            <v>176.916336</v>
          </cell>
          <cell r="T274">
            <v>194.618561</v>
          </cell>
          <cell r="U274">
            <v>252.03101799999999</v>
          </cell>
          <cell r="V274">
            <v>145.88040699999999</v>
          </cell>
          <cell r="W274">
            <v>156.514872</v>
          </cell>
          <cell r="X274">
            <v>199.678111</v>
          </cell>
          <cell r="Y274">
            <v>243.248211</v>
          </cell>
          <cell r="Z274">
            <v>210.46750299999999</v>
          </cell>
          <cell r="AA274">
            <v>275.97072700000001</v>
          </cell>
          <cell r="AB274">
            <v>261.98314900000003</v>
          </cell>
          <cell r="AC274">
            <v>221.904349</v>
          </cell>
          <cell r="AD274">
            <v>206.09968799999999</v>
          </cell>
          <cell r="AE274">
            <v>181.18199999999999</v>
          </cell>
          <cell r="AF274">
            <v>282.41699999999997</v>
          </cell>
          <cell r="AG274">
            <v>326.38412998147322</v>
          </cell>
          <cell r="AH274">
            <v>264.87265550671748</v>
          </cell>
          <cell r="AI274">
            <v>129.04797778933249</v>
          </cell>
          <cell r="AJ274">
            <v>64.039763859683433</v>
          </cell>
          <cell r="AK274">
            <v>61.656093329079539</v>
          </cell>
          <cell r="AL274">
            <v>59.491885088248779</v>
          </cell>
          <cell r="AM274">
            <v>105.86028639910219</v>
          </cell>
          <cell r="AN274">
            <v>136.05907429947447</v>
          </cell>
          <cell r="AO274">
            <v>141.35035928220131</v>
          </cell>
          <cell r="AP274">
            <v>144.71679624776596</v>
          </cell>
          <cell r="AQ274">
            <v>166.49957424474883</v>
          </cell>
          <cell r="AR274">
            <v>174.78752492209938</v>
          </cell>
          <cell r="AS274">
            <v>186.23324359741457</v>
          </cell>
          <cell r="AT274">
            <v>205.0461249307406</v>
          </cell>
          <cell r="AU274">
            <v>223.73593643812896</v>
          </cell>
          <cell r="AV274">
            <v>223.23319027158692</v>
          </cell>
          <cell r="AW274">
            <v>224.68490346308934</v>
          </cell>
          <cell r="AX274">
            <v>228.21971899209694</v>
          </cell>
          <cell r="AY274">
            <v>233.36796616010477</v>
          </cell>
          <cell r="AZ274">
            <v>239.24709704821407</v>
          </cell>
          <cell r="BA274">
            <v>245.24251539516337</v>
          </cell>
          <cell r="BB274">
            <v>250.57946767050211</v>
          </cell>
          <cell r="BC274">
            <v>254.0521974446676</v>
          </cell>
          <cell r="BD274">
            <v>255.23177482205037</v>
          </cell>
          <cell r="BE274">
            <v>254.360143345701</v>
          </cell>
          <cell r="BF274">
            <v>251.97331436110963</v>
          </cell>
          <cell r="BG274">
            <v>248.57409240441586</v>
          </cell>
          <cell r="BH274">
            <v>248.57409240441586</v>
          </cell>
        </row>
        <row r="275">
          <cell r="D275">
            <v>44.3</v>
          </cell>
          <cell r="E275">
            <v>84.798000000000002</v>
          </cell>
          <cell r="F275">
            <v>82.435000000000002</v>
          </cell>
          <cell r="G275">
            <v>74.537000000000006</v>
          </cell>
          <cell r="H275">
            <v>76.16</v>
          </cell>
          <cell r="I275">
            <v>95.728999999999999</v>
          </cell>
          <cell r="J275">
            <v>60.622</v>
          </cell>
          <cell r="K275">
            <v>43.306922</v>
          </cell>
          <cell r="L275">
            <v>82.139529999999993</v>
          </cell>
          <cell r="M275">
            <v>97.945285999999996</v>
          </cell>
          <cell r="N275">
            <v>84.321681999999996</v>
          </cell>
          <cell r="O275">
            <v>106.139854</v>
          </cell>
          <cell r="P275">
            <v>103.217518</v>
          </cell>
          <cell r="Q275">
            <v>130.85654099999999</v>
          </cell>
          <cell r="R275">
            <v>137.906285</v>
          </cell>
          <cell r="S275">
            <v>236.48936</v>
          </cell>
          <cell r="T275">
            <v>246.632721</v>
          </cell>
          <cell r="U275">
            <v>237.49527800000001</v>
          </cell>
          <cell r="V275">
            <v>247.28294</v>
          </cell>
          <cell r="W275">
            <v>238.65502799999999</v>
          </cell>
          <cell r="X275">
            <v>241.78489500000001</v>
          </cell>
          <cell r="Y275">
            <v>281.90100200000001</v>
          </cell>
          <cell r="Z275">
            <v>325.01354500000002</v>
          </cell>
          <cell r="AA275">
            <v>256.65875399999999</v>
          </cell>
          <cell r="AB275">
            <v>309.64937800000001</v>
          </cell>
          <cell r="AC275">
            <v>275.08331299999998</v>
          </cell>
          <cell r="AD275">
            <v>253.34112300000001</v>
          </cell>
          <cell r="AE275">
            <v>274.291</v>
          </cell>
          <cell r="AF275">
            <v>274.91000000000003</v>
          </cell>
          <cell r="AG275">
            <v>297.43083262673673</v>
          </cell>
          <cell r="AH275">
            <v>226.54836288322201</v>
          </cell>
          <cell r="AI275">
            <v>116.84368943180192</v>
          </cell>
          <cell r="AJ275">
            <v>59.468603278170299</v>
          </cell>
          <cell r="AK275">
            <v>60.334273314358754</v>
          </cell>
          <cell r="AL275">
            <v>61.604357676134271</v>
          </cell>
          <cell r="AM275">
            <v>113.68440906480713</v>
          </cell>
          <cell r="AN275">
            <v>147.32827662398543</v>
          </cell>
          <cell r="AO275">
            <v>145.68483154779182</v>
          </cell>
          <cell r="AP275">
            <v>143.45446231462915</v>
          </cell>
          <cell r="AQ275">
            <v>161.67286264334879</v>
          </cell>
          <cell r="AR275">
            <v>168.73207411121456</v>
          </cell>
          <cell r="AS275">
            <v>181.83721444322293</v>
          </cell>
          <cell r="AT275">
            <v>204.76586535261035</v>
          </cell>
          <cell r="AU275">
            <v>230.75375805754388</v>
          </cell>
          <cell r="AV275">
            <v>238.82509878173462</v>
          </cell>
          <cell r="AW275">
            <v>247.01208521265625</v>
          </cell>
          <cell r="AX275">
            <v>253.12894174123323</v>
          </cell>
          <cell r="AY275">
            <v>256.49269318264891</v>
          </cell>
          <cell r="AZ275">
            <v>257.43851943423761</v>
          </cell>
          <cell r="BA275">
            <v>256.18874765256197</v>
          </cell>
          <cell r="BB275">
            <v>252.9099720995703</v>
          </cell>
          <cell r="BC275">
            <v>248.77078435948624</v>
          </cell>
          <cell r="BD275">
            <v>244.55854825969206</v>
          </cell>
          <cell r="BE275">
            <v>240.44240965076861</v>
          </cell>
          <cell r="BF275">
            <v>236.41513302031962</v>
          </cell>
          <cell r="BG275">
            <v>232.52643891142392</v>
          </cell>
        </row>
        <row r="276">
          <cell r="D276">
            <v>38.997999999999998</v>
          </cell>
          <cell r="E276">
            <v>74.072000000000003</v>
          </cell>
          <cell r="F276">
            <v>83.272999999999996</v>
          </cell>
          <cell r="G276">
            <v>89.135000000000005</v>
          </cell>
          <cell r="H276">
            <v>60.637</v>
          </cell>
          <cell r="I276">
            <v>67.789000000000001</v>
          </cell>
          <cell r="J276">
            <v>59.716000000000001</v>
          </cell>
          <cell r="K276">
            <v>35.998766000000003</v>
          </cell>
          <cell r="L276">
            <v>75.068888999999999</v>
          </cell>
          <cell r="M276">
            <v>84.481165000000004</v>
          </cell>
          <cell r="N276">
            <v>85.132763999999995</v>
          </cell>
          <cell r="O276">
            <v>95.696387000000001</v>
          </cell>
          <cell r="P276">
            <v>100.432264</v>
          </cell>
          <cell r="Q276">
            <v>174.336185</v>
          </cell>
          <cell r="R276">
            <v>112.53543500000001</v>
          </cell>
          <cell r="S276">
            <v>198.39215999999999</v>
          </cell>
          <cell r="T276">
            <v>229.45662300000001</v>
          </cell>
          <cell r="U276">
            <v>198.775261</v>
          </cell>
          <cell r="V276">
            <v>202.73790600000001</v>
          </cell>
          <cell r="W276">
            <v>194.769813</v>
          </cell>
          <cell r="X276">
            <v>260.13702599999999</v>
          </cell>
          <cell r="Y276">
            <v>257.39690899999999</v>
          </cell>
          <cell r="Z276">
            <v>273.25200100000001</v>
          </cell>
          <cell r="AA276">
            <v>316.15477700000002</v>
          </cell>
          <cell r="AB276">
            <v>251.757319</v>
          </cell>
          <cell r="AC276">
            <v>267.76239299999997</v>
          </cell>
          <cell r="AD276">
            <v>194.44300000000001</v>
          </cell>
          <cell r="AE276">
            <v>217.46100000000001</v>
          </cell>
          <cell r="AF276">
            <v>255.12700000000001</v>
          </cell>
          <cell r="AG276">
            <v>310.22144841780994</v>
          </cell>
          <cell r="AH276">
            <v>254.58173203530453</v>
          </cell>
          <cell r="AI276">
            <v>127.12026436831295</v>
          </cell>
          <cell r="AJ276">
            <v>62.779067178114033</v>
          </cell>
          <cell r="AK276">
            <v>62.141019799443129</v>
          </cell>
          <cell r="AL276">
            <v>61.644126454197654</v>
          </cell>
          <cell r="AM276">
            <v>110.88274556778259</v>
          </cell>
          <cell r="AN276">
            <v>141.11382579090031</v>
          </cell>
          <cell r="AO276">
            <v>137.52962128030879</v>
          </cell>
          <cell r="AP276">
            <v>139.39194029606165</v>
          </cell>
          <cell r="AQ276">
            <v>166.10410893682095</v>
          </cell>
          <cell r="AR276">
            <v>181.68484011467089</v>
          </cell>
          <cell r="AS276">
            <v>201.80749550552221</v>
          </cell>
          <cell r="AT276">
            <v>231.57381408742864</v>
          </cell>
          <cell r="AU276">
            <v>260.77162807076184</v>
          </cell>
          <cell r="AV276">
            <v>260.94128785951841</v>
          </cell>
          <cell r="AW276">
            <v>257.41668770383632</v>
          </cell>
          <cell r="AX276">
            <v>253.08567768289387</v>
          </cell>
          <cell r="AY276">
            <v>248.72845694579931</v>
          </cell>
          <cell r="AZ276">
            <v>244.37775030580346</v>
          </cell>
          <cell r="BA276">
            <v>240.24534915909837</v>
          </cell>
          <cell r="BB276">
            <v>236.35550720486518</v>
          </cell>
          <cell r="BC276">
            <v>232.5049846382766</v>
          </cell>
          <cell r="BD276">
            <v>228.59207379355448</v>
          </cell>
          <cell r="BE276">
            <v>224.934279761325</v>
          </cell>
          <cell r="BF276">
            <v>221.87755359277145</v>
          </cell>
          <cell r="BG276">
            <v>219.68785943526242</v>
          </cell>
        </row>
        <row r="277">
          <cell r="D277">
            <v>38.536999999999999</v>
          </cell>
          <cell r="E277">
            <v>50.680999999999997</v>
          </cell>
          <cell r="F277">
            <v>88.994</v>
          </cell>
          <cell r="G277">
            <v>91.412000000000006</v>
          </cell>
          <cell r="H277">
            <v>55.71</v>
          </cell>
          <cell r="I277">
            <v>59.606000000000002</v>
          </cell>
          <cell r="J277">
            <v>54.813000000000002</v>
          </cell>
          <cell r="K277">
            <v>39.429212999999997</v>
          </cell>
          <cell r="L277">
            <v>78.980570999999998</v>
          </cell>
          <cell r="M277">
            <v>119.805044</v>
          </cell>
          <cell r="N277">
            <v>78.341654000000005</v>
          </cell>
          <cell r="O277">
            <v>102.88332200000001</v>
          </cell>
          <cell r="P277">
            <v>84.781390999999999</v>
          </cell>
          <cell r="Q277">
            <v>79.846200999999994</v>
          </cell>
          <cell r="R277">
            <v>100.36942500000001</v>
          </cell>
          <cell r="S277">
            <v>225.85838100000001</v>
          </cell>
          <cell r="T277">
            <v>257.48322899999999</v>
          </cell>
          <cell r="U277">
            <v>265.59549099999998</v>
          </cell>
          <cell r="V277">
            <v>201.41489200000001</v>
          </cell>
          <cell r="W277">
            <v>159.240835</v>
          </cell>
          <cell r="X277">
            <v>249.236435</v>
          </cell>
          <cell r="Y277">
            <v>265.38066199999997</v>
          </cell>
          <cell r="Z277">
            <v>250.945179</v>
          </cell>
          <cell r="AA277">
            <v>241.018</v>
          </cell>
          <cell r="AB277">
            <v>288.70495</v>
          </cell>
          <cell r="AC277">
            <v>303.99498599999998</v>
          </cell>
          <cell r="AD277">
            <v>220.52500000000001</v>
          </cell>
          <cell r="AE277">
            <v>246.98599999999999</v>
          </cell>
          <cell r="AF277">
            <v>273.16500000000002</v>
          </cell>
          <cell r="AG277">
            <v>309.84474825264482</v>
          </cell>
          <cell r="AH277">
            <v>249.88646671469604</v>
          </cell>
          <cell r="AI277">
            <v>119.50123284995131</v>
          </cell>
          <cell r="AJ277">
            <v>58.083961016490981</v>
          </cell>
          <cell r="AK277">
            <v>59.396651912506513</v>
          </cell>
          <cell r="AL277">
            <v>57.427872699827624</v>
          </cell>
          <cell r="AM277">
            <v>106.39089210955203</v>
          </cell>
          <cell r="AN277">
            <v>144.84169688101133</v>
          </cell>
          <cell r="AO277">
            <v>159.32343227150898</v>
          </cell>
          <cell r="AP277">
            <v>167.91304643944815</v>
          </cell>
          <cell r="AQ277">
            <v>192.88402623069769</v>
          </cell>
          <cell r="AR277">
            <v>201.12386286431678</v>
          </cell>
          <cell r="AS277">
            <v>212.79219092021157</v>
          </cell>
          <cell r="AT277">
            <v>231.09692856746952</v>
          </cell>
          <cell r="AU277">
            <v>247.93338318621397</v>
          </cell>
          <cell r="AV277">
            <v>243.63840514678438</v>
          </cell>
          <cell r="AW277">
            <v>240.34634319582639</v>
          </cell>
          <cell r="AX277">
            <v>236.65753231401359</v>
          </cell>
          <cell r="AY277">
            <v>232.65108195265347</v>
          </cell>
          <cell r="AZ277">
            <v>228.48417341504805</v>
          </cell>
          <cell r="BA277">
            <v>224.38579231384131</v>
          </cell>
          <cell r="BB277">
            <v>220.78178897221588</v>
          </cell>
          <cell r="BC277">
            <v>218.36856215286647</v>
          </cell>
          <cell r="BD277">
            <v>217.36745110988548</v>
          </cell>
          <cell r="BE277">
            <v>217.53570262750296</v>
          </cell>
          <cell r="BF277">
            <v>218.40909413523266</v>
          </cell>
          <cell r="BG277">
            <v>219.5893945485673</v>
          </cell>
        </row>
        <row r="278">
          <cell r="D278">
            <v>62.69</v>
          </cell>
          <cell r="E278">
            <v>78.893000000000001</v>
          </cell>
          <cell r="F278">
            <v>85.24</v>
          </cell>
          <cell r="G278">
            <v>67.076999999999998</v>
          </cell>
          <cell r="H278">
            <v>78.334999999999994</v>
          </cell>
          <cell r="I278">
            <v>95.5</v>
          </cell>
          <cell r="J278">
            <v>40.720390999999999</v>
          </cell>
          <cell r="K278">
            <v>33.851864999999997</v>
          </cell>
          <cell r="L278">
            <v>74.262055000000004</v>
          </cell>
          <cell r="M278">
            <v>50.49147</v>
          </cell>
          <cell r="N278">
            <v>84.139781999999997</v>
          </cell>
          <cell r="O278">
            <v>113.821011</v>
          </cell>
          <cell r="P278">
            <v>131.623074</v>
          </cell>
          <cell r="Q278">
            <v>112.02291200000001</v>
          </cell>
          <cell r="R278">
            <v>142.64324099999999</v>
          </cell>
          <cell r="S278">
            <v>206.433584</v>
          </cell>
          <cell r="T278">
            <v>222.259265</v>
          </cell>
          <cell r="U278">
            <v>193.42166700000001</v>
          </cell>
          <cell r="V278">
            <v>206.616803</v>
          </cell>
          <cell r="W278">
            <v>189.275937</v>
          </cell>
          <cell r="X278">
            <v>194.13761199999999</v>
          </cell>
          <cell r="Y278">
            <v>261.79852099999999</v>
          </cell>
          <cell r="Z278">
            <v>239.71979200000001</v>
          </cell>
          <cell r="AA278">
            <v>235.68345299999999</v>
          </cell>
          <cell r="AB278">
            <v>311.50646</v>
          </cell>
          <cell r="AC278">
            <v>299.781948</v>
          </cell>
          <cell r="AD278">
            <v>181.20699999999999</v>
          </cell>
          <cell r="AE278">
            <v>271.47000000000003</v>
          </cell>
          <cell r="AF278">
            <v>244.81899999999999</v>
          </cell>
          <cell r="AG278">
            <v>276.05404955519259</v>
          </cell>
          <cell r="AH278">
            <v>229.60261541557307</v>
          </cell>
          <cell r="AI278">
            <v>124.46875483674509</v>
          </cell>
          <cell r="AJ278">
            <v>66.423412781792535</v>
          </cell>
          <cell r="AK278">
            <v>67.889429234885355</v>
          </cell>
          <cell r="AL278">
            <v>70.290904272047669</v>
          </cell>
          <cell r="AM278">
            <v>135.24150149435553</v>
          </cell>
          <cell r="AN278">
            <v>173.48892276037472</v>
          </cell>
          <cell r="AO278">
            <v>165.49602552080191</v>
          </cell>
          <cell r="AP278">
            <v>159.41616597752881</v>
          </cell>
          <cell r="AQ278">
            <v>179.69642509752538</v>
          </cell>
          <cell r="AR278">
            <v>186.20497348610525</v>
          </cell>
          <cell r="AS278">
            <v>197.23870969411419</v>
          </cell>
          <cell r="AT278">
            <v>216.55903285596816</v>
          </cell>
          <cell r="AU278">
            <v>234.1254338014092</v>
          </cell>
          <cell r="AV278">
            <v>228.67931346351875</v>
          </cell>
          <cell r="AW278">
            <v>223.20262487026059</v>
          </cell>
          <cell r="AX278">
            <v>219.08317359180657</v>
          </cell>
          <cell r="AY278">
            <v>216.83841584221113</v>
          </cell>
          <cell r="AZ278">
            <v>216.10541709328234</v>
          </cell>
          <cell r="BA278">
            <v>216.61317936677173</v>
          </cell>
          <cell r="BB278">
            <v>218.19706965535579</v>
          </cell>
          <cell r="BC278">
            <v>219.92443117989379</v>
          </cell>
          <cell r="BD278">
            <v>221.2053733808595</v>
          </cell>
          <cell r="BE278">
            <v>222.00691915995563</v>
          </cell>
          <cell r="BF278">
            <v>222.5592146011804</v>
          </cell>
          <cell r="BG278">
            <v>223.05085228068484</v>
          </cell>
        </row>
        <row r="279">
          <cell r="D279">
            <v>39.69</v>
          </cell>
          <cell r="E279">
            <v>58.433999999999997</v>
          </cell>
          <cell r="F279">
            <v>69.174000000000007</v>
          </cell>
          <cell r="G279">
            <v>74.751999999999995</v>
          </cell>
          <cell r="H279">
            <v>98.450999999999993</v>
          </cell>
          <cell r="I279">
            <v>45.198</v>
          </cell>
          <cell r="J279">
            <v>48.600113999999998</v>
          </cell>
          <cell r="K279">
            <v>25.749410999999998</v>
          </cell>
          <cell r="L279">
            <v>89.350892000000002</v>
          </cell>
          <cell r="M279">
            <v>80.509180999999998</v>
          </cell>
          <cell r="N279">
            <v>99.447755000000001</v>
          </cell>
          <cell r="O279">
            <v>80.275959999999998</v>
          </cell>
          <cell r="P279">
            <v>100.44832599999999</v>
          </cell>
          <cell r="Q279">
            <v>113.443156</v>
          </cell>
          <cell r="R279">
            <v>131.354207</v>
          </cell>
          <cell r="S279">
            <v>150.24186700000001</v>
          </cell>
          <cell r="T279">
            <v>213.26293000000001</v>
          </cell>
          <cell r="U279">
            <v>227.745204</v>
          </cell>
          <cell r="V279">
            <v>209.58869200000001</v>
          </cell>
          <cell r="W279">
            <v>174.38326900000001</v>
          </cell>
          <cell r="X279">
            <v>304.23624100000001</v>
          </cell>
          <cell r="Y279">
            <v>264.64235000000002</v>
          </cell>
          <cell r="Z279">
            <v>272.37277999999998</v>
          </cell>
          <cell r="AA279">
            <v>208.49481399999999</v>
          </cell>
          <cell r="AB279">
            <v>248.097466</v>
          </cell>
          <cell r="AC279">
            <v>256.16794299999998</v>
          </cell>
          <cell r="AD279">
            <v>214.71</v>
          </cell>
          <cell r="AE279">
            <v>230.44300000000001</v>
          </cell>
          <cell r="AF279">
            <v>253.12899999999999</v>
          </cell>
          <cell r="AG279">
            <v>371.81292851768706</v>
          </cell>
          <cell r="AH279">
            <v>305.80135517717065</v>
          </cell>
          <cell r="AI279">
            <v>149.14717991551214</v>
          </cell>
          <cell r="AJ279">
            <v>72.33045446515419</v>
          </cell>
          <cell r="AK279">
            <v>72.643314883919345</v>
          </cell>
          <cell r="AL279">
            <v>69.249254776831847</v>
          </cell>
          <cell r="AM279">
            <v>118.93249890491943</v>
          </cell>
          <cell r="AN279">
            <v>154.20247010047748</v>
          </cell>
          <cell r="AO279">
            <v>155.50861101849495</v>
          </cell>
          <cell r="AP279">
            <v>153.82457240064466</v>
          </cell>
          <cell r="AQ279">
            <v>171.42202685074432</v>
          </cell>
          <cell r="AR279">
            <v>174.97310251095939</v>
          </cell>
          <cell r="AS279">
            <v>182.86642283511338</v>
          </cell>
          <cell r="AT279">
            <v>198.36868366191945</v>
          </cell>
          <cell r="AU279">
            <v>213.87901813945351</v>
          </cell>
          <cell r="AV279">
            <v>213.79538880121288</v>
          </cell>
          <cell r="AW279">
            <v>216.14481599820797</v>
          </cell>
          <cell r="AX279">
            <v>218.69323185713759</v>
          </cell>
          <cell r="AY279">
            <v>220.55344203784676</v>
          </cell>
          <cell r="AZ279">
            <v>221.79846958237383</v>
          </cell>
          <cell r="BA279">
            <v>222.43219642390267</v>
          </cell>
          <cell r="BB279">
            <v>222.5495270030367</v>
          </cell>
          <cell r="BC279">
            <v>222.70096075261822</v>
          </cell>
          <cell r="BD279">
            <v>223.31491924397059</v>
          </cell>
          <cell r="BE279">
            <v>224.25665797989589</v>
          </cell>
          <cell r="BF279">
            <v>225.19589785710929</v>
          </cell>
          <cell r="BG279">
            <v>225.87342563485024</v>
          </cell>
        </row>
        <row r="280">
          <cell r="D280">
            <v>46.601999999999997</v>
          </cell>
          <cell r="E280">
            <v>66.015000000000001</v>
          </cell>
          <cell r="F280">
            <v>89.225999999999999</v>
          </cell>
          <cell r="G280">
            <v>86.212000000000003</v>
          </cell>
          <cell r="H280">
            <v>87.8</v>
          </cell>
          <cell r="I280">
            <v>69.088999999999999</v>
          </cell>
          <cell r="J280">
            <v>48.109026999999998</v>
          </cell>
          <cell r="K280">
            <v>26.344021000000001</v>
          </cell>
          <cell r="L280">
            <v>90.809982000000005</v>
          </cell>
          <cell r="M280">
            <v>94.405054000000007</v>
          </cell>
          <cell r="N280">
            <v>89.675742</v>
          </cell>
          <cell r="O280">
            <v>88.266643000000002</v>
          </cell>
          <cell r="P280">
            <v>123.327972</v>
          </cell>
          <cell r="Q280">
            <v>157.49632299999999</v>
          </cell>
          <cell r="R280">
            <v>185.08924400000001</v>
          </cell>
          <cell r="S280">
            <v>247.42401899999999</v>
          </cell>
          <cell r="T280">
            <v>225.247321</v>
          </cell>
          <cell r="U280">
            <v>225.58003600000001</v>
          </cell>
          <cell r="V280">
            <v>206.62932799999999</v>
          </cell>
          <cell r="W280">
            <v>213.974997</v>
          </cell>
          <cell r="X280">
            <v>215.93535900000001</v>
          </cell>
          <cell r="Y280">
            <v>260.53807999999998</v>
          </cell>
          <cell r="Z280">
            <v>269.61428899999999</v>
          </cell>
          <cell r="AA280">
            <v>305.01386600000001</v>
          </cell>
          <cell r="AB280">
            <v>338.57626499999998</v>
          </cell>
          <cell r="AC280">
            <v>351.65327500000001</v>
          </cell>
          <cell r="AD280">
            <v>230.637</v>
          </cell>
          <cell r="AE280">
            <v>333.69499999999999</v>
          </cell>
          <cell r="AF280">
            <v>347.07799999999997</v>
          </cell>
          <cell r="AG280">
            <v>326.15778994083871</v>
          </cell>
          <cell r="AH280">
            <v>260.68710737219408</v>
          </cell>
          <cell r="AI280">
            <v>134.47028449587273</v>
          </cell>
          <cell r="AJ280">
            <v>66.752833757962705</v>
          </cell>
          <cell r="AK280">
            <v>66.484013601812052</v>
          </cell>
          <cell r="AL280">
            <v>66.386716874000214</v>
          </cell>
          <cell r="AM280">
            <v>119.1026748099661</v>
          </cell>
          <cell r="AN280">
            <v>151.537453723944</v>
          </cell>
          <cell r="AO280">
            <v>140.75407624139089</v>
          </cell>
          <cell r="AP280">
            <v>134.62493713905678</v>
          </cell>
          <cell r="AQ280">
            <v>152.93696314429795</v>
          </cell>
          <cell r="AR280">
            <v>162.04544664688905</v>
          </cell>
          <cell r="AS280">
            <v>175.71433270968063</v>
          </cell>
          <cell r="AT280">
            <v>198.76236446656901</v>
          </cell>
          <cell r="AU280">
            <v>222.27902597045875</v>
          </cell>
          <cell r="AV280">
            <v>223.33025327391141</v>
          </cell>
          <cell r="AW280">
            <v>222.53029503101953</v>
          </cell>
          <cell r="AX280">
            <v>221.92691193514921</v>
          </cell>
          <cell r="AY280">
            <v>222.09449590897458</v>
          </cell>
          <cell r="AZ280">
            <v>222.86567886612883</v>
          </cell>
          <cell r="BA280">
            <v>224.08742202181901</v>
          </cell>
          <cell r="BB280">
            <v>225.60008748778128</v>
          </cell>
          <cell r="BC280">
            <v>226.63560561477593</v>
          </cell>
          <cell r="BD280">
            <v>226.79069529504136</v>
          </cell>
          <cell r="BE280">
            <v>226.25331775483355</v>
          </cell>
          <cell r="BF280">
            <v>225.41606716581336</v>
          </cell>
          <cell r="BG280">
            <v>224.60547812587254</v>
          </cell>
        </row>
        <row r="281">
          <cell r="D281">
            <v>89.114999999999995</v>
          </cell>
          <cell r="E281">
            <v>61.636000000000003</v>
          </cell>
          <cell r="F281">
            <v>93.292000000000002</v>
          </cell>
          <cell r="G281">
            <v>63.963999999999999</v>
          </cell>
          <cell r="H281">
            <v>81.073999999999998</v>
          </cell>
          <cell r="I281">
            <v>62.357999999999997</v>
          </cell>
          <cell r="J281">
            <v>48.104542000000002</v>
          </cell>
          <cell r="K281">
            <v>86.926782000000003</v>
          </cell>
          <cell r="L281">
            <v>103.353838</v>
          </cell>
          <cell r="M281">
            <v>71.499882999999997</v>
          </cell>
          <cell r="N281">
            <v>79.721273999999994</v>
          </cell>
          <cell r="O281">
            <v>105.705686</v>
          </cell>
          <cell r="P281">
            <v>137.72146900000001</v>
          </cell>
          <cell r="Q281">
            <v>158.406566</v>
          </cell>
          <cell r="R281">
            <v>199.74808300000001</v>
          </cell>
          <cell r="S281">
            <v>213.56463500000001</v>
          </cell>
          <cell r="T281">
            <v>277.64773700000001</v>
          </cell>
          <cell r="U281">
            <v>201.974851</v>
          </cell>
          <cell r="V281">
            <v>207.63624999999999</v>
          </cell>
          <cell r="W281">
            <v>201.342727</v>
          </cell>
          <cell r="X281">
            <v>224.17146500000001</v>
          </cell>
          <cell r="Y281">
            <v>279.43105000000003</v>
          </cell>
          <cell r="Z281">
            <v>300.65239500000001</v>
          </cell>
          <cell r="AA281">
            <v>295.84524299999998</v>
          </cell>
          <cell r="AB281">
            <v>262.91943900000001</v>
          </cell>
          <cell r="AC281">
            <v>323.877499</v>
          </cell>
          <cell r="AD281">
            <v>227.852</v>
          </cell>
          <cell r="AE281">
            <v>257.58</v>
          </cell>
          <cell r="AF281">
            <v>293.12400000000002</v>
          </cell>
          <cell r="AG281">
            <v>330.39955121580329</v>
          </cell>
          <cell r="AH281">
            <v>273.76436706664526</v>
          </cell>
          <cell r="AI281">
            <v>128.33962668268376</v>
          </cell>
          <cell r="AJ281">
            <v>62.595243697991471</v>
          </cell>
          <cell r="AK281">
            <v>60.675985897373344</v>
          </cell>
          <cell r="AL281">
            <v>59.126383876233021</v>
          </cell>
          <cell r="AM281">
            <v>99.460353463486101</v>
          </cell>
          <cell r="AN281">
            <v>129.70969803288958</v>
          </cell>
          <cell r="AO281">
            <v>136.60243671316385</v>
          </cell>
          <cell r="AP281">
            <v>142.2601911783392</v>
          </cell>
          <cell r="AQ281">
            <v>163.58654785801176</v>
          </cell>
          <cell r="AR281">
            <v>171.21236932256377</v>
          </cell>
          <cell r="AS281">
            <v>182.50151158574644</v>
          </cell>
          <cell r="AT281">
            <v>201.27599267477905</v>
          </cell>
          <cell r="AU281">
            <v>220.09682305338134</v>
          </cell>
          <cell r="AV281">
            <v>221.56688969047215</v>
          </cell>
          <cell r="AW281">
            <v>224.46003638350075</v>
          </cell>
          <cell r="AX281">
            <v>226.66813626795354</v>
          </cell>
          <cell r="AY281">
            <v>227.64522471378737</v>
          </cell>
          <cell r="AZ281">
            <v>227.66015038319244</v>
          </cell>
          <cell r="BA281">
            <v>226.74448032544564</v>
          </cell>
          <cell r="BB281">
            <v>225.23548478482786</v>
          </cell>
          <cell r="BC281">
            <v>223.98124856691445</v>
          </cell>
          <cell r="BD281">
            <v>223.45897176868644</v>
          </cell>
          <cell r="BE281">
            <v>223.60720518348842</v>
          </cell>
          <cell r="BF281">
            <v>224.15845378324599</v>
          </cell>
          <cell r="BG281">
            <v>224.83719725332918</v>
          </cell>
        </row>
        <row r="282">
          <cell r="D282">
            <v>43.106999999999999</v>
          </cell>
          <cell r="E282">
            <v>66.869</v>
          </cell>
          <cell r="F282">
            <v>93.965000000000003</v>
          </cell>
          <cell r="G282">
            <v>83.007999999999996</v>
          </cell>
          <cell r="H282">
            <v>61.783999999999999</v>
          </cell>
          <cell r="I282">
            <v>58.036999999999999</v>
          </cell>
          <cell r="J282">
            <v>32.844993000000002</v>
          </cell>
          <cell r="K282">
            <v>50.595148999999999</v>
          </cell>
          <cell r="L282">
            <v>97.737404999999995</v>
          </cell>
          <cell r="M282">
            <v>49.273009999999999</v>
          </cell>
          <cell r="N282">
            <v>112.086887</v>
          </cell>
          <cell r="O282">
            <v>106.755788</v>
          </cell>
          <cell r="P282">
            <v>116.922279</v>
          </cell>
          <cell r="Q282">
            <v>118.43039899999999</v>
          </cell>
          <cell r="R282">
            <v>150.388577</v>
          </cell>
          <cell r="S282">
            <v>175.98715000000001</v>
          </cell>
          <cell r="T282">
            <v>186.14358999999999</v>
          </cell>
          <cell r="U282">
            <v>189.92595900000001</v>
          </cell>
          <cell r="V282">
            <v>180.53523200000001</v>
          </cell>
          <cell r="W282">
            <v>216.98073600000001</v>
          </cell>
          <cell r="X282">
            <v>240.876789</v>
          </cell>
          <cell r="Y282">
            <v>293.31390599999997</v>
          </cell>
          <cell r="Z282">
            <v>261.592445</v>
          </cell>
          <cell r="AA282">
            <v>264.15618899999998</v>
          </cell>
          <cell r="AB282">
            <v>340.565358</v>
          </cell>
          <cell r="AC282">
            <v>286.43077099999999</v>
          </cell>
          <cell r="AD282">
            <v>236.06299999999999</v>
          </cell>
          <cell r="AE282">
            <v>258.65100000000001</v>
          </cell>
          <cell r="AF282">
            <v>312.13516800000002</v>
          </cell>
          <cell r="AG282">
            <v>274.22857377444359</v>
          </cell>
          <cell r="AH282">
            <v>215.52174888961056</v>
          </cell>
          <cell r="AI282">
            <v>110.57034665819384</v>
          </cell>
          <cell r="AJ282">
            <v>56.754290473059818</v>
          </cell>
          <cell r="AK282">
            <v>57.566098423814523</v>
          </cell>
          <cell r="AL282">
            <v>59.896350825038233</v>
          </cell>
          <cell r="AM282">
            <v>113.31144346968541</v>
          </cell>
          <cell r="AN282">
            <v>147.381544125039</v>
          </cell>
          <cell r="AO282">
            <v>141.2318526056101</v>
          </cell>
          <cell r="AP282">
            <v>137.42210160360042</v>
          </cell>
          <cell r="AQ282">
            <v>158.21439136825148</v>
          </cell>
          <cell r="AR282">
            <v>168.52232290117257</v>
          </cell>
          <cell r="AS282">
            <v>182.9561340943859</v>
          </cell>
          <cell r="AT282">
            <v>206.9246975667732</v>
          </cell>
          <cell r="AU282">
            <v>230.19569845072894</v>
          </cell>
          <cell r="AV282">
            <v>229.34714077211245</v>
          </cell>
          <cell r="AW282">
            <v>226.71739139935804</v>
          </cell>
          <cell r="AX282">
            <v>224.41944641942666</v>
          </cell>
          <cell r="AY282">
            <v>223.04272458560214</v>
          </cell>
          <cell r="AZ282">
            <v>222.65072074764004</v>
          </cell>
          <cell r="BA282">
            <v>223.07595968254537</v>
          </cell>
          <cell r="BB282">
            <v>224.10600740821798</v>
          </cell>
          <cell r="BC282">
            <v>225.16061349343659</v>
          </cell>
          <cell r="BD282">
            <v>225.79896758438977</v>
          </cell>
          <cell r="BE282">
            <v>226.0444380980561</v>
          </cell>
          <cell r="BF282">
            <v>226.16682028574948</v>
          </cell>
          <cell r="BG282">
            <v>226.51704800702149</v>
          </cell>
        </row>
        <row r="283">
          <cell r="D283">
            <v>56.947000000000003</v>
          </cell>
          <cell r="E283">
            <v>78.825000000000003</v>
          </cell>
          <cell r="F283">
            <v>72.932000000000002</v>
          </cell>
          <cell r="G283">
            <v>59.646000000000001</v>
          </cell>
          <cell r="H283">
            <v>60.195</v>
          </cell>
          <cell r="I283">
            <v>41.274999999999999</v>
          </cell>
          <cell r="J283">
            <v>39.774867999999998</v>
          </cell>
          <cell r="K283">
            <v>55.979491000000003</v>
          </cell>
          <cell r="L283">
            <v>62.023059000000003</v>
          </cell>
          <cell r="M283">
            <v>59.196472999999997</v>
          </cell>
          <cell r="N283">
            <v>103.425074</v>
          </cell>
          <cell r="O283">
            <v>144.67333600000001</v>
          </cell>
          <cell r="P283">
            <v>74.350290999999999</v>
          </cell>
          <cell r="Q283">
            <v>138.22957600000001</v>
          </cell>
          <cell r="R283">
            <v>180.37491800000001</v>
          </cell>
          <cell r="S283">
            <v>201.96239700000001</v>
          </cell>
          <cell r="T283">
            <v>179.540558</v>
          </cell>
          <cell r="U283">
            <v>143.71234899999999</v>
          </cell>
          <cell r="V283">
            <v>219.17334199999999</v>
          </cell>
          <cell r="W283">
            <v>217.689436</v>
          </cell>
          <cell r="X283">
            <v>214.91191000000001</v>
          </cell>
          <cell r="Y283">
            <v>233.88365099999999</v>
          </cell>
          <cell r="Z283">
            <v>302.451842</v>
          </cell>
          <cell r="AA283">
            <v>250.51622</v>
          </cell>
          <cell r="AB283">
            <v>256.43998800000003</v>
          </cell>
          <cell r="AC283">
            <v>261.07602700000001</v>
          </cell>
          <cell r="AD283">
            <v>191.29300000000001</v>
          </cell>
          <cell r="AE283">
            <v>190.93100000000001</v>
          </cell>
          <cell r="AF283">
            <v>229.058628</v>
          </cell>
          <cell r="AG283">
            <v>305.81128536731785</v>
          </cell>
          <cell r="AH283">
            <v>258.51592170918286</v>
          </cell>
          <cell r="AI283">
            <v>126.7660829023089</v>
          </cell>
          <cell r="AJ283">
            <v>61.679644038008895</v>
          </cell>
          <cell r="AK283">
            <v>61.390770913513762</v>
          </cell>
          <cell r="AL283">
            <v>60.119250633564583</v>
          </cell>
          <cell r="AM283">
            <v>101.63422196323901</v>
          </cell>
          <cell r="AN283">
            <v>135.29510878268076</v>
          </cell>
          <cell r="AO283">
            <v>143.89134030120036</v>
          </cell>
          <cell r="AP283">
            <v>148.88820847341921</v>
          </cell>
          <cell r="AQ283">
            <v>169.59012190689128</v>
          </cell>
          <cell r="AR283">
            <v>176.23358943554001</v>
          </cell>
          <cell r="AS283">
            <v>185.91587797010547</v>
          </cell>
          <cell r="AT283">
            <v>203.40118119018649</v>
          </cell>
          <cell r="AU283">
            <v>221.19440776365991</v>
          </cell>
          <cell r="AV283">
            <v>221.10227574229705</v>
          </cell>
          <cell r="AW283">
            <v>222.77004628387022</v>
          </cell>
          <cell r="AX283">
            <v>224.54471814476472</v>
          </cell>
          <cell r="AY283">
            <v>225.76835047813495</v>
          </cell>
          <cell r="AZ283">
            <v>226.34464639202284</v>
          </cell>
          <cell r="BA283">
            <v>226.37530616839015</v>
          </cell>
          <cell r="BB283">
            <v>225.9618167386362</v>
          </cell>
          <cell r="BC283">
            <v>225.7720707130965</v>
          </cell>
          <cell r="BD283">
            <v>226.38026141660166</v>
          </cell>
          <cell r="BE283">
            <v>228.09578499838298</v>
          </cell>
          <cell r="BF283">
            <v>230.99179643321639</v>
          </cell>
          <cell r="BG283">
            <v>234.87611205214009</v>
          </cell>
        </row>
        <row r="284">
          <cell r="D284">
            <v>73.531999999999996</v>
          </cell>
          <cell r="E284">
            <v>76.519000000000005</v>
          </cell>
          <cell r="F284">
            <v>93.861000000000004</v>
          </cell>
          <cell r="G284">
            <v>56.137</v>
          </cell>
          <cell r="H284">
            <v>71.289000000000001</v>
          </cell>
          <cell r="I284">
            <v>61.95</v>
          </cell>
          <cell r="J284">
            <v>37.964851000000003</v>
          </cell>
          <cell r="K284">
            <v>42.053694999999998</v>
          </cell>
          <cell r="L284">
            <v>85.401966000000002</v>
          </cell>
          <cell r="M284">
            <v>60.244795000000003</v>
          </cell>
          <cell r="N284">
            <v>117.70170899999999</v>
          </cell>
          <cell r="O284">
            <v>121.93012</v>
          </cell>
          <cell r="P284">
            <v>120.591469</v>
          </cell>
          <cell r="Q284">
            <v>135.001912</v>
          </cell>
          <cell r="R284">
            <v>215.19881899999999</v>
          </cell>
          <cell r="S284">
            <v>196.84646499999999</v>
          </cell>
          <cell r="T284">
            <v>237.14173700000001</v>
          </cell>
          <cell r="U284">
            <v>182.41306299999999</v>
          </cell>
          <cell r="V284">
            <v>196.016873</v>
          </cell>
          <cell r="W284">
            <v>242.958979</v>
          </cell>
          <cell r="X284">
            <v>253.04214999999999</v>
          </cell>
          <cell r="Y284">
            <v>246.12899999999999</v>
          </cell>
          <cell r="Z284">
            <v>266.69294400000001</v>
          </cell>
          <cell r="AA284">
            <v>245.312791</v>
          </cell>
          <cell r="AB284">
            <v>276.72514699999999</v>
          </cell>
          <cell r="AC284">
            <v>293.36249700000002</v>
          </cell>
          <cell r="AD284">
            <v>207.03800000000001</v>
          </cell>
          <cell r="AE284">
            <v>260.29199999999997</v>
          </cell>
          <cell r="AF284">
            <v>316.56367399999999</v>
          </cell>
          <cell r="AG284">
            <v>273.48562232460245</v>
          </cell>
          <cell r="AH284">
            <v>220.25443939306297</v>
          </cell>
          <cell r="AI284">
            <v>114.30716288380745</v>
          </cell>
          <cell r="AJ284">
            <v>60.874476446759672</v>
          </cell>
          <cell r="AK284">
            <v>61.339004909855134</v>
          </cell>
          <cell r="AL284">
            <v>65.077478813997686</v>
          </cell>
          <cell r="AM284">
            <v>117.74235439479253</v>
          </cell>
          <cell r="AN284">
            <v>150.13920848190514</v>
          </cell>
          <cell r="AO284">
            <v>144.15059045382941</v>
          </cell>
          <cell r="AP284">
            <v>139.70793087986522</v>
          </cell>
          <cell r="AQ284">
            <v>158.87171603089973</v>
          </cell>
          <cell r="AR284">
            <v>167.85097180479806</v>
          </cell>
          <cell r="AS284">
            <v>181.6969422749894</v>
          </cell>
          <cell r="AT284">
            <v>204.12121096157443</v>
          </cell>
          <cell r="AU284">
            <v>227.14371779788189</v>
          </cell>
          <cell r="AV284">
            <v>227.59707319269955</v>
          </cell>
          <cell r="AW284">
            <v>226.70962166949266</v>
          </cell>
          <cell r="AX284">
            <v>225.57482230282722</v>
          </cell>
          <cell r="AY284">
            <v>224.8512958790493</v>
          </cell>
          <cell r="AZ284">
            <v>225.0762706491123</v>
          </cell>
          <cell r="BA284">
            <v>226.64834306500097</v>
          </cell>
          <cell r="BB284">
            <v>229.75057518701851</v>
          </cell>
          <cell r="BC284">
            <v>234.15244021173385</v>
          </cell>
          <cell r="BD284">
            <v>239.33135305321639</v>
          </cell>
          <cell r="BE284">
            <v>244.49784874373063</v>
          </cell>
          <cell r="BF284">
            <v>248.87061047611996</v>
          </cell>
          <cell r="BG284">
            <v>251.89321973561664</v>
          </cell>
        </row>
        <row r="321"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>
            <v>2.8917390196929769</v>
          </cell>
          <cell r="W321">
            <v>12.549366107464426</v>
          </cell>
          <cell r="X321">
            <v>18.204694598978087</v>
          </cell>
          <cell r="Y321">
            <v>18.492775720422536</v>
          </cell>
          <cell r="Z321">
            <v>20.594996209581744</v>
          </cell>
          <cell r="AA321">
            <v>14.614664339150462</v>
          </cell>
          <cell r="AB321">
            <v>19.172370530091975</v>
          </cell>
          <cell r="AC321">
            <v>23.151992612646342</v>
          </cell>
          <cell r="AD321">
            <v>28.640184669441126</v>
          </cell>
          <cell r="AE321">
            <v>23.221612343936755</v>
          </cell>
          <cell r="AF321">
            <v>16.855439583543337</v>
          </cell>
          <cell r="AG321">
            <v>132.59028796278963</v>
          </cell>
          <cell r="AH321">
            <v>73.076408199374498</v>
          </cell>
          <cell r="AI321">
            <v>95.384584373710808</v>
          </cell>
          <cell r="AJ321">
            <v>125.95763657363305</v>
          </cell>
          <cell r="AK321">
            <v>130.15300107677513</v>
          </cell>
          <cell r="AL321">
            <v>129.80316210645782</v>
          </cell>
          <cell r="AM321">
            <v>129.38332282655162</v>
          </cell>
          <cell r="AN321">
            <v>97.031140813716036</v>
          </cell>
          <cell r="AO321">
            <v>96.997792513885599</v>
          </cell>
          <cell r="AP321">
            <v>97.431173802046729</v>
          </cell>
          <cell r="AQ321">
            <v>97.319419047407123</v>
          </cell>
          <cell r="AR321">
            <v>97.23799503203351</v>
          </cell>
          <cell r="AS321">
            <v>97.203504241817797</v>
          </cell>
          <cell r="AT321">
            <v>97.237976927438154</v>
          </cell>
          <cell r="AU321">
            <v>97.286013810148674</v>
          </cell>
          <cell r="AV321">
            <v>97.256981811769052</v>
          </cell>
          <cell r="AW321">
            <v>97.244494364641383</v>
          </cell>
          <cell r="AX321">
            <v>97.245794231163032</v>
          </cell>
          <cell r="AY321">
            <v>97.254252229032062</v>
          </cell>
          <cell r="AZ321">
            <v>97.257507289350855</v>
          </cell>
          <cell r="BA321">
            <v>97.251805985191282</v>
          </cell>
          <cell r="BB321">
            <v>97.250770819875726</v>
          </cell>
          <cell r="BC321">
            <v>97.252026110922614</v>
          </cell>
          <cell r="BD321">
            <v>97.253272486874494</v>
          </cell>
          <cell r="BE321">
            <v>97.253076538442983</v>
          </cell>
          <cell r="BF321">
            <v>97.252190388261425</v>
          </cell>
          <cell r="BG321">
            <v>97.252267268875457</v>
          </cell>
          <cell r="BH321">
            <v>97.252267268875457</v>
          </cell>
        </row>
        <row r="322"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>
            <v>2.940287561674086</v>
          </cell>
          <cell r="W322">
            <v>12.715443858215218</v>
          </cell>
          <cell r="X322">
            <v>18.412056005754831</v>
          </cell>
          <cell r="Y322">
            <v>18.938586448446461</v>
          </cell>
          <cell r="Z322">
            <v>20.643392775887676</v>
          </cell>
          <cell r="AA322">
            <v>14.672348591816249</v>
          </cell>
          <cell r="AB322">
            <v>20.436376559935884</v>
          </cell>
          <cell r="AC322">
            <v>25.876967728928761</v>
          </cell>
          <cell r="AD322">
            <v>29.737430856961822</v>
          </cell>
          <cell r="AE322">
            <v>31.915253718877352</v>
          </cell>
          <cell r="AF322">
            <v>42.830463272036056</v>
          </cell>
          <cell r="AG322">
            <v>80.911855593796361</v>
          </cell>
          <cell r="AH322">
            <v>79.141696080176004</v>
          </cell>
          <cell r="AI322">
            <v>103.76410060364381</v>
          </cell>
          <cell r="AJ322">
            <v>139.40476417280362</v>
          </cell>
          <cell r="AK322">
            <v>140.11273856799329</v>
          </cell>
          <cell r="AL322">
            <v>140.09139397145933</v>
          </cell>
          <cell r="AM322">
            <v>140.06575141614132</v>
          </cell>
          <cell r="AN322">
            <v>105.42989644658488</v>
          </cell>
          <cell r="AO322">
            <v>105.35997751650227</v>
          </cell>
          <cell r="AP322">
            <v>105.44075267582396</v>
          </cell>
          <cell r="AQ322">
            <v>105.43121179012638</v>
          </cell>
          <cell r="AR322">
            <v>105.42298034584573</v>
          </cell>
          <cell r="AS322">
            <v>105.41696375497665</v>
          </cell>
          <cell r="AT322">
            <v>105.414377216655</v>
          </cell>
          <cell r="AU322">
            <v>105.42525715668553</v>
          </cell>
          <cell r="AV322">
            <v>105.42215805285788</v>
          </cell>
          <cell r="AW322">
            <v>105.42034730540414</v>
          </cell>
          <cell r="AX322">
            <v>105.41982069731581</v>
          </cell>
          <cell r="AY322">
            <v>105.42039208578365</v>
          </cell>
          <cell r="AZ322">
            <v>105.4215950596094</v>
          </cell>
          <cell r="BA322">
            <v>105.42086264019417</v>
          </cell>
          <cell r="BB322">
            <v>105.42060355766145</v>
          </cell>
          <cell r="BC322">
            <v>105.42065480811293</v>
          </cell>
          <cell r="BD322">
            <v>105.42082163027231</v>
          </cell>
          <cell r="BE322">
            <v>105.42090753917006</v>
          </cell>
          <cell r="BF322">
            <v>105.4207700350822</v>
          </cell>
          <cell r="BG322">
            <v>105.42075151405977</v>
          </cell>
          <cell r="BH322">
            <v>105.42075151405977</v>
          </cell>
        </row>
        <row r="323"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>
            <v>3.0155139386710181</v>
          </cell>
          <cell r="W323">
            <v>13.055462451861388</v>
          </cell>
          <cell r="X323">
            <v>18.828344462746823</v>
          </cell>
          <cell r="Y323">
            <v>19.454460384653913</v>
          </cell>
          <cell r="Z323">
            <v>21.269522373965987</v>
          </cell>
          <cell r="AA323">
            <v>14.757073404527004</v>
          </cell>
          <cell r="AB323">
            <v>21.288287600656414</v>
          </cell>
          <cell r="AC323">
            <v>26.384897599470065</v>
          </cell>
          <cell r="AD323">
            <v>28.922585832985327</v>
          </cell>
          <cell r="AE323">
            <v>62.025297222182218</v>
          </cell>
          <cell r="AF323">
            <v>20.338387267255158</v>
          </cell>
          <cell r="AG323">
            <v>82.743540918451103</v>
          </cell>
          <cell r="AH323">
            <v>69.01597462173163</v>
          </cell>
          <cell r="AI323">
            <v>107.93223528439195</v>
          </cell>
          <cell r="AJ323">
            <v>147.83956494363133</v>
          </cell>
          <cell r="AK323">
            <v>146.3128756800989</v>
          </cell>
          <cell r="AL323">
            <v>146.40656489776285</v>
          </cell>
          <cell r="AM323">
            <v>146.51899464417306</v>
          </cell>
          <cell r="AN323">
            <v>110.41317378084914</v>
          </cell>
          <cell r="AO323">
            <v>110.48291970324637</v>
          </cell>
          <cell r="AP323">
            <v>110.3182108057146</v>
          </cell>
          <cell r="AQ323">
            <v>110.35057057610157</v>
          </cell>
          <cell r="AR323">
            <v>110.37529450786975</v>
          </cell>
          <cell r="AS323">
            <v>110.38803387475629</v>
          </cell>
          <cell r="AT323">
            <v>110.38300589353771</v>
          </cell>
          <cell r="AU323">
            <v>110.36302313159599</v>
          </cell>
          <cell r="AV323">
            <v>110.37198559677225</v>
          </cell>
          <cell r="AW323">
            <v>110.37626860090637</v>
          </cell>
          <cell r="AX323">
            <v>110.37646341951368</v>
          </cell>
          <cell r="AY323">
            <v>110.37414932846521</v>
          </cell>
          <cell r="AZ323">
            <v>110.37237801545071</v>
          </cell>
          <cell r="BA323">
            <v>110.37424899222167</v>
          </cell>
          <cell r="BB323">
            <v>110.37470167131153</v>
          </cell>
          <cell r="BC323">
            <v>110.37438828539258</v>
          </cell>
          <cell r="BD323">
            <v>110.37397325856834</v>
          </cell>
          <cell r="BE323">
            <v>110.37393804458895</v>
          </cell>
          <cell r="BF323">
            <v>110.37425005041661</v>
          </cell>
          <cell r="BG323">
            <v>110.37425026205557</v>
          </cell>
        </row>
        <row r="324"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>
            <v>3.4281262529184553</v>
          </cell>
          <cell r="W324">
            <v>14.87565215986824</v>
          </cell>
          <cell r="X324">
            <v>21.451859865449528</v>
          </cell>
          <cell r="Y324">
            <v>22.037567058729163</v>
          </cell>
          <cell r="Z324">
            <v>24.405222032410652</v>
          </cell>
          <cell r="AA324">
            <v>16.808320460790494</v>
          </cell>
          <cell r="AB324">
            <v>23.686996717933063</v>
          </cell>
          <cell r="AC324">
            <v>29.15399789755627</v>
          </cell>
          <cell r="AD324">
            <v>30.745446121279322</v>
          </cell>
          <cell r="AE324">
            <v>36.835701769796813</v>
          </cell>
          <cell r="AF324">
            <v>51.359370634909212</v>
          </cell>
          <cell r="AG324">
            <v>81.924773656092043</v>
          </cell>
          <cell r="AH324">
            <v>83.932741089288783</v>
          </cell>
          <cell r="AI324">
            <v>115.00586037316383</v>
          </cell>
          <cell r="AJ324">
            <v>158.64812663515653</v>
          </cell>
          <cell r="AK324">
            <v>157.83439977221602</v>
          </cell>
          <cell r="AL324">
            <v>157.7513398364554</v>
          </cell>
          <cell r="AM324">
            <v>157.65168655346713</v>
          </cell>
          <cell r="AN324">
            <v>118.60317492641893</v>
          </cell>
          <cell r="AO324">
            <v>118.867757074929</v>
          </cell>
          <cell r="AP324">
            <v>118.75262618567929</v>
          </cell>
          <cell r="AQ324">
            <v>118.73700001530437</v>
          </cell>
          <cell r="AR324">
            <v>118.7307531224553</v>
          </cell>
          <cell r="AS324">
            <v>118.73826226495738</v>
          </cell>
          <cell r="AT324">
            <v>118.76527973266509</v>
          </cell>
          <cell r="AU324">
            <v>118.74478426421233</v>
          </cell>
          <cell r="AV324">
            <v>118.74321587991889</v>
          </cell>
          <cell r="AW324">
            <v>118.74445905284179</v>
          </cell>
          <cell r="AX324">
            <v>118.74720023891909</v>
          </cell>
          <cell r="AY324">
            <v>118.74898783371147</v>
          </cell>
          <cell r="AZ324">
            <v>118.7457294539207</v>
          </cell>
          <cell r="BA324">
            <v>118.74591849186241</v>
          </cell>
          <cell r="BB324">
            <v>118.7464590142511</v>
          </cell>
          <cell r="BC324">
            <v>118.74685900653292</v>
          </cell>
          <cell r="BD324">
            <v>118.7467907600557</v>
          </cell>
          <cell r="BE324">
            <v>118.74635134532458</v>
          </cell>
          <cell r="BF324">
            <v>118.74647572360536</v>
          </cell>
          <cell r="BG324">
            <v>118.74658716995393</v>
          </cell>
        </row>
        <row r="325"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>
            <v>3.1282708394306185</v>
          </cell>
          <cell r="W325">
            <v>13.499917479609334</v>
          </cell>
          <cell r="X325">
            <v>19.604529736053937</v>
          </cell>
          <cell r="Y325">
            <v>20.167788653375297</v>
          </cell>
          <cell r="Z325">
            <v>21.773414061870682</v>
          </cell>
          <cell r="AA325">
            <v>15.80626530005763</v>
          </cell>
          <cell r="AB325">
            <v>21.771638743655306</v>
          </cell>
          <cell r="AC325">
            <v>26.848702288207594</v>
          </cell>
          <cell r="AD325">
            <v>34.261732831242888</v>
          </cell>
          <cell r="AE325">
            <v>32.57909256512535</v>
          </cell>
          <cell r="AF325">
            <v>25.662825871578129</v>
          </cell>
          <cell r="AG325">
            <v>90.667443010814623</v>
          </cell>
          <cell r="AH325">
            <v>134.65654095601394</v>
          </cell>
          <cell r="AI325">
            <v>106.15459924563299</v>
          </cell>
          <cell r="AJ325">
            <v>142.94183841029854</v>
          </cell>
          <cell r="AK325">
            <v>143.50778545397318</v>
          </cell>
          <cell r="AL325">
            <v>143.48693226935248</v>
          </cell>
          <cell r="AM325">
            <v>143.4619170653919</v>
          </cell>
          <cell r="AN325">
            <v>107.98737690689896</v>
          </cell>
          <cell r="AO325">
            <v>107.9377531744539</v>
          </cell>
          <cell r="AP325">
            <v>108.00168474775963</v>
          </cell>
          <cell r="AQ325">
            <v>107.99312058821769</v>
          </cell>
          <cell r="AR325">
            <v>107.98598253295251</v>
          </cell>
          <cell r="AS325">
            <v>107.98118359005653</v>
          </cell>
          <cell r="AT325">
            <v>107.97994492668803</v>
          </cell>
          <cell r="AU325">
            <v>107.98838327713491</v>
          </cell>
          <cell r="AV325">
            <v>107.98572298300994</v>
          </cell>
          <cell r="AW325">
            <v>107.98424346196839</v>
          </cell>
          <cell r="AX325">
            <v>107.98389564777158</v>
          </cell>
          <cell r="AY325">
            <v>107.98443805931457</v>
          </cell>
          <cell r="AZ325">
            <v>107.98533668583985</v>
          </cell>
          <cell r="BA325">
            <v>107.98472736758087</v>
          </cell>
          <cell r="BB325">
            <v>107.98452824449505</v>
          </cell>
          <cell r="BC325">
            <v>107.98458520100036</v>
          </cell>
          <cell r="BD325">
            <v>107.98472311164616</v>
          </cell>
          <cell r="BE325">
            <v>107.98478012211247</v>
          </cell>
          <cell r="BF325">
            <v>107.98466880936697</v>
          </cell>
          <cell r="BG325">
            <v>107.9846570977242</v>
          </cell>
        </row>
        <row r="326"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>
            <v>2.6328177252468885</v>
          </cell>
          <cell r="V326">
            <v>11.518657789811643</v>
          </cell>
          <cell r="W326">
            <v>16.619050889260503</v>
          </cell>
          <cell r="X326">
            <v>16.694699771826652</v>
          </cell>
          <cell r="Y326">
            <v>19.3704902389822</v>
          </cell>
          <cell r="Z326">
            <v>13.048509395460417</v>
          </cell>
          <cell r="AA326">
            <v>16.669474869289775</v>
          </cell>
          <cell r="AB326">
            <v>27.439979724378269</v>
          </cell>
          <cell r="AC326">
            <v>22.013562922108779</v>
          </cell>
          <cell r="AD326">
            <v>15.509511124231384</v>
          </cell>
          <cell r="AE326">
            <v>32.902677231686418</v>
          </cell>
          <cell r="AF326">
            <v>57.058383004766497</v>
          </cell>
          <cell r="AG326">
            <v>21.029081088086631</v>
          </cell>
          <cell r="AH326">
            <v>40.722824699478458</v>
          </cell>
          <cell r="AI326">
            <v>84.499833547280986</v>
          </cell>
          <cell r="AJ326">
            <v>120.86290658846168</v>
          </cell>
          <cell r="AK326">
            <v>117.80921225509485</v>
          </cell>
          <cell r="AL326">
            <v>117.39895186724863</v>
          </cell>
          <cell r="AM326">
            <v>88.016969053983928</v>
          </cell>
          <cell r="AN326">
            <v>88.448829791860277</v>
          </cell>
          <cell r="AO326">
            <v>88.909068779797551</v>
          </cell>
          <cell r="AP326">
            <v>88.491799548133443</v>
          </cell>
          <cell r="AQ326">
            <v>88.45085844605002</v>
          </cell>
          <cell r="AR326">
            <v>88.463505123965049</v>
          </cell>
          <cell r="AS326">
            <v>88.552812337961271</v>
          </cell>
          <cell r="AT326">
            <v>88.573608847181475</v>
          </cell>
          <cell r="AU326">
            <v>88.506516860658223</v>
          </cell>
          <cell r="AV326">
            <v>88.509460323163211</v>
          </cell>
          <cell r="AW326">
            <v>88.521180698585852</v>
          </cell>
          <cell r="AX326">
            <v>88.532715813510023</v>
          </cell>
          <cell r="AY326">
            <v>88.52869650861976</v>
          </cell>
          <cell r="AZ326">
            <v>88.519714040907388</v>
          </cell>
          <cell r="BA326">
            <v>88.52235347695725</v>
          </cell>
          <cell r="BB326">
            <v>88.524932107716069</v>
          </cell>
          <cell r="BC326">
            <v>88.525682389542069</v>
          </cell>
          <cell r="BD326">
            <v>88.524275704748504</v>
          </cell>
          <cell r="BE326">
            <v>88.523391543974256</v>
          </cell>
          <cell r="BF326">
            <v>88.524127044587644</v>
          </cell>
          <cell r="BG326">
            <v>88.524127044587644</v>
          </cell>
        </row>
        <row r="327"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>
            <v>2.5680427640238332</v>
          </cell>
          <cell r="V327">
            <v>11.198318544546892</v>
          </cell>
          <cell r="W327">
            <v>16.214483930048804</v>
          </cell>
          <cell r="X327">
            <v>16.321395011189857</v>
          </cell>
          <cell r="Y327">
            <v>18.647634357852073</v>
          </cell>
          <cell r="Z327">
            <v>12.918650066071169</v>
          </cell>
          <cell r="AA327">
            <v>16.410868984467427</v>
          </cell>
          <cell r="AB327">
            <v>25.544558026006939</v>
          </cell>
          <cell r="AC327">
            <v>24.813060567659807</v>
          </cell>
          <cell r="AD327">
            <v>18.201147214262054</v>
          </cell>
          <cell r="AE327">
            <v>31.508321486686924</v>
          </cell>
          <cell r="AF327">
            <v>27.10326791757268</v>
          </cell>
          <cell r="AG327">
            <v>28.900032962285614</v>
          </cell>
          <cell r="AH327">
            <v>57.817674868322236</v>
          </cell>
          <cell r="AI327">
            <v>77.489448758647569</v>
          </cell>
          <cell r="AJ327">
            <v>110.11162334894746</v>
          </cell>
          <cell r="AK327">
            <v>109.59145781476022</v>
          </cell>
          <cell r="AL327">
            <v>108.96720351795524</v>
          </cell>
          <cell r="AM327">
            <v>81.475516377230349</v>
          </cell>
          <cell r="AN327">
            <v>81.585410885733893</v>
          </cell>
          <cell r="AO327">
            <v>82.102220241252567</v>
          </cell>
          <cell r="AP327">
            <v>81.942431627677422</v>
          </cell>
          <cell r="AQ327">
            <v>81.829017540392641</v>
          </cell>
          <cell r="AR327">
            <v>81.786919334457338</v>
          </cell>
          <cell r="AS327">
            <v>81.849199925902752</v>
          </cell>
          <cell r="AT327">
            <v>81.901957733936555</v>
          </cell>
          <cell r="AU327">
            <v>81.861905232473376</v>
          </cell>
          <cell r="AV327">
            <v>81.845799953432518</v>
          </cell>
          <cell r="AW327">
            <v>81.849156436040516</v>
          </cell>
          <cell r="AX327">
            <v>81.861603856357149</v>
          </cell>
          <cell r="AY327">
            <v>81.864084642448006</v>
          </cell>
          <cell r="AZ327">
            <v>81.856510024150325</v>
          </cell>
          <cell r="BA327">
            <v>81.8554309824857</v>
          </cell>
          <cell r="BB327">
            <v>81.857357188296376</v>
          </cell>
          <cell r="BC327">
            <v>81.8589973387475</v>
          </cell>
          <cell r="BD327">
            <v>81.858476035225564</v>
          </cell>
          <cell r="BE327">
            <v>81.857354313781087</v>
          </cell>
          <cell r="BF327">
            <v>81.857523171707228</v>
          </cell>
          <cell r="BG327">
            <v>81.857523171707228</v>
          </cell>
        </row>
        <row r="328"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>
            <v>2.6347293072503057</v>
          </cell>
          <cell r="V328">
            <v>11.3988440525355</v>
          </cell>
          <cell r="W328">
            <v>16.560494532998483</v>
          </cell>
          <cell r="X328">
            <v>16.911235408138861</v>
          </cell>
          <cell r="Y328">
            <v>18.53013329762414</v>
          </cell>
          <cell r="Z328">
            <v>13.375101176784911</v>
          </cell>
          <cell r="AA328">
            <v>17.835061824981874</v>
          </cell>
          <cell r="AB328">
            <v>20.490753870080496</v>
          </cell>
          <cell r="AC328">
            <v>27.53215232636839</v>
          </cell>
          <cell r="AD328">
            <v>23.30299879037484</v>
          </cell>
          <cell r="AE328">
            <v>36.250307691199971</v>
          </cell>
          <cell r="AF328">
            <v>70.098845067177393</v>
          </cell>
          <cell r="AG328">
            <v>81.407343088717255</v>
          </cell>
          <cell r="AH328">
            <v>90.04579972454232</v>
          </cell>
          <cell r="AI328">
            <v>87.430709927844362</v>
          </cell>
          <cell r="AJ328">
            <v>121.38772331728254</v>
          </cell>
          <cell r="AK328">
            <v>121.20882738637326</v>
          </cell>
          <cell r="AL328">
            <v>120.99396278423542</v>
          </cell>
          <cell r="AM328">
            <v>90.900123329209336</v>
          </cell>
          <cell r="AN328">
            <v>90.757020095445711</v>
          </cell>
          <cell r="AO328">
            <v>91.07964528593719</v>
          </cell>
          <cell r="AP328">
            <v>91.017409900512121</v>
          </cell>
          <cell r="AQ328">
            <v>90.969688915136857</v>
          </cell>
          <cell r="AR328">
            <v>90.944777505248283</v>
          </cell>
          <cell r="AS328">
            <v>90.953708340456032</v>
          </cell>
          <cell r="AT328">
            <v>90.993045989458068</v>
          </cell>
          <cell r="AU328">
            <v>90.975726130162272</v>
          </cell>
          <cell r="AV328">
            <v>90.967389376092285</v>
          </cell>
          <cell r="AW328">
            <v>90.966929468283368</v>
          </cell>
          <cell r="AX328">
            <v>90.971359860890402</v>
          </cell>
          <cell r="AY328">
            <v>90.974890164977325</v>
          </cell>
          <cell r="AZ328">
            <v>90.971259000081133</v>
          </cell>
          <cell r="BA328">
            <v>90.9703655740649</v>
          </cell>
          <cell r="BB328">
            <v>90.970960813659403</v>
          </cell>
          <cell r="BC328">
            <v>90.97176708273463</v>
          </cell>
          <cell r="BD328">
            <v>90.971848527103475</v>
          </cell>
          <cell r="BE328">
            <v>90.971240199528708</v>
          </cell>
          <cell r="BF328">
            <v>90.971236439418206</v>
          </cell>
          <cell r="BG328">
            <v>90.971236439418206</v>
          </cell>
        </row>
        <row r="329"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>
            <v>2.7398556686378783</v>
          </cell>
          <cell r="V329">
            <v>11.884693588755564</v>
          </cell>
          <cell r="W329">
            <v>17.240336077491619</v>
          </cell>
          <cell r="X329">
            <v>17.534786661597387</v>
          </cell>
          <cell r="Y329">
            <v>19.47635328303739</v>
          </cell>
          <cell r="Z329">
            <v>13.839982729812814</v>
          </cell>
          <cell r="AA329">
            <v>18.25292428347899</v>
          </cell>
          <cell r="AB329">
            <v>26.919302579093646</v>
          </cell>
          <cell r="AC329">
            <v>25.633788949210143</v>
          </cell>
          <cell r="AD329">
            <v>21.949826548392206</v>
          </cell>
          <cell r="AE329">
            <v>27.72140032832683</v>
          </cell>
          <cell r="AF329">
            <v>46.265363535561541</v>
          </cell>
          <cell r="AG329">
            <v>74.407877095762842</v>
          </cell>
          <cell r="AH329">
            <v>90.834540029309593</v>
          </cell>
          <cell r="AI329">
            <v>95.818388829779778</v>
          </cell>
          <cell r="AJ329">
            <v>123.73741716303422</v>
          </cell>
          <cell r="AK329">
            <v>123.44676227559326</v>
          </cell>
          <cell r="AL329">
            <v>123.09790464286384</v>
          </cell>
          <cell r="AM329">
            <v>92.363090233828373</v>
          </cell>
          <cell r="AN329">
            <v>92.31223818415036</v>
          </cell>
          <cell r="AO329">
            <v>92.690859500741198</v>
          </cell>
          <cell r="AP329">
            <v>92.597073920998341</v>
          </cell>
          <cell r="AQ329">
            <v>92.528305794846858</v>
          </cell>
          <cell r="AR329">
            <v>92.498313526913051</v>
          </cell>
          <cell r="AS329">
            <v>92.525358185529953</v>
          </cell>
          <cell r="AT329">
            <v>92.567982185805874</v>
          </cell>
          <cell r="AU329">
            <v>92.543406722818801</v>
          </cell>
          <cell r="AV329">
            <v>92.532673283182902</v>
          </cell>
          <cell r="AW329">
            <v>92.533546780850116</v>
          </cell>
          <cell r="AX329">
            <v>92.540593431637546</v>
          </cell>
          <cell r="AY329">
            <v>92.54364048085904</v>
          </cell>
          <cell r="AZ329">
            <v>92.538772139869678</v>
          </cell>
          <cell r="BA329">
            <v>92.537845223279888</v>
          </cell>
          <cell r="BB329">
            <v>92.538879611299251</v>
          </cell>
          <cell r="BC329">
            <v>92.539946177389098</v>
          </cell>
          <cell r="BD329">
            <v>92.539816726539399</v>
          </cell>
          <cell r="BE329">
            <v>92.539051975675449</v>
          </cell>
          <cell r="BF329">
            <v>92.539107942836608</v>
          </cell>
          <cell r="BG329">
            <v>92.539107942836608</v>
          </cell>
        </row>
        <row r="330"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>
            <v>2.7791132600427746</v>
          </cell>
          <cell r="V330">
            <v>12.156463872359813</v>
          </cell>
          <cell r="W330">
            <v>17.49471649300428</v>
          </cell>
          <cell r="X330">
            <v>17.666492137549408</v>
          </cell>
          <cell r="Y330">
            <v>20.431893069475809</v>
          </cell>
          <cell r="Z330">
            <v>13.590817593051554</v>
          </cell>
          <cell r="AA330">
            <v>17.957481013624395</v>
          </cell>
          <cell r="AB330">
            <v>29.775672681191768</v>
          </cell>
          <cell r="AC330">
            <v>20.352494967095314</v>
          </cell>
          <cell r="AD330">
            <v>22.51560943507625</v>
          </cell>
          <cell r="AE330">
            <v>35.37564853188946</v>
          </cell>
          <cell r="AF330">
            <v>73.764176835678185</v>
          </cell>
          <cell r="AG330">
            <v>72.844870102776255</v>
          </cell>
          <cell r="AH330">
            <v>85.920187466906924</v>
          </cell>
          <cell r="AI330">
            <v>107.57169596637581</v>
          </cell>
          <cell r="AJ330">
            <v>120.62527410465385</v>
          </cell>
          <cell r="AK330">
            <v>120.13103129441937</v>
          </cell>
          <cell r="AL330">
            <v>119.53799619492072</v>
          </cell>
          <cell r="AM330">
            <v>89.462292798402956</v>
          </cell>
          <cell r="AN330">
            <v>89.812922977858364</v>
          </cell>
          <cell r="AO330">
            <v>90.106895502186404</v>
          </cell>
          <cell r="AP330">
            <v>89.964948805750353</v>
          </cell>
          <cell r="AQ330">
            <v>89.869026846178897</v>
          </cell>
          <cell r="AR330">
            <v>89.843217386075395</v>
          </cell>
          <cell r="AS330">
            <v>89.919402303609886</v>
          </cell>
          <cell r="AT330">
            <v>89.940698168760164</v>
          </cell>
          <cell r="AU330">
            <v>89.907458702074933</v>
          </cell>
          <cell r="AV330">
            <v>89.895960681339886</v>
          </cell>
          <cell r="AW330">
            <v>89.901347448372036</v>
          </cell>
          <cell r="AX330">
            <v>89.912973460831367</v>
          </cell>
          <cell r="AY330">
            <v>89.911687692275692</v>
          </cell>
          <cell r="AZ330">
            <v>89.905885596978777</v>
          </cell>
          <cell r="BA330">
            <v>89.905570975959563</v>
          </cell>
          <cell r="BB330">
            <v>89.907493034883473</v>
          </cell>
          <cell r="BC330">
            <v>89.908722152185788</v>
          </cell>
          <cell r="BD330">
            <v>89.907871890456647</v>
          </cell>
          <cell r="BE330">
            <v>89.907108730092858</v>
          </cell>
          <cell r="BF330">
            <v>89.907353356715689</v>
          </cell>
          <cell r="BG330">
            <v>89.907353356715689</v>
          </cell>
        </row>
        <row r="331"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>
            <v>2.9845956139722571</v>
          </cell>
          <cell r="V331">
            <v>12.925467561210413</v>
          </cell>
          <cell r="W331">
            <v>18.803921291331307</v>
          </cell>
          <cell r="X331">
            <v>19.10378494622454</v>
          </cell>
          <cell r="Y331">
            <v>21.077200635539487</v>
          </cell>
          <cell r="Z331">
            <v>15.269590558693652</v>
          </cell>
          <cell r="AA331">
            <v>19.813675914971569</v>
          </cell>
          <cell r="AB331">
            <v>27.322312572901517</v>
          </cell>
          <cell r="AC331">
            <v>30.466967196117679</v>
          </cell>
          <cell r="AD331">
            <v>24.106077099203663</v>
          </cell>
          <cell r="AE331">
            <v>39.513610025488532</v>
          </cell>
          <cell r="AF331">
            <v>116.55383647019858</v>
          </cell>
          <cell r="AG331">
            <v>85.855003786650883</v>
          </cell>
          <cell r="AH331">
            <v>99.054435141855478</v>
          </cell>
          <cell r="AI331">
            <v>129.26898948416707</v>
          </cell>
          <cell r="AJ331">
            <v>134.30247527323917</v>
          </cell>
          <cell r="AK331">
            <v>133.96169256902496</v>
          </cell>
          <cell r="AL331">
            <v>133.55283172248571</v>
          </cell>
          <cell r="AM331">
            <v>100.18021062996471</v>
          </cell>
          <cell r="AN331">
            <v>100.00490634761643</v>
          </cell>
          <cell r="AO331">
            <v>100.54121683601277</v>
          </cell>
          <cell r="AP331">
            <v>100.42667143116479</v>
          </cell>
          <cell r="AQ331">
            <v>100.34052096898944</v>
          </cell>
          <cell r="AR331">
            <v>100.29870524274963</v>
          </cell>
          <cell r="AS331">
            <v>100.32240416530661</v>
          </cell>
          <cell r="AT331">
            <v>100.38590372884465</v>
          </cell>
          <cell r="AU331">
            <v>100.35484110741102</v>
          </cell>
          <cell r="AV331">
            <v>100.34047504266027</v>
          </cell>
          <cell r="AW331">
            <v>100.34046585739442</v>
          </cell>
          <cell r="AX331">
            <v>100.34881798032337</v>
          </cell>
          <cell r="AY331">
            <v>100.3541007433268</v>
          </cell>
          <cell r="AZ331">
            <v>100.34774014622317</v>
          </cell>
          <cell r="BA331">
            <v>100.3463199539856</v>
          </cell>
          <cell r="BB331">
            <v>100.34748893625067</v>
          </cell>
          <cell r="BC331">
            <v>100.34889355202191</v>
          </cell>
          <cell r="BD331">
            <v>100.34890866636164</v>
          </cell>
          <cell r="BE331">
            <v>100.34787025096858</v>
          </cell>
          <cell r="BF331">
            <v>100.34789627191769</v>
          </cell>
          <cell r="BG331">
            <v>100.34789627191769</v>
          </cell>
        </row>
        <row r="332"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>
            <v>3.2569080484389117</v>
          </cell>
          <cell r="V332">
            <v>14.221712533761584</v>
          </cell>
          <cell r="W332">
            <v>20.565512116881813</v>
          </cell>
          <cell r="X332">
            <v>20.676427797845946</v>
          </cell>
          <cell r="Y332">
            <v>23.779747663772181</v>
          </cell>
          <cell r="Z332">
            <v>16.298676383783626</v>
          </cell>
          <cell r="AA332">
            <v>20.704842956913328</v>
          </cell>
          <cell r="AB332">
            <v>34.540211756404531</v>
          </cell>
          <cell r="AC332">
            <v>28.455839465460883</v>
          </cell>
          <cell r="AD332">
            <v>23.325551661074552</v>
          </cell>
          <cell r="AE332">
            <v>36.618998099160464</v>
          </cell>
          <cell r="AF332">
            <v>73.582773310484853</v>
          </cell>
          <cell r="AG332">
            <v>78.348412850793096</v>
          </cell>
          <cell r="AH332">
            <v>99.495213456323313</v>
          </cell>
          <cell r="AI332">
            <v>132.2054565936881</v>
          </cell>
          <cell r="AJ332">
            <v>138.70069742412008</v>
          </cell>
          <cell r="AK332">
            <v>138.00222510449547</v>
          </cell>
          <cell r="AL332">
            <v>137.16407178546868</v>
          </cell>
          <cell r="AM332">
            <v>102.51120113495325</v>
          </cell>
          <cell r="AN332">
            <v>102.72761949448808</v>
          </cell>
          <cell r="AO332">
            <v>103.36641239274196</v>
          </cell>
          <cell r="AP332">
            <v>103.15462868411711</v>
          </cell>
          <cell r="AQ332">
            <v>103.00566020085043</v>
          </cell>
          <cell r="AR332">
            <v>102.95310438143017</v>
          </cell>
          <cell r="AS332">
            <v>103.04148503072554</v>
          </cell>
          <cell r="AT332">
            <v>103.10425813797303</v>
          </cell>
          <cell r="AU332">
            <v>103.05182728701926</v>
          </cell>
          <cell r="AV332">
            <v>103.03126700759968</v>
          </cell>
          <cell r="AW332">
            <v>103.03638836894952</v>
          </cell>
          <cell r="AX332">
            <v>103.05304516645342</v>
          </cell>
          <cell r="AY332">
            <v>103.05535719359901</v>
          </cell>
          <cell r="AZ332">
            <v>103.04557700472417</v>
          </cell>
          <cell r="BA332">
            <v>103.04432694826518</v>
          </cell>
          <cell r="BB332">
            <v>103.04693893639826</v>
          </cell>
          <cell r="BC332">
            <v>103.04904904988801</v>
          </cell>
          <cell r="BD332">
            <v>103.04824982657493</v>
          </cell>
          <cell r="BE332">
            <v>103.04682835317013</v>
          </cell>
          <cell r="BF332">
            <v>103.04707862285926</v>
          </cell>
          <cell r="BG332">
            <v>103.04707862285926</v>
          </cell>
        </row>
        <row r="337"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62.682850229004458</v>
          </cell>
          <cell r="AJ337">
            <v>96.189416756863508</v>
          </cell>
          <cell r="AK337">
            <v>107.12445096458447</v>
          </cell>
          <cell r="AL337">
            <v>107.11245866126299</v>
          </cell>
          <cell r="AM337">
            <v>113.06262366654649</v>
          </cell>
          <cell r="AN337">
            <v>115.05074503611425</v>
          </cell>
          <cell r="AO337">
            <v>117.03150186077811</v>
          </cell>
          <cell r="AP337">
            <v>119.01547260808239</v>
          </cell>
          <cell r="AQ337">
            <v>120.99977903843764</v>
          </cell>
          <cell r="AR337">
            <v>122.98277065251376</v>
          </cell>
          <cell r="AS337">
            <v>123.97473439174651</v>
          </cell>
          <cell r="AT337">
            <v>123.97482617341569</v>
          </cell>
          <cell r="AU337">
            <v>123.97470963157622</v>
          </cell>
          <cell r="AV337">
            <v>123.97475673224615</v>
          </cell>
          <cell r="AW337">
            <v>123.97476417907936</v>
          </cell>
          <cell r="AX337">
            <v>123.97474351430056</v>
          </cell>
          <cell r="AY337">
            <v>123.97475480854203</v>
          </cell>
          <cell r="AZ337">
            <v>124.4449986324686</v>
          </cell>
          <cell r="BA337">
            <v>124.44499528255287</v>
          </cell>
          <cell r="BB337">
            <v>124.44499773038571</v>
          </cell>
          <cell r="BC337">
            <v>124.44499721513577</v>
          </cell>
          <cell r="BD337">
            <v>124.44499674269146</v>
          </cell>
          <cell r="BE337">
            <v>124.44499722940428</v>
          </cell>
          <cell r="BF337">
            <v>124.44499706241052</v>
          </cell>
          <cell r="BG337">
            <v>124.44499701150208</v>
          </cell>
          <cell r="BH337">
            <v>124.44499701150208</v>
          </cell>
        </row>
        <row r="338"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67.712666943770159</v>
          </cell>
          <cell r="AJ338">
            <v>106.05067699350198</v>
          </cell>
          <cell r="AK338">
            <v>116.59740629950902</v>
          </cell>
          <cell r="AL338">
            <v>116.87638055652421</v>
          </cell>
          <cell r="AM338">
            <v>123.66066734455916</v>
          </cell>
          <cell r="AN338">
            <v>125.53817177960217</v>
          </cell>
          <cell r="AO338">
            <v>127.80140805420385</v>
          </cell>
          <cell r="AP338">
            <v>130.00008523391904</v>
          </cell>
          <cell r="AQ338">
            <v>132.11140999509163</v>
          </cell>
          <cell r="AR338">
            <v>134.30333335310718</v>
          </cell>
          <cell r="AS338">
            <v>135.38757806766321</v>
          </cell>
          <cell r="AT338">
            <v>135.37814063876755</v>
          </cell>
          <cell r="AU338">
            <v>135.38404146374933</v>
          </cell>
          <cell r="AV338">
            <v>135.38325339006005</v>
          </cell>
          <cell r="AW338">
            <v>135.38181183085896</v>
          </cell>
          <cell r="AX338">
            <v>135.38303556155614</v>
          </cell>
          <cell r="AY338">
            <v>135.38270026082506</v>
          </cell>
          <cell r="AZ338">
            <v>135.89603074638552</v>
          </cell>
          <cell r="BA338">
            <v>135.89626632107766</v>
          </cell>
          <cell r="BB338">
            <v>135.8961709632041</v>
          </cell>
          <cell r="BC338">
            <v>135.89615601022246</v>
          </cell>
          <cell r="BD338">
            <v>135.89619776483468</v>
          </cell>
          <cell r="BE338">
            <v>135.89617491275379</v>
          </cell>
          <cell r="BF338">
            <v>135.89617622927025</v>
          </cell>
          <cell r="BG338">
            <v>135.89618296895293</v>
          </cell>
          <cell r="BH338">
            <v>135.89618296895293</v>
          </cell>
        </row>
        <row r="339"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54.567914966752674</v>
          </cell>
          <cell r="AJ339">
            <v>82.282034854202294</v>
          </cell>
          <cell r="AK339">
            <v>94.66674192637079</v>
          </cell>
          <cell r="AL339">
            <v>93.228611350412635</v>
          </cell>
          <cell r="AM339">
            <v>98.403265964640156</v>
          </cell>
          <cell r="AN339">
            <v>100.63830252122771</v>
          </cell>
          <cell r="AO339">
            <v>102.03515154047663</v>
          </cell>
          <cell r="AP339">
            <v>103.81955862977398</v>
          </cell>
          <cell r="AQ339">
            <v>105.62753544734564</v>
          </cell>
          <cell r="AR339">
            <v>107.28832904606089</v>
          </cell>
          <cell r="AS339">
            <v>108.17466636720644</v>
          </cell>
          <cell r="AT339">
            <v>108.18414112554343</v>
          </cell>
          <cell r="AU339">
            <v>108.17083440468276</v>
          </cell>
          <cell r="AV339">
            <v>108.17654729914423</v>
          </cell>
          <cell r="AW339">
            <v>108.17717427645684</v>
          </cell>
          <cell r="AX339">
            <v>108.17485199342794</v>
          </cell>
          <cell r="AY339">
            <v>108.17619118967633</v>
          </cell>
          <cell r="AZ339">
            <v>108.58639150422152</v>
          </cell>
          <cell r="BA339">
            <v>108.58602284785528</v>
          </cell>
          <cell r="BB339">
            <v>108.58630833656774</v>
          </cell>
          <cell r="BC339">
            <v>108.58624089621485</v>
          </cell>
          <cell r="BD339">
            <v>108.586190693546</v>
          </cell>
          <cell r="BE339">
            <v>108.58624664210954</v>
          </cell>
          <cell r="BF339">
            <v>108.58622607729015</v>
          </cell>
          <cell r="BG339">
            <v>108.58622113764855</v>
          </cell>
        </row>
        <row r="340"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70.884478718623129</v>
          </cell>
          <cell r="AJ340">
            <v>106.7300138946605</v>
          </cell>
          <cell r="AK340">
            <v>121.0969695882164</v>
          </cell>
          <cell r="AL340">
            <v>120.31870511142215</v>
          </cell>
          <cell r="AM340">
            <v>126.80066613338684</v>
          </cell>
          <cell r="AN340">
            <v>129.43362283827557</v>
          </cell>
          <cell r="AO340">
            <v>131.45932929527805</v>
          </cell>
          <cell r="AP340">
            <v>133.68745457480711</v>
          </cell>
          <cell r="AQ340">
            <v>135.98533790514128</v>
          </cell>
          <cell r="AR340">
            <v>138.16773083368903</v>
          </cell>
          <cell r="AS340">
            <v>139.28979621367398</v>
          </cell>
          <cell r="AT340">
            <v>139.30015665515643</v>
          </cell>
          <cell r="AU340">
            <v>139.29066968667095</v>
          </cell>
          <cell r="AV340">
            <v>139.2935408518338</v>
          </cell>
          <cell r="AW340">
            <v>139.29478906455373</v>
          </cell>
          <cell r="AX340">
            <v>139.29299986768618</v>
          </cell>
          <cell r="AY340">
            <v>139.29377659469125</v>
          </cell>
          <cell r="AZ340">
            <v>139.82220600696647</v>
          </cell>
          <cell r="BA340">
            <v>139.82189352989559</v>
          </cell>
          <cell r="BB340">
            <v>139.82207555493778</v>
          </cell>
          <cell r="BC340">
            <v>139.82205836393322</v>
          </cell>
          <cell r="BD340">
            <v>139.82200914958887</v>
          </cell>
          <cell r="BE340">
            <v>139.82204768948668</v>
          </cell>
          <cell r="BF340">
            <v>139.82203840100294</v>
          </cell>
          <cell r="BG340">
            <v>139.82203174669283</v>
          </cell>
        </row>
        <row r="341"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91.685392988822656</v>
          </cell>
          <cell r="AJ341">
            <v>145.27266871526649</v>
          </cell>
          <cell r="AK341">
            <v>170.10196072845886</v>
          </cell>
          <cell r="AL341">
            <v>163.63590334895818</v>
          </cell>
          <cell r="AM341">
            <v>174.46390012257498</v>
          </cell>
          <cell r="AN341">
            <v>178.64062014302738</v>
          </cell>
          <cell r="AO341">
            <v>180.40050291869269</v>
          </cell>
          <cell r="AP341">
            <v>183.96724937389493</v>
          </cell>
          <cell r="AQ341">
            <v>187.13847863600304</v>
          </cell>
          <cell r="AR341">
            <v>189.96325731984794</v>
          </cell>
          <cell r="AS341">
            <v>191.62192121917565</v>
          </cell>
          <cell r="AT341">
            <v>191.61848287568304</v>
          </cell>
          <cell r="AU341">
            <v>191.57876384181358</v>
          </cell>
          <cell r="AV341">
            <v>191.60638931222402</v>
          </cell>
          <cell r="AW341">
            <v>191.60121200990682</v>
          </cell>
          <cell r="AX341">
            <v>191.59545505464794</v>
          </cell>
          <cell r="AY341">
            <v>191.60101879225934</v>
          </cell>
          <cell r="AZ341">
            <v>192.32597720087631</v>
          </cell>
          <cell r="BA341">
            <v>192.32531356284233</v>
          </cell>
          <cell r="BB341">
            <v>192.32635497605412</v>
          </cell>
          <cell r="BC341">
            <v>192.32588191325738</v>
          </cell>
          <cell r="BD341">
            <v>192.32585015071777</v>
          </cell>
          <cell r="BE341">
            <v>192.32602901334283</v>
          </cell>
          <cell r="BF341">
            <v>192.32592035910579</v>
          </cell>
          <cell r="BG341">
            <v>192.32593317438881</v>
          </cell>
        </row>
        <row r="342"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13.012769560959178</v>
          </cell>
          <cell r="AI342">
            <v>39.407525946664066</v>
          </cell>
          <cell r="AJ342">
            <v>51.113895019769409</v>
          </cell>
          <cell r="AK342">
            <v>52.669792585387846</v>
          </cell>
          <cell r="AL342">
            <v>54.605155796519057</v>
          </cell>
          <cell r="AM342">
            <v>55.676078286649854</v>
          </cell>
          <cell r="AN342">
            <v>56.888228245235794</v>
          </cell>
          <cell r="AO342">
            <v>57.644642182208543</v>
          </cell>
          <cell r="AP342">
            <v>58.659581195252798</v>
          </cell>
          <cell r="AQ342">
            <v>59.655177781151231</v>
          </cell>
          <cell r="AR342">
            <v>60.095423892968761</v>
          </cell>
          <cell r="AS342">
            <v>60.111247597497567</v>
          </cell>
          <cell r="AT342">
            <v>60.114254435701064</v>
          </cell>
          <cell r="AU342">
            <v>60.106975308722468</v>
          </cell>
          <cell r="AV342">
            <v>60.110825780640354</v>
          </cell>
          <cell r="AW342">
            <v>60.110685175021295</v>
          </cell>
          <cell r="AX342">
            <v>60.109495421461382</v>
          </cell>
          <cell r="AY342">
            <v>60.338337948245041</v>
          </cell>
          <cell r="AZ342">
            <v>60.338173887771141</v>
          </cell>
          <cell r="BA342">
            <v>60.338002186787776</v>
          </cell>
          <cell r="BB342">
            <v>60.33817134093465</v>
          </cell>
          <cell r="BC342">
            <v>60.338115805164541</v>
          </cell>
          <cell r="BD342">
            <v>60.338096444295658</v>
          </cell>
          <cell r="BE342">
            <v>60.338127863464941</v>
          </cell>
          <cell r="BF342">
            <v>60.338113370975059</v>
          </cell>
          <cell r="BG342">
            <v>60.338113370975059</v>
          </cell>
        </row>
        <row r="343"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30.46194251829797</v>
          </cell>
          <cell r="AI343">
            <v>47.734531989656112</v>
          </cell>
          <cell r="AJ343">
            <v>58.853280522738189</v>
          </cell>
          <cell r="AK343">
            <v>62.010803635944967</v>
          </cell>
          <cell r="AL343">
            <v>64.377184065835579</v>
          </cell>
          <cell r="AM343">
            <v>65.115112466800539</v>
          </cell>
          <cell r="AN343">
            <v>66.856111893173292</v>
          </cell>
          <cell r="AO343">
            <v>67.706347733037717</v>
          </cell>
          <cell r="AP343">
            <v>68.815434450133907</v>
          </cell>
          <cell r="AQ343">
            <v>70.05238573740769</v>
          </cell>
          <cell r="AR343">
            <v>70.551286858121344</v>
          </cell>
          <cell r="AS343">
            <v>70.558998330748963</v>
          </cell>
          <cell r="AT343">
            <v>70.575758999424465</v>
          </cell>
          <cell r="AU343">
            <v>70.562014729431596</v>
          </cell>
          <cell r="AV343">
            <v>70.565590686535046</v>
          </cell>
          <cell r="AW343">
            <v>70.567788138463698</v>
          </cell>
          <cell r="AX343">
            <v>70.565131184810113</v>
          </cell>
          <cell r="AY343">
            <v>70.833832166381384</v>
          </cell>
          <cell r="AZ343">
            <v>70.834026004421816</v>
          </cell>
          <cell r="BA343">
            <v>70.833549192805918</v>
          </cell>
          <cell r="BB343">
            <v>70.833802454536396</v>
          </cell>
          <cell r="BC343">
            <v>70.833792550588015</v>
          </cell>
          <cell r="BD343">
            <v>70.833714732643443</v>
          </cell>
          <cell r="BE343">
            <v>70.833769912589318</v>
          </cell>
          <cell r="BF343">
            <v>70.833759065273597</v>
          </cell>
          <cell r="BG343">
            <v>70.833759065273597</v>
          </cell>
        </row>
        <row r="344"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69.802563404586081</v>
          </cell>
          <cell r="AI344">
            <v>92.442327438349267</v>
          </cell>
          <cell r="AJ344">
            <v>118.21863403499177</v>
          </cell>
          <cell r="AK344">
            <v>119.29777422167948</v>
          </cell>
          <cell r="AL344">
            <v>125.92962013340338</v>
          </cell>
          <cell r="AM344">
            <v>127.75678573711718</v>
          </cell>
          <cell r="AN344">
            <v>130.21341198485095</v>
          </cell>
          <cell r="AO344">
            <v>132.37924753633501</v>
          </cell>
          <cell r="AP344">
            <v>134.52720994777675</v>
          </cell>
          <cell r="AQ344">
            <v>136.78573281708711</v>
          </cell>
          <cell r="AR344">
            <v>137.87301581325099</v>
          </cell>
          <cell r="AS344">
            <v>137.8658890087988</v>
          </cell>
          <cell r="AT344">
            <v>137.87588156388267</v>
          </cell>
          <cell r="AU344">
            <v>137.87159546197748</v>
          </cell>
          <cell r="AV344">
            <v>137.87112201155304</v>
          </cell>
          <cell r="AW344">
            <v>137.8728663458044</v>
          </cell>
          <cell r="AX344">
            <v>137.87186127311162</v>
          </cell>
          <cell r="AY344">
            <v>138.3949073270397</v>
          </cell>
          <cell r="AZ344">
            <v>138.39518432884563</v>
          </cell>
          <cell r="BA344">
            <v>138.39497001437798</v>
          </cell>
          <cell r="BB344">
            <v>138.39502055675436</v>
          </cell>
          <cell r="BC344">
            <v>138.39505829999271</v>
          </cell>
          <cell r="BD344">
            <v>138.395016290375</v>
          </cell>
          <cell r="BE344">
            <v>138.3950317157074</v>
          </cell>
          <cell r="BF344">
            <v>138.39503543535835</v>
          </cell>
          <cell r="BG344">
            <v>138.39503543535835</v>
          </cell>
        </row>
        <row r="345"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59.745257651868407</v>
          </cell>
          <cell r="AI345">
            <v>83.595980460114305</v>
          </cell>
          <cell r="AJ345">
            <v>102.86834687677998</v>
          </cell>
          <cell r="AK345">
            <v>103.02914963039265</v>
          </cell>
          <cell r="AL345">
            <v>108.98618564363211</v>
          </cell>
          <cell r="AM345">
            <v>110.68638524088897</v>
          </cell>
          <cell r="AN345">
            <v>112.65918053479236</v>
          </cell>
          <cell r="AO345">
            <v>114.59715566183222</v>
          </cell>
          <cell r="AP345">
            <v>116.46613563665717</v>
          </cell>
          <cell r="AQ345">
            <v>118.39329585368588</v>
          </cell>
          <cell r="AR345">
            <v>119.3499273060708</v>
          </cell>
          <cell r="AS345">
            <v>119.34277587480248</v>
          </cell>
          <cell r="AT345">
            <v>119.34692481101578</v>
          </cell>
          <cell r="AU345">
            <v>119.34654266396301</v>
          </cell>
          <cell r="AV345">
            <v>119.34541444992706</v>
          </cell>
          <cell r="AW345">
            <v>119.3462939749686</v>
          </cell>
          <cell r="AX345">
            <v>119.34608369628621</v>
          </cell>
          <cell r="AY345">
            <v>119.79861773783128</v>
          </cell>
          <cell r="AZ345">
            <v>119.79879047627506</v>
          </cell>
          <cell r="BA345">
            <v>119.79872650715386</v>
          </cell>
          <cell r="BB345">
            <v>119.79871157375339</v>
          </cell>
          <cell r="BC345">
            <v>119.79874285239406</v>
          </cell>
          <cell r="BD345">
            <v>119.79872697776713</v>
          </cell>
          <cell r="BE345">
            <v>119.79872713463818</v>
          </cell>
          <cell r="BF345">
            <v>119.7987323215998</v>
          </cell>
          <cell r="BG345">
            <v>119.7987323215998</v>
          </cell>
        </row>
        <row r="346"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65.168940042669462</v>
          </cell>
          <cell r="AI346">
            <v>96.49008102124094</v>
          </cell>
          <cell r="AJ346">
            <v>110.58444868042847</v>
          </cell>
          <cell r="AK346">
            <v>111.14602821042828</v>
          </cell>
          <cell r="AL346">
            <v>117.26668953545895</v>
          </cell>
          <cell r="AM346">
            <v>119.16264031955339</v>
          </cell>
          <cell r="AN346">
            <v>121.34287648438462</v>
          </cell>
          <cell r="AO346">
            <v>123.36972632393</v>
          </cell>
          <cell r="AP346">
            <v>125.40333237740084</v>
          </cell>
          <cell r="AQ346">
            <v>127.4843776750797</v>
          </cell>
          <cell r="AR346">
            <v>128.50322280615114</v>
          </cell>
          <cell r="AS346">
            <v>128.50098815991635</v>
          </cell>
          <cell r="AT346">
            <v>128.50554433193423</v>
          </cell>
          <cell r="AU346">
            <v>128.50325176600055</v>
          </cell>
          <cell r="AV346">
            <v>128.50326141928369</v>
          </cell>
          <cell r="AW346">
            <v>128.50401917240617</v>
          </cell>
          <cell r="AX346">
            <v>128.50351078589679</v>
          </cell>
          <cell r="AY346">
            <v>128.9910197927401</v>
          </cell>
          <cell r="AZ346">
            <v>128.99113211938536</v>
          </cell>
          <cell r="BA346">
            <v>128.99102834580231</v>
          </cell>
          <cell r="BB346">
            <v>128.9910600859759</v>
          </cell>
          <cell r="BC346">
            <v>128.99107351705459</v>
          </cell>
          <cell r="BD346">
            <v>128.99105398294427</v>
          </cell>
          <cell r="BE346">
            <v>128.99106252865829</v>
          </cell>
          <cell r="BF346">
            <v>128.99106334288572</v>
          </cell>
          <cell r="BG346">
            <v>128.99106334288572</v>
          </cell>
        </row>
        <row r="347"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81.015043722199138</v>
          </cell>
          <cell r="AI347">
            <v>126.29660487347405</v>
          </cell>
          <cell r="AJ347">
            <v>137.11968156651167</v>
          </cell>
          <cell r="AK347">
            <v>138.68677727398128</v>
          </cell>
          <cell r="AL347">
            <v>146.45287304598151</v>
          </cell>
          <cell r="AM347">
            <v>148.43055302676072</v>
          </cell>
          <cell r="AN347">
            <v>151.36474554708099</v>
          </cell>
          <cell r="AO347">
            <v>153.87867986890461</v>
          </cell>
          <cell r="AP347">
            <v>156.35091912433631</v>
          </cell>
          <cell r="AQ347">
            <v>158.99360756388862</v>
          </cell>
          <cell r="AR347">
            <v>160.25382737606884</v>
          </cell>
          <cell r="AS347">
            <v>160.24203304053026</v>
          </cell>
          <cell r="AT347">
            <v>160.25717512716832</v>
          </cell>
          <cell r="AU347">
            <v>160.25101184792246</v>
          </cell>
          <cell r="AV347">
            <v>160.25007333854035</v>
          </cell>
          <cell r="AW347">
            <v>160.25275343787706</v>
          </cell>
          <cell r="AX347">
            <v>160.25127954144662</v>
          </cell>
          <cell r="AY347">
            <v>160.85921284302097</v>
          </cell>
          <cell r="AZ347">
            <v>160.85964629227044</v>
          </cell>
          <cell r="BA347">
            <v>160.85932746955928</v>
          </cell>
          <cell r="BB347">
            <v>160.85939553495027</v>
          </cell>
          <cell r="BC347">
            <v>160.85945643226</v>
          </cell>
          <cell r="BD347">
            <v>160.85939314558985</v>
          </cell>
          <cell r="BE347">
            <v>160.85941503760003</v>
          </cell>
          <cell r="BF347">
            <v>160.8594215384833</v>
          </cell>
          <cell r="BG347">
            <v>160.8594215384833</v>
          </cell>
        </row>
        <row r="348"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71.319203027225782</v>
          </cell>
          <cell r="AI348">
            <v>109.82004601509502</v>
          </cell>
          <cell r="AJ348">
            <v>121.55622546051801</v>
          </cell>
          <cell r="AK348">
            <v>121.88965708248236</v>
          </cell>
          <cell r="AL348">
            <v>128.66554586460984</v>
          </cell>
          <cell r="AM348">
            <v>130.8028051372205</v>
          </cell>
          <cell r="AN348">
            <v>133.13681939038139</v>
          </cell>
          <cell r="AO348">
            <v>135.38109323869372</v>
          </cell>
          <cell r="AP348">
            <v>137.61900442793237</v>
          </cell>
          <cell r="AQ348">
            <v>139.89160476408031</v>
          </cell>
          <cell r="AR348">
            <v>141.01492569354724</v>
          </cell>
          <cell r="AS348">
            <v>141.01264652478432</v>
          </cell>
          <cell r="AT348">
            <v>141.01576770802538</v>
          </cell>
          <cell r="AU348">
            <v>141.01444664211894</v>
          </cell>
          <cell r="AV348">
            <v>141.01428695830955</v>
          </cell>
          <cell r="AW348">
            <v>141.01483376948465</v>
          </cell>
          <cell r="AX348">
            <v>141.01452245663776</v>
          </cell>
          <cell r="AY348">
            <v>141.549425260443</v>
          </cell>
          <cell r="AZ348">
            <v>141.54951251342686</v>
          </cell>
          <cell r="BA348">
            <v>141.5494458889834</v>
          </cell>
          <cell r="BB348">
            <v>141.54946122095112</v>
          </cell>
          <cell r="BC348">
            <v>141.54947320778712</v>
          </cell>
          <cell r="BD348">
            <v>141.5494601059072</v>
          </cell>
          <cell r="BE348">
            <v>141.54946484488184</v>
          </cell>
          <cell r="BF348">
            <v>141.54946605285872</v>
          </cell>
          <cell r="BG348">
            <v>141.54946605285872</v>
          </cell>
        </row>
        <row r="369">
          <cell r="E369">
            <v>45.048461538461531</v>
          </cell>
          <cell r="F369">
            <v>16.301846153846149</v>
          </cell>
          <cell r="G369">
            <v>26.631615384615397</v>
          </cell>
          <cell r="H369">
            <v>20.865999999999985</v>
          </cell>
          <cell r="I369">
            <v>2.2888461538461655</v>
          </cell>
          <cell r="J369">
            <v>42.834923076923104</v>
          </cell>
          <cell r="K369">
            <v>37.616173000000003</v>
          </cell>
          <cell r="L369">
            <v>25.861326769230772</v>
          </cell>
          <cell r="M369">
            <v>-23.598110076923078</v>
          </cell>
          <cell r="N369">
            <v>26.605500615384614</v>
          </cell>
          <cell r="O369">
            <v>28.850906384615392</v>
          </cell>
          <cell r="P369">
            <v>66.59258615384617</v>
          </cell>
          <cell r="Q369">
            <v>6.5332366923077103</v>
          </cell>
          <cell r="R369">
            <v>38.956346923076921</v>
          </cell>
          <cell r="S369">
            <v>25.506077153846149</v>
          </cell>
          <cell r="T369">
            <v>0.5501583846153153</v>
          </cell>
          <cell r="U369">
            <v>30.906375692307698</v>
          </cell>
          <cell r="V369">
            <v>26.901061441845485</v>
          </cell>
          <cell r="W369">
            <v>31.191401046381724</v>
          </cell>
          <cell r="X369">
            <v>73.843667401021946</v>
          </cell>
          <cell r="Y369">
            <v>61.768517510346662</v>
          </cell>
          <cell r="Z369">
            <v>57.301234559649053</v>
          </cell>
          <cell r="AA369">
            <v>63.636553045464893</v>
          </cell>
          <cell r="AB369">
            <v>63.89273293144651</v>
          </cell>
          <cell r="AC369">
            <v>33.550704848892096</v>
          </cell>
          <cell r="AD369">
            <v>66.597856869020404</v>
          </cell>
          <cell r="AE369">
            <v>29.703695348371014</v>
          </cell>
          <cell r="AF369">
            <v>67.887329647225926</v>
          </cell>
          <cell r="AG369">
            <v>-65.602459363830405</v>
          </cell>
          <cell r="AH369">
            <v>153.685802967585</v>
          </cell>
          <cell r="AI369">
            <v>205.79711642470181</v>
          </cell>
          <cell r="AJ369">
            <v>223.40744624158978</v>
          </cell>
          <cell r="AK369">
            <v>206.00739666926415</v>
          </cell>
          <cell r="AL369">
            <v>220.63501981061654</v>
          </cell>
          <cell r="AM369">
            <v>176.52862007299098</v>
          </cell>
          <cell r="AN369">
            <v>172.33604760981331</v>
          </cell>
          <cell r="AO369">
            <v>171.05838072120699</v>
          </cell>
          <cell r="AP369">
            <v>177.33337501310746</v>
          </cell>
          <cell r="AQ369">
            <v>175.43034315034899</v>
          </cell>
          <cell r="AR369">
            <v>185.65967299980272</v>
          </cell>
          <cell r="AS369">
            <v>195.31235934360666</v>
          </cell>
          <cell r="AT369">
            <v>195.88401725131763</v>
          </cell>
          <cell r="AU369">
            <v>208.08071880987461</v>
          </cell>
          <cell r="AV369">
            <v>218.83983785527172</v>
          </cell>
          <cell r="AW369">
            <v>230.69633374912087</v>
          </cell>
          <cell r="AX369">
            <v>242.55795184332754</v>
          </cell>
          <cell r="AY369">
            <v>256.73541683512894</v>
          </cell>
          <cell r="AZ369">
            <v>289.29634856624608</v>
          </cell>
          <cell r="BA369">
            <v>293.14820973522205</v>
          </cell>
          <cell r="BB369">
            <v>316.78147131448605</v>
          </cell>
          <cell r="BC369">
            <v>318.3043834086472</v>
          </cell>
          <cell r="BD369">
            <v>339.19383924039141</v>
          </cell>
          <cell r="BE369">
            <v>361.55489428995435</v>
          </cell>
          <cell r="BF369">
            <v>363.93303902612769</v>
          </cell>
          <cell r="BG369">
            <v>387.82819555491631</v>
          </cell>
          <cell r="BH369">
            <v>387.82819555491631</v>
          </cell>
        </row>
        <row r="370">
          <cell r="E370">
            <v>66.363461538461536</v>
          </cell>
          <cell r="F370">
            <v>64.458846153846153</v>
          </cell>
          <cell r="G370">
            <v>48.025615384615413</v>
          </cell>
          <cell r="H370">
            <v>35.392999999999986</v>
          </cell>
          <cell r="I370">
            <v>34.321846153846138</v>
          </cell>
          <cell r="J370">
            <v>36.103923076923053</v>
          </cell>
          <cell r="K370">
            <v>50.33275500000002</v>
          </cell>
          <cell r="L370">
            <v>44.120604769230766</v>
          </cell>
          <cell r="M370">
            <v>40.493909923076927</v>
          </cell>
          <cell r="N370">
            <v>29.365520615384639</v>
          </cell>
          <cell r="O370">
            <v>40.978446384615367</v>
          </cell>
          <cell r="P370">
            <v>38.676760153846125</v>
          </cell>
          <cell r="Q370">
            <v>78.320702692307719</v>
          </cell>
          <cell r="R370">
            <v>39.091079923076919</v>
          </cell>
          <cell r="S370">
            <v>65.07032115384618</v>
          </cell>
          <cell r="T370">
            <v>80.005484384615386</v>
          </cell>
          <cell r="U370">
            <v>35.628749692307693</v>
          </cell>
          <cell r="V370">
            <v>108.40091989986439</v>
          </cell>
          <cell r="W370">
            <v>107.93459529563094</v>
          </cell>
          <cell r="X370">
            <v>53.6193549942451</v>
          </cell>
          <cell r="Y370">
            <v>86.909815782322767</v>
          </cell>
          <cell r="Z370">
            <v>102.16812799334312</v>
          </cell>
          <cell r="AA370">
            <v>16.321358792799156</v>
          </cell>
          <cell r="AB370">
            <v>56.759975901602587</v>
          </cell>
          <cell r="AC370">
            <v>91.693483732609735</v>
          </cell>
          <cell r="AD370">
            <v>89.115396681499732</v>
          </cell>
          <cell r="AE370">
            <v>119.84905397343033</v>
          </cell>
          <cell r="AF370">
            <v>65.420305958733138</v>
          </cell>
          <cell r="AG370">
            <v>-10.680600166303137</v>
          </cell>
          <cell r="AH370">
            <v>98.433583497155681</v>
          </cell>
          <cell r="AI370">
            <v>155.78050187370187</v>
          </cell>
          <cell r="AJ370">
            <v>162.36054205802725</v>
          </cell>
          <cell r="AK370">
            <v>156.0282821479492</v>
          </cell>
          <cell r="AL370">
            <v>167.56025071883835</v>
          </cell>
          <cell r="AM370">
            <v>124.57034328375357</v>
          </cell>
          <cell r="AN370">
            <v>124.96845596808475</v>
          </cell>
          <cell r="AO370">
            <v>116.88017525428756</v>
          </cell>
          <cell r="AP370">
            <v>119.11563600622415</v>
          </cell>
          <cell r="AQ370">
            <v>114.58426057654086</v>
          </cell>
          <cell r="AR370">
            <v>122.47339384215908</v>
          </cell>
          <cell r="AS370">
            <v>131.48292309177364</v>
          </cell>
          <cell r="AT370">
            <v>131.62667854515152</v>
          </cell>
          <cell r="AU370">
            <v>142.83699036656679</v>
          </cell>
          <cell r="AV370">
            <v>153.43922899683608</v>
          </cell>
          <cell r="AW370">
            <v>163.23177832315392</v>
          </cell>
          <cell r="AX370">
            <v>170.79496032778817</v>
          </cell>
          <cell r="AY370">
            <v>179.14006180268103</v>
          </cell>
          <cell r="AZ370">
            <v>203.85038004829698</v>
          </cell>
          <cell r="BA370">
            <v>201.56390029687151</v>
          </cell>
          <cell r="BB370">
            <v>218.54325393331933</v>
          </cell>
          <cell r="BC370">
            <v>216.59502176487226</v>
          </cell>
          <cell r="BD370">
            <v>235.11144869375835</v>
          </cell>
          <cell r="BE370">
            <v>257.11177980507824</v>
          </cell>
          <cell r="BF370">
            <v>261.81730415391758</v>
          </cell>
          <cell r="BG370">
            <v>287.82110210893597</v>
          </cell>
          <cell r="BH370">
            <v>287.82110210893597</v>
          </cell>
        </row>
        <row r="371">
          <cell r="D371">
            <v>51.125846153846162</v>
          </cell>
          <cell r="E371">
            <v>20.229461538461528</v>
          </cell>
          <cell r="F371">
            <v>40.319846153846164</v>
          </cell>
          <cell r="G371">
            <v>62.734615384615367</v>
          </cell>
          <cell r="H371">
            <v>39.900000000000006</v>
          </cell>
          <cell r="I371">
            <v>28.097846153846177</v>
          </cell>
          <cell r="J371">
            <v>35.102923076923076</v>
          </cell>
          <cell r="K371">
            <v>39.504795000000001</v>
          </cell>
          <cell r="L371">
            <v>32.114916769230788</v>
          </cell>
          <cell r="M371">
            <v>28.431017923076922</v>
          </cell>
          <cell r="N371">
            <v>45.923333615384607</v>
          </cell>
          <cell r="O371">
            <v>43.720690384615388</v>
          </cell>
          <cell r="P371">
            <v>41.876510153846155</v>
          </cell>
          <cell r="Q371">
            <v>43.709462692307696</v>
          </cell>
          <cell r="R371">
            <v>0.1181069230769225</v>
          </cell>
          <cell r="S371">
            <v>27.894865153846126</v>
          </cell>
          <cell r="T371">
            <v>38.298905384615381</v>
          </cell>
          <cell r="U371">
            <v>74.268936692307648</v>
          </cell>
          <cell r="V371">
            <v>32.797631522867448</v>
          </cell>
          <cell r="W371">
            <v>18.015124701984803</v>
          </cell>
          <cell r="X371">
            <v>57.079893537253128</v>
          </cell>
          <cell r="Y371">
            <v>58.220427846115328</v>
          </cell>
          <cell r="Z371">
            <v>38.9676043952648</v>
          </cell>
          <cell r="AA371">
            <v>68.921608980088422</v>
          </cell>
          <cell r="AB371">
            <v>54.991646860882042</v>
          </cell>
          <cell r="AC371">
            <v>98.685430862068415</v>
          </cell>
          <cell r="AD371">
            <v>81.791905705476267</v>
          </cell>
          <cell r="AE371">
            <v>32.496010470125469</v>
          </cell>
          <cell r="AF371">
            <v>116.52538196351405</v>
          </cell>
          <cell r="AG371">
            <v>80.824940460219764</v>
          </cell>
          <cell r="AH371">
            <v>142.92234125901615</v>
          </cell>
          <cell r="AI371">
            <v>165.88773114972963</v>
          </cell>
          <cell r="AJ371">
            <v>171.98941408333613</v>
          </cell>
          <cell r="AK371">
            <v>168.93440589094351</v>
          </cell>
          <cell r="AL371">
            <v>181.39225964701532</v>
          </cell>
          <cell r="AM371">
            <v>130.31987469457232</v>
          </cell>
          <cell r="AN371">
            <v>128.48302955161998</v>
          </cell>
          <cell r="AO371">
            <v>127.4794318638599</v>
          </cell>
          <cell r="AP371">
            <v>136.88685268971722</v>
          </cell>
          <cell r="AQ371">
            <v>136.51416884022584</v>
          </cell>
          <cell r="AR371">
            <v>145.5429884223359</v>
          </cell>
          <cell r="AS371">
            <v>152.10595313859787</v>
          </cell>
          <cell r="AT371">
            <v>148.11840603425182</v>
          </cell>
          <cell r="AU371">
            <v>151.80071887606437</v>
          </cell>
          <cell r="AV371">
            <v>153.97538675819001</v>
          </cell>
          <cell r="AW371">
            <v>156.9579976858063</v>
          </cell>
          <cell r="AX371">
            <v>161.72440526769688</v>
          </cell>
          <cell r="AY371">
            <v>171.65622138515087</v>
          </cell>
          <cell r="AZ371">
            <v>201.09395215777283</v>
          </cell>
          <cell r="BA371">
            <v>206.07167484731411</v>
          </cell>
          <cell r="BB371">
            <v>231.45297423558586</v>
          </cell>
          <cell r="BC371">
            <v>237.17631277959021</v>
          </cell>
          <cell r="BD371">
            <v>260.91489176346101</v>
          </cell>
          <cell r="BE371">
            <v>286.00077073669428</v>
          </cell>
          <cell r="BF371">
            <v>292.43719972723773</v>
          </cell>
          <cell r="BG371">
            <v>318.69940542775481</v>
          </cell>
        </row>
        <row r="372">
          <cell r="D372">
            <v>54.878846153846155</v>
          </cell>
          <cell r="E372">
            <v>25.953461538461539</v>
          </cell>
          <cell r="F372">
            <v>31.805846153846147</v>
          </cell>
          <cell r="G372">
            <v>30.543615384615379</v>
          </cell>
          <cell r="H372">
            <v>42.23599999999999</v>
          </cell>
          <cell r="I372">
            <v>53.486846153846159</v>
          </cell>
          <cell r="J372">
            <v>45.704923076923052</v>
          </cell>
          <cell r="K372">
            <v>38.26334700000001</v>
          </cell>
          <cell r="L372">
            <v>40.918115769230781</v>
          </cell>
          <cell r="M372">
            <v>33.708518923076923</v>
          </cell>
          <cell r="N372">
            <v>46.521470615384615</v>
          </cell>
          <cell r="O372">
            <v>45.678626384615384</v>
          </cell>
          <cell r="P372">
            <v>50.717155153846143</v>
          </cell>
          <cell r="Q372">
            <v>-10.878600307692295</v>
          </cell>
          <cell r="R372">
            <v>53.00995892307688</v>
          </cell>
          <cell r="S372">
            <v>63.895773153846221</v>
          </cell>
          <cell r="T372">
            <v>58.424278384615349</v>
          </cell>
          <cell r="U372">
            <v>83.850127692307666</v>
          </cell>
          <cell r="V372">
            <v>63.497749208619986</v>
          </cell>
          <cell r="W372">
            <v>24.889594993977894</v>
          </cell>
          <cell r="X372">
            <v>23.296531134550499</v>
          </cell>
          <cell r="Y372">
            <v>81.246791172040119</v>
          </cell>
          <cell r="Z372">
            <v>60.961958736820108</v>
          </cell>
          <cell r="AA372">
            <v>20.170772923824888</v>
          </cell>
          <cell r="AB372">
            <v>87.966120743605387</v>
          </cell>
          <cell r="AC372">
            <v>98.002005563982181</v>
          </cell>
          <cell r="AD372">
            <v>103.84801541718215</v>
          </cell>
          <cell r="AE372">
            <v>108.58260592251084</v>
          </cell>
          <cell r="AF372">
            <v>79.495398595860038</v>
          </cell>
          <cell r="AG372">
            <v>37.230884572767152</v>
          </cell>
          <cell r="AH372">
            <v>103.89058737172493</v>
          </cell>
          <cell r="AI372">
            <v>143.08315016881514</v>
          </cell>
          <cell r="AJ372">
            <v>143.58485537704144</v>
          </cell>
          <cell r="AK372">
            <v>133.00654638733351</v>
          </cell>
          <cell r="AL372">
            <v>143.68400264533631</v>
          </cell>
          <cell r="AM372">
            <v>98.191498396185295</v>
          </cell>
          <cell r="AN372">
            <v>102.09110847280789</v>
          </cell>
          <cell r="AO372">
            <v>102.55483031717347</v>
          </cell>
          <cell r="AP372">
            <v>106.40313829146248</v>
          </cell>
          <cell r="AQ372">
            <v>96.766163837931458</v>
          </cell>
          <cell r="AR372">
            <v>97.400809521465931</v>
          </cell>
          <cell r="AS372">
            <v>97.761055195134702</v>
          </cell>
          <cell r="AT372">
            <v>87.033340605363719</v>
          </cell>
          <cell r="AU372">
            <v>87.897057706286205</v>
          </cell>
          <cell r="AV372">
            <v>97.9349237333887</v>
          </cell>
          <cell r="AW372">
            <v>112.81198487460324</v>
          </cell>
          <cell r="AX372">
            <v>128.35242344758501</v>
          </cell>
          <cell r="AY372">
            <v>146.32455278461782</v>
          </cell>
          <cell r="AZ372">
            <v>181.41397695835423</v>
          </cell>
          <cell r="BA372">
            <v>189.43803160297011</v>
          </cell>
          <cell r="BB372">
            <v>215.83514591944009</v>
          </cell>
          <cell r="BC372">
            <v>221.38985975700598</v>
          </cell>
          <cell r="BD372">
            <v>245.14057700715102</v>
          </cell>
          <cell r="BE372">
            <v>270.01030340989752</v>
          </cell>
          <cell r="BF372">
            <v>275.39365534694383</v>
          </cell>
          <cell r="BG372">
            <v>300.11361324498819</v>
          </cell>
        </row>
        <row r="373">
          <cell r="D373">
            <v>60.244846153846161</v>
          </cell>
          <cell r="E373">
            <v>45.043461538461536</v>
          </cell>
          <cell r="F373">
            <v>54.269846153846167</v>
          </cell>
          <cell r="G373">
            <v>43.502615384615368</v>
          </cell>
          <cell r="H373">
            <v>75.02600000000001</v>
          </cell>
          <cell r="I373">
            <v>59.909846153846161</v>
          </cell>
          <cell r="J373">
            <v>40.242923076923077</v>
          </cell>
          <cell r="K373">
            <v>26.152329999999978</v>
          </cell>
          <cell r="L373">
            <v>43.766736769230789</v>
          </cell>
          <cell r="M373">
            <v>2.1389859230769162</v>
          </cell>
          <cell r="N373">
            <v>53.522328615384623</v>
          </cell>
          <cell r="O373">
            <v>54.901305384615391</v>
          </cell>
          <cell r="P373">
            <v>71.767484153846169</v>
          </cell>
          <cell r="Q373">
            <v>90.357610692307688</v>
          </cell>
          <cell r="R373">
            <v>57.731479923076918</v>
          </cell>
          <cell r="S373">
            <v>31.452727153846155</v>
          </cell>
          <cell r="T373">
            <v>52.559373384615384</v>
          </cell>
          <cell r="U373">
            <v>42.916521692307661</v>
          </cell>
          <cell r="V373">
            <v>75.01803462210782</v>
          </cell>
          <cell r="W373">
            <v>106.2312516742368</v>
          </cell>
          <cell r="X373">
            <v>55.27087426394607</v>
          </cell>
          <cell r="Y373">
            <v>85.565881577394009</v>
          </cell>
          <cell r="Z373">
            <v>95.803603707360068</v>
          </cell>
          <cell r="AA373">
            <v>113.11335008455772</v>
          </cell>
          <cell r="AB373">
            <v>88.013313717883193</v>
          </cell>
          <cell r="AC373">
            <v>65.834533173330925</v>
          </cell>
          <cell r="AD373">
            <v>43.015728707218621</v>
          </cell>
          <cell r="AE373">
            <v>68.815215127182327</v>
          </cell>
          <cell r="AF373">
            <v>102.70052635919109</v>
          </cell>
          <cell r="AG373">
            <v>27.62699509519976</v>
          </cell>
          <cell r="AH373">
            <v>53.897287066134481</v>
          </cell>
          <cell r="AI373">
            <v>126.44289705563642</v>
          </cell>
          <cell r="AJ373">
            <v>112.60047957870995</v>
          </cell>
          <cell r="AK373">
            <v>92.667268351883649</v>
          </cell>
          <cell r="AL373">
            <v>113.32192209017342</v>
          </cell>
          <cell r="AM373">
            <v>58.398256673599178</v>
          </cell>
          <cell r="AN373">
            <v>48.503459768670552</v>
          </cell>
          <cell r="AO373">
            <v>30.608166621575378</v>
          </cell>
          <cell r="AP373">
            <v>26.793353630091701</v>
          </cell>
          <cell r="AQ373">
            <v>18.439397934355441</v>
          </cell>
          <cell r="AR373">
            <v>25.296577803271248</v>
          </cell>
          <cell r="AS373">
            <v>32.590464792597288</v>
          </cell>
          <cell r="AT373">
            <v>33.314224670174269</v>
          </cell>
          <cell r="AU373">
            <v>46.254504132529235</v>
          </cell>
          <cell r="AV373">
            <v>60.911855544734749</v>
          </cell>
          <cell r="AW373">
            <v>75.536387352167367</v>
          </cell>
          <cell r="AX373">
            <v>90.299613184528312</v>
          </cell>
          <cell r="AY373">
            <v>107.77624532160462</v>
          </cell>
          <cell r="AZ373">
            <v>142.16230674925816</v>
          </cell>
          <cell r="BA373">
            <v>150.09021231855905</v>
          </cell>
          <cell r="BB373">
            <v>175.81615646835246</v>
          </cell>
          <cell r="BC373">
            <v>179.7459533407233</v>
          </cell>
          <cell r="BD373">
            <v>200.12117866312809</v>
          </cell>
          <cell r="BE373">
            <v>220.71005523330689</v>
          </cell>
          <cell r="BF373">
            <v>221.99987036237616</v>
          </cell>
          <cell r="BG373">
            <v>242.9471442144897</v>
          </cell>
        </row>
        <row r="374">
          <cell r="D374">
            <v>54.047846153846152</v>
          </cell>
          <cell r="E374">
            <v>1.1464615384615371</v>
          </cell>
          <cell r="F374">
            <v>42.064846153846162</v>
          </cell>
          <cell r="G374">
            <v>51.779615384615376</v>
          </cell>
          <cell r="H374">
            <v>37.641000000000005</v>
          </cell>
          <cell r="I374">
            <v>32.61984615384614</v>
          </cell>
          <cell r="J374">
            <v>55.495472076923079</v>
          </cell>
          <cell r="K374">
            <v>32.879092000000014</v>
          </cell>
          <cell r="L374">
            <v>49.364765769230758</v>
          </cell>
          <cell r="M374">
            <v>60.956671923076925</v>
          </cell>
          <cell r="N374">
            <v>44.641774615384634</v>
          </cell>
          <cell r="O374">
            <v>34.104455384615378</v>
          </cell>
          <cell r="P374">
            <v>15.935725153846128</v>
          </cell>
          <cell r="Q374">
            <v>54.18150669230765</v>
          </cell>
          <cell r="R374">
            <v>47.685325923076959</v>
          </cell>
          <cell r="S374">
            <v>16.489926153846113</v>
          </cell>
          <cell r="T374">
            <v>69.877287384615357</v>
          </cell>
          <cell r="U374">
            <v>71.627614967060751</v>
          </cell>
          <cell r="V374">
            <v>51.716525671726842</v>
          </cell>
          <cell r="W374">
            <v>76.500303264585625</v>
          </cell>
          <cell r="X374">
            <v>90.623492228173362</v>
          </cell>
          <cell r="Y374">
            <v>68.375755991787074</v>
          </cell>
          <cell r="Z374">
            <v>86.654541373770371</v>
          </cell>
          <cell r="AA374">
            <v>108.86421951532563</v>
          </cell>
          <cell r="AB374">
            <v>40.307586737160214</v>
          </cell>
          <cell r="AC374">
            <v>71.857076539429684</v>
          </cell>
          <cell r="AD374">
            <v>78.13495041423019</v>
          </cell>
          <cell r="AE374">
            <v>60.649630460621246</v>
          </cell>
          <cell r="AF374">
            <v>95.892339226002761</v>
          </cell>
          <cell r="AG374">
            <v>127.83807912438442</v>
          </cell>
          <cell r="AH374">
            <v>149.07614658875914</v>
          </cell>
          <cell r="AI374">
            <v>195.83259904940152</v>
          </cell>
          <cell r="AJ374">
            <v>220.46893354891139</v>
          </cell>
          <cell r="AK374">
            <v>235.34224215935646</v>
          </cell>
          <cell r="AL374">
            <v>238.84600178824178</v>
          </cell>
          <cell r="AM374">
            <v>210.48310559213951</v>
          </cell>
          <cell r="AN374">
            <v>168.99478945440484</v>
          </cell>
          <cell r="AO374">
            <v>175.79739669251606</v>
          </cell>
          <cell r="AP374">
            <v>190.26527157870842</v>
          </cell>
          <cell r="AQ374">
            <v>189.346327619747</v>
          </cell>
          <cell r="AR374">
            <v>199.59870341122962</v>
          </cell>
          <cell r="AS374">
            <v>209.63936820335522</v>
          </cell>
          <cell r="AT374">
            <v>209.41830423911546</v>
          </cell>
          <cell r="AU374">
            <v>221.81941973970154</v>
          </cell>
          <cell r="AV374">
            <v>237.60080799064391</v>
          </cell>
          <cell r="AW374">
            <v>254.33540358049495</v>
          </cell>
          <cell r="AX374">
            <v>269.29612944229439</v>
          </cell>
          <cell r="AY374">
            <v>284.69328115133396</v>
          </cell>
          <cell r="AZ374">
            <v>316.099160008441</v>
          </cell>
          <cell r="BA374">
            <v>319.23893083417028</v>
          </cell>
          <cell r="BB374">
            <v>339.54828061195701</v>
          </cell>
          <cell r="BC374">
            <v>339.23156647794576</v>
          </cell>
          <cell r="BD374">
            <v>357.24028185176007</v>
          </cell>
          <cell r="BE374">
            <v>377.18159854174667</v>
          </cell>
          <cell r="BF374">
            <v>378.85227396687952</v>
          </cell>
          <cell r="BG374">
            <v>400.53457406431045</v>
          </cell>
        </row>
        <row r="375">
          <cell r="D375">
            <v>58.07484615384616</v>
          </cell>
          <cell r="E375">
            <v>30.967461538461542</v>
          </cell>
          <cell r="F375">
            <v>51.095846153846146</v>
          </cell>
          <cell r="G375">
            <v>24.910615384615387</v>
          </cell>
          <cell r="H375">
            <v>6.6020000000000039</v>
          </cell>
          <cell r="I375">
            <v>53.373846153846131</v>
          </cell>
          <cell r="J375">
            <v>32.344196076923097</v>
          </cell>
          <cell r="K375">
            <v>53.70993900000002</v>
          </cell>
          <cell r="L375">
            <v>22.087454769230774</v>
          </cell>
          <cell r="M375">
            <v>32.842082923076902</v>
          </cell>
          <cell r="N375">
            <v>26.384153615384633</v>
          </cell>
          <cell r="O375">
            <v>43.278500384615363</v>
          </cell>
          <cell r="P375">
            <v>43.277834153846143</v>
          </cell>
          <cell r="Q375">
            <v>49.734167692307693</v>
          </cell>
          <cell r="R375">
            <v>52.105658923076916</v>
          </cell>
          <cell r="S375">
            <v>63.90625915384615</v>
          </cell>
          <cell r="T375">
            <v>60.858203384615365</v>
          </cell>
          <cell r="U375">
            <v>11.040287928283906</v>
          </cell>
          <cell r="V375">
            <v>21.638533916991548</v>
          </cell>
          <cell r="W375">
            <v>51.619037223797363</v>
          </cell>
          <cell r="X375">
            <v>-10.5715920111899</v>
          </cell>
          <cell r="Y375">
            <v>47.798073872917129</v>
          </cell>
          <cell r="Z375">
            <v>16.758069703159617</v>
          </cell>
          <cell r="AA375">
            <v>54.215843400147989</v>
          </cell>
          <cell r="AB375">
            <v>81.447056435531465</v>
          </cell>
          <cell r="AC375">
            <v>64.60340689387867</v>
          </cell>
          <cell r="AD375">
            <v>33.215314324199497</v>
          </cell>
          <cell r="AE375">
            <v>74.806986205620774</v>
          </cell>
          <cell r="AF375">
            <v>101.17858631319652</v>
          </cell>
          <cell r="AG375">
            <v>-25.977198066459344</v>
          </cell>
          <cell r="AH375">
            <v>8.1956815807067898</v>
          </cell>
          <cell r="AI375">
            <v>131.63177750262383</v>
          </cell>
          <cell r="AJ375">
            <v>183.9848596639184</v>
          </cell>
          <cell r="AK375">
            <v>190.72269956023621</v>
          </cell>
          <cell r="AL375">
            <v>199.53011203579351</v>
          </cell>
          <cell r="AM375">
            <v>181.06413203734385</v>
          </cell>
          <cell r="AN375">
            <v>147.15033538384375</v>
          </cell>
          <cell r="AO375">
            <v>142.79695994763745</v>
          </cell>
          <cell r="AP375">
            <v>152.69051987863403</v>
          </cell>
          <cell r="AQ375">
            <v>151.97062968974782</v>
          </cell>
          <cell r="AR375">
            <v>163.89574756841367</v>
          </cell>
          <cell r="AS375">
            <v>175.26425712612516</v>
          </cell>
          <cell r="AT375">
            <v>177.77281925640762</v>
          </cell>
          <cell r="AU375">
            <v>189.27440746572537</v>
          </cell>
          <cell r="AV375">
            <v>198.81292233438836</v>
          </cell>
          <cell r="AW375">
            <v>206.53987779846094</v>
          </cell>
          <cell r="AX375">
            <v>213.86676594101857</v>
          </cell>
          <cell r="AY375">
            <v>224.00400840019455</v>
          </cell>
          <cell r="AZ375">
            <v>250.98770569513687</v>
          </cell>
          <cell r="BA375">
            <v>253.69461601949325</v>
          </cell>
          <cell r="BB375">
            <v>273.81545450511805</v>
          </cell>
          <cell r="BC375">
            <v>275.09300775479824</v>
          </cell>
          <cell r="BD375">
            <v>292.34580652500154</v>
          </cell>
          <cell r="BE375">
            <v>310.60213855061949</v>
          </cell>
          <cell r="BF375">
            <v>311.78116519143089</v>
          </cell>
          <cell r="BG375">
            <v>331.53497203256012</v>
          </cell>
        </row>
        <row r="376">
          <cell r="D376">
            <v>55.63384615384615</v>
          </cell>
          <cell r="E376">
            <v>35.992461538461541</v>
          </cell>
          <cell r="F376">
            <v>42.693846153846152</v>
          </cell>
          <cell r="G376">
            <v>27.652615384615373</v>
          </cell>
          <cell r="H376">
            <v>39.38600000000001</v>
          </cell>
          <cell r="I376">
            <v>48.073846153846176</v>
          </cell>
          <cell r="J376">
            <v>33.384456076923072</v>
          </cell>
          <cell r="K376">
            <v>56.030357000000009</v>
          </cell>
          <cell r="L376">
            <v>45.306125769230789</v>
          </cell>
          <cell r="M376">
            <v>30.351494923076928</v>
          </cell>
          <cell r="N376">
            <v>51.496393615384633</v>
          </cell>
          <cell r="O376">
            <v>36.65167438461539</v>
          </cell>
          <cell r="P376">
            <v>35.669850153846134</v>
          </cell>
          <cell r="Q376">
            <v>28.002240692307737</v>
          </cell>
          <cell r="R376">
            <v>38.661152923076941</v>
          </cell>
          <cell r="S376">
            <v>10.246191153846212</v>
          </cell>
          <cell r="T376">
            <v>79.628401384615415</v>
          </cell>
          <cell r="U376">
            <v>41.262309385057414</v>
          </cell>
          <cell r="V376">
            <v>63.300252409002972</v>
          </cell>
          <cell r="W376">
            <v>63.904760620847647</v>
          </cell>
          <cell r="X376">
            <v>96.835546591861132</v>
          </cell>
          <cell r="Y376">
            <v>81.861079933145078</v>
          </cell>
          <cell r="Z376">
            <v>85.860436592445907</v>
          </cell>
          <cell r="AA376">
            <v>-7.9191324403664645</v>
          </cell>
          <cell r="AB376">
            <v>31.133649591457981</v>
          </cell>
          <cell r="AC376">
            <v>36.848604135170078</v>
          </cell>
          <cell r="AD376">
            <v>58.168462748086696</v>
          </cell>
          <cell r="AE376">
            <v>14.904000001107725</v>
          </cell>
          <cell r="AF376">
            <v>-7.1161928364081319</v>
          </cell>
          <cell r="AG376">
            <v>29.633205670727605</v>
          </cell>
          <cell r="AH376">
            <v>31.324756310423368</v>
          </cell>
          <cell r="AI376">
            <v>148.808029393976</v>
          </cell>
          <cell r="AJ376">
            <v>172.52646882339906</v>
          </cell>
          <cell r="AK376">
            <v>180.39940281393521</v>
          </cell>
          <cell r="AL376">
            <v>182.21054296571447</v>
          </cell>
          <cell r="AM376">
            <v>167.55488320544879</v>
          </cell>
          <cell r="AN376">
            <v>133.20203183325367</v>
          </cell>
          <cell r="AO376">
            <v>139.98395240957882</v>
          </cell>
          <cell r="AP376">
            <v>152.62106004674794</v>
          </cell>
          <cell r="AQ376">
            <v>152.51880949171971</v>
          </cell>
          <cell r="AR376">
            <v>160.50954661787438</v>
          </cell>
          <cell r="AS376">
            <v>168.97297862660511</v>
          </cell>
          <cell r="AT376">
            <v>165.69136650321184</v>
          </cell>
          <cell r="AU376">
            <v>172.75352123546242</v>
          </cell>
          <cell r="AV376">
            <v>182.29520570851693</v>
          </cell>
          <cell r="AW376">
            <v>194.67828244628453</v>
          </cell>
          <cell r="AX376">
            <v>206.67952087199745</v>
          </cell>
          <cell r="AY376">
            <v>219.97152201089844</v>
          </cell>
          <cell r="AZ376">
            <v>251.28680319050775</v>
          </cell>
          <cell r="BA376">
            <v>253.93300416073657</v>
          </cell>
          <cell r="BB376">
            <v>275.44285146728498</v>
          </cell>
          <cell r="BC376">
            <v>276.00312386339954</v>
          </cell>
          <cell r="BD376">
            <v>296.10696468318815</v>
          </cell>
          <cell r="BE376">
            <v>318.33050331426386</v>
          </cell>
          <cell r="BF376">
            <v>321.48146877325269</v>
          </cell>
          <cell r="BG376">
            <v>345.3788895554531</v>
          </cell>
        </row>
        <row r="377">
          <cell r="D377">
            <v>14.80484615384615</v>
          </cell>
          <cell r="E377">
            <v>29.081461538461539</v>
          </cell>
          <cell r="F377">
            <v>38.818846153846145</v>
          </cell>
          <cell r="G377">
            <v>26.281615384615375</v>
          </cell>
          <cell r="H377">
            <v>14.763999999999996</v>
          </cell>
          <cell r="I377">
            <v>26.518846153846141</v>
          </cell>
          <cell r="J377">
            <v>25.958776076923058</v>
          </cell>
          <cell r="K377">
            <v>-6.4941220000000044</v>
          </cell>
          <cell r="L377">
            <v>32.273229769230795</v>
          </cell>
          <cell r="M377">
            <v>42.55754592307693</v>
          </cell>
          <cell r="N377">
            <v>51.066567615384628</v>
          </cell>
          <cell r="O377">
            <v>33.570575384615374</v>
          </cell>
          <cell r="P377">
            <v>0.91650115384614139</v>
          </cell>
          <cell r="Q377">
            <v>12.301419692307704</v>
          </cell>
          <cell r="R377">
            <v>10.327776923076911</v>
          </cell>
          <cell r="S377">
            <v>23.655668153846165</v>
          </cell>
          <cell r="T377">
            <v>2.0329613846153904</v>
          </cell>
          <cell r="U377">
            <v>48.435691023669762</v>
          </cell>
          <cell r="V377">
            <v>43.488840872782916</v>
          </cell>
          <cell r="W377">
            <v>42.118083076354552</v>
          </cell>
          <cell r="X377">
            <v>25.002669338402605</v>
          </cell>
          <cell r="Y377">
            <v>31.36060994773181</v>
          </cell>
          <cell r="Z377">
            <v>37.128378039417939</v>
          </cell>
          <cell r="AA377">
            <v>40.993243101136386</v>
          </cell>
          <cell r="AB377">
            <v>83.516980882444813</v>
          </cell>
          <cell r="AC377">
            <v>40.525120512328343</v>
          </cell>
          <cell r="AD377">
            <v>47.151634990069311</v>
          </cell>
          <cell r="AE377">
            <v>86.182907363980831</v>
          </cell>
          <cell r="AF377">
            <v>72.602358695207613</v>
          </cell>
          <cell r="AG377">
            <v>-12.723398319256063</v>
          </cell>
          <cell r="AH377">
            <v>12.177101687034877</v>
          </cell>
          <cell r="AI377">
            <v>133.05086496502611</v>
          </cell>
          <cell r="AJ377">
            <v>168.99065909969272</v>
          </cell>
          <cell r="AK377">
            <v>178.81848260883311</v>
          </cell>
          <cell r="AL377">
            <v>181.4243615064845</v>
          </cell>
          <cell r="AM377">
            <v>175.45103959470561</v>
          </cell>
          <cell r="AN377">
            <v>148.9045514217058</v>
          </cell>
          <cell r="AO377">
            <v>136.07623717940612</v>
          </cell>
          <cell r="AP377">
            <v>137.18283495979369</v>
          </cell>
          <cell r="AQ377">
            <v>132.88858130388718</v>
          </cell>
          <cell r="AR377">
            <v>141.40248329347628</v>
          </cell>
          <cell r="AS377">
            <v>151.0842064124742</v>
          </cell>
          <cell r="AT377">
            <v>151.97580332505117</v>
          </cell>
          <cell r="AU377">
            <v>161.91230272507067</v>
          </cell>
          <cell r="AV377">
            <v>170.75205395461231</v>
          </cell>
          <cell r="AW377">
            <v>178.87398759200948</v>
          </cell>
          <cell r="AX377">
            <v>187.54196256630141</v>
          </cell>
          <cell r="AY377">
            <v>199.45901764918489</v>
          </cell>
          <cell r="AZ377">
            <v>229.96336363154154</v>
          </cell>
          <cell r="BA377">
            <v>234.44200511209016</v>
          </cell>
          <cell r="BB377">
            <v>257.78720181615404</v>
          </cell>
          <cell r="BC377">
            <v>260.5039422645641</v>
          </cell>
          <cell r="BD377">
            <v>280.22073847295951</v>
          </cell>
          <cell r="BE377">
            <v>300.64544576219475</v>
          </cell>
          <cell r="BF377">
            <v>302.26529276842734</v>
          </cell>
          <cell r="BG377">
            <v>323.49735307066084</v>
          </cell>
        </row>
        <row r="378">
          <cell r="D378">
            <v>49.441846153846157</v>
          </cell>
          <cell r="E378">
            <v>38.669461538461533</v>
          </cell>
          <cell r="F378">
            <v>15.798846153846156</v>
          </cell>
          <cell r="G378">
            <v>10.591615384615373</v>
          </cell>
          <cell r="H378">
            <v>55.420999999999992</v>
          </cell>
          <cell r="I378">
            <v>8.5058461538461643</v>
          </cell>
          <cell r="J378">
            <v>38.83074507692308</v>
          </cell>
          <cell r="K378">
            <v>28.569733000000014</v>
          </cell>
          <cell r="L378">
            <v>22.220100769230783</v>
          </cell>
          <cell r="M378">
            <v>51.856970923076915</v>
          </cell>
          <cell r="N378">
            <v>8.5394276153846107</v>
          </cell>
          <cell r="O378">
            <v>35.397053384615404</v>
          </cell>
          <cell r="P378">
            <v>24.43650115384613</v>
          </cell>
          <cell r="Q378">
            <v>31.318112692307693</v>
          </cell>
          <cell r="R378">
            <v>58.190981923076919</v>
          </cell>
          <cell r="S378">
            <v>53.651420153846203</v>
          </cell>
          <cell r="T378">
            <v>55.770217384615393</v>
          </cell>
          <cell r="U378">
            <v>0.67384643226491203</v>
          </cell>
          <cell r="V378">
            <v>70.992327589178686</v>
          </cell>
          <cell r="W378">
            <v>16.97229466084185</v>
          </cell>
          <cell r="X378">
            <v>48.63760486245063</v>
          </cell>
          <cell r="Y378">
            <v>-1.6362348387065175</v>
          </cell>
          <cell r="Z378">
            <v>68.258113176179236</v>
          </cell>
          <cell r="AA378">
            <v>73.928255370991053</v>
          </cell>
          <cell r="AB378">
            <v>8.6802727803466375</v>
          </cell>
          <cell r="AC378">
            <v>49.837082494443209</v>
          </cell>
          <cell r="AD378">
            <v>-7.5051478966147513</v>
          </cell>
          <cell r="AE378">
            <v>31.616659160418202</v>
          </cell>
          <cell r="AF378">
            <v>6.9412573950910428</v>
          </cell>
          <cell r="AG378">
            <v>57.863253720192702</v>
          </cell>
          <cell r="AH378">
            <v>35.392302182748296</v>
          </cell>
          <cell r="AI378">
            <v>91.961114003298889</v>
          </cell>
          <cell r="AJ378">
            <v>135.30592767860438</v>
          </cell>
          <cell r="AK378">
            <v>146.69914388607933</v>
          </cell>
          <cell r="AL378">
            <v>149.58758260977271</v>
          </cell>
          <cell r="AM378">
            <v>126.66703087224352</v>
          </cell>
          <cell r="AN378">
            <v>89.83722721368386</v>
          </cell>
          <cell r="AO378">
            <v>92.429287951271164</v>
          </cell>
          <cell r="AP378">
            <v>103.16401563910011</v>
          </cell>
          <cell r="AQ378">
            <v>99.293202901824998</v>
          </cell>
          <cell r="AR378">
            <v>104.0494029199584</v>
          </cell>
          <cell r="AS378">
            <v>108.41470662917808</v>
          </cell>
          <cell r="AT378">
            <v>102.45510941383591</v>
          </cell>
          <cell r="AU378">
            <v>106.80972010437836</v>
          </cell>
          <cell r="AV378">
            <v>117.32913173389122</v>
          </cell>
          <cell r="AW378">
            <v>130.30537888666743</v>
          </cell>
          <cell r="AX378">
            <v>142.56773681584963</v>
          </cell>
          <cell r="AY378">
            <v>155.81602794994697</v>
          </cell>
          <cell r="AZ378">
            <v>184.77301303308363</v>
          </cell>
          <cell r="BA378">
            <v>187.78652786641493</v>
          </cell>
          <cell r="BB378">
            <v>207.1508061739606</v>
          </cell>
          <cell r="BC378">
            <v>207.46861838634157</v>
          </cell>
          <cell r="BD378">
            <v>224.7616337495727</v>
          </cell>
          <cell r="BE378">
            <v>243.79192075097055</v>
          </cell>
          <cell r="BF378">
            <v>245.7133404791237</v>
          </cell>
          <cell r="BG378">
            <v>265.88139384510691</v>
          </cell>
        </row>
        <row r="379">
          <cell r="D379">
            <v>42.082846153846155</v>
          </cell>
          <cell r="E379">
            <v>23.94746153846156</v>
          </cell>
          <cell r="F379">
            <v>42.17484615384614</v>
          </cell>
          <cell r="G379">
            <v>22.459615384615379</v>
          </cell>
          <cell r="H379">
            <v>45.597000000000008</v>
          </cell>
          <cell r="I379">
            <v>51.50284615384615</v>
          </cell>
          <cell r="J379">
            <v>36.89961507692307</v>
          </cell>
          <cell r="K379">
            <v>27.078129999999987</v>
          </cell>
          <cell r="L379">
            <v>36.83246076923075</v>
          </cell>
          <cell r="M379">
            <v>27.425212923076927</v>
          </cell>
          <cell r="N379">
            <v>39.236162615384615</v>
          </cell>
          <cell r="O379">
            <v>2.8733303846153646</v>
          </cell>
          <cell r="P379">
            <v>68.716250153846147</v>
          </cell>
          <cell r="Q379">
            <v>17.566155692307674</v>
          </cell>
          <cell r="R379">
            <v>31.405012923076939</v>
          </cell>
          <cell r="S379">
            <v>28.887125153846142</v>
          </cell>
          <cell r="T379">
            <v>42.159280384615442</v>
          </cell>
          <cell r="U379">
            <v>62.899102078335432</v>
          </cell>
          <cell r="V379">
            <v>23.828151900328052</v>
          </cell>
          <cell r="W379">
            <v>42.268990862514841</v>
          </cell>
          <cell r="X379">
            <v>76.663163053775421</v>
          </cell>
          <cell r="Y379">
            <v>68.184245595229783</v>
          </cell>
          <cell r="Z379">
            <v>15.915620210537126</v>
          </cell>
          <cell r="AA379">
            <v>49.492630469643856</v>
          </cell>
          <cell r="AB379">
            <v>101.61227388863688</v>
          </cell>
          <cell r="AC379">
            <v>70.077089265420739</v>
          </cell>
          <cell r="AD379">
            <v>65.492384439257876</v>
          </cell>
          <cell r="AE379">
            <v>72.090697666819153</v>
          </cell>
          <cell r="AF379">
            <v>-93.122897239429392</v>
          </cell>
          <cell r="AG379">
            <v>7.7918193831632436</v>
          </cell>
          <cell r="AH379">
            <v>-49.649724473594375</v>
          </cell>
          <cell r="AI379">
            <v>8.8930173502272964</v>
          </cell>
          <cell r="AJ379">
            <v>70.796485056316214</v>
          </cell>
          <cell r="AK379">
            <v>72.718893531474464</v>
          </cell>
          <cell r="AL379">
            <v>79.820034209650771</v>
          </cell>
          <cell r="AM379">
            <v>80.313869432222589</v>
          </cell>
          <cell r="AN379">
            <v>39.894684969734442</v>
          </cell>
          <cell r="AO379">
            <v>26.357912457008979</v>
          </cell>
          <cell r="AP379">
            <v>26.285668578575439</v>
          </cell>
          <cell r="AQ379">
            <v>20.697810391182486</v>
          </cell>
          <cell r="AR379">
            <v>29.36557193267555</v>
          </cell>
          <cell r="AS379">
            <v>38.324276778621197</v>
          </cell>
          <cell r="AT379">
            <v>36.928830649230406</v>
          </cell>
          <cell r="AU379">
            <v>45.503905189678562</v>
          </cell>
          <cell r="AV379">
            <v>54.699453524129979</v>
          </cell>
          <cell r="AW379">
            <v>63.03620773387388</v>
          </cell>
          <cell r="AX379">
            <v>70.941917225737939</v>
          </cell>
          <cell r="AY379">
            <v>80.87420846913318</v>
          </cell>
          <cell r="AZ379">
            <v>107.4218143869947</v>
          </cell>
          <cell r="BA379">
            <v>110.74632257891659</v>
          </cell>
          <cell r="BB379">
            <v>130.63299050244211</v>
          </cell>
          <cell r="BC379">
            <v>132.1683572696914</v>
          </cell>
          <cell r="BD379">
            <v>148.64668090344338</v>
          </cell>
          <cell r="BE379">
            <v>165.26626630680511</v>
          </cell>
          <cell r="BF379">
            <v>164.24355034055793</v>
          </cell>
          <cell r="BG379">
            <v>179.91381946331791</v>
          </cell>
        </row>
        <row r="380">
          <cell r="D380">
            <v>36.357692307692318</v>
          </cell>
          <cell r="E380">
            <v>21.652923076923031</v>
          </cell>
          <cell r="F380">
            <v>17.428692307692316</v>
          </cell>
          <cell r="G380">
            <v>20.260230769230787</v>
          </cell>
          <cell r="H380">
            <v>5.4909999999999997</v>
          </cell>
          <cell r="I380">
            <v>30.542692307692221</v>
          </cell>
          <cell r="J380">
            <v>39.441336153846152</v>
          </cell>
          <cell r="K380">
            <v>53.271176999999994</v>
          </cell>
          <cell r="L380">
            <v>40.03800353846151</v>
          </cell>
          <cell r="M380">
            <v>53.964591846153894</v>
          </cell>
          <cell r="N380">
            <v>25.348308230769277</v>
          </cell>
          <cell r="O380">
            <v>27.140613769230804</v>
          </cell>
          <cell r="P380">
            <v>27.155449307692336</v>
          </cell>
          <cell r="Q380">
            <v>42.116654384615344</v>
          </cell>
          <cell r="R380">
            <v>31.380115846153927</v>
          </cell>
          <cell r="S380">
            <v>50.047235307692205</v>
          </cell>
          <cell r="T380">
            <v>33.409424769230753</v>
          </cell>
          <cell r="U380">
            <v>32.349740336176474</v>
          </cell>
          <cell r="V380">
            <v>91.154209389315369</v>
          </cell>
          <cell r="W380">
            <v>41.434012190810485</v>
          </cell>
          <cell r="X380">
            <v>81.462554202153953</v>
          </cell>
          <cell r="Y380">
            <v>59.530790797766301</v>
          </cell>
          <cell r="Z380">
            <v>94.145081154677982</v>
          </cell>
          <cell r="AA380">
            <v>109.09464481231745</v>
          </cell>
          <cell r="AB380">
            <v>49.581968166672368</v>
          </cell>
          <cell r="AC380">
            <v>37.609160457615985</v>
          </cell>
          <cell r="AD380">
            <v>100.08937141584859</v>
          </cell>
          <cell r="AE380">
            <v>105.59761728545494</v>
          </cell>
          <cell r="AF380">
            <v>42.178769151053672</v>
          </cell>
          <cell r="AG380">
            <v>121.05352582578806</v>
          </cell>
          <cell r="AH380">
            <v>52.121667244298976</v>
          </cell>
          <cell r="AI380">
            <v>112.49429065110334</v>
          </cell>
          <cell r="AJ380">
            <v>174.40926480082999</v>
          </cell>
          <cell r="AK380">
            <v>180.01834682595978</v>
          </cell>
          <cell r="AL380">
            <v>178.20153626039956</v>
          </cell>
          <cell r="AM380">
            <v>166.35066199111418</v>
          </cell>
          <cell r="AN380">
            <v>128.41970287688366</v>
          </cell>
          <cell r="AO380">
            <v>133.65888611217787</v>
          </cell>
          <cell r="AP380">
            <v>145.57582869920907</v>
          </cell>
          <cell r="AQ380">
            <v>144.26941180552737</v>
          </cell>
          <cell r="AR380">
            <v>152.30706082226482</v>
          </cell>
          <cell r="AS380">
            <v>161.16238017520089</v>
          </cell>
          <cell r="AT380">
            <v>158.67505713335959</v>
          </cell>
          <cell r="AU380">
            <v>168.20701912126879</v>
          </cell>
          <cell r="AV380">
            <v>178.0477055842465</v>
          </cell>
          <cell r="AW380">
            <v>191.01856466458133</v>
          </cell>
          <cell r="AX380">
            <v>203.39703572746743</v>
          </cell>
          <cell r="AY380">
            <v>218.20394877115666</v>
          </cell>
          <cell r="AZ380">
            <v>250.41801318627705</v>
          </cell>
          <cell r="BA380">
            <v>253.09885459373828</v>
          </cell>
          <cell r="BB380">
            <v>272.94704278845785</v>
          </cell>
          <cell r="BC380">
            <v>270.36680166343666</v>
          </cell>
          <cell r="BD380">
            <v>285.41312345822519</v>
          </cell>
          <cell r="BE380">
            <v>302.33400547542203</v>
          </cell>
          <cell r="BF380">
            <v>300.23770733619835</v>
          </cell>
          <cell r="BG380">
            <v>320.7937876771565</v>
          </cell>
        </row>
        <row r="385">
          <cell r="D385">
            <v>34.819087712181116</v>
          </cell>
          <cell r="E385">
            <v>31.530835275670285</v>
          </cell>
          <cell r="F385">
            <v>29.668560305410459</v>
          </cell>
          <cell r="G385">
            <v>33.29065121718029</v>
          </cell>
          <cell r="H385">
            <v>19.699653538180968</v>
          </cell>
          <cell r="I385">
            <v>25.613050503974883</v>
          </cell>
          <cell r="J385">
            <v>23.870409073255953</v>
          </cell>
          <cell r="K385">
            <v>28.829250165489608</v>
          </cell>
          <cell r="L385">
            <v>20.987916902838037</v>
          </cell>
          <cell r="M385">
            <v>32.198155027342715</v>
          </cell>
          <cell r="N385">
            <v>27.721401819244583</v>
          </cell>
          <cell r="O385">
            <v>25.267045038252316</v>
          </cell>
          <cell r="P385">
            <v>17.240709903077466</v>
          </cell>
          <cell r="Q385">
            <v>16.775870845374229</v>
          </cell>
          <cell r="R385">
            <v>16.620245038360615</v>
          </cell>
          <cell r="S385">
            <v>33.086379993614237</v>
          </cell>
          <cell r="T385">
            <v>34.962612320841451</v>
          </cell>
          <cell r="U385">
            <v>28.232928428746945</v>
          </cell>
          <cell r="V385">
            <v>21.758107449797283</v>
          </cell>
          <cell r="W385">
            <v>25.459316188101809</v>
          </cell>
          <cell r="X385">
            <v>23.204110222638732</v>
          </cell>
          <cell r="Y385">
            <v>32.763380632317634</v>
          </cell>
          <cell r="Z385">
            <v>44.399382689808455</v>
          </cell>
          <cell r="AA385">
            <v>47.56256541439955</v>
          </cell>
          <cell r="AB385">
            <v>55.164113316958598</v>
          </cell>
          <cell r="AC385">
            <v>60.200156148102465</v>
          </cell>
          <cell r="AD385">
            <v>52.145921580685318</v>
          </cell>
          <cell r="AE385">
            <v>54.526501563046423</v>
          </cell>
          <cell r="AF385">
            <v>48.723414228664844</v>
          </cell>
          <cell r="AG385">
            <v>51.048938043608423</v>
          </cell>
          <cell r="AH385">
            <v>29.078725722478442</v>
          </cell>
          <cell r="AI385">
            <v>55.791859738296289</v>
          </cell>
          <cell r="AJ385">
            <v>70.015139223370042</v>
          </cell>
          <cell r="AK385">
            <v>83.750858232551067</v>
          </cell>
          <cell r="AL385">
            <v>84.660597736935202</v>
          </cell>
          <cell r="AM385">
            <v>95.918707614913998</v>
          </cell>
          <cell r="AN385">
            <v>89.705445643322889</v>
          </cell>
          <cell r="AO385">
            <v>89.801878273338687</v>
          </cell>
          <cell r="AP385">
            <v>91.769923676329825</v>
          </cell>
          <cell r="AQ385">
            <v>95.417328677802743</v>
          </cell>
          <cell r="AR385">
            <v>99.377825247395322</v>
          </cell>
          <cell r="AS385">
            <v>104.10038625675602</v>
          </cell>
          <cell r="AT385">
            <v>105.47202356112697</v>
          </cell>
          <cell r="AU385">
            <v>106.88087512115709</v>
          </cell>
          <cell r="AV385">
            <v>108.62557866493137</v>
          </cell>
          <cell r="AW385">
            <v>109.58594134409373</v>
          </cell>
          <cell r="AX385">
            <v>110.2768000516208</v>
          </cell>
          <cell r="AY385">
            <v>110.83389084459341</v>
          </cell>
          <cell r="AZ385">
            <v>110.73471422604641</v>
          </cell>
          <cell r="BA385">
            <v>109.93197540011367</v>
          </cell>
          <cell r="BB385">
            <v>109.59864348057781</v>
          </cell>
          <cell r="BC385">
            <v>109.26948942083176</v>
          </cell>
          <cell r="BD385">
            <v>109.31475461135972</v>
          </cell>
          <cell r="BE385">
            <v>109.41074347138031</v>
          </cell>
          <cell r="BF385">
            <v>109.80976048162105</v>
          </cell>
          <cell r="BG385">
            <v>110.33601319290679</v>
          </cell>
        </row>
        <row r="386">
          <cell r="D386">
            <v>77.874576737584746</v>
          </cell>
          <cell r="E386">
            <v>63.193895011381507</v>
          </cell>
          <cell r="F386">
            <v>46.512249542905074</v>
          </cell>
          <cell r="G386">
            <v>51.497105380829005</v>
          </cell>
          <cell r="H386">
            <v>47.595616023272363</v>
          </cell>
          <cell r="I386">
            <v>46.956569379610926</v>
          </cell>
          <cell r="J386">
            <v>51.401320060457344</v>
          </cell>
          <cell r="K386">
            <v>44.905957628349292</v>
          </cell>
          <cell r="L386">
            <v>45.547737973300165</v>
          </cell>
          <cell r="M386">
            <v>43.516598943193095</v>
          </cell>
          <cell r="N386">
            <v>43.660482323059817</v>
          </cell>
          <cell r="O386">
            <v>55.086296498477324</v>
          </cell>
          <cell r="P386">
            <v>50.167176075548241</v>
          </cell>
          <cell r="Q386">
            <v>44.828058468010035</v>
          </cell>
          <cell r="R386">
            <v>57.354300399209166</v>
          </cell>
          <cell r="S386">
            <v>44.717056845074289</v>
          </cell>
          <cell r="T386">
            <v>55.065199341484416</v>
          </cell>
          <cell r="U386">
            <v>61.552408051345992</v>
          </cell>
          <cell r="V386">
            <v>63.311940960727945</v>
          </cell>
          <cell r="W386">
            <v>68.031741848470517</v>
          </cell>
          <cell r="X386">
            <v>80.074361426915203</v>
          </cell>
          <cell r="Y386">
            <v>77.318052623088448</v>
          </cell>
          <cell r="Z386">
            <v>77.58508916176288</v>
          </cell>
          <cell r="AA386">
            <v>86.981141920532608</v>
          </cell>
          <cell r="AB386">
            <v>70.350157059640154</v>
          </cell>
          <cell r="AC386">
            <v>59.323937538890533</v>
          </cell>
          <cell r="AD386">
            <v>65.864698636517602</v>
          </cell>
          <cell r="AE386">
            <v>68.126459135490634</v>
          </cell>
          <cell r="AF386">
            <v>70.750423692742444</v>
          </cell>
          <cell r="AG386">
            <v>82.502964209467265</v>
          </cell>
          <cell r="AH386">
            <v>78.210497749514829</v>
          </cell>
          <cell r="AI386">
            <v>80.089427028347643</v>
          </cell>
          <cell r="AJ386">
            <v>51.691897239411446</v>
          </cell>
          <cell r="AK386">
            <v>67.454973282854482</v>
          </cell>
          <cell r="AL386">
            <v>65.772138161398061</v>
          </cell>
          <cell r="AM386">
            <v>70.32509990520677</v>
          </cell>
          <cell r="AN386">
            <v>66.585529413340637</v>
          </cell>
          <cell r="AO386">
            <v>66.119963758658926</v>
          </cell>
          <cell r="AP386">
            <v>66.896520776272013</v>
          </cell>
          <cell r="AQ386">
            <v>67.890998975593561</v>
          </cell>
          <cell r="AR386">
            <v>68.338962596295175</v>
          </cell>
          <cell r="AS386">
            <v>70.597703581442417</v>
          </cell>
          <cell r="AT386">
            <v>70.470921549268397</v>
          </cell>
          <cell r="AU386">
            <v>71.200613139660547</v>
          </cell>
          <cell r="AV386">
            <v>72.729175657138498</v>
          </cell>
          <cell r="AW386">
            <v>74.441049389542513</v>
          </cell>
          <cell r="AX386">
            <v>75.979165234643702</v>
          </cell>
          <cell r="AY386">
            <v>77.046616098274683</v>
          </cell>
          <cell r="AZ386">
            <v>77.476572428356761</v>
          </cell>
          <cell r="BA386">
            <v>77.286965289804627</v>
          </cell>
          <cell r="BB386">
            <v>76.708787171211455</v>
          </cell>
          <cell r="BC386">
            <v>76.092432124529537</v>
          </cell>
          <cell r="BD386">
            <v>75.60878509234702</v>
          </cell>
          <cell r="BE386">
            <v>75.600542814474565</v>
          </cell>
          <cell r="BF386">
            <v>76.100882355635633</v>
          </cell>
          <cell r="BG386">
            <v>77.192462417306402</v>
          </cell>
        </row>
        <row r="387">
          <cell r="C387">
            <v>48.791892580057279</v>
          </cell>
          <cell r="D387">
            <v>59.928471438266243</v>
          </cell>
          <cell r="E387">
            <v>59.677321143495078</v>
          </cell>
          <cell r="F387">
            <v>46.777194025966608</v>
          </cell>
          <cell r="G387">
            <v>44.926865596191547</v>
          </cell>
          <cell r="H387">
            <v>37.833864165961579</v>
          </cell>
          <cell r="I387">
            <v>42.425374264583432</v>
          </cell>
          <cell r="J387">
            <v>47.496234644161433</v>
          </cell>
          <cell r="K387">
            <v>44.542143411500938</v>
          </cell>
          <cell r="L387">
            <v>40.714923968691984</v>
          </cell>
          <cell r="M387">
            <v>33.699017490693883</v>
          </cell>
          <cell r="N387">
            <v>26.202493450319647</v>
          </cell>
          <cell r="O387">
            <v>27.783799996744637</v>
          </cell>
          <cell r="P387">
            <v>31.01246591967621</v>
          </cell>
          <cell r="Q387">
            <v>23.681598664606529</v>
          </cell>
          <cell r="R387">
            <v>27.63063783021623</v>
          </cell>
          <cell r="S387">
            <v>34.628645559402678</v>
          </cell>
          <cell r="T387">
            <v>33.046944246049577</v>
          </cell>
          <cell r="U387">
            <v>31.0451038338343</v>
          </cell>
          <cell r="V387">
            <v>39.138328384206758</v>
          </cell>
          <cell r="W387">
            <v>35.939553528942156</v>
          </cell>
          <cell r="X387">
            <v>38.57610788856276</v>
          </cell>
          <cell r="Y387">
            <v>44.206580841386213</v>
          </cell>
          <cell r="Z387">
            <v>47.51687115689419</v>
          </cell>
          <cell r="AA387">
            <v>38.860297921640765</v>
          </cell>
          <cell r="AB387">
            <v>46.242363419321869</v>
          </cell>
          <cell r="AC387">
            <v>52.260670273504033</v>
          </cell>
          <cell r="AD387">
            <v>59.523785373676944</v>
          </cell>
          <cell r="AE387">
            <v>65.696475357402292</v>
          </cell>
          <cell r="AF387">
            <v>63.774058178635606</v>
          </cell>
          <cell r="AG387">
            <v>75.020645011984655</v>
          </cell>
          <cell r="AH387">
            <v>90.297781411077807</v>
          </cell>
          <cell r="AI387">
            <v>100.52941843649505</v>
          </cell>
          <cell r="AJ387">
            <v>71.339336716963302</v>
          </cell>
          <cell r="AK387">
            <v>97.057471029019126</v>
          </cell>
          <cell r="AL387">
            <v>85.510782690229192</v>
          </cell>
          <cell r="AM387">
            <v>78.967763880593694</v>
          </cell>
          <cell r="AN387">
            <v>71.123370244165173</v>
          </cell>
          <cell r="AO387">
            <v>70.222175943194117</v>
          </cell>
          <cell r="AP387">
            <v>71.414555430487084</v>
          </cell>
          <cell r="AQ387">
            <v>73.241091630348762</v>
          </cell>
          <cell r="AR387">
            <v>75.121910799702874</v>
          </cell>
          <cell r="AS387">
            <v>79.674080976114496</v>
          </cell>
          <cell r="AT387">
            <v>81.427704115196462</v>
          </cell>
          <cell r="AU387">
            <v>82.684714027664256</v>
          </cell>
          <cell r="AV387">
            <v>83.030860427161542</v>
          </cell>
          <cell r="AW387">
            <v>82.048731031909284</v>
          </cell>
          <cell r="AX387">
            <v>80.220779487227205</v>
          </cell>
          <cell r="AY387">
            <v>78.123272925902839</v>
          </cell>
          <cell r="AZ387">
            <v>76.200843083396393</v>
          </cell>
          <cell r="BA387">
            <v>75.062938475470418</v>
          </cell>
          <cell r="BB387">
            <v>74.948705172238164</v>
          </cell>
          <cell r="BC387">
            <v>75.944502077624264</v>
          </cell>
          <cell r="BD387">
            <v>77.667040444888613</v>
          </cell>
          <cell r="BE387">
            <v>79.891004961895462</v>
          </cell>
          <cell r="BF387">
            <v>82.34919919796414</v>
          </cell>
        </row>
        <row r="388">
          <cell r="C388">
            <v>42.214052636115888</v>
          </cell>
          <cell r="D388">
            <v>57.655170691913085</v>
          </cell>
          <cell r="E388">
            <v>58.988943414005917</v>
          </cell>
          <cell r="F388">
            <v>47.892189683431333</v>
          </cell>
          <cell r="G388">
            <v>56.726499713236457</v>
          </cell>
          <cell r="H388">
            <v>49.1503735612485</v>
          </cell>
          <cell r="I388">
            <v>48.057675175813749</v>
          </cell>
          <cell r="J388">
            <v>51.350953630271036</v>
          </cell>
          <cell r="K388">
            <v>50.450612563499313</v>
          </cell>
          <cell r="L388">
            <v>33.135371850826047</v>
          </cell>
          <cell r="M388">
            <v>35.563295164844355</v>
          </cell>
          <cell r="N388">
            <v>33.714704777732763</v>
          </cell>
          <cell r="O388">
            <v>39.356714871116687</v>
          </cell>
          <cell r="P388">
            <v>41.784315005861096</v>
          </cell>
          <cell r="Q388">
            <v>44.074268843715721</v>
          </cell>
          <cell r="R388">
            <v>42.550215815010255</v>
          </cell>
          <cell r="S388">
            <v>36.544351583184891</v>
          </cell>
          <cell r="T388">
            <v>42.521448242100959</v>
          </cell>
          <cell r="U388">
            <v>43.976464697974627</v>
          </cell>
          <cell r="V388">
            <v>52.732609081916046</v>
          </cell>
          <cell r="W388">
            <v>66.887779275015731</v>
          </cell>
          <cell r="X388">
            <v>59.40585686250224</v>
          </cell>
          <cell r="Y388">
            <v>50.923533754374006</v>
          </cell>
          <cell r="Z388">
            <v>54.71190253166305</v>
          </cell>
          <cell r="AA388">
            <v>48.109568199113461</v>
          </cell>
          <cell r="AB388">
            <v>40.368429385486259</v>
          </cell>
          <cell r="AC388">
            <v>51.407947087676256</v>
          </cell>
          <cell r="AD388">
            <v>64.839999519975009</v>
          </cell>
          <cell r="AE388">
            <v>70.975540255262544</v>
          </cell>
          <cell r="AF388">
            <v>79.236979828258256</v>
          </cell>
          <cell r="AG388">
            <v>93.245317306651657</v>
          </cell>
          <cell r="AH388">
            <v>94.002624660021283</v>
          </cell>
          <cell r="AI388">
            <v>95.771640663714479</v>
          </cell>
          <cell r="AJ388">
            <v>84.468307709216916</v>
          </cell>
          <cell r="AK388">
            <v>72.603112935933595</v>
          </cell>
          <cell r="AL388">
            <v>65.640308179859488</v>
          </cell>
          <cell r="AM388">
            <v>63.397322491124896</v>
          </cell>
          <cell r="AN388">
            <v>57.483577064728841</v>
          </cell>
          <cell r="AO388">
            <v>55.787830984740751</v>
          </cell>
          <cell r="AP388">
            <v>56.185484297299325</v>
          </cell>
          <cell r="AQ388">
            <v>57.478023783804503</v>
          </cell>
          <cell r="AR388">
            <v>57.621876760541525</v>
          </cell>
          <cell r="AS388">
            <v>59.641781818569264</v>
          </cell>
          <cell r="AT388">
            <v>58.388375731976801</v>
          </cell>
          <cell r="AU388">
            <v>55.803657697869419</v>
          </cell>
          <cell r="AV388">
            <v>52.805605442723312</v>
          </cell>
          <cell r="AW388">
            <v>51.096229495732693</v>
          </cell>
          <cell r="AX388">
            <v>50.830817337236304</v>
          </cell>
          <cell r="AY388">
            <v>51.978882823795793</v>
          </cell>
          <cell r="AZ388">
            <v>54.875933750021183</v>
          </cell>
          <cell r="BA388">
            <v>59.207875450569183</v>
          </cell>
          <cell r="BB388">
            <v>63.32747022712168</v>
          </cell>
          <cell r="BC388">
            <v>67.300331252617056</v>
          </cell>
          <cell r="BD388">
            <v>70.76754475797361</v>
          </cell>
          <cell r="BE388">
            <v>74.022948847608546</v>
          </cell>
          <cell r="BF388">
            <v>76.969697268528066</v>
          </cell>
        </row>
        <row r="389">
          <cell r="C389">
            <v>63.311998426130586</v>
          </cell>
          <cell r="D389">
            <v>87.019474130818253</v>
          </cell>
          <cell r="E389">
            <v>79.013266820095623</v>
          </cell>
          <cell r="F389">
            <v>55.773956144937159</v>
          </cell>
          <cell r="G389">
            <v>63.023392980983125</v>
          </cell>
          <cell r="H389">
            <v>39.910205342839191</v>
          </cell>
          <cell r="I389">
            <v>38.85151774817124</v>
          </cell>
          <cell r="J389">
            <v>45.189444479926514</v>
          </cell>
          <cell r="K389">
            <v>52.434128509560303</v>
          </cell>
          <cell r="L389">
            <v>54.514407613091038</v>
          </cell>
          <cell r="M389">
            <v>63.090049218451711</v>
          </cell>
          <cell r="N389">
            <v>51.001144368950186</v>
          </cell>
          <cell r="O389">
            <v>55.580947873342701</v>
          </cell>
          <cell r="P389">
            <v>46.280127160852153</v>
          </cell>
          <cell r="Q389">
            <v>35.469192223395822</v>
          </cell>
          <cell r="R389">
            <v>44.517744325119999</v>
          </cell>
          <cell r="S389">
            <v>64.83046436930556</v>
          </cell>
          <cell r="T389">
            <v>64.323343029968839</v>
          </cell>
          <cell r="U389">
            <v>62.10512234154546</v>
          </cell>
          <cell r="V389">
            <v>58.406410479440815</v>
          </cell>
          <cell r="W389">
            <v>53.828584404069538</v>
          </cell>
          <cell r="X389">
            <v>62.152792801737583</v>
          </cell>
          <cell r="Y389">
            <v>66.571612673639436</v>
          </cell>
          <cell r="Z389">
            <v>72.150904666945692</v>
          </cell>
          <cell r="AA389">
            <v>79.185011368508071</v>
          </cell>
          <cell r="AB389">
            <v>87.418801700062446</v>
          </cell>
          <cell r="AC389">
            <v>82.241357703525864</v>
          </cell>
          <cell r="AD389">
            <v>83.450430322429852</v>
          </cell>
          <cell r="AE389">
            <v>77.640058684375475</v>
          </cell>
          <cell r="AF389">
            <v>71.706953672895693</v>
          </cell>
          <cell r="AG389">
            <v>71.877102033604217</v>
          </cell>
          <cell r="AH389">
            <v>67.778406465755111</v>
          </cell>
          <cell r="AI389">
            <v>65.474909017174681</v>
          </cell>
          <cell r="AJ389">
            <v>67.870970281023688</v>
          </cell>
          <cell r="AK389">
            <v>60.578561076132708</v>
          </cell>
          <cell r="AL389">
            <v>48.368509785590476</v>
          </cell>
          <cell r="AM389">
            <v>47.404807102596038</v>
          </cell>
          <cell r="AN389">
            <v>43.74424039975009</v>
          </cell>
          <cell r="AO389">
            <v>38.251446475649566</v>
          </cell>
          <cell r="AP389">
            <v>33.302381005832835</v>
          </cell>
          <cell r="AQ389">
            <v>28.859895383465521</v>
          </cell>
          <cell r="AR389">
            <v>20.80994728586278</v>
          </cell>
          <cell r="AS389">
            <v>17.665419035383056</v>
          </cell>
          <cell r="AT389">
            <v>15.588693763105011</v>
          </cell>
          <cell r="AU389">
            <v>15.686184647369039</v>
          </cell>
          <cell r="AV389">
            <v>17.633051752926217</v>
          </cell>
          <cell r="AW389">
            <v>21.656515000657759</v>
          </cell>
          <cell r="AX389">
            <v>26.139669880011549</v>
          </cell>
          <cell r="AY389">
            <v>30.974850153711724</v>
          </cell>
          <cell r="AZ389">
            <v>36.446569417095738</v>
          </cell>
          <cell r="BA389">
            <v>42.324515597745823</v>
          </cell>
          <cell r="BB389">
            <v>47.254184445709356</v>
          </cell>
          <cell r="BC389">
            <v>52.047381826846134</v>
          </cell>
          <cell r="BD389">
            <v>56.026009235695497</v>
          </cell>
          <cell r="BE389">
            <v>59.59519612029959</v>
          </cell>
          <cell r="BF389">
            <v>62.454273613434005</v>
          </cell>
        </row>
        <row r="390">
          <cell r="C390">
            <v>42.501372102032207</v>
          </cell>
          <cell r="D390">
            <v>51.773286980221506</v>
          </cell>
          <cell r="E390">
            <v>63.569506379977355</v>
          </cell>
          <cell r="F390">
            <v>47.933261272223724</v>
          </cell>
          <cell r="G390">
            <v>53.484261820090701</v>
          </cell>
          <cell r="H390">
            <v>53.607914337617217</v>
          </cell>
          <cell r="I390">
            <v>57.012746025609466</v>
          </cell>
          <cell r="J390">
            <v>55.571570492434908</v>
          </cell>
          <cell r="K390">
            <v>47.542346037047508</v>
          </cell>
          <cell r="L390">
            <v>41.946225217403089</v>
          </cell>
          <cell r="M390">
            <v>37.773439771706535</v>
          </cell>
          <cell r="N390">
            <v>28.047482379638666</v>
          </cell>
          <cell r="O390">
            <v>37.344913571214271</v>
          </cell>
          <cell r="P390">
            <v>43.729658706141151</v>
          </cell>
          <cell r="Q390">
            <v>35.157570203991803</v>
          </cell>
          <cell r="R390">
            <v>41.344616328147403</v>
          </cell>
          <cell r="S390">
            <v>38.815465696443269</v>
          </cell>
          <cell r="T390">
            <v>35.373869597539006</v>
          </cell>
          <cell r="U390">
            <v>41.728515164223623</v>
          </cell>
          <cell r="V390">
            <v>55.187670242125257</v>
          </cell>
          <cell r="W390">
            <v>53.355662098198941</v>
          </cell>
          <cell r="X390">
            <v>57.722676902582599</v>
          </cell>
          <cell r="Y390">
            <v>72.256167630279023</v>
          </cell>
          <cell r="Z390">
            <v>70.933466190075009</v>
          </cell>
          <cell r="AA390">
            <v>70.843940435007241</v>
          </cell>
          <cell r="AB390">
            <v>82.632340045701596</v>
          </cell>
          <cell r="AC390">
            <v>74.174141327339882</v>
          </cell>
          <cell r="AD390">
            <v>69.99810999463331</v>
          </cell>
          <cell r="AE390">
            <v>73.820597772149711</v>
          </cell>
          <cell r="AF390">
            <v>68.114209853596009</v>
          </cell>
          <cell r="AG390">
            <v>67.67472200991719</v>
          </cell>
          <cell r="AH390">
            <v>95.589988264529154</v>
          </cell>
          <cell r="AI390">
            <v>113.14214792221476</v>
          </cell>
          <cell r="AJ390">
            <v>112.54904696917605</v>
          </cell>
          <cell r="AK390">
            <v>112.93793098305504</v>
          </cell>
          <cell r="AL390">
            <v>98.686279357559314</v>
          </cell>
          <cell r="AM390">
            <v>98.772245532039136</v>
          </cell>
          <cell r="AN390">
            <v>95.666018363962692</v>
          </cell>
          <cell r="AO390">
            <v>96.564164498234589</v>
          </cell>
          <cell r="AP390">
            <v>99.806926834286813</v>
          </cell>
          <cell r="AQ390">
            <v>102.32967865833935</v>
          </cell>
          <cell r="AR390">
            <v>106.46090857903079</v>
          </cell>
          <cell r="AS390">
            <v>109.08037222124942</v>
          </cell>
          <cell r="AT390">
            <v>112.44909170003392</v>
          </cell>
          <cell r="AU390">
            <v>114.77354342012438</v>
          </cell>
          <cell r="AV390">
            <v>116.48152327379636</v>
          </cell>
          <cell r="AW390">
            <v>117.69754217026906</v>
          </cell>
          <cell r="AX390">
            <v>119.10893018168227</v>
          </cell>
          <cell r="AY390">
            <v>120.5830287964764</v>
          </cell>
          <cell r="AZ390">
            <v>121.34336593822803</v>
          </cell>
          <cell r="BA390">
            <v>120.93283582608267</v>
          </cell>
          <cell r="BB390">
            <v>120.55727343263092</v>
          </cell>
          <cell r="BC390">
            <v>119.45452905123923</v>
          </cell>
          <cell r="BD390">
            <v>118.54962147543543</v>
          </cell>
          <cell r="BE390">
            <v>117.46752526501531</v>
          </cell>
          <cell r="BF390">
            <v>116.78385675610728</v>
          </cell>
        </row>
        <row r="391">
          <cell r="C391">
            <v>39.079720554285601</v>
          </cell>
          <cell r="D391">
            <v>52.305269431614505</v>
          </cell>
          <cell r="E391">
            <v>48.726752093148455</v>
          </cell>
          <cell r="F391">
            <v>38.940851565288334</v>
          </cell>
          <cell r="G391">
            <v>43.228987284829714</v>
          </cell>
          <cell r="H391">
            <v>45.042747044140924</v>
          </cell>
          <cell r="I391">
            <v>39.213391033220852</v>
          </cell>
          <cell r="J391">
            <v>44.643721937889296</v>
          </cell>
          <cell r="K391">
            <v>38.930745229252366</v>
          </cell>
          <cell r="L391">
            <v>39.086759744450177</v>
          </cell>
          <cell r="M391">
            <v>41.27723898052848</v>
          </cell>
          <cell r="N391">
            <v>42.022424617767037</v>
          </cell>
          <cell r="O391">
            <v>49.3644309085918</v>
          </cell>
          <cell r="P391">
            <v>39.990955973808006</v>
          </cell>
          <cell r="Q391">
            <v>28.622092882511406</v>
          </cell>
          <cell r="R391">
            <v>30.200032915472221</v>
          </cell>
          <cell r="S391">
            <v>42.415921435163746</v>
          </cell>
          <cell r="T391">
            <v>52.999258488898796</v>
          </cell>
          <cell r="U391">
            <v>55.158901353844108</v>
          </cell>
          <cell r="V391">
            <v>50.469355495791355</v>
          </cell>
          <cell r="W391">
            <v>43.437322531724632</v>
          </cell>
          <cell r="X391">
            <v>42.163330978606147</v>
          </cell>
          <cell r="Y391">
            <v>26.98678218025368</v>
          </cell>
          <cell r="Z391">
            <v>24.021998764083985</v>
          </cell>
          <cell r="AA391">
            <v>24.110836516725126</v>
          </cell>
          <cell r="AB391">
            <v>30.639657962119866</v>
          </cell>
          <cell r="AC391">
            <v>35.628229300601006</v>
          </cell>
          <cell r="AD391">
            <v>49.292962341139599</v>
          </cell>
          <cell r="AE391">
            <v>47.879636572796691</v>
          </cell>
          <cell r="AF391">
            <v>58.360336704314477</v>
          </cell>
          <cell r="AG391">
            <v>69.31561127260791</v>
          </cell>
          <cell r="AH391">
            <v>54.538011277695155</v>
          </cell>
          <cell r="AI391">
            <v>42.333802868458918</v>
          </cell>
          <cell r="AJ391">
            <v>51.837482455908315</v>
          </cell>
          <cell r="AK391">
            <v>57.107236185268718</v>
          </cell>
          <cell r="AL391">
            <v>57.184938050302712</v>
          </cell>
          <cell r="AM391">
            <v>67.845448576710496</v>
          </cell>
          <cell r="AN391">
            <v>77.067660434692414</v>
          </cell>
          <cell r="AO391">
            <v>81.129961211555027</v>
          </cell>
          <cell r="AP391">
            <v>83.49993360961254</v>
          </cell>
          <cell r="AQ391">
            <v>85.577226542731324</v>
          </cell>
          <cell r="AR391">
            <v>88.330265512400331</v>
          </cell>
          <cell r="AS391">
            <v>89.542961899545347</v>
          </cell>
          <cell r="AT391">
            <v>91.696222833602619</v>
          </cell>
          <cell r="AU391">
            <v>94.46086015982479</v>
          </cell>
          <cell r="AV391">
            <v>97.067116979030416</v>
          </cell>
          <cell r="AW391">
            <v>98.804340393752668</v>
          </cell>
          <cell r="AX391">
            <v>99.64155493442199</v>
          </cell>
          <cell r="AY391">
            <v>99.731675090310546</v>
          </cell>
          <cell r="AZ391">
            <v>98.826480334555029</v>
          </cell>
          <cell r="BA391">
            <v>97.153939367104456</v>
          </cell>
          <cell r="BB391">
            <v>95.958353828356167</v>
          </cell>
          <cell r="BC391">
            <v>95.037630961321383</v>
          </cell>
          <cell r="BD391">
            <v>94.73187154753758</v>
          </cell>
          <cell r="BE391">
            <v>94.59602291005038</v>
          </cell>
          <cell r="BF391">
            <v>94.748220429264364</v>
          </cell>
        </row>
        <row r="392">
          <cell r="C392">
            <v>45.843339170325017</v>
          </cell>
          <cell r="D392">
            <v>60.717046132115598</v>
          </cell>
          <cell r="E392">
            <v>55.345443171890764</v>
          </cell>
          <cell r="F392">
            <v>46.592011491399326</v>
          </cell>
          <cell r="G392">
            <v>57.130602025708313</v>
          </cell>
          <cell r="H392">
            <v>49.397080304233484</v>
          </cell>
          <cell r="I392">
            <v>50.740923732398187</v>
          </cell>
          <cell r="J392">
            <v>55.04308477809974</v>
          </cell>
          <cell r="K392">
            <v>46.260381167775805</v>
          </cell>
          <cell r="L392">
            <v>36.418874966666891</v>
          </cell>
          <cell r="M392">
            <v>36.607370818275164</v>
          </cell>
          <cell r="N392">
            <v>24.855302750803869</v>
          </cell>
          <cell r="O392">
            <v>35.156943109875741</v>
          </cell>
          <cell r="P392">
            <v>33.285939059188948</v>
          </cell>
          <cell r="Q392">
            <v>31.838678333287454</v>
          </cell>
          <cell r="R392">
            <v>37.31870130900105</v>
          </cell>
          <cell r="S392">
            <v>37.6172293236069</v>
          </cell>
          <cell r="T392">
            <v>31.347848851937332</v>
          </cell>
          <cell r="U392">
            <v>39.283717470402912</v>
          </cell>
          <cell r="V392">
            <v>42.007495206909127</v>
          </cell>
          <cell r="W392">
            <v>48.318861427211317</v>
          </cell>
          <cell r="X392">
            <v>52.101954967639145</v>
          </cell>
          <cell r="Y392">
            <v>69.1653727254335</v>
          </cell>
          <cell r="Z392">
            <v>68.624704223806162</v>
          </cell>
          <cell r="AA392">
            <v>74.234154308234451</v>
          </cell>
          <cell r="AB392">
            <v>61.452592398287486</v>
          </cell>
          <cell r="AC392">
            <v>54.062376120986805</v>
          </cell>
          <cell r="AD392">
            <v>42.398896168324057</v>
          </cell>
          <cell r="AE392">
            <v>39.049967435066101</v>
          </cell>
          <cell r="AF392">
            <v>25.203128914516199</v>
          </cell>
          <cell r="AG392">
            <v>26.133695577822575</v>
          </cell>
          <cell r="AH392">
            <v>29.144954734485538</v>
          </cell>
          <cell r="AI392">
            <v>28.068016649371078</v>
          </cell>
          <cell r="AJ392">
            <v>38.90975479964537</v>
          </cell>
          <cell r="AK392">
            <v>53.695598260936201</v>
          </cell>
          <cell r="AL392">
            <v>50.862213221564062</v>
          </cell>
          <cell r="AM392">
            <v>67.959850839705112</v>
          </cell>
          <cell r="AN392">
            <v>73.988698172894246</v>
          </cell>
          <cell r="AO392">
            <v>75.146360127131715</v>
          </cell>
          <cell r="AP392">
            <v>77.885202397794856</v>
          </cell>
          <cell r="AQ392">
            <v>80.622881794364403</v>
          </cell>
          <cell r="AR392">
            <v>84.937698582526878</v>
          </cell>
          <cell r="AS392">
            <v>87.221021010698678</v>
          </cell>
          <cell r="AT392">
            <v>90.296008873088653</v>
          </cell>
          <cell r="AU392">
            <v>92.014217150360807</v>
          </cell>
          <cell r="AV392">
            <v>92.799352047251745</v>
          </cell>
          <cell r="AW392">
            <v>92.821894274397195</v>
          </cell>
          <cell r="AX392">
            <v>92.988763240862326</v>
          </cell>
          <cell r="AY392">
            <v>93.242891794993625</v>
          </cell>
          <cell r="AZ392">
            <v>93.454910391962102</v>
          </cell>
          <cell r="BA392">
            <v>93.664535963685495</v>
          </cell>
          <cell r="BB392">
            <v>94.075764745283706</v>
          </cell>
          <cell r="BC392">
            <v>94.330155103016523</v>
          </cell>
          <cell r="BD392">
            <v>94.660875171665722</v>
          </cell>
          <cell r="BE392">
            <v>95.076486295945884</v>
          </cell>
          <cell r="BF392">
            <v>95.709852933450478</v>
          </cell>
        </row>
        <row r="393">
          <cell r="C393">
            <v>28.174330366178413</v>
          </cell>
          <cell r="D393">
            <v>42.441036521067488</v>
          </cell>
          <cell r="E393">
            <v>38.310068604257211</v>
          </cell>
          <cell r="F393">
            <v>19.825529687732462</v>
          </cell>
          <cell r="G393">
            <v>23.918946482122042</v>
          </cell>
          <cell r="H393">
            <v>27.998952136644451</v>
          </cell>
          <cell r="I393">
            <v>34.057542407905174</v>
          </cell>
          <cell r="J393">
            <v>38.301951955357225</v>
          </cell>
          <cell r="K393">
            <v>37.194758005782028</v>
          </cell>
          <cell r="L393">
            <v>28.070609082831503</v>
          </cell>
          <cell r="M393">
            <v>20.790960180973343</v>
          </cell>
          <cell r="N393">
            <v>13.453033112777151</v>
          </cell>
          <cell r="O393">
            <v>9.0055040286630916</v>
          </cell>
          <cell r="P393">
            <v>16.281733390532604</v>
          </cell>
          <cell r="Q393">
            <v>17.475332317932114</v>
          </cell>
          <cell r="R393">
            <v>23.07392745272093</v>
          </cell>
          <cell r="S393">
            <v>21.364503910103643</v>
          </cell>
          <cell r="T393">
            <v>16.967149941708385</v>
          </cell>
          <cell r="U393">
            <v>10.062583508325575</v>
          </cell>
          <cell r="V393">
            <v>20.547860649109658</v>
          </cell>
          <cell r="W393">
            <v>26.520829533989119</v>
          </cell>
          <cell r="X393">
            <v>32.214323834958208</v>
          </cell>
          <cell r="Y393">
            <v>32.299295128763653</v>
          </cell>
          <cell r="Z393">
            <v>37.637975417345793</v>
          </cell>
          <cell r="AA393">
            <v>33.937005463826921</v>
          </cell>
          <cell r="AB393">
            <v>33.857303429972106</v>
          </cell>
          <cell r="AC393">
            <v>40.955050847685804</v>
          </cell>
          <cell r="AD393">
            <v>43.467259341275998</v>
          </cell>
          <cell r="AE393">
            <v>47.702779180336307</v>
          </cell>
          <cell r="AF393">
            <v>56.482680997489709</v>
          </cell>
          <cell r="AG393">
            <v>64.384544211955159</v>
          </cell>
          <cell r="AH393">
            <v>51.43763492017483</v>
          </cell>
          <cell r="AI393">
            <v>45.423644128575958</v>
          </cell>
          <cell r="AJ393">
            <v>52.09753223291527</v>
          </cell>
          <cell r="AK393">
            <v>53.541216336349464</v>
          </cell>
          <cell r="AL393">
            <v>41.219977688360586</v>
          </cell>
          <cell r="AM393">
            <v>64.082587184786334</v>
          </cell>
          <cell r="AN393">
            <v>72.792720151913031</v>
          </cell>
          <cell r="AO393">
            <v>76.737199832899279</v>
          </cell>
          <cell r="AP393">
            <v>79.564757890599751</v>
          </cell>
          <cell r="AQ393">
            <v>80.983239594897626</v>
          </cell>
          <cell r="AR393">
            <v>83.18657570125869</v>
          </cell>
          <cell r="AS393">
            <v>82.217891774044276</v>
          </cell>
          <cell r="AT393">
            <v>81.439937946119926</v>
          </cell>
          <cell r="AU393">
            <v>82.151877765386359</v>
          </cell>
          <cell r="AV393">
            <v>83.616891033377144</v>
          </cell>
          <cell r="AW393">
            <v>84.841763434430263</v>
          </cell>
          <cell r="AX393">
            <v>85.650422847546466</v>
          </cell>
          <cell r="AY393">
            <v>86.059119177867672</v>
          </cell>
          <cell r="AZ393">
            <v>86.004505998574501</v>
          </cell>
          <cell r="BA393">
            <v>85.822606106600958</v>
          </cell>
          <cell r="BB393">
            <v>86.036558682940935</v>
          </cell>
          <cell r="BC393">
            <v>86.663805385828937</v>
          </cell>
          <cell r="BD393">
            <v>87.655183419988518</v>
          </cell>
          <cell r="BE393">
            <v>88.761201738989541</v>
          </cell>
          <cell r="BF393">
            <v>89.897955683132878</v>
          </cell>
        </row>
        <row r="394">
          <cell r="C394">
            <v>38.68630689572506</v>
          </cell>
          <cell r="D394">
            <v>40.411482740075797</v>
          </cell>
          <cell r="E394">
            <v>37.385468180498641</v>
          </cell>
          <cell r="F394">
            <v>32.32961900969773</v>
          </cell>
          <cell r="G394">
            <v>39.48251794027685</v>
          </cell>
          <cell r="H394">
            <v>34.758954532950987</v>
          </cell>
          <cell r="I394">
            <v>35.148179449294162</v>
          </cell>
          <cell r="J394">
            <v>36.701880239908398</v>
          </cell>
          <cell r="K394">
            <v>33.03559838169263</v>
          </cell>
          <cell r="L394">
            <v>30.296755529712559</v>
          </cell>
          <cell r="M394">
            <v>30.342334773779239</v>
          </cell>
          <cell r="N394">
            <v>33.809834106756703</v>
          </cell>
          <cell r="O394">
            <v>40.856342097507891</v>
          </cell>
          <cell r="P394">
            <v>33.5895647711286</v>
          </cell>
          <cell r="Q394">
            <v>32.68286512835153</v>
          </cell>
          <cell r="R394">
            <v>28.610711299462206</v>
          </cell>
          <cell r="S394">
            <v>31.179364698573149</v>
          </cell>
          <cell r="T394">
            <v>42.641426657070461</v>
          </cell>
          <cell r="U394">
            <v>45.652120402407235</v>
          </cell>
          <cell r="V394">
            <v>42.390676694332967</v>
          </cell>
          <cell r="W394">
            <v>49.600012118907472</v>
          </cell>
          <cell r="X394">
            <v>39.944423021954478</v>
          </cell>
          <cell r="Y394">
            <v>38.709504795667733</v>
          </cell>
          <cell r="Z394">
            <v>26.812241998598441</v>
          </cell>
          <cell r="AA394">
            <v>38.508499218417541</v>
          </cell>
          <cell r="AB394">
            <v>39.523810197353896</v>
          </cell>
          <cell r="AC394">
            <v>37.172589600408415</v>
          </cell>
          <cell r="AD394">
            <v>37.053604127867061</v>
          </cell>
          <cell r="AE394">
            <v>36.965669089933144</v>
          </cell>
          <cell r="AF394">
            <v>29.636925053200471</v>
          </cell>
          <cell r="AG394">
            <v>17.476662338406683</v>
          </cell>
          <cell r="AH394">
            <v>30.534669253724147</v>
          </cell>
          <cell r="AI394">
            <v>27.491701059758746</v>
          </cell>
          <cell r="AJ394">
            <v>40.022350094819174</v>
          </cell>
          <cell r="AK394">
            <v>46.866950635256238</v>
          </cell>
          <cell r="AL394">
            <v>54.687582993939564</v>
          </cell>
          <cell r="AM394">
            <v>53.107126034242015</v>
          </cell>
          <cell r="AN394">
            <v>56.49915262376819</v>
          </cell>
          <cell r="AO394">
            <v>58.263563350689431</v>
          </cell>
          <cell r="AP394">
            <v>58.676362362890963</v>
          </cell>
          <cell r="AQ394">
            <v>58.388708622579408</v>
          </cell>
          <cell r="AR394">
            <v>58.23498646057179</v>
          </cell>
          <cell r="AS394">
            <v>57.70066241557285</v>
          </cell>
          <cell r="AT394">
            <v>59.141957581260073</v>
          </cell>
          <cell r="AU394">
            <v>59.484155054959466</v>
          </cell>
          <cell r="AV394">
            <v>58.931976103395954</v>
          </cell>
          <cell r="AW394">
            <v>58.850929339741398</v>
          </cell>
          <cell r="AX394">
            <v>59.439583825607343</v>
          </cell>
          <cell r="AY394">
            <v>60.618339969337995</v>
          </cell>
          <cell r="AZ394">
            <v>62.486023398324086</v>
          </cell>
          <cell r="BA394">
            <v>64.886237065780932</v>
          </cell>
          <cell r="BB394">
            <v>66.910603864235952</v>
          </cell>
          <cell r="BC394">
            <v>68.607482585604757</v>
          </cell>
          <cell r="BD394">
            <v>69.921763237322835</v>
          </cell>
          <cell r="BE394">
            <v>71.121891463617331</v>
          </cell>
          <cell r="BF394">
            <v>72.193400130682733</v>
          </cell>
        </row>
        <row r="395">
          <cell r="C395">
            <v>40.129506653604217</v>
          </cell>
          <cell r="D395">
            <v>58.173994566769871</v>
          </cell>
          <cell r="E395">
            <v>57.500070965266112</v>
          </cell>
          <cell r="F395">
            <v>41.810402332912588</v>
          </cell>
          <cell r="G395">
            <v>50.88973116059173</v>
          </cell>
          <cell r="H395">
            <v>41.654705441507247</v>
          </cell>
          <cell r="I395">
            <v>39.237700277563306</v>
          </cell>
          <cell r="J395">
            <v>33.412358541756554</v>
          </cell>
          <cell r="K395">
            <v>40.603603059853675</v>
          </cell>
          <cell r="L395">
            <v>31.150202535786828</v>
          </cell>
          <cell r="M395">
            <v>30.710334522677101</v>
          </cell>
          <cell r="N395">
            <v>24.891406212915548</v>
          </cell>
          <cell r="O395">
            <v>34.521507819654218</v>
          </cell>
          <cell r="P395">
            <v>30.781315676933783</v>
          </cell>
          <cell r="Q395">
            <v>25.839736762812848</v>
          </cell>
          <cell r="R395">
            <v>28.897099101886685</v>
          </cell>
          <cell r="S395">
            <v>31.557516164681985</v>
          </cell>
          <cell r="T395">
            <v>31.393383033703515</v>
          </cell>
          <cell r="U395">
            <v>38.573693839117013</v>
          </cell>
          <cell r="V395">
            <v>38.846612332668833</v>
          </cell>
          <cell r="W395">
            <v>39.214776659011363</v>
          </cell>
          <cell r="X395">
            <v>40.344259132585762</v>
          </cell>
          <cell r="Y395">
            <v>49.692426910832324</v>
          </cell>
          <cell r="Z395">
            <v>54.13131110449153</v>
          </cell>
          <cell r="AA395">
            <v>42.987246627405952</v>
          </cell>
          <cell r="AB395">
            <v>48.41256662541408</v>
          </cell>
          <cell r="AC395">
            <v>58.589251551397034</v>
          </cell>
          <cell r="AD395">
            <v>56.823910446121502</v>
          </cell>
          <cell r="AE395">
            <v>57.896087963007155</v>
          </cell>
          <cell r="AF395">
            <v>67.915745584859962</v>
          </cell>
          <cell r="AG395">
            <v>42.174471793227774</v>
          </cell>
          <cell r="AH395">
            <v>26.920323073131168</v>
          </cell>
          <cell r="AI395">
            <v>0.57551332892442697</v>
          </cell>
          <cell r="AJ395">
            <v>-9.6574430845987482</v>
          </cell>
          <cell r="AK395">
            <v>-7.9133455025869184</v>
          </cell>
          <cell r="AL395">
            <v>12.939764156125865</v>
          </cell>
          <cell r="AM395">
            <v>17.347345025877122</v>
          </cell>
          <cell r="AN395">
            <v>27.157505744429319</v>
          </cell>
          <cell r="AO395">
            <v>30.884417620288744</v>
          </cell>
          <cell r="AP395">
            <v>28.998394988978212</v>
          </cell>
          <cell r="AQ395">
            <v>26.265963842281934</v>
          </cell>
          <cell r="AR395">
            <v>22.040637523203152</v>
          </cell>
          <cell r="AS395">
            <v>16.834414483062851</v>
          </cell>
          <cell r="AT395">
            <v>16.440038423444722</v>
          </cell>
          <cell r="AU395">
            <v>17.430106280627168</v>
          </cell>
          <cell r="AV395">
            <v>19.321220005375721</v>
          </cell>
          <cell r="AW395">
            <v>22.361166528900768</v>
          </cell>
          <cell r="AX395">
            <v>25.076159634924014</v>
          </cell>
          <cell r="AY395">
            <v>27.414778616855617</v>
          </cell>
          <cell r="AZ395">
            <v>30.155841181713267</v>
          </cell>
          <cell r="BA395">
            <v>33.471113916783438</v>
          </cell>
          <cell r="BB395">
            <v>36.160634916840166</v>
          </cell>
          <cell r="BC395">
            <v>39.114360312140001</v>
          </cell>
          <cell r="BD395">
            <v>41.659926051956553</v>
          </cell>
          <cell r="BE395">
            <v>44.251107853048808</v>
          </cell>
          <cell r="BF395">
            <v>46.341732919562183</v>
          </cell>
        </row>
        <row r="396">
          <cell r="C396">
            <v>23.038043951309881</v>
          </cell>
          <cell r="D396">
            <v>29.881102917371734</v>
          </cell>
          <cell r="E396">
            <v>32.758428940313017</v>
          </cell>
          <cell r="F396">
            <v>33.944174938095216</v>
          </cell>
          <cell r="G396">
            <v>43.400438397960308</v>
          </cell>
          <cell r="H396">
            <v>50.349933571403135</v>
          </cell>
          <cell r="I396">
            <v>49.685330001854645</v>
          </cell>
          <cell r="J396">
            <v>50.017070166481638</v>
          </cell>
          <cell r="K396">
            <v>40.270475840196561</v>
          </cell>
          <cell r="L396">
            <v>35.130214614401716</v>
          </cell>
          <cell r="M396">
            <v>29.43120510753435</v>
          </cell>
          <cell r="N396">
            <v>29.620290080034046</v>
          </cell>
          <cell r="O396">
            <v>33.675554186559403</v>
          </cell>
          <cell r="P396">
            <v>31.856038357251798</v>
          </cell>
          <cell r="Q396">
            <v>32.554735326010487</v>
          </cell>
          <cell r="R396">
            <v>35.881768185393284</v>
          </cell>
          <cell r="S396">
            <v>30.243100420845643</v>
          </cell>
          <cell r="T396">
            <v>37.357516248697294</v>
          </cell>
          <cell r="U396">
            <v>37.628440908232285</v>
          </cell>
          <cell r="V396">
            <v>40.202933022974022</v>
          </cell>
          <cell r="W396">
            <v>49.405560386357379</v>
          </cell>
          <cell r="X396">
            <v>50.095801959317193</v>
          </cell>
          <cell r="Y396">
            <v>56.10729010396436</v>
          </cell>
          <cell r="Z396">
            <v>60.474152094524868</v>
          </cell>
          <cell r="AA396">
            <v>69.679732606188409</v>
          </cell>
          <cell r="AB396">
            <v>73.937864459681734</v>
          </cell>
          <cell r="AC396">
            <v>73.984292499881889</v>
          </cell>
          <cell r="AD396">
            <v>65.14042214735386</v>
          </cell>
          <cell r="AE396">
            <v>74.720226991133558</v>
          </cell>
          <cell r="AF396">
            <v>76.0951432908264</v>
          </cell>
          <cell r="AG396">
            <v>65.375326190746406</v>
          </cell>
          <cell r="AH396">
            <v>89.462586046134547</v>
          </cell>
          <cell r="AI396">
            <v>93.11630574602826</v>
          </cell>
          <cell r="AJ396">
            <v>77.522307769163334</v>
          </cell>
          <cell r="AK396">
            <v>71.883592430109957</v>
          </cell>
          <cell r="AL396">
            <v>74.922376077400045</v>
          </cell>
          <cell r="AM396">
            <v>66.247328093159496</v>
          </cell>
          <cell r="AN396">
            <v>70.510815899816393</v>
          </cell>
          <cell r="AO396">
            <v>74.382770563753809</v>
          </cell>
          <cell r="AP396">
            <v>76.265967512550176</v>
          </cell>
          <cell r="AQ396">
            <v>78.193937242028113</v>
          </cell>
          <cell r="AR396">
            <v>81.794017772504958</v>
          </cell>
          <cell r="AS396">
            <v>83.135888247172005</v>
          </cell>
          <cell r="AT396">
            <v>85.909148616878184</v>
          </cell>
          <cell r="AU396">
            <v>87.608001597375292</v>
          </cell>
          <cell r="AV396">
            <v>88.747210755169107</v>
          </cell>
          <cell r="AW396">
            <v>89.347618454634556</v>
          </cell>
          <cell r="AX396">
            <v>90.12035907743082</v>
          </cell>
          <cell r="AY396">
            <v>90.942148828058279</v>
          </cell>
          <cell r="AZ396">
            <v>91.779520374233627</v>
          </cell>
          <cell r="BA396">
            <v>92.436933186412531</v>
          </cell>
          <cell r="BB396">
            <v>93.206220605897627</v>
          </cell>
          <cell r="BC396">
            <v>93.607524884288424</v>
          </cell>
          <cell r="BD396">
            <v>93.80055532832381</v>
          </cell>
          <cell r="BE396">
            <v>93.633659484614313</v>
          </cell>
          <cell r="BF396">
            <v>93.306239554127458</v>
          </cell>
        </row>
        <row r="401">
          <cell r="E401">
            <v>13.517626262791246</v>
          </cell>
          <cell r="F401">
            <v>-13.36671415156431</v>
          </cell>
          <cell r="G401">
            <v>-6.6590358325648928</v>
          </cell>
          <cell r="H401">
            <v>1.1663464618190176</v>
          </cell>
          <cell r="I401">
            <v>-23.324204350128717</v>
          </cell>
          <cell r="J401">
            <v>18.964514003667151</v>
          </cell>
          <cell r="K401">
            <v>8.7869228345103956</v>
          </cell>
          <cell r="L401">
            <v>4.8734098663927341</v>
          </cell>
          <cell r="M401">
            <v>-55.796265104265792</v>
          </cell>
          <cell r="N401">
            <v>-1.1159012038599698</v>
          </cell>
          <cell r="O401">
            <v>3.5838613463630757</v>
          </cell>
          <cell r="P401">
            <v>49.351876250768704</v>
          </cell>
          <cell r="Q401">
            <v>-10.242634153066518</v>
          </cell>
          <cell r="R401">
            <v>22.336101884716307</v>
          </cell>
          <cell r="S401">
            <v>-7.5803028397680876</v>
          </cell>
          <cell r="T401">
            <v>-34.412453936226136</v>
          </cell>
          <cell r="U401">
            <v>2.6734472635607531</v>
          </cell>
          <cell r="V401">
            <v>5.1429539920482021</v>
          </cell>
          <cell r="W401">
            <v>5.7320848582799151</v>
          </cell>
          <cell r="X401">
            <v>50.639557178383214</v>
          </cell>
          <cell r="Y401">
            <v>29.005136878029028</v>
          </cell>
          <cell r="Z401">
            <v>12.901851869840598</v>
          </cell>
          <cell r="AA401">
            <v>16.073987631065343</v>
          </cell>
          <cell r="AB401">
            <v>8.7286196144879113</v>
          </cell>
          <cell r="AC401">
            <v>-26.649451299210369</v>
          </cell>
          <cell r="AD401">
            <v>14.451935288335086</v>
          </cell>
          <cell r="AE401">
            <v>-24.82280621467541</v>
          </cell>
          <cell r="AF401">
            <v>19.163915418561082</v>
          </cell>
          <cell r="AG401">
            <v>-116.65139740743882</v>
          </cell>
          <cell r="AH401">
            <v>124.60707724510657</v>
          </cell>
          <cell r="AI401">
            <v>150.00525668640552</v>
          </cell>
          <cell r="AJ401">
            <v>153.39230701821975</v>
          </cell>
          <cell r="AK401">
            <v>122.25653843671309</v>
          </cell>
          <cell r="AL401">
            <v>135.97442207368135</v>
          </cell>
          <cell r="AM401">
            <v>80.609912458076977</v>
          </cell>
          <cell r="AN401">
            <v>82.630601966490417</v>
          </cell>
          <cell r="AO401">
            <v>81.2565024478683</v>
          </cell>
          <cell r="AP401">
            <v>85.563451336777632</v>
          </cell>
          <cell r="AQ401">
            <v>80.013014472546246</v>
          </cell>
          <cell r="AR401">
            <v>86.281847752407401</v>
          </cell>
          <cell r="AS401">
            <v>91.211973086850634</v>
          </cell>
          <cell r="AT401">
            <v>90.411993690190656</v>
          </cell>
          <cell r="AU401">
            <v>101.19984368871752</v>
          </cell>
          <cell r="AV401">
            <v>110.21425919034036</v>
          </cell>
          <cell r="AW401">
            <v>121.11039240502714</v>
          </cell>
          <cell r="AX401">
            <v>132.28115179170675</v>
          </cell>
          <cell r="AY401">
            <v>145.90152599053553</v>
          </cell>
          <cell r="AZ401">
            <v>178.56163434019967</v>
          </cell>
          <cell r="BA401">
            <v>183.21623433510837</v>
          </cell>
          <cell r="BB401">
            <v>207.18282783390825</v>
          </cell>
          <cell r="BC401">
            <v>209.03489398781545</v>
          </cell>
          <cell r="BD401">
            <v>229.87908462903169</v>
          </cell>
          <cell r="BE401">
            <v>252.14415081857402</v>
          </cell>
          <cell r="BF401">
            <v>254.12327854450663</v>
          </cell>
          <cell r="BG401">
            <v>277.49218236200954</v>
          </cell>
          <cell r="BH401">
            <v>277.49218236200954</v>
          </cell>
        </row>
        <row r="402">
          <cell r="E402">
            <v>3.1695665270800291</v>
          </cell>
          <cell r="F402">
            <v>17.946596610941079</v>
          </cell>
          <cell r="G402">
            <v>-3.4714899962135917</v>
          </cell>
          <cell r="H402">
            <v>-12.202616023272377</v>
          </cell>
          <cell r="I402">
            <v>-12.634723225764787</v>
          </cell>
          <cell r="J402">
            <v>-15.297396983534291</v>
          </cell>
          <cell r="K402">
            <v>5.4267973716507285</v>
          </cell>
          <cell r="L402">
            <v>-1.4271332040693991</v>
          </cell>
          <cell r="M402">
            <v>-3.022689020116168</v>
          </cell>
          <cell r="N402">
            <v>-14.294961707675178</v>
          </cell>
          <cell r="O402">
            <v>-14.107850113861957</v>
          </cell>
          <cell r="P402">
            <v>-11.490415921702116</v>
          </cell>
          <cell r="Q402">
            <v>33.492644224297685</v>
          </cell>
          <cell r="R402">
            <v>-18.263220476132247</v>
          </cell>
          <cell r="S402">
            <v>20.353264308771891</v>
          </cell>
          <cell r="T402">
            <v>24.94028504313097</v>
          </cell>
          <cell r="U402">
            <v>-25.923658359038299</v>
          </cell>
          <cell r="V402">
            <v>45.088978939136446</v>
          </cell>
          <cell r="W402">
            <v>39.902853447160425</v>
          </cell>
          <cell r="X402">
            <v>-26.455006432670103</v>
          </cell>
          <cell r="Y402">
            <v>9.5917631592343184</v>
          </cell>
          <cell r="Z402">
            <v>24.58303883158024</v>
          </cell>
          <cell r="AA402">
            <v>-70.659783127733448</v>
          </cell>
          <cell r="AB402">
            <v>-13.590181158037566</v>
          </cell>
          <cell r="AC402">
            <v>32.369546193719202</v>
          </cell>
          <cell r="AD402">
            <v>23.25069804498213</v>
          </cell>
          <cell r="AE402">
            <v>51.722594837939695</v>
          </cell>
          <cell r="AF402">
            <v>-5.3301177340093062</v>
          </cell>
          <cell r="AG402">
            <v>-93.183564375770402</v>
          </cell>
          <cell r="AH402">
            <v>20.223085747640852</v>
          </cell>
          <cell r="AI402">
            <v>75.691074845354223</v>
          </cell>
          <cell r="AJ402">
            <v>110.6686448186158</v>
          </cell>
          <cell r="AK402">
            <v>88.573308865094717</v>
          </cell>
          <cell r="AL402">
            <v>101.78811255744029</v>
          </cell>
          <cell r="AM402">
            <v>54.245243378546803</v>
          </cell>
          <cell r="AN402">
            <v>58.382926554744117</v>
          </cell>
          <cell r="AO402">
            <v>50.760211495628639</v>
          </cell>
          <cell r="AP402">
            <v>52.219115229952138</v>
          </cell>
          <cell r="AQ402">
            <v>46.693261600947295</v>
          </cell>
          <cell r="AR402">
            <v>54.134431245863908</v>
          </cell>
          <cell r="AS402">
            <v>60.885219510331225</v>
          </cell>
          <cell r="AT402">
            <v>61.155756995883124</v>
          </cell>
          <cell r="AU402">
            <v>71.636377226906248</v>
          </cell>
          <cell r="AV402">
            <v>80.710053339697581</v>
          </cell>
          <cell r="AW402">
            <v>88.790728933611405</v>
          </cell>
          <cell r="AX402">
            <v>94.815795093144473</v>
          </cell>
          <cell r="AY402">
            <v>102.09344570440635</v>
          </cell>
          <cell r="AZ402">
            <v>126.37380761994022</v>
          </cell>
          <cell r="BA402">
            <v>124.27693500706688</v>
          </cell>
          <cell r="BB402">
            <v>141.83446676210787</v>
          </cell>
          <cell r="BC402">
            <v>140.50258964034271</v>
          </cell>
          <cell r="BD402">
            <v>159.50266360141131</v>
          </cell>
          <cell r="BE402">
            <v>181.51123699060366</v>
          </cell>
          <cell r="BF402">
            <v>185.71642179828194</v>
          </cell>
          <cell r="BG402">
            <v>210.62863969162959</v>
          </cell>
          <cell r="BH402">
            <v>210.62863969162959</v>
          </cell>
        </row>
        <row r="403">
          <cell r="D403">
            <v>-8.8026252844200812</v>
          </cell>
          <cell r="E403">
            <v>-39.44785960503355</v>
          </cell>
          <cell r="F403">
            <v>-6.4573478721204438</v>
          </cell>
          <cell r="G403">
            <v>17.80774978842382</v>
          </cell>
          <cell r="H403">
            <v>2.0661358340384268</v>
          </cell>
          <cell r="I403">
            <v>-14.327528110737255</v>
          </cell>
          <cell r="J403">
            <v>-12.393311567238356</v>
          </cell>
          <cell r="K403">
            <v>-5.0373484115009362</v>
          </cell>
          <cell r="L403">
            <v>-8.6000071994611957</v>
          </cell>
          <cell r="M403">
            <v>-5.2679995676169611</v>
          </cell>
          <cell r="N403">
            <v>19.72084016506496</v>
          </cell>
          <cell r="O403">
            <v>15.936890387870751</v>
          </cell>
          <cell r="P403">
            <v>10.864044234169945</v>
          </cell>
          <cell r="Q403">
            <v>20.027864027701167</v>
          </cell>
          <cell r="R403">
            <v>-27.512530907139308</v>
          </cell>
          <cell r="S403">
            <v>-6.7337804055565513</v>
          </cell>
          <cell r="T403">
            <v>5.2519611385658038</v>
          </cell>
          <cell r="U403">
            <v>43.223832858473344</v>
          </cell>
          <cell r="V403">
            <v>-6.3406968613393104</v>
          </cell>
          <cell r="W403">
            <v>-17.924428826957353</v>
          </cell>
          <cell r="X403">
            <v>18.503785648690368</v>
          </cell>
          <cell r="Y403">
            <v>14.013847004729115</v>
          </cell>
          <cell r="Z403">
            <v>-8.54926676162939</v>
          </cell>
          <cell r="AA403">
            <v>30.061311058447657</v>
          </cell>
          <cell r="AB403">
            <v>8.7492834415601735</v>
          </cell>
          <cell r="AC403">
            <v>46.424760588564382</v>
          </cell>
          <cell r="AD403">
            <v>22.268120331799324</v>
          </cell>
          <cell r="AE403">
            <v>-33.200464887276823</v>
          </cell>
          <cell r="AF403">
            <v>52.751323784878444</v>
          </cell>
          <cell r="AG403">
            <v>5.8042954482351092</v>
          </cell>
          <cell r="AH403">
            <v>52.624559847938343</v>
          </cell>
          <cell r="AI403">
            <v>65.358312713234582</v>
          </cell>
          <cell r="AJ403">
            <v>100.65007736637283</v>
          </cell>
          <cell r="AK403">
            <v>71.876934861924383</v>
          </cell>
          <cell r="AL403">
            <v>95.88147695678613</v>
          </cell>
          <cell r="AM403">
            <v>51.352110813978626</v>
          </cell>
          <cell r="AN403">
            <v>57.359659307454805</v>
          </cell>
          <cell r="AO403">
            <v>57.257255920665784</v>
          </cell>
          <cell r="AP403">
            <v>65.472297259230132</v>
          </cell>
          <cell r="AQ403">
            <v>63.273077209877073</v>
          </cell>
          <cell r="AR403">
            <v>70.421077622633021</v>
          </cell>
          <cell r="AS403">
            <v>72.431872162483373</v>
          </cell>
          <cell r="AT403">
            <v>66.690701919055357</v>
          </cell>
          <cell r="AU403">
            <v>69.116004848400109</v>
          </cell>
          <cell r="AV403">
            <v>70.94452633102847</v>
          </cell>
          <cell r="AW403">
            <v>74.909266653897021</v>
          </cell>
          <cell r="AX403">
            <v>81.503625780469676</v>
          </cell>
          <cell r="AY403">
            <v>93.532948459248033</v>
          </cell>
          <cell r="AZ403">
            <v>124.89310907437644</v>
          </cell>
          <cell r="BA403">
            <v>131.0087363718437</v>
          </cell>
          <cell r="BB403">
            <v>156.50426906334769</v>
          </cell>
          <cell r="BC403">
            <v>161.23181070196594</v>
          </cell>
          <cell r="BD403">
            <v>183.2478513185724</v>
          </cell>
          <cell r="BE403">
            <v>206.1097657747988</v>
          </cell>
          <cell r="BF403">
            <v>210.08800052927359</v>
          </cell>
          <cell r="BG403">
            <v>233.79513183249423</v>
          </cell>
        </row>
        <row r="404">
          <cell r="D404">
            <v>-2.7763245380669304</v>
          </cell>
          <cell r="E404">
            <v>-33.035481875544377</v>
          </cell>
          <cell r="F404">
            <v>-16.086343529585186</v>
          </cell>
          <cell r="G404">
            <v>-26.182884328621078</v>
          </cell>
          <cell r="H404">
            <v>-6.9143735612485102</v>
          </cell>
          <cell r="I404">
            <v>5.4291709780324098</v>
          </cell>
          <cell r="J404">
            <v>-5.646030553347984</v>
          </cell>
          <cell r="K404">
            <v>-12.187265563499302</v>
          </cell>
          <cell r="L404">
            <v>7.7827439184047336</v>
          </cell>
          <cell r="M404">
            <v>-1.8547762417674321</v>
          </cell>
          <cell r="N404">
            <v>12.806765837651852</v>
          </cell>
          <cell r="O404">
            <v>6.3219115134986978</v>
          </cell>
          <cell r="P404">
            <v>8.932840147985047</v>
          </cell>
          <cell r="Q404">
            <v>-54.952869151408017</v>
          </cell>
          <cell r="R404">
            <v>10.459743108066625</v>
          </cell>
          <cell r="S404">
            <v>27.35142157066133</v>
          </cell>
          <cell r="T404">
            <v>15.902830142514389</v>
          </cell>
          <cell r="U404">
            <v>39.873662994333039</v>
          </cell>
          <cell r="V404">
            <v>10.76514012670394</v>
          </cell>
          <cell r="W404">
            <v>-41.998184281037837</v>
          </cell>
          <cell r="X404">
            <v>-36.109325727951742</v>
          </cell>
          <cell r="Y404">
            <v>30.323257417666113</v>
          </cell>
          <cell r="Z404">
            <v>6.2500562051570583</v>
          </cell>
          <cell r="AA404">
            <v>-27.938795275288573</v>
          </cell>
          <cell r="AB404">
            <v>47.597691358119128</v>
          </cell>
          <cell r="AC404">
            <v>46.594058476305925</v>
          </cell>
          <cell r="AD404">
            <v>39.008015897207144</v>
          </cell>
          <cell r="AE404">
            <v>37.607065667248293</v>
          </cell>
          <cell r="AF404">
            <v>0.25841876760178195</v>
          </cell>
          <cell r="AG404">
            <v>-56.014432733884505</v>
          </cell>
          <cell r="AH404">
            <v>9.8879627117036506</v>
          </cell>
          <cell r="AI404">
            <v>47.311509505100659</v>
          </cell>
          <cell r="AJ404">
            <v>59.11654766782452</v>
          </cell>
          <cell r="AK404">
            <v>60.40343345139992</v>
          </cell>
          <cell r="AL404">
            <v>78.043694465476818</v>
          </cell>
          <cell r="AM404">
            <v>34.794175905060399</v>
          </cell>
          <cell r="AN404">
            <v>44.607531408079048</v>
          </cell>
          <cell r="AO404">
            <v>46.766999332432718</v>
          </cell>
          <cell r="AP404">
            <v>50.217653994163157</v>
          </cell>
          <cell r="AQ404">
            <v>39.288140054126956</v>
          </cell>
          <cell r="AR404">
            <v>39.778932760924405</v>
          </cell>
          <cell r="AS404">
            <v>38.119273376565438</v>
          </cell>
          <cell r="AT404">
            <v>28.644964873386918</v>
          </cell>
          <cell r="AU404">
            <v>32.093400008416786</v>
          </cell>
          <cell r="AV404">
            <v>45.129318290665388</v>
          </cell>
          <cell r="AW404">
            <v>61.715755378870547</v>
          </cell>
          <cell r="AX404">
            <v>77.521606110348699</v>
          </cell>
          <cell r="AY404">
            <v>94.345669960822022</v>
          </cell>
          <cell r="AZ404">
            <v>126.53804320833305</v>
          </cell>
          <cell r="BA404">
            <v>130.23015615240092</v>
          </cell>
          <cell r="BB404">
            <v>152.5076756923184</v>
          </cell>
          <cell r="BC404">
            <v>154.08952850438891</v>
          </cell>
          <cell r="BD404">
            <v>174.37303224917741</v>
          </cell>
          <cell r="BE404">
            <v>195.98735456228897</v>
          </cell>
          <cell r="BF404">
            <v>198.42395807841575</v>
          </cell>
          <cell r="BG404">
            <v>220.41613333767299</v>
          </cell>
        </row>
        <row r="405">
          <cell r="D405">
            <v>-26.774627976972091</v>
          </cell>
          <cell r="E405">
            <v>-33.969805281634088</v>
          </cell>
          <cell r="F405">
            <v>-1.5041099910909921</v>
          </cell>
          <cell r="G405">
            <v>-19.520777596367758</v>
          </cell>
          <cell r="H405">
            <v>35.115794657160819</v>
          </cell>
          <cell r="I405">
            <v>21.058328405674921</v>
          </cell>
          <cell r="J405">
            <v>-4.9465214030034375</v>
          </cell>
          <cell r="K405">
            <v>-26.281798509560325</v>
          </cell>
          <cell r="L405">
            <v>-10.747670843860249</v>
          </cell>
          <cell r="M405">
            <v>-60.951063295374794</v>
          </cell>
          <cell r="N405">
            <v>2.5211842464344372</v>
          </cell>
          <cell r="O405">
            <v>-0.67964248872731048</v>
          </cell>
          <cell r="P405">
            <v>25.487356992994016</v>
          </cell>
          <cell r="Q405">
            <v>54.888418468911865</v>
          </cell>
          <cell r="R405">
            <v>13.213735597956919</v>
          </cell>
          <cell r="S405">
            <v>-33.377737215459405</v>
          </cell>
          <cell r="T405">
            <v>-11.763969645353455</v>
          </cell>
          <cell r="U405">
            <v>-19.188600649237799</v>
          </cell>
          <cell r="V405">
            <v>16.611624142667004</v>
          </cell>
          <cell r="W405">
            <v>52.402667270167264</v>
          </cell>
          <cell r="X405">
            <v>-6.8819185377915133</v>
          </cell>
          <cell r="Y405">
            <v>18.994268903754573</v>
          </cell>
          <cell r="Z405">
            <v>23.652699040414376</v>
          </cell>
          <cell r="AA405">
            <v>33.928338716049652</v>
          </cell>
          <cell r="AB405">
            <v>0.59451201782074747</v>
          </cell>
          <cell r="AC405">
            <v>-16.406824530194939</v>
          </cell>
          <cell r="AD405">
            <v>-40.434701615211232</v>
          </cell>
          <cell r="AE405">
            <v>-8.8248435571931481</v>
          </cell>
          <cell r="AF405">
            <v>30.993572686295394</v>
          </cell>
          <cell r="AG405">
            <v>-44.250106938404457</v>
          </cell>
          <cell r="AH405">
            <v>-13.88111939962063</v>
          </cell>
          <cell r="AI405">
            <v>60.967988038461741</v>
          </cell>
          <cell r="AJ405">
            <v>44.729509297686263</v>
          </cell>
          <cell r="AK405">
            <v>32.088707275750942</v>
          </cell>
          <cell r="AL405">
            <v>64.95341230458294</v>
          </cell>
          <cell r="AM405">
            <v>10.99344957100314</v>
          </cell>
          <cell r="AN405">
            <v>4.759219368920462</v>
          </cell>
          <cell r="AO405">
            <v>-7.6432798540741871</v>
          </cell>
          <cell r="AP405">
            <v>-6.5090273757411339</v>
          </cell>
          <cell r="AQ405">
            <v>-10.42049744911008</v>
          </cell>
          <cell r="AR405">
            <v>4.486630517408468</v>
          </cell>
          <cell r="AS405">
            <v>14.925045757214232</v>
          </cell>
          <cell r="AT405">
            <v>17.725530907069256</v>
          </cell>
          <cell r="AU405">
            <v>30.568319485160195</v>
          </cell>
          <cell r="AV405">
            <v>43.278803791808528</v>
          </cell>
          <cell r="AW405">
            <v>53.879872351509604</v>
          </cell>
          <cell r="AX405">
            <v>64.159943304516759</v>
          </cell>
          <cell r="AY405">
            <v>76.801395167892892</v>
          </cell>
          <cell r="AZ405">
            <v>105.71573733216243</v>
          </cell>
          <cell r="BA405">
            <v>107.76569672081322</v>
          </cell>
          <cell r="BB405">
            <v>128.56197202264309</v>
          </cell>
          <cell r="BC405">
            <v>127.69857151387717</v>
          </cell>
          <cell r="BD405">
            <v>144.09516942743261</v>
          </cell>
          <cell r="BE405">
            <v>161.1148591130073</v>
          </cell>
          <cell r="BF405">
            <v>159.54559674894216</v>
          </cell>
          <cell r="BG405">
            <v>178.13903452280994</v>
          </cell>
        </row>
        <row r="406">
          <cell r="D406">
            <v>2.2745591736246453</v>
          </cell>
          <cell r="E406">
            <v>-62.423044841515818</v>
          </cell>
          <cell r="F406">
            <v>-5.8684151183775626</v>
          </cell>
          <cell r="G406">
            <v>-1.7046464354753255</v>
          </cell>
          <cell r="H406">
            <v>-15.966914337617212</v>
          </cell>
          <cell r="I406">
            <v>-24.392899871763326</v>
          </cell>
          <cell r="J406">
            <v>-7.6098415511829387E-2</v>
          </cell>
          <cell r="K406">
            <v>-14.663254037047494</v>
          </cell>
          <cell r="L406">
            <v>7.4185405518276681</v>
          </cell>
          <cell r="M406">
            <v>23.18323215137039</v>
          </cell>
          <cell r="N406">
            <v>16.594292235745968</v>
          </cell>
          <cell r="O406">
            <v>-3.2404581865988931</v>
          </cell>
          <cell r="P406">
            <v>-27.793933552295023</v>
          </cell>
          <cell r="Q406">
            <v>19.023936488315847</v>
          </cell>
          <cell r="R406">
            <v>6.3407095949295567</v>
          </cell>
          <cell r="S406">
            <v>-22.325539542597156</v>
          </cell>
          <cell r="T406">
            <v>34.503417787076351</v>
          </cell>
          <cell r="U406">
            <v>29.899099802837128</v>
          </cell>
          <cell r="V406">
            <v>-3.4711445703984154</v>
          </cell>
          <cell r="W406">
            <v>23.144641166386684</v>
          </cell>
          <cell r="X406">
            <v>32.900815325590763</v>
          </cell>
          <cell r="Y406">
            <v>-3.8804116384919496</v>
          </cell>
          <cell r="Z406">
            <v>15.721075183695362</v>
          </cell>
          <cell r="AA406">
            <v>38.020279080318389</v>
          </cell>
          <cell r="AB406">
            <v>-42.324753308541382</v>
          </cell>
          <cell r="AC406">
            <v>-2.3170647879101978</v>
          </cell>
          <cell r="AD406">
            <v>8.1368404195968793</v>
          </cell>
          <cell r="AE406">
            <v>-13.170967311528464</v>
          </cell>
          <cell r="AF406">
            <v>27.778129372406752</v>
          </cell>
          <cell r="AG406">
            <v>60.163357114467232</v>
          </cell>
          <cell r="AH406">
            <v>53.48615832422999</v>
          </cell>
          <cell r="AI406">
            <v>82.690451127186762</v>
          </cell>
          <cell r="AJ406">
            <v>107.91988657973535</v>
          </cell>
          <cell r="AK406">
            <v>122.40431117630142</v>
          </cell>
          <cell r="AL406">
            <v>140.15972243068245</v>
          </cell>
          <cell r="AM406">
            <v>111.71086006010037</v>
          </cell>
          <cell r="AN406">
            <v>73.328771090442146</v>
          </cell>
          <cell r="AO406">
            <v>79.23323219428147</v>
          </cell>
          <cell r="AP406">
            <v>90.458344744421609</v>
          </cell>
          <cell r="AQ406">
            <v>87.016648961407654</v>
          </cell>
          <cell r="AR406">
            <v>93.137794832198836</v>
          </cell>
          <cell r="AS406">
            <v>100.5589959821058</v>
          </cell>
          <cell r="AT406">
            <v>96.969212539081539</v>
          </cell>
          <cell r="AU406">
            <v>107.04587631957716</v>
          </cell>
          <cell r="AV406">
            <v>121.11928471684756</v>
          </cell>
          <cell r="AW406">
            <v>136.6378614102259</v>
          </cell>
          <cell r="AX406">
            <v>150.18719926061212</v>
          </cell>
          <cell r="AY406">
            <v>164.11025235485755</v>
          </cell>
          <cell r="AZ406">
            <v>194.75579407021297</v>
          </cell>
          <cell r="BA406">
            <v>198.3060950080876</v>
          </cell>
          <cell r="BB406">
            <v>218.99100717932609</v>
          </cell>
          <cell r="BC406">
            <v>219.77703742670653</v>
          </cell>
          <cell r="BD406">
            <v>238.69066037632464</v>
          </cell>
          <cell r="BE406">
            <v>259.71407327673137</v>
          </cell>
          <cell r="BF406">
            <v>262.06841721077222</v>
          </cell>
          <cell r="BG406">
            <v>284.20802991022839</v>
          </cell>
        </row>
        <row r="407">
          <cell r="D407">
            <v>5.7695767222316547</v>
          </cell>
          <cell r="E407">
            <v>-17.759290554686913</v>
          </cell>
          <cell r="F407">
            <v>12.154994588557813</v>
          </cell>
          <cell r="G407">
            <v>-18.318371900214327</v>
          </cell>
          <cell r="H407">
            <v>-38.44074704414092</v>
          </cell>
          <cell r="I407">
            <v>14.160455120625279</v>
          </cell>
          <cell r="J407">
            <v>-12.299525860966199</v>
          </cell>
          <cell r="K407">
            <v>14.779193770747654</v>
          </cell>
          <cell r="L407">
            <v>-16.999304975219403</v>
          </cell>
          <cell r="M407">
            <v>-8.4351560574515787</v>
          </cell>
          <cell r="N407">
            <v>-15.638271002382403</v>
          </cell>
          <cell r="O407">
            <v>-6.0859305239764367</v>
          </cell>
          <cell r="P407">
            <v>3.286878180038137</v>
          </cell>
          <cell r="Q407">
            <v>21.112074809796287</v>
          </cell>
          <cell r="R407">
            <v>21.905626007604695</v>
          </cell>
          <cell r="S407">
            <v>21.490337718682404</v>
          </cell>
          <cell r="T407">
            <v>7.8589448957165686</v>
          </cell>
          <cell r="U407">
            <v>-44.118613425560198</v>
          </cell>
          <cell r="V407">
            <v>-28.830821578799807</v>
          </cell>
          <cell r="W407">
            <v>8.1817146920727311</v>
          </cell>
          <cell r="X407">
            <v>-52.734922989796047</v>
          </cell>
          <cell r="Y407">
            <v>20.811291692663449</v>
          </cell>
          <cell r="Z407">
            <v>-7.2639290609243687</v>
          </cell>
          <cell r="AA407">
            <v>30.105006883422863</v>
          </cell>
          <cell r="AB407">
            <v>50.807398473411595</v>
          </cell>
          <cell r="AC407">
            <v>28.975177593277664</v>
          </cell>
          <cell r="AD407">
            <v>-16.077648016940103</v>
          </cell>
          <cell r="AE407">
            <v>26.927349632824082</v>
          </cell>
          <cell r="AF407">
            <v>42.818249608882041</v>
          </cell>
          <cell r="AG407">
            <v>-95.292809339067247</v>
          </cell>
          <cell r="AH407">
            <v>-46.342329696988365</v>
          </cell>
          <cell r="AI407">
            <v>89.297974634164916</v>
          </cell>
          <cell r="AJ407">
            <v>132.14737720801008</v>
          </cell>
          <cell r="AK407">
            <v>133.61546337496748</v>
          </cell>
          <cell r="AL407">
            <v>142.34517398549079</v>
          </cell>
          <cell r="AM407">
            <v>113.21868346063336</v>
          </cell>
          <cell r="AN407">
            <v>70.08267494915134</v>
          </cell>
          <cell r="AO407">
            <v>61.666998736082419</v>
          </cell>
          <cell r="AP407">
            <v>69.190586269021495</v>
          </cell>
          <cell r="AQ407">
            <v>66.3934031470165</v>
          </cell>
          <cell r="AR407">
            <v>75.565482056013337</v>
          </cell>
          <cell r="AS407">
            <v>85.721295226579812</v>
          </cell>
          <cell r="AT407">
            <v>86.076596422804997</v>
          </cell>
          <cell r="AU407">
            <v>94.813547305900585</v>
          </cell>
          <cell r="AV407">
            <v>101.74580535535794</v>
          </cell>
          <cell r="AW407">
            <v>107.73553740470827</v>
          </cell>
          <cell r="AX407">
            <v>114.22521100659658</v>
          </cell>
          <cell r="AY407">
            <v>124.272333309884</v>
          </cell>
          <cell r="AZ407">
            <v>152.16122536058185</v>
          </cell>
          <cell r="BA407">
            <v>156.54067665238881</v>
          </cell>
          <cell r="BB407">
            <v>177.85710067676189</v>
          </cell>
          <cell r="BC407">
            <v>180.05537679347685</v>
          </cell>
          <cell r="BD407">
            <v>197.61393497746394</v>
          </cell>
          <cell r="BE407">
            <v>216.00611564056911</v>
          </cell>
          <cell r="BF407">
            <v>217.03294476216652</v>
          </cell>
          <cell r="BG407">
            <v>236.52672977627631</v>
          </cell>
        </row>
        <row r="408">
          <cell r="D408">
            <v>-5.0831999782694481</v>
          </cell>
          <cell r="E408">
            <v>-19.352981633429224</v>
          </cell>
          <cell r="F408">
            <v>-3.8981653375531735</v>
          </cell>
          <cell r="G408">
            <v>-29.47798664109294</v>
          </cell>
          <cell r="H408">
            <v>-10.011080304233474</v>
          </cell>
          <cell r="I408">
            <v>-2.6670775785520107</v>
          </cell>
          <cell r="J408">
            <v>-21.658628701176667</v>
          </cell>
          <cell r="K408">
            <v>9.7699758322242047</v>
          </cell>
          <cell r="L408">
            <v>8.8872508025638979</v>
          </cell>
          <cell r="M408">
            <v>-6.2558758951982369</v>
          </cell>
          <cell r="N408">
            <v>26.641090864580764</v>
          </cell>
          <cell r="O408">
            <v>1.4947312747396495</v>
          </cell>
          <cell r="P408">
            <v>2.3839110946571864</v>
          </cell>
          <cell r="Q408">
            <v>-3.8364376409797174</v>
          </cell>
          <cell r="R408">
            <v>1.3424516140758911</v>
          </cell>
          <cell r="S408">
            <v>-27.371038169760688</v>
          </cell>
          <cell r="T408">
            <v>48.280552532678087</v>
          </cell>
          <cell r="U408">
            <v>1.9785919146545012</v>
          </cell>
          <cell r="V408">
            <v>21.292757202093846</v>
          </cell>
          <cell r="W408">
            <v>15.58589919363633</v>
          </cell>
          <cell r="X408">
            <v>44.733591624221987</v>
          </cell>
          <cell r="Y408">
            <v>12.695707207711578</v>
          </cell>
          <cell r="Z408">
            <v>17.235732368639745</v>
          </cell>
          <cell r="AA408">
            <v>-82.15328674860092</v>
          </cell>
          <cell r="AB408">
            <v>-30.318942806829504</v>
          </cell>
          <cell r="AC408">
            <v>-17.213771985816727</v>
          </cell>
          <cell r="AD408">
            <v>15.769566579762639</v>
          </cell>
          <cell r="AE408">
            <v>-24.145967433958376</v>
          </cell>
          <cell r="AF408">
            <v>-32.319321750924331</v>
          </cell>
          <cell r="AG408">
            <v>3.4995100929050302</v>
          </cell>
          <cell r="AH408">
            <v>2.1798015759378302</v>
          </cell>
          <cell r="AI408">
            <v>120.74001274460493</v>
          </cell>
          <cell r="AJ408">
            <v>133.61671402375367</v>
          </cell>
          <cell r="AK408">
            <v>126.703804552999</v>
          </cell>
          <cell r="AL408">
            <v>131.34832974415042</v>
          </cell>
          <cell r="AM408">
            <v>99.595032365743677</v>
          </cell>
          <cell r="AN408">
            <v>59.213333660359424</v>
          </cell>
          <cell r="AO408">
            <v>64.837592282447105</v>
          </cell>
          <cell r="AP408">
            <v>74.735857648953086</v>
          </cell>
          <cell r="AQ408">
            <v>71.895927697355305</v>
          </cell>
          <cell r="AR408">
            <v>75.5718480353475</v>
          </cell>
          <cell r="AS408">
            <v>81.751957615906434</v>
          </cell>
          <cell r="AT408">
            <v>75.395357630123186</v>
          </cell>
          <cell r="AU408">
            <v>80.739304085101608</v>
          </cell>
          <cell r="AV408">
            <v>89.495853661265187</v>
          </cell>
          <cell r="AW408">
            <v>101.85638817188733</v>
          </cell>
          <cell r="AX408">
            <v>113.69075763113513</v>
          </cell>
          <cell r="AY408">
            <v>126.72863021590481</v>
          </cell>
          <cell r="AZ408">
            <v>157.83189279854565</v>
          </cell>
          <cell r="BA408">
            <v>160.26846819705108</v>
          </cell>
          <cell r="BB408">
            <v>181.36708672200126</v>
          </cell>
          <cell r="BC408">
            <v>181.67296876038301</v>
          </cell>
          <cell r="BD408">
            <v>201.44608951152242</v>
          </cell>
          <cell r="BE408">
            <v>223.254017018318</v>
          </cell>
          <cell r="BF408">
            <v>225.77161583980222</v>
          </cell>
          <cell r="BG408">
            <v>248.83044850358107</v>
          </cell>
        </row>
        <row r="409">
          <cell r="D409">
            <v>-27.636190367221339</v>
          </cell>
          <cell r="E409">
            <v>-9.2286070657956714</v>
          </cell>
          <cell r="F409">
            <v>18.993316466113683</v>
          </cell>
          <cell r="G409">
            <v>2.3626689024933327</v>
          </cell>
          <cell r="H409">
            <v>-13.234952136644456</v>
          </cell>
          <cell r="I409">
            <v>-7.5386962540590332</v>
          </cell>
          <cell r="J409">
            <v>-12.343175878434167</v>
          </cell>
          <cell r="K409">
            <v>-43.688880005782032</v>
          </cell>
          <cell r="L409">
            <v>4.2026206863992925</v>
          </cell>
          <cell r="M409">
            <v>21.766585742103587</v>
          </cell>
          <cell r="N409">
            <v>37.613534502607479</v>
          </cell>
          <cell r="O409">
            <v>24.565071355952284</v>
          </cell>
          <cell r="P409">
            <v>-15.365232236686463</v>
          </cell>
          <cell r="Q409">
            <v>-5.1739126256244106</v>
          </cell>
          <cell r="R409">
            <v>-12.746150529644019</v>
          </cell>
          <cell r="S409">
            <v>2.2911642437425215</v>
          </cell>
          <cell r="T409">
            <v>-14.934188557092995</v>
          </cell>
          <cell r="U409">
            <v>38.373107515344188</v>
          </cell>
          <cell r="V409">
            <v>22.940980223673257</v>
          </cell>
          <cell r="W409">
            <v>15.597253542365433</v>
          </cell>
          <cell r="X409">
            <v>-7.2116544965556031</v>
          </cell>
          <cell r="Y409">
            <v>-0.93868518103184329</v>
          </cell>
          <cell r="Z409">
            <v>-0.50959737792785376</v>
          </cell>
          <cell r="AA409">
            <v>7.0562376373094651</v>
          </cell>
          <cell r="AB409">
            <v>49.659677452472707</v>
          </cell>
          <cell r="AC409">
            <v>-0.4299303353574615</v>
          </cell>
          <cell r="AD409">
            <v>3.6843756487933135</v>
          </cell>
          <cell r="AE409">
            <v>38.480128183644524</v>
          </cell>
          <cell r="AF409">
            <v>16.119677697717904</v>
          </cell>
          <cell r="AG409">
            <v>-77.107942531211222</v>
          </cell>
          <cell r="AH409">
            <v>-39.260533233139952</v>
          </cell>
          <cell r="AI409">
            <v>87.627220836450149</v>
          </cell>
          <cell r="AJ409">
            <v>116.89312686677745</v>
          </cell>
          <cell r="AK409">
            <v>125.27726627248364</v>
          </cell>
          <cell r="AL409">
            <v>140.20438381812392</v>
          </cell>
          <cell r="AM409">
            <v>111.36845240991927</v>
          </cell>
          <cell r="AN409">
            <v>76.111831269792773</v>
          </cell>
          <cell r="AO409">
            <v>59.339037346506842</v>
          </cell>
          <cell r="AP409">
            <v>57.618077069193944</v>
          </cell>
          <cell r="AQ409">
            <v>51.905341708989553</v>
          </cell>
          <cell r="AR409">
            <v>58.21590759221759</v>
          </cell>
          <cell r="AS409">
            <v>68.866314638429927</v>
          </cell>
          <cell r="AT409">
            <v>70.535865378931248</v>
          </cell>
          <cell r="AU409">
            <v>79.760424959684315</v>
          </cell>
          <cell r="AV409">
            <v>87.135162921235164</v>
          </cell>
          <cell r="AW409">
            <v>94.032224157579222</v>
          </cell>
          <cell r="AX409">
            <v>101.89153971875494</v>
          </cell>
          <cell r="AY409">
            <v>113.39989847131721</v>
          </cell>
          <cell r="AZ409">
            <v>143.95885763296704</v>
          </cell>
          <cell r="BA409">
            <v>148.61939900548919</v>
          </cell>
          <cell r="BB409">
            <v>171.75064313321309</v>
          </cell>
          <cell r="BC409">
            <v>173.84013687873517</v>
          </cell>
          <cell r="BD409">
            <v>192.56555505297098</v>
          </cell>
          <cell r="BE409">
            <v>211.88424402320521</v>
          </cell>
          <cell r="BF409">
            <v>212.36733708529448</v>
          </cell>
          <cell r="BG409">
            <v>232.52763325297687</v>
          </cell>
        </row>
        <row r="410">
          <cell r="D410">
            <v>9.0303634137703597</v>
          </cell>
          <cell r="E410">
            <v>1.2839933579628919</v>
          </cell>
          <cell r="F410">
            <v>-16.530772855851573</v>
          </cell>
          <cell r="G410">
            <v>-28.890902555661476</v>
          </cell>
          <cell r="H410">
            <v>20.662045467049005</v>
          </cell>
          <cell r="I410">
            <v>-26.642333295447997</v>
          </cell>
          <cell r="J410">
            <v>2.1288648370146817</v>
          </cell>
          <cell r="K410">
            <v>-4.4658653816926162</v>
          </cell>
          <cell r="L410">
            <v>-8.0766547604817767</v>
          </cell>
          <cell r="M410">
            <v>21.514636149297676</v>
          </cell>
          <cell r="N410">
            <v>-25.270406491372093</v>
          </cell>
          <cell r="O410">
            <v>-5.4592887128924872</v>
          </cell>
          <cell r="P410">
            <v>-9.15306361728247</v>
          </cell>
          <cell r="Q410">
            <v>-1.3647524360438368</v>
          </cell>
          <cell r="R410">
            <v>29.580270623614712</v>
          </cell>
          <cell r="S410">
            <v>22.472055455273054</v>
          </cell>
          <cell r="T410">
            <v>13.128790727544931</v>
          </cell>
          <cell r="U410">
            <v>-44.978273970142325</v>
          </cell>
          <cell r="V410">
            <v>28.601650894845719</v>
          </cell>
          <cell r="W410">
            <v>-32.627717458065618</v>
          </cell>
          <cell r="X410">
            <v>8.6931818404961518</v>
          </cell>
          <cell r="Y410">
            <v>-40.345739634374254</v>
          </cell>
          <cell r="Z410">
            <v>41.445871177580798</v>
          </cell>
          <cell r="AA410">
            <v>35.419756152573513</v>
          </cell>
          <cell r="AB410">
            <v>-30.843537417007258</v>
          </cell>
          <cell r="AC410">
            <v>12.664492894034794</v>
          </cell>
          <cell r="AD410">
            <v>-44.558752024481812</v>
          </cell>
          <cell r="AE410">
            <v>-5.349009929514942</v>
          </cell>
          <cell r="AF410">
            <v>-22.695667658109429</v>
          </cell>
          <cell r="AG410">
            <v>40.386591381786019</v>
          </cell>
          <cell r="AH410">
            <v>4.8576329290241489</v>
          </cell>
          <cell r="AI410">
            <v>64.469412943540135</v>
          </cell>
          <cell r="AJ410">
            <v>95.283577583785203</v>
          </cell>
          <cell r="AK410">
            <v>99.832193250823082</v>
          </cell>
          <cell r="AL410">
            <v>94.899999615833138</v>
          </cell>
          <cell r="AM410">
            <v>73.559904838001501</v>
          </cell>
          <cell r="AN410">
            <v>33.338074589915671</v>
          </cell>
          <cell r="AO410">
            <v>34.165724600581733</v>
          </cell>
          <cell r="AP410">
            <v>44.487653276209151</v>
          </cell>
          <cell r="AQ410">
            <v>40.90449427924559</v>
          </cell>
          <cell r="AR410">
            <v>45.814416459386607</v>
          </cell>
          <cell r="AS410">
            <v>50.714044213605234</v>
          </cell>
          <cell r="AT410">
            <v>43.313151832575841</v>
          </cell>
          <cell r="AU410">
            <v>47.325565049418891</v>
          </cell>
          <cell r="AV410">
            <v>58.397155630495263</v>
          </cell>
          <cell r="AW410">
            <v>71.454449546926028</v>
          </cell>
          <cell r="AX410">
            <v>83.128152990242285</v>
          </cell>
          <cell r="AY410">
            <v>95.197687980608976</v>
          </cell>
          <cell r="AZ410">
            <v>122.28698963475955</v>
          </cell>
          <cell r="BA410">
            <v>122.900290800634</v>
          </cell>
          <cell r="BB410">
            <v>140.24020230972465</v>
          </cell>
          <cell r="BC410">
            <v>138.8611358007368</v>
          </cell>
          <cell r="BD410">
            <v>154.83987051224986</v>
          </cell>
          <cell r="BE410">
            <v>172.6700292873532</v>
          </cell>
          <cell r="BF410">
            <v>173.51994034844097</v>
          </cell>
          <cell r="BG410">
            <v>192.60266218376745</v>
          </cell>
        </row>
        <row r="411">
          <cell r="D411">
            <v>-16.091148412923715</v>
          </cell>
          <cell r="E411">
            <v>-33.552609426804551</v>
          </cell>
          <cell r="F411">
            <v>0.36444382093355188</v>
          </cell>
          <cell r="G411">
            <v>-28.430115775976351</v>
          </cell>
          <cell r="H411">
            <v>3.9422945584927618</v>
          </cell>
          <cell r="I411">
            <v>12.265145876282844</v>
          </cell>
          <cell r="J411">
            <v>3.4872565351665159</v>
          </cell>
          <cell r="K411">
            <v>-13.525473059853688</v>
          </cell>
          <cell r="L411">
            <v>5.6822582334439211</v>
          </cell>
          <cell r="M411">
            <v>-3.2851215996001741</v>
          </cell>
          <cell r="N411">
            <v>14.344756402469066</v>
          </cell>
          <cell r="O411">
            <v>-31.648177435038853</v>
          </cell>
          <cell r="P411">
            <v>37.93493447691236</v>
          </cell>
          <cell r="Q411">
            <v>-8.2735810705051733</v>
          </cell>
          <cell r="R411">
            <v>2.5079138211902539</v>
          </cell>
          <cell r="S411">
            <v>-2.6703910108358428</v>
          </cell>
          <cell r="T411">
            <v>10.765897350911928</v>
          </cell>
          <cell r="U411">
            <v>24.325408239218419</v>
          </cell>
          <cell r="V411">
            <v>-15.018460432340781</v>
          </cell>
          <cell r="W411">
            <v>3.0542142035034772</v>
          </cell>
          <cell r="X411">
            <v>36.318903921189658</v>
          </cell>
          <cell r="Y411">
            <v>18.491818684397458</v>
          </cell>
          <cell r="Z411">
            <v>-38.215690893954402</v>
          </cell>
          <cell r="AA411">
            <v>6.5053838422379044</v>
          </cell>
          <cell r="AB411">
            <v>53.199707263222798</v>
          </cell>
          <cell r="AC411">
            <v>11.487837714023705</v>
          </cell>
          <cell r="AD411">
            <v>8.6684739931363737</v>
          </cell>
          <cell r="AE411">
            <v>14.194609703811999</v>
          </cell>
          <cell r="AF411">
            <v>-161.03864282428935</v>
          </cell>
          <cell r="AG411">
            <v>-34.38265241006453</v>
          </cell>
          <cell r="AH411">
            <v>-76.570047546725547</v>
          </cell>
          <cell r="AI411">
            <v>8.3175040213028701</v>
          </cell>
          <cell r="AJ411">
            <v>80.453928140914968</v>
          </cell>
          <cell r="AK411">
            <v>80.632239034061385</v>
          </cell>
          <cell r="AL411">
            <v>66.88027005352491</v>
          </cell>
          <cell r="AM411">
            <v>62.966524406345471</v>
          </cell>
          <cell r="AN411">
            <v>12.737179225305123</v>
          </cell>
          <cell r="AO411">
            <v>-4.526505163279765</v>
          </cell>
          <cell r="AP411">
            <v>-2.7127264104027731</v>
          </cell>
          <cell r="AQ411">
            <v>-5.5681534510994481</v>
          </cell>
          <cell r="AR411">
            <v>7.324934409472398</v>
          </cell>
          <cell r="AS411">
            <v>21.489862295558346</v>
          </cell>
          <cell r="AT411">
            <v>20.488792225785684</v>
          </cell>
          <cell r="AU411">
            <v>28.073798909051394</v>
          </cell>
          <cell r="AV411">
            <v>35.378233518754257</v>
          </cell>
          <cell r="AW411">
            <v>40.675041204973112</v>
          </cell>
          <cell r="AX411">
            <v>45.865757590813928</v>
          </cell>
          <cell r="AY411">
            <v>53.459429852277566</v>
          </cell>
          <cell r="AZ411">
            <v>77.265973205281426</v>
          </cell>
          <cell r="BA411">
            <v>77.275208662133153</v>
          </cell>
          <cell r="BB411">
            <v>94.472355585601946</v>
          </cell>
          <cell r="BC411">
            <v>93.053996957551391</v>
          </cell>
          <cell r="BD411">
            <v>106.98675485148684</v>
          </cell>
          <cell r="BE411">
            <v>121.0151584537563</v>
          </cell>
          <cell r="BF411">
            <v>117.90181742099574</v>
          </cell>
          <cell r="BG411">
            <v>131.81645998613843</v>
          </cell>
        </row>
        <row r="412">
          <cell r="D412">
            <v>6.4765893903205836</v>
          </cell>
          <cell r="E412">
            <v>-11.105505863389986</v>
          </cell>
          <cell r="F412">
            <v>-16.5154826304029</v>
          </cell>
          <cell r="G412">
            <v>-23.14020762872952</v>
          </cell>
          <cell r="H412">
            <v>-44.858933571403135</v>
          </cell>
          <cell r="I412">
            <v>-19.142637694162424</v>
          </cell>
          <cell r="J412">
            <v>-10.575734012635486</v>
          </cell>
          <cell r="K412">
            <v>13.000701159803434</v>
          </cell>
          <cell r="L412">
            <v>4.9077889240597941</v>
          </cell>
          <cell r="M412">
            <v>24.533386738619544</v>
          </cell>
          <cell r="N412">
            <v>-4.271981849264769</v>
          </cell>
          <cell r="O412">
            <v>-6.534940417328599</v>
          </cell>
          <cell r="P412">
            <v>-4.7005890495594613</v>
          </cell>
          <cell r="Q412">
            <v>9.5619190586048575</v>
          </cell>
          <cell r="R412">
            <v>-4.5016523392393566</v>
          </cell>
          <cell r="S412">
            <v>19.804134886846562</v>
          </cell>
          <cell r="T412">
            <v>-3.9480914794665409</v>
          </cell>
          <cell r="U412">
            <v>-5.2787005720558113</v>
          </cell>
          <cell r="V412">
            <v>50.951276366341347</v>
          </cell>
          <cell r="W412">
            <v>-7.9715481955468945</v>
          </cell>
          <cell r="X412">
            <v>31.36675224283676</v>
          </cell>
          <cell r="Y412">
            <v>3.423500693801941</v>
          </cell>
          <cell r="Z412">
            <v>33.670929060153114</v>
          </cell>
          <cell r="AA412">
            <v>39.414912206129046</v>
          </cell>
          <cell r="AB412">
            <v>-24.355896293009366</v>
          </cell>
          <cell r="AC412">
            <v>-36.375132042265903</v>
          </cell>
          <cell r="AD412">
            <v>34.948949268494729</v>
          </cell>
          <cell r="AE412">
            <v>30.877390294321387</v>
          </cell>
          <cell r="AF412">
            <v>-33.916374139772728</v>
          </cell>
          <cell r="AG412">
            <v>55.678199635041651</v>
          </cell>
          <cell r="AH412">
            <v>-37.340918801835571</v>
          </cell>
          <cell r="AI412">
            <v>19.377984905075081</v>
          </cell>
          <cell r="AJ412">
            <v>96.886957031666654</v>
          </cell>
          <cell r="AK412">
            <v>108.13475439584982</v>
          </cell>
          <cell r="AL412">
            <v>103.27916018299952</v>
          </cell>
          <cell r="AM412">
            <v>100.10333389795468</v>
          </cell>
          <cell r="AN412">
            <v>57.908886977067269</v>
          </cell>
          <cell r="AO412">
            <v>59.276115548424059</v>
          </cell>
          <cell r="AP412">
            <v>69.309861186658893</v>
          </cell>
          <cell r="AQ412">
            <v>66.075474563499256</v>
          </cell>
          <cell r="AR412">
            <v>70.513043049759858</v>
          </cell>
          <cell r="AS412">
            <v>78.026491928028889</v>
          </cell>
          <cell r="AT412">
            <v>72.765908516481403</v>
          </cell>
          <cell r="AU412">
            <v>80.599017523893494</v>
          </cell>
          <cell r="AV412">
            <v>89.300494829077394</v>
          </cell>
          <cell r="AW412">
            <v>101.67094620994678</v>
          </cell>
          <cell r="AX412">
            <v>113.27667665003661</v>
          </cell>
          <cell r="AY412">
            <v>127.26179994309838</v>
          </cell>
          <cell r="AZ412">
            <v>158.63849281204341</v>
          </cell>
          <cell r="BA412">
            <v>160.66192140732574</v>
          </cell>
          <cell r="BB412">
            <v>179.74082218256024</v>
          </cell>
          <cell r="BC412">
            <v>176.75927677914825</v>
          </cell>
          <cell r="BD412">
            <v>191.61256812990138</v>
          </cell>
          <cell r="BE412">
            <v>208.7003459908077</v>
          </cell>
          <cell r="BF412">
            <v>206.93146778207091</v>
          </cell>
          <cell r="BG412">
            <v>227.88474082593888</v>
          </cell>
        </row>
        <row r="418">
          <cell r="D418">
            <v>19.692307692307693</v>
          </cell>
          <cell r="E418">
            <v>29.92307692307692</v>
          </cell>
          <cell r="F418">
            <v>32.692307692307693</v>
          </cell>
          <cell r="G418">
            <v>21.230769230769234</v>
          </cell>
          <cell r="H418">
            <v>38</v>
          </cell>
          <cell r="I418">
            <v>100.69230769230768</v>
          </cell>
          <cell r="J418">
            <v>136.84615384615387</v>
          </cell>
          <cell r="K418">
            <v>101</v>
          </cell>
          <cell r="L418">
            <v>92.461538461538453</v>
          </cell>
          <cell r="M418">
            <v>100.15384615384616</v>
          </cell>
          <cell r="N418">
            <v>62.769230769230774</v>
          </cell>
          <cell r="O418">
            <v>34.830769230769235</v>
          </cell>
          <cell r="P418">
            <v>41.492307692307698</v>
          </cell>
          <cell r="Q418">
            <v>49.615384615384613</v>
          </cell>
          <cell r="R418">
            <v>37.15384615384616</v>
          </cell>
          <cell r="S418">
            <v>72.692307692307679</v>
          </cell>
          <cell r="T418">
            <v>77.230769230769226</v>
          </cell>
          <cell r="U418">
            <v>53.41538461538461</v>
          </cell>
          <cell r="V418">
            <v>66.976923076923086</v>
          </cell>
          <cell r="W418">
            <v>70.192307692307679</v>
          </cell>
          <cell r="X418">
            <v>79.699999999999989</v>
          </cell>
          <cell r="Y418">
            <v>80.338461538461544</v>
          </cell>
          <cell r="Z418">
            <v>80.861538461538473</v>
          </cell>
          <cell r="AA418">
            <v>97.330769230769235</v>
          </cell>
          <cell r="AB418">
            <v>91.876923076923063</v>
          </cell>
          <cell r="AC418">
            <v>77.686923076923065</v>
          </cell>
          <cell r="AD418">
            <v>98.649076923076933</v>
          </cell>
          <cell r="AE418">
            <v>75.413384615384615</v>
          </cell>
          <cell r="AF418">
            <v>88.734461538461531</v>
          </cell>
          <cell r="AG418">
            <v>110.248</v>
          </cell>
          <cell r="AH418">
            <v>116.53846153846155</v>
          </cell>
          <cell r="AI418">
            <v>125.76923076923077</v>
          </cell>
          <cell r="AJ418">
            <v>130.76923076923077</v>
          </cell>
          <cell r="AK418">
            <v>135</v>
          </cell>
          <cell r="AL418">
            <v>135</v>
          </cell>
          <cell r="AM418">
            <v>135</v>
          </cell>
          <cell r="AN418">
            <v>135</v>
          </cell>
          <cell r="AO418">
            <v>135.76923076923077</v>
          </cell>
          <cell r="AP418">
            <v>140</v>
          </cell>
          <cell r="AQ418">
            <v>140</v>
          </cell>
          <cell r="AR418">
            <v>140.76923076923077</v>
          </cell>
          <cell r="AS418">
            <v>145</v>
          </cell>
          <cell r="AT418">
            <v>145.76923076923077</v>
          </cell>
          <cell r="AU418">
            <v>150</v>
          </cell>
          <cell r="AV418">
            <v>150.76923076923077</v>
          </cell>
          <cell r="AW418">
            <v>155</v>
          </cell>
          <cell r="AX418">
            <v>155.76923076923077</v>
          </cell>
          <cell r="AY418">
            <v>160</v>
          </cell>
          <cell r="AZ418">
            <v>160.76923076923077</v>
          </cell>
          <cell r="BA418">
            <v>165</v>
          </cell>
          <cell r="BB418">
            <v>165.76923076923077</v>
          </cell>
          <cell r="BC418">
            <v>170</v>
          </cell>
          <cell r="BD418">
            <v>170.76923076923077</v>
          </cell>
          <cell r="BE418">
            <v>175.76923076923077</v>
          </cell>
          <cell r="BF418">
            <v>180.76923076923077</v>
          </cell>
          <cell r="BG418">
            <v>185.76923076923077</v>
          </cell>
          <cell r="BH418">
            <v>175.38461538461539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D10">
            <v>593.31690100000003</v>
          </cell>
          <cell r="E10">
            <v>474.40211399999998</v>
          </cell>
          <cell r="F10">
            <v>932.23516799999993</v>
          </cell>
          <cell r="G10">
            <v>793.07363699999996</v>
          </cell>
          <cell r="H10">
            <v>923.94773999999984</v>
          </cell>
          <cell r="I10">
            <v>969.02047500000003</v>
          </cell>
          <cell r="J10">
            <v>729.69862000000001</v>
          </cell>
          <cell r="K10">
            <v>799.9201519999998</v>
          </cell>
          <cell r="L10">
            <v>1245.5031759999999</v>
          </cell>
          <cell r="M10">
            <v>938.82119799999998</v>
          </cell>
          <cell r="N10">
            <v>1285.6241550000002</v>
          </cell>
          <cell r="O10">
            <v>1081.7803120000001</v>
          </cell>
          <cell r="P10">
            <v>1270.2314570000001</v>
          </cell>
          <cell r="Q10">
            <v>1196.384331</v>
          </cell>
          <cell r="R10">
            <v>1333.9764020000002</v>
          </cell>
          <cell r="S10">
            <v>1506.2672160000002</v>
          </cell>
          <cell r="T10">
            <v>1539.8525059999997</v>
          </cell>
          <cell r="U10">
            <v>1444.3825579999998</v>
          </cell>
          <cell r="V10">
            <v>1417.325495</v>
          </cell>
          <cell r="W10">
            <v>1573.9608469999998</v>
          </cell>
          <cell r="X10">
            <v>1403.9902180000001</v>
          </cell>
          <cell r="Y10">
            <v>1576.2932880000001</v>
          </cell>
          <cell r="Z10">
            <v>1555.3429139999996</v>
          </cell>
          <cell r="AA10">
            <v>1296.5666249999999</v>
          </cell>
          <cell r="AB10">
            <v>1319.6833319999998</v>
          </cell>
          <cell r="AC10">
            <v>1516.250802</v>
          </cell>
          <cell r="AD10">
            <v>1175</v>
          </cell>
          <cell r="AE10">
            <v>1447</v>
          </cell>
          <cell r="AF10">
            <v>1200</v>
          </cell>
          <cell r="AG10">
            <v>1550</v>
          </cell>
          <cell r="AH10">
            <v>1585</v>
          </cell>
          <cell r="AI10">
            <v>1625</v>
          </cell>
          <cell r="AJ10">
            <v>1650</v>
          </cell>
          <cell r="AK10">
            <v>1680</v>
          </cell>
          <cell r="AL10">
            <v>1710</v>
          </cell>
          <cell r="AM10">
            <v>1740</v>
          </cell>
          <cell r="AN10">
            <v>1765</v>
          </cell>
          <cell r="AO10">
            <v>1795</v>
          </cell>
          <cell r="AP10">
            <v>1825</v>
          </cell>
          <cell r="AQ10">
            <v>1850</v>
          </cell>
          <cell r="AR10">
            <v>1880</v>
          </cell>
        </row>
        <row r="24">
          <cell r="D24">
            <v>6.2728399999999986</v>
          </cell>
          <cell r="E24">
            <v>5.8600389999999996</v>
          </cell>
          <cell r="F24">
            <v>7.489529000000001</v>
          </cell>
          <cell r="G24">
            <v>6.6561860000000008</v>
          </cell>
          <cell r="H24">
            <v>6.5862979999999993</v>
          </cell>
          <cell r="I24">
            <v>8.7134370000000008</v>
          </cell>
          <cell r="J24">
            <v>8.1262420000000013</v>
          </cell>
          <cell r="K24">
            <v>10.145335000000001</v>
          </cell>
          <cell r="L24">
            <v>58.774907999999996</v>
          </cell>
          <cell r="M24">
            <v>43.545642999999998</v>
          </cell>
          <cell r="N24">
            <v>55.293032999999994</v>
          </cell>
          <cell r="O24">
            <v>56.268219999999992</v>
          </cell>
          <cell r="P24">
            <v>74.725746999999984</v>
          </cell>
          <cell r="Q24">
            <v>147.35140200000001</v>
          </cell>
          <cell r="R24">
            <v>245.39002099999999</v>
          </cell>
          <cell r="S24">
            <v>130.87361899999999</v>
          </cell>
          <cell r="T24">
            <v>99.541840999999991</v>
          </cell>
          <cell r="U24">
            <v>74.211514999999991</v>
          </cell>
          <cell r="V24">
            <v>50.105055</v>
          </cell>
          <cell r="W24">
            <v>27.713604999999998</v>
          </cell>
          <cell r="X24">
            <v>70.104268000000019</v>
          </cell>
          <cell r="Y24">
            <v>53.582365000000003</v>
          </cell>
          <cell r="Z24">
            <v>21.291761000000001</v>
          </cell>
          <cell r="AA24">
            <v>13.726522000000001</v>
          </cell>
          <cell r="AB24">
            <v>13.288167</v>
          </cell>
          <cell r="AC24">
            <v>27.046683999999996</v>
          </cell>
          <cell r="AD24">
            <v>1</v>
          </cell>
          <cell r="AE24">
            <v>80</v>
          </cell>
          <cell r="AF24">
            <v>90</v>
          </cell>
          <cell r="AG24">
            <v>90</v>
          </cell>
          <cell r="AH24">
            <v>90</v>
          </cell>
          <cell r="AI24">
            <v>90</v>
          </cell>
          <cell r="AJ24">
            <v>90</v>
          </cell>
          <cell r="AK24">
            <v>90</v>
          </cell>
          <cell r="AL24">
            <v>90</v>
          </cell>
          <cell r="AM24">
            <v>90</v>
          </cell>
          <cell r="AN24">
            <v>90</v>
          </cell>
          <cell r="AO24">
            <v>90</v>
          </cell>
          <cell r="AP24">
            <v>90</v>
          </cell>
          <cell r="AQ24">
            <v>90</v>
          </cell>
          <cell r="AR24">
            <v>90</v>
          </cell>
        </row>
        <row r="32">
          <cell r="D32">
            <v>0</v>
          </cell>
          <cell r="E32">
            <v>5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4</v>
          </cell>
          <cell r="O32">
            <v>44</v>
          </cell>
          <cell r="P32">
            <v>26</v>
          </cell>
          <cell r="Q32">
            <v>57</v>
          </cell>
          <cell r="R32">
            <v>7</v>
          </cell>
          <cell r="S32">
            <v>7</v>
          </cell>
          <cell r="T32">
            <v>42</v>
          </cell>
          <cell r="U32">
            <v>51</v>
          </cell>
          <cell r="V32">
            <v>11</v>
          </cell>
          <cell r="W32">
            <v>2</v>
          </cell>
          <cell r="X32">
            <v>24</v>
          </cell>
          <cell r="Y32">
            <v>27</v>
          </cell>
          <cell r="Z32">
            <v>27</v>
          </cell>
          <cell r="AA32">
            <v>30</v>
          </cell>
          <cell r="AB32">
            <v>36</v>
          </cell>
          <cell r="AC32">
            <v>13</v>
          </cell>
          <cell r="AD32">
            <v>105</v>
          </cell>
          <cell r="AE32">
            <v>81</v>
          </cell>
          <cell r="AF32">
            <v>62</v>
          </cell>
          <cell r="AG32">
            <v>57</v>
          </cell>
          <cell r="AH32">
            <v>60</v>
          </cell>
          <cell r="AI32">
            <v>65</v>
          </cell>
          <cell r="AJ32">
            <v>65</v>
          </cell>
          <cell r="AK32">
            <v>65</v>
          </cell>
          <cell r="AL32">
            <v>65</v>
          </cell>
          <cell r="AM32">
            <v>65</v>
          </cell>
          <cell r="AN32">
            <v>65</v>
          </cell>
          <cell r="AO32">
            <v>65</v>
          </cell>
          <cell r="AP32">
            <v>65</v>
          </cell>
          <cell r="AQ32">
            <v>65</v>
          </cell>
          <cell r="AR32">
            <v>70</v>
          </cell>
          <cell r="AS32">
            <v>70</v>
          </cell>
          <cell r="AT32">
            <v>70</v>
          </cell>
          <cell r="AU32">
            <v>70</v>
          </cell>
          <cell r="AV32">
            <v>70</v>
          </cell>
          <cell r="AW32">
            <v>70</v>
          </cell>
          <cell r="AX32">
            <v>70</v>
          </cell>
          <cell r="AY32">
            <v>70</v>
          </cell>
          <cell r="AZ32">
            <v>75</v>
          </cell>
          <cell r="BA32">
            <v>75</v>
          </cell>
          <cell r="BB32">
            <v>75</v>
          </cell>
          <cell r="BC32">
            <v>75</v>
          </cell>
          <cell r="BD32">
            <v>75</v>
          </cell>
          <cell r="BE32">
            <v>75</v>
          </cell>
          <cell r="BF32">
            <v>75</v>
          </cell>
          <cell r="BG32">
            <v>80</v>
          </cell>
        </row>
        <row r="33">
          <cell r="D33">
            <v>229.99999999999997</v>
          </cell>
          <cell r="E33">
            <v>229.99999999999997</v>
          </cell>
          <cell r="F33">
            <v>228</v>
          </cell>
          <cell r="G33">
            <v>304</v>
          </cell>
          <cell r="H33">
            <v>392</v>
          </cell>
          <cell r="I33">
            <v>341</v>
          </cell>
          <cell r="J33">
            <v>330</v>
          </cell>
          <cell r="K33">
            <v>302</v>
          </cell>
          <cell r="L33">
            <v>420</v>
          </cell>
          <cell r="M33">
            <v>420</v>
          </cell>
          <cell r="N33">
            <v>505</v>
          </cell>
          <cell r="O33">
            <v>430</v>
          </cell>
          <cell r="P33">
            <v>520</v>
          </cell>
          <cell r="Q33">
            <v>465</v>
          </cell>
          <cell r="R33">
            <v>551</v>
          </cell>
          <cell r="S33">
            <v>608</v>
          </cell>
          <cell r="T33">
            <v>608</v>
          </cell>
          <cell r="U33">
            <v>560</v>
          </cell>
          <cell r="V33">
            <v>589</v>
          </cell>
          <cell r="W33">
            <v>616</v>
          </cell>
          <cell r="X33">
            <v>610</v>
          </cell>
          <cell r="Y33">
            <v>620</v>
          </cell>
          <cell r="Z33">
            <v>600</v>
          </cell>
          <cell r="AA33">
            <v>580</v>
          </cell>
          <cell r="AB33">
            <v>520</v>
          </cell>
          <cell r="AC33">
            <v>560</v>
          </cell>
          <cell r="AD33">
            <v>490</v>
          </cell>
          <cell r="AE33">
            <v>570</v>
          </cell>
          <cell r="AF33">
            <v>480.90043839144306</v>
          </cell>
          <cell r="AG33">
            <v>500.41012297948254</v>
          </cell>
          <cell r="AH33">
            <v>516.38634336863481</v>
          </cell>
          <cell r="AI33">
            <v>528.40797444548969</v>
          </cell>
          <cell r="AJ33">
            <v>538.42423297232131</v>
          </cell>
          <cell r="AK33">
            <v>548.40627660583959</v>
          </cell>
          <cell r="AL33">
            <v>558.42425286854211</v>
          </cell>
          <cell r="AM33">
            <v>568.41577339779565</v>
          </cell>
          <cell r="AN33">
            <v>578.39557241809553</v>
          </cell>
          <cell r="AO33">
            <v>588.36097392534077</v>
          </cell>
          <cell r="AP33">
            <v>598.4338083265776</v>
          </cell>
          <cell r="AQ33">
            <v>608.40775746167446</v>
          </cell>
          <cell r="AR33">
            <v>618.61527262065806</v>
          </cell>
          <cell r="AS33">
            <v>628.64740552911348</v>
          </cell>
          <cell r="AT33">
            <v>638.67384432301446</v>
          </cell>
          <cell r="AU33">
            <v>650.69465541279658</v>
          </cell>
          <cell r="AV33">
            <v>662.70524506063975</v>
          </cell>
          <cell r="AW33">
            <v>674.70263776971649</v>
          </cell>
          <cell r="AX33">
            <v>686.68336320607739</v>
          </cell>
          <cell r="AY33">
            <v>698.64340221751934</v>
          </cell>
          <cell r="AZ33">
            <v>710.74169706127452</v>
          </cell>
          <cell r="BA33">
            <v>722.78009916791166</v>
          </cell>
          <cell r="BB33">
            <v>734.81556084437091</v>
          </cell>
          <cell r="BC33">
            <v>746.85442405802701</v>
          </cell>
          <cell r="BD33">
            <v>758.89654531259373</v>
          </cell>
          <cell r="BE33">
            <v>772.93878670372476</v>
          </cell>
          <cell r="BF33">
            <v>786.98320500984721</v>
          </cell>
          <cell r="BG33">
            <v>801.02529093703868</v>
          </cell>
        </row>
        <row r="34">
          <cell r="D34">
            <v>31.045634</v>
          </cell>
          <cell r="E34">
            <v>57.595948999999997</v>
          </cell>
          <cell r="F34">
            <v>82.263614000000018</v>
          </cell>
          <cell r="G34">
            <v>110.10160099999999</v>
          </cell>
          <cell r="H34">
            <v>53.791401999999998</v>
          </cell>
          <cell r="I34">
            <v>66.881522000000004</v>
          </cell>
          <cell r="J34">
            <v>67.939535000000006</v>
          </cell>
          <cell r="K34">
            <v>80.352886999999996</v>
          </cell>
          <cell r="L34">
            <v>108.91766899999999</v>
          </cell>
          <cell r="M34">
            <v>87.398494999999997</v>
          </cell>
          <cell r="N34">
            <v>67.469867999999991</v>
          </cell>
          <cell r="O34">
            <v>40.996264000000004</v>
          </cell>
          <cell r="P34">
            <v>50.867336999999999</v>
          </cell>
          <cell r="Q34">
            <v>10.661621</v>
          </cell>
          <cell r="R34">
            <v>20.829876000000002</v>
          </cell>
          <cell r="S34">
            <v>57.005267999999994</v>
          </cell>
          <cell r="T34">
            <v>47.562118999999996</v>
          </cell>
          <cell r="U34">
            <v>41.590907999999999</v>
          </cell>
          <cell r="V34">
            <v>59.152739000000004</v>
          </cell>
          <cell r="W34">
            <v>67.745859999999993</v>
          </cell>
          <cell r="X34">
            <v>84.715655999999981</v>
          </cell>
          <cell r="Y34">
            <v>101.04048100000001</v>
          </cell>
          <cell r="Z34">
            <v>97.569181999999998</v>
          </cell>
          <cell r="AA34">
            <v>103.41126599999998</v>
          </cell>
          <cell r="AB34">
            <v>142.95330099999998</v>
          </cell>
          <cell r="AC34">
            <v>254.98690500000001</v>
          </cell>
          <cell r="AD34">
            <v>185</v>
          </cell>
          <cell r="AE34">
            <v>195</v>
          </cell>
          <cell r="AF34">
            <v>300</v>
          </cell>
          <cell r="AG34">
            <v>180</v>
          </cell>
          <cell r="AH34">
            <v>185</v>
          </cell>
          <cell r="AI34">
            <v>190</v>
          </cell>
          <cell r="AJ34">
            <v>190</v>
          </cell>
          <cell r="AK34">
            <v>190</v>
          </cell>
          <cell r="AL34">
            <v>190</v>
          </cell>
          <cell r="AM34">
            <v>190</v>
          </cell>
          <cell r="AN34">
            <v>190</v>
          </cell>
          <cell r="AO34">
            <v>195</v>
          </cell>
          <cell r="AP34">
            <v>195</v>
          </cell>
          <cell r="AQ34">
            <v>200</v>
          </cell>
          <cell r="AR34">
            <v>205</v>
          </cell>
          <cell r="AS34">
            <v>210</v>
          </cell>
          <cell r="AT34">
            <v>210</v>
          </cell>
          <cell r="AU34">
            <v>210</v>
          </cell>
          <cell r="AV34">
            <v>210</v>
          </cell>
          <cell r="AW34">
            <v>210</v>
          </cell>
          <cell r="AX34">
            <v>210</v>
          </cell>
          <cell r="AY34">
            <v>210</v>
          </cell>
          <cell r="AZ34">
            <v>210</v>
          </cell>
          <cell r="BA34">
            <v>210</v>
          </cell>
          <cell r="BB34">
            <v>210</v>
          </cell>
          <cell r="BC34">
            <v>210</v>
          </cell>
          <cell r="BD34">
            <v>210</v>
          </cell>
          <cell r="BE34">
            <v>210</v>
          </cell>
          <cell r="BF34">
            <v>210</v>
          </cell>
          <cell r="BG34">
            <v>210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</row>
        <row r="39">
          <cell r="D39">
            <v>256.02563399999997</v>
          </cell>
          <cell r="E39">
            <v>292.58294899999999</v>
          </cell>
          <cell r="F39">
            <v>309.278614</v>
          </cell>
          <cell r="G39">
            <v>413.74060099999997</v>
          </cell>
          <cell r="H39">
            <v>444.92440199999999</v>
          </cell>
          <cell r="I39">
            <v>407.22652200000005</v>
          </cell>
          <cell r="J39">
            <v>397.58653499999997</v>
          </cell>
          <cell r="K39">
            <v>382.28088700000001</v>
          </cell>
          <cell r="L39">
            <v>528.91766899999993</v>
          </cell>
          <cell r="M39">
            <v>503.39349500000003</v>
          </cell>
          <cell r="N39">
            <v>532.465868</v>
          </cell>
          <cell r="O39">
            <v>488.688264</v>
          </cell>
          <cell r="P39">
            <v>539.86133700000005</v>
          </cell>
          <cell r="Q39">
            <v>519.50962099999992</v>
          </cell>
          <cell r="R39">
            <v>570.39487600000007</v>
          </cell>
          <cell r="S39">
            <v>628.43926799999997</v>
          </cell>
          <cell r="T39">
            <v>644.74111899999991</v>
          </cell>
          <cell r="U39">
            <v>639.71690799999999</v>
          </cell>
          <cell r="V39">
            <v>655.28273899999999</v>
          </cell>
          <cell r="W39">
            <v>659.99785999999995</v>
          </cell>
          <cell r="X39">
            <v>689.96465599999999</v>
          </cell>
          <cell r="Y39">
            <v>715.69648099999995</v>
          </cell>
          <cell r="Z39">
            <v>688.39654599999994</v>
          </cell>
          <cell r="AA39">
            <v>669.79307999999992</v>
          </cell>
          <cell r="AB39">
            <v>680.19655699999998</v>
          </cell>
          <cell r="AC39">
            <v>714.88612699999999</v>
          </cell>
          <cell r="AD39">
            <v>716.5</v>
          </cell>
          <cell r="AE39">
            <v>779</v>
          </cell>
          <cell r="AF39">
            <v>780.900438391443</v>
          </cell>
          <cell r="AG39">
            <v>672.41012297948259</v>
          </cell>
          <cell r="AH39">
            <v>691.38634336863481</v>
          </cell>
          <cell r="AI39">
            <v>713.40797444548969</v>
          </cell>
          <cell r="AJ39">
            <v>723.42423297232131</v>
          </cell>
          <cell r="AK39">
            <v>733.40627660583959</v>
          </cell>
          <cell r="AL39">
            <v>743.42425286854211</v>
          </cell>
          <cell r="AM39">
            <v>753.41577339779565</v>
          </cell>
          <cell r="AN39">
            <v>763.39557241809553</v>
          </cell>
          <cell r="AO39">
            <v>778.36097392534077</v>
          </cell>
          <cell r="AP39">
            <v>788.4338083265776</v>
          </cell>
          <cell r="AQ39">
            <v>798.40775746167446</v>
          </cell>
          <cell r="AR39">
            <v>818.61527262065806</v>
          </cell>
          <cell r="AS39">
            <v>833.64740552911348</v>
          </cell>
          <cell r="AT39">
            <v>843.67384432301446</v>
          </cell>
          <cell r="AU39">
            <v>855.69465541279658</v>
          </cell>
          <cell r="AV39">
            <v>867.70524506063975</v>
          </cell>
          <cell r="AW39">
            <v>879.70263776971649</v>
          </cell>
          <cell r="AX39">
            <v>891.68336320607739</v>
          </cell>
          <cell r="AY39">
            <v>898.64340221751934</v>
          </cell>
          <cell r="AZ39">
            <v>915.74169706127452</v>
          </cell>
          <cell r="BA39">
            <v>927.78009916791166</v>
          </cell>
          <cell r="BB39">
            <v>939.81556084437091</v>
          </cell>
          <cell r="BC39">
            <v>951.85442405802701</v>
          </cell>
          <cell r="BD39">
            <v>963.89654531259384</v>
          </cell>
          <cell r="BE39">
            <v>977.93878670372487</v>
          </cell>
          <cell r="BF39">
            <v>986.9832050098471</v>
          </cell>
          <cell r="BG39">
            <v>1006.0252909370388</v>
          </cell>
        </row>
        <row r="40">
          <cell r="D40">
            <v>2.0000000000000004E-2</v>
          </cell>
          <cell r="E40">
            <v>1.2999999999999999E-2</v>
          </cell>
          <cell r="F40">
            <v>0.98499999999999999</v>
          </cell>
          <cell r="G40">
            <v>0.36099999999999999</v>
          </cell>
          <cell r="H40">
            <v>0.86699999999999999</v>
          </cell>
          <cell r="I40">
            <v>0.65500000000000003</v>
          </cell>
          <cell r="J40">
            <v>0.35300000000000004</v>
          </cell>
          <cell r="K40">
            <v>7.2000000000000008E-2</v>
          </cell>
          <cell r="L40">
            <v>0</v>
          </cell>
          <cell r="M40">
            <v>5.0000000000000001E-3</v>
          </cell>
          <cell r="N40">
            <v>4.0000000000000001E-3</v>
          </cell>
          <cell r="O40">
            <v>0.308</v>
          </cell>
          <cell r="P40">
            <v>6.0000000000000001E-3</v>
          </cell>
          <cell r="Q40">
            <v>6.1520000000000019</v>
          </cell>
          <cell r="R40">
            <v>1.4349999999999998</v>
          </cell>
          <cell r="S40">
            <v>1.5659999999999998</v>
          </cell>
          <cell r="T40">
            <v>1.8209999999999997</v>
          </cell>
          <cell r="U40">
            <v>1.8740000000000001</v>
          </cell>
          <cell r="V40">
            <v>1.8699999999999997</v>
          </cell>
          <cell r="W40">
            <v>1.7480000000000002</v>
          </cell>
          <cell r="X40">
            <v>1.7509999999999999</v>
          </cell>
          <cell r="Y40">
            <v>5.3440000000000003</v>
          </cell>
          <cell r="Z40">
            <v>6.1726359999999998</v>
          </cell>
          <cell r="AA40">
            <v>7.6181860000000015</v>
          </cell>
          <cell r="AB40">
            <v>5.7567440000000003</v>
          </cell>
          <cell r="AC40">
            <v>8.1007779999999983</v>
          </cell>
          <cell r="AD40">
            <v>3.5</v>
          </cell>
          <cell r="AE40">
            <v>5</v>
          </cell>
          <cell r="AF40">
            <v>5</v>
          </cell>
          <cell r="AG40">
            <v>5</v>
          </cell>
          <cell r="AH40">
            <v>5</v>
          </cell>
          <cell r="AI40">
            <v>5</v>
          </cell>
          <cell r="AJ40">
            <v>5</v>
          </cell>
          <cell r="AK40">
            <v>5</v>
          </cell>
          <cell r="AL40">
            <v>5</v>
          </cell>
          <cell r="AM40">
            <v>5</v>
          </cell>
          <cell r="AN40">
            <v>5</v>
          </cell>
          <cell r="AO40">
            <v>5</v>
          </cell>
          <cell r="AP40">
            <v>5</v>
          </cell>
          <cell r="AQ40">
            <v>5</v>
          </cell>
          <cell r="AR40">
            <v>5</v>
          </cell>
          <cell r="AS40">
            <v>5</v>
          </cell>
          <cell r="AT40">
            <v>5</v>
          </cell>
          <cell r="AU40">
            <v>5</v>
          </cell>
          <cell r="AV40">
            <v>5</v>
          </cell>
          <cell r="AW40">
            <v>5</v>
          </cell>
          <cell r="AX40">
            <v>5</v>
          </cell>
          <cell r="AY40">
            <v>5</v>
          </cell>
          <cell r="AZ40">
            <v>5</v>
          </cell>
          <cell r="BA40">
            <v>5</v>
          </cell>
          <cell r="BB40">
            <v>5</v>
          </cell>
          <cell r="BC40">
            <v>5</v>
          </cell>
          <cell r="BD40">
            <v>5</v>
          </cell>
          <cell r="BE40">
            <v>5</v>
          </cell>
          <cell r="BF40">
            <v>5</v>
          </cell>
          <cell r="BG40">
            <v>5</v>
          </cell>
        </row>
        <row r="42">
          <cell r="D42">
            <v>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4</v>
          </cell>
          <cell r="N42">
            <v>44</v>
          </cell>
          <cell r="O42">
            <v>26</v>
          </cell>
          <cell r="P42">
            <v>57</v>
          </cell>
          <cell r="Q42">
            <v>7</v>
          </cell>
          <cell r="R42">
            <v>7</v>
          </cell>
          <cell r="S42">
            <v>42</v>
          </cell>
          <cell r="T42">
            <v>51</v>
          </cell>
          <cell r="U42">
            <v>11</v>
          </cell>
          <cell r="V42">
            <v>2</v>
          </cell>
          <cell r="W42">
            <v>24</v>
          </cell>
          <cell r="X42">
            <v>27</v>
          </cell>
          <cell r="Y42">
            <v>27</v>
          </cell>
          <cell r="Z42">
            <v>30</v>
          </cell>
          <cell r="AA42">
            <v>36</v>
          </cell>
          <cell r="AB42">
            <v>13</v>
          </cell>
          <cell r="AC42">
            <v>105</v>
          </cell>
          <cell r="AD42">
            <v>60</v>
          </cell>
          <cell r="AE42">
            <v>62</v>
          </cell>
          <cell r="AF42">
            <v>57</v>
          </cell>
          <cell r="AG42">
            <v>60</v>
          </cell>
          <cell r="AH42">
            <v>65</v>
          </cell>
          <cell r="AI42">
            <v>65</v>
          </cell>
          <cell r="AJ42">
            <v>65</v>
          </cell>
          <cell r="AK42">
            <v>65</v>
          </cell>
          <cell r="AL42">
            <v>65</v>
          </cell>
          <cell r="AM42">
            <v>65</v>
          </cell>
          <cell r="AN42">
            <v>65</v>
          </cell>
          <cell r="AO42">
            <v>65</v>
          </cell>
          <cell r="AP42">
            <v>65</v>
          </cell>
          <cell r="AQ42">
            <v>70</v>
          </cell>
          <cell r="AR42">
            <v>70</v>
          </cell>
          <cell r="AS42">
            <v>70</v>
          </cell>
          <cell r="AT42">
            <v>70</v>
          </cell>
          <cell r="AU42">
            <v>70</v>
          </cell>
          <cell r="AV42">
            <v>70</v>
          </cell>
          <cell r="AW42">
            <v>70</v>
          </cell>
          <cell r="AX42">
            <v>70</v>
          </cell>
          <cell r="AY42">
            <v>75</v>
          </cell>
          <cell r="AZ42">
            <v>75</v>
          </cell>
          <cell r="BA42">
            <v>75</v>
          </cell>
          <cell r="BB42">
            <v>75</v>
          </cell>
          <cell r="BC42">
            <v>75</v>
          </cell>
          <cell r="BD42">
            <v>75</v>
          </cell>
          <cell r="BE42">
            <v>75</v>
          </cell>
          <cell r="BF42">
            <v>80</v>
          </cell>
          <cell r="BG42">
            <v>80</v>
          </cell>
        </row>
      </sheetData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ada Seed Imports"/>
      <sheetName val="Canada Seed Exports"/>
      <sheetName val="Canada Meal Imports"/>
      <sheetName val="Canada Meal Exports"/>
      <sheetName val="Canada Oil Imports"/>
      <sheetName val="Canada Oil Exports"/>
      <sheetName val="Australia Seed Imports"/>
      <sheetName val="Australia Seed Exports"/>
      <sheetName val="Australia Meal Imports"/>
      <sheetName val="Australia Meal Exports"/>
      <sheetName val="Australia Oil Imports"/>
      <sheetName val="Australia Oil Exports"/>
      <sheetName val="China Seed Imports"/>
      <sheetName val="China Seed Exports"/>
      <sheetName val="China Meal Imports"/>
      <sheetName val="China Meal Exports"/>
      <sheetName val="China Oil Imports"/>
      <sheetName val="China Oil Exports"/>
      <sheetName val="EU Seed Imports"/>
      <sheetName val="EU Seed Exports"/>
      <sheetName val="EU Meal Imports"/>
      <sheetName val="EU Meal Exports"/>
      <sheetName val="EU Oil Imports"/>
      <sheetName val="EU Oil Exports"/>
      <sheetName val="Ukraine Seed Imports"/>
      <sheetName val="Ukraine Seed Exports"/>
      <sheetName val="Ukraine Meal Imports"/>
      <sheetName val="Ukraine Meal Exports"/>
      <sheetName val="Ukraine Oil Imports"/>
      <sheetName val="Ukraine Oil Exports"/>
      <sheetName val="Russia Seed Imports"/>
      <sheetName val="Russia Seed Exports"/>
      <sheetName val="Russia Meal Imports"/>
      <sheetName val="Russia Meal Exports"/>
      <sheetName val="Russia Oil Imports"/>
      <sheetName val="Russia Oil Exports"/>
      <sheetName val="Japan Seed Imports"/>
      <sheetName val="Japan Seed Exports"/>
      <sheetName val="Japan Meal Imports"/>
      <sheetName val="Japan Meal Exports"/>
      <sheetName val="Japan Oil Imports"/>
      <sheetName val="Japan Oil Exports"/>
      <sheetName val="India Seed Imports"/>
      <sheetName val="India Seed Exports"/>
      <sheetName val="India Meal Imports"/>
      <sheetName val="India Meal Exports"/>
      <sheetName val="India Oil Imports"/>
      <sheetName val="India Oil Exports"/>
      <sheetName val="Mexico Seed Imports"/>
      <sheetName val="Mexico Seed Exports"/>
      <sheetName val="Mexico Meal Imports"/>
      <sheetName val="Mexico Meal Exports"/>
      <sheetName val="Mexico Oil Imports"/>
      <sheetName val="Mexico Oil Exports"/>
      <sheetName val="Sheet7"/>
    </sheetNames>
    <sheetDataSet>
      <sheetData sheetId="0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9.0000000000000006E-5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2.8570000000000002E-3</v>
          </cell>
          <cell r="W266">
            <v>0</v>
          </cell>
          <cell r="X266">
            <v>1.9999999999999999E-6</v>
          </cell>
          <cell r="Y266">
            <v>0</v>
          </cell>
          <cell r="Z266">
            <v>0</v>
          </cell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</row>
        <row r="284">
          <cell r="D284">
            <v>60.822000000000003</v>
          </cell>
          <cell r="E284">
            <v>84.050000000000011</v>
          </cell>
          <cell r="F284">
            <v>121.39200000000002</v>
          </cell>
          <cell r="G284">
            <v>132.23699999999999</v>
          </cell>
          <cell r="H284">
            <v>121.345</v>
          </cell>
          <cell r="I284">
            <v>218.619</v>
          </cell>
          <cell r="J284">
            <v>225.54459900000001</v>
          </cell>
          <cell r="K284">
            <v>237.836555</v>
          </cell>
          <cell r="L284">
            <v>241.23127700000001</v>
          </cell>
          <cell r="M284">
            <v>105.80602300000001</v>
          </cell>
          <cell r="N284">
            <v>138.21848899999998</v>
          </cell>
          <cell r="O284">
            <v>201.80293</v>
          </cell>
          <cell r="P284">
            <v>175.57390900000001</v>
          </cell>
          <cell r="Q284">
            <v>112.97937099999999</v>
          </cell>
          <cell r="R284">
            <v>122.81136799999999</v>
          </cell>
          <cell r="S284">
            <v>216.97314900000003</v>
          </cell>
          <cell r="T284">
            <v>89.354057999999995</v>
          </cell>
          <cell r="U284">
            <v>118.03522199999999</v>
          </cell>
          <cell r="V284">
            <v>60.632195999999993</v>
          </cell>
          <cell r="W284">
            <v>73.115968999999993</v>
          </cell>
          <cell r="X284">
            <v>98.997261000000009</v>
          </cell>
          <cell r="Y284">
            <v>88.831015999999991</v>
          </cell>
          <cell r="Z284">
            <v>100.78899999999999</v>
          </cell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</row>
      </sheetData>
      <sheetData sheetId="1">
        <row r="266">
          <cell r="D266">
            <v>530.99999999999989</v>
          </cell>
          <cell r="E266">
            <v>355.8</v>
          </cell>
          <cell r="F266">
            <v>592.90000000000009</v>
          </cell>
          <cell r="G266">
            <v>529.20000000000005</v>
          </cell>
          <cell r="H266">
            <v>570.1</v>
          </cell>
          <cell r="I266">
            <v>846.00000000000011</v>
          </cell>
          <cell r="J266">
            <v>631.55748699999992</v>
          </cell>
          <cell r="K266">
            <v>452.32986700000004</v>
          </cell>
          <cell r="L266">
            <v>1077.3161439999999</v>
          </cell>
          <cell r="M266">
            <v>969.23540800000001</v>
          </cell>
          <cell r="N266">
            <v>1261.4829329999998</v>
          </cell>
          <cell r="O266">
            <v>946.56526600000007</v>
          </cell>
          <cell r="P266">
            <v>1223.1792350000001</v>
          </cell>
          <cell r="Q266">
            <v>1203.1562060000003</v>
          </cell>
          <cell r="R266">
            <v>1284.779587</v>
          </cell>
          <cell r="S266">
            <v>1421.9793989999998</v>
          </cell>
          <cell r="T266">
            <v>1504.7099759999999</v>
          </cell>
          <cell r="U266">
            <v>1390.9544519999999</v>
          </cell>
          <cell r="V266">
            <v>1375.1246069999997</v>
          </cell>
          <cell r="W266">
            <v>1406.1707699999999</v>
          </cell>
          <cell r="X266">
            <v>1382.137833</v>
          </cell>
          <cell r="Y266">
            <v>1541.0966500000002</v>
          </cell>
          <cell r="Z266">
            <v>1473.9800850000001</v>
          </cell>
          <cell r="AA266">
            <v>1266.4174890000002</v>
          </cell>
          <cell r="AB266">
            <v>1154.7116349999999</v>
          </cell>
          <cell r="AC266">
            <v>1374.4317250000001</v>
          </cell>
          <cell r="AD266">
            <v>1112.248466</v>
          </cell>
          <cell r="AE266">
            <v>1252.569992</v>
          </cell>
          <cell r="AF266"/>
          <cell r="AG266">
            <v>14</v>
          </cell>
          <cell r="AH266">
            <v>7</v>
          </cell>
          <cell r="AI266">
            <v>60.6</v>
          </cell>
          <cell r="AJ266">
            <v>136</v>
          </cell>
          <cell r="AK266">
            <v>94.2</v>
          </cell>
          <cell r="AL266">
            <v>4.3</v>
          </cell>
          <cell r="AM266"/>
          <cell r="AN266">
            <v>21.1</v>
          </cell>
          <cell r="AO266">
            <v>35.200000000000003</v>
          </cell>
          <cell r="AP266">
            <v>21</v>
          </cell>
          <cell r="AQ266">
            <v>26.2</v>
          </cell>
          <cell r="AR266">
            <v>13.8</v>
          </cell>
        </row>
        <row r="284">
          <cell r="D284">
            <v>308.70000000000005</v>
          </cell>
          <cell r="E284">
            <v>264.89999999999998</v>
          </cell>
          <cell r="F284">
            <v>391.3</v>
          </cell>
          <cell r="G284">
            <v>277.59999999999997</v>
          </cell>
          <cell r="H284">
            <v>287.79999999999995</v>
          </cell>
          <cell r="I284">
            <v>263.19999999999993</v>
          </cell>
          <cell r="J284">
            <v>80.970765</v>
          </cell>
          <cell r="K284">
            <v>194.77934599999998</v>
          </cell>
          <cell r="L284">
            <v>317.35669200000001</v>
          </cell>
          <cell r="M284">
            <v>430.074949</v>
          </cell>
          <cell r="N284">
            <v>616.649721</v>
          </cell>
          <cell r="O284">
            <v>602.63425800000005</v>
          </cell>
          <cell r="P284">
            <v>920.68973199999982</v>
          </cell>
          <cell r="Q284">
            <v>738.3727090000001</v>
          </cell>
          <cell r="R284">
            <v>604.80876899999998</v>
          </cell>
          <cell r="S284">
            <v>466.87662599999993</v>
          </cell>
          <cell r="T284">
            <v>579.43294800000001</v>
          </cell>
          <cell r="U284">
            <v>412.24872399999992</v>
          </cell>
          <cell r="V284">
            <v>1065.4351920000001</v>
          </cell>
          <cell r="W284">
            <v>666.6771020000001</v>
          </cell>
          <cell r="X284">
            <v>381.911136</v>
          </cell>
          <cell r="Y284">
            <v>641.07749899999999</v>
          </cell>
          <cell r="Z284">
            <v>653.44608300000016</v>
          </cell>
          <cell r="AA284">
            <v>513.41565400000002</v>
          </cell>
          <cell r="AB284">
            <v>495.55984999999998</v>
          </cell>
          <cell r="AC284">
            <v>428.92883199999994</v>
          </cell>
          <cell r="AD284">
            <v>537.51830499999994</v>
          </cell>
          <cell r="AE284">
            <v>310.46542699999998</v>
          </cell>
          <cell r="AF284"/>
          <cell r="AG284">
            <v>7.26</v>
          </cell>
          <cell r="AH284">
            <v>11.440000000000001</v>
          </cell>
          <cell r="AI284">
            <v>43.2</v>
          </cell>
          <cell r="AJ284">
            <v>27.5</v>
          </cell>
          <cell r="AK284">
            <v>59.2</v>
          </cell>
          <cell r="AL284">
            <v>47.800000000000011</v>
          </cell>
          <cell r="AM284">
            <v>59.699999999999996</v>
          </cell>
          <cell r="AN284">
            <v>36</v>
          </cell>
          <cell r="AO284">
            <v>26.699999999999996</v>
          </cell>
          <cell r="AP284">
            <v>29.600000000000009</v>
          </cell>
          <cell r="AQ284">
            <v>14.599999999999998</v>
          </cell>
          <cell r="AR284">
            <v>10.8</v>
          </cell>
        </row>
      </sheetData>
      <sheetData sheetId="2">
        <row r="284">
          <cell r="D284">
            <v>1.0559999999999998</v>
          </cell>
          <cell r="E284">
            <v>5.036999999999999</v>
          </cell>
          <cell r="F284">
            <v>6.1719999999999988</v>
          </cell>
          <cell r="G284">
            <v>2.1270000000000002</v>
          </cell>
          <cell r="H284">
            <v>4.8139999999999992</v>
          </cell>
          <cell r="I284">
            <v>0.61599999999999988</v>
          </cell>
          <cell r="J284">
            <v>2.7201219999999999</v>
          </cell>
          <cell r="K284">
            <v>21.153993</v>
          </cell>
          <cell r="L284">
            <v>2.1216759999999999</v>
          </cell>
          <cell r="M284">
            <v>1.2720729999999998</v>
          </cell>
          <cell r="N284">
            <v>0.32583999999999996</v>
          </cell>
          <cell r="O284">
            <v>1.3037860000000001</v>
          </cell>
          <cell r="P284">
            <v>5.045554000000001</v>
          </cell>
          <cell r="Q284">
            <v>4.5148550000000007</v>
          </cell>
          <cell r="R284">
            <v>11.300411</v>
          </cell>
          <cell r="S284">
            <v>28.386547</v>
          </cell>
          <cell r="T284">
            <v>1.092983</v>
          </cell>
          <cell r="U284">
            <v>12.043312</v>
          </cell>
          <cell r="V284">
            <v>9.0558479999999992</v>
          </cell>
          <cell r="W284">
            <v>14.355100999999999</v>
          </cell>
          <cell r="X284">
            <v>10.307411</v>
          </cell>
          <cell r="Y284">
            <v>17.405918</v>
          </cell>
          <cell r="Z284">
            <v>11.633887</v>
          </cell>
          <cell r="AA284">
            <v>4.563386E-3</v>
          </cell>
          <cell r="AB284">
            <v>6.0535370000000003E-3</v>
          </cell>
          <cell r="AC284">
            <v>2.5407999999999993E-3</v>
          </cell>
          <cell r="AD284">
            <v>4.4845279999999989E-3</v>
          </cell>
          <cell r="AE284">
            <v>1.9236300000000006E-4</v>
          </cell>
          <cell r="AF284">
            <v>1.1958120000000001E-3</v>
          </cell>
          <cell r="AG284">
            <v>5.2071409602231292E-3</v>
          </cell>
          <cell r="AH284">
            <v>7.2331543514896476E-3</v>
          </cell>
          <cell r="AI284">
            <v>6.6090291281285136E-3</v>
          </cell>
          <cell r="AJ284">
            <v>6.9500892204568763E-3</v>
          </cell>
          <cell r="AK284">
            <v>6.5709590101113886E-3</v>
          </cell>
          <cell r="AL284">
            <v>7.1606843367151129E-3</v>
          </cell>
          <cell r="AM284">
            <v>6.8462035059719947E-3</v>
          </cell>
          <cell r="AN284">
            <v>6.8745716119195362E-3</v>
          </cell>
          <cell r="AO284">
            <v>6.8207406978793156E-3</v>
          </cell>
          <cell r="AP284">
            <v>5.3907475803958447E-3</v>
          </cell>
          <cell r="AQ284">
            <v>0</v>
          </cell>
          <cell r="AR284">
            <v>0</v>
          </cell>
        </row>
      </sheetData>
      <sheetData sheetId="3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0.88</v>
          </cell>
          <cell r="I266">
            <v>8.3000000000000004E-2</v>
          </cell>
          <cell r="J266">
            <v>0</v>
          </cell>
          <cell r="K266">
            <v>0</v>
          </cell>
          <cell r="L266">
            <v>12.717376</v>
          </cell>
          <cell r="M266">
            <v>7.6003000000000001E-2</v>
          </cell>
          <cell r="N266">
            <v>9.1499999999999998E-2</v>
          </cell>
          <cell r="O266">
            <v>8.512162</v>
          </cell>
          <cell r="P266">
            <v>22.675394999999998</v>
          </cell>
          <cell r="Q266">
            <v>101.28094100000001</v>
          </cell>
          <cell r="R266">
            <v>197.12761499999999</v>
          </cell>
          <cell r="S266">
            <v>99.022663000000009</v>
          </cell>
          <cell r="T266">
            <v>58.726898000000013</v>
          </cell>
          <cell r="U266">
            <v>25.121092999999998</v>
          </cell>
          <cell r="V266">
            <v>13.688026000000001</v>
          </cell>
          <cell r="W266">
            <v>19.637386000000003</v>
          </cell>
          <cell r="X266">
            <v>21.397109999999998</v>
          </cell>
          <cell r="Y266">
            <v>31.020828999999999</v>
          </cell>
          <cell r="Z266">
            <v>20.408953999999998</v>
          </cell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</row>
        <row r="284">
          <cell r="D284">
            <v>918.68399999999997</v>
          </cell>
          <cell r="E284">
            <v>866.1579999999999</v>
          </cell>
          <cell r="F284">
            <v>1244.4850000000001</v>
          </cell>
          <cell r="G284">
            <v>1078.296</v>
          </cell>
          <cell r="H284">
            <v>1114.664</v>
          </cell>
          <cell r="I284">
            <v>1068.8679999999999</v>
          </cell>
          <cell r="J284">
            <v>746.60024899999985</v>
          </cell>
          <cell r="K284">
            <v>900.7981420000001</v>
          </cell>
          <cell r="L284">
            <v>1485.6179609999999</v>
          </cell>
          <cell r="M284">
            <v>1334.248812</v>
          </cell>
          <cell r="N284">
            <v>1461.1627430000001</v>
          </cell>
          <cell r="O284">
            <v>1497.1686830000001</v>
          </cell>
          <cell r="P284">
            <v>1810.6785049999996</v>
          </cell>
          <cell r="Q284">
            <v>1693.6331949999997</v>
          </cell>
          <cell r="R284">
            <v>1159.00974</v>
          </cell>
          <cell r="S284">
            <v>2040.539458</v>
          </cell>
          <cell r="T284">
            <v>2789.9960599999999</v>
          </cell>
          <cell r="U284">
            <v>3115.8319470000001</v>
          </cell>
          <cell r="V284">
            <v>3371.7596790000002</v>
          </cell>
          <cell r="W284">
            <v>3445.2849369999994</v>
          </cell>
          <cell r="X284">
            <v>3613.3642239999999</v>
          </cell>
          <cell r="Y284">
            <v>3505.508519</v>
          </cell>
          <cell r="Z284">
            <v>3218.1298489999999</v>
          </cell>
          <cell r="AA284">
            <v>3293.2735029999999</v>
          </cell>
          <cell r="AB284">
            <v>3487.2444089999999</v>
          </cell>
          <cell r="AC284">
            <v>3555.1660019999999</v>
          </cell>
          <cell r="AD284">
            <v>2837.0559039999998</v>
          </cell>
          <cell r="AE284">
            <v>3624.9782959999998</v>
          </cell>
          <cell r="AF284">
            <v>3612.8654999999999</v>
          </cell>
          <cell r="AG284">
            <v>3956.1588707025503</v>
          </cell>
          <cell r="AH284">
            <v>3773.1584019882962</v>
          </cell>
          <cell r="AI284">
            <v>3722.5243831736143</v>
          </cell>
          <cell r="AJ284">
            <v>3742.3703396395658</v>
          </cell>
          <cell r="AK284">
            <v>3742.2868706836634</v>
          </cell>
          <cell r="AL284">
            <v>3745.2250832716868</v>
          </cell>
          <cell r="AM284">
            <v>3799.2031735761848</v>
          </cell>
          <cell r="AN284">
            <v>3851.388666786921</v>
          </cell>
          <cell r="AO284">
            <v>3921.8558105374173</v>
          </cell>
          <cell r="AP284">
            <v>3000.5717422919743</v>
          </cell>
          <cell r="AQ284">
            <v>0</v>
          </cell>
          <cell r="AR284"/>
        </row>
      </sheetData>
      <sheetData sheetId="4"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1E-3</v>
          </cell>
          <cell r="J266">
            <v>2.2659999999999998E-3</v>
          </cell>
          <cell r="K266">
            <v>9.1E-4</v>
          </cell>
          <cell r="L266">
            <v>1.2400000000000001E-4</v>
          </cell>
          <cell r="M266">
            <v>9.7E-5</v>
          </cell>
          <cell r="N266">
            <v>0</v>
          </cell>
          <cell r="O266">
            <v>9.9999999999999995E-7</v>
          </cell>
          <cell r="P266">
            <v>0</v>
          </cell>
          <cell r="Q266">
            <v>2.5697000000000001E-2</v>
          </cell>
          <cell r="R266">
            <v>1.3795999999999999E-2</v>
          </cell>
          <cell r="S266">
            <v>2.2556E-2</v>
          </cell>
          <cell r="T266">
            <v>7.7680000000000006E-3</v>
          </cell>
          <cell r="U266">
            <v>6.5779999999999996E-3</v>
          </cell>
          <cell r="V266">
            <v>7.2380000000000005E-3</v>
          </cell>
          <cell r="W266">
            <v>6.9999999999999999E-6</v>
          </cell>
          <cell r="X266">
            <v>3.9999999999999998E-6</v>
          </cell>
          <cell r="Y266">
            <v>1.5799999999999999E-4</v>
          </cell>
          <cell r="Z266">
            <v>5.8999999999999998E-5</v>
          </cell>
          <cell r="AA266">
            <v>1.5045000000000001E-2</v>
          </cell>
          <cell r="AB266">
            <v>6.0000000000000002E-6</v>
          </cell>
          <cell r="AC266">
            <v>1.7200000000000001E-4</v>
          </cell>
          <cell r="AD266">
            <v>6.0999999999999997E-4</v>
          </cell>
          <cell r="AE266">
            <v>2.8600000000000001E-4</v>
          </cell>
          <cell r="AF266">
            <v>4.6990000000000001E-3</v>
          </cell>
          <cell r="AG266">
            <v>1.8288777051470317E-3</v>
          </cell>
          <cell r="AH266">
            <v>2.389482486493115E-3</v>
          </cell>
          <cell r="AI266">
            <v>2.8143114159707556E-3</v>
          </cell>
          <cell r="AJ266">
            <v>3.2450323935930823E-3</v>
          </cell>
          <cell r="AK266">
            <v>2.5881911419256337E-3</v>
          </cell>
          <cell r="AL266">
            <v>3.1125121570179451E-3</v>
          </cell>
          <cell r="AM266">
            <v>3.2293371738983923E-3</v>
          </cell>
          <cell r="AN266">
            <v>3.2582146823163798E-3</v>
          </cell>
          <cell r="AO266">
            <v>3.1304827042432887E-3</v>
          </cell>
          <cell r="AP266">
            <v>3.1501131590054091E-3</v>
          </cell>
          <cell r="AQ266">
            <v>3.1345157473787067E-3</v>
          </cell>
          <cell r="AR266">
            <v>3.1031660453508213E-3</v>
          </cell>
        </row>
        <row r="284">
          <cell r="D284">
            <v>24.585999999999999</v>
          </cell>
          <cell r="E284">
            <v>63.472999999999999</v>
          </cell>
          <cell r="F284">
            <v>65.545000000000016</v>
          </cell>
          <cell r="G284">
            <v>13</v>
          </cell>
          <cell r="H284">
            <v>106.78699999999999</v>
          </cell>
          <cell r="I284">
            <v>50.925999999999995</v>
          </cell>
          <cell r="J284">
            <v>26.790262999999999</v>
          </cell>
          <cell r="K284">
            <v>25.467008999999997</v>
          </cell>
          <cell r="L284">
            <v>48.101846999999992</v>
          </cell>
          <cell r="M284">
            <v>50.922452999999997</v>
          </cell>
          <cell r="N284">
            <v>55.183426999999995</v>
          </cell>
          <cell r="O284">
            <v>125.41363499999999</v>
          </cell>
          <cell r="P284">
            <v>29.950854</v>
          </cell>
          <cell r="Q284">
            <v>133.232834</v>
          </cell>
          <cell r="R284">
            <v>200.206559</v>
          </cell>
          <cell r="S284">
            <v>96.810118000000017</v>
          </cell>
          <cell r="T284">
            <v>101.265523</v>
          </cell>
          <cell r="U284">
            <v>152.286474</v>
          </cell>
          <cell r="V284">
            <v>73.806300000000007</v>
          </cell>
          <cell r="W284">
            <v>28.864817000000002</v>
          </cell>
          <cell r="X284">
            <v>51.046167999999994</v>
          </cell>
          <cell r="Y284">
            <v>38.719040999999997</v>
          </cell>
          <cell r="Z284">
            <v>12.365580999999999</v>
          </cell>
          <cell r="AA284">
            <v>15.300068</v>
          </cell>
          <cell r="AB284">
            <v>16.420960000000001</v>
          </cell>
          <cell r="AC284">
            <v>14.102562999999998</v>
          </cell>
          <cell r="AD284">
            <v>12.896949000000001</v>
          </cell>
          <cell r="AE284">
            <v>21.509</v>
          </cell>
          <cell r="AF284">
            <v>12.778628999999999</v>
          </cell>
          <cell r="AG284">
            <v>17.776418099887842</v>
          </cell>
          <cell r="AH284">
            <v>18.408874062170295</v>
          </cell>
          <cell r="AI284">
            <v>18.711039062667869</v>
          </cell>
          <cell r="AJ284">
            <v>18.313245286348518</v>
          </cell>
          <cell r="AK284">
            <v>18.301105108846819</v>
          </cell>
          <cell r="AL284">
            <v>18.242007167242292</v>
          </cell>
          <cell r="AM284">
            <v>18.354722773564859</v>
          </cell>
          <cell r="AN284">
            <v>18.307193354890185</v>
          </cell>
          <cell r="AO284">
            <v>18.283671382262444</v>
          </cell>
          <cell r="AP284">
            <v>18.301603564016116</v>
          </cell>
          <cell r="AQ284">
            <v>18.305383459870029</v>
          </cell>
          <cell r="AR284">
            <v>18.337886171448808</v>
          </cell>
        </row>
      </sheetData>
      <sheetData sheetId="5">
        <row r="266">
          <cell r="D266">
            <v>10.38</v>
          </cell>
          <cell r="E266">
            <v>2.15</v>
          </cell>
          <cell r="F266">
            <v>14.459</v>
          </cell>
          <cell r="G266">
            <v>5.7530000000000001</v>
          </cell>
          <cell r="H266">
            <v>0</v>
          </cell>
          <cell r="I266">
            <v>7.0000000000000007E-2</v>
          </cell>
          <cell r="J266">
            <v>1.6304529999999999</v>
          </cell>
          <cell r="K266">
            <v>1.2963739999999999</v>
          </cell>
          <cell r="L266">
            <v>16.070664999999998</v>
          </cell>
          <cell r="M266">
            <v>27.961301000000002</v>
          </cell>
          <cell r="N266">
            <v>21.380944</v>
          </cell>
          <cell r="O266">
            <v>29.764757999999997</v>
          </cell>
          <cell r="P266">
            <v>31.521242999999995</v>
          </cell>
          <cell r="Q266">
            <v>3.1297199999999998</v>
          </cell>
          <cell r="R266">
            <v>6.4873509999999994</v>
          </cell>
          <cell r="S266">
            <v>54.643211999999991</v>
          </cell>
          <cell r="T266">
            <v>5.7766349999999997</v>
          </cell>
          <cell r="U266">
            <v>14.041201999999998</v>
          </cell>
          <cell r="V266">
            <v>37.10295399999999</v>
          </cell>
          <cell r="W266">
            <v>53.764148999999996</v>
          </cell>
          <cell r="X266">
            <v>56.528776000000001</v>
          </cell>
          <cell r="Y266">
            <v>64.883291999999997</v>
          </cell>
          <cell r="Z266">
            <v>67.879187999999999</v>
          </cell>
          <cell r="AA266">
            <v>83.845474999999993</v>
          </cell>
          <cell r="AB266">
            <v>106.409875</v>
          </cell>
          <cell r="AC266">
            <v>162.19777300000001</v>
          </cell>
          <cell r="AD266">
            <v>189.893857</v>
          </cell>
          <cell r="AE266">
            <v>136.73199999999997</v>
          </cell>
          <cell r="AF266">
            <v>78.983204999999998</v>
          </cell>
          <cell r="AG266">
            <v>152.24395091973304</v>
          </cell>
          <cell r="AH266">
            <v>121.72893402307228</v>
          </cell>
          <cell r="AI266">
            <v>52.852147161740817</v>
          </cell>
          <cell r="AJ266">
            <v>27.414081238261151</v>
          </cell>
          <cell r="AK266">
            <v>31.283522564059293</v>
          </cell>
          <cell r="AL266">
            <v>35.080667286141356</v>
          </cell>
          <cell r="AM266">
            <v>55.824842936910123</v>
          </cell>
          <cell r="AN266">
            <v>70.006729502963523</v>
          </cell>
          <cell r="AO266">
            <v>70.619223256260767</v>
          </cell>
          <cell r="AP266">
            <v>71.661834954727127</v>
          </cell>
          <cell r="AQ266">
            <v>80.193992365430489</v>
          </cell>
          <cell r="AR266">
            <v>84.537312329157373</v>
          </cell>
        </row>
        <row r="284">
          <cell r="D284">
            <v>501.78399999999999</v>
          </cell>
          <cell r="E284">
            <v>515.452</v>
          </cell>
          <cell r="F284">
            <v>522.81200000000013</v>
          </cell>
          <cell r="G284">
            <v>522.22199999999998</v>
          </cell>
          <cell r="H284">
            <v>549.47</v>
          </cell>
          <cell r="I284">
            <v>561.60800000000006</v>
          </cell>
          <cell r="J284">
            <v>450.34741099999997</v>
          </cell>
          <cell r="K284">
            <v>380.61862900000006</v>
          </cell>
          <cell r="L284">
            <v>478.68911500000002</v>
          </cell>
          <cell r="M284">
            <v>444.15068400000001</v>
          </cell>
          <cell r="N284">
            <v>674.16470800000002</v>
          </cell>
          <cell r="O284">
            <v>691.35243800000001</v>
          </cell>
          <cell r="P284">
            <v>938.04998799999998</v>
          </cell>
          <cell r="Q284">
            <v>1025.4034380000001</v>
          </cell>
          <cell r="R284">
            <v>1048.5447319999998</v>
          </cell>
          <cell r="S284">
            <v>1403.0975940000001</v>
          </cell>
          <cell r="T284">
            <v>1476.4911530000002</v>
          </cell>
          <cell r="U284">
            <v>1226.9466179999999</v>
          </cell>
          <cell r="V284">
            <v>1510.254281</v>
          </cell>
          <cell r="W284">
            <v>1654.984813</v>
          </cell>
          <cell r="X284">
            <v>1777.6893250000005</v>
          </cell>
          <cell r="Y284">
            <v>1964.199564</v>
          </cell>
          <cell r="Z284">
            <v>1823.5651740000001</v>
          </cell>
          <cell r="AA284">
            <v>1746.2025610000003</v>
          </cell>
          <cell r="AB284">
            <v>1809.4447670000002</v>
          </cell>
          <cell r="AC284">
            <v>1851.7465819999998</v>
          </cell>
          <cell r="AD284">
            <v>1929.3055709999999</v>
          </cell>
          <cell r="AE284">
            <v>2796.4190000000003</v>
          </cell>
          <cell r="AF284">
            <v>3251.7943850000001</v>
          </cell>
          <cell r="AG284">
            <v>2915.4869303424148</v>
          </cell>
          <cell r="AH284">
            <v>2170.4244819492374</v>
          </cell>
          <cell r="AI284">
            <v>1108.0304428892071</v>
          </cell>
          <cell r="AJ284">
            <v>607.29625190974946</v>
          </cell>
          <cell r="AK284">
            <v>604.50250259852987</v>
          </cell>
          <cell r="AL284">
            <v>693.79112879541412</v>
          </cell>
          <cell r="AM284">
            <v>1154.1043415530353</v>
          </cell>
          <cell r="AN284">
            <v>1426.9752463782854</v>
          </cell>
          <cell r="AO284">
            <v>1427.969767739864</v>
          </cell>
          <cell r="AP284">
            <v>1465.7974231410253</v>
          </cell>
          <cell r="AQ284">
            <v>1648.9503427357313</v>
          </cell>
          <cell r="AR284">
            <v>1738.2091089495148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243">
          <cell r="D243">
            <v>461.73927399999997</v>
          </cell>
          <cell r="E243">
            <v>384.98571200000004</v>
          </cell>
          <cell r="F243">
            <v>599.33315400000004</v>
          </cell>
          <cell r="G243">
            <v>536.85322599999995</v>
          </cell>
          <cell r="H243">
            <v>636.59797700000001</v>
          </cell>
          <cell r="I243">
            <v>920.8214539999999</v>
          </cell>
          <cell r="J243">
            <v>657.62246200000004</v>
          </cell>
          <cell r="K243">
            <v>386.27911500000005</v>
          </cell>
          <cell r="L243">
            <v>1187.046507</v>
          </cell>
          <cell r="M243">
            <v>796.28509800000006</v>
          </cell>
          <cell r="N243">
            <v>1243.9318130000001</v>
          </cell>
          <cell r="O243">
            <v>1058.762115</v>
          </cell>
          <cell r="P243">
            <v>1183.4357049999999</v>
          </cell>
          <cell r="Q243">
            <v>1175.2937729999999</v>
          </cell>
          <cell r="R243">
            <v>1285.1216530000002</v>
          </cell>
          <cell r="S243">
            <v>1426.0882910000003</v>
          </cell>
          <cell r="T243">
            <v>1521.1566739999998</v>
          </cell>
          <cell r="U243">
            <v>1404.9946279999999</v>
          </cell>
          <cell r="V243">
            <v>1273.5726379999999</v>
          </cell>
          <cell r="W243">
            <v>1510.8882859999994</v>
          </cell>
          <cell r="X243">
            <v>1355.4204320000001</v>
          </cell>
          <cell r="Y243">
            <v>1565.0416450000002</v>
          </cell>
          <cell r="Z243">
            <v>1534.4379139999999</v>
          </cell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</row>
        <row r="284">
          <cell r="D284">
            <v>8.7553460000000012</v>
          </cell>
          <cell r="E284">
            <v>3.5280000000000003E-3</v>
          </cell>
          <cell r="F284">
            <v>1.5377E-2</v>
          </cell>
          <cell r="G284">
            <v>4.5676989999999993</v>
          </cell>
          <cell r="H284">
            <v>7.7000000000000001E-5</v>
          </cell>
          <cell r="I284">
            <v>48.198016999999993</v>
          </cell>
          <cell r="J284">
            <v>24.811633999999998</v>
          </cell>
          <cell r="K284">
            <v>42.45400699999999</v>
          </cell>
          <cell r="L284">
            <v>58.456669000000005</v>
          </cell>
          <cell r="M284">
            <v>49.363903999999998</v>
          </cell>
          <cell r="N284">
            <v>41.692342000000004</v>
          </cell>
          <cell r="O284">
            <v>23.018172000000003</v>
          </cell>
          <cell r="P284">
            <v>33.921790000000001</v>
          </cell>
          <cell r="Q284">
            <v>21.090308</v>
          </cell>
          <cell r="R284">
            <v>48.854748999999998</v>
          </cell>
          <cell r="S284">
            <v>80.178924999999992</v>
          </cell>
          <cell r="T284">
            <v>18.695831999999999</v>
          </cell>
          <cell r="U284">
            <v>39.387930000000004</v>
          </cell>
          <cell r="V284">
            <v>35.640956000000003</v>
          </cell>
          <cell r="W284">
            <v>63.072561</v>
          </cell>
          <cell r="X284">
            <v>48.569786000000001</v>
          </cell>
          <cell r="Y284">
            <v>11.251613000000001</v>
          </cell>
          <cell r="Z284">
            <v>20.905000000000001</v>
          </cell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</row>
      </sheetData>
      <sheetData sheetId="49"/>
      <sheetData sheetId="50">
        <row r="243">
          <cell r="D243">
            <v>0</v>
          </cell>
        </row>
        <row r="284">
          <cell r="D284">
            <v>6.2728399999999986</v>
          </cell>
          <cell r="E284">
            <v>5.8600389999999996</v>
          </cell>
          <cell r="F284">
            <v>7.489529000000001</v>
          </cell>
          <cell r="G284">
            <v>6.6561860000000008</v>
          </cell>
          <cell r="H284">
            <v>6.5862979999999993</v>
          </cell>
          <cell r="I284">
            <v>8.7134370000000008</v>
          </cell>
          <cell r="J284">
            <v>6.4229650000000005</v>
          </cell>
          <cell r="K284">
            <v>9.8837919999999997</v>
          </cell>
          <cell r="L284">
            <v>48.154758000000001</v>
          </cell>
          <cell r="M284">
            <v>39.432789999999997</v>
          </cell>
          <cell r="N284">
            <v>51.391424999999998</v>
          </cell>
          <cell r="O284">
            <v>48.179467000000002</v>
          </cell>
          <cell r="P284">
            <v>54.071458000000007</v>
          </cell>
          <cell r="Q284">
            <v>66.702872999999997</v>
          </cell>
          <cell r="R284">
            <v>12.898775000000002</v>
          </cell>
          <cell r="S284">
            <v>31.889732000000002</v>
          </cell>
          <cell r="T284">
            <v>43.503944999999995</v>
          </cell>
          <cell r="U284">
            <v>49.772471999999993</v>
          </cell>
          <cell r="V284">
            <v>35.676145999999996</v>
          </cell>
          <cell r="W284">
            <v>21.039501999999999</v>
          </cell>
          <cell r="X284">
            <v>50.317783000000006</v>
          </cell>
          <cell r="Y284">
            <v>27.086508999999996</v>
          </cell>
          <cell r="Z284">
            <v>6.9102389999999998</v>
          </cell>
          <cell r="AA284">
            <v>7.0182989999999995E-3</v>
          </cell>
          <cell r="AB284">
            <v>6.9267169999999989E-3</v>
          </cell>
          <cell r="AC284">
            <v>8.9782170000000001E-3</v>
          </cell>
          <cell r="AD284">
            <v>1.6541600000000002E-4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</sheetData>
      <sheetData sheetId="51"/>
      <sheetData sheetId="52">
        <row r="243">
          <cell r="D243">
            <v>9.4816249999999993</v>
          </cell>
          <cell r="E243">
            <v>15.997104</v>
          </cell>
          <cell r="F243">
            <v>34.354256999999997</v>
          </cell>
          <cell r="G243">
            <v>19.037688000000003</v>
          </cell>
          <cell r="H243">
            <v>32.485970000000009</v>
          </cell>
          <cell r="I243">
            <v>19.652466999999998</v>
          </cell>
          <cell r="J243">
            <v>34.346933</v>
          </cell>
          <cell r="K243">
            <v>27.287801000000002</v>
          </cell>
          <cell r="L243">
            <v>32.072049</v>
          </cell>
          <cell r="M243">
            <v>24.362365</v>
          </cell>
          <cell r="N243">
            <v>25.832906000000001</v>
          </cell>
          <cell r="O243">
            <v>30.577267000000003</v>
          </cell>
          <cell r="P243">
            <v>10.048591</v>
          </cell>
          <cell r="Q243">
            <v>2.8661089999999998</v>
          </cell>
          <cell r="R243">
            <v>6.7720500000000001</v>
          </cell>
          <cell r="S243">
            <v>46.882977999999994</v>
          </cell>
          <cell r="T243">
            <v>7.2199099999999996</v>
          </cell>
          <cell r="U243">
            <v>22.475809999999996</v>
          </cell>
          <cell r="V243">
            <v>42.857600999999995</v>
          </cell>
          <cell r="W243">
            <v>60.675765000000006</v>
          </cell>
          <cell r="X243">
            <v>69.552824000000015</v>
          </cell>
          <cell r="Y243">
            <v>63.140910999999996</v>
          </cell>
          <cell r="Z243">
            <v>67.814261999999999</v>
          </cell>
          <cell r="AA243">
            <v>85.350578999999996</v>
          </cell>
          <cell r="AB243">
            <v>106.41765600000001</v>
          </cell>
          <cell r="AC243">
            <v>167.15445399999999</v>
          </cell>
          <cell r="AD243">
            <v>100.470598</v>
          </cell>
          <cell r="AE243">
            <v>20</v>
          </cell>
          <cell r="AF243">
            <v>60.975135000000002</v>
          </cell>
          <cell r="AG243">
            <v>144.11570731936223</v>
          </cell>
          <cell r="AH243">
            <v>166.27603543402137</v>
          </cell>
          <cell r="AI243">
            <v>170.0296200543649</v>
          </cell>
          <cell r="AJ243">
            <v>169.93856786937388</v>
          </cell>
          <cell r="AK243">
            <v>169.96368226572969</v>
          </cell>
          <cell r="AL243">
            <v>170.03054090855841</v>
          </cell>
          <cell r="AM243">
            <v>170.03890372793023</v>
          </cell>
          <cell r="AN243">
            <v>169.97263116104324</v>
          </cell>
          <cell r="AO243">
            <v>174.44646055646604</v>
          </cell>
          <cell r="AP243">
            <v>174.50538467385076</v>
          </cell>
          <cell r="AQ243">
            <v>178.96611372697706</v>
          </cell>
          <cell r="AR243">
            <v>183.39904820749709</v>
          </cell>
        </row>
        <row r="284">
          <cell r="D284">
            <v>20.162592</v>
          </cell>
          <cell r="E284">
            <v>41.594385000000003</v>
          </cell>
          <cell r="F284">
            <v>47.903941999999994</v>
          </cell>
          <cell r="G284">
            <v>91.062772999999993</v>
          </cell>
          <cell r="H284">
            <v>21.302962000000001</v>
          </cell>
          <cell r="I284">
            <v>47.211251000000004</v>
          </cell>
          <cell r="J284">
            <v>33.591851000000005</v>
          </cell>
          <cell r="K284">
            <v>53.060591000000009</v>
          </cell>
          <cell r="L284">
            <v>76.840221</v>
          </cell>
          <cell r="M284">
            <v>63.021129000000002</v>
          </cell>
          <cell r="N284">
            <v>41.635551000000007</v>
          </cell>
          <cell r="O284">
            <v>10.412485</v>
          </cell>
          <cell r="P284">
            <v>40.808776000000002</v>
          </cell>
          <cell r="Q284">
            <v>7.7619669999999994</v>
          </cell>
          <cell r="R284">
            <v>14.008587000000002</v>
          </cell>
          <cell r="S284">
            <v>10.087835</v>
          </cell>
          <cell r="T284">
            <v>40.326341999999997</v>
          </cell>
          <cell r="U284">
            <v>19.000527999999999</v>
          </cell>
          <cell r="V284">
            <v>15.908206</v>
          </cell>
          <cell r="W284">
            <v>6.7298920000000013</v>
          </cell>
          <cell r="X284">
            <v>15.134819999999998</v>
          </cell>
          <cell r="Y284">
            <v>37.862625999999999</v>
          </cell>
          <cell r="Z284">
            <v>29.675740000000001</v>
          </cell>
          <cell r="AA284">
            <v>17.991209000000001</v>
          </cell>
          <cell r="AB284">
            <v>36.382877999999998</v>
          </cell>
          <cell r="AC284">
            <v>68.812997999999993</v>
          </cell>
          <cell r="AD284">
            <v>18.246758999999997</v>
          </cell>
          <cell r="AE284">
            <v>1</v>
          </cell>
          <cell r="AF284">
            <v>20.309861000000001</v>
          </cell>
          <cell r="AG284">
            <v>22.847597620012738</v>
          </cell>
          <cell r="AH284">
            <v>18.723964565978655</v>
          </cell>
          <cell r="AI284">
            <v>19.970379945635138</v>
          </cell>
          <cell r="AJ284">
            <v>20.061432130626105</v>
          </cell>
          <cell r="AK284">
            <v>20.036317734270316</v>
          </cell>
          <cell r="AL284">
            <v>19.969459091441564</v>
          </cell>
          <cell r="AM284">
            <v>19.961096272069771</v>
          </cell>
          <cell r="AN284">
            <v>20.027368838956789</v>
          </cell>
          <cell r="AO284">
            <v>20.553539443533978</v>
          </cell>
          <cell r="AP284">
            <v>20.494615326149255</v>
          </cell>
          <cell r="AQ284">
            <v>21.033886273022951</v>
          </cell>
          <cell r="AR284">
            <v>21.600951792502858</v>
          </cell>
        </row>
      </sheetData>
      <sheetData sheetId="53"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5.0000000000000002E-5</v>
          </cell>
          <cell r="R243">
            <v>4.0000000000000003E-5</v>
          </cell>
          <cell r="S243">
            <v>1.2000000000000002E-4</v>
          </cell>
          <cell r="T243">
            <v>1.5000000000000001E-4</v>
          </cell>
          <cell r="U243">
            <v>5.0000000000000002E-5</v>
          </cell>
          <cell r="V243">
            <v>0</v>
          </cell>
          <cell r="W243">
            <v>0</v>
          </cell>
          <cell r="X243">
            <v>8.4140999999999994E-2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1E-3</v>
          </cell>
          <cell r="J284">
            <v>0</v>
          </cell>
          <cell r="K284">
            <v>0</v>
          </cell>
          <cell r="L284">
            <v>0</v>
          </cell>
          <cell r="M284">
            <v>4.0819999999999997E-3</v>
          </cell>
          <cell r="N284">
            <v>0</v>
          </cell>
          <cell r="O284">
            <v>0.30787999999999999</v>
          </cell>
          <cell r="P284">
            <v>1.0000000000000001E-5</v>
          </cell>
          <cell r="Q284">
            <v>4.6465919999999983</v>
          </cell>
          <cell r="R284">
            <v>0.74721100000000007</v>
          </cell>
          <cell r="S284">
            <v>1.4610349999999999</v>
          </cell>
          <cell r="T284">
            <v>1.5295510000000003</v>
          </cell>
          <cell r="U284">
            <v>1.5542320000000001</v>
          </cell>
          <cell r="V284">
            <v>1.2078329999999999</v>
          </cell>
          <cell r="W284">
            <v>1.2022520000000001</v>
          </cell>
          <cell r="X284">
            <v>1.063183</v>
          </cell>
          <cell r="Y284">
            <v>1.7548499999999998</v>
          </cell>
          <cell r="Z284">
            <v>1.6766100000000002</v>
          </cell>
          <cell r="AA284">
            <v>2.7873580000000002</v>
          </cell>
          <cell r="AB284">
            <v>2.0511750000000002</v>
          </cell>
          <cell r="AC284">
            <v>1.3025230000000001</v>
          </cell>
          <cell r="AD284">
            <v>0.36979499999999998</v>
          </cell>
          <cell r="AE284">
            <v>0.11919299999999999</v>
          </cell>
          <cell r="AF284">
            <v>0.92001299999999997</v>
          </cell>
          <cell r="AG284">
            <v>2.739550951544667</v>
          </cell>
          <cell r="AH284">
            <v>4.1113955577280867</v>
          </cell>
          <cell r="AI284">
            <v>4.1291470178116159</v>
          </cell>
          <cell r="AJ284">
            <v>4.1143194616334515</v>
          </cell>
          <cell r="AK284">
            <v>4.0005617937779041</v>
          </cell>
          <cell r="AL284">
            <v>4.0794060158238388</v>
          </cell>
          <cell r="AM284">
            <v>4.0744136580281989</v>
          </cell>
          <cell r="AN284">
            <v>4.0711593915752777</v>
          </cell>
          <cell r="AO284">
            <v>4.0649952675641909</v>
          </cell>
          <cell r="AP284">
            <v>4.073296227520828</v>
          </cell>
          <cell r="AQ284">
            <v>4.0654743430599769</v>
          </cell>
          <cell r="AR284">
            <v>4.0681505476361277</v>
          </cell>
        </row>
      </sheetData>
      <sheetData sheetId="5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Soy Complex"/>
      <sheetName val="Brazil  yield by state"/>
      <sheetName val="La Nina and Yields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  <sheetName val="World Soybean Balance She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D8DA-6668-4B83-9144-49AD5638DDBF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1529-DBDA-418E-8E4B-78B50FAD2F38}">
  <dimension ref="A1:AU66"/>
  <sheetViews>
    <sheetView workbookViewId="0">
      <pane xSplit="1" ySplit="4" topLeftCell="D5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2.1640625" customWidth="1"/>
    <col min="2" max="28" width="9" customWidth="1"/>
    <col min="29" max="40" width="9.33203125" style="32"/>
    <col min="41" max="42" width="9.33203125" style="32" customWidth="1"/>
    <col min="43" max="47" width="9.33203125" style="32"/>
  </cols>
  <sheetData>
    <row r="1" spans="1:47" ht="24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15.75" thickBo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x14ac:dyDescent="0.2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">
      <c r="A4" s="7"/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  <c r="AJ4" s="7" t="s">
        <v>37</v>
      </c>
      <c r="AK4" s="7" t="s">
        <v>38</v>
      </c>
      <c r="AL4" s="7" t="s">
        <v>39</v>
      </c>
      <c r="AM4" s="7" t="s">
        <v>40</v>
      </c>
      <c r="AN4" s="7" t="s">
        <v>41</v>
      </c>
      <c r="AO4" s="7" t="s">
        <v>42</v>
      </c>
      <c r="AP4" s="7" t="s">
        <v>43</v>
      </c>
      <c r="AQ4" s="7" t="s">
        <v>44</v>
      </c>
      <c r="AR4" s="7" t="s">
        <v>45</v>
      </c>
      <c r="AS4" s="7" t="s">
        <v>46</v>
      </c>
      <c r="AT4" s="7" t="s">
        <v>47</v>
      </c>
      <c r="AU4" s="7" t="s">
        <v>48</v>
      </c>
    </row>
    <row r="5" spans="1:47" x14ac:dyDescent="0.2">
      <c r="A5" s="8" t="s">
        <v>49</v>
      </c>
      <c r="B5" s="9" t="e">
        <f>B20+B37+B54</f>
        <v>#REF!</v>
      </c>
      <c r="C5" s="9" t="e">
        <f t="shared" ref="C5:AU6" si="0">C20+C37+C54</f>
        <v>#REF!</v>
      </c>
      <c r="D5" s="9" t="e">
        <f t="shared" si="0"/>
        <v>#REF!</v>
      </c>
      <c r="E5" s="9" t="e">
        <f t="shared" si="0"/>
        <v>#REF!</v>
      </c>
      <c r="F5" s="9" t="e">
        <f t="shared" si="0"/>
        <v>#REF!</v>
      </c>
      <c r="G5" s="9" t="e">
        <f t="shared" si="0"/>
        <v>#REF!</v>
      </c>
      <c r="H5" s="9" t="e">
        <f t="shared" si="0"/>
        <v>#REF!</v>
      </c>
      <c r="I5" s="9" t="e">
        <f t="shared" si="0"/>
        <v>#REF!</v>
      </c>
      <c r="J5" s="9" t="e">
        <f t="shared" si="0"/>
        <v>#REF!</v>
      </c>
      <c r="K5" s="9" t="e">
        <f t="shared" si="0"/>
        <v>#REF!</v>
      </c>
      <c r="L5" s="9" t="e">
        <f t="shared" si="0"/>
        <v>#REF!</v>
      </c>
      <c r="M5" s="9" t="e">
        <f t="shared" si="0"/>
        <v>#REF!</v>
      </c>
      <c r="N5" s="9" t="e">
        <f t="shared" si="0"/>
        <v>#REF!</v>
      </c>
      <c r="O5" s="9" t="e">
        <f t="shared" si="0"/>
        <v>#REF!</v>
      </c>
      <c r="P5" s="9" t="e">
        <f t="shared" si="0"/>
        <v>#REF!</v>
      </c>
      <c r="Q5" s="9" t="e">
        <f t="shared" si="0"/>
        <v>#REF!</v>
      </c>
      <c r="R5" s="9" t="e">
        <f t="shared" si="0"/>
        <v>#REF!</v>
      </c>
      <c r="S5" s="9" t="e">
        <f t="shared" si="0"/>
        <v>#REF!</v>
      </c>
      <c r="T5" s="9" t="e">
        <f t="shared" si="0"/>
        <v>#REF!</v>
      </c>
      <c r="U5" s="9" t="e">
        <f t="shared" si="0"/>
        <v>#REF!</v>
      </c>
      <c r="V5" s="9" t="e">
        <f t="shared" si="0"/>
        <v>#REF!</v>
      </c>
      <c r="W5" s="9" t="e">
        <f t="shared" si="0"/>
        <v>#REF!</v>
      </c>
      <c r="X5" s="9" t="e">
        <f t="shared" si="0"/>
        <v>#REF!</v>
      </c>
      <c r="Y5" s="9" t="e">
        <f t="shared" si="0"/>
        <v>#REF!</v>
      </c>
      <c r="Z5" s="9">
        <f t="shared" si="0"/>
        <v>3577.0078954005085</v>
      </c>
      <c r="AA5" s="9">
        <f t="shared" si="0"/>
        <v>3680.8438462863014</v>
      </c>
      <c r="AB5" s="9">
        <f t="shared" si="0"/>
        <v>3717.3952578957692</v>
      </c>
      <c r="AC5" s="9">
        <f t="shared" si="0"/>
        <v>3791.9780522460474</v>
      </c>
      <c r="AD5" s="10">
        <f t="shared" si="0"/>
        <v>3708.8309374642199</v>
      </c>
      <c r="AE5" s="10">
        <f t="shared" si="0"/>
        <v>3284.0353515415786</v>
      </c>
      <c r="AF5" s="10">
        <f t="shared" si="0"/>
        <v>3196.5417459247715</v>
      </c>
      <c r="AG5" s="10">
        <f t="shared" si="0"/>
        <v>3737.3080629403976</v>
      </c>
      <c r="AH5" s="10">
        <f t="shared" si="0"/>
        <v>6454.1835952450883</v>
      </c>
      <c r="AI5" s="10">
        <f t="shared" si="0"/>
        <v>7090.4142612118194</v>
      </c>
      <c r="AJ5" s="10">
        <f t="shared" si="0"/>
        <v>7683.9055008382857</v>
      </c>
      <c r="AK5" s="10">
        <f t="shared" si="0"/>
        <v>8885.6261507879244</v>
      </c>
      <c r="AL5" s="10">
        <f t="shared" si="0"/>
        <v>10461.099386424896</v>
      </c>
      <c r="AM5" s="10">
        <f t="shared" si="0"/>
        <v>11516.534439589454</v>
      </c>
      <c r="AN5" s="10">
        <f t="shared" si="0"/>
        <v>12596.47057805541</v>
      </c>
      <c r="AO5" s="10">
        <f t="shared" si="0"/>
        <v>14063.34329569345</v>
      </c>
      <c r="AP5" s="10">
        <f t="shared" si="0"/>
        <v>13897.216664456597</v>
      </c>
      <c r="AQ5" s="10">
        <f t="shared" si="0"/>
        <v>13619.703134936479</v>
      </c>
      <c r="AR5" s="10">
        <f t="shared" si="0"/>
        <v>15040.937050173459</v>
      </c>
      <c r="AS5" s="10">
        <f t="shared" si="0"/>
        <v>15834.697346261291</v>
      </c>
      <c r="AT5" s="10">
        <f t="shared" si="0"/>
        <v>15356.123887291164</v>
      </c>
      <c r="AU5" s="10">
        <f t="shared" si="0"/>
        <v>16163.067001771808</v>
      </c>
    </row>
    <row r="6" spans="1:47" x14ac:dyDescent="0.2">
      <c r="A6" s="8" t="s">
        <v>50</v>
      </c>
      <c r="B6" s="9" t="e">
        <f>B21+B38+B55</f>
        <v>#REF!</v>
      </c>
      <c r="C6" s="9" t="e">
        <f t="shared" si="0"/>
        <v>#REF!</v>
      </c>
      <c r="D6" s="9" t="e">
        <f t="shared" si="0"/>
        <v>#REF!</v>
      </c>
      <c r="E6" s="9" t="e">
        <f t="shared" si="0"/>
        <v>#REF!</v>
      </c>
      <c r="F6" s="9" t="e">
        <f t="shared" si="0"/>
        <v>#REF!</v>
      </c>
      <c r="G6" s="9" t="e">
        <f t="shared" si="0"/>
        <v>#REF!</v>
      </c>
      <c r="H6" s="9" t="e">
        <f t="shared" si="0"/>
        <v>#REF!</v>
      </c>
      <c r="I6" s="9" t="e">
        <f t="shared" si="0"/>
        <v>#REF!</v>
      </c>
      <c r="J6" s="9" t="e">
        <f t="shared" si="0"/>
        <v>#REF!</v>
      </c>
      <c r="K6" s="9" t="e">
        <f t="shared" si="0"/>
        <v>#REF!</v>
      </c>
      <c r="L6" s="9" t="e">
        <f t="shared" si="0"/>
        <v>#REF!</v>
      </c>
      <c r="M6" s="9" t="e">
        <f t="shared" si="0"/>
        <v>#REF!</v>
      </c>
      <c r="N6" s="9" t="e">
        <f t="shared" si="0"/>
        <v>#REF!</v>
      </c>
      <c r="O6" s="9" t="e">
        <f t="shared" si="0"/>
        <v>#REF!</v>
      </c>
      <c r="P6" s="9" t="e">
        <f t="shared" si="0"/>
        <v>#REF!</v>
      </c>
      <c r="Q6" s="9" t="e">
        <f t="shared" si="0"/>
        <v>#REF!</v>
      </c>
      <c r="R6" s="9" t="e">
        <f t="shared" si="0"/>
        <v>#REF!</v>
      </c>
      <c r="S6" s="9" t="e">
        <f t="shared" si="0"/>
        <v>#REF!</v>
      </c>
      <c r="T6" s="9" t="e">
        <f t="shared" si="0"/>
        <v>#REF!</v>
      </c>
      <c r="U6" s="9" t="e">
        <f t="shared" si="0"/>
        <v>#REF!</v>
      </c>
      <c r="V6" s="9" t="e">
        <f t="shared" si="0"/>
        <v>#REF!</v>
      </c>
      <c r="W6" s="9" t="e">
        <f t="shared" si="0"/>
        <v>#REF!</v>
      </c>
      <c r="X6" s="9" t="e">
        <f t="shared" si="0"/>
        <v>#REF!</v>
      </c>
      <c r="Y6" s="9" t="e">
        <f t="shared" si="0"/>
        <v>#REF!</v>
      </c>
      <c r="Z6" s="9">
        <f t="shared" si="0"/>
        <v>63133.85697643282</v>
      </c>
      <c r="AA6" s="9">
        <f t="shared" si="0"/>
        <v>63652.523015552717</v>
      </c>
      <c r="AB6" s="9">
        <f t="shared" si="0"/>
        <v>62729.462043154104</v>
      </c>
      <c r="AC6" s="10">
        <f>AC21+AC38+AC55</f>
        <v>66858.339626031404</v>
      </c>
      <c r="AD6" s="10">
        <f t="shared" si="0"/>
        <v>70034.822119612945</v>
      </c>
      <c r="AE6" s="10">
        <f t="shared" si="0"/>
        <v>73021.361835375079</v>
      </c>
      <c r="AF6" s="10">
        <f t="shared" si="0"/>
        <v>74218.374126882671</v>
      </c>
      <c r="AG6" s="10">
        <f t="shared" si="0"/>
        <v>76560.40785588295</v>
      </c>
      <c r="AH6" s="10">
        <f t="shared" si="0"/>
        <v>77412.909013508353</v>
      </c>
      <c r="AI6" s="10">
        <f t="shared" si="0"/>
        <v>79303.069637943903</v>
      </c>
      <c r="AJ6" s="10">
        <f t="shared" si="0"/>
        <v>81121.58590714517</v>
      </c>
      <c r="AK6" s="10">
        <f t="shared" si="0"/>
        <v>85078.630524596287</v>
      </c>
      <c r="AL6" s="10">
        <f t="shared" si="0"/>
        <v>87068.649146337921</v>
      </c>
      <c r="AM6" s="10">
        <f t="shared" si="0"/>
        <v>90353.063538746515</v>
      </c>
      <c r="AN6" s="10">
        <f t="shared" si="0"/>
        <v>91501.517709867083</v>
      </c>
      <c r="AO6" s="10">
        <f t="shared" si="0"/>
        <v>95463.317414723642</v>
      </c>
      <c r="AP6" s="10">
        <f t="shared" si="0"/>
        <v>96025.352190848251</v>
      </c>
      <c r="AQ6" s="10">
        <f t="shared" si="0"/>
        <v>96762.080433984418</v>
      </c>
      <c r="AR6" s="10">
        <f t="shared" si="0"/>
        <v>100332.41985060168</v>
      </c>
      <c r="AS6" s="10">
        <f t="shared" si="0"/>
        <v>102747.95944803706</v>
      </c>
      <c r="AT6" s="10">
        <f t="shared" si="0"/>
        <v>104434.49534541217</v>
      </c>
      <c r="AU6" s="10">
        <f t="shared" si="0"/>
        <v>105982.81763074952</v>
      </c>
    </row>
    <row r="7" spans="1:47" x14ac:dyDescent="0.2">
      <c r="A7" s="8" t="s">
        <v>51</v>
      </c>
      <c r="B7" s="9">
        <f>'Inedible Tallow Trade'!C32</f>
        <v>0.31722567426169457</v>
      </c>
      <c r="C7" s="9">
        <f>'Inedible Tallow Trade'!D32</f>
        <v>1.7634077848011209</v>
      </c>
      <c r="D7" s="9">
        <f>'Inedible Tallow Trade'!E32</f>
        <v>1.0322192816753333</v>
      </c>
      <c r="E7" s="9">
        <f>'Inedible Tallow Trade'!F32</f>
        <v>5.6313178714021431E-2</v>
      </c>
      <c r="F7" s="9">
        <f>'Inedible Tallow Trade'!G32</f>
        <v>14.723257425743064</v>
      </c>
      <c r="G7" s="9">
        <f>'Inedible Tallow Trade'!H32</f>
        <v>3.5273951999996112E-2</v>
      </c>
      <c r="H7" s="9">
        <f>'Inedible Tallow Trade'!I32</f>
        <v>6.3934037999991977E-2</v>
      </c>
      <c r="I7" s="9">
        <f>'Inedible Tallow Trade'!J32</f>
        <v>5.070630600000714E-2</v>
      </c>
      <c r="J7" s="9">
        <f>'Inedible Tallow Trade'!K32</f>
        <v>0.1168449660000018</v>
      </c>
      <c r="K7" s="9">
        <f>'Inedible Tallow Trade'!L32</f>
        <v>9.526301999251327E-2</v>
      </c>
      <c r="L7" s="9">
        <f>'Inedible Tallow Trade'!M32</f>
        <v>0.91663722986063845</v>
      </c>
      <c r="M7" s="9">
        <f>'Inedible Tallow Trade'!N32</f>
        <v>0.2645677998296212</v>
      </c>
      <c r="N7" s="9">
        <f>'Inedible Tallow Trade'!O32</f>
        <v>1.2605702448630514</v>
      </c>
      <c r="O7" s="9">
        <f>'Inedible Tallow Trade'!P32</f>
        <v>0.11991402734099355</v>
      </c>
      <c r="P7" s="9">
        <f>'Inedible Tallow Trade'!Q32</f>
        <v>1.9701911386378203E-2</v>
      </c>
      <c r="Q7" s="9">
        <f>'Inedible Tallow Trade'!R32</f>
        <v>0.16039181937516531</v>
      </c>
      <c r="R7" s="9">
        <f>'Inedible Tallow Trade'!S32</f>
        <v>1.3121910143985709E-2</v>
      </c>
      <c r="S7" s="9">
        <f>'Inedible Tallow Trade'!T32</f>
        <v>7.5689082504013766E-2</v>
      </c>
      <c r="T7" s="9">
        <f>'Inedible Tallow Trade'!U32</f>
        <v>12.660586376633955</v>
      </c>
      <c r="U7" s="9">
        <f>'Inedible Tallow Trade'!V32</f>
        <v>7.5980092608004132E-2</v>
      </c>
      <c r="V7" s="9">
        <f>'Inedible Tallow Trade'!W32</f>
        <v>2.1756290160780334</v>
      </c>
      <c r="W7" s="9">
        <f>'Inedible Tallow Trade'!X32</f>
        <v>23.309743983749993</v>
      </c>
      <c r="X7" s="9">
        <f>'Inedible Tallow Trade'!Y32</f>
        <v>26.917566262913283</v>
      </c>
      <c r="Y7" s="9">
        <f>'Inedible Tallow Trade'!Z32</f>
        <v>165.62311367664537</v>
      </c>
      <c r="Z7" s="9">
        <f>'Inedible Tallow Trade'!AA32</f>
        <v>185.00485619396864</v>
      </c>
      <c r="AA7" s="9">
        <f>'Inedible Tallow Trade'!AB32</f>
        <v>394.53725350136881</v>
      </c>
      <c r="AB7" s="9">
        <f>'Inedible Tallow Trade'!AC32</f>
        <v>1346.4183147809078</v>
      </c>
      <c r="AC7" s="10">
        <f>'Inedible Tallow Trade'!AD32</f>
        <v>2397.7502294069523</v>
      </c>
      <c r="AD7" s="10">
        <f>'Inedible Tallow Trade'!AE32</f>
        <v>2446.2785324858851</v>
      </c>
      <c r="AE7" s="10">
        <f>'Inedible Tallow Trade'!AF32</f>
        <v>3725.9736784573042</v>
      </c>
      <c r="AF7" s="10">
        <f>'Inedible Tallow Trade'!AG32</f>
        <v>4172.9670185396326</v>
      </c>
      <c r="AG7" s="10">
        <f>'Inedible Tallow Trade'!AH32</f>
        <v>5338.0239666741227</v>
      </c>
      <c r="AH7" s="10">
        <f>'Inedible Tallow Trade'!AI32</f>
        <v>8379.4648712479993</v>
      </c>
      <c r="AI7" s="10">
        <f>'Inedible Tallow Trade'!AJ32</f>
        <v>8092.6392807738093</v>
      </c>
      <c r="AJ7" s="10">
        <f>'Inedible Tallow Trade'!AK32</f>
        <v>8650.7875616311339</v>
      </c>
      <c r="AK7" s="10">
        <f>'Inedible Tallow Trade'!AL32</f>
        <v>8975.8442953976064</v>
      </c>
      <c r="AL7" s="10">
        <f>'Inedible Tallow Trade'!AM32</f>
        <v>10189.293158321574</v>
      </c>
      <c r="AM7" s="10">
        <f>'Inedible Tallow Trade'!AN32</f>
        <v>12161.857216325508</v>
      </c>
      <c r="AN7" s="10">
        <f>'Inedible Tallow Trade'!AO32</f>
        <v>13571.965311634871</v>
      </c>
      <c r="AO7" s="10">
        <f>'Inedible Tallow Trade'!AP32</f>
        <v>12691.796821467813</v>
      </c>
      <c r="AP7" s="10">
        <f>'Inedible Tallow Trade'!AQ32</f>
        <v>94.453096437852423</v>
      </c>
      <c r="AQ7" s="10">
        <f>'Inedible Tallow Trade'!AR32</f>
        <v>0</v>
      </c>
      <c r="AR7" s="10">
        <f>'Inedible Tallow Trade'!AS32</f>
        <v>0</v>
      </c>
      <c r="AS7" s="10">
        <f>'Inedible Tallow Trade'!AT32</f>
        <v>0</v>
      </c>
      <c r="AT7" s="10">
        <f>'Inedible Tallow Trade'!AU32</f>
        <v>0</v>
      </c>
      <c r="AU7" s="10">
        <f>'Inedible Tallow Trade'!AV32</f>
        <v>0</v>
      </c>
    </row>
    <row r="8" spans="1:47" x14ac:dyDescent="0.2">
      <c r="A8" s="8" t="s">
        <v>52</v>
      </c>
      <c r="B8" s="9" t="e">
        <f>B23+B40+B57</f>
        <v>#REF!</v>
      </c>
      <c r="C8" s="9" t="e">
        <f t="shared" ref="C8:AB8" si="1">C23+C40+C57</f>
        <v>#REF!</v>
      </c>
      <c r="D8" s="9" t="e">
        <f t="shared" si="1"/>
        <v>#REF!</v>
      </c>
      <c r="E8" s="9" t="e">
        <f t="shared" si="1"/>
        <v>#REF!</v>
      </c>
      <c r="F8" s="9" t="e">
        <f t="shared" si="1"/>
        <v>#REF!</v>
      </c>
      <c r="G8" s="9" t="e">
        <f t="shared" si="1"/>
        <v>#REF!</v>
      </c>
      <c r="H8" s="9" t="e">
        <f t="shared" si="1"/>
        <v>#REF!</v>
      </c>
      <c r="I8" s="9" t="e">
        <f t="shared" si="1"/>
        <v>#REF!</v>
      </c>
      <c r="J8" s="9" t="e">
        <f t="shared" si="1"/>
        <v>#REF!</v>
      </c>
      <c r="K8" s="9" t="e">
        <f t="shared" si="1"/>
        <v>#REF!</v>
      </c>
      <c r="L8" s="9" t="e">
        <f t="shared" si="1"/>
        <v>#REF!</v>
      </c>
      <c r="M8" s="9" t="e">
        <f t="shared" si="1"/>
        <v>#REF!</v>
      </c>
      <c r="N8" s="9" t="e">
        <f t="shared" si="1"/>
        <v>#REF!</v>
      </c>
      <c r="O8" s="9" t="e">
        <f t="shared" si="1"/>
        <v>#REF!</v>
      </c>
      <c r="P8" s="9" t="e">
        <f t="shared" si="1"/>
        <v>#REF!</v>
      </c>
      <c r="Q8" s="9" t="e">
        <f t="shared" si="1"/>
        <v>#REF!</v>
      </c>
      <c r="R8" s="9" t="e">
        <f t="shared" si="1"/>
        <v>#REF!</v>
      </c>
      <c r="S8" s="9" t="e">
        <f t="shared" si="1"/>
        <v>#REF!</v>
      </c>
      <c r="T8" s="9" t="e">
        <f t="shared" si="1"/>
        <v>#REF!</v>
      </c>
      <c r="U8" s="9" t="e">
        <f t="shared" si="1"/>
        <v>#REF!</v>
      </c>
      <c r="V8" s="9" t="e">
        <f t="shared" si="1"/>
        <v>#REF!</v>
      </c>
      <c r="W8" s="9" t="e">
        <f t="shared" si="1"/>
        <v>#REF!</v>
      </c>
      <c r="X8" s="9" t="e">
        <f t="shared" si="1"/>
        <v>#REF!</v>
      </c>
      <c r="Y8" s="9" t="e">
        <f t="shared" si="1"/>
        <v>#REF!</v>
      </c>
      <c r="Z8" s="9">
        <f t="shared" si="1"/>
        <v>73321.890548133393</v>
      </c>
      <c r="AA8" s="9">
        <f t="shared" si="1"/>
        <v>74094.882117946909</v>
      </c>
      <c r="AB8" s="9">
        <f t="shared" si="1"/>
        <v>73815.645723044538</v>
      </c>
      <c r="AC8" s="10">
        <f>SUM(AC5:AC7)</f>
        <v>73048.06790768441</v>
      </c>
      <c r="AD8" s="10">
        <f t="shared" ref="AD8:AU8" si="2">SUM(AD5:AD7)</f>
        <v>76189.931589563057</v>
      </c>
      <c r="AE8" s="10">
        <f t="shared" si="2"/>
        <v>80031.37086537396</v>
      </c>
      <c r="AF8" s="10">
        <f t="shared" si="2"/>
        <v>81587.882891347079</v>
      </c>
      <c r="AG8" s="10">
        <f t="shared" si="2"/>
        <v>85635.739885497474</v>
      </c>
      <c r="AH8" s="10">
        <f t="shared" si="2"/>
        <v>92246.557480001444</v>
      </c>
      <c r="AI8" s="10">
        <f t="shared" si="2"/>
        <v>94486.123179929535</v>
      </c>
      <c r="AJ8" s="10">
        <f t="shared" si="2"/>
        <v>97456.278969614592</v>
      </c>
      <c r="AK8" s="10">
        <f t="shared" si="2"/>
        <v>102940.10097078182</v>
      </c>
      <c r="AL8" s="10">
        <f t="shared" si="2"/>
        <v>107719.04169108438</v>
      </c>
      <c r="AM8" s="10">
        <f t="shared" si="2"/>
        <v>114031.45519466148</v>
      </c>
      <c r="AN8" s="10">
        <f t="shared" si="2"/>
        <v>117669.95359955737</v>
      </c>
      <c r="AO8" s="10">
        <f t="shared" si="2"/>
        <v>122218.45753188491</v>
      </c>
      <c r="AP8" s="10">
        <f t="shared" si="2"/>
        <v>110017.0219517427</v>
      </c>
      <c r="AQ8" s="10">
        <f t="shared" si="2"/>
        <v>110381.7835689209</v>
      </c>
      <c r="AR8" s="10">
        <f t="shared" si="2"/>
        <v>115373.35690077514</v>
      </c>
      <c r="AS8" s="10">
        <f t="shared" si="2"/>
        <v>118582.65679429835</v>
      </c>
      <c r="AT8" s="10">
        <f t="shared" si="2"/>
        <v>119790.61923270334</v>
      </c>
      <c r="AU8" s="10">
        <f t="shared" si="2"/>
        <v>122145.88463252132</v>
      </c>
    </row>
    <row r="9" spans="1:47" x14ac:dyDescent="0.2">
      <c r="A9" s="8" t="s">
        <v>53</v>
      </c>
      <c r="B9" s="9" t="e">
        <f>B15-B14</f>
        <v>#REF!</v>
      </c>
      <c r="C9" s="9" t="e">
        <f t="shared" ref="C9:AU9" si="3">C15-C14</f>
        <v>#REF!</v>
      </c>
      <c r="D9" s="9" t="e">
        <f t="shared" si="3"/>
        <v>#REF!</v>
      </c>
      <c r="E9" s="9" t="e">
        <f t="shared" si="3"/>
        <v>#REF!</v>
      </c>
      <c r="F9" s="9" t="e">
        <f t="shared" si="3"/>
        <v>#REF!</v>
      </c>
      <c r="G9" s="9" t="e">
        <f t="shared" si="3"/>
        <v>#REF!</v>
      </c>
      <c r="H9" s="9" t="e">
        <f t="shared" si="3"/>
        <v>#REF!</v>
      </c>
      <c r="I9" s="9" t="e">
        <f t="shared" si="3"/>
        <v>#REF!</v>
      </c>
      <c r="J9" s="9" t="e">
        <f t="shared" si="3"/>
        <v>#REF!</v>
      </c>
      <c r="K9" s="9" t="e">
        <f t="shared" si="3"/>
        <v>#REF!</v>
      </c>
      <c r="L9" s="9" t="e">
        <f t="shared" si="3"/>
        <v>#REF!</v>
      </c>
      <c r="M9" s="9" t="e">
        <f t="shared" si="3"/>
        <v>#REF!</v>
      </c>
      <c r="N9" s="9" t="e">
        <f t="shared" si="3"/>
        <v>#REF!</v>
      </c>
      <c r="O9" s="9" t="e">
        <f t="shared" si="3"/>
        <v>#REF!</v>
      </c>
      <c r="P9" s="9" t="e">
        <f t="shared" si="3"/>
        <v>#REF!</v>
      </c>
      <c r="Q9" s="9" t="e">
        <f t="shared" si="3"/>
        <v>#REF!</v>
      </c>
      <c r="R9" s="9" t="e">
        <f t="shared" si="3"/>
        <v>#REF!</v>
      </c>
      <c r="S9" s="9" t="e">
        <f t="shared" si="3"/>
        <v>#REF!</v>
      </c>
      <c r="T9" s="9" t="e">
        <f t="shared" si="3"/>
        <v>#REF!</v>
      </c>
      <c r="U9" s="9" t="e">
        <f t="shared" si="3"/>
        <v>#REF!</v>
      </c>
      <c r="V9" s="9" t="e">
        <f t="shared" si="3"/>
        <v>#REF!</v>
      </c>
      <c r="W9" s="9" t="e">
        <f t="shared" si="3"/>
        <v>#REF!</v>
      </c>
      <c r="X9" s="9" t="e">
        <f t="shared" si="3"/>
        <v>#REF!</v>
      </c>
      <c r="Y9" s="9" t="e">
        <f t="shared" si="3"/>
        <v>#REF!</v>
      </c>
      <c r="Z9" s="9">
        <f t="shared" si="3"/>
        <v>68344.800549859719</v>
      </c>
      <c r="AA9" s="9">
        <f t="shared" si="3"/>
        <v>69042.344158444233</v>
      </c>
      <c r="AB9" s="9">
        <f t="shared" si="3"/>
        <v>68960.695954059178</v>
      </c>
      <c r="AC9" s="10">
        <f t="shared" si="3"/>
        <v>68988.863930692125</v>
      </c>
      <c r="AD9" s="10">
        <f t="shared" si="3"/>
        <v>72396.782357349439</v>
      </c>
      <c r="AE9" s="10">
        <f t="shared" si="3"/>
        <v>76419.156706427253</v>
      </c>
      <c r="AF9" s="10">
        <f t="shared" si="3"/>
        <v>77283.37400077247</v>
      </c>
      <c r="AG9" s="10">
        <f t="shared" si="3"/>
        <v>78687.617924718885</v>
      </c>
      <c r="AH9" s="10">
        <f t="shared" si="3"/>
        <v>84660.430266296054</v>
      </c>
      <c r="AI9" s="10">
        <f t="shared" si="3"/>
        <v>86334.979188607394</v>
      </c>
      <c r="AJ9" s="10">
        <f t="shared" si="3"/>
        <v>88142.953317461215</v>
      </c>
      <c r="AK9" s="10">
        <f t="shared" si="3"/>
        <v>92044.194219696466</v>
      </c>
      <c r="AL9" s="10">
        <f t="shared" si="3"/>
        <v>95799.778445935954</v>
      </c>
      <c r="AM9" s="10">
        <f t="shared" si="3"/>
        <v>101041.18890296263</v>
      </c>
      <c r="AN9" s="10">
        <f t="shared" si="3"/>
        <v>103226.44010335684</v>
      </c>
      <c r="AO9" s="10">
        <f t="shared" si="3"/>
        <v>107955.12930808081</v>
      </c>
      <c r="AP9" s="10">
        <f t="shared" si="3"/>
        <v>96094.544349806456</v>
      </c>
      <c r="AQ9" s="10">
        <f t="shared" si="3"/>
        <v>95340.111644747449</v>
      </c>
      <c r="AR9" s="10">
        <f t="shared" si="3"/>
        <v>99538.659554513841</v>
      </c>
      <c r="AS9" s="10">
        <f t="shared" si="3"/>
        <v>103226.44104775719</v>
      </c>
      <c r="AT9" s="10">
        <f t="shared" si="3"/>
        <v>103626.81735693153</v>
      </c>
      <c r="AU9" s="10">
        <f t="shared" si="3"/>
        <v>103519.91720428469</v>
      </c>
    </row>
    <row r="10" spans="1:47" x14ac:dyDescent="0.2">
      <c r="A10" s="8" t="s">
        <v>54</v>
      </c>
      <c r="B10" s="9" t="e">
        <f>B11+B12</f>
        <v>#REF!</v>
      </c>
      <c r="C10" s="9" t="e">
        <f t="shared" ref="C10:AU10" si="4">C11+C12</f>
        <v>#REF!</v>
      </c>
      <c r="D10" s="9" t="e">
        <f t="shared" si="4"/>
        <v>#REF!</v>
      </c>
      <c r="E10" s="9" t="e">
        <f t="shared" si="4"/>
        <v>#REF!</v>
      </c>
      <c r="F10" s="9" t="e">
        <f t="shared" si="4"/>
        <v>#REF!</v>
      </c>
      <c r="G10" s="9" t="e">
        <f t="shared" si="4"/>
        <v>#REF!</v>
      </c>
      <c r="H10" s="9" t="e">
        <f t="shared" si="4"/>
        <v>#REF!</v>
      </c>
      <c r="I10" s="9" t="e">
        <f t="shared" si="4"/>
        <v>#REF!</v>
      </c>
      <c r="J10" s="9" t="e">
        <f t="shared" si="4"/>
        <v>#REF!</v>
      </c>
      <c r="K10" s="9" t="e">
        <f t="shared" si="4"/>
        <v>#REF!</v>
      </c>
      <c r="L10" s="9" t="e">
        <f t="shared" si="4"/>
        <v>#REF!</v>
      </c>
      <c r="M10" s="9" t="e">
        <f t="shared" si="4"/>
        <v>#REF!</v>
      </c>
      <c r="N10" s="9" t="e">
        <f t="shared" si="4"/>
        <v>#REF!</v>
      </c>
      <c r="O10" s="9" t="e">
        <f t="shared" si="4"/>
        <v>#REF!</v>
      </c>
      <c r="P10" s="9" t="e">
        <f t="shared" si="4"/>
        <v>#REF!</v>
      </c>
      <c r="Q10" s="9" t="e">
        <f t="shared" si="4"/>
        <v>#REF!</v>
      </c>
      <c r="R10" s="9" t="e">
        <f t="shared" si="4"/>
        <v>#REF!</v>
      </c>
      <c r="S10" s="9" t="e">
        <f t="shared" si="4"/>
        <v>#REF!</v>
      </c>
      <c r="T10" s="9" t="e">
        <f t="shared" si="4"/>
        <v>#REF!</v>
      </c>
      <c r="U10" s="9" t="e">
        <f t="shared" si="4"/>
        <v>#REF!</v>
      </c>
      <c r="V10" s="9" t="e">
        <f t="shared" si="4"/>
        <v>#REF!</v>
      </c>
      <c r="W10" s="9" t="e">
        <f t="shared" si="4"/>
        <v>#REF!</v>
      </c>
      <c r="X10" s="9" t="e">
        <f t="shared" si="4"/>
        <v>#REF!</v>
      </c>
      <c r="Y10" s="9" t="e">
        <f t="shared" si="4"/>
        <v>#REF!</v>
      </c>
      <c r="Z10" s="9">
        <f t="shared" si="4"/>
        <v>18697.973624994313</v>
      </c>
      <c r="AA10" s="9">
        <f t="shared" si="4"/>
        <v>19760.037904647772</v>
      </c>
      <c r="AB10" s="9">
        <f t="shared" si="4"/>
        <v>20283.913023227193</v>
      </c>
      <c r="AC10" s="10">
        <f t="shared" si="4"/>
        <v>28520.725358270691</v>
      </c>
      <c r="AD10" s="10">
        <f t="shared" si="4"/>
        <v>38662.477442343028</v>
      </c>
      <c r="AE10" s="10">
        <f t="shared" si="4"/>
        <v>44810.930923535023</v>
      </c>
      <c r="AF10" s="10">
        <f t="shared" si="4"/>
        <v>41977.752335795143</v>
      </c>
      <c r="AG10" s="10">
        <f t="shared" si="4"/>
        <v>45977.63153206688</v>
      </c>
      <c r="AH10" s="10">
        <f t="shared" si="4"/>
        <v>56196.181838225159</v>
      </c>
      <c r="AI10" s="10">
        <f t="shared" si="4"/>
        <v>56976.966877576815</v>
      </c>
      <c r="AJ10" s="10">
        <f t="shared" si="4"/>
        <v>62299.635868199563</v>
      </c>
      <c r="AK10" s="10">
        <f t="shared" si="4"/>
        <v>69206.119717674694</v>
      </c>
      <c r="AL10" s="10">
        <f t="shared" si="4"/>
        <v>75531.446092078695</v>
      </c>
      <c r="AM10" s="10">
        <f t="shared" si="4"/>
        <v>88602.928937834018</v>
      </c>
      <c r="AN10" s="10">
        <f t="shared" si="4"/>
        <v>88168.190877961722</v>
      </c>
      <c r="AO10" s="10">
        <f t="shared" si="4"/>
        <v>91688.901374998692</v>
      </c>
      <c r="AP10" s="10">
        <f t="shared" si="4"/>
        <v>95005.61181215111</v>
      </c>
      <c r="AQ10" s="10">
        <f t="shared" si="4"/>
        <v>88570.247024651428</v>
      </c>
      <c r="AR10" s="10">
        <f t="shared" si="4"/>
        <v>93049.733931249706</v>
      </c>
      <c r="AS10" s="10">
        <f t="shared" si="4"/>
        <v>101107.50038484845</v>
      </c>
      <c r="AT10" s="10">
        <f t="shared" si="4"/>
        <v>102180.34058940363</v>
      </c>
      <c r="AU10" s="10">
        <f t="shared" si="4"/>
        <v>94864.26140644103</v>
      </c>
    </row>
    <row r="11" spans="1:47" x14ac:dyDescent="0.2">
      <c r="A11" s="8" t="s">
        <v>55</v>
      </c>
      <c r="B11" s="9" t="e">
        <f>B26+B43+B60</f>
        <v>#REF!</v>
      </c>
      <c r="C11" s="9" t="e">
        <f t="shared" ref="C11:AU12" si="5">C26+C43+C60</f>
        <v>#REF!</v>
      </c>
      <c r="D11" s="9" t="e">
        <f t="shared" si="5"/>
        <v>#REF!</v>
      </c>
      <c r="E11" s="9" t="e">
        <f t="shared" si="5"/>
        <v>#REF!</v>
      </c>
      <c r="F11" s="9" t="e">
        <f t="shared" si="5"/>
        <v>#REF!</v>
      </c>
      <c r="G11" s="9" t="e">
        <f t="shared" si="5"/>
        <v>#REF!</v>
      </c>
      <c r="H11" s="9" t="e">
        <f t="shared" si="5"/>
        <v>#REF!</v>
      </c>
      <c r="I11" s="9" t="e">
        <f t="shared" si="5"/>
        <v>#REF!</v>
      </c>
      <c r="J11" s="9" t="e">
        <f t="shared" si="5"/>
        <v>#REF!</v>
      </c>
      <c r="K11" s="9" t="e">
        <f t="shared" si="5"/>
        <v>#REF!</v>
      </c>
      <c r="L11" s="9" t="e">
        <f t="shared" si="5"/>
        <v>#REF!</v>
      </c>
      <c r="M11" s="9" t="e">
        <f t="shared" si="5"/>
        <v>#REF!</v>
      </c>
      <c r="N11" s="9" t="e">
        <f t="shared" si="5"/>
        <v>#REF!</v>
      </c>
      <c r="O11" s="9" t="e">
        <f t="shared" si="5"/>
        <v>#REF!</v>
      </c>
      <c r="P11" s="9" t="e">
        <f t="shared" si="5"/>
        <v>#REF!</v>
      </c>
      <c r="Q11" s="9" t="e">
        <f t="shared" si="5"/>
        <v>#REF!</v>
      </c>
      <c r="R11" s="9" t="e">
        <f t="shared" si="5"/>
        <v>#REF!</v>
      </c>
      <c r="S11" s="9" t="e">
        <f t="shared" si="5"/>
        <v>#REF!</v>
      </c>
      <c r="T11" s="9" t="e">
        <f t="shared" si="5"/>
        <v>#REF!</v>
      </c>
      <c r="U11" s="9" t="e">
        <f t="shared" si="5"/>
        <v>#REF!</v>
      </c>
      <c r="V11" s="9" t="e">
        <f t="shared" si="5"/>
        <v>#REF!</v>
      </c>
      <c r="W11" s="9" t="e">
        <f t="shared" si="5"/>
        <v>#REF!</v>
      </c>
      <c r="X11" s="9" t="e">
        <f t="shared" si="5"/>
        <v>#REF!</v>
      </c>
      <c r="Y11" s="9" t="e">
        <f t="shared" si="5"/>
        <v>#REF!</v>
      </c>
      <c r="Z11" s="9">
        <f t="shared" si="5"/>
        <v>13543.893098484814</v>
      </c>
      <c r="AA11" s="9">
        <f t="shared" si="5"/>
        <v>14099.398430974165</v>
      </c>
      <c r="AB11" s="9">
        <f t="shared" si="5"/>
        <v>12788.113965821743</v>
      </c>
      <c r="AC11" s="10">
        <f t="shared" si="5"/>
        <v>13706.277307344746</v>
      </c>
      <c r="AD11" s="10">
        <f t="shared" si="5"/>
        <v>14699.132964250144</v>
      </c>
      <c r="AE11" s="10">
        <f t="shared" si="5"/>
        <v>14462.657464631913</v>
      </c>
      <c r="AF11" s="10">
        <f t="shared" si="5"/>
        <v>14489.064553915165</v>
      </c>
      <c r="AG11" s="10">
        <f t="shared" si="5"/>
        <v>14276.498513351111</v>
      </c>
      <c r="AH11" s="10">
        <f t="shared" si="5"/>
        <v>15117.574662340388</v>
      </c>
      <c r="AI11" s="10">
        <f t="shared" si="5"/>
        <v>12745.648991058595</v>
      </c>
      <c r="AJ11" s="10">
        <f t="shared" si="5"/>
        <v>13606.63080475756</v>
      </c>
      <c r="AK11" s="10">
        <f t="shared" si="5"/>
        <v>12959.720128961122</v>
      </c>
      <c r="AL11" s="10">
        <f t="shared" si="5"/>
        <v>13175.600191050355</v>
      </c>
      <c r="AM11" s="10">
        <f t="shared" si="5"/>
        <v>14139.452872639462</v>
      </c>
      <c r="AN11" s="10">
        <f t="shared" si="5"/>
        <v>12146.709991144313</v>
      </c>
      <c r="AO11" s="10">
        <f t="shared" si="5"/>
        <v>13197.747530301927</v>
      </c>
      <c r="AP11" s="10">
        <f t="shared" si="5"/>
        <v>13017.265922635632</v>
      </c>
      <c r="AQ11" s="10">
        <f t="shared" si="5"/>
        <v>11675.092375911159</v>
      </c>
      <c r="AR11" s="10">
        <f t="shared" si="5"/>
        <v>10278.43683932752</v>
      </c>
      <c r="AS11" s="10">
        <f t="shared" si="5"/>
        <v>10173.676273016821</v>
      </c>
      <c r="AT11" s="10">
        <f t="shared" si="5"/>
        <v>9934.8444879038689</v>
      </c>
      <c r="AU11" s="10">
        <f t="shared" si="5"/>
        <v>8076.7586742990443</v>
      </c>
    </row>
    <row r="12" spans="1:47" x14ac:dyDescent="0.2">
      <c r="A12" s="8" t="s">
        <v>56</v>
      </c>
      <c r="B12" s="9" t="e">
        <f>B27+B44+B61</f>
        <v>#REF!</v>
      </c>
      <c r="C12" s="9" t="e">
        <f t="shared" si="5"/>
        <v>#REF!</v>
      </c>
      <c r="D12" s="9" t="e">
        <f t="shared" si="5"/>
        <v>#REF!</v>
      </c>
      <c r="E12" s="9" t="e">
        <f t="shared" si="5"/>
        <v>#REF!</v>
      </c>
      <c r="F12" s="9" t="e">
        <f t="shared" si="5"/>
        <v>#REF!</v>
      </c>
      <c r="G12" s="9" t="e">
        <f t="shared" si="5"/>
        <v>#REF!</v>
      </c>
      <c r="H12" s="9" t="e">
        <f t="shared" si="5"/>
        <v>#REF!</v>
      </c>
      <c r="I12" s="9" t="e">
        <f t="shared" si="5"/>
        <v>#REF!</v>
      </c>
      <c r="J12" s="9" t="e">
        <f t="shared" si="5"/>
        <v>#REF!</v>
      </c>
      <c r="K12" s="9" t="e">
        <f t="shared" si="5"/>
        <v>#REF!</v>
      </c>
      <c r="L12" s="9" t="e">
        <f t="shared" si="5"/>
        <v>#REF!</v>
      </c>
      <c r="M12" s="9" t="e">
        <f t="shared" si="5"/>
        <v>#REF!</v>
      </c>
      <c r="N12" s="9" t="e">
        <f t="shared" si="5"/>
        <v>#REF!</v>
      </c>
      <c r="O12" s="9" t="e">
        <f t="shared" si="5"/>
        <v>#REF!</v>
      </c>
      <c r="P12" s="9" t="e">
        <f t="shared" si="5"/>
        <v>#REF!</v>
      </c>
      <c r="Q12" s="9" t="e">
        <f t="shared" si="5"/>
        <v>#REF!</v>
      </c>
      <c r="R12" s="9" t="e">
        <f t="shared" si="5"/>
        <v>#REF!</v>
      </c>
      <c r="S12" s="9" t="e">
        <f t="shared" si="5"/>
        <v>#REF!</v>
      </c>
      <c r="T12" s="9" t="e">
        <f t="shared" si="5"/>
        <v>#REF!</v>
      </c>
      <c r="U12" s="9" t="e">
        <f t="shared" si="5"/>
        <v>#REF!</v>
      </c>
      <c r="V12" s="9" t="e">
        <f t="shared" si="5"/>
        <v>#REF!</v>
      </c>
      <c r="W12" s="9" t="e">
        <f t="shared" si="5"/>
        <v>#REF!</v>
      </c>
      <c r="X12" s="9" t="e">
        <f t="shared" si="5"/>
        <v>#REF!</v>
      </c>
      <c r="Y12" s="9" t="e">
        <f t="shared" si="5"/>
        <v>#REF!</v>
      </c>
      <c r="Z12" s="9">
        <f t="shared" si="5"/>
        <v>5154.0805265094987</v>
      </c>
      <c r="AA12" s="9">
        <f t="shared" si="5"/>
        <v>5660.6394736736074</v>
      </c>
      <c r="AB12" s="9">
        <f t="shared" si="5"/>
        <v>7495.7990574054484</v>
      </c>
      <c r="AC12" s="10">
        <f t="shared" si="5"/>
        <v>14814.448050925945</v>
      </c>
      <c r="AD12" s="10">
        <f t="shared" si="5"/>
        <v>23963.344478092884</v>
      </c>
      <c r="AE12" s="10">
        <f t="shared" si="5"/>
        <v>30348.273458903113</v>
      </c>
      <c r="AF12" s="10">
        <f t="shared" si="5"/>
        <v>27488.68778187998</v>
      </c>
      <c r="AG12" s="10">
        <f t="shared" si="5"/>
        <v>31701.133018715773</v>
      </c>
      <c r="AH12" s="10">
        <f t="shared" si="5"/>
        <v>41078.607175884768</v>
      </c>
      <c r="AI12" s="10">
        <f t="shared" si="5"/>
        <v>44231.31788651822</v>
      </c>
      <c r="AJ12" s="10">
        <f t="shared" si="5"/>
        <v>48693.005063442004</v>
      </c>
      <c r="AK12" s="10">
        <f t="shared" si="5"/>
        <v>56246.399588713568</v>
      </c>
      <c r="AL12" s="10">
        <f t="shared" si="5"/>
        <v>62355.84590102834</v>
      </c>
      <c r="AM12" s="10">
        <f t="shared" si="5"/>
        <v>74463.476065194554</v>
      </c>
      <c r="AN12" s="10">
        <f t="shared" si="5"/>
        <v>76021.480886817415</v>
      </c>
      <c r="AO12" s="10">
        <f t="shared" si="5"/>
        <v>78491.153844696761</v>
      </c>
      <c r="AP12" s="10">
        <f t="shared" si="5"/>
        <v>81988.345889515476</v>
      </c>
      <c r="AQ12" s="10">
        <f t="shared" si="5"/>
        <v>76895.154648740267</v>
      </c>
      <c r="AR12" s="10">
        <f t="shared" si="5"/>
        <v>82771.297091922184</v>
      </c>
      <c r="AS12" s="10">
        <f t="shared" si="5"/>
        <v>90933.824111831622</v>
      </c>
      <c r="AT12" s="10">
        <f t="shared" si="5"/>
        <v>92245.496101499753</v>
      </c>
      <c r="AU12" s="10">
        <f t="shared" si="5"/>
        <v>86787.502732141991</v>
      </c>
    </row>
    <row r="13" spans="1:47" x14ac:dyDescent="0.2">
      <c r="A13" s="8" t="s">
        <v>57</v>
      </c>
      <c r="B13" s="9" t="e">
        <f>B9-B10</f>
        <v>#REF!</v>
      </c>
      <c r="C13" s="9" t="e">
        <f t="shared" ref="C13:AU13" si="6">C9-C10</f>
        <v>#REF!</v>
      </c>
      <c r="D13" s="9" t="e">
        <f t="shared" si="6"/>
        <v>#REF!</v>
      </c>
      <c r="E13" s="9" t="e">
        <f t="shared" si="6"/>
        <v>#REF!</v>
      </c>
      <c r="F13" s="9" t="e">
        <f t="shared" si="6"/>
        <v>#REF!</v>
      </c>
      <c r="G13" s="9" t="e">
        <f t="shared" si="6"/>
        <v>#REF!</v>
      </c>
      <c r="H13" s="9" t="e">
        <f t="shared" si="6"/>
        <v>#REF!</v>
      </c>
      <c r="I13" s="9" t="e">
        <f t="shared" si="6"/>
        <v>#REF!</v>
      </c>
      <c r="J13" s="9" t="e">
        <f t="shared" si="6"/>
        <v>#REF!</v>
      </c>
      <c r="K13" s="9" t="e">
        <f t="shared" si="6"/>
        <v>#REF!</v>
      </c>
      <c r="L13" s="9" t="e">
        <f t="shared" si="6"/>
        <v>#REF!</v>
      </c>
      <c r="M13" s="9" t="e">
        <f t="shared" si="6"/>
        <v>#REF!</v>
      </c>
      <c r="N13" s="9" t="e">
        <f t="shared" si="6"/>
        <v>#REF!</v>
      </c>
      <c r="O13" s="9" t="e">
        <f t="shared" si="6"/>
        <v>#REF!</v>
      </c>
      <c r="P13" s="9" t="e">
        <f t="shared" si="6"/>
        <v>#REF!</v>
      </c>
      <c r="Q13" s="9" t="e">
        <f t="shared" si="6"/>
        <v>#REF!</v>
      </c>
      <c r="R13" s="9" t="e">
        <f t="shared" si="6"/>
        <v>#REF!</v>
      </c>
      <c r="S13" s="9" t="e">
        <f t="shared" si="6"/>
        <v>#REF!</v>
      </c>
      <c r="T13" s="9" t="e">
        <f t="shared" si="6"/>
        <v>#REF!</v>
      </c>
      <c r="U13" s="9" t="e">
        <f t="shared" si="6"/>
        <v>#REF!</v>
      </c>
      <c r="V13" s="9" t="e">
        <f t="shared" si="6"/>
        <v>#REF!</v>
      </c>
      <c r="W13" s="9" t="e">
        <f t="shared" si="6"/>
        <v>#REF!</v>
      </c>
      <c r="X13" s="9" t="e">
        <f t="shared" si="6"/>
        <v>#REF!</v>
      </c>
      <c r="Y13" s="9" t="e">
        <f t="shared" si="6"/>
        <v>#REF!</v>
      </c>
      <c r="Z13" s="9">
        <f t="shared" si="6"/>
        <v>49646.826924865411</v>
      </c>
      <c r="AA13" s="9">
        <f t="shared" si="6"/>
        <v>49282.306253796458</v>
      </c>
      <c r="AB13" s="9">
        <f t="shared" si="6"/>
        <v>48676.782930831985</v>
      </c>
      <c r="AC13" s="10">
        <f t="shared" si="6"/>
        <v>40468.138572421434</v>
      </c>
      <c r="AD13" s="10">
        <f t="shared" si="6"/>
        <v>33734.304915006411</v>
      </c>
      <c r="AE13" s="10">
        <f t="shared" si="6"/>
        <v>31608.22578289223</v>
      </c>
      <c r="AF13" s="10">
        <f t="shared" si="6"/>
        <v>35305.621664977327</v>
      </c>
      <c r="AG13" s="10">
        <f t="shared" si="6"/>
        <v>32709.986392652005</v>
      </c>
      <c r="AH13" s="10">
        <f t="shared" si="6"/>
        <v>28464.248428070896</v>
      </c>
      <c r="AI13" s="10">
        <f t="shared" si="6"/>
        <v>29358.012311030579</v>
      </c>
      <c r="AJ13" s="10">
        <f t="shared" si="6"/>
        <v>25843.317449261653</v>
      </c>
      <c r="AK13" s="10">
        <f t="shared" si="6"/>
        <v>22838.074502021773</v>
      </c>
      <c r="AL13" s="10">
        <f t="shared" si="6"/>
        <v>20268.332353857259</v>
      </c>
      <c r="AM13" s="10">
        <f t="shared" si="6"/>
        <v>12438.259965128615</v>
      </c>
      <c r="AN13" s="10">
        <f t="shared" si="6"/>
        <v>15058.24922539512</v>
      </c>
      <c r="AO13" s="10">
        <f t="shared" si="6"/>
        <v>16266.227933082118</v>
      </c>
      <c r="AP13" s="10">
        <f t="shared" si="6"/>
        <v>1088.9325376553461</v>
      </c>
      <c r="AQ13" s="10">
        <f t="shared" si="6"/>
        <v>6769.8646200960211</v>
      </c>
      <c r="AR13" s="10">
        <f t="shared" si="6"/>
        <v>6488.9256232641346</v>
      </c>
      <c r="AS13" s="10">
        <f t="shared" si="6"/>
        <v>2118.9406629087462</v>
      </c>
      <c r="AT13" s="10">
        <f t="shared" si="6"/>
        <v>1446.4767675278999</v>
      </c>
      <c r="AU13" s="10">
        <f t="shared" si="6"/>
        <v>8655.6557978436613</v>
      </c>
    </row>
    <row r="14" spans="1:47" x14ac:dyDescent="0.2">
      <c r="A14" s="8" t="s">
        <v>58</v>
      </c>
      <c r="B14" s="9">
        <f>'Inedible Tallow Trade'!C33</f>
        <v>4367.5278382596453</v>
      </c>
      <c r="C14" s="9">
        <f>'Inedible Tallow Trade'!D33</f>
        <v>2873.4734880661726</v>
      </c>
      <c r="D14" s="9">
        <f>'Inedible Tallow Trade'!E33</f>
        <v>3925.9756086026478</v>
      </c>
      <c r="E14" s="9">
        <f>'Inedible Tallow Trade'!F33</f>
        <v>3765.6708169878093</v>
      </c>
      <c r="F14" s="9">
        <f>'Inedible Tallow Trade'!G33</f>
        <v>3223.6323484831578</v>
      </c>
      <c r="G14" s="9">
        <f>'Inedible Tallow Trade'!H33</f>
        <v>2619.5358130985296</v>
      </c>
      <c r="H14" s="9">
        <f>'Inedible Tallow Trade'!I33</f>
        <v>2993.3143077523832</v>
      </c>
      <c r="I14" s="9">
        <f>'Inedible Tallow Trade'!J33</f>
        <v>2933.2601755426717</v>
      </c>
      <c r="J14" s="9">
        <f>'Inedible Tallow Trade'!K33</f>
        <v>2494.2503165682365</v>
      </c>
      <c r="K14" s="9">
        <f>'Inedible Tallow Trade'!L33</f>
        <v>2053.2301940618077</v>
      </c>
      <c r="L14" s="9">
        <f>'Inedible Tallow Trade'!M33</f>
        <v>2487.0661108259051</v>
      </c>
      <c r="M14" s="9">
        <f>'Inedible Tallow Trade'!N33</f>
        <v>2571.5183286564948</v>
      </c>
      <c r="N14" s="9">
        <f>'Inedible Tallow Trade'!O33</f>
        <v>2609.9118853603136</v>
      </c>
      <c r="O14" s="9">
        <f>'Inedible Tallow Trade'!P33</f>
        <v>1844.1177719023747</v>
      </c>
      <c r="P14" s="9">
        <f>'Inedible Tallow Trade'!Q33</f>
        <v>2166.3987004030555</v>
      </c>
      <c r="Q14" s="9">
        <f>'Inedible Tallow Trade'!R33</f>
        <v>1814.16869188847</v>
      </c>
      <c r="R14" s="9">
        <f>'Inedible Tallow Trade'!S33</f>
        <v>1409.6232387639875</v>
      </c>
      <c r="S14" s="9">
        <f>'Inedible Tallow Trade'!T33</f>
        <v>1561.9863714965993</v>
      </c>
      <c r="T14" s="9">
        <f>'Inedible Tallow Trade'!U33</f>
        <v>1704.446670758706</v>
      </c>
      <c r="U14" s="9">
        <f>'Inedible Tallow Trade'!V33</f>
        <v>1243.4712689426578</v>
      </c>
      <c r="V14" s="9">
        <f>'Inedible Tallow Trade'!W33</f>
        <v>1381.5466235484478</v>
      </c>
      <c r="W14" s="9">
        <f>'Inedible Tallow Trade'!X33</f>
        <v>1671.4194931313459</v>
      </c>
      <c r="X14" s="9">
        <f>'Inedible Tallow Trade'!Y33</f>
        <v>1420.5362490894861</v>
      </c>
      <c r="Y14" s="9">
        <f>'Inedible Tallow Trade'!Z33</f>
        <v>1254.265224999567</v>
      </c>
      <c r="Z14" s="9">
        <f>'Inedible Tallow Trade'!AA33</f>
        <v>1317.0798298873731</v>
      </c>
      <c r="AA14" s="9">
        <f>'Inedible Tallow Trade'!AB33</f>
        <v>1325.4056211069078</v>
      </c>
      <c r="AB14" s="9">
        <f>'Inedible Tallow Trade'!AC33</f>
        <v>1091.631802739314</v>
      </c>
      <c r="AC14" s="10">
        <f>'Inedible Tallow Trade'!AD33</f>
        <v>363.049616028061</v>
      </c>
      <c r="AD14" s="10">
        <f>'Inedible Tallow Trade'!AE33</f>
        <v>515.91146517204663</v>
      </c>
      <c r="AE14" s="10">
        <f>'Inedible Tallow Trade'!AF33</f>
        <v>410.89573202193856</v>
      </c>
      <c r="AF14" s="10">
        <f>'Inedible Tallow Trade'!AG33</f>
        <v>563.89389463421514</v>
      </c>
      <c r="AG14" s="10">
        <f>'Inedible Tallow Trade'!AH33</f>
        <v>490.8151510334942</v>
      </c>
      <c r="AH14" s="10">
        <f>'Inedible Tallow Trade'!AI33</f>
        <v>494.05948599356685</v>
      </c>
      <c r="AI14" s="10">
        <f>'Inedible Tallow Trade'!AJ33</f>
        <v>465.58502398385281</v>
      </c>
      <c r="AJ14" s="10">
        <f>'Inedible Tallow Trade'!AK33</f>
        <v>426.22975336544368</v>
      </c>
      <c r="AK14" s="10">
        <f>'Inedible Tallow Trade'!AL33</f>
        <v>434.99108316045607</v>
      </c>
      <c r="AL14" s="10">
        <f>'Inedible Tallow Trade'!AM33</f>
        <v>404.19855355896209</v>
      </c>
      <c r="AM14" s="10">
        <f>'Inedible Tallow Trade'!AN33</f>
        <v>393.79571364344497</v>
      </c>
      <c r="AN14" s="10">
        <f>'Inedible Tallow Trade'!AO33</f>
        <v>380.11508495707056</v>
      </c>
      <c r="AO14" s="10">
        <f>'Inedible Tallow Trade'!AP33</f>
        <v>365.63389124750137</v>
      </c>
      <c r="AP14" s="10">
        <f>'Inedible Tallow Trade'!AQ33</f>
        <v>302.38865814976936</v>
      </c>
      <c r="AQ14" s="10">
        <f>'Inedible Tallow Trade'!AR33</f>
        <v>0</v>
      </c>
      <c r="AR14" s="10">
        <f>'Inedible Tallow Trade'!AS33</f>
        <v>0</v>
      </c>
      <c r="AS14" s="10">
        <f>'Inedible Tallow Trade'!AT33</f>
        <v>0</v>
      </c>
      <c r="AT14" s="10">
        <f>'Inedible Tallow Trade'!AU33</f>
        <v>0</v>
      </c>
      <c r="AU14" s="10">
        <f>'Inedible Tallow Trade'!AV33</f>
        <v>0</v>
      </c>
    </row>
    <row r="15" spans="1:47" x14ac:dyDescent="0.2">
      <c r="A15" s="8" t="s">
        <v>59</v>
      </c>
      <c r="B15" s="9" t="e">
        <f>B8-B16</f>
        <v>#REF!</v>
      </c>
      <c r="C15" s="9" t="e">
        <f t="shared" ref="C15:AU15" si="7">C8-C16</f>
        <v>#REF!</v>
      </c>
      <c r="D15" s="9" t="e">
        <f t="shared" si="7"/>
        <v>#REF!</v>
      </c>
      <c r="E15" s="9" t="e">
        <f t="shared" si="7"/>
        <v>#REF!</v>
      </c>
      <c r="F15" s="9" t="e">
        <f t="shared" si="7"/>
        <v>#REF!</v>
      </c>
      <c r="G15" s="9" t="e">
        <f t="shared" si="7"/>
        <v>#REF!</v>
      </c>
      <c r="H15" s="9" t="e">
        <f t="shared" si="7"/>
        <v>#REF!</v>
      </c>
      <c r="I15" s="9" t="e">
        <f t="shared" si="7"/>
        <v>#REF!</v>
      </c>
      <c r="J15" s="9" t="e">
        <f t="shared" si="7"/>
        <v>#REF!</v>
      </c>
      <c r="K15" s="9" t="e">
        <f t="shared" si="7"/>
        <v>#REF!</v>
      </c>
      <c r="L15" s="9" t="e">
        <f t="shared" si="7"/>
        <v>#REF!</v>
      </c>
      <c r="M15" s="9" t="e">
        <f t="shared" si="7"/>
        <v>#REF!</v>
      </c>
      <c r="N15" s="9" t="e">
        <f t="shared" si="7"/>
        <v>#REF!</v>
      </c>
      <c r="O15" s="9" t="e">
        <f t="shared" si="7"/>
        <v>#REF!</v>
      </c>
      <c r="P15" s="9" t="e">
        <f t="shared" si="7"/>
        <v>#REF!</v>
      </c>
      <c r="Q15" s="9" t="e">
        <f t="shared" si="7"/>
        <v>#REF!</v>
      </c>
      <c r="R15" s="9" t="e">
        <f t="shared" si="7"/>
        <v>#REF!</v>
      </c>
      <c r="S15" s="9" t="e">
        <f t="shared" si="7"/>
        <v>#REF!</v>
      </c>
      <c r="T15" s="9" t="e">
        <f t="shared" si="7"/>
        <v>#REF!</v>
      </c>
      <c r="U15" s="9" t="e">
        <f t="shared" si="7"/>
        <v>#REF!</v>
      </c>
      <c r="V15" s="9" t="e">
        <f t="shared" si="7"/>
        <v>#REF!</v>
      </c>
      <c r="W15" s="9" t="e">
        <f t="shared" si="7"/>
        <v>#REF!</v>
      </c>
      <c r="X15" s="9" t="e">
        <f t="shared" si="7"/>
        <v>#REF!</v>
      </c>
      <c r="Y15" s="9" t="e">
        <f t="shared" si="7"/>
        <v>#REF!</v>
      </c>
      <c r="Z15" s="9">
        <f t="shared" si="7"/>
        <v>69661.88037974709</v>
      </c>
      <c r="AA15" s="9">
        <f t="shared" si="7"/>
        <v>70367.749779551144</v>
      </c>
      <c r="AB15" s="9">
        <f t="shared" si="7"/>
        <v>70052.327756798491</v>
      </c>
      <c r="AC15" s="10">
        <f t="shared" si="7"/>
        <v>69351.913546720185</v>
      </c>
      <c r="AD15" s="10">
        <f t="shared" si="7"/>
        <v>72912.693822521484</v>
      </c>
      <c r="AE15" s="10">
        <f t="shared" si="7"/>
        <v>76830.052438449187</v>
      </c>
      <c r="AF15" s="10">
        <f t="shared" si="7"/>
        <v>77847.26789540668</v>
      </c>
      <c r="AG15" s="10">
        <f t="shared" si="7"/>
        <v>79178.433075752386</v>
      </c>
      <c r="AH15" s="10">
        <f t="shared" si="7"/>
        <v>85154.489752289621</v>
      </c>
      <c r="AI15" s="10">
        <f t="shared" si="7"/>
        <v>86800.564212591242</v>
      </c>
      <c r="AJ15" s="10">
        <f t="shared" si="7"/>
        <v>88569.183070826664</v>
      </c>
      <c r="AK15" s="10">
        <f t="shared" si="7"/>
        <v>92479.185302856917</v>
      </c>
      <c r="AL15" s="10">
        <f t="shared" si="7"/>
        <v>96203.976999494917</v>
      </c>
      <c r="AM15" s="10">
        <f t="shared" si="7"/>
        <v>101434.98461660607</v>
      </c>
      <c r="AN15" s="10">
        <f t="shared" si="7"/>
        <v>103606.55518831391</v>
      </c>
      <c r="AO15" s="10">
        <f t="shared" si="7"/>
        <v>108320.76319932831</v>
      </c>
      <c r="AP15" s="10">
        <f t="shared" si="7"/>
        <v>96396.933007956221</v>
      </c>
      <c r="AQ15" s="10">
        <f t="shared" si="7"/>
        <v>95340.111644747449</v>
      </c>
      <c r="AR15" s="10">
        <f t="shared" si="7"/>
        <v>99538.659554513841</v>
      </c>
      <c r="AS15" s="10">
        <f t="shared" si="7"/>
        <v>103226.44104775719</v>
      </c>
      <c r="AT15" s="10">
        <f t="shared" si="7"/>
        <v>103626.81735693153</v>
      </c>
      <c r="AU15" s="10">
        <f t="shared" si="7"/>
        <v>103519.91720428469</v>
      </c>
    </row>
    <row r="16" spans="1:47" ht="13.5" thickBot="1" x14ac:dyDescent="0.25">
      <c r="A16" s="8" t="s">
        <v>60</v>
      </c>
      <c r="B16" s="9" t="e">
        <f>B32+B49+B65</f>
        <v>#REF!</v>
      </c>
      <c r="C16" s="9" t="e">
        <f t="shared" ref="C16:AU16" si="8">C32+C49+C65</f>
        <v>#REF!</v>
      </c>
      <c r="D16" s="9" t="e">
        <f t="shared" si="8"/>
        <v>#REF!</v>
      </c>
      <c r="E16" s="9" t="e">
        <f t="shared" si="8"/>
        <v>#REF!</v>
      </c>
      <c r="F16" s="9" t="e">
        <f t="shared" si="8"/>
        <v>#REF!</v>
      </c>
      <c r="G16" s="9" t="e">
        <f t="shared" si="8"/>
        <v>#REF!</v>
      </c>
      <c r="H16" s="9" t="e">
        <f t="shared" si="8"/>
        <v>#REF!</v>
      </c>
      <c r="I16" s="9" t="e">
        <f t="shared" si="8"/>
        <v>#REF!</v>
      </c>
      <c r="J16" s="9" t="e">
        <f t="shared" si="8"/>
        <v>#REF!</v>
      </c>
      <c r="K16" s="9" t="e">
        <f t="shared" si="8"/>
        <v>#REF!</v>
      </c>
      <c r="L16" s="9" t="e">
        <f t="shared" si="8"/>
        <v>#REF!</v>
      </c>
      <c r="M16" s="9" t="e">
        <f t="shared" si="8"/>
        <v>#REF!</v>
      </c>
      <c r="N16" s="9" t="e">
        <f t="shared" si="8"/>
        <v>#REF!</v>
      </c>
      <c r="O16" s="9" t="e">
        <f t="shared" si="8"/>
        <v>#REF!</v>
      </c>
      <c r="P16" s="9" t="e">
        <f t="shared" si="8"/>
        <v>#REF!</v>
      </c>
      <c r="Q16" s="9" t="e">
        <f t="shared" si="8"/>
        <v>#REF!</v>
      </c>
      <c r="R16" s="9" t="e">
        <f t="shared" si="8"/>
        <v>#REF!</v>
      </c>
      <c r="S16" s="9" t="e">
        <f t="shared" si="8"/>
        <v>#REF!</v>
      </c>
      <c r="T16" s="9" t="e">
        <f t="shared" si="8"/>
        <v>#REF!</v>
      </c>
      <c r="U16" s="9" t="e">
        <f t="shared" si="8"/>
        <v>#REF!</v>
      </c>
      <c r="V16" s="9" t="e">
        <f t="shared" si="8"/>
        <v>#REF!</v>
      </c>
      <c r="W16" s="9" t="e">
        <f t="shared" si="8"/>
        <v>#REF!</v>
      </c>
      <c r="X16" s="9" t="e">
        <f t="shared" si="8"/>
        <v>#REF!</v>
      </c>
      <c r="Y16" s="9" t="e">
        <f t="shared" si="8"/>
        <v>#REF!</v>
      </c>
      <c r="Z16" s="9">
        <f t="shared" si="8"/>
        <v>3660.0101683863013</v>
      </c>
      <c r="AA16" s="9">
        <f t="shared" si="8"/>
        <v>3727.1323383957692</v>
      </c>
      <c r="AB16" s="9">
        <f t="shared" si="8"/>
        <v>3763.3179662460475</v>
      </c>
      <c r="AC16" s="10">
        <f t="shared" si="8"/>
        <v>3696.1543609642199</v>
      </c>
      <c r="AD16" s="10">
        <f t="shared" si="8"/>
        <v>3277.2377670415785</v>
      </c>
      <c r="AE16" s="10">
        <f t="shared" si="8"/>
        <v>3201.3184269247718</v>
      </c>
      <c r="AF16" s="10">
        <f t="shared" si="8"/>
        <v>3740.6149959403974</v>
      </c>
      <c r="AG16" s="10">
        <f t="shared" si="8"/>
        <v>6457.3068097450887</v>
      </c>
      <c r="AH16" s="10">
        <f t="shared" si="8"/>
        <v>7092.0677277118193</v>
      </c>
      <c r="AI16" s="10">
        <f t="shared" si="8"/>
        <v>7685.5589673382856</v>
      </c>
      <c r="AJ16" s="10">
        <f t="shared" si="8"/>
        <v>8887.0958987879239</v>
      </c>
      <c r="AK16" s="10">
        <f t="shared" si="8"/>
        <v>10460.915667924895</v>
      </c>
      <c r="AL16" s="10">
        <f t="shared" si="8"/>
        <v>11515.064691589454</v>
      </c>
      <c r="AM16" s="10">
        <f t="shared" si="8"/>
        <v>12596.47057805541</v>
      </c>
      <c r="AN16" s="10">
        <f t="shared" si="8"/>
        <v>14063.39841124345</v>
      </c>
      <c r="AO16" s="10">
        <f t="shared" si="8"/>
        <v>13897.694332556597</v>
      </c>
      <c r="AP16" s="10">
        <f t="shared" si="8"/>
        <v>13620.088943786479</v>
      </c>
      <c r="AQ16" s="10">
        <f t="shared" si="8"/>
        <v>15041.671924173459</v>
      </c>
      <c r="AR16" s="10">
        <f t="shared" si="8"/>
        <v>15834.697346261291</v>
      </c>
      <c r="AS16" s="10">
        <f t="shared" si="8"/>
        <v>15356.215746541162</v>
      </c>
      <c r="AT16" s="10">
        <f t="shared" si="8"/>
        <v>16163.801875771805</v>
      </c>
      <c r="AU16" s="10">
        <f t="shared" si="8"/>
        <v>18625.967428236629</v>
      </c>
    </row>
    <row r="17" spans="1:47" ht="13.5" thickBot="1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ht="15" x14ac:dyDescent="0.25">
      <c r="A18" s="14" t="s">
        <v>61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</row>
    <row r="19" spans="1:47" ht="13.5" thickBot="1" x14ac:dyDescent="0.25">
      <c r="A19" s="15"/>
      <c r="B19" s="15" t="str">
        <f t="shared" ref="B19:AU19" si="9">B4</f>
        <v xml:space="preserve">95/96 </v>
      </c>
      <c r="C19" s="15" t="str">
        <f t="shared" si="9"/>
        <v xml:space="preserve">96/97 </v>
      </c>
      <c r="D19" s="15" t="str">
        <f t="shared" si="9"/>
        <v xml:space="preserve">97/98 </v>
      </c>
      <c r="E19" s="15" t="str">
        <f t="shared" si="9"/>
        <v xml:space="preserve">98/99 </v>
      </c>
      <c r="F19" s="15" t="str">
        <f t="shared" si="9"/>
        <v xml:space="preserve">99/00 </v>
      </c>
      <c r="G19" s="15" t="str">
        <f t="shared" si="9"/>
        <v xml:space="preserve">00/01 </v>
      </c>
      <c r="H19" s="15" t="str">
        <f t="shared" si="9"/>
        <v xml:space="preserve">01/02 </v>
      </c>
      <c r="I19" s="15" t="str">
        <f t="shared" si="9"/>
        <v xml:space="preserve">02/03 </v>
      </c>
      <c r="J19" s="15" t="str">
        <f t="shared" si="9"/>
        <v xml:space="preserve">03/04 </v>
      </c>
      <c r="K19" s="15" t="str">
        <f t="shared" si="9"/>
        <v xml:space="preserve">04/05 </v>
      </c>
      <c r="L19" s="15" t="str">
        <f t="shared" si="9"/>
        <v xml:space="preserve">05/06 </v>
      </c>
      <c r="M19" s="15" t="str">
        <f t="shared" si="9"/>
        <v xml:space="preserve">06/07 </v>
      </c>
      <c r="N19" s="15" t="str">
        <f t="shared" si="9"/>
        <v xml:space="preserve">07/08 </v>
      </c>
      <c r="O19" s="15" t="str">
        <f t="shared" si="9"/>
        <v xml:space="preserve">08/09 </v>
      </c>
      <c r="P19" s="15" t="str">
        <f t="shared" si="9"/>
        <v xml:space="preserve">09/10 </v>
      </c>
      <c r="Q19" s="15" t="str">
        <f t="shared" si="9"/>
        <v xml:space="preserve">10/11 </v>
      </c>
      <c r="R19" s="15" t="str">
        <f t="shared" si="9"/>
        <v xml:space="preserve">11/12 </v>
      </c>
      <c r="S19" s="15" t="str">
        <f t="shared" si="9"/>
        <v xml:space="preserve">12/13 </v>
      </c>
      <c r="T19" s="15" t="str">
        <f t="shared" si="9"/>
        <v xml:space="preserve">13/14 </v>
      </c>
      <c r="U19" s="15" t="str">
        <f t="shared" si="9"/>
        <v xml:space="preserve">14/15 </v>
      </c>
      <c r="V19" s="15" t="str">
        <f t="shared" si="9"/>
        <v xml:space="preserve">15/16 </v>
      </c>
      <c r="W19" s="15" t="str">
        <f t="shared" si="9"/>
        <v xml:space="preserve">16/17 </v>
      </c>
      <c r="X19" s="15" t="str">
        <f t="shared" si="9"/>
        <v xml:space="preserve">17/18 </v>
      </c>
      <c r="Y19" s="15" t="str">
        <f t="shared" si="9"/>
        <v xml:space="preserve">18/19 </v>
      </c>
      <c r="Z19" s="15" t="str">
        <f t="shared" si="9"/>
        <v>19/20</v>
      </c>
      <c r="AA19" s="15" t="str">
        <f t="shared" si="9"/>
        <v>20/21</v>
      </c>
      <c r="AB19" s="15" t="str">
        <f t="shared" si="9"/>
        <v>21/22</v>
      </c>
      <c r="AC19" s="15" t="str">
        <f t="shared" si="9"/>
        <v>22/23</v>
      </c>
      <c r="AD19" s="15" t="str">
        <f t="shared" si="9"/>
        <v>23/24</v>
      </c>
      <c r="AE19" s="15" t="str">
        <f t="shared" si="9"/>
        <v>24/25</v>
      </c>
      <c r="AF19" s="15" t="str">
        <f t="shared" si="9"/>
        <v>25/26</v>
      </c>
      <c r="AG19" s="15" t="str">
        <f t="shared" si="9"/>
        <v>26/27</v>
      </c>
      <c r="AH19" s="15" t="str">
        <f t="shared" si="9"/>
        <v>27/28</v>
      </c>
      <c r="AI19" s="15" t="str">
        <f t="shared" si="9"/>
        <v>28/29</v>
      </c>
      <c r="AJ19" s="15" t="str">
        <f t="shared" si="9"/>
        <v>29/30</v>
      </c>
      <c r="AK19" s="15" t="str">
        <f t="shared" si="9"/>
        <v>30/31</v>
      </c>
      <c r="AL19" s="15" t="str">
        <f t="shared" si="9"/>
        <v>31/32</v>
      </c>
      <c r="AM19" s="15" t="str">
        <f t="shared" si="9"/>
        <v>32/33</v>
      </c>
      <c r="AN19" s="15" t="str">
        <f t="shared" si="9"/>
        <v>33/34</v>
      </c>
      <c r="AO19" s="15" t="str">
        <f t="shared" si="9"/>
        <v>34/35</v>
      </c>
      <c r="AP19" s="15" t="str">
        <f t="shared" si="9"/>
        <v>35/36</v>
      </c>
      <c r="AQ19" s="15" t="str">
        <f t="shared" si="9"/>
        <v>35/37</v>
      </c>
      <c r="AR19" s="15" t="str">
        <f t="shared" si="9"/>
        <v>35/38</v>
      </c>
      <c r="AS19" s="15" t="str">
        <f t="shared" si="9"/>
        <v>35/39</v>
      </c>
      <c r="AT19" s="15" t="str">
        <f t="shared" si="9"/>
        <v>35/40</v>
      </c>
      <c r="AU19" s="15" t="str">
        <f t="shared" si="9"/>
        <v>35/41</v>
      </c>
    </row>
    <row r="20" spans="1:47" ht="14.25" x14ac:dyDescent="0.2">
      <c r="A20" s="16" t="s">
        <v>49</v>
      </c>
      <c r="B20" s="17" t="e">
        <f>'Vegetable Oil'!B20+'Fat and Grease'!B20</f>
        <v>#REF!</v>
      </c>
      <c r="C20" s="17" t="e">
        <f>'Vegetable Oil'!C20+'Fat and Grease'!C20</f>
        <v>#REF!</v>
      </c>
      <c r="D20" s="17" t="e">
        <f>'Vegetable Oil'!D20+'Fat and Grease'!D20</f>
        <v>#REF!</v>
      </c>
      <c r="E20" s="17">
        <f>'Vegetable Oil'!E20+'Fat and Grease'!E20</f>
        <v>1855.0346521145975</v>
      </c>
      <c r="F20" s="17" t="e">
        <f>'Vegetable Oil'!F20+'Fat and Grease'!F20</f>
        <v>#REF!</v>
      </c>
      <c r="G20" s="17" t="e">
        <f>'Vegetable Oil'!G20+'Fat and Grease'!G20</f>
        <v>#REF!</v>
      </c>
      <c r="H20" s="17">
        <f>'Vegetable Oil'!H20+'Fat and Grease'!H20</f>
        <v>3181.1840000000002</v>
      </c>
      <c r="I20" s="17">
        <f>'Vegetable Oil'!I20+'Fat and Grease'!I20</f>
        <v>2746.7949999999996</v>
      </c>
      <c r="J20" s="17">
        <f>'Vegetable Oil'!J20+'Fat and Grease'!J20</f>
        <v>1826.8206250000001</v>
      </c>
      <c r="K20" s="17">
        <f>'Vegetable Oil'!K20+'Fat and Grease'!K20</f>
        <v>1505.0455000000002</v>
      </c>
      <c r="L20" s="17">
        <f>'Vegetable Oil'!L20+'Fat and Grease'!L20</f>
        <v>2097.4363749999998</v>
      </c>
      <c r="M20" s="17">
        <f>'Vegetable Oil'!M20+'Fat and Grease'!M20</f>
        <v>3693.8979999999997</v>
      </c>
      <c r="N20" s="17">
        <f>'Vegetable Oil'!N20+'Fat and Grease'!N20</f>
        <v>3562.8999999999996</v>
      </c>
      <c r="O20" s="17">
        <f>'Vegetable Oil'!O20+'Fat and Grease'!O20</f>
        <v>2958.4</v>
      </c>
      <c r="P20" s="17">
        <f>'Vegetable Oil'!P20+'Fat and Grease'!P20</f>
        <v>3431.2</v>
      </c>
      <c r="Q20" s="17">
        <f>'Vegetable Oil'!Q20+'Fat and Grease'!Q20</f>
        <v>4043.4933533791809</v>
      </c>
      <c r="R20" s="17">
        <f>'Vegetable Oil'!R20+'Fat and Grease'!R20</f>
        <v>3135.5246508374885</v>
      </c>
      <c r="S20" s="17">
        <f>'Vegetable Oil'!S20+'Fat and Grease'!S20</f>
        <v>3123.3360226582531</v>
      </c>
      <c r="T20" s="17">
        <f>'Vegetable Oil'!T20+'Fat and Grease'!T20</f>
        <v>2235.7023846460361</v>
      </c>
      <c r="U20" s="17">
        <f>'Vegetable Oil'!U20+'Fat and Grease'!U20</f>
        <v>1833.6247149348351</v>
      </c>
      <c r="V20" s="17">
        <f>'Vegetable Oil'!V20+'Fat and Grease'!V20</f>
        <v>2412.6919715684453</v>
      </c>
      <c r="W20" s="17">
        <f>'Vegetable Oil'!W20+'Fat and Grease'!W20</f>
        <v>2227.211004348615</v>
      </c>
      <c r="X20" s="17">
        <f>'Vegetable Oil'!X20+'Fat and Grease'!X20</f>
        <v>2298.8851329557833</v>
      </c>
      <c r="Y20" s="17">
        <f>'Vegetable Oil'!Y20+'Fat and Grease'!Y20</f>
        <v>2493.5291907478286</v>
      </c>
      <c r="Z20" s="17">
        <f>'Vegetable Oil'!Z20+'Fat and Grease'!Z20</f>
        <v>2495.8283729943828</v>
      </c>
      <c r="AA20" s="17">
        <f>'Vegetable Oil'!AA20+'Fat and Grease'!AA20</f>
        <v>2616.9255521614155</v>
      </c>
      <c r="AB20" s="17">
        <f>'Vegetable Oil'!AB20+'Fat and Grease'!AB20</f>
        <v>2613.7829051957342</v>
      </c>
      <c r="AC20" s="18">
        <f>'Vegetable Oil'!AC20+'Fat and Grease'!AC20</f>
        <v>2945.780135219145</v>
      </c>
      <c r="AD20" s="18">
        <f>'Vegetable Oil'!AD20+'Fat and Grease'!AD20</f>
        <v>2875.2116570033868</v>
      </c>
      <c r="AE20" s="18">
        <f>'Vegetable Oil'!AE20+'Fat and Grease'!AE20</f>
        <v>2337.2728266133304</v>
      </c>
      <c r="AF20" s="18">
        <f>'Vegetable Oil'!AF20+'Fat and Grease'!AF20</f>
        <v>2103.4351813895596</v>
      </c>
      <c r="AG20" s="18">
        <f>'Vegetable Oil'!AG20+'Fat and Grease'!AG20</f>
        <v>2617.1816791243532</v>
      </c>
      <c r="AH20" s="18">
        <f>'Vegetable Oil'!AH20+'Fat and Grease'!AH20</f>
        <v>5310.4729112373052</v>
      </c>
      <c r="AI20" s="18">
        <f>'Vegetable Oil'!AI20+'Fat and Grease'!AI20</f>
        <v>5950.3089838596134</v>
      </c>
      <c r="AJ20" s="18">
        <f>'Vegetable Oil'!AJ20+'Fat and Grease'!AJ20</f>
        <v>6539.5761725106477</v>
      </c>
      <c r="AK20" s="18">
        <f>'Vegetable Oil'!AK20+'Fat and Grease'!AK20</f>
        <v>7693.6608295476299</v>
      </c>
      <c r="AL20" s="18">
        <f>'Vegetable Oil'!AL20+'Fat and Grease'!AL20</f>
        <v>9270.5306570952616</v>
      </c>
      <c r="AM20" s="18">
        <f>'Vegetable Oil'!AM20+'Fat and Grease'!AM20</f>
        <v>10328.096661718651</v>
      </c>
      <c r="AN20" s="18">
        <f>'Vegetable Oil'!AN20+'Fat and Grease'!AN20</f>
        <v>11483.785328074266</v>
      </c>
      <c r="AO20" s="18">
        <f>'Vegetable Oil'!AO20+'Fat and Grease'!AO20</f>
        <v>12963.776638297924</v>
      </c>
      <c r="AP20" s="18">
        <f>'Vegetable Oil'!AP20+'Fat and Grease'!AP20</f>
        <v>12738.004061804817</v>
      </c>
      <c r="AQ20" s="18">
        <f>'Vegetable Oil'!AQ20+'Fat and Grease'!AQ20</f>
        <v>12061.258067354665</v>
      </c>
      <c r="AR20" s="18">
        <f>'Vegetable Oil'!AR20+'Fat and Grease'!AR20</f>
        <v>13088.006179352784</v>
      </c>
      <c r="AS20" s="18">
        <f>'Vegetable Oil'!AS20+'Fat and Grease'!AS20</f>
        <v>13557.574473797058</v>
      </c>
      <c r="AT20" s="18">
        <f>'Vegetable Oil'!AT20+'Fat and Grease'!AT20</f>
        <v>12768.465892435188</v>
      </c>
      <c r="AU20" s="18">
        <f>'Vegetable Oil'!AU20+'Fat and Grease'!AU20</f>
        <v>13265.101866143521</v>
      </c>
    </row>
    <row r="21" spans="1:47" ht="14.25" x14ac:dyDescent="0.2">
      <c r="A21" s="16" t="e">
        <f>'[6]Inedible Tallow Complex'!A4</f>
        <v>#REF!</v>
      </c>
      <c r="B21" s="17">
        <f>'Vegetable Oil'!B21+'Fat and Grease'!B21</f>
        <v>23190.656481762173</v>
      </c>
      <c r="C21" s="17">
        <f>'Vegetable Oil'!C21+'Fat and Grease'!C21</f>
        <v>23419.088872358203</v>
      </c>
      <c r="D21" s="17">
        <f>'Vegetable Oil'!D21+'Fat and Grease'!D21</f>
        <v>26267.602228187399</v>
      </c>
      <c r="E21" s="17">
        <f>'Vegetable Oil'!E21+'Fat and Grease'!E21</f>
        <v>26767.568333059826</v>
      </c>
      <c r="F21" s="17">
        <f>'Vegetable Oil'!F21+'Fat and Grease'!F21</f>
        <v>26033.582745903994</v>
      </c>
      <c r="G21" s="17">
        <f>'Vegetable Oil'!G21+'Fat and Grease'!G21</f>
        <v>26022.350594508032</v>
      </c>
      <c r="H21" s="17">
        <f>'Vegetable Oil'!H21+'Fat and Grease'!H21</f>
        <v>27228.466094579293</v>
      </c>
      <c r="I21" s="17">
        <f>'Vegetable Oil'!I21+'Fat and Grease'!I21</f>
        <v>26766.408691767792</v>
      </c>
      <c r="J21" s="17">
        <f>'Vegetable Oil'!J21+'Fat and Grease'!J21</f>
        <v>25585.406609984693</v>
      </c>
      <c r="K21" s="17">
        <f>'Vegetable Oil'!K21+'Fat and Grease'!K21</f>
        <v>28323.818621530241</v>
      </c>
      <c r="L21" s="17">
        <f>'Vegetable Oil'!L21+'Fat and Grease'!L21</f>
        <v>29476.939268570633</v>
      </c>
      <c r="M21" s="17">
        <f>'Vegetable Oil'!M21+'Fat and Grease'!M21</f>
        <v>29747.166859410565</v>
      </c>
      <c r="N21" s="17">
        <f>'Vegetable Oil'!N21+'Fat and Grease'!N21</f>
        <v>29814.171450382135</v>
      </c>
      <c r="O21" s="17">
        <f>'Vegetable Oil'!O21+'Fat and Grease'!O21</f>
        <v>27692.979074995445</v>
      </c>
      <c r="P21" s="17">
        <f>'Vegetable Oil'!P21+'Fat and Grease'!P21</f>
        <v>29251.383856307217</v>
      </c>
      <c r="Q21" s="17">
        <f>'Vegetable Oil'!Q21+'Fat and Grease'!Q21</f>
        <v>29019.910749616865</v>
      </c>
      <c r="R21" s="17">
        <f>'Vegetable Oil'!R21+'Fat and Grease'!R21</f>
        <v>30068.153816899765</v>
      </c>
      <c r="S21" s="17">
        <f>'Vegetable Oil'!S21+'Fat and Grease'!S21</f>
        <v>30109.34695572497</v>
      </c>
      <c r="T21" s="17">
        <f>'Vegetable Oil'!T21+'Fat and Grease'!T21</f>
        <v>31073.755447458854</v>
      </c>
      <c r="U21" s="17">
        <f>'Vegetable Oil'!U21+'Fat and Grease'!U21</f>
        <v>33338.564556479017</v>
      </c>
      <c r="V21" s="17">
        <f>'Vegetable Oil'!V21+'Fat and Grease'!V21</f>
        <v>35946.516581981356</v>
      </c>
      <c r="W21" s="17">
        <f>'Vegetable Oil'!W21+'Fat and Grease'!W21</f>
        <v>36892.158860794014</v>
      </c>
      <c r="X21" s="17">
        <f>'Vegetable Oil'!X21+'Fat and Grease'!X21</f>
        <v>39323.515909650327</v>
      </c>
      <c r="Y21" s="17">
        <f>'Vegetable Oil'!Y21+'Fat and Grease'!Y21</f>
        <v>39958.568678860727</v>
      </c>
      <c r="Z21" s="17">
        <f>'Vegetable Oil'!Z21+'Fat and Grease'!Z21</f>
        <v>41207.708824849382</v>
      </c>
      <c r="AA21" s="17">
        <f>'Vegetable Oil'!AA21+'Fat and Grease'!AA21</f>
        <v>41692.950248704285</v>
      </c>
      <c r="AB21" s="17">
        <f>'Vegetable Oil'!AB21+'Fat and Grease'!AB21</f>
        <v>42402.101672883568</v>
      </c>
      <c r="AC21" s="18">
        <f>'Vegetable Oil'!AC21+'Fat and Grease'!AC21</f>
        <v>44315.409083961466</v>
      </c>
      <c r="AD21" s="18">
        <f>'Vegetable Oil'!AD21+'Fat and Grease'!AD21</f>
        <v>46601.008606885232</v>
      </c>
      <c r="AE21" s="18">
        <f>'Vegetable Oil'!AE21+'Fat and Grease'!AE21</f>
        <v>48471.463243829712</v>
      </c>
      <c r="AF21" s="18">
        <f>'Vegetable Oil'!AF21+'Fat and Grease'!AF21</f>
        <v>49495.408029786558</v>
      </c>
      <c r="AG21" s="18">
        <f>'Vegetable Oil'!AG21+'Fat and Grease'!AG21</f>
        <v>51293.096263837826</v>
      </c>
      <c r="AH21" s="18">
        <f>'Vegetable Oil'!AH21+'Fat and Grease'!AH21</f>
        <v>51557.834350709869</v>
      </c>
      <c r="AI21" s="18">
        <f>'Vegetable Oil'!AI21+'Fat and Grease'!AI21</f>
        <v>52996.082209726941</v>
      </c>
      <c r="AJ21" s="18">
        <f>'Vegetable Oil'!AJ21+'Fat and Grease'!AJ21</f>
        <v>54351.309444903753</v>
      </c>
      <c r="AK21" s="18">
        <f>'Vegetable Oil'!AK21+'Fat and Grease'!AK21</f>
        <v>57845.402154937852</v>
      </c>
      <c r="AL21" s="18">
        <f>'Vegetable Oil'!AL21+'Fat and Grease'!AL21</f>
        <v>59422.154345785311</v>
      </c>
      <c r="AM21" s="18">
        <f>'Vegetable Oil'!AM21+'Fat and Grease'!AM21</f>
        <v>62468.310977455956</v>
      </c>
      <c r="AN21" s="18">
        <f>'Vegetable Oil'!AN21+'Fat and Grease'!AN21</f>
        <v>63153.728900133341</v>
      </c>
      <c r="AO21" s="18">
        <f>'Vegetable Oil'!AO21+'Fat and Grease'!AO21</f>
        <v>66418.54065934784</v>
      </c>
      <c r="AP21" s="18">
        <f>'Vegetable Oil'!AP21+'Fat and Grease'!AP21</f>
        <v>66284.367038355122</v>
      </c>
      <c r="AQ21" s="18">
        <f>'Vegetable Oil'!AQ21+'Fat and Grease'!AQ21</f>
        <v>66260.090420278109</v>
      </c>
      <c r="AR21" s="18">
        <f>'Vegetable Oil'!AR21+'Fat and Grease'!AR21</f>
        <v>69062.766280249736</v>
      </c>
      <c r="AS21" s="18">
        <f>'Vegetable Oil'!AS21+'Fat and Grease'!AS21</f>
        <v>70597.025668635441</v>
      </c>
      <c r="AT21" s="18">
        <f>'Vegetable Oil'!AT21+'Fat and Grease'!AT21</f>
        <v>71809.412507404282</v>
      </c>
      <c r="AU21" s="18">
        <f>'Vegetable Oil'!AU21+'Fat and Grease'!AU21</f>
        <v>72843.780817678955</v>
      </c>
    </row>
    <row r="22" spans="1:47" ht="14.25" x14ac:dyDescent="0.2">
      <c r="A22" s="16" t="str">
        <f>'[7]Inedible Tallow Complex'!A5</f>
        <v>Imports</v>
      </c>
      <c r="B22" s="17">
        <f>'Vegetable Oil'!B22+'Fat and Grease'!B22</f>
        <v>1246.94758628816</v>
      </c>
      <c r="C22" s="17">
        <f>'Vegetable Oil'!C22+'Fat and Grease'!C22</f>
        <v>1242.9299311721197</v>
      </c>
      <c r="D22" s="17">
        <f>'Vegetable Oil'!D22+'Fat and Grease'!D22</f>
        <v>1264.1162210699999</v>
      </c>
      <c r="E22" s="17">
        <f>'Vegetable Oil'!E22+'Fat and Grease'!E22</f>
        <v>1264.8479952132802</v>
      </c>
      <c r="F22" s="17">
        <f>'Vegetable Oil'!F22+'Fat and Grease'!F22</f>
        <v>1335.8951303827998</v>
      </c>
      <c r="G22" s="17">
        <f>'Vegetable Oil'!G22+'Fat and Grease'!G22</f>
        <v>1361.9593620739602</v>
      </c>
      <c r="H22" s="17">
        <f>'Vegetable Oil'!H22+'Fat and Grease'!H22</f>
        <v>1233.99914736916</v>
      </c>
      <c r="I22" s="17">
        <f>'Vegetable Oil'!I22+'Fat and Grease'!I22</f>
        <v>1075.1412884209201</v>
      </c>
      <c r="J22" s="17">
        <f>'Vegetable Oil'!J22+'Fat and Grease'!J22</f>
        <v>1481.05315804678</v>
      </c>
      <c r="K22" s="17">
        <f>'Vegetable Oil'!K22+'Fat and Grease'!K22</f>
        <v>1090.6608382898598</v>
      </c>
      <c r="L22" s="17">
        <f>'Vegetable Oil'!L22+'Fat and Grease'!L22</f>
        <v>1595.4110770875202</v>
      </c>
      <c r="M22" s="17">
        <f>'Vegetable Oil'!M22+'Fat and Grease'!M22</f>
        <v>1653.5962582545001</v>
      </c>
      <c r="N22" s="17">
        <f>'Vegetable Oil'!N22+'Fat and Grease'!N22</f>
        <v>2291.1362458424001</v>
      </c>
      <c r="O22" s="17">
        <f>'Vegetable Oil'!O22+'Fat and Grease'!O22</f>
        <v>2452.3306663633007</v>
      </c>
      <c r="P22" s="17">
        <f>'Vegetable Oil'!P22+'Fat and Grease'!P22</f>
        <v>2508.9944604058001</v>
      </c>
      <c r="Q22" s="17">
        <f>'Vegetable Oil'!Q22+'Fat and Grease'!Q22</f>
        <v>3387.2191453271603</v>
      </c>
      <c r="R22" s="17">
        <f>'Vegetable Oil'!R22+'Fat and Grease'!R22</f>
        <v>3609.2482636339596</v>
      </c>
      <c r="S22" s="17">
        <f>'Vegetable Oil'!S22+'Fat and Grease'!S22</f>
        <v>3131.4567370936797</v>
      </c>
      <c r="T22" s="17">
        <f>'Vegetable Oil'!T22+'Fat and Grease'!T22</f>
        <v>3737.1890227084596</v>
      </c>
      <c r="U22" s="17">
        <f>'Vegetable Oil'!U22+'Fat and Grease'!U22</f>
        <v>4183.2834436396206</v>
      </c>
      <c r="V22" s="17">
        <f>'Vegetable Oil'!V22+'Fat and Grease'!V22</f>
        <v>4511.903026072061</v>
      </c>
      <c r="W22" s="17">
        <f>'Vegetable Oil'!W22+'Fat and Grease'!W22</f>
        <v>5022.46816455522</v>
      </c>
      <c r="X22" s="17">
        <f>'Vegetable Oil'!X22+'Fat and Grease'!X22</f>
        <v>4803.6278415113993</v>
      </c>
      <c r="Y22" s="17">
        <f>'Vegetable Oil'!Y22+'Fat and Grease'!Y22</f>
        <v>4768.2498661793998</v>
      </c>
      <c r="Z22" s="17">
        <f>'Vegetable Oil'!Z22+'Fat and Grease'!Z22</f>
        <v>5058.3180561476593</v>
      </c>
      <c r="AA22" s="17">
        <f>'Vegetable Oil'!AA22+'Fat and Grease'!AA22</f>
        <v>4937.6496173423193</v>
      </c>
      <c r="AB22" s="17">
        <f>'Vegetable Oil'!AB22+'Fat and Grease'!AB22</f>
        <v>5745.8683244656786</v>
      </c>
      <c r="AC22" s="18">
        <f>'Vegetable Oil'!AC22+'Fat and Grease'!AC22</f>
        <v>6974.7143536336007</v>
      </c>
      <c r="AD22" s="18">
        <f>'Vegetable Oil'!AD22+'Fat and Grease'!AD22</f>
        <v>11954.626534684539</v>
      </c>
      <c r="AE22" s="18">
        <f>'Vegetable Oil'!AE22+'Fat and Grease'!AE22</f>
        <v>15702.6365630982</v>
      </c>
      <c r="AF22" s="18">
        <f>'Vegetable Oil'!AF22+'Fat and Grease'!AF22</f>
        <v>15255.12012848361</v>
      </c>
      <c r="AG22" s="18">
        <f>'Vegetable Oil'!AG22+'Fat and Grease'!AG22</f>
        <v>17800.58452320323</v>
      </c>
      <c r="AH22" s="18">
        <f>'Vegetable Oil'!AH22+'Fat and Grease'!AH22</f>
        <v>22110.555380087204</v>
      </c>
      <c r="AI22" s="18">
        <f>'Vegetable Oil'!AI22+'Fat and Grease'!AI22</f>
        <v>23680.544967597139</v>
      </c>
      <c r="AJ22" s="18">
        <f>'Vegetable Oil'!AJ22+'Fat and Grease'!AJ22</f>
        <v>27157.992230104366</v>
      </c>
      <c r="AK22" s="18">
        <f>'Vegetable Oil'!AK22+'Fat and Grease'!AK22</f>
        <v>32138.196796513854</v>
      </c>
      <c r="AL22" s="18">
        <f>'Vegetable Oil'!AL22+'Fat and Grease'!AL22</f>
        <v>35425.186292149883</v>
      </c>
      <c r="AM22" s="18">
        <f>'Vegetable Oil'!AM22+'Fat and Grease'!AM22</f>
        <v>40951.560510736716</v>
      </c>
      <c r="AN22" s="18">
        <f>'Vegetable Oil'!AN22+'Fat and Grease'!AN22</f>
        <v>43876.909110019958</v>
      </c>
      <c r="AO22" s="18">
        <f>'Vegetable Oil'!AO22+'Fat and Grease'!AO22</f>
        <v>42338.413762742137</v>
      </c>
      <c r="AP22" s="18">
        <f>'Vegetable Oil'!AP22+'Fat and Grease'!AP22</f>
        <v>42063.311118416153</v>
      </c>
      <c r="AQ22" s="18">
        <f>'Vegetable Oil'!AQ22+'Fat and Grease'!AQ22</f>
        <v>42040.642375399097</v>
      </c>
      <c r="AR22" s="18">
        <f>'Vegetable Oil'!AR22+'Fat and Grease'!AR22</f>
        <v>42362.153914639603</v>
      </c>
      <c r="AS22" s="18">
        <f>'Vegetable Oil'!AS22+'Fat and Grease'!AS22</f>
        <v>46220.997545128528</v>
      </c>
      <c r="AT22" s="18">
        <f>'Vegetable Oil'!AT22+'Fat and Grease'!AT22</f>
        <v>46740.418309507921</v>
      </c>
      <c r="AU22" s="18">
        <f>'Vegetable Oil'!AU22+'Fat and Grease'!AU22</f>
        <v>43401.618771391753</v>
      </c>
    </row>
    <row r="23" spans="1:47" ht="14.25" x14ac:dyDescent="0.2">
      <c r="A23" s="16" t="str">
        <f>'[7]Inedible Tallow Complex'!A6</f>
        <v xml:space="preserve">    Total Supply</v>
      </c>
      <c r="B23" s="17" t="e">
        <f>SUM(B20:B22)</f>
        <v>#REF!</v>
      </c>
      <c r="C23" s="17" t="e">
        <f t="shared" ref="C23:AP23" si="10">SUM(C20:C22)</f>
        <v>#REF!</v>
      </c>
      <c r="D23" s="17" t="e">
        <f t="shared" si="10"/>
        <v>#REF!</v>
      </c>
      <c r="E23" s="17">
        <f t="shared" si="10"/>
        <v>29887.450980387704</v>
      </c>
      <c r="F23" s="17" t="e">
        <f t="shared" si="10"/>
        <v>#REF!</v>
      </c>
      <c r="G23" s="17" t="e">
        <f t="shared" si="10"/>
        <v>#REF!</v>
      </c>
      <c r="H23" s="17">
        <f t="shared" si="10"/>
        <v>31643.649241948453</v>
      </c>
      <c r="I23" s="17">
        <f t="shared" si="10"/>
        <v>30588.344980188711</v>
      </c>
      <c r="J23" s="17">
        <f t="shared" si="10"/>
        <v>28893.280393031473</v>
      </c>
      <c r="K23" s="17">
        <f t="shared" si="10"/>
        <v>30919.524959820101</v>
      </c>
      <c r="L23" s="17">
        <f t="shared" si="10"/>
        <v>33169.786720658158</v>
      </c>
      <c r="M23" s="17">
        <f t="shared" si="10"/>
        <v>35094.661117665069</v>
      </c>
      <c r="N23" s="17">
        <f t="shared" si="10"/>
        <v>35668.207696224534</v>
      </c>
      <c r="O23" s="17">
        <f t="shared" si="10"/>
        <v>33103.709741358747</v>
      </c>
      <c r="P23" s="17">
        <f t="shared" si="10"/>
        <v>35191.578316713014</v>
      </c>
      <c r="Q23" s="17">
        <f t="shared" si="10"/>
        <v>36450.623248323209</v>
      </c>
      <c r="R23" s="17">
        <f t="shared" si="10"/>
        <v>36812.926731371219</v>
      </c>
      <c r="S23" s="17">
        <f t="shared" si="10"/>
        <v>36364.1397154769</v>
      </c>
      <c r="T23" s="17">
        <f t="shared" si="10"/>
        <v>37046.646854813349</v>
      </c>
      <c r="U23" s="17">
        <f t="shared" si="10"/>
        <v>39355.472715053475</v>
      </c>
      <c r="V23" s="17">
        <f t="shared" si="10"/>
        <v>42871.111579621866</v>
      </c>
      <c r="W23" s="17">
        <f t="shared" si="10"/>
        <v>44141.83802969785</v>
      </c>
      <c r="X23" s="17">
        <f t="shared" si="10"/>
        <v>46426.028884117506</v>
      </c>
      <c r="Y23" s="17">
        <f t="shared" si="10"/>
        <v>47220.34773578796</v>
      </c>
      <c r="Z23" s="17">
        <f t="shared" si="10"/>
        <v>48761.855253991424</v>
      </c>
      <c r="AA23" s="17">
        <f t="shared" si="10"/>
        <v>49247.525418208024</v>
      </c>
      <c r="AB23" s="17">
        <f t="shared" si="10"/>
        <v>50761.752902544984</v>
      </c>
      <c r="AC23" s="18">
        <f t="shared" si="10"/>
        <v>54235.903572814212</v>
      </c>
      <c r="AD23" s="18">
        <f t="shared" si="10"/>
        <v>61430.846798573162</v>
      </c>
      <c r="AE23" s="18">
        <f t="shared" si="10"/>
        <v>66511.372633541236</v>
      </c>
      <c r="AF23" s="18">
        <f t="shared" si="10"/>
        <v>66853.963339659735</v>
      </c>
      <c r="AG23" s="18">
        <f t="shared" si="10"/>
        <v>71710.862466165418</v>
      </c>
      <c r="AH23" s="18">
        <f t="shared" si="10"/>
        <v>78978.862642034379</v>
      </c>
      <c r="AI23" s="18">
        <f t="shared" si="10"/>
        <v>82626.936161183694</v>
      </c>
      <c r="AJ23" s="18">
        <f t="shared" si="10"/>
        <v>88048.877847518772</v>
      </c>
      <c r="AK23" s="18">
        <f t="shared" si="10"/>
        <v>97677.259780999331</v>
      </c>
      <c r="AL23" s="18">
        <f t="shared" si="10"/>
        <v>104117.87129503046</v>
      </c>
      <c r="AM23" s="18">
        <f t="shared" si="10"/>
        <v>113747.96814991132</v>
      </c>
      <c r="AN23" s="18">
        <f t="shared" si="10"/>
        <v>118514.42333822757</v>
      </c>
      <c r="AO23" s="18">
        <f t="shared" si="10"/>
        <v>121720.73106038789</v>
      </c>
      <c r="AP23" s="18">
        <f t="shared" si="10"/>
        <v>121085.6822185761</v>
      </c>
      <c r="AQ23" s="18">
        <f>SUM(AQ20:AQ22)</f>
        <v>120361.99086303187</v>
      </c>
      <c r="AR23" s="18">
        <f>SUM(AR20:AR22)</f>
        <v>124512.92637424212</v>
      </c>
      <c r="AS23" s="18">
        <f>SUM(AS20:AS22)</f>
        <v>130375.59768756102</v>
      </c>
      <c r="AT23" s="18">
        <f>SUM(AT20:AT22)</f>
        <v>131318.2967093474</v>
      </c>
      <c r="AU23" s="18">
        <f>SUM(AU20:AU22)</f>
        <v>129510.50145521422</v>
      </c>
    </row>
    <row r="24" spans="1:47" ht="14.25" x14ac:dyDescent="0.2">
      <c r="A24" s="16" t="str">
        <f>'[7]Inedible Tallow Complex'!A7</f>
        <v>Domestic Use</v>
      </c>
      <c r="B24" s="17" t="e">
        <f>B31-B30</f>
        <v>#REF!</v>
      </c>
      <c r="C24" s="17" t="e">
        <f t="shared" ref="C24:AP24" si="11">C31-C30</f>
        <v>#REF!</v>
      </c>
      <c r="D24" s="17" t="e">
        <f t="shared" si="11"/>
        <v>#REF!</v>
      </c>
      <c r="E24" s="17" t="e">
        <f t="shared" si="11"/>
        <v>#REF!</v>
      </c>
      <c r="F24" s="17" t="e">
        <f t="shared" si="11"/>
        <v>#REF!</v>
      </c>
      <c r="G24" s="17" t="e">
        <f t="shared" si="11"/>
        <v>#REF!</v>
      </c>
      <c r="H24" s="17" t="e">
        <f t="shared" si="11"/>
        <v>#REF!</v>
      </c>
      <c r="I24" s="17" t="e">
        <f t="shared" si="11"/>
        <v>#REF!</v>
      </c>
      <c r="J24" s="17" t="e">
        <f t="shared" si="11"/>
        <v>#REF!</v>
      </c>
      <c r="K24" s="17" t="e">
        <f t="shared" si="11"/>
        <v>#REF!</v>
      </c>
      <c r="L24" s="17" t="e">
        <f t="shared" si="11"/>
        <v>#REF!</v>
      </c>
      <c r="M24" s="17" t="e">
        <f t="shared" si="11"/>
        <v>#REF!</v>
      </c>
      <c r="N24" s="17" t="e">
        <f t="shared" si="11"/>
        <v>#REF!</v>
      </c>
      <c r="O24" s="17" t="e">
        <f t="shared" si="11"/>
        <v>#REF!</v>
      </c>
      <c r="P24" s="17" t="e">
        <f t="shared" si="11"/>
        <v>#REF!</v>
      </c>
      <c r="Q24" s="17" t="e">
        <f t="shared" si="11"/>
        <v>#REF!</v>
      </c>
      <c r="R24" s="17" t="e">
        <f t="shared" si="11"/>
        <v>#REF!</v>
      </c>
      <c r="S24" s="17" t="e">
        <f t="shared" si="11"/>
        <v>#REF!</v>
      </c>
      <c r="T24" s="17" t="e">
        <f t="shared" si="11"/>
        <v>#REF!</v>
      </c>
      <c r="U24" s="17" t="e">
        <f t="shared" si="11"/>
        <v>#REF!</v>
      </c>
      <c r="V24" s="17" t="e">
        <f t="shared" si="11"/>
        <v>#REF!</v>
      </c>
      <c r="W24" s="17" t="e">
        <f t="shared" si="11"/>
        <v>#REF!</v>
      </c>
      <c r="X24" s="17">
        <f t="shared" si="11"/>
        <v>20675.238520704861</v>
      </c>
      <c r="Y24" s="17">
        <f t="shared" si="11"/>
        <v>40699.731845867478</v>
      </c>
      <c r="Z24" s="17">
        <f t="shared" si="11"/>
        <v>42320.397944519325</v>
      </c>
      <c r="AA24" s="17">
        <f t="shared" si="11"/>
        <v>42006.504785850448</v>
      </c>
      <c r="AB24" s="17">
        <f t="shared" si="11"/>
        <v>45082.644127512838</v>
      </c>
      <c r="AC24" s="18">
        <f t="shared" si="11"/>
        <v>48206.417087011221</v>
      </c>
      <c r="AD24" s="18">
        <f t="shared" si="11"/>
        <v>57907.716377319353</v>
      </c>
      <c r="AE24" s="18">
        <f t="shared" si="11"/>
        <v>62619.652796355847</v>
      </c>
      <c r="AF24" s="18">
        <f t="shared" si="11"/>
        <v>61465.962704258862</v>
      </c>
      <c r="AG24" s="18">
        <f t="shared" si="11"/>
        <v>65391.779725601409</v>
      </c>
      <c r="AH24" s="18">
        <f t="shared" si="11"/>
        <v>72047.842003862781</v>
      </c>
      <c r="AI24" s="18">
        <f t="shared" si="11"/>
        <v>75118.255101524119</v>
      </c>
      <c r="AJ24" s="18">
        <f t="shared" si="11"/>
        <v>79440.258102766631</v>
      </c>
      <c r="AK24" s="18">
        <f t="shared" si="11"/>
        <v>87488.521355573437</v>
      </c>
      <c r="AL24" s="18">
        <f t="shared" si="11"/>
        <v>92893.58640035156</v>
      </c>
      <c r="AM24" s="18">
        <f t="shared" si="11"/>
        <v>101390.3978892005</v>
      </c>
      <c r="AN24" s="18">
        <f t="shared" si="11"/>
        <v>104666.54770272831</v>
      </c>
      <c r="AO24" s="18">
        <f t="shared" si="11"/>
        <v>108104.3332265526</v>
      </c>
      <c r="AP24" s="18">
        <f t="shared" si="11"/>
        <v>108165.03104477342</v>
      </c>
      <c r="AQ24" s="18">
        <f>AQ31-AQ30</f>
        <v>106413.09056667704</v>
      </c>
      <c r="AR24" s="18">
        <f>AR31-AR30</f>
        <v>110095.47084278511</v>
      </c>
      <c r="AS24" s="18">
        <f>AS31-AS30</f>
        <v>116747.31790572352</v>
      </c>
      <c r="AT24" s="18">
        <f>AT31-AT30</f>
        <v>117193.17173308335</v>
      </c>
      <c r="AU24" s="18">
        <f>AU31-AU30</f>
        <v>113217.33133991582</v>
      </c>
    </row>
    <row r="25" spans="1:47" ht="14.25" x14ac:dyDescent="0.2">
      <c r="A25" s="16" t="str">
        <f>'[7]Inedible Tallow Complex'!A8</f>
        <v xml:space="preserve">  Biomas-Based Diesel</v>
      </c>
      <c r="B25" s="17">
        <f>B26+B27</f>
        <v>0</v>
      </c>
      <c r="C25" s="17">
        <f t="shared" ref="C25:AP25" si="12">C26+C27</f>
        <v>0</v>
      </c>
      <c r="D25" s="17">
        <f t="shared" si="12"/>
        <v>0</v>
      </c>
      <c r="E25" s="17">
        <f t="shared" si="12"/>
        <v>0.45285098741238267</v>
      </c>
      <c r="F25" s="17">
        <f t="shared" si="12"/>
        <v>1.8114039496495307</v>
      </c>
      <c r="G25" s="17">
        <f t="shared" si="12"/>
        <v>9.0570197482476527</v>
      </c>
      <c r="H25" s="17">
        <f t="shared" si="12"/>
        <v>13.585529622371483</v>
      </c>
      <c r="I25" s="17">
        <f t="shared" si="12"/>
        <v>16.661774614106189</v>
      </c>
      <c r="J25" s="17">
        <f t="shared" si="12"/>
        <v>14.703075697218374</v>
      </c>
      <c r="K25" s="17">
        <f t="shared" si="12"/>
        <v>45.404687667440463</v>
      </c>
      <c r="L25" s="17">
        <f t="shared" si="12"/>
        <v>61.186205779893029</v>
      </c>
      <c r="M25" s="17">
        <f t="shared" si="12"/>
        <v>265.80982552800731</v>
      </c>
      <c r="N25" s="17">
        <f t="shared" si="12"/>
        <v>1375.1999999999998</v>
      </c>
      <c r="O25" s="17">
        <f t="shared" si="12"/>
        <v>1488.4580000000001</v>
      </c>
      <c r="P25" s="17">
        <f t="shared" si="12"/>
        <v>1515</v>
      </c>
      <c r="Q25" s="17">
        <f t="shared" si="12"/>
        <v>2502.3988594795082</v>
      </c>
      <c r="R25" s="17">
        <f t="shared" si="12"/>
        <v>3606.6212477555714</v>
      </c>
      <c r="S25" s="17">
        <f t="shared" si="12"/>
        <v>3753.2728873534479</v>
      </c>
      <c r="T25" s="17">
        <f t="shared" si="12"/>
        <v>5205.8608727167548</v>
      </c>
      <c r="U25" s="17">
        <f t="shared" si="12"/>
        <v>5874.3350790892746</v>
      </c>
      <c r="V25" s="17">
        <f t="shared" si="12"/>
        <v>5800.2466805619933</v>
      </c>
      <c r="W25" s="17">
        <f t="shared" si="12"/>
        <v>7252.947204165589</v>
      </c>
      <c r="X25" s="17">
        <f t="shared" si="12"/>
        <v>7888.1437570163398</v>
      </c>
      <c r="Y25" s="17">
        <f t="shared" si="12"/>
        <v>16846.444143039073</v>
      </c>
      <c r="Z25" s="17">
        <f t="shared" si="12"/>
        <v>17931.439092279379</v>
      </c>
      <c r="AA25" s="17">
        <f t="shared" si="12"/>
        <v>18751.975529396193</v>
      </c>
      <c r="AB25" s="17">
        <f t="shared" si="12"/>
        <v>19429.917871482299</v>
      </c>
      <c r="AC25" s="18">
        <f t="shared" si="12"/>
        <v>27457.413274062485</v>
      </c>
      <c r="AD25" s="18">
        <f t="shared" si="12"/>
        <v>36601.376050310762</v>
      </c>
      <c r="AE25" s="18">
        <f t="shared" si="12"/>
        <v>42159.983789456703</v>
      </c>
      <c r="AF25" s="18">
        <f t="shared" si="12"/>
        <v>37731.826504292694</v>
      </c>
      <c r="AG25" s="18">
        <f t="shared" si="12"/>
        <v>40234.869489331337</v>
      </c>
      <c r="AH25" s="18">
        <f t="shared" si="12"/>
        <v>49170.192872059997</v>
      </c>
      <c r="AI25" s="18">
        <f t="shared" si="12"/>
        <v>49761.662113462844</v>
      </c>
      <c r="AJ25" s="18">
        <f t="shared" si="12"/>
        <v>54955.59208130218</v>
      </c>
      <c r="AK25" s="18">
        <f t="shared" si="12"/>
        <v>62331.678030117466</v>
      </c>
      <c r="AL25" s="18">
        <f t="shared" si="12"/>
        <v>68217.757641627162</v>
      </c>
      <c r="AM25" s="18">
        <f t="shared" si="12"/>
        <v>80661.375460286028</v>
      </c>
      <c r="AN25" s="18">
        <f t="shared" si="12"/>
        <v>80139.868889442077</v>
      </c>
      <c r="AO25" s="18">
        <f t="shared" si="12"/>
        <v>83575.527967347327</v>
      </c>
      <c r="AP25" s="18">
        <f t="shared" si="12"/>
        <v>86836.779680197229</v>
      </c>
      <c r="AQ25" s="18">
        <f>AQ26+AQ27</f>
        <v>80386.911689337518</v>
      </c>
      <c r="AR25" s="18">
        <f>AR26+AR27</f>
        <v>84862.793524126231</v>
      </c>
      <c r="AS25" s="18">
        <f>AS26+AS27</f>
        <v>92919.338466724701</v>
      </c>
      <c r="AT25" s="18">
        <f>AT26+AT27</f>
        <v>93991.01279141636</v>
      </c>
      <c r="AU25" s="18">
        <f>AU26+AU27</f>
        <v>86672.792178930045</v>
      </c>
    </row>
    <row r="26" spans="1:47" ht="14.25" x14ac:dyDescent="0.2">
      <c r="A26" s="16" t="str">
        <f>'[7]Inedible Tallow Complex'!A9</f>
        <v xml:space="preserve">    Biodiesel</v>
      </c>
      <c r="B26" s="17">
        <f>'Vegetable Oil'!B26+'Fat and Grease'!B26</f>
        <v>0</v>
      </c>
      <c r="C26" s="17">
        <f>'Vegetable Oil'!C26+'Fat and Grease'!C26</f>
        <v>0</v>
      </c>
      <c r="D26" s="17">
        <f>'Vegetable Oil'!D26+'Fat and Grease'!D26</f>
        <v>0</v>
      </c>
      <c r="E26" s="17">
        <f>'Vegetable Oil'!E26+'Fat and Grease'!E26</f>
        <v>0.45285098741238267</v>
      </c>
      <c r="F26" s="17">
        <f>'Vegetable Oil'!F26+'Fat and Grease'!F26</f>
        <v>1.8114039496495307</v>
      </c>
      <c r="G26" s="17">
        <f>'Vegetable Oil'!G26+'Fat and Grease'!G26</f>
        <v>9.0570197482476527</v>
      </c>
      <c r="H26" s="17">
        <f>'Vegetable Oil'!H26+'Fat and Grease'!H26</f>
        <v>13.585529622371483</v>
      </c>
      <c r="I26" s="17">
        <f>'Vegetable Oil'!I26+'Fat and Grease'!I26</f>
        <v>16.661774614106189</v>
      </c>
      <c r="J26" s="17">
        <f>'Vegetable Oil'!J26+'Fat and Grease'!J26</f>
        <v>14.703075697218374</v>
      </c>
      <c r="K26" s="17">
        <f>'Vegetable Oil'!K26+'Fat and Grease'!K26</f>
        <v>45.404687667440463</v>
      </c>
      <c r="L26" s="17">
        <f>'Vegetable Oil'!L26+'Fat and Grease'!L26</f>
        <v>61.186205779893029</v>
      </c>
      <c r="M26" s="17">
        <f>'Vegetable Oil'!M26+'Fat and Grease'!M26</f>
        <v>265.80982552800731</v>
      </c>
      <c r="N26" s="17">
        <f>'Vegetable Oil'!N26+'Fat and Grease'!N26</f>
        <v>1375.1999999999998</v>
      </c>
      <c r="O26" s="17">
        <f>'Vegetable Oil'!O26+'Fat and Grease'!O26</f>
        <v>1488.4580000000001</v>
      </c>
      <c r="P26" s="17">
        <f>'Vegetable Oil'!P26+'Fat and Grease'!P26</f>
        <v>1515</v>
      </c>
      <c r="Q26" s="17">
        <f>'Vegetable Oil'!Q26+'Fat and Grease'!Q26</f>
        <v>2428</v>
      </c>
      <c r="R26" s="17">
        <f>'Vegetable Oil'!R26+'Fat and Grease'!R26</f>
        <v>3195</v>
      </c>
      <c r="S26" s="17">
        <f>'Vegetable Oil'!S26+'Fat and Grease'!S26</f>
        <v>3360</v>
      </c>
      <c r="T26" s="17">
        <f>'Vegetable Oil'!T26+'Fat and Grease'!T26</f>
        <v>4036.63</v>
      </c>
      <c r="U26" s="17">
        <f>'Vegetable Oil'!U26+'Fat and Grease'!U26</f>
        <v>4227.8</v>
      </c>
      <c r="V26" s="17">
        <f>'Vegetable Oil'!V26+'Fat and Grease'!V26</f>
        <v>4187.55</v>
      </c>
      <c r="W26" s="17">
        <f>'Vegetable Oil'!W26+'Fat and Grease'!W26</f>
        <v>5418.84</v>
      </c>
      <c r="X26" s="17">
        <f>'Vegetable Oil'!X26+'Fat and Grease'!X26</f>
        <v>6235.7849316406255</v>
      </c>
      <c r="Y26" s="17">
        <f>'Vegetable Oil'!Y26+'Fat and Grease'!Y26</f>
        <v>13533.047603855815</v>
      </c>
      <c r="Z26" s="17">
        <f>'Vegetable Oil'!Z26+'Fat and Grease'!Z26</f>
        <v>12777.35856576988</v>
      </c>
      <c r="AA26" s="17">
        <f>'Vegetable Oil'!AA26+'Fat and Grease'!AA26</f>
        <v>13091.336055722588</v>
      </c>
      <c r="AB26" s="17">
        <f>'Vegetable Oil'!AB26+'Fat and Grease'!AB26</f>
        <v>11934.11881407685</v>
      </c>
      <c r="AC26" s="18">
        <f>'Vegetable Oil'!AC26+'Fat and Grease'!AC26</f>
        <v>12642.96522313654</v>
      </c>
      <c r="AD26" s="18">
        <f>'Vegetable Oil'!AD26+'Fat and Grease'!AD26</f>
        <v>12826.781614312027</v>
      </c>
      <c r="AE26" s="18">
        <f>'Vegetable Oil'!AE26+'Fat and Grease'!AE26</f>
        <v>12392.447941339267</v>
      </c>
      <c r="AF26" s="18">
        <f>'Vegetable Oil'!AF26+'Fat and Grease'!AF26</f>
        <v>11980.251911011084</v>
      </c>
      <c r="AG26" s="18">
        <f>'Vegetable Oil'!AG26+'Fat and Grease'!AG26</f>
        <v>11156.03595346972</v>
      </c>
      <c r="AH26" s="18">
        <f>'Vegetable Oil'!AH26+'Fat and Grease'!AH26</f>
        <v>11308.662239987138</v>
      </c>
      <c r="AI26" s="18">
        <f>'Vegetable Oil'!AI26+'Fat and Grease'!AI26</f>
        <v>8920.0504280916848</v>
      </c>
      <c r="AJ26" s="18">
        <f>'Vegetable Oil'!AJ26+'Fat and Grease'!AJ26</f>
        <v>9789.5310057304032</v>
      </c>
      <c r="AK26" s="18">
        <f>'Vegetable Oil'!AK26+'Fat and Grease'!AK26</f>
        <v>9765.2396077881731</v>
      </c>
      <c r="AL26" s="18">
        <f>'Vegetable Oil'!AL26+'Fat and Grease'!AL26</f>
        <v>9623.9674785146126</v>
      </c>
      <c r="AM26" s="18">
        <f>'Vegetable Oil'!AM26+'Fat and Grease'!AM26</f>
        <v>10050.210134974743</v>
      </c>
      <c r="AN26" s="18">
        <f>'Vegetable Oil'!AN26+'Fat and Grease'!AN26</f>
        <v>8054.8274305121358</v>
      </c>
      <c r="AO26" s="18">
        <f>'Vegetable Oil'!AO26+'Fat and Grease'!AO26</f>
        <v>9106.3132993656291</v>
      </c>
      <c r="AP26" s="18">
        <f>'Vegetable Oil'!AP26+'Fat and Grease'!AP26</f>
        <v>8925.7932356145575</v>
      </c>
      <c r="AQ26" s="18">
        <f>'Vegetable Oil'!AQ26+'Fat and Grease'!AQ26</f>
        <v>7580.8324295385864</v>
      </c>
      <c r="AR26" s="18">
        <f>'Vegetable Oil'!AR26+'Fat and Grease'!AR26</f>
        <v>6180.7358575073285</v>
      </c>
      <c r="AS26" s="18">
        <f>'Vegetable Oil'!AS26+'Fat and Grease'!AS26</f>
        <v>6074.3484226944802</v>
      </c>
      <c r="AT26" s="18">
        <f>'Vegetable Oil'!AT26+'Fat and Grease'!AT26</f>
        <v>5834.2390091982288</v>
      </c>
      <c r="AU26" s="18">
        <f>'Vegetable Oil'!AU26+'Fat and Grease'!AU26</f>
        <v>3974.0269808894445</v>
      </c>
    </row>
    <row r="27" spans="1:47" ht="14.25" x14ac:dyDescent="0.2">
      <c r="A27" s="16" t="str">
        <f>'[7]Inedible Tallow Complex'!A10</f>
        <v xml:space="preserve">    Renewable Biodiesel/SAF Production</v>
      </c>
      <c r="B27" s="17">
        <f>'Vegetable Oil'!B27+'Fat and Grease'!B27</f>
        <v>0</v>
      </c>
      <c r="C27" s="17">
        <f>'Vegetable Oil'!C27+'Fat and Grease'!C27</f>
        <v>0</v>
      </c>
      <c r="D27" s="17">
        <f>'Vegetable Oil'!D27+'Fat and Grease'!D27</f>
        <v>0</v>
      </c>
      <c r="E27" s="17">
        <f>'Vegetable Oil'!E27+'Fat and Grease'!E27</f>
        <v>0</v>
      </c>
      <c r="F27" s="17">
        <f>'Vegetable Oil'!F27+'Fat and Grease'!F27</f>
        <v>0</v>
      </c>
      <c r="G27" s="17">
        <f>'Vegetable Oil'!G27+'Fat and Grease'!G27</f>
        <v>0</v>
      </c>
      <c r="H27" s="17">
        <f>'Vegetable Oil'!H27+'Fat and Grease'!H27</f>
        <v>0</v>
      </c>
      <c r="I27" s="17">
        <f>'Vegetable Oil'!I27+'Fat and Grease'!I27</f>
        <v>0</v>
      </c>
      <c r="J27" s="17">
        <f>'Vegetable Oil'!J27+'Fat and Grease'!J27</f>
        <v>0</v>
      </c>
      <c r="K27" s="17">
        <f>'Vegetable Oil'!K27+'Fat and Grease'!K27</f>
        <v>0</v>
      </c>
      <c r="L27" s="17">
        <f>'Vegetable Oil'!L27+'Fat and Grease'!L27</f>
        <v>0</v>
      </c>
      <c r="M27" s="17">
        <f>'Vegetable Oil'!M27+'Fat and Grease'!M27</f>
        <v>0</v>
      </c>
      <c r="N27" s="17">
        <f>'Vegetable Oil'!N27+'Fat and Grease'!N27</f>
        <v>0</v>
      </c>
      <c r="O27" s="17">
        <f>'Vegetable Oil'!O27+'Fat and Grease'!O27</f>
        <v>0</v>
      </c>
      <c r="P27" s="17">
        <f>'Vegetable Oil'!P27+'Fat and Grease'!P27</f>
        <v>0</v>
      </c>
      <c r="Q27" s="17">
        <f>'Vegetable Oil'!Q27+'Fat and Grease'!Q27</f>
        <v>74.398859479508204</v>
      </c>
      <c r="R27" s="17">
        <f>'Vegetable Oil'!R27+'Fat and Grease'!R27</f>
        <v>411.6212477555714</v>
      </c>
      <c r="S27" s="17">
        <f>'Vegetable Oil'!S27+'Fat and Grease'!S27</f>
        <v>393.2728873534478</v>
      </c>
      <c r="T27" s="17">
        <f>'Vegetable Oil'!T27+'Fat and Grease'!T27</f>
        <v>1169.2308727167544</v>
      </c>
      <c r="U27" s="17">
        <f>'Vegetable Oil'!U27+'Fat and Grease'!U27</f>
        <v>1646.5350790892742</v>
      </c>
      <c r="V27" s="17">
        <f>'Vegetable Oil'!V27+'Fat and Grease'!V27</f>
        <v>1612.6966805619932</v>
      </c>
      <c r="W27" s="17">
        <f>'Vegetable Oil'!W27+'Fat and Grease'!W27</f>
        <v>1834.1072041655891</v>
      </c>
      <c r="X27" s="17">
        <f>'Vegetable Oil'!X27+'Fat and Grease'!X27</f>
        <v>1652.3588253757139</v>
      </c>
      <c r="Y27" s="17">
        <f>'Vegetable Oil'!Y27+'Fat and Grease'!Y27</f>
        <v>3313.3965391832558</v>
      </c>
      <c r="Z27" s="17">
        <f>'Vegetable Oil'!Z27+'Fat and Grease'!Z27</f>
        <v>5154.0805265094987</v>
      </c>
      <c r="AA27" s="17">
        <f>'Vegetable Oil'!AA27+'Fat and Grease'!AA27</f>
        <v>5660.6394736736074</v>
      </c>
      <c r="AB27" s="17">
        <f>'Vegetable Oil'!AB27+'Fat and Grease'!AB27</f>
        <v>7495.7990574054484</v>
      </c>
      <c r="AC27" s="18">
        <f>'Vegetable Oil'!AC27+'Fat and Grease'!AC27</f>
        <v>14814.448050925945</v>
      </c>
      <c r="AD27" s="18">
        <f>'Vegetable Oil'!AD27+'Fat and Grease'!AD27</f>
        <v>23774.594435998733</v>
      </c>
      <c r="AE27" s="18">
        <f>'Vegetable Oil'!AE27+'Fat and Grease'!AE27</f>
        <v>29767.535848117433</v>
      </c>
      <c r="AF27" s="18">
        <f>'Vegetable Oil'!AF27+'Fat and Grease'!AF27</f>
        <v>25751.574593281613</v>
      </c>
      <c r="AG27" s="18">
        <f>'Vegetable Oil'!AG27+'Fat and Grease'!AG27</f>
        <v>29078.833535861613</v>
      </c>
      <c r="AH27" s="18">
        <f>'Vegetable Oil'!AH27+'Fat and Grease'!AH27</f>
        <v>37861.530632072856</v>
      </c>
      <c r="AI27" s="18">
        <f>'Vegetable Oil'!AI27+'Fat and Grease'!AI27</f>
        <v>40841.611685371157</v>
      </c>
      <c r="AJ27" s="18">
        <f>'Vegetable Oil'!AJ27+'Fat and Grease'!AJ27</f>
        <v>45166.061075571779</v>
      </c>
      <c r="AK27" s="18">
        <f>'Vegetable Oil'!AK27+'Fat and Grease'!AK27</f>
        <v>52566.438422329295</v>
      </c>
      <c r="AL27" s="18">
        <f>'Vegetable Oil'!AL27+'Fat and Grease'!AL27</f>
        <v>58593.79016311255</v>
      </c>
      <c r="AM27" s="18">
        <f>'Vegetable Oil'!AM27+'Fat and Grease'!AM27</f>
        <v>70611.165325311289</v>
      </c>
      <c r="AN27" s="18">
        <f>'Vegetable Oil'!AN27+'Fat and Grease'!AN27</f>
        <v>72085.041458929947</v>
      </c>
      <c r="AO27" s="18">
        <f>'Vegetable Oil'!AO27+'Fat and Grease'!AO27</f>
        <v>74469.214667981694</v>
      </c>
      <c r="AP27" s="18">
        <f>'Vegetable Oil'!AP27+'Fat and Grease'!AP27</f>
        <v>77910.986444582668</v>
      </c>
      <c r="AQ27" s="18">
        <f>'Vegetable Oil'!AQ27+'Fat and Grease'!AQ27</f>
        <v>72806.079259798935</v>
      </c>
      <c r="AR27" s="18">
        <f>'Vegetable Oil'!AR27+'Fat and Grease'!AR27</f>
        <v>78682.057666618901</v>
      </c>
      <c r="AS27" s="18">
        <f>'Vegetable Oil'!AS27+'Fat and Grease'!AS27</f>
        <v>86844.990044030215</v>
      </c>
      <c r="AT27" s="18">
        <f>'Vegetable Oil'!AT27+'Fat and Grease'!AT27</f>
        <v>88156.773782218137</v>
      </c>
      <c r="AU27" s="18">
        <f>'Vegetable Oil'!AU27+'Fat and Grease'!AU27</f>
        <v>82698.765198040608</v>
      </c>
    </row>
    <row r="28" spans="1:47" ht="14.25" hidden="1" x14ac:dyDescent="0.2">
      <c r="A28" s="16" t="str">
        <f>'[7]Inedible Tallow Complex'!A11</f>
        <v xml:space="preserve">    Co-Processing</v>
      </c>
      <c r="B28" s="17">
        <f>'[7]Inedible Tallow Complex'!D11</f>
        <v>0</v>
      </c>
      <c r="C28" s="17">
        <f>'[7]Inedible Tallow Complex'!E11</f>
        <v>0</v>
      </c>
      <c r="D28" s="17">
        <f>'[7]Inedible Tallow Complex'!F11</f>
        <v>0</v>
      </c>
      <c r="E28" s="17">
        <f>'[7]Inedible Tallow Complex'!G11</f>
        <v>0</v>
      </c>
      <c r="F28" s="17">
        <f>'[7]Inedible Tallow Complex'!H11</f>
        <v>0</v>
      </c>
      <c r="G28" s="17">
        <f>'[7]Inedible Tallow Complex'!I11</f>
        <v>0</v>
      </c>
      <c r="H28" s="17">
        <f>'[7]Inedible Tallow Complex'!J11</f>
        <v>0</v>
      </c>
      <c r="I28" s="17">
        <f>'[7]Inedible Tallow Complex'!K11</f>
        <v>0</v>
      </c>
      <c r="J28" s="17">
        <f>'[7]Inedible Tallow Complex'!L11</f>
        <v>0</v>
      </c>
      <c r="K28" s="17">
        <f>'[7]Inedible Tallow Complex'!M11</f>
        <v>0</v>
      </c>
      <c r="L28" s="17">
        <f>'[7]Inedible Tallow Complex'!N11</f>
        <v>0</v>
      </c>
      <c r="M28" s="17">
        <f>'[7]Inedible Tallow Complex'!O11</f>
        <v>0</v>
      </c>
      <c r="N28" s="17">
        <f>'[7]Inedible Tallow Complex'!P11</f>
        <v>0</v>
      </c>
      <c r="O28" s="17">
        <f>'[7]Inedible Tallow Complex'!Q11</f>
        <v>0</v>
      </c>
      <c r="P28" s="17">
        <f>'[7]Inedible Tallow Complex'!R11</f>
        <v>0</v>
      </c>
      <c r="Q28" s="17">
        <f>'[7]Inedible Tallow Complex'!S11</f>
        <v>74.398859479508204</v>
      </c>
      <c r="R28" s="17">
        <f>'[7]Inedible Tallow Complex'!T11</f>
        <v>41.866855106557374</v>
      </c>
      <c r="S28" s="17">
        <f>'[7]Inedible Tallow Complex'!U11</f>
        <v>132.38723790573772</v>
      </c>
      <c r="T28" s="17">
        <f>'[7]Inedible Tallow Complex'!V11</f>
        <v>76.093823229508203</v>
      </c>
      <c r="U28" s="17">
        <f>'[7]Inedible Tallow Complex'!W11</f>
        <v>24.20434465573771</v>
      </c>
      <c r="V28" s="17">
        <f>'[7]Inedible Tallow Complex'!X11</f>
        <v>17.563090274590166</v>
      </c>
      <c r="W28" s="17">
        <f>'[7]Inedible Tallow Complex'!Y11</f>
        <v>19.191938012295083</v>
      </c>
      <c r="X28" s="17">
        <f>'[7]Inedible Tallow Complex'!Z11</f>
        <v>75.774586906799414</v>
      </c>
      <c r="Y28" s="17">
        <f>'[7]Inedible Tallow Complex'!AA11</f>
        <v>195.57330333004933</v>
      </c>
      <c r="Z28" s="17">
        <f>'[7]Inedible Tallow Complex'!AB11</f>
        <v>214.32752782610839</v>
      </c>
      <c r="AA28" s="17">
        <f>'[7]Inedible Tallow Complex'!AC11</f>
        <v>332.95065961164204</v>
      </c>
      <c r="AB28" s="17">
        <f>'[7]Inedible Tallow Complex'!AD11</f>
        <v>372.22226683128088</v>
      </c>
      <c r="AC28" s="18">
        <f>'[7]Inedible Tallow Complex'!AE11</f>
        <v>181.07147755659386</v>
      </c>
      <c r="AD28" s="18">
        <f>'[7]Inedible Tallow Complex'!AF11</f>
        <v>122.15113766243417</v>
      </c>
      <c r="AE28" s="18">
        <f>'[7]Inedible Tallow Complex'!AG11</f>
        <v>100.91589807575672</v>
      </c>
      <c r="AF28" s="18">
        <f>'[7]Inedible Tallow Complex'!AH11</f>
        <v>105.76586193170404</v>
      </c>
      <c r="AG28" s="18">
        <f>'[7]Inedible Tallow Complex'!AI11</f>
        <v>131.43703855909189</v>
      </c>
      <c r="AH28" s="18">
        <f>'[7]Inedible Tallow Complex'!AJ11</f>
        <v>109.56421943712174</v>
      </c>
      <c r="AI28" s="18">
        <f>'[7]Inedible Tallow Complex'!AK11</f>
        <v>95.924472910934909</v>
      </c>
      <c r="AJ28" s="18">
        <f>'[7]Inedible Tallow Complex'!AL11</f>
        <v>101.3411363668465</v>
      </c>
      <c r="AK28" s="18">
        <f>'[7]Inedible Tallow Complex'!AM11</f>
        <v>105.3754190283108</v>
      </c>
      <c r="AL28" s="18">
        <f>'[7]Inedible Tallow Complex'!AN11</f>
        <v>117.46471269625351</v>
      </c>
      <c r="AM28" s="18">
        <f>'[7]Inedible Tallow Complex'!AO11</f>
        <v>123.4218557437668</v>
      </c>
      <c r="AN28" s="18">
        <f>'[7]Inedible Tallow Complex'!AP11</f>
        <v>128.49496756073742</v>
      </c>
      <c r="AO28" s="18">
        <f>'[7]Inedible Tallow Complex'!AQ11</f>
        <v>135.95351639411314</v>
      </c>
      <c r="AP28" s="18">
        <f>'[7]Inedible Tallow Complex'!AR11</f>
        <v>135.54795299552438</v>
      </c>
      <c r="AQ28" s="18">
        <f>'[7]Inedible Tallow Complex'!AS11</f>
        <v>143.04079062646497</v>
      </c>
      <c r="AR28" s="18">
        <f>'[7]Inedible Tallow Complex'!AT11</f>
        <v>156.98514275559029</v>
      </c>
      <c r="AS28" s="18">
        <f>'[7]Inedible Tallow Complex'!AU11</f>
        <v>173.07612319470306</v>
      </c>
      <c r="AT28" s="18">
        <f>'[7]Inedible Tallow Complex'!AV11</f>
        <v>190.81642946775798</v>
      </c>
      <c r="AU28" s="18">
        <f>'[7]Inedible Tallow Complex'!AW11</f>
        <v>210.37511750747501</v>
      </c>
    </row>
    <row r="29" spans="1:47" ht="14.25" x14ac:dyDescent="0.2">
      <c r="A29" s="16" t="str">
        <f>'[7]Inedible Tallow Complex'!A12</f>
        <v xml:space="preserve">  Non-Biodiesel</v>
      </c>
      <c r="B29" s="17" t="e">
        <f>B24-B25</f>
        <v>#REF!</v>
      </c>
      <c r="C29" s="17" t="e">
        <f t="shared" ref="C29:AP29" si="13">C24-C25</f>
        <v>#REF!</v>
      </c>
      <c r="D29" s="17" t="e">
        <f t="shared" si="13"/>
        <v>#REF!</v>
      </c>
      <c r="E29" s="17" t="e">
        <f t="shared" si="13"/>
        <v>#REF!</v>
      </c>
      <c r="F29" s="17" t="e">
        <f t="shared" si="13"/>
        <v>#REF!</v>
      </c>
      <c r="G29" s="17" t="e">
        <f t="shared" si="13"/>
        <v>#REF!</v>
      </c>
      <c r="H29" s="17" t="e">
        <f t="shared" si="13"/>
        <v>#REF!</v>
      </c>
      <c r="I29" s="17" t="e">
        <f t="shared" si="13"/>
        <v>#REF!</v>
      </c>
      <c r="J29" s="17" t="e">
        <f t="shared" si="13"/>
        <v>#REF!</v>
      </c>
      <c r="K29" s="17" t="e">
        <f t="shared" si="13"/>
        <v>#REF!</v>
      </c>
      <c r="L29" s="17" t="e">
        <f t="shared" si="13"/>
        <v>#REF!</v>
      </c>
      <c r="M29" s="17" t="e">
        <f t="shared" si="13"/>
        <v>#REF!</v>
      </c>
      <c r="N29" s="17" t="e">
        <f t="shared" si="13"/>
        <v>#REF!</v>
      </c>
      <c r="O29" s="17" t="e">
        <f t="shared" si="13"/>
        <v>#REF!</v>
      </c>
      <c r="P29" s="17" t="e">
        <f t="shared" si="13"/>
        <v>#REF!</v>
      </c>
      <c r="Q29" s="17" t="e">
        <f t="shared" si="13"/>
        <v>#REF!</v>
      </c>
      <c r="R29" s="17" t="e">
        <f t="shared" si="13"/>
        <v>#REF!</v>
      </c>
      <c r="S29" s="17" t="e">
        <f t="shared" si="13"/>
        <v>#REF!</v>
      </c>
      <c r="T29" s="17" t="e">
        <f t="shared" si="13"/>
        <v>#REF!</v>
      </c>
      <c r="U29" s="17" t="e">
        <f t="shared" si="13"/>
        <v>#REF!</v>
      </c>
      <c r="V29" s="17" t="e">
        <f t="shared" si="13"/>
        <v>#REF!</v>
      </c>
      <c r="W29" s="17" t="e">
        <f t="shared" si="13"/>
        <v>#REF!</v>
      </c>
      <c r="X29" s="17">
        <f t="shared" si="13"/>
        <v>12787.094763688521</v>
      </c>
      <c r="Y29" s="17">
        <f t="shared" si="13"/>
        <v>23853.287702828406</v>
      </c>
      <c r="Z29" s="17">
        <f t="shared" si="13"/>
        <v>24388.958852239946</v>
      </c>
      <c r="AA29" s="17">
        <f t="shared" si="13"/>
        <v>23254.529256454254</v>
      </c>
      <c r="AB29" s="17">
        <f t="shared" si="13"/>
        <v>25652.726256030539</v>
      </c>
      <c r="AC29" s="18">
        <f t="shared" si="13"/>
        <v>20749.003812948737</v>
      </c>
      <c r="AD29" s="18">
        <f t="shared" si="13"/>
        <v>21306.340327008591</v>
      </c>
      <c r="AE29" s="18">
        <f t="shared" si="13"/>
        <v>20459.669006899145</v>
      </c>
      <c r="AF29" s="18">
        <f t="shared" si="13"/>
        <v>23734.136199966168</v>
      </c>
      <c r="AG29" s="18">
        <f t="shared" si="13"/>
        <v>25156.910236270072</v>
      </c>
      <c r="AH29" s="18">
        <f t="shared" si="13"/>
        <v>22877.649131802784</v>
      </c>
      <c r="AI29" s="18">
        <f t="shared" si="13"/>
        <v>25356.592988061275</v>
      </c>
      <c r="AJ29" s="18">
        <f t="shared" si="13"/>
        <v>24484.666021464451</v>
      </c>
      <c r="AK29" s="18">
        <f t="shared" si="13"/>
        <v>25156.843325455971</v>
      </c>
      <c r="AL29" s="18">
        <f t="shared" si="13"/>
        <v>24675.828758724398</v>
      </c>
      <c r="AM29" s="18">
        <f t="shared" si="13"/>
        <v>20729.022428914468</v>
      </c>
      <c r="AN29" s="18">
        <f t="shared" si="13"/>
        <v>24526.678813286228</v>
      </c>
      <c r="AO29" s="18">
        <f t="shared" si="13"/>
        <v>24528.80525920527</v>
      </c>
      <c r="AP29" s="18">
        <f t="shared" si="13"/>
        <v>21328.251364576194</v>
      </c>
      <c r="AQ29" s="18">
        <f>AQ24-AQ25</f>
        <v>26026.178877339524</v>
      </c>
      <c r="AR29" s="18">
        <f>AR24-AR25</f>
        <v>25232.677318658883</v>
      </c>
      <c r="AS29" s="18">
        <f>AS24-AS25</f>
        <v>23827.979438998824</v>
      </c>
      <c r="AT29" s="18">
        <f>AT24-AT25</f>
        <v>23202.158941666989</v>
      </c>
      <c r="AU29" s="18">
        <f>AU24-AU25</f>
        <v>26544.539160985776</v>
      </c>
    </row>
    <row r="30" spans="1:47" ht="14.25" x14ac:dyDescent="0.2">
      <c r="A30" s="16" t="str">
        <f>'[7]Inedible Tallow Complex'!A13</f>
        <v>Exports</v>
      </c>
      <c r="B30" s="17">
        <f>'Vegetable Oil'!B30+'Fat and Grease'!B30</f>
        <v>17049.377860265598</v>
      </c>
      <c r="C30" s="17">
        <f>'Vegetable Oil'!C30+'Fat and Grease'!C30</f>
        <v>18261.163928771202</v>
      </c>
      <c r="D30" s="17">
        <f>'Vegetable Oil'!D30+'Fat and Grease'!D30</f>
        <v>20947.677591127998</v>
      </c>
      <c r="E30" s="17">
        <f>'Vegetable Oil'!E30+'Fat and Grease'!E30</f>
        <v>20567.575330137402</v>
      </c>
      <c r="F30" s="17">
        <f>'Vegetable Oil'!F30+'Fat and Grease'!F30</f>
        <v>19630.909975036597</v>
      </c>
      <c r="G30" s="17">
        <f>'Vegetable Oil'!G30+'Fat and Grease'!G30</f>
        <v>19521.640041197199</v>
      </c>
      <c r="H30" s="17">
        <f>'Vegetable Oil'!H30+'Fat and Grease'!H30</f>
        <v>21525.288826522003</v>
      </c>
      <c r="I30" s="17">
        <f>'Vegetable Oil'!I30+'Fat and Grease'!I30</f>
        <v>21560.579366051199</v>
      </c>
      <c r="J30" s="17">
        <f>'Vegetable Oil'!J30+'Fat and Grease'!J30</f>
        <v>19909.8930573162</v>
      </c>
      <c r="K30" s="17">
        <f>'Vegetable Oil'!K30+'Fat and Grease'!K30</f>
        <v>20764.340743327397</v>
      </c>
      <c r="L30" s="17">
        <f>'Vegetable Oil'!L30+'Fat and Grease'!L30</f>
        <v>21152.913533209397</v>
      </c>
      <c r="M30" s="17">
        <f>'Vegetable Oil'!M30+'Fat and Grease'!M30</f>
        <v>23021.525107355799</v>
      </c>
      <c r="N30" s="17">
        <f>'Vegetable Oil'!N30+'Fat and Grease'!N30</f>
        <v>23724.844606443399</v>
      </c>
      <c r="O30" s="17">
        <f>'Vegetable Oil'!O30+'Fat and Grease'!O30</f>
        <v>20713.316851571199</v>
      </c>
      <c r="P30" s="17">
        <f>'Vegetable Oil'!P30+'Fat and Grease'!P30</f>
        <v>21845.801985678001</v>
      </c>
      <c r="Q30" s="17">
        <f>'Vegetable Oil'!Q30+'Fat and Grease'!Q30</f>
        <v>22685.512279930248</v>
      </c>
      <c r="R30" s="17">
        <f>'Vegetable Oil'!R30+'Fat and Grease'!R30</f>
        <v>21744.570992407149</v>
      </c>
      <c r="S30" s="17">
        <f>'Vegetable Oil'!S30+'Fat and Grease'!S30</f>
        <v>22121.802509249199</v>
      </c>
      <c r="T30" s="17">
        <f>'Vegetable Oil'!T30+'Fat and Grease'!T30</f>
        <v>22381.087507132426</v>
      </c>
      <c r="U30" s="17">
        <f>'Vegetable Oil'!U30+'Fat and Grease'!U30</f>
        <v>22331.179277856576</v>
      </c>
      <c r="V30" s="17">
        <f>'Vegetable Oil'!V30+'Fat and Grease'!V30</f>
        <v>24133.211971255594</v>
      </c>
      <c r="W30" s="17">
        <f>'Vegetable Oil'!W30+'Fat and Grease'!W30</f>
        <v>24202.750022730997</v>
      </c>
      <c r="X30" s="17">
        <f>'Vegetable Oil'!X30+'Fat and Grease'!X30</f>
        <v>25283.024586450443</v>
      </c>
      <c r="Y30" s="17">
        <f>'Vegetable Oil'!Y30+'Fat and Grease'!Y30</f>
        <v>4152.4615169260996</v>
      </c>
      <c r="Z30" s="17">
        <f>'Vegetable Oil'!Z30+'Fat and Grease'!Z30</f>
        <v>3824.5317573106795</v>
      </c>
      <c r="AA30" s="17">
        <f>'Vegetable Oil'!AA30+'Fat and Grease'!AA30</f>
        <v>4627.2377271618398</v>
      </c>
      <c r="AB30" s="17">
        <f>'Vegetable Oil'!AB30+'Fat and Grease'!AB30</f>
        <v>2733.3286398130003</v>
      </c>
      <c r="AC30" s="18">
        <f>'Vegetable Oil'!AC30+'Fat and Grease'!AC30</f>
        <v>3154.2748287996005</v>
      </c>
      <c r="AD30" s="18">
        <f>'Vegetable Oil'!AD30+'Fat and Grease'!AD30</f>
        <v>1185.8575946404799</v>
      </c>
      <c r="AE30" s="18">
        <f>'Vegetable Oil'!AE30+'Fat and Grease'!AE30</f>
        <v>1788.2846557958239</v>
      </c>
      <c r="AF30" s="18">
        <f>'Vegetable Oil'!AF30+'Fat and Grease'!AF30</f>
        <v>2770.8189562765169</v>
      </c>
      <c r="AG30" s="18">
        <f>'Vegetable Oil'!AG30+'Fat and Grease'!AG30</f>
        <v>1008.6098293267088</v>
      </c>
      <c r="AH30" s="18">
        <f>'Vegetable Oil'!AH30+'Fat and Grease'!AH30</f>
        <v>980.71165431198324</v>
      </c>
      <c r="AI30" s="18">
        <f>'Vegetable Oil'!AI30+'Fat and Grease'!AI30</f>
        <v>969.10488714893222</v>
      </c>
      <c r="AJ30" s="18">
        <f>'Vegetable Oil'!AJ30+'Fat and Grease'!AJ30</f>
        <v>914.95891520451505</v>
      </c>
      <c r="AK30" s="18">
        <f>'Vegetable Oil'!AK30+'Fat and Grease'!AK30</f>
        <v>918.20776833062132</v>
      </c>
      <c r="AL30" s="18">
        <f>'Vegetable Oil'!AL30+'Fat and Grease'!AL30</f>
        <v>896.18823296025687</v>
      </c>
      <c r="AM30" s="18">
        <f>'Vegetable Oil'!AM30+'Fat and Grease'!AM30</f>
        <v>873.78493263655741</v>
      </c>
      <c r="AN30" s="18">
        <f>'Vegetable Oil'!AN30+'Fat and Grease'!AN30</f>
        <v>884.09899720133512</v>
      </c>
      <c r="AO30" s="18">
        <f>'Vegetable Oil'!AO30+'Fat and Grease'!AO30</f>
        <v>878.39377203046479</v>
      </c>
      <c r="AP30" s="18">
        <f>'Vegetable Oil'!AP30+'Fat and Grease'!AP30</f>
        <v>859.39310644800889</v>
      </c>
      <c r="AQ30" s="18">
        <f>'Vegetable Oil'!AQ30+'Fat and Grease'!AQ30</f>
        <v>860.89411700204164</v>
      </c>
      <c r="AR30" s="18">
        <f>'Vegetable Oil'!AR30+'Fat and Grease'!AR30</f>
        <v>859.88105765994828</v>
      </c>
      <c r="AS30" s="18">
        <f>'Vegetable Oil'!AS30+'Fat and Grease'!AS30</f>
        <v>859.81388940230704</v>
      </c>
      <c r="AT30" s="18">
        <f>'Vegetable Oil'!AT30+'Fat and Grease'!AT30</f>
        <v>860.02311012053383</v>
      </c>
      <c r="AU30" s="18">
        <f>'Vegetable Oil'!AU30+'Fat and Grease'!AU30</f>
        <v>860.16087567123304</v>
      </c>
    </row>
    <row r="31" spans="1:47" ht="14.25" x14ac:dyDescent="0.2">
      <c r="A31" s="16" t="str">
        <f>'[7]Inedible Tallow Complex'!A14</f>
        <v xml:space="preserve">    Total Use</v>
      </c>
      <c r="B31" s="17" t="e">
        <f>B23-B32</f>
        <v>#REF!</v>
      </c>
      <c r="C31" s="17" t="e">
        <f t="shared" ref="C31:AP31" si="14">C23-C32</f>
        <v>#REF!</v>
      </c>
      <c r="D31" s="17" t="e">
        <f t="shared" si="14"/>
        <v>#REF!</v>
      </c>
      <c r="E31" s="17" t="e">
        <f t="shared" si="14"/>
        <v>#REF!</v>
      </c>
      <c r="F31" s="17" t="e">
        <f t="shared" si="14"/>
        <v>#REF!</v>
      </c>
      <c r="G31" s="17" t="e">
        <f t="shared" si="14"/>
        <v>#REF!</v>
      </c>
      <c r="H31" s="17" t="e">
        <f t="shared" si="14"/>
        <v>#REF!</v>
      </c>
      <c r="I31" s="17" t="e">
        <f t="shared" si="14"/>
        <v>#REF!</v>
      </c>
      <c r="J31" s="17" t="e">
        <f t="shared" si="14"/>
        <v>#REF!</v>
      </c>
      <c r="K31" s="17" t="e">
        <f t="shared" si="14"/>
        <v>#REF!</v>
      </c>
      <c r="L31" s="17" t="e">
        <f t="shared" si="14"/>
        <v>#REF!</v>
      </c>
      <c r="M31" s="17" t="e">
        <f t="shared" si="14"/>
        <v>#REF!</v>
      </c>
      <c r="N31" s="17" t="e">
        <f t="shared" si="14"/>
        <v>#REF!</v>
      </c>
      <c r="O31" s="17" t="e">
        <f t="shared" si="14"/>
        <v>#REF!</v>
      </c>
      <c r="P31" s="17" t="e">
        <f t="shared" si="14"/>
        <v>#REF!</v>
      </c>
      <c r="Q31" s="17" t="e">
        <f t="shared" si="14"/>
        <v>#REF!</v>
      </c>
      <c r="R31" s="17" t="e">
        <f t="shared" si="14"/>
        <v>#REF!</v>
      </c>
      <c r="S31" s="17" t="e">
        <f t="shared" si="14"/>
        <v>#REF!</v>
      </c>
      <c r="T31" s="17" t="e">
        <f t="shared" si="14"/>
        <v>#REF!</v>
      </c>
      <c r="U31" s="17" t="e">
        <f t="shared" si="14"/>
        <v>#REF!</v>
      </c>
      <c r="V31" s="17" t="e">
        <f t="shared" si="14"/>
        <v>#REF!</v>
      </c>
      <c r="W31" s="17" t="e">
        <f t="shared" si="14"/>
        <v>#REF!</v>
      </c>
      <c r="X31" s="17">
        <f t="shared" si="14"/>
        <v>45958.263107155304</v>
      </c>
      <c r="Y31" s="17">
        <f t="shared" si="14"/>
        <v>44852.19336279358</v>
      </c>
      <c r="Z31" s="17">
        <f t="shared" si="14"/>
        <v>46144.929701830006</v>
      </c>
      <c r="AA31" s="17">
        <f t="shared" si="14"/>
        <v>46633.742513012287</v>
      </c>
      <c r="AB31" s="17">
        <f t="shared" si="14"/>
        <v>47815.972767325839</v>
      </c>
      <c r="AC31" s="18">
        <f t="shared" si="14"/>
        <v>51360.691915810821</v>
      </c>
      <c r="AD31" s="18">
        <f t="shared" si="14"/>
        <v>59093.573971959835</v>
      </c>
      <c r="AE31" s="18">
        <f t="shared" si="14"/>
        <v>64407.937452151673</v>
      </c>
      <c r="AF31" s="18">
        <f t="shared" si="14"/>
        <v>64236.78166053538</v>
      </c>
      <c r="AG31" s="18">
        <f t="shared" si="14"/>
        <v>66400.389554928115</v>
      </c>
      <c r="AH31" s="18">
        <f t="shared" si="14"/>
        <v>73028.553658174758</v>
      </c>
      <c r="AI31" s="18">
        <f t="shared" si="14"/>
        <v>76087.359988673052</v>
      </c>
      <c r="AJ31" s="18">
        <f t="shared" si="14"/>
        <v>80355.217017971139</v>
      </c>
      <c r="AK31" s="18">
        <f t="shared" si="14"/>
        <v>88406.729123904064</v>
      </c>
      <c r="AL31" s="18">
        <f t="shared" si="14"/>
        <v>93789.774633311812</v>
      </c>
      <c r="AM31" s="18">
        <f t="shared" si="14"/>
        <v>102264.18282183705</v>
      </c>
      <c r="AN31" s="18">
        <f t="shared" si="14"/>
        <v>105550.64669992964</v>
      </c>
      <c r="AO31" s="18">
        <f t="shared" si="14"/>
        <v>108982.72699858306</v>
      </c>
      <c r="AP31" s="18">
        <f t="shared" si="14"/>
        <v>109024.42415122144</v>
      </c>
      <c r="AQ31" s="18">
        <f>AQ23-AQ32</f>
        <v>107273.98468367908</v>
      </c>
      <c r="AR31" s="18">
        <f>AR23-AR32</f>
        <v>110955.35190044506</v>
      </c>
      <c r="AS31" s="18">
        <f>AS23-AS32</f>
        <v>117607.13179512584</v>
      </c>
      <c r="AT31" s="18">
        <f>AT23-AT32</f>
        <v>118053.19484320388</v>
      </c>
      <c r="AU31" s="18">
        <f>AU23-AU32</f>
        <v>114077.49221558706</v>
      </c>
    </row>
    <row r="32" spans="1:47" ht="14.25" x14ac:dyDescent="0.2">
      <c r="A32" s="16" t="s">
        <v>60</v>
      </c>
      <c r="B32" s="17" t="e">
        <f>'Vegetable Oil'!B32+'Fat and Grease'!B32</f>
        <v>#REF!</v>
      </c>
      <c r="C32" s="17" t="e">
        <f>'Vegetable Oil'!C32+'Fat and Grease'!C32</f>
        <v>#REF!</v>
      </c>
      <c r="D32" s="17" t="e">
        <f>'Vegetable Oil'!D32+'Fat and Grease'!D32</f>
        <v>#REF!</v>
      </c>
      <c r="E32" s="17" t="e">
        <f>'Vegetable Oil'!E32+'Fat and Grease'!E32</f>
        <v>#REF!</v>
      </c>
      <c r="F32" s="17" t="e">
        <f>'Vegetable Oil'!F32+'Fat and Grease'!F32</f>
        <v>#REF!</v>
      </c>
      <c r="G32" s="17" t="e">
        <f>'Vegetable Oil'!G32+'Fat and Grease'!G32</f>
        <v>#REF!</v>
      </c>
      <c r="H32" s="17" t="e">
        <f>'Vegetable Oil'!H32+'Fat and Grease'!H32</f>
        <v>#REF!</v>
      </c>
      <c r="I32" s="17" t="e">
        <f>'Vegetable Oil'!I32+'Fat and Grease'!I32</f>
        <v>#REF!</v>
      </c>
      <c r="J32" s="17" t="e">
        <f>'Vegetable Oil'!J32+'Fat and Grease'!J32</f>
        <v>#REF!</v>
      </c>
      <c r="K32" s="17" t="e">
        <f>'Vegetable Oil'!K32+'Fat and Grease'!K32</f>
        <v>#REF!</v>
      </c>
      <c r="L32" s="17" t="e">
        <f>'Vegetable Oil'!L32+'Fat and Grease'!L32</f>
        <v>#REF!</v>
      </c>
      <c r="M32" s="17" t="e">
        <f>'Vegetable Oil'!M32+'Fat and Grease'!M32</f>
        <v>#REF!</v>
      </c>
      <c r="N32" s="17" t="e">
        <f>'Vegetable Oil'!N32+'Fat and Grease'!N32</f>
        <v>#REF!</v>
      </c>
      <c r="O32" s="17" t="e">
        <f>'Vegetable Oil'!O32+'Fat and Grease'!O32</f>
        <v>#REF!</v>
      </c>
      <c r="P32" s="17" t="e">
        <f>'Vegetable Oil'!P32+'Fat and Grease'!P32</f>
        <v>#REF!</v>
      </c>
      <c r="Q32" s="17" t="e">
        <f>'Vegetable Oil'!Q32+'Fat and Grease'!Q32</f>
        <v>#REF!</v>
      </c>
      <c r="R32" s="17" t="e">
        <f>'Vegetable Oil'!R32+'Fat and Grease'!R32</f>
        <v>#REF!</v>
      </c>
      <c r="S32" s="17" t="e">
        <f>'Vegetable Oil'!S32+'Fat and Grease'!S32</f>
        <v>#REF!</v>
      </c>
      <c r="T32" s="17" t="e">
        <f>'Vegetable Oil'!T32+'Fat and Grease'!T32</f>
        <v>#REF!</v>
      </c>
      <c r="U32" s="17" t="e">
        <f>'Vegetable Oil'!U32+'Fat and Grease'!U32</f>
        <v>#REF!</v>
      </c>
      <c r="V32" s="17" t="e">
        <f>'Vegetable Oil'!V32+'Fat and Grease'!V32</f>
        <v>#REF!</v>
      </c>
      <c r="W32" s="17" t="e">
        <f>'Vegetable Oil'!W32+'Fat and Grease'!W32</f>
        <v>#REF!</v>
      </c>
      <c r="X32" s="17">
        <f>'Vegetable Oil'!X32+'Fat and Grease'!X32</f>
        <v>467.765776962205</v>
      </c>
      <c r="Y32" s="17">
        <f>'Vegetable Oil'!Y32+'Fat and Grease'!Y32</f>
        <v>2368.1543729943828</v>
      </c>
      <c r="Z32" s="17">
        <f>'Vegetable Oil'!Z32+'Fat and Grease'!Z32</f>
        <v>2616.9255521614155</v>
      </c>
      <c r="AA32" s="17">
        <f>'Vegetable Oil'!AA32+'Fat and Grease'!AA32</f>
        <v>2613.7829051957342</v>
      </c>
      <c r="AB32" s="17">
        <f>'Vegetable Oil'!AB32+'Fat and Grease'!AB32</f>
        <v>2945.780135219145</v>
      </c>
      <c r="AC32" s="18">
        <f>'Vegetable Oil'!AC32+'Fat and Grease'!AC32</f>
        <v>2875.2116570033868</v>
      </c>
      <c r="AD32" s="18">
        <f>'Vegetable Oil'!AD32+'Fat and Grease'!AD32</f>
        <v>2337.2728266133304</v>
      </c>
      <c r="AE32" s="18">
        <f>'Vegetable Oil'!AE32+'Fat and Grease'!AE32</f>
        <v>2103.4351813895596</v>
      </c>
      <c r="AF32" s="18">
        <f>'Vegetable Oil'!AF32+'Fat and Grease'!AF32</f>
        <v>2617.1816791243532</v>
      </c>
      <c r="AG32" s="18">
        <f>'Vegetable Oil'!AG32+'Fat and Grease'!AG32</f>
        <v>5310.4729112373052</v>
      </c>
      <c r="AH32" s="18">
        <f>'Vegetable Oil'!AH32+'Fat and Grease'!AH32</f>
        <v>5950.3089838596134</v>
      </c>
      <c r="AI32" s="18">
        <f>'Vegetable Oil'!AI32+'Fat and Grease'!AI32</f>
        <v>6539.5761725106477</v>
      </c>
      <c r="AJ32" s="18">
        <f>'Vegetable Oil'!AJ32+'Fat and Grease'!AJ32</f>
        <v>7693.6608295476299</v>
      </c>
      <c r="AK32" s="18">
        <f>'Vegetable Oil'!AK32+'Fat and Grease'!AK32</f>
        <v>9270.5306570952616</v>
      </c>
      <c r="AL32" s="18">
        <f>'Vegetable Oil'!AL32+'Fat and Grease'!AL32</f>
        <v>10328.096661718651</v>
      </c>
      <c r="AM32" s="18">
        <f>'Vegetable Oil'!AM32+'Fat and Grease'!AM32</f>
        <v>11483.785328074266</v>
      </c>
      <c r="AN32" s="18">
        <f>'Vegetable Oil'!AN32+'Fat and Grease'!AN32</f>
        <v>12963.776638297924</v>
      </c>
      <c r="AO32" s="18">
        <f>'Vegetable Oil'!AO32+'Fat and Grease'!AO32</f>
        <v>12738.004061804817</v>
      </c>
      <c r="AP32" s="18">
        <f>'Vegetable Oil'!AP32+'Fat and Grease'!AP32</f>
        <v>12061.258067354665</v>
      </c>
      <c r="AQ32" s="18">
        <f>'Vegetable Oil'!AQ32+'Fat and Grease'!AQ32</f>
        <v>13088.006179352784</v>
      </c>
      <c r="AR32" s="18">
        <f>'Vegetable Oil'!AR32+'Fat and Grease'!AR32</f>
        <v>13557.574473797058</v>
      </c>
      <c r="AS32" s="18">
        <f>'Vegetable Oil'!AS32+'Fat and Grease'!AS32</f>
        <v>12768.465892435188</v>
      </c>
      <c r="AT32" s="18">
        <f>'Vegetable Oil'!AT32+'Fat and Grease'!AT32</f>
        <v>13265.101866143521</v>
      </c>
      <c r="AU32" s="18">
        <f>'Vegetable Oil'!AU32+'Fat and Grease'!AU32</f>
        <v>15433.009239627161</v>
      </c>
    </row>
    <row r="33" spans="1:47" ht="15" thickBot="1" x14ac:dyDescent="0.25">
      <c r="A33" s="16" t="s">
        <v>62</v>
      </c>
      <c r="B33" s="19">
        <f>MROUND(MEDIAN('[7]Inedible Tallow Complex'!D$213:D$224),1)</f>
        <v>253</v>
      </c>
      <c r="C33" s="19">
        <f>MROUND(MEDIAN('[7]Inedible Tallow Complex'!E$213:E$224),1)</f>
        <v>209</v>
      </c>
      <c r="D33" s="19">
        <f>MROUND(MEDIAN('[7]Inedible Tallow Complex'!F$213:F$224),1)</f>
        <v>280</v>
      </c>
      <c r="E33" s="19">
        <f>MROUND(MEDIAN('[7]Inedible Tallow Complex'!G$213:G$224),1)</f>
        <v>282</v>
      </c>
      <c r="F33" s="19">
        <f>MROUND(MEDIAN('[7]Inedible Tallow Complex'!H$213:H$224),1)</f>
        <v>283</v>
      </c>
      <c r="G33" s="19">
        <f>MROUND(MEDIAN('[7]Inedible Tallow Complex'!I$213:I$224),1)</f>
        <v>199</v>
      </c>
      <c r="H33" s="19">
        <f>MROUND(MEDIAN('[7]Inedible Tallow Complex'!J$213:J$224),1)</f>
        <v>252</v>
      </c>
      <c r="I33" s="19">
        <f>MROUND(MEDIAN('[7]Inedible Tallow Complex'!K$213:K$224),1)</f>
        <v>223</v>
      </c>
      <c r="J33" s="19">
        <f>MROUND(MEDIAN('[7]Inedible Tallow Complex'!L$213:L$224),1)</f>
        <v>230</v>
      </c>
      <c r="K33" s="19">
        <f>MROUND(MEDIAN('[7]Inedible Tallow Complex'!M$213:M$224),1)</f>
        <v>177</v>
      </c>
      <c r="L33" s="19">
        <f>MROUND(MEDIAN('[7]Inedible Tallow Complex'!N$213:N$224),1)</f>
        <v>200</v>
      </c>
      <c r="M33" s="19">
        <f>MROUND(MEDIAN('[7]Inedible Tallow Complex'!O$213:O$224),1)</f>
        <v>201</v>
      </c>
      <c r="N33" s="19">
        <f>MROUND(MEDIAN('[7]Inedible Tallow Complex'!P$213:P$224),1)</f>
        <v>249</v>
      </c>
      <c r="O33" s="19">
        <f>MROUND(MEDIAN('[7]Inedible Tallow Complex'!Q$213:Q$224),1)</f>
        <v>180</v>
      </c>
      <c r="P33" s="19">
        <f>MROUND(MEDIAN('[7]Inedible Tallow Complex'!R$213:R$224),1)</f>
        <v>170</v>
      </c>
      <c r="Q33" s="19">
        <f>MROUND(MEDIAN('[7]Inedible Tallow Complex'!S$213:S$224),1)</f>
        <v>161</v>
      </c>
      <c r="R33" s="19">
        <f>MROUND(MEDIAN('[7]Inedible Tallow Complex'!T$213:T$224),1)</f>
        <v>180</v>
      </c>
      <c r="S33" s="19">
        <f>MROUND(MEDIAN('[7]Inedible Tallow Complex'!U$213:U$224),1)</f>
        <v>180</v>
      </c>
      <c r="T33" s="19">
        <f>MROUND(MEDIAN('[7]Inedible Tallow Complex'!V$213:V$224),1)</f>
        <v>180</v>
      </c>
      <c r="U33" s="19">
        <f>MROUND(MEDIAN('[7]Inedible Tallow Complex'!W$213:W$224),1)</f>
        <v>180</v>
      </c>
      <c r="V33" s="19">
        <f>MROUND(MEDIAN('[7]Inedible Tallow Complex'!X$213:X$224),1)</f>
        <v>83</v>
      </c>
      <c r="W33" s="19">
        <f>MROUND(MEDIAN('[7]Inedible Tallow Complex'!Y$213:Y$224),1)</f>
        <v>84</v>
      </c>
      <c r="X33" s="19">
        <f>MROUND(MEDIAN('[7]Inedible Tallow Complex'!Z$213:Z$224),1)</f>
        <v>96</v>
      </c>
      <c r="Y33" s="19">
        <f>MROUND(MEDIAN('[7]Inedible Tallow Complex'!AA$213:AA$224),1)</f>
        <v>90</v>
      </c>
      <c r="Z33" s="19">
        <f>MROUND(MEDIAN('[7]Inedible Tallow Complex'!AB$213:AB$224),1)</f>
        <v>101</v>
      </c>
      <c r="AA33" s="19">
        <f>MROUND(MEDIAN('[7]Inedible Tallow Complex'!AC$213:AC$224),1)</f>
        <v>95</v>
      </c>
      <c r="AB33" s="19">
        <f>MROUND(MEDIAN('[7]Inedible Tallow Complex'!AD$213:AD$224),1)</f>
        <v>110</v>
      </c>
      <c r="AC33" s="20">
        <f>MROUND(MEDIAN('[7]Inedible Tallow Complex'!AE$213:AE$224),1)</f>
        <v>98</v>
      </c>
      <c r="AD33" s="20">
        <f>MROUND(MEDIAN('[7]Inedible Tallow Complex'!AF$213:AF$224),1)</f>
        <v>93</v>
      </c>
      <c r="AE33" s="20">
        <f>MROUND(MEDIAN('[7]Inedible Tallow Complex'!AG$213:AG$224),1)</f>
        <v>75</v>
      </c>
      <c r="AF33" s="20" t="e">
        <f>MROUND(MEDIAN('[7]Inedible Tallow Complex'!AH$213:AH$224),1)</f>
        <v>#NUM!</v>
      </c>
      <c r="AG33" s="20" t="e">
        <f>MROUND(MEDIAN('[7]Inedible Tallow Complex'!AI$213:AI$224),1)</f>
        <v>#NUM!</v>
      </c>
      <c r="AH33" s="20" t="e">
        <f>MROUND(MEDIAN('[7]Inedible Tallow Complex'!AJ$213:AJ$224),1)</f>
        <v>#NUM!</v>
      </c>
      <c r="AI33" s="20" t="e">
        <f>MROUND(MEDIAN('[7]Inedible Tallow Complex'!AK$213:AK$224),1)</f>
        <v>#NUM!</v>
      </c>
      <c r="AJ33" s="20" t="e">
        <f>MROUND(MEDIAN('[7]Inedible Tallow Complex'!AL$213:AL$224),1)</f>
        <v>#NUM!</v>
      </c>
      <c r="AK33" s="20">
        <f>MROUND(MEDIAN('[7]Inedible Tallow Complex'!AM$213:AM$224),1)</f>
        <v>114</v>
      </c>
      <c r="AL33" s="20">
        <f>MROUND(MEDIAN('[7]Inedible Tallow Complex'!AN$213:AN$224),1)</f>
        <v>51</v>
      </c>
      <c r="AM33" s="20">
        <f>MROUND(MEDIAN('[7]Inedible Tallow Complex'!AO$213:AO$224),1)</f>
        <v>355</v>
      </c>
      <c r="AN33" s="20">
        <f>MROUND(MEDIAN('[7]Inedible Tallow Complex'!AP$213:AP$224),1)</f>
        <v>401</v>
      </c>
      <c r="AO33" s="20">
        <f>MROUND(MEDIAN('[7]Inedible Tallow Complex'!AQ$213:AQ$224),1)</f>
        <v>463</v>
      </c>
      <c r="AP33" s="20">
        <f>MROUND(MEDIAN('[7]Inedible Tallow Complex'!AR$213:AR$224),1)</f>
        <v>635</v>
      </c>
      <c r="AQ33" s="20">
        <f>MROUND(MEDIAN('[7]Inedible Tallow Complex'!AS$213:AS$224),1)</f>
        <v>441</v>
      </c>
      <c r="AR33" s="20">
        <f>MROUND(MEDIAN('[7]Inedible Tallow Complex'!AT$213:AT$224),1)</f>
        <v>493</v>
      </c>
      <c r="AS33" s="20">
        <f>MROUND(MEDIAN('[7]Inedible Tallow Complex'!AU$213:AU$224),1)</f>
        <v>515</v>
      </c>
      <c r="AT33" s="20">
        <f>MROUND(MEDIAN('[7]Inedible Tallow Complex'!AV$213:AV$224),1)</f>
        <v>644</v>
      </c>
      <c r="AU33" s="20">
        <f>MROUND(MEDIAN('[7]Inedible Tallow Complex'!AW$213:AW$224),1)</f>
        <v>486</v>
      </c>
    </row>
    <row r="34" spans="1:47" ht="15" thickBot="1" x14ac:dyDescent="0.25">
      <c r="A34" s="2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ht="15" x14ac:dyDescent="0.25">
      <c r="A35" s="14" t="s">
        <v>63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1:47" ht="13.5" thickBot="1" x14ac:dyDescent="0.25">
      <c r="A36" s="15"/>
      <c r="B36" s="15" t="str">
        <f>B4</f>
        <v xml:space="preserve">95/96 </v>
      </c>
      <c r="C36" s="15" t="str">
        <f t="shared" ref="C36:AP36" si="15">C4</f>
        <v xml:space="preserve">96/97 </v>
      </c>
      <c r="D36" s="15" t="str">
        <f t="shared" si="15"/>
        <v xml:space="preserve">97/98 </v>
      </c>
      <c r="E36" s="15" t="str">
        <f t="shared" si="15"/>
        <v xml:space="preserve">98/99 </v>
      </c>
      <c r="F36" s="15" t="str">
        <f t="shared" si="15"/>
        <v xml:space="preserve">99/00 </v>
      </c>
      <c r="G36" s="15" t="str">
        <f t="shared" si="15"/>
        <v xml:space="preserve">00/01 </v>
      </c>
      <c r="H36" s="15" t="str">
        <f t="shared" si="15"/>
        <v xml:space="preserve">01/02 </v>
      </c>
      <c r="I36" s="15" t="str">
        <f t="shared" si="15"/>
        <v xml:space="preserve">02/03 </v>
      </c>
      <c r="J36" s="15" t="str">
        <f t="shared" si="15"/>
        <v xml:space="preserve">03/04 </v>
      </c>
      <c r="K36" s="15" t="str">
        <f t="shared" si="15"/>
        <v xml:space="preserve">04/05 </v>
      </c>
      <c r="L36" s="15" t="str">
        <f t="shared" si="15"/>
        <v xml:space="preserve">05/06 </v>
      </c>
      <c r="M36" s="15" t="str">
        <f t="shared" si="15"/>
        <v xml:space="preserve">06/07 </v>
      </c>
      <c r="N36" s="15" t="str">
        <f t="shared" si="15"/>
        <v xml:space="preserve">07/08 </v>
      </c>
      <c r="O36" s="15" t="str">
        <f t="shared" si="15"/>
        <v xml:space="preserve">08/09 </v>
      </c>
      <c r="P36" s="15" t="str">
        <f t="shared" si="15"/>
        <v xml:space="preserve">09/10 </v>
      </c>
      <c r="Q36" s="15" t="str">
        <f t="shared" si="15"/>
        <v xml:space="preserve">10/11 </v>
      </c>
      <c r="R36" s="15" t="str">
        <f t="shared" si="15"/>
        <v xml:space="preserve">11/12 </v>
      </c>
      <c r="S36" s="15" t="str">
        <f t="shared" si="15"/>
        <v xml:space="preserve">12/13 </v>
      </c>
      <c r="T36" s="15" t="str">
        <f t="shared" si="15"/>
        <v xml:space="preserve">13/14 </v>
      </c>
      <c r="U36" s="15" t="str">
        <f t="shared" si="15"/>
        <v xml:space="preserve">14/15 </v>
      </c>
      <c r="V36" s="15" t="str">
        <f t="shared" si="15"/>
        <v xml:space="preserve">15/16 </v>
      </c>
      <c r="W36" s="15" t="str">
        <f t="shared" si="15"/>
        <v xml:space="preserve">16/17 </v>
      </c>
      <c r="X36" s="15" t="str">
        <f t="shared" si="15"/>
        <v xml:space="preserve">17/18 </v>
      </c>
      <c r="Y36" s="15" t="str">
        <f t="shared" si="15"/>
        <v xml:space="preserve">18/19 </v>
      </c>
      <c r="Z36" s="15" t="str">
        <f t="shared" si="15"/>
        <v>19/20</v>
      </c>
      <c r="AA36" s="15" t="str">
        <f t="shared" si="15"/>
        <v>20/21</v>
      </c>
      <c r="AB36" s="15" t="str">
        <f t="shared" si="15"/>
        <v>21/22</v>
      </c>
      <c r="AC36" s="15" t="str">
        <f t="shared" si="15"/>
        <v>22/23</v>
      </c>
      <c r="AD36" s="15" t="str">
        <f t="shared" si="15"/>
        <v>23/24</v>
      </c>
      <c r="AE36" s="15" t="str">
        <f t="shared" si="15"/>
        <v>24/25</v>
      </c>
      <c r="AF36" s="15" t="str">
        <f t="shared" si="15"/>
        <v>25/26</v>
      </c>
      <c r="AG36" s="15" t="str">
        <f t="shared" si="15"/>
        <v>26/27</v>
      </c>
      <c r="AH36" s="15" t="str">
        <f t="shared" si="15"/>
        <v>27/28</v>
      </c>
      <c r="AI36" s="15" t="str">
        <f t="shared" si="15"/>
        <v>28/29</v>
      </c>
      <c r="AJ36" s="15" t="str">
        <f t="shared" si="15"/>
        <v>29/30</v>
      </c>
      <c r="AK36" s="15" t="str">
        <f t="shared" si="15"/>
        <v>30/31</v>
      </c>
      <c r="AL36" s="15" t="str">
        <f t="shared" si="15"/>
        <v>31/32</v>
      </c>
      <c r="AM36" s="15" t="str">
        <f t="shared" si="15"/>
        <v>32/33</v>
      </c>
      <c r="AN36" s="15" t="str">
        <f t="shared" si="15"/>
        <v>33/34</v>
      </c>
      <c r="AO36" s="15" t="str">
        <f t="shared" si="15"/>
        <v>34/35</v>
      </c>
      <c r="AP36" s="15" t="str">
        <f t="shared" si="15"/>
        <v>35/36</v>
      </c>
      <c r="AQ36" s="15" t="str">
        <f>AQ4</f>
        <v>35/37</v>
      </c>
      <c r="AR36" s="15" t="str">
        <f>AR4</f>
        <v>35/38</v>
      </c>
      <c r="AS36" s="15" t="str">
        <f>AS4</f>
        <v>35/39</v>
      </c>
      <c r="AT36" s="15" t="str">
        <f>AT4</f>
        <v>35/40</v>
      </c>
      <c r="AU36" s="15" t="str">
        <f>AU4</f>
        <v>35/41</v>
      </c>
    </row>
    <row r="37" spans="1:47" ht="15" x14ac:dyDescent="0.25">
      <c r="A37" s="16" t="s">
        <v>49</v>
      </c>
      <c r="B37" s="22" t="e">
        <f>'Vegetable Oil'!B37+'Fat and Grease'!B37</f>
        <v>#REF!</v>
      </c>
      <c r="C37" s="22" t="e">
        <f>'Vegetable Oil'!C37+'Fat and Grease'!C37</f>
        <v>#REF!</v>
      </c>
      <c r="D37" s="22" t="e">
        <f>'Vegetable Oil'!D37+'Fat and Grease'!D37</f>
        <v>#REF!</v>
      </c>
      <c r="E37" s="22" t="e">
        <f>'Vegetable Oil'!E37+'Fat and Grease'!E37</f>
        <v>#REF!</v>
      </c>
      <c r="F37" s="22" t="e">
        <f>'Vegetable Oil'!F37+'Fat and Grease'!F37</f>
        <v>#REF!</v>
      </c>
      <c r="G37" s="22" t="e">
        <f>'Vegetable Oil'!G37+'Fat and Grease'!G37</f>
        <v>#REF!</v>
      </c>
      <c r="H37" s="22" t="e">
        <f>'Vegetable Oil'!H37+'Fat and Grease'!H37</f>
        <v>#REF!</v>
      </c>
      <c r="I37" s="22" t="e">
        <f>'Vegetable Oil'!I37+'Fat and Grease'!I37</f>
        <v>#REF!</v>
      </c>
      <c r="J37" s="22" t="e">
        <f>'Vegetable Oil'!J37+'Fat and Grease'!J37</f>
        <v>#REF!</v>
      </c>
      <c r="K37" s="22" t="e">
        <f>'Vegetable Oil'!K37+'Fat and Grease'!K37</f>
        <v>#REF!</v>
      </c>
      <c r="L37" s="22" t="e">
        <f>'Vegetable Oil'!L37+'Fat and Grease'!L37</f>
        <v>#REF!</v>
      </c>
      <c r="M37" s="22" t="e">
        <f>'Vegetable Oil'!M37+'Fat and Grease'!M37</f>
        <v>#REF!</v>
      </c>
      <c r="N37" s="22" t="e">
        <f>'Vegetable Oil'!N37+'Fat and Grease'!N37</f>
        <v>#REF!</v>
      </c>
      <c r="O37" s="22" t="e">
        <f>'Vegetable Oil'!O37+'Fat and Grease'!O37</f>
        <v>#REF!</v>
      </c>
      <c r="P37" s="22" t="e">
        <f>'Vegetable Oil'!P37+'Fat and Grease'!P37</f>
        <v>#REF!</v>
      </c>
      <c r="Q37" s="22" t="e">
        <f>'Vegetable Oil'!Q37+'Fat and Grease'!Q37</f>
        <v>#REF!</v>
      </c>
      <c r="R37" s="22" t="e">
        <f>'Vegetable Oil'!R37+'Fat and Grease'!R37</f>
        <v>#REF!</v>
      </c>
      <c r="S37" s="22" t="e">
        <f>'Vegetable Oil'!S37+'Fat and Grease'!S37</f>
        <v>#REF!</v>
      </c>
      <c r="T37" s="22" t="e">
        <f>'Vegetable Oil'!T37+'Fat and Grease'!T37</f>
        <v>#REF!</v>
      </c>
      <c r="U37" s="22" t="e">
        <f>'Vegetable Oil'!U37+'Fat and Grease'!U37</f>
        <v>#REF!</v>
      </c>
      <c r="V37" s="22" t="e">
        <f>'Vegetable Oil'!V37+'Fat and Grease'!V37</f>
        <v>#REF!</v>
      </c>
      <c r="W37" s="22" t="e">
        <f>'Vegetable Oil'!W37+'Fat and Grease'!W37</f>
        <v>#REF!</v>
      </c>
      <c r="X37" s="22" t="e">
        <f>'Vegetable Oil'!X37+'Fat and Grease'!X37</f>
        <v>#REF!</v>
      </c>
      <c r="Y37" s="22" t="e">
        <f>'Vegetable Oil'!Y37+'Fat and Grease'!Y37</f>
        <v>#REF!</v>
      </c>
      <c r="Z37" s="22">
        <f>'Vegetable Oil'!Z37+'Fat and Grease'!Z37</f>
        <v>324.40116030892256</v>
      </c>
      <c r="AA37" s="22">
        <f>'Vegetable Oil'!AA37+'Fat and Grease'!AA37</f>
        <v>315.87260707395751</v>
      </c>
      <c r="AB37" s="22">
        <f>'Vegetable Oil'!AB37+'Fat and Grease'!AB37</f>
        <v>334.86719266544628</v>
      </c>
      <c r="AC37" s="22">
        <f>'Vegetable Oil'!AC37+'Fat and Grease'!AC37</f>
        <v>308.32082268983976</v>
      </c>
      <c r="AD37" s="23">
        <f>'Vegetable Oil'!AD37+'Fat and Grease'!AD37</f>
        <v>352.12260870901395</v>
      </c>
      <c r="AE37" s="23">
        <f>'Vegetable Oil'!AE37+'Fat and Grease'!AE37</f>
        <v>461.24082394448533</v>
      </c>
      <c r="AF37" s="23">
        <f>'Vegetable Oil'!AF37+'Fat and Grease'!AF37</f>
        <v>592.48648346780988</v>
      </c>
      <c r="AG37" s="23">
        <f>'Vegetable Oil'!AG37+'Fat and Grease'!AG37</f>
        <v>607.83455172161598</v>
      </c>
      <c r="AH37" s="23">
        <f>'Vegetable Oil'!AH37+'Fat and Grease'!AH37</f>
        <v>630.94887630896949</v>
      </c>
      <c r="AI37" s="23">
        <f>'Vegetable Oil'!AI37+'Fat and Grease'!AI37</f>
        <v>627.18706174991019</v>
      </c>
      <c r="AJ37" s="23">
        <f>'Vegetable Oil'!AJ37+'Fat and Grease'!AJ37</f>
        <v>630.83758472465138</v>
      </c>
      <c r="AK37" s="23">
        <f>'Vegetable Oil'!AK37+'Fat and Grease'!AK37</f>
        <v>678.46228666844468</v>
      </c>
      <c r="AL37" s="23">
        <f>'Vegetable Oil'!AL37+'Fat and Grease'!AL37</f>
        <v>676.66387752678588</v>
      </c>
      <c r="AM37" s="23">
        <f>'Vegetable Oil'!AM37+'Fat and Grease'!AM37</f>
        <v>674.28048983808526</v>
      </c>
      <c r="AN37" s="23">
        <f>'Vegetable Oil'!AN37+'Fat and Grease'!AN37</f>
        <v>598.30549637416266</v>
      </c>
      <c r="AO37" s="23">
        <f>'Vegetable Oil'!AO37+'Fat and Grease'!AO37</f>
        <v>584.93975427136445</v>
      </c>
      <c r="AP37" s="23">
        <f>'Vegetable Oil'!AP37+'Fat and Grease'!AP37</f>
        <v>633.34674790626764</v>
      </c>
      <c r="AQ37" s="23">
        <f>'Vegetable Oil'!AQ37+'Fat and Grease'!AQ37</f>
        <v>1032.4079979281648</v>
      </c>
      <c r="AR37" s="23">
        <f>'Vegetable Oil'!AR37+'Fat and Grease'!AR37</f>
        <v>1426.7266463876999</v>
      </c>
      <c r="AS37" s="23">
        <f>'Vegetable Oil'!AS37+'Fat and Grease'!AS37</f>
        <v>1750.7157087573994</v>
      </c>
      <c r="AT37" s="23">
        <f>'Vegetable Oil'!AT37+'Fat and Grease'!AT37</f>
        <v>2061.0475951601156</v>
      </c>
      <c r="AU37" s="23">
        <f>'Vegetable Oil'!AU37+'Fat and Grease'!AU37</f>
        <v>2371.223280924286</v>
      </c>
    </row>
    <row r="38" spans="1:47" ht="15" x14ac:dyDescent="0.25">
      <c r="A38" s="16" t="s">
        <v>50</v>
      </c>
      <c r="B38" s="22" t="e">
        <f>'Vegetable Oil'!B38+'Fat and Grease'!B38</f>
        <v>#REF!</v>
      </c>
      <c r="C38" s="22" t="e">
        <f>'Vegetable Oil'!C38+'Fat and Grease'!C38</f>
        <v>#REF!</v>
      </c>
      <c r="D38" s="22" t="e">
        <f>'Vegetable Oil'!D38+'Fat and Grease'!D38</f>
        <v>#REF!</v>
      </c>
      <c r="E38" s="22" t="e">
        <f>'Vegetable Oil'!E38+'Fat and Grease'!E38</f>
        <v>#REF!</v>
      </c>
      <c r="F38" s="22" t="e">
        <f>'Vegetable Oil'!F38+'Fat and Grease'!F38</f>
        <v>#REF!</v>
      </c>
      <c r="G38" s="22" t="e">
        <f>'Vegetable Oil'!G38+'Fat and Grease'!G38</f>
        <v>#REF!</v>
      </c>
      <c r="H38" s="22" t="e">
        <f>'Vegetable Oil'!H38+'Fat and Grease'!H38</f>
        <v>#REF!</v>
      </c>
      <c r="I38" s="22" t="e">
        <f>'Vegetable Oil'!I38+'Fat and Grease'!I38</f>
        <v>#REF!</v>
      </c>
      <c r="J38" s="22" t="e">
        <f>'Vegetable Oil'!J38+'Fat and Grease'!J38</f>
        <v>#REF!</v>
      </c>
      <c r="K38" s="22" t="e">
        <f>'Vegetable Oil'!K38+'Fat and Grease'!K38</f>
        <v>#REF!</v>
      </c>
      <c r="L38" s="22" t="e">
        <f>'Vegetable Oil'!L38+'Fat and Grease'!L38</f>
        <v>#REF!</v>
      </c>
      <c r="M38" s="22" t="e">
        <f>'Vegetable Oil'!M38+'Fat and Grease'!M38</f>
        <v>#REF!</v>
      </c>
      <c r="N38" s="22" t="e">
        <f>'Vegetable Oil'!N38+'Fat and Grease'!N38</f>
        <v>#REF!</v>
      </c>
      <c r="O38" s="22" t="e">
        <f>'Vegetable Oil'!O38+'Fat and Grease'!O38</f>
        <v>#REF!</v>
      </c>
      <c r="P38" s="22" t="e">
        <f>'Vegetable Oil'!P38+'Fat and Grease'!P38</f>
        <v>#REF!</v>
      </c>
      <c r="Q38" s="22" t="e">
        <f>'Vegetable Oil'!Q38+'Fat and Grease'!Q38</f>
        <v>#REF!</v>
      </c>
      <c r="R38" s="22" t="e">
        <f>'Vegetable Oil'!R38+'Fat and Grease'!R38</f>
        <v>#REF!</v>
      </c>
      <c r="S38" s="22" t="e">
        <f>'Vegetable Oil'!S38+'Fat and Grease'!S38</f>
        <v>#REF!</v>
      </c>
      <c r="T38" s="22" t="e">
        <f>'Vegetable Oil'!T38+'Fat and Grease'!T38</f>
        <v>#REF!</v>
      </c>
      <c r="U38" s="22" t="e">
        <f>'Vegetable Oil'!U38+'Fat and Grease'!U38</f>
        <v>#REF!</v>
      </c>
      <c r="V38" s="22" t="e">
        <f>'Vegetable Oil'!V38+'Fat and Grease'!V38</f>
        <v>#REF!</v>
      </c>
      <c r="W38" s="22" t="e">
        <f>'Vegetable Oil'!W38+'Fat and Grease'!W38</f>
        <v>#REF!</v>
      </c>
      <c r="X38" s="22" t="e">
        <f>'Vegetable Oil'!X38+'Fat and Grease'!X38</f>
        <v>#REF!</v>
      </c>
      <c r="Y38" s="22" t="e">
        <f>'Vegetable Oil'!Y38+'Fat and Grease'!Y38</f>
        <v>#REF!</v>
      </c>
      <c r="Z38" s="22">
        <f>'Vegetable Oil'!Z38+'Fat and Grease'!Z38</f>
        <v>14271.823844182723</v>
      </c>
      <c r="AA38" s="22">
        <f>'Vegetable Oil'!AA38+'Fat and Grease'!AA38</f>
        <v>14295.705687572703</v>
      </c>
      <c r="AB38" s="22">
        <f>'Vegetable Oil'!AB38+'Fat and Grease'!AB38</f>
        <v>12621.700571305037</v>
      </c>
      <c r="AC38" s="23">
        <f>'Vegetable Oil'!AC38+'Fat and Grease'!AC38</f>
        <v>14435.317874533221</v>
      </c>
      <c r="AD38" s="23">
        <f>'Vegetable Oil'!AD38+'Fat and Grease'!AD38</f>
        <v>15379.055487170748</v>
      </c>
      <c r="AE38" s="23">
        <f>'Vegetable Oil'!AE38+'Fat and Grease'!AE38</f>
        <v>16369.694087494707</v>
      </c>
      <c r="AF38" s="23">
        <f>'Vegetable Oil'!AF38+'Fat and Grease'!AF38</f>
        <v>16394.873173879874</v>
      </c>
      <c r="AG38" s="23">
        <f>'Vegetable Oil'!AG38+'Fat and Grease'!AG38</f>
        <v>16805.009080547003</v>
      </c>
      <c r="AH38" s="23">
        <f>'Vegetable Oil'!AH38+'Fat and Grease'!AH38</f>
        <v>17246.923904127736</v>
      </c>
      <c r="AI38" s="23">
        <f>'Vegetable Oil'!AI38+'Fat and Grease'!AI38</f>
        <v>17576.388852775191</v>
      </c>
      <c r="AJ38" s="23">
        <f>'Vegetable Oil'!AJ38+'Fat and Grease'!AJ38</f>
        <v>17909.43598980621</v>
      </c>
      <c r="AK38" s="23">
        <f>'Vegetable Oil'!AK38+'Fat and Grease'!AK38</f>
        <v>18226.563766279825</v>
      </c>
      <c r="AL38" s="23">
        <f>'Vegetable Oil'!AL38+'Fat and Grease'!AL38</f>
        <v>18519.672898000339</v>
      </c>
      <c r="AM38" s="23">
        <f>'Vegetable Oil'!AM38+'Fat and Grease'!AM38</f>
        <v>18630.643887240658</v>
      </c>
      <c r="AN38" s="23">
        <f>'Vegetable Oil'!AN38+'Fat and Grease'!AN38</f>
        <v>18950.874135705035</v>
      </c>
      <c r="AO38" s="23">
        <f>'Vegetable Oil'!AO38+'Fat and Grease'!AO38</f>
        <v>19530.33961777791</v>
      </c>
      <c r="AP38" s="23">
        <f>'Vegetable Oil'!AP38+'Fat and Grease'!AP38</f>
        <v>20102.506523041651</v>
      </c>
      <c r="AQ38" s="23">
        <f>'Vegetable Oil'!AQ38+'Fat and Grease'!AQ38</f>
        <v>20725.691030268612</v>
      </c>
      <c r="AR38" s="23">
        <f>'Vegetable Oil'!AR38+'Fat and Grease'!AR38</f>
        <v>21372.858704557926</v>
      </c>
      <c r="AS38" s="23">
        <f>'Vegetable Oil'!AS38+'Fat and Grease'!AS38</f>
        <v>22120.550685019021</v>
      </c>
      <c r="AT38" s="23">
        <f>'Vegetable Oil'!AT38+'Fat and Grease'!AT38</f>
        <v>22444.145868410502</v>
      </c>
      <c r="AU38" s="23">
        <f>'Vegetable Oil'!AU38+'Fat and Grease'!AU38</f>
        <v>22835.293880300029</v>
      </c>
    </row>
    <row r="39" spans="1:47" ht="15" x14ac:dyDescent="0.25">
      <c r="A39" s="16" t="s">
        <v>51</v>
      </c>
      <c r="B39" s="22" t="e">
        <f>'Vegetable Oil'!B39+'Fat and Grease'!B39</f>
        <v>#REF!</v>
      </c>
      <c r="C39" s="22" t="e">
        <f>'Vegetable Oil'!C39+'Fat and Grease'!C39</f>
        <v>#REF!</v>
      </c>
      <c r="D39" s="22" t="e">
        <f>'Vegetable Oil'!D39+'Fat and Grease'!D39</f>
        <v>#REF!</v>
      </c>
      <c r="E39" s="22" t="e">
        <f>'Vegetable Oil'!E39+'Fat and Grease'!E39</f>
        <v>#REF!</v>
      </c>
      <c r="F39" s="22" t="e">
        <f>'Vegetable Oil'!F39+'Fat and Grease'!F39</f>
        <v>#REF!</v>
      </c>
      <c r="G39" s="22" t="e">
        <f>'Vegetable Oil'!G39+'Fat and Grease'!G39</f>
        <v>#REF!</v>
      </c>
      <c r="H39" s="22" t="e">
        <f>'Vegetable Oil'!H39+'Fat and Grease'!H39</f>
        <v>#REF!</v>
      </c>
      <c r="I39" s="22" t="e">
        <f>'Vegetable Oil'!I39+'Fat and Grease'!I39</f>
        <v>#REF!</v>
      </c>
      <c r="J39" s="22" t="e">
        <f>'Vegetable Oil'!J39+'Fat and Grease'!J39</f>
        <v>#REF!</v>
      </c>
      <c r="K39" s="22" t="e">
        <f>'Vegetable Oil'!K39+'Fat and Grease'!K39</f>
        <v>#REF!</v>
      </c>
      <c r="L39" s="22" t="e">
        <f>'Vegetable Oil'!L39+'Fat and Grease'!L39</f>
        <v>#REF!</v>
      </c>
      <c r="M39" s="22" t="e">
        <f>'Vegetable Oil'!M39+'Fat and Grease'!M39</f>
        <v>#REF!</v>
      </c>
      <c r="N39" s="22" t="e">
        <f>'Vegetable Oil'!N39+'Fat and Grease'!N39</f>
        <v>#REF!</v>
      </c>
      <c r="O39" s="22" t="e">
        <f>'Vegetable Oil'!O39+'Fat and Grease'!O39</f>
        <v>#REF!</v>
      </c>
      <c r="P39" s="22" t="e">
        <f>'Vegetable Oil'!P39+'Fat and Grease'!P39</f>
        <v>#REF!</v>
      </c>
      <c r="Q39" s="22" t="e">
        <f>'Vegetable Oil'!Q39+'Fat and Grease'!Q39</f>
        <v>#REF!</v>
      </c>
      <c r="R39" s="22" t="e">
        <f>'Vegetable Oil'!R39+'Fat and Grease'!R39</f>
        <v>#REF!</v>
      </c>
      <c r="S39" s="22" t="e">
        <f>'Vegetable Oil'!S39+'Fat and Grease'!S39</f>
        <v>#REF!</v>
      </c>
      <c r="T39" s="22" t="e">
        <f>'Vegetable Oil'!T39+'Fat and Grease'!T39</f>
        <v>#REF!</v>
      </c>
      <c r="U39" s="22" t="e">
        <f>'Vegetable Oil'!U39+'Fat and Grease'!U39</f>
        <v>#REF!</v>
      </c>
      <c r="V39" s="22" t="e">
        <f>'Vegetable Oil'!V39+'Fat and Grease'!V39</f>
        <v>#REF!</v>
      </c>
      <c r="W39" s="22" t="e">
        <f>'Vegetable Oil'!W39+'Fat and Grease'!W39</f>
        <v>#REF!</v>
      </c>
      <c r="X39" s="22" t="e">
        <f>'Vegetable Oil'!X39+'Fat and Grease'!X39</f>
        <v>#REF!</v>
      </c>
      <c r="Y39" s="22" t="e">
        <f>'Vegetable Oil'!Y39+'Fat and Grease'!Y39</f>
        <v>#REF!</v>
      </c>
      <c r="Z39" s="22">
        <f>'Vegetable Oil'!Z39+'Fat and Grease'!Z39</f>
        <v>195.83335571650201</v>
      </c>
      <c r="AA39" s="22">
        <f>'Vegetable Oil'!AA39+'Fat and Grease'!AA39</f>
        <v>279.38018943147597</v>
      </c>
      <c r="AB39" s="22">
        <f>'Vegetable Oil'!AB39+'Fat and Grease'!AB39</f>
        <v>283.093264510182</v>
      </c>
      <c r="AC39" s="23">
        <f>'Vegetable Oil'!AC39+'Fat and Grease'!AC39</f>
        <v>455.61820562999998</v>
      </c>
      <c r="AD39" s="23">
        <f>'Vegetable Oil'!AD39+'Fat and Grease'!AD39</f>
        <v>604.63254600654727</v>
      </c>
      <c r="AE39" s="23">
        <f>'Vegetable Oil'!AE39+'Fat and Grease'!AE39</f>
        <v>714.67505957232402</v>
      </c>
      <c r="AF39" s="23">
        <f>'Vegetable Oil'!AF39+'Fat and Grease'!AF39</f>
        <v>852.16967184452437</v>
      </c>
      <c r="AG39" s="23">
        <f>'Vegetable Oil'!AG39+'Fat and Grease'!AG39</f>
        <v>793.47064939507663</v>
      </c>
      <c r="AH39" s="23">
        <f>'Vegetable Oil'!AH39+'Fat and Grease'!AH39</f>
        <v>928.27496940978608</v>
      </c>
      <c r="AI39" s="23">
        <f>'Vegetable Oil'!AI39+'Fat and Grease'!AI39</f>
        <v>982.87783399978036</v>
      </c>
      <c r="AJ39" s="23">
        <f>'Vegetable Oil'!AJ39+'Fat and Grease'!AJ39</f>
        <v>959.50433340467953</v>
      </c>
      <c r="AK39" s="23">
        <f>'Vegetable Oil'!AK39+'Fat and Grease'!AK39</f>
        <v>886.96667906795847</v>
      </c>
      <c r="AL39" s="23">
        <f>'Vegetable Oil'!AL39+'Fat and Grease'!AL39</f>
        <v>1018.4137044371403</v>
      </c>
      <c r="AM39" s="23">
        <f>'Vegetable Oil'!AM39+'Fat and Grease'!AM39</f>
        <v>970.40419907978776</v>
      </c>
      <c r="AN39" s="23">
        <f>'Vegetable Oil'!AN39+'Fat and Grease'!AN39</f>
        <v>972.80802991531687</v>
      </c>
      <c r="AO39" s="23">
        <f>'Vegetable Oil'!AO39+'Fat and Grease'!AO39</f>
        <v>973.26669715354956</v>
      </c>
      <c r="AP39" s="23">
        <f>'Vegetable Oil'!AP39+'Fat and Grease'!AP39</f>
        <v>1202.8871701351072</v>
      </c>
      <c r="AQ39" s="23">
        <f>'Vegetable Oil'!AQ39+'Fat and Grease'!AQ39</f>
        <v>1168.9708522765154</v>
      </c>
      <c r="AR39" s="23">
        <f>'Vegetable Oil'!AR39+'Fat and Grease'!AR39</f>
        <v>1149.9096443280703</v>
      </c>
      <c r="AS39" s="23">
        <f>'Vegetable Oil'!AS39+'Fat and Grease'!AS39</f>
        <v>1150.0783131188589</v>
      </c>
      <c r="AT39" s="23">
        <f>'Vegetable Oil'!AT39+'Fat and Grease'!AT39</f>
        <v>1162.3347193182046</v>
      </c>
      <c r="AU39" s="23">
        <f>'Vegetable Oil'!AU39+'Fat and Grease'!AU39</f>
        <v>1122.4535051601183</v>
      </c>
    </row>
    <row r="40" spans="1:47" ht="15" x14ac:dyDescent="0.25">
      <c r="A40" s="16" t="s">
        <v>52</v>
      </c>
      <c r="B40" s="22" t="e">
        <f>B39+B38+B37</f>
        <v>#REF!</v>
      </c>
      <c r="C40" s="22" t="e">
        <f t="shared" ref="C40:AP40" si="16">C39+C38+C37</f>
        <v>#REF!</v>
      </c>
      <c r="D40" s="22" t="e">
        <f t="shared" si="16"/>
        <v>#REF!</v>
      </c>
      <c r="E40" s="22" t="e">
        <f t="shared" si="16"/>
        <v>#REF!</v>
      </c>
      <c r="F40" s="22" t="e">
        <f t="shared" si="16"/>
        <v>#REF!</v>
      </c>
      <c r="G40" s="22" t="e">
        <f t="shared" si="16"/>
        <v>#REF!</v>
      </c>
      <c r="H40" s="22" t="e">
        <f t="shared" si="16"/>
        <v>#REF!</v>
      </c>
      <c r="I40" s="22" t="e">
        <f t="shared" si="16"/>
        <v>#REF!</v>
      </c>
      <c r="J40" s="22" t="e">
        <f t="shared" si="16"/>
        <v>#REF!</v>
      </c>
      <c r="K40" s="22" t="e">
        <f t="shared" si="16"/>
        <v>#REF!</v>
      </c>
      <c r="L40" s="22" t="e">
        <f t="shared" si="16"/>
        <v>#REF!</v>
      </c>
      <c r="M40" s="22" t="e">
        <f t="shared" si="16"/>
        <v>#REF!</v>
      </c>
      <c r="N40" s="22" t="e">
        <f t="shared" si="16"/>
        <v>#REF!</v>
      </c>
      <c r="O40" s="22" t="e">
        <f t="shared" si="16"/>
        <v>#REF!</v>
      </c>
      <c r="P40" s="22" t="e">
        <f t="shared" si="16"/>
        <v>#REF!</v>
      </c>
      <c r="Q40" s="22" t="e">
        <f t="shared" si="16"/>
        <v>#REF!</v>
      </c>
      <c r="R40" s="22" t="e">
        <f t="shared" si="16"/>
        <v>#REF!</v>
      </c>
      <c r="S40" s="22" t="e">
        <f t="shared" si="16"/>
        <v>#REF!</v>
      </c>
      <c r="T40" s="22" t="e">
        <f t="shared" si="16"/>
        <v>#REF!</v>
      </c>
      <c r="U40" s="22" t="e">
        <f t="shared" si="16"/>
        <v>#REF!</v>
      </c>
      <c r="V40" s="22" t="e">
        <f t="shared" si="16"/>
        <v>#REF!</v>
      </c>
      <c r="W40" s="22" t="e">
        <f t="shared" si="16"/>
        <v>#REF!</v>
      </c>
      <c r="X40" s="22" t="e">
        <f t="shared" si="16"/>
        <v>#REF!</v>
      </c>
      <c r="Y40" s="22" t="e">
        <f t="shared" si="16"/>
        <v>#REF!</v>
      </c>
      <c r="Z40" s="22">
        <f t="shared" si="16"/>
        <v>14792.058360208148</v>
      </c>
      <c r="AA40" s="22">
        <f t="shared" si="16"/>
        <v>14890.958484078137</v>
      </c>
      <c r="AB40" s="22">
        <f t="shared" si="16"/>
        <v>13239.661028480665</v>
      </c>
      <c r="AC40" s="23">
        <f t="shared" si="16"/>
        <v>15199.256902853062</v>
      </c>
      <c r="AD40" s="23">
        <f t="shared" si="16"/>
        <v>16335.81064188631</v>
      </c>
      <c r="AE40" s="23">
        <f t="shared" si="16"/>
        <v>17545.609971011516</v>
      </c>
      <c r="AF40" s="23">
        <f t="shared" si="16"/>
        <v>17839.529329192206</v>
      </c>
      <c r="AG40" s="23">
        <f t="shared" si="16"/>
        <v>18206.314281663694</v>
      </c>
      <c r="AH40" s="23">
        <f t="shared" si="16"/>
        <v>18806.147749846492</v>
      </c>
      <c r="AI40" s="23">
        <f t="shared" si="16"/>
        <v>19186.453748524884</v>
      </c>
      <c r="AJ40" s="23">
        <f t="shared" si="16"/>
        <v>19499.777907935539</v>
      </c>
      <c r="AK40" s="23">
        <f t="shared" si="16"/>
        <v>19791.992732016228</v>
      </c>
      <c r="AL40" s="23">
        <f t="shared" si="16"/>
        <v>20214.750479964267</v>
      </c>
      <c r="AM40" s="23">
        <f t="shared" si="16"/>
        <v>20275.328576158532</v>
      </c>
      <c r="AN40" s="23">
        <f t="shared" si="16"/>
        <v>20521.987661994513</v>
      </c>
      <c r="AO40" s="23">
        <f t="shared" si="16"/>
        <v>21088.546069202825</v>
      </c>
      <c r="AP40" s="23">
        <f t="shared" si="16"/>
        <v>21938.740441083028</v>
      </c>
      <c r="AQ40" s="23">
        <f>AQ39+AQ38+AQ37</f>
        <v>22927.069880473289</v>
      </c>
      <c r="AR40" s="23">
        <f>AR39+AR38+AR37</f>
        <v>23949.494995273693</v>
      </c>
      <c r="AS40" s="23">
        <f>AS39+AS38+AS37</f>
        <v>25021.344706895277</v>
      </c>
      <c r="AT40" s="23">
        <f>AT39+AT38+AT37</f>
        <v>25667.528182888822</v>
      </c>
      <c r="AU40" s="23">
        <f>AU39+AU38+AU37</f>
        <v>26328.970666384434</v>
      </c>
    </row>
    <row r="41" spans="1:47" ht="15" x14ac:dyDescent="0.25">
      <c r="A41" s="24" t="s">
        <v>53</v>
      </c>
      <c r="B41" s="25" t="e">
        <f>B48-B47</f>
        <v>#REF!</v>
      </c>
      <c r="C41" s="25" t="e">
        <f t="shared" ref="C41:AP41" si="17">C48-C47</f>
        <v>#REF!</v>
      </c>
      <c r="D41" s="25" t="e">
        <f t="shared" si="17"/>
        <v>#REF!</v>
      </c>
      <c r="E41" s="25" t="e">
        <f t="shared" si="17"/>
        <v>#REF!</v>
      </c>
      <c r="F41" s="25" t="e">
        <f t="shared" si="17"/>
        <v>#REF!</v>
      </c>
      <c r="G41" s="25" t="e">
        <f t="shared" si="17"/>
        <v>#REF!</v>
      </c>
      <c r="H41" s="25" t="e">
        <f t="shared" si="17"/>
        <v>#REF!</v>
      </c>
      <c r="I41" s="25" t="e">
        <f t="shared" si="17"/>
        <v>#REF!</v>
      </c>
      <c r="J41" s="25" t="e">
        <f t="shared" si="17"/>
        <v>#REF!</v>
      </c>
      <c r="K41" s="25" t="e">
        <f t="shared" si="17"/>
        <v>#REF!</v>
      </c>
      <c r="L41" s="25" t="e">
        <f t="shared" si="17"/>
        <v>#REF!</v>
      </c>
      <c r="M41" s="25" t="e">
        <f t="shared" si="17"/>
        <v>#REF!</v>
      </c>
      <c r="N41" s="25" t="e">
        <f t="shared" si="17"/>
        <v>#REF!</v>
      </c>
      <c r="O41" s="25" t="e">
        <f t="shared" si="17"/>
        <v>#REF!</v>
      </c>
      <c r="P41" s="25" t="e">
        <f t="shared" si="17"/>
        <v>#REF!</v>
      </c>
      <c r="Q41" s="25" t="e">
        <f t="shared" si="17"/>
        <v>#REF!</v>
      </c>
      <c r="R41" s="25" t="e">
        <f t="shared" si="17"/>
        <v>#REF!</v>
      </c>
      <c r="S41" s="25" t="e">
        <f t="shared" si="17"/>
        <v>#REF!</v>
      </c>
      <c r="T41" s="25" t="e">
        <f t="shared" si="17"/>
        <v>#REF!</v>
      </c>
      <c r="U41" s="25" t="e">
        <f t="shared" si="17"/>
        <v>#REF!</v>
      </c>
      <c r="V41" s="25" t="e">
        <f t="shared" si="17"/>
        <v>#REF!</v>
      </c>
      <c r="W41" s="25" t="e">
        <f t="shared" si="17"/>
        <v>#REF!</v>
      </c>
      <c r="X41" s="25" t="e">
        <f t="shared" si="17"/>
        <v>#REF!</v>
      </c>
      <c r="Y41" s="25" t="e">
        <f t="shared" si="17"/>
        <v>#REF!</v>
      </c>
      <c r="Z41" s="25">
        <f t="shared" si="17"/>
        <v>5807.5435427101638</v>
      </c>
      <c r="AA41" s="25">
        <f t="shared" si="17"/>
        <v>6108.874977115287</v>
      </c>
      <c r="AB41" s="25">
        <f t="shared" si="17"/>
        <v>5956.6881527979913</v>
      </c>
      <c r="AC41" s="26">
        <f t="shared" si="17"/>
        <v>6331.5415153460472</v>
      </c>
      <c r="AD41" s="26">
        <f t="shared" si="17"/>
        <v>6691.0306320457021</v>
      </c>
      <c r="AE41" s="26">
        <f t="shared" si="17"/>
        <v>7503.5353681190409</v>
      </c>
      <c r="AF41" s="26">
        <f t="shared" si="17"/>
        <v>9556.6441929995381</v>
      </c>
      <c r="AG41" s="26">
        <f t="shared" si="17"/>
        <v>12712.777063362661</v>
      </c>
      <c r="AH41" s="26">
        <f t="shared" si="17"/>
        <v>14695.363723244696</v>
      </c>
      <c r="AI41" s="26">
        <f t="shared" si="17"/>
        <v>15123.757055507936</v>
      </c>
      <c r="AJ41" s="26">
        <f t="shared" si="17"/>
        <v>15195.715315377513</v>
      </c>
      <c r="AK41" s="26">
        <f t="shared" si="17"/>
        <v>14181.91795562546</v>
      </c>
      <c r="AL41" s="26">
        <f t="shared" si="17"/>
        <v>14030.254811773428</v>
      </c>
      <c r="AM41" s="26">
        <f t="shared" si="17"/>
        <v>14607.536404990169</v>
      </c>
      <c r="AN41" s="26">
        <f t="shared" si="17"/>
        <v>14854.345410187445</v>
      </c>
      <c r="AO41" s="26">
        <f t="shared" si="17"/>
        <v>14885.1640849178</v>
      </c>
      <c r="AP41" s="26">
        <f t="shared" si="17"/>
        <v>15202.01468804861</v>
      </c>
      <c r="AQ41" s="26">
        <f>AQ48-AQ47</f>
        <v>15442.772215143112</v>
      </c>
      <c r="AR41" s="26">
        <f>AR48-AR47</f>
        <v>15596.282398697394</v>
      </c>
      <c r="AS41" s="26">
        <f>AS48-AS47</f>
        <v>15904.538284382745</v>
      </c>
      <c r="AT41" s="26">
        <f>AT48-AT47</f>
        <v>16242.965221297094</v>
      </c>
      <c r="AU41" s="26">
        <f>AU48-AU47</f>
        <v>16611.393766657668</v>
      </c>
    </row>
    <row r="42" spans="1:47" ht="15" x14ac:dyDescent="0.25">
      <c r="A42" s="16" t="s">
        <v>54</v>
      </c>
      <c r="B42" s="22" t="e">
        <f>B43+B44</f>
        <v>#REF!</v>
      </c>
      <c r="C42" s="22" t="e">
        <f t="shared" ref="C42:AP42" si="18">C43+C44</f>
        <v>#REF!</v>
      </c>
      <c r="D42" s="22" t="e">
        <f t="shared" si="18"/>
        <v>#REF!</v>
      </c>
      <c r="E42" s="22" t="e">
        <f t="shared" si="18"/>
        <v>#REF!</v>
      </c>
      <c r="F42" s="22" t="e">
        <f t="shared" si="18"/>
        <v>#REF!</v>
      </c>
      <c r="G42" s="22" t="e">
        <f t="shared" si="18"/>
        <v>#REF!</v>
      </c>
      <c r="H42" s="22" t="e">
        <f t="shared" si="18"/>
        <v>#REF!</v>
      </c>
      <c r="I42" s="22" t="e">
        <f t="shared" si="18"/>
        <v>#REF!</v>
      </c>
      <c r="J42" s="22" t="e">
        <f t="shared" si="18"/>
        <v>#REF!</v>
      </c>
      <c r="K42" s="22" t="e">
        <f t="shared" si="18"/>
        <v>#REF!</v>
      </c>
      <c r="L42" s="22" t="e">
        <f t="shared" si="18"/>
        <v>#REF!</v>
      </c>
      <c r="M42" s="22" t="e">
        <f t="shared" si="18"/>
        <v>#REF!</v>
      </c>
      <c r="N42" s="22" t="e">
        <f t="shared" si="18"/>
        <v>#REF!</v>
      </c>
      <c r="O42" s="22" t="e">
        <f t="shared" si="18"/>
        <v>#REF!</v>
      </c>
      <c r="P42" s="22" t="e">
        <f t="shared" si="18"/>
        <v>#REF!</v>
      </c>
      <c r="Q42" s="22" t="e">
        <f t="shared" si="18"/>
        <v>#REF!</v>
      </c>
      <c r="R42" s="22" t="e">
        <f t="shared" si="18"/>
        <v>#REF!</v>
      </c>
      <c r="S42" s="22" t="e">
        <f t="shared" si="18"/>
        <v>#REF!</v>
      </c>
      <c r="T42" s="22" t="e">
        <f t="shared" si="18"/>
        <v>#REF!</v>
      </c>
      <c r="U42" s="22" t="e">
        <f t="shared" si="18"/>
        <v>#REF!</v>
      </c>
      <c r="V42" s="22" t="e">
        <f t="shared" si="18"/>
        <v>#REF!</v>
      </c>
      <c r="W42" s="22" t="e">
        <f t="shared" si="18"/>
        <v>#REF!</v>
      </c>
      <c r="X42" s="22" t="e">
        <f t="shared" si="18"/>
        <v>#REF!</v>
      </c>
      <c r="Y42" s="22" t="e">
        <f t="shared" si="18"/>
        <v>#REF!</v>
      </c>
      <c r="Z42" s="22">
        <f t="shared" si="18"/>
        <v>694.03412984459487</v>
      </c>
      <c r="AA42" s="22">
        <f t="shared" si="18"/>
        <v>1003.563181563106</v>
      </c>
      <c r="AB42" s="22">
        <f t="shared" si="18"/>
        <v>849.44549956701246</v>
      </c>
      <c r="AC42" s="23">
        <f t="shared" si="18"/>
        <v>1058.8408769824655</v>
      </c>
      <c r="AD42" s="23">
        <f t="shared" si="18"/>
        <v>2054.4421055339449</v>
      </c>
      <c r="AE42" s="23">
        <f t="shared" si="18"/>
        <v>2644.2879115543369</v>
      </c>
      <c r="AF42" s="23">
        <f t="shared" si="18"/>
        <v>4239.1779716383235</v>
      </c>
      <c r="AG42" s="23">
        <f t="shared" si="18"/>
        <v>5735.2529235789243</v>
      </c>
      <c r="AH42" s="23">
        <f t="shared" si="18"/>
        <v>7017.6972394732002</v>
      </c>
      <c r="AI42" s="23">
        <f t="shared" si="18"/>
        <v>7206.1067829325275</v>
      </c>
      <c r="AJ42" s="23">
        <f t="shared" si="18"/>
        <v>7334.2897614528638</v>
      </c>
      <c r="AK42" s="23">
        <f t="shared" si="18"/>
        <v>6863.7784306993599</v>
      </c>
      <c r="AL42" s="23">
        <f t="shared" si="18"/>
        <v>7302.4216148832747</v>
      </c>
      <c r="AM42" s="23">
        <f t="shared" si="18"/>
        <v>7929.3350991045563</v>
      </c>
      <c r="AN42" s="23">
        <f t="shared" si="18"/>
        <v>8015.2732155525564</v>
      </c>
      <c r="AO42" s="23">
        <f t="shared" si="18"/>
        <v>8098.6664973604147</v>
      </c>
      <c r="AP42" s="23">
        <f t="shared" si="18"/>
        <v>8153.7446563068843</v>
      </c>
      <c r="AQ42" s="23">
        <f>AQ43+AQ44</f>
        <v>8167.1158044531958</v>
      </c>
      <c r="AR42" s="23">
        <f>AR43+AR44</f>
        <v>8169.6479469140868</v>
      </c>
      <c r="AS42" s="23">
        <f>AS43+AS44</f>
        <v>8169.9194218901202</v>
      </c>
      <c r="AT42" s="23">
        <f>AT43+AT44</f>
        <v>8170.2189925418515</v>
      </c>
      <c r="AU42" s="23">
        <f>AU43+AU44</f>
        <v>8171.2738649336279</v>
      </c>
    </row>
    <row r="43" spans="1:47" ht="15" x14ac:dyDescent="0.25">
      <c r="A43" s="16" t="s">
        <v>55</v>
      </c>
      <c r="B43" s="22" t="e">
        <f>'Vegetable Oil'!B43+'Fat and Grease'!B43</f>
        <v>#REF!</v>
      </c>
      <c r="C43" s="22" t="e">
        <f>'Vegetable Oil'!C43+'Fat and Grease'!C43</f>
        <v>#REF!</v>
      </c>
      <c r="D43" s="22" t="e">
        <f>'Vegetable Oil'!D43+'Fat and Grease'!D43</f>
        <v>#REF!</v>
      </c>
      <c r="E43" s="22" t="e">
        <f>'Vegetable Oil'!E43+'Fat and Grease'!E43</f>
        <v>#REF!</v>
      </c>
      <c r="F43" s="22" t="e">
        <f>'Vegetable Oil'!F43+'Fat and Grease'!F43</f>
        <v>#REF!</v>
      </c>
      <c r="G43" s="22" t="e">
        <f>'Vegetable Oil'!G43+'Fat and Grease'!G43</f>
        <v>#REF!</v>
      </c>
      <c r="H43" s="22" t="e">
        <f>'Vegetable Oil'!H43+'Fat and Grease'!H43</f>
        <v>#REF!</v>
      </c>
      <c r="I43" s="22" t="e">
        <f>'Vegetable Oil'!I43+'Fat and Grease'!I43</f>
        <v>#REF!</v>
      </c>
      <c r="J43" s="22" t="e">
        <f>'Vegetable Oil'!J43+'Fat and Grease'!J43</f>
        <v>#REF!</v>
      </c>
      <c r="K43" s="22" t="e">
        <f>'Vegetable Oil'!K43+'Fat and Grease'!K43</f>
        <v>#REF!</v>
      </c>
      <c r="L43" s="22" t="e">
        <f>'Vegetable Oil'!L43+'Fat and Grease'!L43</f>
        <v>#REF!</v>
      </c>
      <c r="M43" s="22" t="e">
        <f>'Vegetable Oil'!M43+'Fat and Grease'!M43</f>
        <v>#REF!</v>
      </c>
      <c r="N43" s="22" t="e">
        <f>'Vegetable Oil'!N43+'Fat and Grease'!N43</f>
        <v>#REF!</v>
      </c>
      <c r="O43" s="22" t="e">
        <f>'Vegetable Oil'!O43+'Fat and Grease'!O43</f>
        <v>#REF!</v>
      </c>
      <c r="P43" s="22" t="e">
        <f>'Vegetable Oil'!P43+'Fat and Grease'!P43</f>
        <v>#REF!</v>
      </c>
      <c r="Q43" s="22" t="e">
        <f>'Vegetable Oil'!Q43+'Fat and Grease'!Q43</f>
        <v>#REF!</v>
      </c>
      <c r="R43" s="22" t="e">
        <f>'Vegetable Oil'!R43+'Fat and Grease'!R43</f>
        <v>#REF!</v>
      </c>
      <c r="S43" s="22" t="e">
        <f>'Vegetable Oil'!S43+'Fat and Grease'!S43</f>
        <v>#REF!</v>
      </c>
      <c r="T43" s="22" t="e">
        <f>'Vegetable Oil'!T43+'Fat and Grease'!T43</f>
        <v>#REF!</v>
      </c>
      <c r="U43" s="22" t="e">
        <f>'Vegetable Oil'!U43+'Fat and Grease'!U43</f>
        <v>#REF!</v>
      </c>
      <c r="V43" s="22" t="e">
        <f>'Vegetable Oil'!V43+'Fat and Grease'!V43</f>
        <v>#REF!</v>
      </c>
      <c r="W43" s="22" t="e">
        <f>'Vegetable Oil'!W43+'Fat and Grease'!W43</f>
        <v>#REF!</v>
      </c>
      <c r="X43" s="22" t="e">
        <f>'Vegetable Oil'!X43+'Fat and Grease'!X43</f>
        <v>#REF!</v>
      </c>
      <c r="Y43" s="22" t="e">
        <f>'Vegetable Oil'!Y43+'Fat and Grease'!Y43</f>
        <v>#REF!</v>
      </c>
      <c r="Z43" s="22">
        <f>'Vegetable Oil'!Z43+'Fat and Grease'!Z43</f>
        <v>694.03412984459487</v>
      </c>
      <c r="AA43" s="22">
        <f>'Vegetable Oil'!AA43+'Fat and Grease'!AA43</f>
        <v>1003.563181563106</v>
      </c>
      <c r="AB43" s="22">
        <f>'Vegetable Oil'!AB43+'Fat and Grease'!AB43</f>
        <v>849.44549956701246</v>
      </c>
      <c r="AC43" s="23">
        <f>'Vegetable Oil'!AC43+'Fat and Grease'!AC43</f>
        <v>1058.8408769824655</v>
      </c>
      <c r="AD43" s="23">
        <f>'Vegetable Oil'!AD43+'Fat and Grease'!AD43</f>
        <v>1865.6920634397934</v>
      </c>
      <c r="AE43" s="23">
        <f>'Vegetable Oil'!AE43+'Fat and Grease'!AE43</f>
        <v>2063.5503007686566</v>
      </c>
      <c r="AF43" s="23">
        <f>'Vegetable Oil'!AF43+'Fat and Grease'!AF43</f>
        <v>2502.0647830399557</v>
      </c>
      <c r="AG43" s="23">
        <f>'Vegetable Oil'!AG43+'Fat and Grease'!AG43</f>
        <v>3112.9534407247625</v>
      </c>
      <c r="AH43" s="23">
        <f>'Vegetable Oil'!AH43+'Fat and Grease'!AH43</f>
        <v>3800.6206956612882</v>
      </c>
      <c r="AI43" s="23">
        <f>'Vegetable Oil'!AI43+'Fat and Grease'!AI43</f>
        <v>3816.4005817854659</v>
      </c>
      <c r="AJ43" s="23">
        <f>'Vegetable Oil'!AJ43+'Fat and Grease'!AJ43</f>
        <v>3807.345773582636</v>
      </c>
      <c r="AK43" s="23">
        <f>'Vegetable Oil'!AK43+'Fat and Grease'!AK43</f>
        <v>3183.817264315087</v>
      </c>
      <c r="AL43" s="23">
        <f>'Vegetable Oil'!AL43+'Fat and Grease'!AL43</f>
        <v>3540.3658769674798</v>
      </c>
      <c r="AM43" s="23">
        <f>'Vegetable Oil'!AM43+'Fat and Grease'!AM43</f>
        <v>4077.0243592212846</v>
      </c>
      <c r="AN43" s="23">
        <f>'Vegetable Oil'!AN43+'Fat and Grease'!AN43</f>
        <v>4078.8337876650903</v>
      </c>
      <c r="AO43" s="23">
        <f>'Vegetable Oil'!AO43+'Fat and Grease'!AO43</f>
        <v>4076.7273206453528</v>
      </c>
      <c r="AP43" s="23">
        <f>'Vegetable Oil'!AP43+'Fat and Grease'!AP43</f>
        <v>4076.3852113740691</v>
      </c>
      <c r="AQ43" s="23">
        <f>'Vegetable Oil'!AQ43+'Fat and Grease'!AQ43</f>
        <v>4078.0404155118622</v>
      </c>
      <c r="AR43" s="23">
        <f>'Vegetable Oil'!AR43+'Fat and Grease'!AR43</f>
        <v>4080.4085216108042</v>
      </c>
      <c r="AS43" s="23">
        <f>'Vegetable Oil'!AS43+'Fat and Grease'!AS43</f>
        <v>4081.0853540887088</v>
      </c>
      <c r="AT43" s="23">
        <f>'Vegetable Oil'!AT43+'Fat and Grease'!AT43</f>
        <v>4081.4966732602302</v>
      </c>
      <c r="AU43" s="23">
        <f>'Vegetable Oil'!AU43+'Fat and Grease'!AU43</f>
        <v>4082.5363308322485</v>
      </c>
    </row>
    <row r="44" spans="1:47" ht="15" x14ac:dyDescent="0.25">
      <c r="A44" s="16" t="s">
        <v>56</v>
      </c>
      <c r="B44" s="22" t="e">
        <f>'Vegetable Oil'!B44+'Fat and Grease'!B44</f>
        <v>#REF!</v>
      </c>
      <c r="C44" s="22" t="e">
        <f>'Vegetable Oil'!C44+'Fat and Grease'!C44</f>
        <v>#REF!</v>
      </c>
      <c r="D44" s="22" t="e">
        <f>'Vegetable Oil'!D44+'Fat and Grease'!D44</f>
        <v>#REF!</v>
      </c>
      <c r="E44" s="22" t="e">
        <f>'Vegetable Oil'!E44+'Fat and Grease'!E44</f>
        <v>#REF!</v>
      </c>
      <c r="F44" s="22" t="e">
        <f>'Vegetable Oil'!F44+'Fat and Grease'!F44</f>
        <v>#REF!</v>
      </c>
      <c r="G44" s="22" t="e">
        <f>'Vegetable Oil'!G44+'Fat and Grease'!G44</f>
        <v>#REF!</v>
      </c>
      <c r="H44" s="22" t="e">
        <f>'Vegetable Oil'!H44+'Fat and Grease'!H44</f>
        <v>#REF!</v>
      </c>
      <c r="I44" s="22" t="e">
        <f>'Vegetable Oil'!I44+'Fat and Grease'!I44</f>
        <v>#REF!</v>
      </c>
      <c r="J44" s="22" t="e">
        <f>'Vegetable Oil'!J44+'Fat and Grease'!J44</f>
        <v>#REF!</v>
      </c>
      <c r="K44" s="22" t="e">
        <f>'Vegetable Oil'!K44+'Fat and Grease'!K44</f>
        <v>#REF!</v>
      </c>
      <c r="L44" s="22" t="e">
        <f>'Vegetable Oil'!L44+'Fat and Grease'!L44</f>
        <v>#REF!</v>
      </c>
      <c r="M44" s="22" t="e">
        <f>'Vegetable Oil'!M44+'Fat and Grease'!M44</f>
        <v>#REF!</v>
      </c>
      <c r="N44" s="22" t="e">
        <f>'Vegetable Oil'!N44+'Fat and Grease'!N44</f>
        <v>#REF!</v>
      </c>
      <c r="O44" s="22" t="e">
        <f>'Vegetable Oil'!O44+'Fat and Grease'!O44</f>
        <v>#REF!</v>
      </c>
      <c r="P44" s="22" t="e">
        <f>'Vegetable Oil'!P44+'Fat and Grease'!P44</f>
        <v>#REF!</v>
      </c>
      <c r="Q44" s="22" t="e">
        <f>'Vegetable Oil'!Q44+'Fat and Grease'!Q44</f>
        <v>#REF!</v>
      </c>
      <c r="R44" s="22" t="e">
        <f>'Vegetable Oil'!R44+'Fat and Grease'!R44</f>
        <v>#REF!</v>
      </c>
      <c r="S44" s="22" t="e">
        <f>'Vegetable Oil'!S44+'Fat and Grease'!S44</f>
        <v>#REF!</v>
      </c>
      <c r="T44" s="22" t="e">
        <f>'Vegetable Oil'!T44+'Fat and Grease'!T44</f>
        <v>#REF!</v>
      </c>
      <c r="U44" s="22" t="e">
        <f>'Vegetable Oil'!U44+'Fat and Grease'!U44</f>
        <v>#REF!</v>
      </c>
      <c r="V44" s="22" t="e">
        <f>'Vegetable Oil'!V44+'Fat and Grease'!V44</f>
        <v>#REF!</v>
      </c>
      <c r="W44" s="22" t="e">
        <f>'Vegetable Oil'!W44+'Fat and Grease'!W44</f>
        <v>#REF!</v>
      </c>
      <c r="X44" s="22" t="e">
        <f>'Vegetable Oil'!X44+'Fat and Grease'!X44</f>
        <v>#REF!</v>
      </c>
      <c r="Y44" s="22" t="e">
        <f>'Vegetable Oil'!Y44+'Fat and Grease'!Y44</f>
        <v>#REF!</v>
      </c>
      <c r="Z44" s="22">
        <f>'Vegetable Oil'!Z44+'Fat and Grease'!Z44</f>
        <v>0</v>
      </c>
      <c r="AA44" s="22">
        <f>'Vegetable Oil'!AA44+'Fat and Grease'!AA44</f>
        <v>0</v>
      </c>
      <c r="AB44" s="22">
        <f>'Vegetable Oil'!AB44+'Fat and Grease'!AB44</f>
        <v>0</v>
      </c>
      <c r="AC44" s="23">
        <f>'Vegetable Oil'!AC44+'Fat and Grease'!AC44</f>
        <v>0</v>
      </c>
      <c r="AD44" s="23">
        <f>'Vegetable Oil'!AD44+'Fat and Grease'!AD44</f>
        <v>188.75004209415164</v>
      </c>
      <c r="AE44" s="23">
        <f>'Vegetable Oil'!AE44+'Fat and Grease'!AE44</f>
        <v>580.73761078568032</v>
      </c>
      <c r="AF44" s="23">
        <f>'Vegetable Oil'!AF44+'Fat and Grease'!AF44</f>
        <v>1737.1131885983677</v>
      </c>
      <c r="AG44" s="23">
        <f>'Vegetable Oil'!AG44+'Fat and Grease'!AG44</f>
        <v>2622.2994828541614</v>
      </c>
      <c r="AH44" s="23">
        <f>'Vegetable Oil'!AH44+'Fat and Grease'!AH44</f>
        <v>3217.076543811912</v>
      </c>
      <c r="AI44" s="23">
        <f>'Vegetable Oil'!AI44+'Fat and Grease'!AI44</f>
        <v>3389.7062011470616</v>
      </c>
      <c r="AJ44" s="23">
        <f>'Vegetable Oil'!AJ44+'Fat and Grease'!AJ44</f>
        <v>3526.9439878702278</v>
      </c>
      <c r="AK44" s="23">
        <f>'Vegetable Oil'!AK44+'Fat and Grease'!AK44</f>
        <v>3679.9611663842734</v>
      </c>
      <c r="AL44" s="23">
        <f>'Vegetable Oil'!AL44+'Fat and Grease'!AL44</f>
        <v>3762.0557379157945</v>
      </c>
      <c r="AM44" s="23">
        <f>'Vegetable Oil'!AM44+'Fat and Grease'!AM44</f>
        <v>3852.3107398832717</v>
      </c>
      <c r="AN44" s="23">
        <f>'Vegetable Oil'!AN44+'Fat and Grease'!AN44</f>
        <v>3936.4394278874661</v>
      </c>
      <c r="AO44" s="23">
        <f>'Vegetable Oil'!AO44+'Fat and Grease'!AO44</f>
        <v>4021.9391767150614</v>
      </c>
      <c r="AP44" s="23">
        <f>'Vegetable Oil'!AP44+'Fat and Grease'!AP44</f>
        <v>4077.3594449328157</v>
      </c>
      <c r="AQ44" s="23">
        <f>'Vegetable Oil'!AQ44+'Fat and Grease'!AQ44</f>
        <v>4089.0753889413336</v>
      </c>
      <c r="AR44" s="23">
        <f>'Vegetable Oil'!AR44+'Fat and Grease'!AR44</f>
        <v>4089.2394253032826</v>
      </c>
      <c r="AS44" s="23">
        <f>'Vegetable Oil'!AS44+'Fat and Grease'!AS44</f>
        <v>4088.8340678014115</v>
      </c>
      <c r="AT44" s="23">
        <f>'Vegetable Oil'!AT44+'Fat and Grease'!AT44</f>
        <v>4088.7223192816214</v>
      </c>
      <c r="AU44" s="23">
        <f>'Vegetable Oil'!AU44+'Fat and Grease'!AU44</f>
        <v>4088.737534101379</v>
      </c>
    </row>
    <row r="45" spans="1:47" ht="15" hidden="1" x14ac:dyDescent="0.25">
      <c r="A45" s="16" t="s">
        <v>64</v>
      </c>
      <c r="B45" s="22" t="e">
        <f>'Vegetable Oil'!B45+'Fat and Grease'!#REF!</f>
        <v>#REF!</v>
      </c>
      <c r="C45" s="22" t="e">
        <f>'Vegetable Oil'!C45+'Fat and Grease'!#REF!</f>
        <v>#REF!</v>
      </c>
      <c r="D45" s="22" t="e">
        <f>'Vegetable Oil'!D45+'Fat and Grease'!#REF!</f>
        <v>#REF!</v>
      </c>
      <c r="E45" s="22" t="e">
        <f>'Vegetable Oil'!E45+'Fat and Grease'!#REF!</f>
        <v>#REF!</v>
      </c>
      <c r="F45" s="22" t="e">
        <f>'Vegetable Oil'!F45+'Fat and Grease'!#REF!</f>
        <v>#REF!</v>
      </c>
      <c r="G45" s="22" t="e">
        <f>'Vegetable Oil'!G45+'Fat and Grease'!#REF!</f>
        <v>#REF!</v>
      </c>
      <c r="H45" s="22" t="e">
        <f>'Vegetable Oil'!H45+'Fat and Grease'!#REF!</f>
        <v>#REF!</v>
      </c>
      <c r="I45" s="22" t="e">
        <f>'Vegetable Oil'!I45+'Fat and Grease'!#REF!</f>
        <v>#REF!</v>
      </c>
      <c r="J45" s="22" t="e">
        <f>'Vegetable Oil'!J45+'Fat and Grease'!#REF!</f>
        <v>#REF!</v>
      </c>
      <c r="K45" s="22" t="e">
        <f>'Vegetable Oil'!K45+'Fat and Grease'!#REF!</f>
        <v>#REF!</v>
      </c>
      <c r="L45" s="22" t="e">
        <f>'Vegetable Oil'!L45+'Fat and Grease'!#REF!</f>
        <v>#REF!</v>
      </c>
      <c r="M45" s="22" t="e">
        <f>'Vegetable Oil'!M45+'Fat and Grease'!#REF!</f>
        <v>#REF!</v>
      </c>
      <c r="N45" s="22" t="e">
        <f>'Vegetable Oil'!N45+'Fat and Grease'!#REF!</f>
        <v>#REF!</v>
      </c>
      <c r="O45" s="22" t="e">
        <f>'Vegetable Oil'!O45+'Fat and Grease'!#REF!</f>
        <v>#REF!</v>
      </c>
      <c r="P45" s="22" t="e">
        <f>'Vegetable Oil'!P45+'Fat and Grease'!#REF!</f>
        <v>#REF!</v>
      </c>
      <c r="Q45" s="22" t="e">
        <f>'Vegetable Oil'!Q45+'Fat and Grease'!#REF!</f>
        <v>#REF!</v>
      </c>
      <c r="R45" s="22" t="e">
        <f>'Vegetable Oil'!R45+'Fat and Grease'!#REF!</f>
        <v>#REF!</v>
      </c>
      <c r="S45" s="22" t="e">
        <f>'Vegetable Oil'!S45+'Fat and Grease'!#REF!</f>
        <v>#REF!</v>
      </c>
      <c r="T45" s="22" t="e">
        <f>'Vegetable Oil'!T45+'Fat and Grease'!#REF!</f>
        <v>#REF!</v>
      </c>
      <c r="U45" s="22" t="e">
        <f>'Vegetable Oil'!U45+'Fat and Grease'!#REF!</f>
        <v>#REF!</v>
      </c>
      <c r="V45" s="22" t="e">
        <f>'Vegetable Oil'!V45+'Fat and Grease'!#REF!</f>
        <v>#REF!</v>
      </c>
      <c r="W45" s="22" t="e">
        <f>'Vegetable Oil'!W45+'Fat and Grease'!#REF!</f>
        <v>#REF!</v>
      </c>
      <c r="X45" s="22" t="e">
        <f>'Vegetable Oil'!X45+'Fat and Grease'!#REF!</f>
        <v>#REF!</v>
      </c>
      <c r="Y45" s="22" t="e">
        <f>'Vegetable Oil'!Y45+'Fat and Grease'!#REF!</f>
        <v>#REF!</v>
      </c>
      <c r="Z45" s="22" t="e">
        <f>'Vegetable Oil'!Z45+'Fat and Grease'!#REF!</f>
        <v>#REF!</v>
      </c>
      <c r="AA45" s="22" t="e">
        <f>'Vegetable Oil'!AA45+'Fat and Grease'!#REF!</f>
        <v>#REF!</v>
      </c>
      <c r="AB45" s="22" t="e">
        <f>'Vegetable Oil'!AB45+'Fat and Grease'!#REF!</f>
        <v>#REF!</v>
      </c>
      <c r="AC45" s="23" t="e">
        <f>'Vegetable Oil'!AC45+'Fat and Grease'!#REF!</f>
        <v>#REF!</v>
      </c>
      <c r="AD45" s="23" t="e">
        <f>'Vegetable Oil'!AD45+'Fat and Grease'!#REF!</f>
        <v>#REF!</v>
      </c>
      <c r="AE45" s="23" t="e">
        <f>'Vegetable Oil'!AE45+'Fat and Grease'!#REF!</f>
        <v>#REF!</v>
      </c>
      <c r="AF45" s="23" t="e">
        <f>'Vegetable Oil'!AF45+'Fat and Grease'!#REF!</f>
        <v>#REF!</v>
      </c>
      <c r="AG45" s="23" t="e">
        <f>'Vegetable Oil'!AG45+'Fat and Grease'!#REF!</f>
        <v>#REF!</v>
      </c>
      <c r="AH45" s="23" t="e">
        <f>'Vegetable Oil'!AH45+'Fat and Grease'!#REF!</f>
        <v>#REF!</v>
      </c>
      <c r="AI45" s="23" t="e">
        <f>'Vegetable Oil'!AI45+'Fat and Grease'!#REF!</f>
        <v>#REF!</v>
      </c>
      <c r="AJ45" s="23" t="e">
        <f>'Vegetable Oil'!AJ45+'Fat and Grease'!#REF!</f>
        <v>#REF!</v>
      </c>
      <c r="AK45" s="23" t="e">
        <f>'Vegetable Oil'!AK45+'Fat and Grease'!#REF!</f>
        <v>#REF!</v>
      </c>
      <c r="AL45" s="23" t="e">
        <f>'Vegetable Oil'!AL45+'Fat and Grease'!#REF!</f>
        <v>#REF!</v>
      </c>
      <c r="AM45" s="23" t="e">
        <f>'Vegetable Oil'!AM45+'Fat and Grease'!#REF!</f>
        <v>#REF!</v>
      </c>
      <c r="AN45" s="23" t="e">
        <f>'Vegetable Oil'!AN45+'Fat and Grease'!#REF!</f>
        <v>#REF!</v>
      </c>
      <c r="AO45" s="23" t="e">
        <f>'Vegetable Oil'!AO45+'Fat and Grease'!#REF!</f>
        <v>#REF!</v>
      </c>
      <c r="AP45" s="23" t="e">
        <f>'Vegetable Oil'!AP45+'Fat and Grease'!#REF!</f>
        <v>#REF!</v>
      </c>
      <c r="AQ45" s="23" t="e">
        <f>'Vegetable Oil'!AQ45+'Fat and Grease'!#REF!</f>
        <v>#REF!</v>
      </c>
      <c r="AR45" s="23" t="e">
        <f>'Vegetable Oil'!AR45+'Fat and Grease'!#REF!</f>
        <v>#REF!</v>
      </c>
      <c r="AS45" s="23" t="e">
        <f>'Vegetable Oil'!AS45+'Fat and Grease'!#REF!</f>
        <v>#REF!</v>
      </c>
      <c r="AT45" s="23" t="e">
        <f>'Vegetable Oil'!AT45+'Fat and Grease'!#REF!</f>
        <v>#REF!</v>
      </c>
      <c r="AU45" s="23" t="e">
        <f>'Vegetable Oil'!AU45+'Fat and Grease'!#REF!</f>
        <v>#REF!</v>
      </c>
    </row>
    <row r="46" spans="1:47" ht="15" x14ac:dyDescent="0.25">
      <c r="A46" s="16" t="s">
        <v>65</v>
      </c>
      <c r="B46" s="22" t="e">
        <f>B41-B42</f>
        <v>#REF!</v>
      </c>
      <c r="C46" s="22" t="e">
        <f t="shared" ref="C46:AP46" si="19">C41-C42</f>
        <v>#REF!</v>
      </c>
      <c r="D46" s="22" t="e">
        <f t="shared" si="19"/>
        <v>#REF!</v>
      </c>
      <c r="E46" s="22" t="e">
        <f t="shared" si="19"/>
        <v>#REF!</v>
      </c>
      <c r="F46" s="22" t="e">
        <f t="shared" si="19"/>
        <v>#REF!</v>
      </c>
      <c r="G46" s="22" t="e">
        <f t="shared" si="19"/>
        <v>#REF!</v>
      </c>
      <c r="H46" s="22" t="e">
        <f t="shared" si="19"/>
        <v>#REF!</v>
      </c>
      <c r="I46" s="22" t="e">
        <f t="shared" si="19"/>
        <v>#REF!</v>
      </c>
      <c r="J46" s="22" t="e">
        <f t="shared" si="19"/>
        <v>#REF!</v>
      </c>
      <c r="K46" s="22" t="e">
        <f t="shared" si="19"/>
        <v>#REF!</v>
      </c>
      <c r="L46" s="22" t="e">
        <f t="shared" si="19"/>
        <v>#REF!</v>
      </c>
      <c r="M46" s="22" t="e">
        <f t="shared" si="19"/>
        <v>#REF!</v>
      </c>
      <c r="N46" s="22" t="e">
        <f t="shared" si="19"/>
        <v>#REF!</v>
      </c>
      <c r="O46" s="22" t="e">
        <f t="shared" si="19"/>
        <v>#REF!</v>
      </c>
      <c r="P46" s="22" t="e">
        <f t="shared" si="19"/>
        <v>#REF!</v>
      </c>
      <c r="Q46" s="22" t="e">
        <f t="shared" si="19"/>
        <v>#REF!</v>
      </c>
      <c r="R46" s="22" t="e">
        <f t="shared" si="19"/>
        <v>#REF!</v>
      </c>
      <c r="S46" s="22" t="e">
        <f t="shared" si="19"/>
        <v>#REF!</v>
      </c>
      <c r="T46" s="22" t="e">
        <f t="shared" si="19"/>
        <v>#REF!</v>
      </c>
      <c r="U46" s="22" t="e">
        <f t="shared" si="19"/>
        <v>#REF!</v>
      </c>
      <c r="V46" s="22" t="e">
        <f t="shared" si="19"/>
        <v>#REF!</v>
      </c>
      <c r="W46" s="22" t="e">
        <f t="shared" si="19"/>
        <v>#REF!</v>
      </c>
      <c r="X46" s="22" t="e">
        <f t="shared" si="19"/>
        <v>#REF!</v>
      </c>
      <c r="Y46" s="22" t="e">
        <f t="shared" si="19"/>
        <v>#REF!</v>
      </c>
      <c r="Z46" s="22">
        <f t="shared" si="19"/>
        <v>5113.5094128655692</v>
      </c>
      <c r="AA46" s="22">
        <f t="shared" si="19"/>
        <v>5105.3117955521811</v>
      </c>
      <c r="AB46" s="22">
        <f t="shared" si="19"/>
        <v>5107.2426532309792</v>
      </c>
      <c r="AC46" s="23">
        <f t="shared" si="19"/>
        <v>5272.7006383635817</v>
      </c>
      <c r="AD46" s="23">
        <f t="shared" si="19"/>
        <v>4636.5885265117577</v>
      </c>
      <c r="AE46" s="23">
        <f t="shared" si="19"/>
        <v>4859.2474565647044</v>
      </c>
      <c r="AF46" s="23">
        <f t="shared" si="19"/>
        <v>5317.4662213612146</v>
      </c>
      <c r="AG46" s="23">
        <f t="shared" si="19"/>
        <v>6977.5241397837362</v>
      </c>
      <c r="AH46" s="23">
        <f t="shared" si="19"/>
        <v>7677.6664837714961</v>
      </c>
      <c r="AI46" s="23">
        <f t="shared" si="19"/>
        <v>7917.650272575409</v>
      </c>
      <c r="AJ46" s="23">
        <f t="shared" si="19"/>
        <v>7861.4255539246487</v>
      </c>
      <c r="AK46" s="23">
        <f t="shared" si="19"/>
        <v>7318.1395249261004</v>
      </c>
      <c r="AL46" s="23">
        <f t="shared" si="19"/>
        <v>6727.833196890153</v>
      </c>
      <c r="AM46" s="23">
        <f t="shared" si="19"/>
        <v>6678.2013058856128</v>
      </c>
      <c r="AN46" s="23">
        <f t="shared" si="19"/>
        <v>6839.0721946348885</v>
      </c>
      <c r="AO46" s="23">
        <f t="shared" si="19"/>
        <v>6786.4975875573855</v>
      </c>
      <c r="AP46" s="23">
        <f t="shared" si="19"/>
        <v>7048.2700317417257</v>
      </c>
      <c r="AQ46" s="23">
        <f>AQ41-AQ42</f>
        <v>7275.6564106899159</v>
      </c>
      <c r="AR46" s="23">
        <f>AR41-AR42</f>
        <v>7426.6344517833077</v>
      </c>
      <c r="AS46" s="23">
        <f>AS41-AS42</f>
        <v>7734.6188624926244</v>
      </c>
      <c r="AT46" s="23">
        <f>AT41-AT42</f>
        <v>8072.7462287552426</v>
      </c>
      <c r="AU46" s="23">
        <f>AU41-AU42</f>
        <v>8440.1199017240397</v>
      </c>
    </row>
    <row r="47" spans="1:47" ht="15" x14ac:dyDescent="0.25">
      <c r="A47" s="16" t="s">
        <v>58</v>
      </c>
      <c r="B47" s="22" t="e">
        <f>'Vegetable Oil'!B47+'Fat and Grease'!B46</f>
        <v>#REF!</v>
      </c>
      <c r="C47" s="22" t="e">
        <f>'Vegetable Oil'!C47+'Fat and Grease'!C46</f>
        <v>#REF!</v>
      </c>
      <c r="D47" s="22" t="e">
        <f>'Vegetable Oil'!D47+'Fat and Grease'!D46</f>
        <v>#REF!</v>
      </c>
      <c r="E47" s="22" t="e">
        <f>'Vegetable Oil'!E47+'Fat and Grease'!E46</f>
        <v>#REF!</v>
      </c>
      <c r="F47" s="22" t="e">
        <f>'Vegetable Oil'!F47+'Fat and Grease'!F46</f>
        <v>#REF!</v>
      </c>
      <c r="G47" s="22" t="e">
        <f>'Vegetable Oil'!G47+'Fat and Grease'!G46</f>
        <v>#REF!</v>
      </c>
      <c r="H47" s="22" t="e">
        <f>'Vegetable Oil'!H47+'Fat and Grease'!H46</f>
        <v>#REF!</v>
      </c>
      <c r="I47" s="22" t="e">
        <f>'Vegetable Oil'!I47+'Fat and Grease'!I46</f>
        <v>#REF!</v>
      </c>
      <c r="J47" s="22" t="e">
        <f>'Vegetable Oil'!J47+'Fat and Grease'!J46</f>
        <v>#REF!</v>
      </c>
      <c r="K47" s="22" t="e">
        <f>'Vegetable Oil'!K47+'Fat and Grease'!K46</f>
        <v>#REF!</v>
      </c>
      <c r="L47" s="22" t="e">
        <f>'Vegetable Oil'!L47+'Fat and Grease'!L46</f>
        <v>#REF!</v>
      </c>
      <c r="M47" s="22" t="e">
        <f>'Vegetable Oil'!M47+'Fat and Grease'!M46</f>
        <v>#REF!</v>
      </c>
      <c r="N47" s="22" t="e">
        <f>'Vegetable Oil'!N47+'Fat and Grease'!N46</f>
        <v>#REF!</v>
      </c>
      <c r="O47" s="22" t="e">
        <f>'Vegetable Oil'!O47+'Fat and Grease'!O46</f>
        <v>#REF!</v>
      </c>
      <c r="P47" s="22" t="e">
        <f>'Vegetable Oil'!P47+'Fat and Grease'!P46</f>
        <v>#REF!</v>
      </c>
      <c r="Q47" s="22" t="e">
        <f>'Vegetable Oil'!Q47+'Fat and Grease'!Q46</f>
        <v>#REF!</v>
      </c>
      <c r="R47" s="22" t="e">
        <f>'Vegetable Oil'!R47+'Fat and Grease'!R46</f>
        <v>#REF!</v>
      </c>
      <c r="S47" s="22" t="e">
        <f>'Vegetable Oil'!S47+'Fat and Grease'!S46</f>
        <v>#REF!</v>
      </c>
      <c r="T47" s="22" t="e">
        <f>'Vegetable Oil'!T47+'Fat and Grease'!T46</f>
        <v>#REF!</v>
      </c>
      <c r="U47" s="22" t="e">
        <f>'Vegetable Oil'!U47+'Fat and Grease'!U46</f>
        <v>#REF!</v>
      </c>
      <c r="V47" s="22" t="e">
        <f>'Vegetable Oil'!V47+'Fat and Grease'!V46</f>
        <v>#REF!</v>
      </c>
      <c r="W47" s="22" t="e">
        <f>'Vegetable Oil'!W47+'Fat and Grease'!W46</f>
        <v>#REF!</v>
      </c>
      <c r="X47" s="22" t="e">
        <f>'Vegetable Oil'!X47+'Fat and Grease'!X46</f>
        <v>#REF!</v>
      </c>
      <c r="Y47" s="22" t="e">
        <f>'Vegetable Oil'!Y47+'Fat and Grease'!Y46</f>
        <v>#REF!</v>
      </c>
      <c r="Z47" s="22">
        <f>'Vegetable Oil'!Z47+'Fat and Grease'!Z46</f>
        <v>8689.4758883240265</v>
      </c>
      <c r="AA47" s="22">
        <f>'Vegetable Oil'!AA47+'Fat and Grease'!AA46</f>
        <v>8437.4792337974031</v>
      </c>
      <c r="AB47" s="22">
        <f>'Vegetable Oil'!AB47+'Fat and Grease'!AB46</f>
        <v>6957.0150769928332</v>
      </c>
      <c r="AC47" s="23">
        <f>'Vegetable Oil'!AC47+'Fat and Grease'!AC46</f>
        <v>8528.2693552979999</v>
      </c>
      <c r="AD47" s="23">
        <f>'Vegetable Oil'!AD47+'Fat and Grease'!AD46</f>
        <v>9190.336770396123</v>
      </c>
      <c r="AE47" s="23">
        <f>'Vegetable Oil'!AE47+'Fat and Grease'!AE46</f>
        <v>9444.8114384246637</v>
      </c>
      <c r="AF47" s="23">
        <f>'Vegetable Oil'!AF47+'Fat and Grease'!AF46</f>
        <v>7671.7436514710544</v>
      </c>
      <c r="AG47" s="23">
        <f>'Vegetable Oil'!AG47+'Fat and Grease'!AG46</f>
        <v>4859.4651274920643</v>
      </c>
      <c r="AH47" s="23">
        <f>'Vegetable Oil'!AH47+'Fat and Grease'!AH46</f>
        <v>3481.9434983518831</v>
      </c>
      <c r="AI47" s="23">
        <f>'Vegetable Oil'!AI47+'Fat and Grease'!AI46</f>
        <v>3430.2056417922977</v>
      </c>
      <c r="AJ47" s="23">
        <f>'Vegetable Oil'!AJ47+'Fat and Grease'!AJ46</f>
        <v>3624.1305578895826</v>
      </c>
      <c r="AK47" s="23">
        <f>'Vegetable Oil'!AK47+'Fat and Grease'!AK46</f>
        <v>4933.5946173639823</v>
      </c>
      <c r="AL47" s="23">
        <f>'Vegetable Oil'!AL47+'Fat and Grease'!AL46</f>
        <v>5511.6849263527529</v>
      </c>
      <c r="AM47" s="23">
        <f>'Vegetable Oil'!AM47+'Fat and Grease'!AM46</f>
        <v>5069.4866747942006</v>
      </c>
      <c r="AN47" s="23">
        <f>'Vegetable Oil'!AN47+'Fat and Grease'!AN46</f>
        <v>5082.6473819857047</v>
      </c>
      <c r="AO47" s="23">
        <f>'Vegetable Oil'!AO47+'Fat and Grease'!AO46</f>
        <v>5569.5575682787567</v>
      </c>
      <c r="AP47" s="23">
        <f>'Vegetable Oil'!AP47+'Fat and Grease'!AP46</f>
        <v>5703.9319462562526</v>
      </c>
      <c r="AQ47" s="23">
        <f>'Vegetable Oil'!AQ47+'Fat and Grease'!AQ46</f>
        <v>6056.8361449424774</v>
      </c>
      <c r="AR47" s="23">
        <f>'Vegetable Oil'!AR47+'Fat and Grease'!AR46</f>
        <v>6602.4968878189011</v>
      </c>
      <c r="AS47" s="23">
        <f>'Vegetable Oil'!AS47+'Fat and Grease'!AS46</f>
        <v>7055.6669681024159</v>
      </c>
      <c r="AT47" s="23">
        <f>'Vegetable Oil'!AT47+'Fat and Grease'!AT46</f>
        <v>7052.6048066674412</v>
      </c>
      <c r="AU47" s="23">
        <f>'Vegetable Oil'!AU47+'Fat and Grease'!AU46</f>
        <v>7051.5159107783611</v>
      </c>
    </row>
    <row r="48" spans="1:47" ht="15" x14ac:dyDescent="0.25">
      <c r="A48" s="24" t="s">
        <v>59</v>
      </c>
      <c r="B48" s="25" t="e">
        <f>B40-B49</f>
        <v>#REF!</v>
      </c>
      <c r="C48" s="25" t="e">
        <f t="shared" ref="C48:AP48" si="20">C40-C49</f>
        <v>#REF!</v>
      </c>
      <c r="D48" s="25" t="e">
        <f t="shared" si="20"/>
        <v>#REF!</v>
      </c>
      <c r="E48" s="25" t="e">
        <f t="shared" si="20"/>
        <v>#REF!</v>
      </c>
      <c r="F48" s="25" t="e">
        <f t="shared" si="20"/>
        <v>#REF!</v>
      </c>
      <c r="G48" s="25" t="e">
        <f t="shared" si="20"/>
        <v>#REF!</v>
      </c>
      <c r="H48" s="25" t="e">
        <f t="shared" si="20"/>
        <v>#REF!</v>
      </c>
      <c r="I48" s="25" t="e">
        <f t="shared" si="20"/>
        <v>#REF!</v>
      </c>
      <c r="J48" s="25" t="e">
        <f t="shared" si="20"/>
        <v>#REF!</v>
      </c>
      <c r="K48" s="25" t="e">
        <f t="shared" si="20"/>
        <v>#REF!</v>
      </c>
      <c r="L48" s="25" t="e">
        <f t="shared" si="20"/>
        <v>#REF!</v>
      </c>
      <c r="M48" s="25" t="e">
        <f t="shared" si="20"/>
        <v>#REF!</v>
      </c>
      <c r="N48" s="25" t="e">
        <f t="shared" si="20"/>
        <v>#REF!</v>
      </c>
      <c r="O48" s="25" t="e">
        <f t="shared" si="20"/>
        <v>#REF!</v>
      </c>
      <c r="P48" s="25" t="e">
        <f t="shared" si="20"/>
        <v>#REF!</v>
      </c>
      <c r="Q48" s="25" t="e">
        <f t="shared" si="20"/>
        <v>#REF!</v>
      </c>
      <c r="R48" s="25" t="e">
        <f t="shared" si="20"/>
        <v>#REF!</v>
      </c>
      <c r="S48" s="25" t="e">
        <f t="shared" si="20"/>
        <v>#REF!</v>
      </c>
      <c r="T48" s="25" t="e">
        <f t="shared" si="20"/>
        <v>#REF!</v>
      </c>
      <c r="U48" s="25" t="e">
        <f t="shared" si="20"/>
        <v>#REF!</v>
      </c>
      <c r="V48" s="25" t="e">
        <f t="shared" si="20"/>
        <v>#REF!</v>
      </c>
      <c r="W48" s="25" t="e">
        <f t="shared" si="20"/>
        <v>#REF!</v>
      </c>
      <c r="X48" s="25" t="e">
        <f t="shared" si="20"/>
        <v>#REF!</v>
      </c>
      <c r="Y48" s="25" t="e">
        <f t="shared" si="20"/>
        <v>#REF!</v>
      </c>
      <c r="Z48" s="25">
        <f t="shared" si="20"/>
        <v>14497.01943103419</v>
      </c>
      <c r="AA48" s="25">
        <f t="shared" si="20"/>
        <v>14546.35421091269</v>
      </c>
      <c r="AB48" s="25">
        <f t="shared" si="20"/>
        <v>12913.703229790824</v>
      </c>
      <c r="AC48" s="26">
        <f t="shared" si="20"/>
        <v>14859.810870644047</v>
      </c>
      <c r="AD48" s="26">
        <f t="shared" si="20"/>
        <v>15881.367402441825</v>
      </c>
      <c r="AE48" s="26">
        <f t="shared" si="20"/>
        <v>16948.346806543705</v>
      </c>
      <c r="AF48" s="26">
        <f t="shared" si="20"/>
        <v>17228.387844470592</v>
      </c>
      <c r="AG48" s="26">
        <f t="shared" si="20"/>
        <v>17572.242190854726</v>
      </c>
      <c r="AH48" s="26">
        <f t="shared" si="20"/>
        <v>18177.30722159658</v>
      </c>
      <c r="AI48" s="26">
        <f t="shared" si="20"/>
        <v>18553.962697300234</v>
      </c>
      <c r="AJ48" s="26">
        <f t="shared" si="20"/>
        <v>18819.845873267095</v>
      </c>
      <c r="AK48" s="26">
        <f t="shared" si="20"/>
        <v>19115.512572989443</v>
      </c>
      <c r="AL48" s="26">
        <f t="shared" si="20"/>
        <v>19541.939738126181</v>
      </c>
      <c r="AM48" s="26">
        <f t="shared" si="20"/>
        <v>19677.023079784369</v>
      </c>
      <c r="AN48" s="26">
        <f t="shared" si="20"/>
        <v>19936.992792173151</v>
      </c>
      <c r="AO48" s="26">
        <f t="shared" si="20"/>
        <v>20454.721653196557</v>
      </c>
      <c r="AP48" s="26">
        <f t="shared" si="20"/>
        <v>20905.946634304863</v>
      </c>
      <c r="AQ48" s="26">
        <f>AQ40-AQ49</f>
        <v>21499.608360085589</v>
      </c>
      <c r="AR48" s="26">
        <f>AR40-AR49</f>
        <v>22198.779286516296</v>
      </c>
      <c r="AS48" s="26">
        <f>AS40-AS49</f>
        <v>22960.205252485161</v>
      </c>
      <c r="AT48" s="26">
        <f>AT40-AT49</f>
        <v>23295.570027964535</v>
      </c>
      <c r="AU48" s="26">
        <f>AU40-AU49</f>
        <v>23662.90967743603</v>
      </c>
    </row>
    <row r="49" spans="1:47" ht="15.75" thickBot="1" x14ac:dyDescent="0.3">
      <c r="A49" s="16" t="s">
        <v>60</v>
      </c>
      <c r="B49" s="22" t="e">
        <f>'Vegetable Oil'!B49+'Fat and Grease'!B48</f>
        <v>#REF!</v>
      </c>
      <c r="C49" s="22" t="e">
        <f>'Vegetable Oil'!C49+'Fat and Grease'!C48</f>
        <v>#REF!</v>
      </c>
      <c r="D49" s="22" t="e">
        <f>'Vegetable Oil'!D49+'Fat and Grease'!D48</f>
        <v>#REF!</v>
      </c>
      <c r="E49" s="22" t="e">
        <f>'Vegetable Oil'!E49+'Fat and Grease'!E48</f>
        <v>#REF!</v>
      </c>
      <c r="F49" s="22" t="e">
        <f>'Vegetable Oil'!F49+'Fat and Grease'!F48</f>
        <v>#REF!</v>
      </c>
      <c r="G49" s="22" t="e">
        <f>'Vegetable Oil'!G49+'Fat and Grease'!G48</f>
        <v>#REF!</v>
      </c>
      <c r="H49" s="22" t="e">
        <f>'Vegetable Oil'!H49+'Fat and Grease'!H48</f>
        <v>#REF!</v>
      </c>
      <c r="I49" s="22" t="e">
        <f>'Vegetable Oil'!I49+'Fat and Grease'!I48</f>
        <v>#REF!</v>
      </c>
      <c r="J49" s="22" t="e">
        <f>'Vegetable Oil'!J49+'Fat and Grease'!J48</f>
        <v>#REF!</v>
      </c>
      <c r="K49" s="22" t="e">
        <f>'Vegetable Oil'!K49+'Fat and Grease'!K48</f>
        <v>#REF!</v>
      </c>
      <c r="L49" s="22" t="e">
        <f>'Vegetable Oil'!L49+'Fat and Grease'!L48</f>
        <v>#REF!</v>
      </c>
      <c r="M49" s="22" t="e">
        <f>'Vegetable Oil'!M49+'Fat and Grease'!M48</f>
        <v>#REF!</v>
      </c>
      <c r="N49" s="22" t="e">
        <f>'Vegetable Oil'!N49+'Fat and Grease'!N48</f>
        <v>#REF!</v>
      </c>
      <c r="O49" s="22" t="e">
        <f>'Vegetable Oil'!O49+'Fat and Grease'!O48</f>
        <v>#REF!</v>
      </c>
      <c r="P49" s="22" t="e">
        <f>'Vegetable Oil'!P49+'Fat and Grease'!P48</f>
        <v>#REF!</v>
      </c>
      <c r="Q49" s="22" t="e">
        <f>'Vegetable Oil'!Q49+'Fat and Grease'!Q48</f>
        <v>#REF!</v>
      </c>
      <c r="R49" s="22" t="e">
        <f>'Vegetable Oil'!R49+'Fat and Grease'!R48</f>
        <v>#REF!</v>
      </c>
      <c r="S49" s="22" t="e">
        <f>'Vegetable Oil'!S49+'Fat and Grease'!S48</f>
        <v>#REF!</v>
      </c>
      <c r="T49" s="22" t="e">
        <f>'Vegetable Oil'!T49+'Fat and Grease'!T48</f>
        <v>#REF!</v>
      </c>
      <c r="U49" s="22" t="e">
        <f>'Vegetable Oil'!U49+'Fat and Grease'!U48</f>
        <v>#REF!</v>
      </c>
      <c r="V49" s="22" t="e">
        <f>'Vegetable Oil'!V49+'Fat and Grease'!V48</f>
        <v>#REF!</v>
      </c>
      <c r="W49" s="22" t="e">
        <f>'Vegetable Oil'!W49+'Fat and Grease'!W48</f>
        <v>#REF!</v>
      </c>
      <c r="X49" s="22" t="e">
        <f>'Vegetable Oil'!X49+'Fat and Grease'!X48</f>
        <v>#REF!</v>
      </c>
      <c r="Y49" s="22" t="e">
        <f>'Vegetable Oil'!Y49+'Fat and Grease'!Y48</f>
        <v>#REF!</v>
      </c>
      <c r="Z49" s="22">
        <f>'Vegetable Oil'!Z49+'Fat and Grease'!Z48</f>
        <v>295.03892917395751</v>
      </c>
      <c r="AA49" s="22">
        <f>'Vegetable Oil'!AA49+'Fat and Grease'!AA48</f>
        <v>344.60427316544627</v>
      </c>
      <c r="AB49" s="22">
        <f>'Vegetable Oil'!AB49+'Fat and Grease'!AB48</f>
        <v>325.95779868983976</v>
      </c>
      <c r="AC49" s="23">
        <f>'Vegetable Oil'!AC49+'Fat and Grease'!AC48</f>
        <v>339.44603220901394</v>
      </c>
      <c r="AD49" s="23">
        <f>'Vegetable Oil'!AD49+'Fat and Grease'!AD48</f>
        <v>454.44323944448524</v>
      </c>
      <c r="AE49" s="23">
        <f>'Vegetable Oil'!AE49+'Fat and Grease'!AE48</f>
        <v>597.26316446780993</v>
      </c>
      <c r="AF49" s="23">
        <f>'Vegetable Oil'!AF49+'Fat and Grease'!AF48</f>
        <v>611.14148472161605</v>
      </c>
      <c r="AG49" s="23">
        <f>'Vegetable Oil'!AG49+'Fat and Grease'!AG48</f>
        <v>634.07209080896951</v>
      </c>
      <c r="AH49" s="23">
        <f>'Vegetable Oil'!AH49+'Fat and Grease'!AH48</f>
        <v>628.84052824991022</v>
      </c>
      <c r="AI49" s="23">
        <f>'Vegetable Oil'!AI49+'Fat and Grease'!AI48</f>
        <v>632.4910512246513</v>
      </c>
      <c r="AJ49" s="23">
        <f>'Vegetable Oil'!AJ49+'Fat and Grease'!AJ48</f>
        <v>679.93203466844466</v>
      </c>
      <c r="AK49" s="23">
        <f>'Vegetable Oil'!AK49+'Fat and Grease'!AK48</f>
        <v>676.48015902678594</v>
      </c>
      <c r="AL49" s="23">
        <f>'Vegetable Oil'!AL49+'Fat and Grease'!AL48</f>
        <v>672.81074183808528</v>
      </c>
      <c r="AM49" s="23">
        <f>'Vegetable Oil'!AM49+'Fat and Grease'!AM48</f>
        <v>598.30549637416266</v>
      </c>
      <c r="AN49" s="23">
        <f>'Vegetable Oil'!AN49+'Fat and Grease'!AN48</f>
        <v>584.99486982136443</v>
      </c>
      <c r="AO49" s="23">
        <f>'Vegetable Oil'!AO49+'Fat and Grease'!AO48</f>
        <v>633.82441600626771</v>
      </c>
      <c r="AP49" s="23">
        <f>'Vegetable Oil'!AP49+'Fat and Grease'!AP48</f>
        <v>1032.7938067781649</v>
      </c>
      <c r="AQ49" s="23">
        <f>'Vegetable Oil'!AQ49+'Fat and Grease'!AQ48</f>
        <v>1427.4615203876997</v>
      </c>
      <c r="AR49" s="23">
        <f>'Vegetable Oil'!AR49+'Fat and Grease'!AR48</f>
        <v>1750.7157087573994</v>
      </c>
      <c r="AS49" s="23">
        <f>'Vegetable Oil'!AS49+'Fat and Grease'!AS48</f>
        <v>2061.1394544101158</v>
      </c>
      <c r="AT49" s="23">
        <f>'Vegetable Oil'!AT49+'Fat and Grease'!AT48</f>
        <v>2371.9581549242857</v>
      </c>
      <c r="AU49" s="23">
        <f>'Vegetable Oil'!AU49+'Fat and Grease'!AU48</f>
        <v>2666.0609889484026</v>
      </c>
    </row>
    <row r="50" spans="1:47" ht="14.25" x14ac:dyDescent="0.2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</row>
    <row r="51" spans="1:47" ht="15" thickBot="1" x14ac:dyDescent="0.25">
      <c r="A51" s="1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</row>
    <row r="52" spans="1:47" ht="15" x14ac:dyDescent="0.25">
      <c r="A52" s="14" t="s">
        <v>66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3.5" thickBot="1" x14ac:dyDescent="0.25">
      <c r="A53" s="15"/>
      <c r="B53" s="15" t="str">
        <f>B4</f>
        <v xml:space="preserve">95/96 </v>
      </c>
      <c r="C53" s="15" t="str">
        <f t="shared" ref="C53:AP53" si="21">C4</f>
        <v xml:space="preserve">96/97 </v>
      </c>
      <c r="D53" s="15" t="str">
        <f t="shared" si="21"/>
        <v xml:space="preserve">97/98 </v>
      </c>
      <c r="E53" s="15" t="str">
        <f t="shared" si="21"/>
        <v xml:space="preserve">98/99 </v>
      </c>
      <c r="F53" s="15" t="str">
        <f t="shared" si="21"/>
        <v xml:space="preserve">99/00 </v>
      </c>
      <c r="G53" s="15" t="str">
        <f t="shared" si="21"/>
        <v xml:space="preserve">00/01 </v>
      </c>
      <c r="H53" s="15" t="str">
        <f t="shared" si="21"/>
        <v xml:space="preserve">01/02 </v>
      </c>
      <c r="I53" s="15" t="str">
        <f t="shared" si="21"/>
        <v xml:space="preserve">02/03 </v>
      </c>
      <c r="J53" s="15" t="str">
        <f t="shared" si="21"/>
        <v xml:space="preserve">03/04 </v>
      </c>
      <c r="K53" s="15" t="str">
        <f t="shared" si="21"/>
        <v xml:space="preserve">04/05 </v>
      </c>
      <c r="L53" s="15" t="str">
        <f t="shared" si="21"/>
        <v xml:space="preserve">05/06 </v>
      </c>
      <c r="M53" s="15" t="str">
        <f t="shared" si="21"/>
        <v xml:space="preserve">06/07 </v>
      </c>
      <c r="N53" s="15" t="str">
        <f t="shared" si="21"/>
        <v xml:space="preserve">07/08 </v>
      </c>
      <c r="O53" s="15" t="str">
        <f t="shared" si="21"/>
        <v xml:space="preserve">08/09 </v>
      </c>
      <c r="P53" s="15" t="str">
        <f t="shared" si="21"/>
        <v xml:space="preserve">09/10 </v>
      </c>
      <c r="Q53" s="15" t="str">
        <f t="shared" si="21"/>
        <v xml:space="preserve">10/11 </v>
      </c>
      <c r="R53" s="15" t="str">
        <f t="shared" si="21"/>
        <v xml:space="preserve">11/12 </v>
      </c>
      <c r="S53" s="15" t="str">
        <f t="shared" si="21"/>
        <v xml:space="preserve">12/13 </v>
      </c>
      <c r="T53" s="15" t="str">
        <f t="shared" si="21"/>
        <v xml:space="preserve">13/14 </v>
      </c>
      <c r="U53" s="15" t="str">
        <f t="shared" si="21"/>
        <v xml:space="preserve">14/15 </v>
      </c>
      <c r="V53" s="15" t="str">
        <f t="shared" si="21"/>
        <v xml:space="preserve">15/16 </v>
      </c>
      <c r="W53" s="15" t="str">
        <f t="shared" si="21"/>
        <v xml:space="preserve">16/17 </v>
      </c>
      <c r="X53" s="15" t="str">
        <f t="shared" si="21"/>
        <v xml:space="preserve">17/18 </v>
      </c>
      <c r="Y53" s="15" t="str">
        <f t="shared" si="21"/>
        <v xml:space="preserve">18/19 </v>
      </c>
      <c r="Z53" s="15" t="str">
        <f t="shared" si="21"/>
        <v>19/20</v>
      </c>
      <c r="AA53" s="15" t="str">
        <f t="shared" si="21"/>
        <v>20/21</v>
      </c>
      <c r="AB53" s="15" t="str">
        <f t="shared" si="21"/>
        <v>21/22</v>
      </c>
      <c r="AC53" s="15" t="str">
        <f t="shared" si="21"/>
        <v>22/23</v>
      </c>
      <c r="AD53" s="15" t="str">
        <f t="shared" si="21"/>
        <v>23/24</v>
      </c>
      <c r="AE53" s="15" t="str">
        <f t="shared" si="21"/>
        <v>24/25</v>
      </c>
      <c r="AF53" s="15" t="str">
        <f t="shared" si="21"/>
        <v>25/26</v>
      </c>
      <c r="AG53" s="15" t="str">
        <f t="shared" si="21"/>
        <v>26/27</v>
      </c>
      <c r="AH53" s="15" t="str">
        <f t="shared" si="21"/>
        <v>27/28</v>
      </c>
      <c r="AI53" s="15" t="str">
        <f t="shared" si="21"/>
        <v>28/29</v>
      </c>
      <c r="AJ53" s="15" t="str">
        <f t="shared" si="21"/>
        <v>29/30</v>
      </c>
      <c r="AK53" s="15" t="str">
        <f t="shared" si="21"/>
        <v>30/31</v>
      </c>
      <c r="AL53" s="15" t="str">
        <f t="shared" si="21"/>
        <v>31/32</v>
      </c>
      <c r="AM53" s="15" t="str">
        <f t="shared" si="21"/>
        <v>32/33</v>
      </c>
      <c r="AN53" s="15" t="str">
        <f t="shared" si="21"/>
        <v>33/34</v>
      </c>
      <c r="AO53" s="15" t="str">
        <f t="shared" si="21"/>
        <v>34/35</v>
      </c>
      <c r="AP53" s="15" t="str">
        <f t="shared" si="21"/>
        <v>35/36</v>
      </c>
      <c r="AQ53" s="15" t="str">
        <f>AQ4</f>
        <v>35/37</v>
      </c>
      <c r="AR53" s="15" t="str">
        <f>AR4</f>
        <v>35/38</v>
      </c>
      <c r="AS53" s="15" t="str">
        <f>AS4</f>
        <v>35/39</v>
      </c>
      <c r="AT53" s="15" t="str">
        <f>AT4</f>
        <v>35/40</v>
      </c>
      <c r="AU53" s="15" t="str">
        <f>AU4</f>
        <v>35/41</v>
      </c>
    </row>
    <row r="54" spans="1:47" ht="15" x14ac:dyDescent="0.25">
      <c r="A54" s="16" t="s">
        <v>49</v>
      </c>
      <c r="B54" s="22" t="e">
        <f>'Vegetable Oil'!B54+'Fat and Grease'!B53</f>
        <v>#REF!</v>
      </c>
      <c r="C54" s="22" t="e">
        <f>'Vegetable Oil'!C54+'Fat and Grease'!C53</f>
        <v>#REF!</v>
      </c>
      <c r="D54" s="22" t="e">
        <f>'Vegetable Oil'!D54+'Fat and Grease'!D53</f>
        <v>#REF!</v>
      </c>
      <c r="E54" s="22" t="e">
        <f>'Vegetable Oil'!E54+'Fat and Grease'!E53</f>
        <v>#REF!</v>
      </c>
      <c r="F54" s="22" t="e">
        <f>'Vegetable Oil'!F54+'Fat and Grease'!F53</f>
        <v>#REF!</v>
      </c>
      <c r="G54" s="22" t="e">
        <f>'Vegetable Oil'!G54+'Fat and Grease'!G53</f>
        <v>#REF!</v>
      </c>
      <c r="H54" s="22" t="e">
        <f>'Vegetable Oil'!H54+'Fat and Grease'!H53</f>
        <v>#REF!</v>
      </c>
      <c r="I54" s="22" t="e">
        <f>'Vegetable Oil'!I54+'Fat and Grease'!I53</f>
        <v>#REF!</v>
      </c>
      <c r="J54" s="22" t="e">
        <f>'Vegetable Oil'!J54+'Fat and Grease'!J53</f>
        <v>#REF!</v>
      </c>
      <c r="K54" s="22" t="e">
        <f>'Vegetable Oil'!K54+'Fat and Grease'!K53</f>
        <v>#REF!</v>
      </c>
      <c r="L54" s="22" t="e">
        <f>'Vegetable Oil'!L54+'Fat and Grease'!L53</f>
        <v>#REF!</v>
      </c>
      <c r="M54" s="22" t="e">
        <f>'Vegetable Oil'!M54+'Fat and Grease'!M53</f>
        <v>#REF!</v>
      </c>
      <c r="N54" s="22" t="e">
        <f>'Vegetable Oil'!N54+'Fat and Grease'!N53</f>
        <v>#REF!</v>
      </c>
      <c r="O54" s="22" t="e">
        <f>'Vegetable Oil'!O54+'Fat and Grease'!O53</f>
        <v>#REF!</v>
      </c>
      <c r="P54" s="22" t="e">
        <f>'Vegetable Oil'!P54+'Fat and Grease'!P53</f>
        <v>#REF!</v>
      </c>
      <c r="Q54" s="22" t="e">
        <f>'Vegetable Oil'!Q54+'Fat and Grease'!Q53</f>
        <v>#REF!</v>
      </c>
      <c r="R54" s="22" t="e">
        <f>'Vegetable Oil'!R54+'Fat and Grease'!R53</f>
        <v>#REF!</v>
      </c>
      <c r="S54" s="22" t="e">
        <f>'Vegetable Oil'!S54+'Fat and Grease'!S53</f>
        <v>#REF!</v>
      </c>
      <c r="T54" s="22" t="e">
        <f>'Vegetable Oil'!T54+'Fat and Grease'!T53</f>
        <v>#REF!</v>
      </c>
      <c r="U54" s="22" t="e">
        <f>'Vegetable Oil'!U54+'Fat and Grease'!U53</f>
        <v>#REF!</v>
      </c>
      <c r="V54" s="22" t="e">
        <f>'Vegetable Oil'!V54+'Fat and Grease'!V53</f>
        <v>#REF!</v>
      </c>
      <c r="W54" s="22" t="e">
        <f>'Vegetable Oil'!W54+'Fat and Grease'!W53</f>
        <v>#REF!</v>
      </c>
      <c r="X54" s="22" t="e">
        <f>'Vegetable Oil'!X54+'Fat and Grease'!X53</f>
        <v>#REF!</v>
      </c>
      <c r="Y54" s="22" t="e">
        <f>'Vegetable Oil'!Y54+'Fat and Grease'!Y53</f>
        <v>#REF!</v>
      </c>
      <c r="Z54" s="22">
        <f>'Vegetable Oil'!Z54+'Fat and Grease'!Z53</f>
        <v>756.7783620972034</v>
      </c>
      <c r="AA54" s="22">
        <f>'Vegetable Oil'!AA54+'Fat and Grease'!AA53</f>
        <v>748.04568705092811</v>
      </c>
      <c r="AB54" s="22">
        <f>'Vegetable Oil'!AB54+'Fat and Grease'!AB53</f>
        <v>768.74516003458893</v>
      </c>
      <c r="AC54" s="22">
        <f>'Vegetable Oil'!AC54+'Fat and Grease'!AC53</f>
        <v>537.87709433706289</v>
      </c>
      <c r="AD54" s="23">
        <f>'Vegetable Oil'!AD54+'Fat and Grease'!AD53</f>
        <v>481.49667175181924</v>
      </c>
      <c r="AE54" s="23">
        <f>'Vegetable Oil'!AE54+'Fat and Grease'!AE53</f>
        <v>485.52170098376308</v>
      </c>
      <c r="AF54" s="23">
        <f>'Vegetable Oil'!AF54+'Fat and Grease'!AF53</f>
        <v>500.62008106740205</v>
      </c>
      <c r="AG54" s="23">
        <f>'Vegetable Oil'!AG54+'Fat and Grease'!AG53</f>
        <v>512.29183209442817</v>
      </c>
      <c r="AH54" s="23">
        <f>'Vegetable Oil'!AH54+'Fat and Grease'!AH53</f>
        <v>512.7618076988141</v>
      </c>
      <c r="AI54" s="23">
        <f>'Vegetable Oil'!AI54+'Fat and Grease'!AI53</f>
        <v>512.91821560229619</v>
      </c>
      <c r="AJ54" s="23">
        <f>'Vegetable Oil'!AJ54+'Fat and Grease'!AJ53</f>
        <v>513.49174360298684</v>
      </c>
      <c r="AK54" s="23">
        <f>'Vegetable Oil'!AK54+'Fat and Grease'!AK53</f>
        <v>513.50303457185043</v>
      </c>
      <c r="AL54" s="23">
        <f>'Vegetable Oil'!AL54+'Fat and Grease'!AL53</f>
        <v>513.90485180284861</v>
      </c>
      <c r="AM54" s="23">
        <f>'Vegetable Oil'!AM54+'Fat and Grease'!AM53</f>
        <v>514.15728803271656</v>
      </c>
      <c r="AN54" s="23">
        <f>'Vegetable Oil'!AN54+'Fat and Grease'!AN53</f>
        <v>514.37975360698147</v>
      </c>
      <c r="AO54" s="23">
        <f>'Vegetable Oil'!AO54+'Fat and Grease'!AO53</f>
        <v>514.62690312416157</v>
      </c>
      <c r="AP54" s="23">
        <f>'Vegetable Oil'!AP54+'Fat and Grease'!AP53</f>
        <v>525.8658547455118</v>
      </c>
      <c r="AQ54" s="23">
        <f>'Vegetable Oil'!AQ54+'Fat and Grease'!AQ53</f>
        <v>526.03706965364813</v>
      </c>
      <c r="AR54" s="23">
        <f>'Vegetable Oil'!AR54+'Fat and Grease'!AR53</f>
        <v>526.20422443297491</v>
      </c>
      <c r="AS54" s="23">
        <f>'Vegetable Oil'!AS54+'Fat and Grease'!AS53</f>
        <v>526.4071637068339</v>
      </c>
      <c r="AT54" s="23">
        <f>'Vegetable Oil'!AT54+'Fat and Grease'!AT53</f>
        <v>526.61039969585909</v>
      </c>
      <c r="AU54" s="23">
        <f>'Vegetable Oil'!AU54+'Fat and Grease'!AU53</f>
        <v>526.74185470399959</v>
      </c>
    </row>
    <row r="55" spans="1:47" ht="15" x14ac:dyDescent="0.25">
      <c r="A55" s="16" t="s">
        <v>50</v>
      </c>
      <c r="B55" s="22" t="e">
        <f>'Vegetable Oil'!B55+'Fat and Grease'!B54</f>
        <v>#REF!</v>
      </c>
      <c r="C55" s="22" t="e">
        <f>'Vegetable Oil'!C55+'Fat and Grease'!C54</f>
        <v>#REF!</v>
      </c>
      <c r="D55" s="22" t="e">
        <f>'Vegetable Oil'!D55+'Fat and Grease'!D54</f>
        <v>#REF!</v>
      </c>
      <c r="E55" s="22" t="e">
        <f>'Vegetable Oil'!E55+'Fat and Grease'!E54</f>
        <v>#REF!</v>
      </c>
      <c r="F55" s="22" t="e">
        <f>'Vegetable Oil'!F55+'Fat and Grease'!F54</f>
        <v>#REF!</v>
      </c>
      <c r="G55" s="22" t="e">
        <f>'Vegetable Oil'!G55+'Fat and Grease'!G54</f>
        <v>#REF!</v>
      </c>
      <c r="H55" s="22" t="e">
        <f>'Vegetable Oil'!H55+'Fat and Grease'!H54</f>
        <v>#REF!</v>
      </c>
      <c r="I55" s="22" t="e">
        <f>'Vegetable Oil'!I55+'Fat and Grease'!I54</f>
        <v>#REF!</v>
      </c>
      <c r="J55" s="22" t="e">
        <f>'Vegetable Oil'!J55+'Fat and Grease'!J54</f>
        <v>#REF!</v>
      </c>
      <c r="K55" s="22" t="e">
        <f>'Vegetable Oil'!K55+'Fat and Grease'!K54</f>
        <v>#REF!</v>
      </c>
      <c r="L55" s="22" t="e">
        <f>'Vegetable Oil'!L55+'Fat and Grease'!L54</f>
        <v>#REF!</v>
      </c>
      <c r="M55" s="22" t="e">
        <f>'Vegetable Oil'!M55+'Fat and Grease'!M54</f>
        <v>#REF!</v>
      </c>
      <c r="N55" s="22" t="e">
        <f>'Vegetable Oil'!N55+'Fat and Grease'!N54</f>
        <v>#REF!</v>
      </c>
      <c r="O55" s="22" t="e">
        <f>'Vegetable Oil'!O55+'Fat and Grease'!O54</f>
        <v>#REF!</v>
      </c>
      <c r="P55" s="22" t="e">
        <f>'Vegetable Oil'!P55+'Fat and Grease'!P54</f>
        <v>#REF!</v>
      </c>
      <c r="Q55" s="22" t="e">
        <f>'Vegetable Oil'!Q55+'Fat and Grease'!Q54</f>
        <v>#REF!</v>
      </c>
      <c r="R55" s="22" t="e">
        <f>'Vegetable Oil'!R55+'Fat and Grease'!R54</f>
        <v>#REF!</v>
      </c>
      <c r="S55" s="22" t="e">
        <f>'Vegetable Oil'!S55+'Fat and Grease'!S54</f>
        <v>#REF!</v>
      </c>
      <c r="T55" s="22" t="e">
        <f>'Vegetable Oil'!T55+'Fat and Grease'!T54</f>
        <v>#REF!</v>
      </c>
      <c r="U55" s="22" t="e">
        <f>'Vegetable Oil'!U55+'Fat and Grease'!U54</f>
        <v>#REF!</v>
      </c>
      <c r="V55" s="22" t="e">
        <f>'Vegetable Oil'!V55+'Fat and Grease'!V54</f>
        <v>#REF!</v>
      </c>
      <c r="W55" s="22" t="e">
        <f>'Vegetable Oil'!W55+'Fat and Grease'!W54</f>
        <v>#REF!</v>
      </c>
      <c r="X55" s="22" t="e">
        <f>'Vegetable Oil'!X55+'Fat and Grease'!X54</f>
        <v>#REF!</v>
      </c>
      <c r="Y55" s="22" t="e">
        <f>'Vegetable Oil'!Y55+'Fat and Grease'!Y54</f>
        <v>#REF!</v>
      </c>
      <c r="Z55" s="22">
        <f>'Vegetable Oil'!Z55+'Fat and Grease'!Z54</f>
        <v>7654.3243074007087</v>
      </c>
      <c r="AA55" s="22">
        <f>'Vegetable Oil'!AA55+'Fat and Grease'!AA54</f>
        <v>7663.8670792757266</v>
      </c>
      <c r="AB55" s="22">
        <f>'Vegetable Oil'!AB55+'Fat and Grease'!AB54</f>
        <v>7705.6597989655011</v>
      </c>
      <c r="AC55" s="23">
        <f>'Vegetable Oil'!AC55+'Fat and Grease'!AC54</f>
        <v>8107.612667536715</v>
      </c>
      <c r="AD55" s="23">
        <f>'Vegetable Oil'!AD55+'Fat and Grease'!AD54</f>
        <v>8054.758025556961</v>
      </c>
      <c r="AE55" s="23">
        <f>'Vegetable Oil'!AE55+'Fat and Grease'!AE54</f>
        <v>8180.2045040506591</v>
      </c>
      <c r="AF55" s="23">
        <f>'Vegetable Oil'!AF55+'Fat and Grease'!AF54</f>
        <v>8328.0929232162343</v>
      </c>
      <c r="AG55" s="23">
        <f>'Vegetable Oil'!AG55+'Fat and Grease'!AG54</f>
        <v>8462.3025114981265</v>
      </c>
      <c r="AH55" s="23">
        <f>'Vegetable Oil'!AH55+'Fat and Grease'!AH54</f>
        <v>8608.1507586707376</v>
      </c>
      <c r="AI55" s="23">
        <f>'Vegetable Oil'!AI55+'Fat and Grease'!AI54</f>
        <v>8730.5985754417852</v>
      </c>
      <c r="AJ55" s="23">
        <f>'Vegetable Oil'!AJ55+'Fat and Grease'!AJ54</f>
        <v>8860.8404724351967</v>
      </c>
      <c r="AK55" s="23">
        <f>'Vegetable Oil'!AK55+'Fat and Grease'!AK54</f>
        <v>9006.6646033786055</v>
      </c>
      <c r="AL55" s="23">
        <f>'Vegetable Oil'!AL55+'Fat and Grease'!AL54</f>
        <v>9126.821902552274</v>
      </c>
      <c r="AM55" s="23">
        <f>'Vegetable Oil'!AM55+'Fat and Grease'!AM54</f>
        <v>9254.1086740498977</v>
      </c>
      <c r="AN55" s="23">
        <f>'Vegetable Oil'!AN55+'Fat and Grease'!AN54</f>
        <v>9396.9146740287106</v>
      </c>
      <c r="AO55" s="23">
        <f>'Vegetable Oil'!AO55+'Fat and Grease'!AO54</f>
        <v>9514.4371375978953</v>
      </c>
      <c r="AP55" s="23">
        <f>'Vegetable Oil'!AP55+'Fat and Grease'!AP54</f>
        <v>9638.4786294514815</v>
      </c>
      <c r="AQ55" s="23">
        <f>'Vegetable Oil'!AQ55+'Fat and Grease'!AQ54</f>
        <v>9776.2989834376967</v>
      </c>
      <c r="AR55" s="23">
        <f>'Vegetable Oil'!AR55+'Fat and Grease'!AR54</f>
        <v>9896.7948657940251</v>
      </c>
      <c r="AS55" s="23">
        <f>'Vegetable Oil'!AS55+'Fat and Grease'!AS54</f>
        <v>10030.383094382596</v>
      </c>
      <c r="AT55" s="23">
        <f>'Vegetable Oil'!AT55+'Fat and Grease'!AT54</f>
        <v>10180.936969597395</v>
      </c>
      <c r="AU55" s="23">
        <f>'Vegetable Oil'!AU55+'Fat and Grease'!AU54</f>
        <v>10303.742932770529</v>
      </c>
    </row>
    <row r="56" spans="1:47" ht="15" x14ac:dyDescent="0.25">
      <c r="A56" s="16" t="s">
        <v>51</v>
      </c>
      <c r="B56" s="22" t="e">
        <f>'Vegetable Oil'!B56+'Fat and Grease'!B55</f>
        <v>#REF!</v>
      </c>
      <c r="C56" s="22" t="e">
        <f>'Vegetable Oil'!C56+'Fat and Grease'!C55</f>
        <v>#REF!</v>
      </c>
      <c r="D56" s="22" t="e">
        <f>'Vegetable Oil'!D56+'Fat and Grease'!D55</f>
        <v>#REF!</v>
      </c>
      <c r="E56" s="22" t="e">
        <f>'Vegetable Oil'!E56+'Fat and Grease'!E55</f>
        <v>#REF!</v>
      </c>
      <c r="F56" s="22" t="e">
        <f>'Vegetable Oil'!F56+'Fat and Grease'!F55</f>
        <v>#REF!</v>
      </c>
      <c r="G56" s="22" t="e">
        <f>'Vegetable Oil'!G56+'Fat and Grease'!G55</f>
        <v>#REF!</v>
      </c>
      <c r="H56" s="22" t="e">
        <f>'Vegetable Oil'!H56+'Fat and Grease'!H55</f>
        <v>#REF!</v>
      </c>
      <c r="I56" s="22" t="e">
        <f>'Vegetable Oil'!I56+'Fat and Grease'!I55</f>
        <v>#REF!</v>
      </c>
      <c r="J56" s="22" t="e">
        <f>'Vegetable Oil'!J56+'Fat and Grease'!J55</f>
        <v>#REF!</v>
      </c>
      <c r="K56" s="22" t="e">
        <f>'Vegetable Oil'!K56+'Fat and Grease'!K55</f>
        <v>#REF!</v>
      </c>
      <c r="L56" s="22" t="e">
        <f>'Vegetable Oil'!L56+'Fat and Grease'!L55</f>
        <v>#REF!</v>
      </c>
      <c r="M56" s="22" t="e">
        <f>'Vegetable Oil'!M56+'Fat and Grease'!M55</f>
        <v>#REF!</v>
      </c>
      <c r="N56" s="22" t="e">
        <f>'Vegetable Oil'!N56+'Fat and Grease'!N55</f>
        <v>#REF!</v>
      </c>
      <c r="O56" s="22" t="e">
        <f>'Vegetable Oil'!O56+'Fat and Grease'!O55</f>
        <v>#REF!</v>
      </c>
      <c r="P56" s="22" t="e">
        <f>'Vegetable Oil'!P56+'Fat and Grease'!P55</f>
        <v>#REF!</v>
      </c>
      <c r="Q56" s="22" t="e">
        <f>'Vegetable Oil'!Q56+'Fat and Grease'!Q55</f>
        <v>#REF!</v>
      </c>
      <c r="R56" s="22" t="e">
        <f>'Vegetable Oil'!R56+'Fat and Grease'!R55</f>
        <v>#REF!</v>
      </c>
      <c r="S56" s="22" t="e">
        <f>'Vegetable Oil'!S56+'Fat and Grease'!S55</f>
        <v>#REF!</v>
      </c>
      <c r="T56" s="22" t="e">
        <f>'Vegetable Oil'!T56+'Fat and Grease'!T55</f>
        <v>#REF!</v>
      </c>
      <c r="U56" s="22" t="e">
        <f>'Vegetable Oil'!U56+'Fat and Grease'!U55</f>
        <v>#REF!</v>
      </c>
      <c r="V56" s="22" t="e">
        <f>'Vegetable Oil'!V56+'Fat and Grease'!V55</f>
        <v>#REF!</v>
      </c>
      <c r="W56" s="22" t="e">
        <f>'Vegetable Oil'!W56+'Fat and Grease'!W55</f>
        <v>#REF!</v>
      </c>
      <c r="X56" s="22" t="e">
        <f>'Vegetable Oil'!X56+'Fat and Grease'!X55</f>
        <v>#REF!</v>
      </c>
      <c r="Y56" s="22" t="e">
        <f>'Vegetable Oil'!Y56+'Fat and Grease'!Y55</f>
        <v>#REF!</v>
      </c>
      <c r="Z56" s="22">
        <f>'Vegetable Oil'!Z56+'Fat and Grease'!Z55</f>
        <v>1356.8742644359136</v>
      </c>
      <c r="AA56" s="22">
        <f>'Vegetable Oil'!AA56+'Fat and Grease'!AA55</f>
        <v>1544.4854493340858</v>
      </c>
      <c r="AB56" s="22">
        <f>'Vegetable Oil'!AB56+'Fat and Grease'!AB55</f>
        <v>1339.8268330188</v>
      </c>
      <c r="AC56" s="23">
        <f>'Vegetable Oil'!AC56+'Fat and Grease'!AC55</f>
        <v>1186.3867842621898</v>
      </c>
      <c r="AD56" s="23">
        <f>'Vegetable Oil'!AD56+'Fat and Grease'!AD55</f>
        <v>1406.9218949042042</v>
      </c>
      <c r="AE56" s="23">
        <f>'Vegetable Oil'!AE56+'Fat and Grease'!AE55</f>
        <v>1418.1519421376092</v>
      </c>
      <c r="AF56" s="23">
        <f>'Vegetable Oil'!AF56+'Fat and Grease'!AF55</f>
        <v>1470.0974400170339</v>
      </c>
      <c r="AG56" s="23">
        <f>'Vegetable Oil'!AG56+'Fat and Grease'!AG55</f>
        <v>1530.5700752878552</v>
      </c>
      <c r="AH56" s="23">
        <f>'Vegetable Oil'!AH56+'Fat and Grease'!AH55</f>
        <v>1570.1848222314461</v>
      </c>
      <c r="AI56" s="23">
        <f>'Vegetable Oil'!AI56+'Fat and Grease'!AI55</f>
        <v>1613.6638029799276</v>
      </c>
      <c r="AJ56" s="23">
        <f>'Vegetable Oil'!AJ56+'Fat and Grease'!AJ55</f>
        <v>1653.3937329840451</v>
      </c>
      <c r="AK56" s="23">
        <f>'Vegetable Oil'!AK56+'Fat and Grease'!AK55</f>
        <v>1665.5491793091226</v>
      </c>
      <c r="AL56" s="23">
        <f>'Vegetable Oil'!AL56+'Fat and Grease'!AL55</f>
        <v>1719.1634195456036</v>
      </c>
      <c r="AM56" s="23">
        <f>'Vegetable Oil'!AM56+'Fat and Grease'!AM55</f>
        <v>1767.8713355098748</v>
      </c>
      <c r="AN56" s="23">
        <f>'Vegetable Oil'!AN56+'Fat and Grease'!AN55</f>
        <v>1799.2750851612209</v>
      </c>
      <c r="AO56" s="23">
        <f>'Vegetable Oil'!AO56+'Fat and Grease'!AO55</f>
        <v>1859.1640793752244</v>
      </c>
      <c r="AP56" s="23">
        <f>'Vegetable Oil'!AP56+'Fat and Grease'!AP55</f>
        <v>1918.7747257721771</v>
      </c>
      <c r="AQ56" s="23">
        <f>'Vegetable Oil'!AQ56+'Fat and Grease'!AQ55</f>
        <v>1958.8306565698053</v>
      </c>
      <c r="AR56" s="23">
        <f>'Vegetable Oil'!AR56+'Fat and Grease'!AR55</f>
        <v>2006.5235750731076</v>
      </c>
      <c r="AS56" s="23">
        <f>'Vegetable Oil'!AS56+'Fat and Grease'!AS55</f>
        <v>2046.2280892333922</v>
      </c>
      <c r="AT56" s="23">
        <f>'Vegetable Oil'!AT56+'Fat and Grease'!AT55</f>
        <v>2057.5759514034344</v>
      </c>
      <c r="AU56" s="23">
        <f>'Vegetable Oil'!AU56+'Fat and Grease'!AU55</f>
        <v>2112.5242997784162</v>
      </c>
    </row>
    <row r="57" spans="1:47" ht="15" x14ac:dyDescent="0.25">
      <c r="A57" s="16" t="s">
        <v>52</v>
      </c>
      <c r="B57" s="22" t="e">
        <f>SUM(B54:B56)</f>
        <v>#REF!</v>
      </c>
      <c r="C57" s="22" t="e">
        <f t="shared" ref="C57:AP57" si="22">SUM(C54:C56)</f>
        <v>#REF!</v>
      </c>
      <c r="D57" s="22" t="e">
        <f t="shared" si="22"/>
        <v>#REF!</v>
      </c>
      <c r="E57" s="22" t="e">
        <f t="shared" si="22"/>
        <v>#REF!</v>
      </c>
      <c r="F57" s="22" t="e">
        <f t="shared" si="22"/>
        <v>#REF!</v>
      </c>
      <c r="G57" s="22" t="e">
        <f t="shared" si="22"/>
        <v>#REF!</v>
      </c>
      <c r="H57" s="22" t="e">
        <f t="shared" si="22"/>
        <v>#REF!</v>
      </c>
      <c r="I57" s="22" t="e">
        <f t="shared" si="22"/>
        <v>#REF!</v>
      </c>
      <c r="J57" s="22" t="e">
        <f t="shared" si="22"/>
        <v>#REF!</v>
      </c>
      <c r="K57" s="22" t="e">
        <f t="shared" si="22"/>
        <v>#REF!</v>
      </c>
      <c r="L57" s="22" t="e">
        <f t="shared" si="22"/>
        <v>#REF!</v>
      </c>
      <c r="M57" s="22" t="e">
        <f t="shared" si="22"/>
        <v>#REF!</v>
      </c>
      <c r="N57" s="22" t="e">
        <f t="shared" si="22"/>
        <v>#REF!</v>
      </c>
      <c r="O57" s="22" t="e">
        <f t="shared" si="22"/>
        <v>#REF!</v>
      </c>
      <c r="P57" s="22" t="e">
        <f t="shared" si="22"/>
        <v>#REF!</v>
      </c>
      <c r="Q57" s="22" t="e">
        <f t="shared" si="22"/>
        <v>#REF!</v>
      </c>
      <c r="R57" s="22" t="e">
        <f t="shared" si="22"/>
        <v>#REF!</v>
      </c>
      <c r="S57" s="22" t="e">
        <f t="shared" si="22"/>
        <v>#REF!</v>
      </c>
      <c r="T57" s="22" t="e">
        <f t="shared" si="22"/>
        <v>#REF!</v>
      </c>
      <c r="U57" s="22" t="e">
        <f t="shared" si="22"/>
        <v>#REF!</v>
      </c>
      <c r="V57" s="22" t="e">
        <f t="shared" si="22"/>
        <v>#REF!</v>
      </c>
      <c r="W57" s="22" t="e">
        <f t="shared" si="22"/>
        <v>#REF!</v>
      </c>
      <c r="X57" s="22" t="e">
        <f t="shared" si="22"/>
        <v>#REF!</v>
      </c>
      <c r="Y57" s="22" t="e">
        <f t="shared" si="22"/>
        <v>#REF!</v>
      </c>
      <c r="Z57" s="22">
        <f t="shared" si="22"/>
        <v>9767.9769339338254</v>
      </c>
      <c r="AA57" s="22">
        <f t="shared" si="22"/>
        <v>9956.3982156607417</v>
      </c>
      <c r="AB57" s="22">
        <f t="shared" si="22"/>
        <v>9814.2317920188907</v>
      </c>
      <c r="AC57" s="23">
        <f t="shared" si="22"/>
        <v>9831.8765461359671</v>
      </c>
      <c r="AD57" s="23">
        <f t="shared" si="22"/>
        <v>9943.1765922129853</v>
      </c>
      <c r="AE57" s="23">
        <f t="shared" si="22"/>
        <v>10083.87814717203</v>
      </c>
      <c r="AF57" s="23">
        <f t="shared" si="22"/>
        <v>10298.81044430067</v>
      </c>
      <c r="AG57" s="23">
        <f t="shared" si="22"/>
        <v>10505.164418880409</v>
      </c>
      <c r="AH57" s="23">
        <f t="shared" si="22"/>
        <v>10691.097388600998</v>
      </c>
      <c r="AI57" s="23">
        <f t="shared" si="22"/>
        <v>10857.180594024008</v>
      </c>
      <c r="AJ57" s="23">
        <f t="shared" si="22"/>
        <v>11027.725949022228</v>
      </c>
      <c r="AK57" s="23">
        <f t="shared" si="22"/>
        <v>11185.716817259578</v>
      </c>
      <c r="AL57" s="23">
        <f t="shared" si="22"/>
        <v>11359.890173900727</v>
      </c>
      <c r="AM57" s="23">
        <f t="shared" si="22"/>
        <v>11536.13729759249</v>
      </c>
      <c r="AN57" s="23">
        <f t="shared" si="22"/>
        <v>11710.569512796912</v>
      </c>
      <c r="AO57" s="23">
        <f t="shared" si="22"/>
        <v>11888.228120097281</v>
      </c>
      <c r="AP57" s="23">
        <f t="shared" si="22"/>
        <v>12083.119209969171</v>
      </c>
      <c r="AQ57" s="23">
        <f>SUM(AQ54:AQ56)</f>
        <v>12261.166709661151</v>
      </c>
      <c r="AR57" s="23">
        <f>SUM(AR54:AR56)</f>
        <v>12429.522665300108</v>
      </c>
      <c r="AS57" s="23">
        <f>SUM(AS54:AS56)</f>
        <v>12603.018347322823</v>
      </c>
      <c r="AT57" s="23">
        <f>SUM(AT54:AT56)</f>
        <v>12765.123320696688</v>
      </c>
      <c r="AU57" s="23">
        <f>SUM(AU54:AU56)</f>
        <v>12943.009087252944</v>
      </c>
    </row>
    <row r="58" spans="1:47" ht="15" x14ac:dyDescent="0.25">
      <c r="A58" s="24" t="s">
        <v>53</v>
      </c>
      <c r="B58" s="25" t="e">
        <f>B64-B63</f>
        <v>#REF!</v>
      </c>
      <c r="C58" s="25" t="e">
        <f t="shared" ref="C58:AP58" si="23">C64-C63</f>
        <v>#REF!</v>
      </c>
      <c r="D58" s="25" t="e">
        <f t="shared" si="23"/>
        <v>#REF!</v>
      </c>
      <c r="E58" s="25" t="e">
        <f t="shared" si="23"/>
        <v>#REF!</v>
      </c>
      <c r="F58" s="25" t="e">
        <f t="shared" si="23"/>
        <v>#REF!</v>
      </c>
      <c r="G58" s="25" t="e">
        <f t="shared" si="23"/>
        <v>#REF!</v>
      </c>
      <c r="H58" s="25" t="e">
        <f t="shared" si="23"/>
        <v>#REF!</v>
      </c>
      <c r="I58" s="25" t="e">
        <f t="shared" si="23"/>
        <v>#REF!</v>
      </c>
      <c r="J58" s="25" t="e">
        <f t="shared" si="23"/>
        <v>#REF!</v>
      </c>
      <c r="K58" s="25" t="e">
        <f t="shared" si="23"/>
        <v>#REF!</v>
      </c>
      <c r="L58" s="25" t="e">
        <f t="shared" si="23"/>
        <v>#REF!</v>
      </c>
      <c r="M58" s="25" t="e">
        <f t="shared" si="23"/>
        <v>#REF!</v>
      </c>
      <c r="N58" s="25" t="e">
        <f t="shared" si="23"/>
        <v>#REF!</v>
      </c>
      <c r="O58" s="25" t="e">
        <f t="shared" si="23"/>
        <v>#REF!</v>
      </c>
      <c r="P58" s="25" t="e">
        <f t="shared" si="23"/>
        <v>#REF!</v>
      </c>
      <c r="Q58" s="25" t="e">
        <f t="shared" si="23"/>
        <v>#REF!</v>
      </c>
      <c r="R58" s="25" t="e">
        <f t="shared" si="23"/>
        <v>#REF!</v>
      </c>
      <c r="S58" s="25" t="e">
        <f t="shared" si="23"/>
        <v>#REF!</v>
      </c>
      <c r="T58" s="25" t="e">
        <f t="shared" si="23"/>
        <v>#REF!</v>
      </c>
      <c r="U58" s="25" t="e">
        <f t="shared" si="23"/>
        <v>#REF!</v>
      </c>
      <c r="V58" s="25" t="e">
        <f t="shared" si="23"/>
        <v>#REF!</v>
      </c>
      <c r="W58" s="25" t="e">
        <f t="shared" si="23"/>
        <v>#REF!</v>
      </c>
      <c r="X58" s="25" t="e">
        <f t="shared" si="23"/>
        <v>#REF!</v>
      </c>
      <c r="Y58" s="25" t="e">
        <f t="shared" si="23"/>
        <v>#REF!</v>
      </c>
      <c r="Z58" s="25">
        <f t="shared" si="23"/>
        <v>8967.1576580150104</v>
      </c>
      <c r="AA58" s="25">
        <f t="shared" si="23"/>
        <v>9068.0676166120775</v>
      </c>
      <c r="AB58" s="25">
        <f t="shared" si="23"/>
        <v>9164.5928228053726</v>
      </c>
      <c r="AC58" s="26">
        <f t="shared" si="23"/>
        <v>9122.6567992269174</v>
      </c>
      <c r="AD58" s="26">
        <f t="shared" si="23"/>
        <v>9251.2352679124378</v>
      </c>
      <c r="AE58" s="26">
        <f t="shared" si="23"/>
        <v>9407.6815131218264</v>
      </c>
      <c r="AF58" s="26">
        <f t="shared" si="23"/>
        <v>9576.5577719521207</v>
      </c>
      <c r="AG58" s="26">
        <f t="shared" si="23"/>
        <v>9727.0235050281408</v>
      </c>
      <c r="AH58" s="26">
        <f t="shared" si="23"/>
        <v>9868.3783665480951</v>
      </c>
      <c r="AI58" s="26">
        <f t="shared" si="23"/>
        <v>9925.480561581744</v>
      </c>
      <c r="AJ58" s="26">
        <f t="shared" si="23"/>
        <v>9984.0243064084243</v>
      </c>
      <c r="AK58" s="26">
        <f t="shared" si="23"/>
        <v>10142.107303048677</v>
      </c>
      <c r="AL58" s="26">
        <f t="shared" si="23"/>
        <v>10316.039729920127</v>
      </c>
      <c r="AM58" s="26">
        <f t="shared" si="23"/>
        <v>10492.049661606839</v>
      </c>
      <c r="AN58" s="26">
        <f t="shared" si="23"/>
        <v>10556.051745335197</v>
      </c>
      <c r="AO58" s="26">
        <f t="shared" si="23"/>
        <v>10722.582425828601</v>
      </c>
      <c r="AP58" s="26">
        <f t="shared" si="23"/>
        <v>10861.942675692699</v>
      </c>
      <c r="AQ58" s="26">
        <f>AQ64-AQ63</f>
        <v>11045.46454930911</v>
      </c>
      <c r="AR58" s="26">
        <f>AR64-AR63</f>
        <v>11158.484385231255</v>
      </c>
      <c r="AS58" s="26">
        <f>AS64-AS63</f>
        <v>11282.178899270708</v>
      </c>
      <c r="AT58" s="26">
        <f>AT64-AT63</f>
        <v>11444.157899839762</v>
      </c>
      <c r="AU58" s="26">
        <f>AU64-AU63</f>
        <v>11572.281397635214</v>
      </c>
    </row>
    <row r="59" spans="1:47" ht="15" x14ac:dyDescent="0.25">
      <c r="A59" s="16" t="s">
        <v>54</v>
      </c>
      <c r="B59" s="22" t="e">
        <f>B60+B61</f>
        <v>#REF!</v>
      </c>
      <c r="C59" s="22" t="e">
        <f t="shared" ref="C59:AP59" si="24">C60+C61</f>
        <v>#REF!</v>
      </c>
      <c r="D59" s="22" t="e">
        <f t="shared" si="24"/>
        <v>#REF!</v>
      </c>
      <c r="E59" s="22" t="e">
        <f t="shared" si="24"/>
        <v>#REF!</v>
      </c>
      <c r="F59" s="22" t="e">
        <f t="shared" si="24"/>
        <v>#REF!</v>
      </c>
      <c r="G59" s="22" t="e">
        <f t="shared" si="24"/>
        <v>#REF!</v>
      </c>
      <c r="H59" s="22" t="e">
        <f t="shared" si="24"/>
        <v>#REF!</v>
      </c>
      <c r="I59" s="22" t="e">
        <f t="shared" si="24"/>
        <v>#REF!</v>
      </c>
      <c r="J59" s="22" t="e">
        <f t="shared" si="24"/>
        <v>#REF!</v>
      </c>
      <c r="K59" s="22" t="e">
        <f t="shared" si="24"/>
        <v>#REF!</v>
      </c>
      <c r="L59" s="22" t="e">
        <f t="shared" si="24"/>
        <v>#REF!</v>
      </c>
      <c r="M59" s="22" t="e">
        <f t="shared" si="24"/>
        <v>#REF!</v>
      </c>
      <c r="N59" s="22" t="e">
        <f t="shared" si="24"/>
        <v>#REF!</v>
      </c>
      <c r="O59" s="22" t="e">
        <f t="shared" si="24"/>
        <v>#REF!</v>
      </c>
      <c r="P59" s="22" t="e">
        <f t="shared" si="24"/>
        <v>#REF!</v>
      </c>
      <c r="Q59" s="22" t="e">
        <f t="shared" si="24"/>
        <v>#REF!</v>
      </c>
      <c r="R59" s="22" t="e">
        <f t="shared" si="24"/>
        <v>#REF!</v>
      </c>
      <c r="S59" s="22" t="e">
        <f t="shared" si="24"/>
        <v>#REF!</v>
      </c>
      <c r="T59" s="22" t="e">
        <f t="shared" si="24"/>
        <v>#REF!</v>
      </c>
      <c r="U59" s="22" t="e">
        <f t="shared" si="24"/>
        <v>#REF!</v>
      </c>
      <c r="V59" s="22" t="e">
        <f t="shared" si="24"/>
        <v>#REF!</v>
      </c>
      <c r="W59" s="22" t="e">
        <f t="shared" si="24"/>
        <v>#REF!</v>
      </c>
      <c r="X59" s="22" t="e">
        <f t="shared" si="24"/>
        <v>#REF!</v>
      </c>
      <c r="Y59" s="22" t="e">
        <f t="shared" si="24"/>
        <v>#REF!</v>
      </c>
      <c r="Z59" s="22">
        <f t="shared" si="24"/>
        <v>72.500402870337908</v>
      </c>
      <c r="AA59" s="22">
        <f t="shared" si="24"/>
        <v>4.4991936884716672</v>
      </c>
      <c r="AB59" s="22">
        <f t="shared" si="24"/>
        <v>4.5496521778809154</v>
      </c>
      <c r="AC59" s="23">
        <f t="shared" si="24"/>
        <v>4.4712072257414706</v>
      </c>
      <c r="AD59" s="23">
        <f t="shared" si="24"/>
        <v>6.659286498323187</v>
      </c>
      <c r="AE59" s="23">
        <f t="shared" si="24"/>
        <v>6.6592225239888014</v>
      </c>
      <c r="AF59" s="23">
        <f t="shared" si="24"/>
        <v>6.7478598641239298</v>
      </c>
      <c r="AG59" s="23">
        <f t="shared" si="24"/>
        <v>7.5091191566282749</v>
      </c>
      <c r="AH59" s="23">
        <f t="shared" si="24"/>
        <v>8.291726691962527</v>
      </c>
      <c r="AI59" s="23">
        <f t="shared" si="24"/>
        <v>9.1979811814458809</v>
      </c>
      <c r="AJ59" s="23">
        <f t="shared" si="24"/>
        <v>9.7540254445220125</v>
      </c>
      <c r="AK59" s="23">
        <f t="shared" si="24"/>
        <v>10.663256857861603</v>
      </c>
      <c r="AL59" s="23">
        <f t="shared" si="24"/>
        <v>11.266835568260845</v>
      </c>
      <c r="AM59" s="23">
        <f t="shared" si="24"/>
        <v>12.218378443435201</v>
      </c>
      <c r="AN59" s="23">
        <f t="shared" si="24"/>
        <v>13.048772967087638</v>
      </c>
      <c r="AO59" s="23">
        <f t="shared" si="24"/>
        <v>14.70691029094397</v>
      </c>
      <c r="AP59" s="23">
        <f t="shared" si="24"/>
        <v>15.087475647005034</v>
      </c>
      <c r="AQ59" s="23">
        <f>AQ60+AQ61</f>
        <v>16.219530860710606</v>
      </c>
      <c r="AR59" s="23">
        <f>AR60+AR61</f>
        <v>17.292460209386878</v>
      </c>
      <c r="AS59" s="23">
        <f>AS60+AS61</f>
        <v>18.242496233631353</v>
      </c>
      <c r="AT59" s="23">
        <f>AT60+AT61</f>
        <v>19.108805445409853</v>
      </c>
      <c r="AU59" s="23">
        <f>AU60+AU61</f>
        <v>20.195362577351418</v>
      </c>
    </row>
    <row r="60" spans="1:47" ht="15" x14ac:dyDescent="0.25">
      <c r="A60" s="16" t="s">
        <v>55</v>
      </c>
      <c r="B60" s="22" t="e">
        <f>'Vegetable Oil'!B60+'Fat and Grease'!B59</f>
        <v>#REF!</v>
      </c>
      <c r="C60" s="22" t="e">
        <f>'Vegetable Oil'!C60+'Fat and Grease'!C59</f>
        <v>#REF!</v>
      </c>
      <c r="D60" s="22" t="e">
        <f>'Vegetable Oil'!D60+'Fat and Grease'!D59</f>
        <v>#REF!</v>
      </c>
      <c r="E60" s="22" t="e">
        <f>'Vegetable Oil'!E60+'Fat and Grease'!E59</f>
        <v>#REF!</v>
      </c>
      <c r="F60" s="22" t="e">
        <f>'Vegetable Oil'!F60+'Fat and Grease'!F59</f>
        <v>#REF!</v>
      </c>
      <c r="G60" s="22" t="e">
        <f>'Vegetable Oil'!G60+'Fat and Grease'!G59</f>
        <v>#REF!</v>
      </c>
      <c r="H60" s="22" t="e">
        <f>'Vegetable Oil'!H60+'Fat and Grease'!H59</f>
        <v>#REF!</v>
      </c>
      <c r="I60" s="22" t="e">
        <f>'Vegetable Oil'!I60+'Fat and Grease'!I59</f>
        <v>#REF!</v>
      </c>
      <c r="J60" s="22" t="e">
        <f>'Vegetable Oil'!J60+'Fat and Grease'!J59</f>
        <v>#REF!</v>
      </c>
      <c r="K60" s="22" t="e">
        <f>'Vegetable Oil'!K60+'Fat and Grease'!K59</f>
        <v>#REF!</v>
      </c>
      <c r="L60" s="22" t="e">
        <f>'Vegetable Oil'!L60+'Fat and Grease'!L59</f>
        <v>#REF!</v>
      </c>
      <c r="M60" s="22" t="e">
        <f>'Vegetable Oil'!M60+'Fat and Grease'!M59</f>
        <v>#REF!</v>
      </c>
      <c r="N60" s="22" t="e">
        <f>'Vegetable Oil'!N60+'Fat and Grease'!N59</f>
        <v>#REF!</v>
      </c>
      <c r="O60" s="22" t="e">
        <f>'Vegetable Oil'!O60+'Fat and Grease'!O59</f>
        <v>#REF!</v>
      </c>
      <c r="P60" s="22" t="e">
        <f>'Vegetable Oil'!P60+'Fat and Grease'!P59</f>
        <v>#REF!</v>
      </c>
      <c r="Q60" s="22" t="e">
        <f>'Vegetable Oil'!Q60+'Fat and Grease'!Q59</f>
        <v>#REF!</v>
      </c>
      <c r="R60" s="22" t="e">
        <f>'Vegetable Oil'!R60+'Fat and Grease'!R59</f>
        <v>#REF!</v>
      </c>
      <c r="S60" s="22" t="e">
        <f>'Vegetable Oil'!S60+'Fat and Grease'!S59</f>
        <v>#REF!</v>
      </c>
      <c r="T60" s="22" t="e">
        <f>'Vegetable Oil'!T60+'Fat and Grease'!T59</f>
        <v>#REF!</v>
      </c>
      <c r="U60" s="22" t="e">
        <f>'Vegetable Oil'!U60+'Fat and Grease'!U59</f>
        <v>#REF!</v>
      </c>
      <c r="V60" s="22" t="e">
        <f>'Vegetable Oil'!V60+'Fat and Grease'!V59</f>
        <v>#REF!</v>
      </c>
      <c r="W60" s="22" t="e">
        <f>'Vegetable Oil'!W60+'Fat and Grease'!W59</f>
        <v>#REF!</v>
      </c>
      <c r="X60" s="22" t="e">
        <f>'Vegetable Oil'!X60+'Fat and Grease'!X59</f>
        <v>#REF!</v>
      </c>
      <c r="Y60" s="22" t="e">
        <f>'Vegetable Oil'!Y60+'Fat and Grease'!Y59</f>
        <v>#REF!</v>
      </c>
      <c r="Z60" s="22">
        <f>'Vegetable Oil'!Z60+'Fat and Grease'!Z59</f>
        <v>72.500402870337908</v>
      </c>
      <c r="AA60" s="22">
        <f>'Vegetable Oil'!AA60+'Fat and Grease'!AA59</f>
        <v>4.4991936884716672</v>
      </c>
      <c r="AB60" s="22">
        <f>'Vegetable Oil'!AB60+'Fat and Grease'!AB59</f>
        <v>4.5496521778809154</v>
      </c>
      <c r="AC60" s="23">
        <f>'Vegetable Oil'!AC60+'Fat and Grease'!AC59</f>
        <v>4.4712072257414706</v>
      </c>
      <c r="AD60" s="23">
        <f>'Vegetable Oil'!AD60+'Fat and Grease'!AD59</f>
        <v>6.659286498323187</v>
      </c>
      <c r="AE60" s="23">
        <f>'Vegetable Oil'!AE60+'Fat and Grease'!AE59</f>
        <v>6.6592225239888014</v>
      </c>
      <c r="AF60" s="23">
        <f>'Vegetable Oil'!AF60+'Fat and Grease'!AF59</f>
        <v>6.7478598641239298</v>
      </c>
      <c r="AG60" s="23">
        <f>'Vegetable Oil'!AG60+'Fat and Grease'!AG59</f>
        <v>7.5091191566282749</v>
      </c>
      <c r="AH60" s="23">
        <f>'Vegetable Oil'!AH60+'Fat and Grease'!AH59</f>
        <v>8.291726691962527</v>
      </c>
      <c r="AI60" s="23">
        <f>'Vegetable Oil'!AI60+'Fat and Grease'!AI59</f>
        <v>9.1979811814458809</v>
      </c>
      <c r="AJ60" s="23">
        <f>'Vegetable Oil'!AJ60+'Fat and Grease'!AJ59</f>
        <v>9.7540254445220125</v>
      </c>
      <c r="AK60" s="23">
        <f>'Vegetable Oil'!AK60+'Fat and Grease'!AK59</f>
        <v>10.663256857861603</v>
      </c>
      <c r="AL60" s="23">
        <f>'Vegetable Oil'!AL60+'Fat and Grease'!AL59</f>
        <v>11.266835568260845</v>
      </c>
      <c r="AM60" s="23">
        <f>'Vegetable Oil'!AM60+'Fat and Grease'!AM59</f>
        <v>12.218378443435201</v>
      </c>
      <c r="AN60" s="23">
        <f>'Vegetable Oil'!AN60+'Fat and Grease'!AN59</f>
        <v>13.048772967087638</v>
      </c>
      <c r="AO60" s="23">
        <f>'Vegetable Oil'!AO60+'Fat and Grease'!AO59</f>
        <v>14.70691029094397</v>
      </c>
      <c r="AP60" s="23">
        <f>'Vegetable Oil'!AP60+'Fat and Grease'!AP59</f>
        <v>15.087475647005034</v>
      </c>
      <c r="AQ60" s="23">
        <f>'Vegetable Oil'!AQ60+'Fat and Grease'!AQ59</f>
        <v>16.219530860710606</v>
      </c>
      <c r="AR60" s="23">
        <f>'Vegetable Oil'!AR60+'Fat and Grease'!AR59</f>
        <v>17.292460209386878</v>
      </c>
      <c r="AS60" s="23">
        <f>'Vegetable Oil'!AS60+'Fat and Grease'!AS59</f>
        <v>18.242496233631353</v>
      </c>
      <c r="AT60" s="23">
        <f>'Vegetable Oil'!AT60+'Fat and Grease'!AT59</f>
        <v>19.108805445409853</v>
      </c>
      <c r="AU60" s="23">
        <f>'Vegetable Oil'!AU60+'Fat and Grease'!AU59</f>
        <v>20.195362577351418</v>
      </c>
    </row>
    <row r="61" spans="1:47" ht="15" x14ac:dyDescent="0.25">
      <c r="A61" s="16" t="s">
        <v>56</v>
      </c>
      <c r="B61" s="22" t="e">
        <f>'Vegetable Oil'!B61+'Fat and Grease'!B60</f>
        <v>#REF!</v>
      </c>
      <c r="C61" s="22" t="e">
        <f>'Vegetable Oil'!C61+'Fat and Grease'!C60</f>
        <v>#REF!</v>
      </c>
      <c r="D61" s="22" t="e">
        <f>'Vegetable Oil'!D61+'Fat and Grease'!D60</f>
        <v>#REF!</v>
      </c>
      <c r="E61" s="22" t="e">
        <f>'Vegetable Oil'!E61+'Fat and Grease'!E60</f>
        <v>#REF!</v>
      </c>
      <c r="F61" s="22" t="e">
        <f>'Vegetable Oil'!F61+'Fat and Grease'!F60</f>
        <v>#REF!</v>
      </c>
      <c r="G61" s="22" t="e">
        <f>'Vegetable Oil'!G61+'Fat and Grease'!G60</f>
        <v>#REF!</v>
      </c>
      <c r="H61" s="22" t="e">
        <f>'Vegetable Oil'!H61+'Fat and Grease'!H60</f>
        <v>#REF!</v>
      </c>
      <c r="I61" s="22" t="e">
        <f>'Vegetable Oil'!I61+'Fat and Grease'!I60</f>
        <v>#REF!</v>
      </c>
      <c r="J61" s="22" t="e">
        <f>'Vegetable Oil'!J61+'Fat and Grease'!J60</f>
        <v>#REF!</v>
      </c>
      <c r="K61" s="22" t="e">
        <f>'Vegetable Oil'!K61+'Fat and Grease'!K60</f>
        <v>#REF!</v>
      </c>
      <c r="L61" s="22" t="e">
        <f>'Vegetable Oil'!L61+'Fat and Grease'!L60</f>
        <v>#REF!</v>
      </c>
      <c r="M61" s="22" t="e">
        <f>'Vegetable Oil'!M61+'Fat and Grease'!M60</f>
        <v>#REF!</v>
      </c>
      <c r="N61" s="22" t="e">
        <f>'Vegetable Oil'!N61+'Fat and Grease'!N60</f>
        <v>#REF!</v>
      </c>
      <c r="O61" s="22" t="e">
        <f>'Vegetable Oil'!O61+'Fat and Grease'!O60</f>
        <v>#REF!</v>
      </c>
      <c r="P61" s="22" t="e">
        <f>'Vegetable Oil'!P61+'Fat and Grease'!P60</f>
        <v>#REF!</v>
      </c>
      <c r="Q61" s="22" t="e">
        <f>'Vegetable Oil'!Q61+'Fat and Grease'!Q60</f>
        <v>#REF!</v>
      </c>
      <c r="R61" s="22" t="e">
        <f>'Vegetable Oil'!R61+'Fat and Grease'!R60</f>
        <v>#REF!</v>
      </c>
      <c r="S61" s="22" t="e">
        <f>'Vegetable Oil'!S61+'Fat and Grease'!S60</f>
        <v>#REF!</v>
      </c>
      <c r="T61" s="22" t="e">
        <f>'Vegetable Oil'!T61+'Fat and Grease'!T60</f>
        <v>#REF!</v>
      </c>
      <c r="U61" s="22" t="e">
        <f>'Vegetable Oil'!U61+'Fat and Grease'!U60</f>
        <v>#REF!</v>
      </c>
      <c r="V61" s="22" t="e">
        <f>'Vegetable Oil'!V61+'Fat and Grease'!V60</f>
        <v>#REF!</v>
      </c>
      <c r="W61" s="22" t="e">
        <f>'Vegetable Oil'!W61+'Fat and Grease'!W60</f>
        <v>#REF!</v>
      </c>
      <c r="X61" s="22" t="e">
        <f>'Vegetable Oil'!X61+'Fat and Grease'!X60</f>
        <v>#REF!</v>
      </c>
      <c r="Y61" s="22" t="e">
        <f>'Vegetable Oil'!Y61+'Fat and Grease'!Y60</f>
        <v>#REF!</v>
      </c>
      <c r="Z61" s="22">
        <f>'Vegetable Oil'!Z61+'Fat and Grease'!Z60</f>
        <v>0</v>
      </c>
      <c r="AA61" s="22">
        <f>'Vegetable Oil'!AA61+'Fat and Grease'!AA60</f>
        <v>0</v>
      </c>
      <c r="AB61" s="22">
        <f>'Vegetable Oil'!AB61+'Fat and Grease'!AB60</f>
        <v>0</v>
      </c>
      <c r="AC61" s="23">
        <f>'Vegetable Oil'!AC61+'Fat and Grease'!AC60</f>
        <v>0</v>
      </c>
      <c r="AD61" s="23">
        <f>'Vegetable Oil'!AD61+'Fat and Grease'!AD60</f>
        <v>0</v>
      </c>
      <c r="AE61" s="23">
        <f>'Vegetable Oil'!AE61+'Fat and Grease'!AE60</f>
        <v>0</v>
      </c>
      <c r="AF61" s="23">
        <f>'Vegetable Oil'!AF61+'Fat and Grease'!AF60</f>
        <v>0</v>
      </c>
      <c r="AG61" s="23">
        <f>'Vegetable Oil'!AG61+'Fat and Grease'!AG60</f>
        <v>0</v>
      </c>
      <c r="AH61" s="23">
        <f>'Vegetable Oil'!AH61+'Fat and Grease'!AH60</f>
        <v>0</v>
      </c>
      <c r="AI61" s="23">
        <f>'Vegetable Oil'!AI61+'Fat and Grease'!AI60</f>
        <v>0</v>
      </c>
      <c r="AJ61" s="23">
        <f>'Vegetable Oil'!AJ61+'Fat and Grease'!AJ60</f>
        <v>0</v>
      </c>
      <c r="AK61" s="23">
        <f>'Vegetable Oil'!AK61+'Fat and Grease'!AK60</f>
        <v>0</v>
      </c>
      <c r="AL61" s="23">
        <f>'Vegetable Oil'!AL61+'Fat and Grease'!AL60</f>
        <v>0</v>
      </c>
      <c r="AM61" s="23">
        <f>'Vegetable Oil'!AM61+'Fat and Grease'!AM60</f>
        <v>0</v>
      </c>
      <c r="AN61" s="23">
        <f>'Vegetable Oil'!AN61+'Fat and Grease'!AN60</f>
        <v>0</v>
      </c>
      <c r="AO61" s="23">
        <f>'Vegetable Oil'!AO61+'Fat and Grease'!AO60</f>
        <v>0</v>
      </c>
      <c r="AP61" s="23">
        <f>'Vegetable Oil'!AP61+'Fat and Grease'!AP60</f>
        <v>0</v>
      </c>
      <c r="AQ61" s="23">
        <f>'Vegetable Oil'!AQ61+'Fat and Grease'!AQ60</f>
        <v>0</v>
      </c>
      <c r="AR61" s="23">
        <f>'Vegetable Oil'!AR61+'Fat and Grease'!AR60</f>
        <v>0</v>
      </c>
      <c r="AS61" s="23">
        <f>'Vegetable Oil'!AS61+'Fat and Grease'!AS60</f>
        <v>0</v>
      </c>
      <c r="AT61" s="23">
        <f>'Vegetable Oil'!AT61+'Fat and Grease'!AT60</f>
        <v>0</v>
      </c>
      <c r="AU61" s="23">
        <f>'Vegetable Oil'!AU61+'Fat and Grease'!AU60</f>
        <v>0</v>
      </c>
    </row>
    <row r="62" spans="1:47" ht="15" x14ac:dyDescent="0.25">
      <c r="A62" s="16" t="s">
        <v>57</v>
      </c>
      <c r="B62" s="22" t="e">
        <f>B58-B59</f>
        <v>#REF!</v>
      </c>
      <c r="C62" s="22" t="e">
        <f t="shared" ref="C62:AP62" si="25">C58-C59</f>
        <v>#REF!</v>
      </c>
      <c r="D62" s="22" t="e">
        <f t="shared" si="25"/>
        <v>#REF!</v>
      </c>
      <c r="E62" s="22" t="e">
        <f t="shared" si="25"/>
        <v>#REF!</v>
      </c>
      <c r="F62" s="22" t="e">
        <f t="shared" si="25"/>
        <v>#REF!</v>
      </c>
      <c r="G62" s="22" t="e">
        <f t="shared" si="25"/>
        <v>#REF!</v>
      </c>
      <c r="H62" s="22" t="e">
        <f t="shared" si="25"/>
        <v>#REF!</v>
      </c>
      <c r="I62" s="22" t="e">
        <f t="shared" si="25"/>
        <v>#REF!</v>
      </c>
      <c r="J62" s="22" t="e">
        <f t="shared" si="25"/>
        <v>#REF!</v>
      </c>
      <c r="K62" s="22" t="e">
        <f t="shared" si="25"/>
        <v>#REF!</v>
      </c>
      <c r="L62" s="22" t="e">
        <f t="shared" si="25"/>
        <v>#REF!</v>
      </c>
      <c r="M62" s="22" t="e">
        <f t="shared" si="25"/>
        <v>#REF!</v>
      </c>
      <c r="N62" s="22" t="e">
        <f t="shared" si="25"/>
        <v>#REF!</v>
      </c>
      <c r="O62" s="22" t="e">
        <f t="shared" si="25"/>
        <v>#REF!</v>
      </c>
      <c r="P62" s="22" t="e">
        <f t="shared" si="25"/>
        <v>#REF!</v>
      </c>
      <c r="Q62" s="22" t="e">
        <f t="shared" si="25"/>
        <v>#REF!</v>
      </c>
      <c r="R62" s="22" t="e">
        <f t="shared" si="25"/>
        <v>#REF!</v>
      </c>
      <c r="S62" s="22" t="e">
        <f t="shared" si="25"/>
        <v>#REF!</v>
      </c>
      <c r="T62" s="22" t="e">
        <f t="shared" si="25"/>
        <v>#REF!</v>
      </c>
      <c r="U62" s="22" t="e">
        <f t="shared" si="25"/>
        <v>#REF!</v>
      </c>
      <c r="V62" s="22" t="e">
        <f t="shared" si="25"/>
        <v>#REF!</v>
      </c>
      <c r="W62" s="22" t="e">
        <f t="shared" si="25"/>
        <v>#REF!</v>
      </c>
      <c r="X62" s="22" t="e">
        <f t="shared" si="25"/>
        <v>#REF!</v>
      </c>
      <c r="Y62" s="22" t="e">
        <f t="shared" si="25"/>
        <v>#REF!</v>
      </c>
      <c r="Z62" s="22">
        <f t="shared" si="25"/>
        <v>8894.6572551446716</v>
      </c>
      <c r="AA62" s="22">
        <f t="shared" si="25"/>
        <v>9063.5684229236067</v>
      </c>
      <c r="AB62" s="22">
        <f t="shared" si="25"/>
        <v>9160.0431706274921</v>
      </c>
      <c r="AC62" s="23">
        <f t="shared" si="25"/>
        <v>9118.1855920011767</v>
      </c>
      <c r="AD62" s="23">
        <f t="shared" si="25"/>
        <v>9244.5759814141147</v>
      </c>
      <c r="AE62" s="23">
        <f t="shared" si="25"/>
        <v>9401.0222905978371</v>
      </c>
      <c r="AF62" s="23">
        <f t="shared" si="25"/>
        <v>9569.8099120879961</v>
      </c>
      <c r="AG62" s="23">
        <f t="shared" si="25"/>
        <v>9719.5143858715128</v>
      </c>
      <c r="AH62" s="23">
        <f t="shared" si="25"/>
        <v>9860.086639856132</v>
      </c>
      <c r="AI62" s="23">
        <f t="shared" si="25"/>
        <v>9916.2825804002987</v>
      </c>
      <c r="AJ62" s="23">
        <f t="shared" si="25"/>
        <v>9974.2702809639031</v>
      </c>
      <c r="AK62" s="23">
        <f t="shared" si="25"/>
        <v>10131.444046190814</v>
      </c>
      <c r="AL62" s="23">
        <f t="shared" si="25"/>
        <v>10304.772894351865</v>
      </c>
      <c r="AM62" s="23">
        <f t="shared" si="25"/>
        <v>10479.831283163405</v>
      </c>
      <c r="AN62" s="23">
        <f t="shared" si="25"/>
        <v>10543.002972368109</v>
      </c>
      <c r="AO62" s="23">
        <f t="shared" si="25"/>
        <v>10707.875515537657</v>
      </c>
      <c r="AP62" s="23">
        <f t="shared" si="25"/>
        <v>10846.855200045693</v>
      </c>
      <c r="AQ62" s="23">
        <f>AQ58-AQ59</f>
        <v>11029.245018448401</v>
      </c>
      <c r="AR62" s="23">
        <f>AR58-AR59</f>
        <v>11141.191925021869</v>
      </c>
      <c r="AS62" s="23">
        <f>AS58-AS59</f>
        <v>11263.936403037076</v>
      </c>
      <c r="AT62" s="23">
        <f>AT58-AT59</f>
        <v>11425.049094394351</v>
      </c>
      <c r="AU62" s="23">
        <f>AU58-AU59</f>
        <v>11552.086035057862</v>
      </c>
    </row>
    <row r="63" spans="1:47" ht="15" x14ac:dyDescent="0.25">
      <c r="A63" s="16" t="s">
        <v>58</v>
      </c>
      <c r="B63" s="22" t="e">
        <f>'Vegetable Oil'!B63+'Fat and Grease'!B62</f>
        <v>#REF!</v>
      </c>
      <c r="C63" s="22" t="e">
        <f>'Vegetable Oil'!C63+'Fat and Grease'!C62</f>
        <v>#REF!</v>
      </c>
      <c r="D63" s="22" t="e">
        <f>'Vegetable Oil'!D63+'Fat and Grease'!D62</f>
        <v>#REF!</v>
      </c>
      <c r="E63" s="22" t="e">
        <f>'Vegetable Oil'!E63+'Fat and Grease'!E62</f>
        <v>#REF!</v>
      </c>
      <c r="F63" s="22" t="e">
        <f>'Vegetable Oil'!F63+'Fat and Grease'!F62</f>
        <v>#REF!</v>
      </c>
      <c r="G63" s="22" t="e">
        <f>'Vegetable Oil'!G63+'Fat and Grease'!G62</f>
        <v>#REF!</v>
      </c>
      <c r="H63" s="22" t="e">
        <f>'Vegetable Oil'!H63+'Fat and Grease'!H62</f>
        <v>#REF!</v>
      </c>
      <c r="I63" s="22" t="e">
        <f>'Vegetable Oil'!I63+'Fat and Grease'!I62</f>
        <v>#REF!</v>
      </c>
      <c r="J63" s="22" t="e">
        <f>'Vegetable Oil'!J63+'Fat and Grease'!J62</f>
        <v>#REF!</v>
      </c>
      <c r="K63" s="22" t="e">
        <f>'Vegetable Oil'!K63+'Fat and Grease'!K62</f>
        <v>#REF!</v>
      </c>
      <c r="L63" s="22" t="e">
        <f>'Vegetable Oil'!L63+'Fat and Grease'!L62</f>
        <v>#REF!</v>
      </c>
      <c r="M63" s="22" t="e">
        <f>'Vegetable Oil'!M63+'Fat and Grease'!M62</f>
        <v>#REF!</v>
      </c>
      <c r="N63" s="22" t="e">
        <f>'Vegetable Oil'!N63+'Fat and Grease'!N62</f>
        <v>#REF!</v>
      </c>
      <c r="O63" s="22" t="e">
        <f>'Vegetable Oil'!O63+'Fat and Grease'!O62</f>
        <v>#REF!</v>
      </c>
      <c r="P63" s="22" t="e">
        <f>'Vegetable Oil'!P63+'Fat and Grease'!P62</f>
        <v>#REF!</v>
      </c>
      <c r="Q63" s="22" t="e">
        <f>'Vegetable Oil'!Q63+'Fat and Grease'!Q62</f>
        <v>#REF!</v>
      </c>
      <c r="R63" s="22" t="e">
        <f>'Vegetable Oil'!R63+'Fat and Grease'!R62</f>
        <v>#REF!</v>
      </c>
      <c r="S63" s="22" t="e">
        <f>'Vegetable Oil'!S63+'Fat and Grease'!S62</f>
        <v>#REF!</v>
      </c>
      <c r="T63" s="22" t="e">
        <f>'Vegetable Oil'!T63+'Fat and Grease'!T62</f>
        <v>#REF!</v>
      </c>
      <c r="U63" s="22" t="e">
        <f>'Vegetable Oil'!U63+'Fat and Grease'!U62</f>
        <v>#REF!</v>
      </c>
      <c r="V63" s="22" t="e">
        <f>'Vegetable Oil'!V63+'Fat and Grease'!V62</f>
        <v>#REF!</v>
      </c>
      <c r="W63" s="22" t="e">
        <f>'Vegetable Oil'!W63+'Fat and Grease'!W62</f>
        <v>#REF!</v>
      </c>
      <c r="X63" s="22" t="e">
        <f>'Vegetable Oil'!X63+'Fat and Grease'!X62</f>
        <v>#REF!</v>
      </c>
      <c r="Y63" s="22" t="e">
        <f>'Vegetable Oil'!Y63+'Fat and Grease'!Y62</f>
        <v>#REF!</v>
      </c>
      <c r="Z63" s="22">
        <f>'Vegetable Oil'!Z63+'Fat and Grease'!Z62</f>
        <v>52.773588867887995</v>
      </c>
      <c r="AA63" s="22">
        <f>'Vegetable Oil'!AA63+'Fat and Grease'!AA62</f>
        <v>119.58543901407599</v>
      </c>
      <c r="AB63" s="22">
        <f>'Vegetable Oil'!AB63+'Fat and Grease'!AB62</f>
        <v>158.05893687645602</v>
      </c>
      <c r="AC63" s="23">
        <f>'Vegetable Oil'!AC63+'Fat and Grease'!AC62</f>
        <v>227.72307515722946</v>
      </c>
      <c r="AD63" s="23">
        <f>'Vegetable Oil'!AD63+'Fat and Grease'!AD62</f>
        <v>206.41962331678445</v>
      </c>
      <c r="AE63" s="23">
        <f>'Vegetable Oil'!AE63+'Fat and Grease'!AE62</f>
        <v>175.57655298280275</v>
      </c>
      <c r="AF63" s="23">
        <f>'Vegetable Oil'!AF63+'Fat and Grease'!AF62</f>
        <v>209.96084025412111</v>
      </c>
      <c r="AG63" s="23">
        <f>'Vegetable Oil'!AG63+'Fat and Grease'!AG62</f>
        <v>265.3791061534547</v>
      </c>
      <c r="AH63" s="23">
        <f>'Vegetable Oil'!AH63+'Fat and Grease'!AH62</f>
        <v>309.80080645060713</v>
      </c>
      <c r="AI63" s="23">
        <f>'Vegetable Oil'!AI63+'Fat and Grease'!AI62</f>
        <v>418.20828883927845</v>
      </c>
      <c r="AJ63" s="23">
        <f>'Vegetable Oil'!AJ63+'Fat and Grease'!AJ62</f>
        <v>530.198608041954</v>
      </c>
      <c r="AK63" s="23">
        <f>'Vegetable Oil'!AK63+'Fat and Grease'!AK62</f>
        <v>529.70466240805285</v>
      </c>
      <c r="AL63" s="23">
        <f>'Vegetable Oil'!AL63+'Fat and Grease'!AL62</f>
        <v>529.69315594788304</v>
      </c>
      <c r="AM63" s="23">
        <f>'Vegetable Oil'!AM63+'Fat and Grease'!AM62</f>
        <v>529.70788237866941</v>
      </c>
      <c r="AN63" s="23">
        <f>'Vegetable Oil'!AN63+'Fat and Grease'!AN62</f>
        <v>639.89086433755517</v>
      </c>
      <c r="AO63" s="23">
        <f>'Vegetable Oil'!AO63+'Fat and Grease'!AO62</f>
        <v>639.77983952316765</v>
      </c>
      <c r="AP63" s="23">
        <f>'Vegetable Oil'!AP63+'Fat and Grease'!AP62</f>
        <v>695.13946462282297</v>
      </c>
      <c r="AQ63" s="23">
        <f>'Vegetable Oil'!AQ63+'Fat and Grease'!AQ62</f>
        <v>689.49793591906575</v>
      </c>
      <c r="AR63" s="23">
        <f>'Vegetable Oil'!AR63+'Fat and Grease'!AR62</f>
        <v>744.63111636201972</v>
      </c>
      <c r="AS63" s="23">
        <f>'Vegetable Oil'!AS63+'Fat and Grease'!AS62</f>
        <v>794.22904835625616</v>
      </c>
      <c r="AT63" s="23">
        <f>'Vegetable Oil'!AT63+'Fat and Grease'!AT62</f>
        <v>794.2235661529262</v>
      </c>
      <c r="AU63" s="23">
        <f>'Vegetable Oil'!AU63+'Fat and Grease'!AU62</f>
        <v>843.83048995666638</v>
      </c>
    </row>
    <row r="64" spans="1:47" ht="15" x14ac:dyDescent="0.25">
      <c r="A64" s="16" t="s">
        <v>59</v>
      </c>
      <c r="B64" s="22" t="e">
        <f>B57-B65</f>
        <v>#REF!</v>
      </c>
      <c r="C64" s="22" t="e">
        <f t="shared" ref="C64:AP64" si="26">C57-C65</f>
        <v>#REF!</v>
      </c>
      <c r="D64" s="22" t="e">
        <f t="shared" si="26"/>
        <v>#REF!</v>
      </c>
      <c r="E64" s="22" t="e">
        <f t="shared" si="26"/>
        <v>#REF!</v>
      </c>
      <c r="F64" s="22" t="e">
        <f t="shared" si="26"/>
        <v>#REF!</v>
      </c>
      <c r="G64" s="22" t="e">
        <f t="shared" si="26"/>
        <v>#REF!</v>
      </c>
      <c r="H64" s="22" t="e">
        <f t="shared" si="26"/>
        <v>#REF!</v>
      </c>
      <c r="I64" s="22" t="e">
        <f t="shared" si="26"/>
        <v>#REF!</v>
      </c>
      <c r="J64" s="22" t="e">
        <f t="shared" si="26"/>
        <v>#REF!</v>
      </c>
      <c r="K64" s="22" t="e">
        <f t="shared" si="26"/>
        <v>#REF!</v>
      </c>
      <c r="L64" s="22" t="e">
        <f t="shared" si="26"/>
        <v>#REF!</v>
      </c>
      <c r="M64" s="22" t="e">
        <f t="shared" si="26"/>
        <v>#REF!</v>
      </c>
      <c r="N64" s="22" t="e">
        <f t="shared" si="26"/>
        <v>#REF!</v>
      </c>
      <c r="O64" s="22" t="e">
        <f t="shared" si="26"/>
        <v>#REF!</v>
      </c>
      <c r="P64" s="22" t="e">
        <f t="shared" si="26"/>
        <v>#REF!</v>
      </c>
      <c r="Q64" s="22" t="e">
        <f t="shared" si="26"/>
        <v>#REF!</v>
      </c>
      <c r="R64" s="22" t="e">
        <f t="shared" si="26"/>
        <v>#REF!</v>
      </c>
      <c r="S64" s="22" t="e">
        <f t="shared" si="26"/>
        <v>#REF!</v>
      </c>
      <c r="T64" s="22" t="e">
        <f t="shared" si="26"/>
        <v>#REF!</v>
      </c>
      <c r="U64" s="22" t="e">
        <f t="shared" si="26"/>
        <v>#REF!</v>
      </c>
      <c r="V64" s="22" t="e">
        <f t="shared" si="26"/>
        <v>#REF!</v>
      </c>
      <c r="W64" s="22" t="e">
        <f t="shared" si="26"/>
        <v>#REF!</v>
      </c>
      <c r="X64" s="22" t="e">
        <f t="shared" si="26"/>
        <v>#REF!</v>
      </c>
      <c r="Y64" s="22" t="e">
        <f t="shared" si="26"/>
        <v>#REF!</v>
      </c>
      <c r="Z64" s="22">
        <f t="shared" si="26"/>
        <v>9019.9312468828975</v>
      </c>
      <c r="AA64" s="22">
        <f t="shared" si="26"/>
        <v>9187.6530556261532</v>
      </c>
      <c r="AB64" s="22">
        <f t="shared" si="26"/>
        <v>9322.6517596818285</v>
      </c>
      <c r="AC64" s="23">
        <f t="shared" si="26"/>
        <v>9350.3798743841471</v>
      </c>
      <c r="AD64" s="23">
        <f t="shared" si="26"/>
        <v>9457.6548912292219</v>
      </c>
      <c r="AE64" s="23">
        <f t="shared" si="26"/>
        <v>9583.2580661046286</v>
      </c>
      <c r="AF64" s="23">
        <f t="shared" si="26"/>
        <v>9786.5186122062423</v>
      </c>
      <c r="AG64" s="23">
        <f t="shared" si="26"/>
        <v>9992.4026111815947</v>
      </c>
      <c r="AH64" s="23">
        <f t="shared" si="26"/>
        <v>10178.179172998702</v>
      </c>
      <c r="AI64" s="23">
        <f t="shared" si="26"/>
        <v>10343.688850421022</v>
      </c>
      <c r="AJ64" s="23">
        <f t="shared" si="26"/>
        <v>10514.222914450378</v>
      </c>
      <c r="AK64" s="23">
        <f t="shared" si="26"/>
        <v>10671.811965456729</v>
      </c>
      <c r="AL64" s="23">
        <f t="shared" si="26"/>
        <v>10845.73288586801</v>
      </c>
      <c r="AM64" s="23">
        <f t="shared" si="26"/>
        <v>11021.757543985508</v>
      </c>
      <c r="AN64" s="23">
        <f t="shared" si="26"/>
        <v>11195.942609672751</v>
      </c>
      <c r="AO64" s="23">
        <f t="shared" si="26"/>
        <v>11362.362265351769</v>
      </c>
      <c r="AP64" s="23">
        <f t="shared" si="26"/>
        <v>11557.082140315522</v>
      </c>
      <c r="AQ64" s="23">
        <f>AQ57-AQ65</f>
        <v>11734.962485228176</v>
      </c>
      <c r="AR64" s="23">
        <f>AR57-AR65</f>
        <v>11903.115501593275</v>
      </c>
      <c r="AS64" s="23">
        <f>AS57-AS65</f>
        <v>12076.407947626964</v>
      </c>
      <c r="AT64" s="23">
        <f>AT57-AT65</f>
        <v>12238.381465992688</v>
      </c>
      <c r="AU64" s="23">
        <f>AU57-AU65</f>
        <v>12416.11188759188</v>
      </c>
    </row>
    <row r="65" spans="1:47" ht="15.75" thickBot="1" x14ac:dyDescent="0.3">
      <c r="A65" s="24" t="s">
        <v>60</v>
      </c>
      <c r="B65" s="25" t="e">
        <f>'Vegetable Oil'!B65+'Fat and Grease'!B64</f>
        <v>#REF!</v>
      </c>
      <c r="C65" s="25" t="e">
        <f>'Vegetable Oil'!C65+'Fat and Grease'!C64</f>
        <v>#REF!</v>
      </c>
      <c r="D65" s="25" t="e">
        <f>'Vegetable Oil'!D65+'Fat and Grease'!D64</f>
        <v>#REF!</v>
      </c>
      <c r="E65" s="25" t="e">
        <f>'Vegetable Oil'!E65+'Fat and Grease'!E64</f>
        <v>#REF!</v>
      </c>
      <c r="F65" s="25" t="e">
        <f>'Vegetable Oil'!F65+'Fat and Grease'!F64</f>
        <v>#REF!</v>
      </c>
      <c r="G65" s="25" t="e">
        <f>'Vegetable Oil'!G65+'Fat and Grease'!G64</f>
        <v>#REF!</v>
      </c>
      <c r="H65" s="25" t="e">
        <f>'Vegetable Oil'!H65+'Fat and Grease'!H64</f>
        <v>#REF!</v>
      </c>
      <c r="I65" s="25" t="e">
        <f>'Vegetable Oil'!I65+'Fat and Grease'!I64</f>
        <v>#REF!</v>
      </c>
      <c r="J65" s="25" t="e">
        <f>'Vegetable Oil'!J65+'Fat and Grease'!J64</f>
        <v>#REF!</v>
      </c>
      <c r="K65" s="25" t="e">
        <f>'Vegetable Oil'!K65+'Fat and Grease'!K64</f>
        <v>#REF!</v>
      </c>
      <c r="L65" s="25" t="e">
        <f>'Vegetable Oil'!L65+'Fat and Grease'!L64</f>
        <v>#REF!</v>
      </c>
      <c r="M65" s="25" t="e">
        <f>'Vegetable Oil'!M65+'Fat and Grease'!M64</f>
        <v>#REF!</v>
      </c>
      <c r="N65" s="25" t="e">
        <f>'Vegetable Oil'!N65+'Fat and Grease'!N64</f>
        <v>#REF!</v>
      </c>
      <c r="O65" s="25" t="e">
        <f>'Vegetable Oil'!O65+'Fat and Grease'!O64</f>
        <v>#REF!</v>
      </c>
      <c r="P65" s="25" t="e">
        <f>'Vegetable Oil'!P65+'Fat and Grease'!P64</f>
        <v>#REF!</v>
      </c>
      <c r="Q65" s="25" t="e">
        <f>'Vegetable Oil'!Q65+'Fat and Grease'!Q64</f>
        <v>#REF!</v>
      </c>
      <c r="R65" s="25" t="e">
        <f>'Vegetable Oil'!R65+'Fat and Grease'!R64</f>
        <v>#REF!</v>
      </c>
      <c r="S65" s="25" t="e">
        <f>'Vegetable Oil'!S65+'Fat and Grease'!S64</f>
        <v>#REF!</v>
      </c>
      <c r="T65" s="25" t="e">
        <f>'Vegetable Oil'!T65+'Fat and Grease'!T64</f>
        <v>#REF!</v>
      </c>
      <c r="U65" s="25" t="e">
        <f>'Vegetable Oil'!U65+'Fat and Grease'!U64</f>
        <v>#REF!</v>
      </c>
      <c r="V65" s="25" t="e">
        <f>'Vegetable Oil'!V65+'Fat and Grease'!V64</f>
        <v>#REF!</v>
      </c>
      <c r="W65" s="25" t="e">
        <f>'Vegetable Oil'!W65+'Fat and Grease'!W64</f>
        <v>#REF!</v>
      </c>
      <c r="X65" s="25" t="e">
        <f>'Vegetable Oil'!X65+'Fat and Grease'!X64</f>
        <v>#REF!</v>
      </c>
      <c r="Y65" s="25" t="e">
        <f>'Vegetable Oil'!Y65+'Fat and Grease'!Y64</f>
        <v>#REF!</v>
      </c>
      <c r="Z65" s="25">
        <f>'Vegetable Oil'!Z65+'Fat and Grease'!Z64</f>
        <v>748.04568705092811</v>
      </c>
      <c r="AA65" s="25">
        <f>'Vegetable Oil'!AA65+'Fat and Grease'!AA64</f>
        <v>768.74516003458893</v>
      </c>
      <c r="AB65" s="25">
        <f>'Vegetable Oil'!AB65+'Fat and Grease'!AB64</f>
        <v>491.58003233706279</v>
      </c>
      <c r="AC65" s="26">
        <f>'Vegetable Oil'!AC65+'Fat and Grease'!AC64</f>
        <v>481.49667175181924</v>
      </c>
      <c r="AD65" s="26">
        <f>'Vegetable Oil'!AD65+'Fat and Grease'!AD64</f>
        <v>485.52170098376308</v>
      </c>
      <c r="AE65" s="26">
        <f>'Vegetable Oil'!AE65+'Fat and Grease'!AE64</f>
        <v>500.62008106740205</v>
      </c>
      <c r="AF65" s="26">
        <f>'Vegetable Oil'!AF65+'Fat and Grease'!AF64</f>
        <v>512.29183209442817</v>
      </c>
      <c r="AG65" s="26">
        <f>'Vegetable Oil'!AG65+'Fat and Grease'!AG64</f>
        <v>512.7618076988141</v>
      </c>
      <c r="AH65" s="26">
        <f>'Vegetable Oil'!AH65+'Fat and Grease'!AH64</f>
        <v>512.91821560229619</v>
      </c>
      <c r="AI65" s="26">
        <f>'Vegetable Oil'!AI65+'Fat and Grease'!AI64</f>
        <v>513.49174360298684</v>
      </c>
      <c r="AJ65" s="26">
        <f>'Vegetable Oil'!AJ65+'Fat and Grease'!AJ64</f>
        <v>513.50303457185043</v>
      </c>
      <c r="AK65" s="26">
        <f>'Vegetable Oil'!AK65+'Fat and Grease'!AK64</f>
        <v>513.90485180284861</v>
      </c>
      <c r="AL65" s="26">
        <f>'Vegetable Oil'!AL65+'Fat and Grease'!AL64</f>
        <v>514.15728803271656</v>
      </c>
      <c r="AM65" s="26">
        <f>'Vegetable Oil'!AM65+'Fat and Grease'!AM64</f>
        <v>514.37975360698147</v>
      </c>
      <c r="AN65" s="26">
        <f>'Vegetable Oil'!AN65+'Fat and Grease'!AN64</f>
        <v>514.62690312416157</v>
      </c>
      <c r="AO65" s="26">
        <f>'Vegetable Oil'!AO65+'Fat and Grease'!AO64</f>
        <v>525.8658547455118</v>
      </c>
      <c r="AP65" s="26">
        <f>'Vegetable Oil'!AP65+'Fat and Grease'!AP64</f>
        <v>526.03706965364813</v>
      </c>
      <c r="AQ65" s="26">
        <f>'Vegetable Oil'!AQ65+'Fat and Grease'!AQ64</f>
        <v>526.20422443297491</v>
      </c>
      <c r="AR65" s="26">
        <f>'Vegetable Oil'!AR65+'Fat and Grease'!AR64</f>
        <v>526.4071637068339</v>
      </c>
      <c r="AS65" s="26">
        <f>'Vegetable Oil'!AS65+'Fat and Grease'!AS64</f>
        <v>526.61039969585909</v>
      </c>
      <c r="AT65" s="26">
        <f>'Vegetable Oil'!AT65+'Fat and Grease'!AT64</f>
        <v>526.74185470399959</v>
      </c>
      <c r="AU65" s="26">
        <f>'Vegetable Oil'!AU65+'Fat and Grease'!AU64</f>
        <v>526.89719966106441</v>
      </c>
    </row>
    <row r="66" spans="1:47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0309-7294-4FE2-B88E-027E82B52E85}">
  <dimension ref="A1:BE66"/>
  <sheetViews>
    <sheetView workbookViewId="0">
      <pane xSplit="1" ySplit="4" topLeftCell="AE5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2.1640625" customWidth="1"/>
    <col min="2" max="28" width="9" customWidth="1"/>
    <col min="29" max="57" width="9.33203125" style="32"/>
  </cols>
  <sheetData>
    <row r="1" spans="1:57" ht="24" thickBot="1" x14ac:dyDescent="0.4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ht="15.75" thickBot="1" x14ac:dyDescent="0.3">
      <c r="A2" s="4" t="s">
        <v>68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1:57" x14ac:dyDescent="0.2">
      <c r="A3" s="5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</row>
    <row r="4" spans="1:57" x14ac:dyDescent="0.2">
      <c r="A4" s="33"/>
      <c r="B4" s="33" t="s">
        <v>3</v>
      </c>
      <c r="C4" s="33" t="s">
        <v>4</v>
      </c>
      <c r="D4" s="33" t="s">
        <v>5</v>
      </c>
      <c r="E4" s="33" t="s">
        <v>6</v>
      </c>
      <c r="F4" s="33" t="s">
        <v>7</v>
      </c>
      <c r="G4" s="33" t="s">
        <v>8</v>
      </c>
      <c r="H4" s="33" t="s">
        <v>9</v>
      </c>
      <c r="I4" s="33" t="s">
        <v>10</v>
      </c>
      <c r="J4" s="33" t="s">
        <v>11</v>
      </c>
      <c r="K4" s="33" t="s">
        <v>12</v>
      </c>
      <c r="L4" s="33" t="s">
        <v>13</v>
      </c>
      <c r="M4" s="33" t="s">
        <v>14</v>
      </c>
      <c r="N4" s="33" t="s">
        <v>15</v>
      </c>
      <c r="O4" s="33" t="s">
        <v>16</v>
      </c>
      <c r="P4" s="33" t="s">
        <v>17</v>
      </c>
      <c r="Q4" s="33" t="s">
        <v>18</v>
      </c>
      <c r="R4" s="33" t="s">
        <v>19</v>
      </c>
      <c r="S4" s="33" t="s">
        <v>20</v>
      </c>
      <c r="T4" s="33" t="s">
        <v>21</v>
      </c>
      <c r="U4" s="33" t="s">
        <v>22</v>
      </c>
      <c r="V4" s="33" t="s">
        <v>23</v>
      </c>
      <c r="W4" s="33" t="s">
        <v>24</v>
      </c>
      <c r="X4" s="33" t="s">
        <v>25</v>
      </c>
      <c r="Y4" s="33" t="s">
        <v>26</v>
      </c>
      <c r="Z4" s="33">
        <f>'Soybean Complex'!Z3</f>
        <v>2019</v>
      </c>
      <c r="AA4" s="33">
        <f>'Soybean Complex'!AA3</f>
        <v>2020</v>
      </c>
      <c r="AB4" s="33">
        <f>'Soybean Complex'!AB3</f>
        <v>2021</v>
      </c>
      <c r="AC4" s="33">
        <f>'Soybean Complex'!AC3</f>
        <v>2022</v>
      </c>
      <c r="AD4" s="33">
        <f>'Soybean Complex'!AD3</f>
        <v>2023</v>
      </c>
      <c r="AE4" s="33">
        <f>'Soybean Complex'!AE3</f>
        <v>2024</v>
      </c>
      <c r="AF4" s="33">
        <f>'Soybean Complex'!AF3</f>
        <v>2025</v>
      </c>
      <c r="AG4" s="33">
        <f>'Soybean Complex'!AG3</f>
        <v>2026</v>
      </c>
      <c r="AH4" s="33">
        <f>'Soybean Complex'!AH3</f>
        <v>2027</v>
      </c>
      <c r="AI4" s="33">
        <f>'Soybean Complex'!AI3</f>
        <v>2028</v>
      </c>
      <c r="AJ4" s="33">
        <f>'Soybean Complex'!AJ3</f>
        <v>2029</v>
      </c>
      <c r="AK4" s="33">
        <f>'Soybean Complex'!AK3</f>
        <v>2030</v>
      </c>
      <c r="AL4" s="33">
        <f>'Soybean Complex'!AL3</f>
        <v>2031</v>
      </c>
      <c r="AM4" s="33">
        <f>'Soybean Complex'!AM3</f>
        <v>2032</v>
      </c>
      <c r="AN4" s="33">
        <f>'Soybean Complex'!AN3</f>
        <v>2033</v>
      </c>
      <c r="AO4" s="33">
        <f>'Soybean Complex'!AO3</f>
        <v>2034</v>
      </c>
      <c r="AP4" s="33">
        <f>'Soybean Complex'!AP3</f>
        <v>2035</v>
      </c>
      <c r="AQ4" s="33">
        <f>'Soybean Complex'!AQ3</f>
        <v>2036</v>
      </c>
      <c r="AR4" s="33">
        <f>'Soybean Complex'!AR3</f>
        <v>2037</v>
      </c>
      <c r="AS4" s="33">
        <f>'Soybean Complex'!AS3</f>
        <v>2038</v>
      </c>
      <c r="AT4" s="33">
        <f>'Soybean Complex'!AT3</f>
        <v>2039</v>
      </c>
      <c r="AU4" s="33">
        <f>'Soybean Complex'!AU3</f>
        <v>2040</v>
      </c>
      <c r="AV4" s="33">
        <f>'Soybean Complex'!AV3</f>
        <v>2041</v>
      </c>
      <c r="AW4" s="33">
        <f>'Soybean Complex'!AW3</f>
        <v>2042</v>
      </c>
      <c r="AX4" s="33">
        <f>'Soybean Complex'!AX3</f>
        <v>2043</v>
      </c>
      <c r="AY4" s="33">
        <f>'Soybean Complex'!AY3</f>
        <v>2044</v>
      </c>
      <c r="AZ4" s="33">
        <f>'Soybean Complex'!AZ3</f>
        <v>2045</v>
      </c>
      <c r="BA4" s="33">
        <f>'Soybean Complex'!BA3</f>
        <v>2046</v>
      </c>
      <c r="BB4" s="33">
        <f>'Soybean Complex'!BB3</f>
        <v>2047</v>
      </c>
      <c r="BC4" s="33">
        <f>'Soybean Complex'!BC3</f>
        <v>2048</v>
      </c>
      <c r="BD4" s="33">
        <f>'Soybean Complex'!BD3</f>
        <v>2049</v>
      </c>
      <c r="BE4" s="33">
        <f>'Soybean Complex'!BE3</f>
        <v>2050</v>
      </c>
    </row>
    <row r="5" spans="1:57" x14ac:dyDescent="0.2">
      <c r="A5" s="8" t="s">
        <v>49</v>
      </c>
      <c r="B5" s="9" t="e">
        <f>B20+B37+B54</f>
        <v>#REF!</v>
      </c>
      <c r="C5" s="9" t="e">
        <f t="shared" ref="C5:BE7" si="0">C20+C37+C54</f>
        <v>#REF!</v>
      </c>
      <c r="D5" s="9">
        <f t="shared" si="0"/>
        <v>1687.9364732692306</v>
      </c>
      <c r="E5" s="9">
        <f t="shared" si="0"/>
        <v>1578.861180423077</v>
      </c>
      <c r="F5" s="9">
        <f t="shared" si="0"/>
        <v>1816.0985370000001</v>
      </c>
      <c r="G5" s="9">
        <f t="shared" si="0"/>
        <v>2468.4110642692308</v>
      </c>
      <c r="H5" s="9">
        <f t="shared" si="0"/>
        <v>3226.0259453846156</v>
      </c>
      <c r="I5" s="9">
        <f t="shared" si="0"/>
        <v>2896.1326389999995</v>
      </c>
      <c r="J5" s="9">
        <f t="shared" si="0"/>
        <v>2133.656318346154</v>
      </c>
      <c r="K5" s="9">
        <f t="shared" si="0"/>
        <v>1778.3655821153845</v>
      </c>
      <c r="L5" s="9">
        <f t="shared" si="0"/>
        <v>2351.8257330769229</v>
      </c>
      <c r="M5" s="9">
        <f t="shared" si="0"/>
        <v>3945.8103486230766</v>
      </c>
      <c r="N5" s="9">
        <f t="shared" si="0"/>
        <v>3672.4187873692304</v>
      </c>
      <c r="O5" s="9">
        <f t="shared" si="0"/>
        <v>3200.5980109615384</v>
      </c>
      <c r="P5" s="9">
        <f t="shared" si="0"/>
        <v>3304.4316246153844</v>
      </c>
      <c r="Q5" s="9">
        <f t="shared" si="0"/>
        <v>3836.7775517692312</v>
      </c>
      <c r="R5" s="9">
        <f t="shared" si="0"/>
        <v>3374.6590328468633</v>
      </c>
      <c r="S5" s="9">
        <f t="shared" si="0"/>
        <v>3235.2701060441887</v>
      </c>
      <c r="T5" s="9">
        <f t="shared" si="0"/>
        <v>2262.4496104159243</v>
      </c>
      <c r="U5" s="9">
        <f t="shared" si="0"/>
        <v>1868.1781325893191</v>
      </c>
      <c r="V5" s="9">
        <f t="shared" si="0"/>
        <v>2687.1360503999995</v>
      </c>
      <c r="W5" s="9">
        <f t="shared" si="0"/>
        <v>2625.2581737538462</v>
      </c>
      <c r="X5" s="9">
        <f t="shared" si="0"/>
        <v>2700.5237546461535</v>
      </c>
      <c r="Y5" s="9">
        <f t="shared" si="0"/>
        <v>2910.8054688153848</v>
      </c>
      <c r="Z5" s="9">
        <f t="shared" si="0"/>
        <v>3051.784517292308</v>
      </c>
      <c r="AA5" s="9">
        <f t="shared" si="0"/>
        <v>3139.1316026507689</v>
      </c>
      <c r="AB5" s="9">
        <f t="shared" si="0"/>
        <v>3252.7366412643078</v>
      </c>
      <c r="AC5" s="9">
        <f t="shared" si="0"/>
        <v>3316.0877558944612</v>
      </c>
      <c r="AD5" s="9">
        <f t="shared" si="0"/>
        <v>3195.2958771427689</v>
      </c>
      <c r="AE5" s="9">
        <f t="shared" si="0"/>
        <v>2744.0607433329228</v>
      </c>
      <c r="AF5" s="9">
        <f t="shared" si="0"/>
        <v>2568.6028281538461</v>
      </c>
      <c r="AG5" s="9">
        <f t="shared" si="0"/>
        <v>3491.1422046312655</v>
      </c>
      <c r="AH5" s="9">
        <f t="shared" si="0"/>
        <v>6142.21104658289</v>
      </c>
      <c r="AI5" s="9">
        <f t="shared" si="0"/>
        <v>6778.1444286799242</v>
      </c>
      <c r="AJ5" s="9">
        <f t="shared" si="0"/>
        <v>7346.808841964712</v>
      </c>
      <c r="AK5" s="9">
        <f t="shared" si="0"/>
        <v>8457.4861403689883</v>
      </c>
      <c r="AL5" s="9">
        <f t="shared" si="0"/>
        <v>9972.7827503498174</v>
      </c>
      <c r="AM5" s="9">
        <f t="shared" si="0"/>
        <v>10967.910007460416</v>
      </c>
      <c r="AN5" s="9">
        <f t="shared" si="0"/>
        <v>12074.810142004299</v>
      </c>
      <c r="AO5" s="9">
        <f t="shared" si="0"/>
        <v>13483.072057762387</v>
      </c>
      <c r="AP5" s="9">
        <f t="shared" si="0"/>
        <v>13233.144439785712</v>
      </c>
      <c r="AQ5" s="9">
        <f t="shared" si="0"/>
        <v>12510.491858609761</v>
      </c>
      <c r="AR5" s="9">
        <f t="shared" si="0"/>
        <v>13449.250947642924</v>
      </c>
      <c r="AS5" s="9">
        <f t="shared" si="0"/>
        <v>13884.172907199538</v>
      </c>
      <c r="AT5" s="9">
        <f t="shared" si="0"/>
        <v>13068.550877619818</v>
      </c>
      <c r="AU5" s="9">
        <f t="shared" si="0"/>
        <v>13470.915239947615</v>
      </c>
      <c r="AV5" s="9">
        <f t="shared" si="0"/>
        <v>15565.137357541609</v>
      </c>
      <c r="AW5" s="9">
        <f t="shared" si="0"/>
        <v>17329.299819290918</v>
      </c>
      <c r="AX5" s="9">
        <f t="shared" si="0"/>
        <v>18325.110186504517</v>
      </c>
      <c r="AY5" s="9">
        <f t="shared" si="0"/>
        <v>19727.315904709791</v>
      </c>
      <c r="AZ5" s="9">
        <f t="shared" si="0"/>
        <v>21147.861214633431</v>
      </c>
      <c r="BA5" s="9">
        <f t="shared" si="0"/>
        <v>21756.91003259729</v>
      </c>
      <c r="BB5" s="9">
        <f t="shared" si="0"/>
        <v>23820.711157134872</v>
      </c>
      <c r="BC5" s="9">
        <f t="shared" si="0"/>
        <v>23900.975582155712</v>
      </c>
      <c r="BD5" s="9">
        <f t="shared" si="0"/>
        <v>26642.246164114</v>
      </c>
      <c r="BE5" s="9">
        <f t="shared" si="0"/>
        <v>27571.432277602114</v>
      </c>
    </row>
    <row r="6" spans="1:57" x14ac:dyDescent="0.2">
      <c r="A6" s="8" t="s">
        <v>50</v>
      </c>
      <c r="B6" s="9">
        <f>B21+B38+B55</f>
        <v>20346.088734874742</v>
      </c>
      <c r="C6" s="9">
        <f t="shared" si="0"/>
        <v>20698.212129595529</v>
      </c>
      <c r="D6" s="9">
        <f t="shared" si="0"/>
        <v>23957.242630656841</v>
      </c>
      <c r="E6" s="9">
        <f t="shared" si="0"/>
        <v>24004.236909074491</v>
      </c>
      <c r="F6" s="9">
        <f t="shared" si="0"/>
        <v>24077.05131697809</v>
      </c>
      <c r="G6" s="9">
        <f t="shared" si="0"/>
        <v>24616.53650282279</v>
      </c>
      <c r="H6" s="9">
        <f t="shared" si="0"/>
        <v>24570.581667672544</v>
      </c>
      <c r="I6" s="9">
        <f t="shared" si="0"/>
        <v>24001.296586672433</v>
      </c>
      <c r="J6" s="9">
        <f t="shared" si="0"/>
        <v>23553.206718473808</v>
      </c>
      <c r="K6" s="9">
        <f t="shared" si="0"/>
        <v>25534.583018707675</v>
      </c>
      <c r="L6" s="9">
        <f t="shared" si="0"/>
        <v>27241.279698637278</v>
      </c>
      <c r="M6" s="9">
        <f t="shared" si="0"/>
        <v>27395.975635063896</v>
      </c>
      <c r="N6" s="9">
        <f t="shared" si="0"/>
        <v>27938.628616170718</v>
      </c>
      <c r="O6" s="9">
        <f t="shared" si="0"/>
        <v>26142.717348469181</v>
      </c>
      <c r="P6" s="9">
        <f t="shared" si="0"/>
        <v>28042.388741609182</v>
      </c>
      <c r="Q6" s="9">
        <f t="shared" si="0"/>
        <v>28786.789695641815</v>
      </c>
      <c r="R6" s="9">
        <f t="shared" si="0"/>
        <v>30303.799980856969</v>
      </c>
      <c r="S6" s="9">
        <f t="shared" si="0"/>
        <v>29231.117629099164</v>
      </c>
      <c r="T6" s="9">
        <f t="shared" si="0"/>
        <v>30812.526100807023</v>
      </c>
      <c r="U6" s="9">
        <f t="shared" si="0"/>
        <v>32452.135276883651</v>
      </c>
      <c r="V6" s="9">
        <f t="shared" si="0"/>
        <v>34373.594610110202</v>
      </c>
      <c r="W6" s="9">
        <f t="shared" si="0"/>
        <v>35367.456597176308</v>
      </c>
      <c r="X6" s="9">
        <f t="shared" si="0"/>
        <v>37661.111743021233</v>
      </c>
      <c r="Y6" s="9">
        <f t="shared" si="0"/>
        <v>37910.06297854484</v>
      </c>
      <c r="Z6" s="9">
        <f t="shared" si="0"/>
        <v>39884.096693632033</v>
      </c>
      <c r="AA6" s="9">
        <f t="shared" si="0"/>
        <v>41452.474707065892</v>
      </c>
      <c r="AB6" s="9">
        <f t="shared" si="0"/>
        <v>39022.599691567353</v>
      </c>
      <c r="AC6" s="9">
        <f t="shared" si="0"/>
        <v>41575.083779299901</v>
      </c>
      <c r="AD6" s="9">
        <f t="shared" si="0"/>
        <v>43246.653123299679</v>
      </c>
      <c r="AE6" s="9">
        <f t="shared" si="0"/>
        <v>45426.593925584893</v>
      </c>
      <c r="AF6" s="9">
        <f t="shared" si="0"/>
        <v>46558.312915906456</v>
      </c>
      <c r="AG6" s="9">
        <f t="shared" si="0"/>
        <v>48109.951729040527</v>
      </c>
      <c r="AH6" s="9">
        <f t="shared" si="0"/>
        <v>48042.935800072693</v>
      </c>
      <c r="AI6" s="9">
        <f t="shared" si="0"/>
        <v>49136.264445798297</v>
      </c>
      <c r="AJ6" s="9">
        <f t="shared" si="0"/>
        <v>50501.626263065154</v>
      </c>
      <c r="AK6" s="9">
        <f t="shared" si="0"/>
        <v>52821.580042033936</v>
      </c>
      <c r="AL6" s="9">
        <f t="shared" si="0"/>
        <v>53438.241442361352</v>
      </c>
      <c r="AM6" s="9">
        <f t="shared" si="0"/>
        <v>55226.937572023489</v>
      </c>
      <c r="AN6" s="9">
        <f t="shared" si="0"/>
        <v>55472.313466448475</v>
      </c>
      <c r="AO6" s="9">
        <f t="shared" si="0"/>
        <v>57568.77237067504</v>
      </c>
      <c r="AP6" s="9">
        <f t="shared" si="0"/>
        <v>57702.434897724517</v>
      </c>
      <c r="AQ6" s="9">
        <f t="shared" si="0"/>
        <v>57384.299404787736</v>
      </c>
      <c r="AR6" s="9">
        <f t="shared" si="0"/>
        <v>59761.668186924086</v>
      </c>
      <c r="AS6" s="9">
        <f t="shared" si="0"/>
        <v>60805.083108465566</v>
      </c>
      <c r="AT6" s="9">
        <f t="shared" si="0"/>
        <v>61283.906480129153</v>
      </c>
      <c r="AU6" s="9">
        <f t="shared" si="0"/>
        <v>61484.912320194628</v>
      </c>
      <c r="AV6" s="9">
        <f t="shared" si="0"/>
        <v>61842.151335824063</v>
      </c>
      <c r="AW6" s="9">
        <f t="shared" si="0"/>
        <v>61975.904079664077</v>
      </c>
      <c r="AX6" s="9">
        <f t="shared" si="0"/>
        <v>62757.559765577978</v>
      </c>
      <c r="AY6" s="9">
        <f t="shared" si="0"/>
        <v>62832.151622730453</v>
      </c>
      <c r="AZ6" s="9">
        <f t="shared" si="0"/>
        <v>63995.351554748529</v>
      </c>
      <c r="BA6" s="9">
        <f t="shared" si="0"/>
        <v>65258.370810470435</v>
      </c>
      <c r="BB6" s="9">
        <f t="shared" si="0"/>
        <v>66848.313235860609</v>
      </c>
      <c r="BC6" s="9">
        <f t="shared" si="0"/>
        <v>68446.248214877734</v>
      </c>
      <c r="BD6" s="9">
        <f t="shared" si="0"/>
        <v>68499.203136367636</v>
      </c>
      <c r="BE6" s="9">
        <f t="shared" si="0"/>
        <v>69123.332071411889</v>
      </c>
    </row>
    <row r="7" spans="1:57" x14ac:dyDescent="0.2">
      <c r="A7" s="8" t="s">
        <v>51</v>
      </c>
      <c r="B7" s="9">
        <f>'Soybean Complex'!B39+'Canola Complex'!B39</f>
        <v>1314.3426964278692</v>
      </c>
      <c r="C7" s="9">
        <f>'Soybean Complex'!C39+'Canola Complex'!C39</f>
        <v>1316.7942189055173</v>
      </c>
      <c r="D7" s="9">
        <f>'Soybean Complex'!D39+'Canola Complex'!D39</f>
        <v>1296.7381893449401</v>
      </c>
      <c r="E7" s="9">
        <f>'Soybean Complex'!E39+'Canola Complex'!E39</f>
        <v>1292.3694889700741</v>
      </c>
      <c r="F7" s="9">
        <f>'Soybean Complex'!F39+'Canola Complex'!F39</f>
        <v>1384.1782265189847</v>
      </c>
      <c r="G7" s="9">
        <f>'Soybean Complex'!G39+'Canola Complex'!G39</f>
        <v>1410.30818406447</v>
      </c>
      <c r="H7" s="9">
        <f>'Soybean Complex'!H39+'Canola Complex'!H39</f>
        <v>1455.8881057434216</v>
      </c>
      <c r="I7" s="9">
        <f>'Soybean Complex'!I39+'Canola Complex'!I39</f>
        <v>1336.0306266427929</v>
      </c>
      <c r="J7" s="9">
        <f>'Soybean Complex'!J39+'Canola Complex'!J39</f>
        <v>1657.9924391120667</v>
      </c>
      <c r="K7" s="9">
        <f>'Soybean Complex'!K39+'Canola Complex'!K39</f>
        <v>1193.8774637590257</v>
      </c>
      <c r="L7" s="9">
        <f>'Soybean Complex'!L39+'Canola Complex'!L39</f>
        <v>1837.3229520249354</v>
      </c>
      <c r="M7" s="9">
        <f>'Soybean Complex'!M39+'Canola Complex'!M39</f>
        <v>1867.6860737512388</v>
      </c>
      <c r="N7" s="9">
        <f>'Soybean Complex'!N39+'Canola Complex'!N39</f>
        <v>2620.2196379276588</v>
      </c>
      <c r="O7" s="9">
        <f>'Soybean Complex'!O39+'Canola Complex'!O39</f>
        <v>2799.6282218949673</v>
      </c>
      <c r="P7" s="9">
        <f>'Soybean Complex'!P39+'Canola Complex'!P39</f>
        <v>2821.0654344624527</v>
      </c>
      <c r="Q7" s="9">
        <f>'Soybean Complex'!Q39+'Canola Complex'!Q39</f>
        <v>3753.7215255507595</v>
      </c>
      <c r="R7" s="9">
        <f>'Soybean Complex'!R39+'Canola Complex'!R39</f>
        <v>3947.4001437780985</v>
      </c>
      <c r="S7" s="9">
        <f>'Soybean Complex'!S39+'Canola Complex'!S39</f>
        <v>3377.2519658081414</v>
      </c>
      <c r="T7" s="9">
        <f>'Soybean Complex'!T39+'Canola Complex'!T39</f>
        <v>4132.848828688313</v>
      </c>
      <c r="U7" s="9">
        <f>'Soybean Complex'!U39+'Canola Complex'!U39</f>
        <v>4469.2295807521296</v>
      </c>
      <c r="V7" s="9">
        <f>'Soybean Complex'!V39+'Canola Complex'!V39</f>
        <v>4789.8910404968801</v>
      </c>
      <c r="W7" s="9">
        <f>'Soybean Complex'!W39+'Canola Complex'!W39</f>
        <v>5365.2198527271967</v>
      </c>
      <c r="X7" s="9">
        <f>'Soybean Complex'!X39+'Canola Complex'!X39</f>
        <v>4954.3110181071897</v>
      </c>
      <c r="Y7" s="9">
        <f>'Soybean Complex'!Y39+'Canola Complex'!Y39</f>
        <v>4747.0592181584725</v>
      </c>
      <c r="Z7" s="9">
        <f>Z22+Z39+Z56</f>
        <v>5138.4517683764152</v>
      </c>
      <c r="AA7" s="9">
        <f t="shared" si="0"/>
        <v>5186.300879464362</v>
      </c>
      <c r="AB7" s="9">
        <f t="shared" si="0"/>
        <v>5411.4763628843812</v>
      </c>
      <c r="AC7" s="9">
        <f t="shared" si="0"/>
        <v>5961.4040295261912</v>
      </c>
      <c r="AD7" s="9">
        <f t="shared" si="0"/>
        <v>8564.2430622595493</v>
      </c>
      <c r="AE7" s="9">
        <f t="shared" si="0"/>
        <v>9432.4252424559327</v>
      </c>
      <c r="AF7" s="9">
        <f t="shared" si="0"/>
        <v>7717.8045927036974</v>
      </c>
      <c r="AG7" s="9">
        <f t="shared" si="0"/>
        <v>8082.7495992627273</v>
      </c>
      <c r="AH7" s="9">
        <f t="shared" si="0"/>
        <v>8858.0077305691939</v>
      </c>
      <c r="AI7" s="9">
        <f t="shared" si="0"/>
        <v>9299.8328534367811</v>
      </c>
      <c r="AJ7" s="9">
        <f t="shared" si="0"/>
        <v>9792.9535608361002</v>
      </c>
      <c r="AK7" s="9">
        <f t="shared" si="0"/>
        <v>10291.012166595307</v>
      </c>
      <c r="AL7" s="9">
        <f t="shared" si="0"/>
        <v>10589.201937956756</v>
      </c>
      <c r="AM7" s="9">
        <f t="shared" si="0"/>
        <v>11548.869589649601</v>
      </c>
      <c r="AN7" s="9">
        <f t="shared" si="0"/>
        <v>11873.581403722461</v>
      </c>
      <c r="AO7" s="9">
        <f t="shared" si="0"/>
        <v>12106.512839211216</v>
      </c>
      <c r="AP7" s="9">
        <f t="shared" si="0"/>
        <v>12230.298570470586</v>
      </c>
      <c r="AQ7" s="9">
        <f t="shared" si="0"/>
        <v>11743.342800432029</v>
      </c>
      <c r="AR7" s="9">
        <f t="shared" si="0"/>
        <v>11995.301780647624</v>
      </c>
      <c r="AS7" s="9">
        <f t="shared" si="0"/>
        <v>12600.537378612738</v>
      </c>
      <c r="AT7" s="9">
        <f t="shared" si="0"/>
        <v>12779.917174763141</v>
      </c>
      <c r="AU7" s="9">
        <f t="shared" si="0"/>
        <v>12663.57206747167</v>
      </c>
      <c r="AV7" s="9">
        <f t="shared" si="0"/>
        <v>12951.657538311652</v>
      </c>
      <c r="AW7" s="9">
        <f t="shared" si="0"/>
        <v>13453.190617834365</v>
      </c>
      <c r="AX7" s="9">
        <f t="shared" si="0"/>
        <v>13937.431596073437</v>
      </c>
      <c r="AY7" s="9">
        <f t="shared" si="0"/>
        <v>14264.593425599402</v>
      </c>
      <c r="AZ7" s="9">
        <f t="shared" si="0"/>
        <v>14440.103406454631</v>
      </c>
      <c r="BA7" s="9">
        <f t="shared" si="0"/>
        <v>14623.889464377067</v>
      </c>
      <c r="BB7" s="9">
        <f t="shared" si="0"/>
        <v>14987.332631288089</v>
      </c>
      <c r="BC7" s="9">
        <f t="shared" si="0"/>
        <v>15339.356735724479</v>
      </c>
      <c r="BD7" s="9">
        <f t="shared" si="0"/>
        <v>15668.504543808485</v>
      </c>
      <c r="BE7" s="9">
        <f t="shared" si="0"/>
        <v>16006.024900944896</v>
      </c>
    </row>
    <row r="8" spans="1:57" x14ac:dyDescent="0.2">
      <c r="A8" s="8" t="s">
        <v>52</v>
      </c>
      <c r="B8" s="9" t="e">
        <f>SUM(B5:B7)</f>
        <v>#REF!</v>
      </c>
      <c r="C8" s="9" t="e">
        <f t="shared" ref="C8:Y8" si="1">SUM(C5:C7)</f>
        <v>#REF!</v>
      </c>
      <c r="D8" s="9">
        <f t="shared" si="1"/>
        <v>26941.917293271013</v>
      </c>
      <c r="E8" s="9">
        <f t="shared" si="1"/>
        <v>26875.467578467644</v>
      </c>
      <c r="F8" s="9">
        <f t="shared" si="1"/>
        <v>27277.328080497075</v>
      </c>
      <c r="G8" s="9">
        <f t="shared" si="1"/>
        <v>28495.255751156492</v>
      </c>
      <c r="H8" s="9">
        <f t="shared" si="1"/>
        <v>29252.495718800583</v>
      </c>
      <c r="I8" s="9">
        <f t="shared" si="1"/>
        <v>28233.459852315227</v>
      </c>
      <c r="J8" s="9">
        <f t="shared" si="1"/>
        <v>27344.855475932029</v>
      </c>
      <c r="K8" s="9">
        <f t="shared" si="1"/>
        <v>28506.826064582085</v>
      </c>
      <c r="L8" s="9">
        <f t="shared" si="1"/>
        <v>31430.428383739138</v>
      </c>
      <c r="M8" s="9">
        <f t="shared" si="1"/>
        <v>33209.472057438208</v>
      </c>
      <c r="N8" s="9">
        <f t="shared" si="1"/>
        <v>34231.26704146761</v>
      </c>
      <c r="O8" s="9">
        <f t="shared" si="1"/>
        <v>32142.943581325686</v>
      </c>
      <c r="P8" s="9">
        <f t="shared" si="1"/>
        <v>34167.885800687014</v>
      </c>
      <c r="Q8" s="9">
        <f t="shared" si="1"/>
        <v>36377.288772961809</v>
      </c>
      <c r="R8" s="9">
        <f t="shared" si="1"/>
        <v>37625.859157481929</v>
      </c>
      <c r="S8" s="9">
        <f t="shared" si="1"/>
        <v>35843.639700951499</v>
      </c>
      <c r="T8" s="9">
        <f t="shared" si="1"/>
        <v>37207.824539911264</v>
      </c>
      <c r="U8" s="9">
        <f t="shared" si="1"/>
        <v>38789.542990225098</v>
      </c>
      <c r="V8" s="9">
        <f t="shared" si="1"/>
        <v>41850.621701007076</v>
      </c>
      <c r="W8" s="9">
        <f t="shared" si="1"/>
        <v>43357.934623657355</v>
      </c>
      <c r="X8" s="9">
        <f t="shared" si="1"/>
        <v>45315.946515774573</v>
      </c>
      <c r="Y8" s="9">
        <f t="shared" si="1"/>
        <v>45567.927665518699</v>
      </c>
      <c r="Z8" s="9">
        <f>SUM(Z5:Z7)</f>
        <v>48074.332979300758</v>
      </c>
      <c r="AA8" s="9">
        <f t="shared" ref="AA8:BE8" si="2">SUM(AA5:AA7)</f>
        <v>49777.907189181024</v>
      </c>
      <c r="AB8" s="9">
        <f t="shared" si="2"/>
        <v>47686.812695716042</v>
      </c>
      <c r="AC8" s="9">
        <f t="shared" si="2"/>
        <v>50852.575564720551</v>
      </c>
      <c r="AD8" s="9">
        <f t="shared" si="2"/>
        <v>55006.192062701994</v>
      </c>
      <c r="AE8" s="9">
        <f t="shared" si="2"/>
        <v>57603.079911373745</v>
      </c>
      <c r="AF8" s="9">
        <f t="shared" si="2"/>
        <v>56844.720336763996</v>
      </c>
      <c r="AG8" s="9">
        <f t="shared" si="2"/>
        <v>59683.843532934523</v>
      </c>
      <c r="AH8" s="9">
        <f t="shared" si="2"/>
        <v>63043.154577224777</v>
      </c>
      <c r="AI8" s="9">
        <f t="shared" si="2"/>
        <v>65214.241727915003</v>
      </c>
      <c r="AJ8" s="9">
        <f t="shared" si="2"/>
        <v>67641.388665865961</v>
      </c>
      <c r="AK8" s="9">
        <f t="shared" si="2"/>
        <v>71570.078348998228</v>
      </c>
      <c r="AL8" s="9">
        <f t="shared" si="2"/>
        <v>74000.226130667928</v>
      </c>
      <c r="AM8" s="9">
        <f t="shared" si="2"/>
        <v>77743.71716913351</v>
      </c>
      <c r="AN8" s="9">
        <f t="shared" si="2"/>
        <v>79420.70501217524</v>
      </c>
      <c r="AO8" s="9">
        <f t="shared" si="2"/>
        <v>83158.357267648651</v>
      </c>
      <c r="AP8" s="9">
        <f t="shared" si="2"/>
        <v>83165.877907980816</v>
      </c>
      <c r="AQ8" s="9">
        <f t="shared" si="2"/>
        <v>81638.134063829522</v>
      </c>
      <c r="AR8" s="9">
        <f t="shared" si="2"/>
        <v>85206.220915214639</v>
      </c>
      <c r="AS8" s="9">
        <f t="shared" si="2"/>
        <v>87289.793394277833</v>
      </c>
      <c r="AT8" s="9">
        <f t="shared" si="2"/>
        <v>87132.374532512098</v>
      </c>
      <c r="AU8" s="9">
        <f t="shared" si="2"/>
        <v>87619.399627613908</v>
      </c>
      <c r="AV8" s="9">
        <f t="shared" si="2"/>
        <v>90358.946231677328</v>
      </c>
      <c r="AW8" s="9">
        <f t="shared" si="2"/>
        <v>92758.394516789354</v>
      </c>
      <c r="AX8" s="9">
        <f t="shared" si="2"/>
        <v>95020.10154815593</v>
      </c>
      <c r="AY8" s="9">
        <f t="shared" si="2"/>
        <v>96824.060953039647</v>
      </c>
      <c r="AZ8" s="9">
        <f t="shared" si="2"/>
        <v>99583.31617583659</v>
      </c>
      <c r="BA8" s="9">
        <f t="shared" si="2"/>
        <v>101639.17030744479</v>
      </c>
      <c r="BB8" s="9">
        <f t="shared" si="2"/>
        <v>105656.35702428358</v>
      </c>
      <c r="BC8" s="9">
        <f t="shared" si="2"/>
        <v>107686.58053275793</v>
      </c>
      <c r="BD8" s="9">
        <f t="shared" si="2"/>
        <v>110809.95384429011</v>
      </c>
      <c r="BE8" s="9">
        <f t="shared" si="2"/>
        <v>112700.78924995891</v>
      </c>
    </row>
    <row r="9" spans="1:57" x14ac:dyDescent="0.2">
      <c r="A9" s="8" t="s">
        <v>53</v>
      </c>
      <c r="B9" s="9" t="e">
        <f>B15-B14</f>
        <v>#REF!</v>
      </c>
      <c r="C9" s="9" t="e">
        <f t="shared" ref="C9:Y9" si="3">C15-C14</f>
        <v>#REF!</v>
      </c>
      <c r="D9" s="9" t="e">
        <f t="shared" si="3"/>
        <v>#REF!</v>
      </c>
      <c r="E9" s="9" t="e">
        <f t="shared" si="3"/>
        <v>#REF!</v>
      </c>
      <c r="F9" s="9" t="e">
        <f t="shared" si="3"/>
        <v>#REF!</v>
      </c>
      <c r="G9" s="9" t="e">
        <f t="shared" si="3"/>
        <v>#REF!</v>
      </c>
      <c r="H9" s="9" t="e">
        <f t="shared" si="3"/>
        <v>#REF!</v>
      </c>
      <c r="I9" s="9" t="e">
        <f t="shared" si="3"/>
        <v>#REF!</v>
      </c>
      <c r="J9" s="9" t="e">
        <f t="shared" si="3"/>
        <v>#REF!</v>
      </c>
      <c r="K9" s="9" t="e">
        <f t="shared" si="3"/>
        <v>#REF!</v>
      </c>
      <c r="L9" s="9" t="e">
        <f t="shared" si="3"/>
        <v>#REF!</v>
      </c>
      <c r="M9" s="9" t="e">
        <f t="shared" si="3"/>
        <v>#REF!</v>
      </c>
      <c r="N9" s="9" t="e">
        <f t="shared" si="3"/>
        <v>#REF!</v>
      </c>
      <c r="O9" s="9" t="e">
        <f t="shared" si="3"/>
        <v>#REF!</v>
      </c>
      <c r="P9" s="9" t="e">
        <f t="shared" si="3"/>
        <v>#REF!</v>
      </c>
      <c r="Q9" s="9" t="e">
        <f t="shared" si="3"/>
        <v>#REF!</v>
      </c>
      <c r="R9" s="9" t="e">
        <f t="shared" si="3"/>
        <v>#REF!</v>
      </c>
      <c r="S9" s="9" t="e">
        <f t="shared" si="3"/>
        <v>#REF!</v>
      </c>
      <c r="T9" s="9" t="e">
        <f t="shared" si="3"/>
        <v>#REF!</v>
      </c>
      <c r="U9" s="9" t="e">
        <f t="shared" si="3"/>
        <v>#REF!</v>
      </c>
      <c r="V9" s="9" t="e">
        <f t="shared" si="3"/>
        <v>#REF!</v>
      </c>
      <c r="W9" s="9" t="e">
        <f t="shared" si="3"/>
        <v>#REF!</v>
      </c>
      <c r="X9" s="9">
        <f t="shared" si="3"/>
        <v>5166.5853582622949</v>
      </c>
      <c r="Y9" s="9">
        <f t="shared" si="3"/>
        <v>3299.1608368659872</v>
      </c>
      <c r="Z9" s="9">
        <f>Z15-Z14</f>
        <v>34703.181551836075</v>
      </c>
      <c r="AA9" s="9">
        <f t="shared" ref="AA9:BE9" si="4">AA15-AA14</f>
        <v>36001.478875130881</v>
      </c>
      <c r="AB9" s="9">
        <f t="shared" si="4"/>
        <v>36643.220694255695</v>
      </c>
      <c r="AC9" s="9">
        <f t="shared" si="4"/>
        <v>39036.221131972954</v>
      </c>
      <c r="AD9" s="9">
        <f t="shared" si="4"/>
        <v>43956.951825724158</v>
      </c>
      <c r="AE9" s="9">
        <f t="shared" si="4"/>
        <v>45704.162029772226</v>
      </c>
      <c r="AF9" s="9">
        <f t="shared" si="4"/>
        <v>44626.976873200496</v>
      </c>
      <c r="AG9" s="9">
        <f t="shared" si="4"/>
        <v>49568.90365930141</v>
      </c>
      <c r="AH9" s="9">
        <f t="shared" si="4"/>
        <v>53650.788667935019</v>
      </c>
      <c r="AI9" s="9">
        <f t="shared" si="4"/>
        <v>55263.748304765373</v>
      </c>
      <c r="AJ9" s="9">
        <f t="shared" si="4"/>
        <v>56358.887874180742</v>
      </c>
      <c r="AK9" s="9">
        <f t="shared" si="4"/>
        <v>57509.47825176383</v>
      </c>
      <c r="AL9" s="9">
        <f t="shared" si="4"/>
        <v>58209.657507041076</v>
      </c>
      <c r="AM9" s="9">
        <f t="shared" si="4"/>
        <v>60921.782115136564</v>
      </c>
      <c r="AN9" s="9">
        <f t="shared" si="4"/>
        <v>61107.952557736142</v>
      </c>
      <c r="AO9" s="9">
        <f t="shared" si="4"/>
        <v>64601.696077788787</v>
      </c>
      <c r="AP9" s="9">
        <f t="shared" si="4"/>
        <v>65095.264884696277</v>
      </c>
      <c r="AQ9" s="9">
        <f t="shared" si="4"/>
        <v>62264.275224458819</v>
      </c>
      <c r="AR9" s="9">
        <f t="shared" si="4"/>
        <v>64846.94098528842</v>
      </c>
      <c r="AS9" s="9">
        <f t="shared" si="4"/>
        <v>67281.084163521838</v>
      </c>
      <c r="AT9" s="9">
        <f t="shared" si="4"/>
        <v>66716.100656232738</v>
      </c>
      <c r="AU9" s="9">
        <f t="shared" si="4"/>
        <v>65105.258313413469</v>
      </c>
      <c r="AV9" s="9">
        <f t="shared" si="4"/>
        <v>66076.002826625816</v>
      </c>
      <c r="AW9" s="9">
        <f t="shared" si="4"/>
        <v>67477.792346851216</v>
      </c>
      <c r="AX9" s="9">
        <f t="shared" si="4"/>
        <v>68335.990894041039</v>
      </c>
      <c r="AY9" s="9">
        <f t="shared" si="4"/>
        <v>68719.796388678471</v>
      </c>
      <c r="AZ9" s="9">
        <f t="shared" si="4"/>
        <v>70872.450007107283</v>
      </c>
      <c r="BA9" s="9">
        <f t="shared" si="4"/>
        <v>70869.331085386599</v>
      </c>
      <c r="BB9" s="9">
        <f t="shared" si="4"/>
        <v>74809.747377691063</v>
      </c>
      <c r="BC9" s="9">
        <f t="shared" si="4"/>
        <v>74101.001141751331</v>
      </c>
      <c r="BD9" s="9">
        <f t="shared" si="4"/>
        <v>76296.048056451618</v>
      </c>
      <c r="BE9" s="9">
        <f t="shared" si="4"/>
        <v>76745.98429815736</v>
      </c>
    </row>
    <row r="10" spans="1:57" x14ac:dyDescent="0.2">
      <c r="A10" s="8" t="s">
        <v>54</v>
      </c>
      <c r="B10" s="9">
        <f>B11+B12</f>
        <v>0</v>
      </c>
      <c r="C10" s="9">
        <f t="shared" ref="C10:Y10" si="5">C11+C12</f>
        <v>0</v>
      </c>
      <c r="D10" s="9">
        <f t="shared" si="5"/>
        <v>0</v>
      </c>
      <c r="E10" s="9">
        <f t="shared" si="5"/>
        <v>0</v>
      </c>
      <c r="F10" s="9">
        <f t="shared" si="5"/>
        <v>22.046219999999998</v>
      </c>
      <c r="G10" s="9">
        <f t="shared" si="5"/>
        <v>26.455463999999999</v>
      </c>
      <c r="H10" s="9">
        <f t="shared" si="5"/>
        <v>26.455463999999999</v>
      </c>
      <c r="I10" s="9">
        <f t="shared" si="5"/>
        <v>22.046219999999998</v>
      </c>
      <c r="J10" s="9">
        <f t="shared" si="5"/>
        <v>22.046219999999998</v>
      </c>
      <c r="K10" s="9">
        <f t="shared" si="5"/>
        <v>22.470627362686926</v>
      </c>
      <c r="L10" s="9">
        <f t="shared" si="5"/>
        <v>27.477764000000001</v>
      </c>
      <c r="M10" s="9">
        <f t="shared" si="5"/>
        <v>114.04622000000001</v>
      </c>
      <c r="N10" s="9">
        <f t="shared" si="5"/>
        <v>725.44621999999993</v>
      </c>
      <c r="O10" s="9">
        <f t="shared" si="5"/>
        <v>330.24621999999999</v>
      </c>
      <c r="P10" s="9">
        <f t="shared" si="5"/>
        <v>497.04621999999995</v>
      </c>
      <c r="Q10" s="9">
        <f t="shared" si="5"/>
        <v>667.04621999999995</v>
      </c>
      <c r="R10" s="9">
        <f t="shared" si="5"/>
        <v>946.83688639344257</v>
      </c>
      <c r="S10" s="9">
        <f t="shared" si="5"/>
        <v>384.72335368491758</v>
      </c>
      <c r="T10" s="9">
        <f t="shared" si="5"/>
        <v>1191.9706455985649</v>
      </c>
      <c r="U10" s="9">
        <f t="shared" si="5"/>
        <v>1379.2316619933385</v>
      </c>
      <c r="V10" s="9">
        <f t="shared" si="5"/>
        <v>1531.7455771182961</v>
      </c>
      <c r="W10" s="9">
        <f t="shared" si="5"/>
        <v>1874.0639139992386</v>
      </c>
      <c r="X10" s="9">
        <f t="shared" si="5"/>
        <v>1840.9680115290839</v>
      </c>
      <c r="Y10" s="9">
        <f t="shared" si="5"/>
        <v>10332.096045534599</v>
      </c>
      <c r="Z10" s="9">
        <f>SUM(Z11:Z12)</f>
        <v>11325.956016953574</v>
      </c>
      <c r="AA10" s="9">
        <f t="shared" ref="AA10:BE10" si="6">SUM(AA11:AA12)</f>
        <v>12683.865401571677</v>
      </c>
      <c r="AB10" s="9">
        <f t="shared" si="6"/>
        <v>11698.534966195435</v>
      </c>
      <c r="AC10" s="9">
        <f t="shared" si="6"/>
        <v>12880.237397864445</v>
      </c>
      <c r="AD10" s="9">
        <f t="shared" si="6"/>
        <v>18132.853736105091</v>
      </c>
      <c r="AE10" s="9">
        <f t="shared" si="6"/>
        <v>19960.751638054753</v>
      </c>
      <c r="AF10" s="9">
        <f t="shared" si="6"/>
        <v>18957.710292608826</v>
      </c>
      <c r="AG10" s="9">
        <f t="shared" si="6"/>
        <v>21192.662659492533</v>
      </c>
      <c r="AH10" s="9">
        <f t="shared" si="6"/>
        <v>26159.713676735541</v>
      </c>
      <c r="AI10" s="9">
        <f t="shared" si="6"/>
        <v>26151.523749825166</v>
      </c>
      <c r="AJ10" s="9">
        <f t="shared" si="6"/>
        <v>26664.544280572602</v>
      </c>
      <c r="AK10" s="9">
        <f t="shared" si="6"/>
        <v>28587.20798644836</v>
      </c>
      <c r="AL10" s="9">
        <f t="shared" si="6"/>
        <v>30087.516728646457</v>
      </c>
      <c r="AM10" s="9">
        <f t="shared" si="6"/>
        <v>34008.792014841703</v>
      </c>
      <c r="AN10" s="9">
        <f t="shared" si="6"/>
        <v>34139.243242418161</v>
      </c>
      <c r="AO10" s="9">
        <f t="shared" si="6"/>
        <v>36390.503495674857</v>
      </c>
      <c r="AP10" s="9">
        <f t="shared" si="6"/>
        <v>37263.037135947321</v>
      </c>
      <c r="AQ10" s="9">
        <f t="shared" si="6"/>
        <v>32771.323910898616</v>
      </c>
      <c r="AR10" s="9">
        <f t="shared" si="6"/>
        <v>35131.132649607978</v>
      </c>
      <c r="AS10" s="9">
        <f t="shared" si="6"/>
        <v>37900.565222499506</v>
      </c>
      <c r="AT10" s="9">
        <f t="shared" si="6"/>
        <v>36586.259320132813</v>
      </c>
      <c r="AU10" s="9">
        <f t="shared" si="6"/>
        <v>34057.316232457051</v>
      </c>
      <c r="AV10" s="9">
        <f t="shared" si="6"/>
        <v>34666.270707748161</v>
      </c>
      <c r="AW10" s="9">
        <f t="shared" si="6"/>
        <v>35277.725446634809</v>
      </c>
      <c r="AX10" s="9">
        <f t="shared" si="6"/>
        <v>35242.62560894058</v>
      </c>
      <c r="AY10" s="9">
        <f t="shared" si="6"/>
        <v>35149.589918129641</v>
      </c>
      <c r="AZ10" s="9">
        <f t="shared" si="6"/>
        <v>36477.010754232724</v>
      </c>
      <c r="BA10" s="9">
        <f t="shared" si="6"/>
        <v>35971.757651329557</v>
      </c>
      <c r="BB10" s="9">
        <f t="shared" si="6"/>
        <v>39202.98510969097</v>
      </c>
      <c r="BC10" s="9">
        <f t="shared" si="6"/>
        <v>37671.739407464127</v>
      </c>
      <c r="BD10" s="9">
        <f t="shared" si="6"/>
        <v>39412.307695587842</v>
      </c>
      <c r="BE10" s="9">
        <f t="shared" si="6"/>
        <v>39127.026350183223</v>
      </c>
    </row>
    <row r="11" spans="1:57" x14ac:dyDescent="0.2">
      <c r="A11" s="8" t="s">
        <v>55</v>
      </c>
      <c r="B11" s="9">
        <f>B26+B43+B60</f>
        <v>0</v>
      </c>
      <c r="C11" s="9">
        <f t="shared" ref="C11:Y12" si="7">C26+C43+C60</f>
        <v>0</v>
      </c>
      <c r="D11" s="9">
        <f t="shared" si="7"/>
        <v>0</v>
      </c>
      <c r="E11" s="9">
        <f t="shared" si="7"/>
        <v>0</v>
      </c>
      <c r="F11" s="9">
        <f t="shared" si="7"/>
        <v>11.023109999999999</v>
      </c>
      <c r="G11" s="9">
        <f t="shared" si="7"/>
        <v>13.227732</v>
      </c>
      <c r="H11" s="9">
        <f t="shared" si="7"/>
        <v>13.227732</v>
      </c>
      <c r="I11" s="9">
        <f t="shared" si="7"/>
        <v>11.023109999999999</v>
      </c>
      <c r="J11" s="9">
        <f t="shared" si="7"/>
        <v>11.023109999999999</v>
      </c>
      <c r="K11" s="9">
        <f t="shared" si="7"/>
        <v>11.447517362686929</v>
      </c>
      <c r="L11" s="9">
        <f t="shared" si="7"/>
        <v>14.250031999999999</v>
      </c>
      <c r="M11" s="9">
        <f t="shared" si="7"/>
        <v>103.02311</v>
      </c>
      <c r="N11" s="9">
        <f t="shared" si="7"/>
        <v>714.42310999999995</v>
      </c>
      <c r="O11" s="9">
        <f t="shared" si="7"/>
        <v>319.22311000000002</v>
      </c>
      <c r="P11" s="9">
        <f t="shared" si="7"/>
        <v>486.02310999999997</v>
      </c>
      <c r="Q11" s="9">
        <f t="shared" si="7"/>
        <v>656.02310999999997</v>
      </c>
      <c r="R11" s="9">
        <f t="shared" si="7"/>
        <v>975.02310999999997</v>
      </c>
      <c r="S11" s="9">
        <f t="shared" si="7"/>
        <v>497.68412934065526</v>
      </c>
      <c r="T11" s="9">
        <f t="shared" si="7"/>
        <v>1252.211261828073</v>
      </c>
      <c r="U11" s="9">
        <f t="shared" si="7"/>
        <v>1390.8765126490762</v>
      </c>
      <c r="V11" s="9">
        <f t="shared" si="7"/>
        <v>1534.9661086428862</v>
      </c>
      <c r="W11" s="9">
        <f t="shared" si="7"/>
        <v>1874.0639139992386</v>
      </c>
      <c r="X11" s="9">
        <f t="shared" si="7"/>
        <v>1840.9680115290839</v>
      </c>
      <c r="Y11" s="9">
        <f t="shared" si="7"/>
        <v>9203.5666682009924</v>
      </c>
      <c r="Z11" s="9">
        <f>Z26+Z43+Z60</f>
        <v>9240.0564069478096</v>
      </c>
      <c r="AA11" s="9">
        <f t="shared" ref="AA11:BE12" si="8">AA26+AA43+AA60</f>
        <v>10319.865642293113</v>
      </c>
      <c r="AB11" s="9">
        <f t="shared" si="8"/>
        <v>8916.0183063686927</v>
      </c>
      <c r="AC11" s="9">
        <f t="shared" si="8"/>
        <v>9403.751203287211</v>
      </c>
      <c r="AD11" s="9">
        <f t="shared" si="8"/>
        <v>10889.903273489788</v>
      </c>
      <c r="AE11" s="9">
        <f t="shared" si="8"/>
        <v>10296.241533033655</v>
      </c>
      <c r="AF11" s="9">
        <f t="shared" si="8"/>
        <v>10662.636210290912</v>
      </c>
      <c r="AG11" s="9">
        <f t="shared" si="8"/>
        <v>10711.392484406089</v>
      </c>
      <c r="AH11" s="9">
        <f t="shared" si="8"/>
        <v>11331.545204006816</v>
      </c>
      <c r="AI11" s="9">
        <f t="shared" si="8"/>
        <v>9730.894114530669</v>
      </c>
      <c r="AJ11" s="9">
        <f t="shared" si="8"/>
        <v>10408.462738525581</v>
      </c>
      <c r="AK11" s="9">
        <f t="shared" si="8"/>
        <v>9723.4823364228778</v>
      </c>
      <c r="AL11" s="9">
        <f t="shared" si="8"/>
        <v>9288.7326644929617</v>
      </c>
      <c r="AM11" s="9">
        <f t="shared" si="8"/>
        <v>9513.9190586592886</v>
      </c>
      <c r="AN11" s="9">
        <f t="shared" si="8"/>
        <v>7668.3458409923423</v>
      </c>
      <c r="AO11" s="9">
        <f t="shared" si="8"/>
        <v>8754.6104949148357</v>
      </c>
      <c r="AP11" s="9">
        <f t="shared" si="8"/>
        <v>8745.0995811829107</v>
      </c>
      <c r="AQ11" s="9">
        <f t="shared" si="8"/>
        <v>7970.7551437569664</v>
      </c>
      <c r="AR11" s="9">
        <f t="shared" si="8"/>
        <v>7027.7646881049159</v>
      </c>
      <c r="AS11" s="9">
        <f t="shared" si="8"/>
        <v>6962.3497615669867</v>
      </c>
      <c r="AT11" s="9">
        <f t="shared" si="8"/>
        <v>6792.1374962736518</v>
      </c>
      <c r="AU11" s="9">
        <f t="shared" si="8"/>
        <v>5012.371532917763</v>
      </c>
      <c r="AV11" s="9">
        <f t="shared" si="8"/>
        <v>5128.9764377077418</v>
      </c>
      <c r="AW11" s="9">
        <f t="shared" si="8"/>
        <v>4928.5119249950258</v>
      </c>
      <c r="AX11" s="9">
        <f t="shared" si="8"/>
        <v>4419.8748167908716</v>
      </c>
      <c r="AY11" s="9">
        <f t="shared" si="8"/>
        <v>4318.4644785218625</v>
      </c>
      <c r="AZ11" s="9">
        <f t="shared" si="8"/>
        <v>4203.7216443276202</v>
      </c>
      <c r="BA11" s="9">
        <f t="shared" si="8"/>
        <v>4072.6795811547527</v>
      </c>
      <c r="BB11" s="9">
        <f t="shared" si="8"/>
        <v>3946.278999274773</v>
      </c>
      <c r="BC11" s="9">
        <f t="shared" si="8"/>
        <v>3907.3195981369236</v>
      </c>
      <c r="BD11" s="9">
        <f t="shared" si="8"/>
        <v>3824.5975609933589</v>
      </c>
      <c r="BE11" s="9">
        <f t="shared" si="8"/>
        <v>3889.6692897597668</v>
      </c>
    </row>
    <row r="12" spans="1:57" x14ac:dyDescent="0.2">
      <c r="A12" s="8" t="s">
        <v>56</v>
      </c>
      <c r="B12" s="9">
        <f>B27+B44+B61</f>
        <v>0</v>
      </c>
      <c r="C12" s="9">
        <f t="shared" si="7"/>
        <v>0</v>
      </c>
      <c r="D12" s="9">
        <f t="shared" si="7"/>
        <v>0</v>
      </c>
      <c r="E12" s="9">
        <f t="shared" si="7"/>
        <v>0</v>
      </c>
      <c r="F12" s="9">
        <f t="shared" si="7"/>
        <v>11.023109999999999</v>
      </c>
      <c r="G12" s="9">
        <f t="shared" si="7"/>
        <v>13.227732</v>
      </c>
      <c r="H12" s="9">
        <f t="shared" si="7"/>
        <v>13.227732</v>
      </c>
      <c r="I12" s="9">
        <f t="shared" si="7"/>
        <v>11.023109999999999</v>
      </c>
      <c r="J12" s="9">
        <f t="shared" si="7"/>
        <v>11.023109999999999</v>
      </c>
      <c r="K12" s="9">
        <f t="shared" si="7"/>
        <v>11.023109999999999</v>
      </c>
      <c r="L12" s="9">
        <f t="shared" si="7"/>
        <v>13.227732</v>
      </c>
      <c r="M12" s="9">
        <f t="shared" si="7"/>
        <v>11.023109999999999</v>
      </c>
      <c r="N12" s="9">
        <f t="shared" si="7"/>
        <v>11.023109999999999</v>
      </c>
      <c r="O12" s="9">
        <f t="shared" si="7"/>
        <v>11.023109999999999</v>
      </c>
      <c r="P12" s="9">
        <f t="shared" si="7"/>
        <v>11.023109999999999</v>
      </c>
      <c r="Q12" s="9">
        <f t="shared" si="7"/>
        <v>11.023109999999999</v>
      </c>
      <c r="R12" s="9">
        <f t="shared" si="7"/>
        <v>-28.18622360655738</v>
      </c>
      <c r="S12" s="9">
        <f t="shared" si="7"/>
        <v>-112.96077565573771</v>
      </c>
      <c r="T12" s="9">
        <f t="shared" si="7"/>
        <v>-60.240616229508163</v>
      </c>
      <c r="U12" s="9">
        <f t="shared" si="7"/>
        <v>-11.644850655737716</v>
      </c>
      <c r="V12" s="9">
        <f t="shared" si="7"/>
        <v>-3.2205315245901751</v>
      </c>
      <c r="W12" s="9">
        <f t="shared" si="7"/>
        <v>-4.2632564145606011E-14</v>
      </c>
      <c r="X12" s="9">
        <f t="shared" si="7"/>
        <v>0</v>
      </c>
      <c r="Y12" s="9">
        <f t="shared" si="7"/>
        <v>1128.5293773336075</v>
      </c>
      <c r="Z12" s="9">
        <f>Z27+Z44+Z61</f>
        <v>2085.8996100057643</v>
      </c>
      <c r="AA12" s="9">
        <f t="shared" si="8"/>
        <v>2363.9997592785644</v>
      </c>
      <c r="AB12" s="9">
        <f t="shared" si="8"/>
        <v>2782.5166598267433</v>
      </c>
      <c r="AC12" s="9">
        <f t="shared" si="8"/>
        <v>3476.4861945772336</v>
      </c>
      <c r="AD12" s="9">
        <f t="shared" si="8"/>
        <v>7242.9504626153048</v>
      </c>
      <c r="AE12" s="9">
        <f t="shared" si="8"/>
        <v>9664.5101050210978</v>
      </c>
      <c r="AF12" s="9">
        <f t="shared" si="8"/>
        <v>8295.0740823179167</v>
      </c>
      <c r="AG12" s="9">
        <f t="shared" si="8"/>
        <v>10481.270175086442</v>
      </c>
      <c r="AH12" s="9">
        <f t="shared" si="8"/>
        <v>14828.168472728727</v>
      </c>
      <c r="AI12" s="9">
        <f t="shared" si="8"/>
        <v>16420.629635294496</v>
      </c>
      <c r="AJ12" s="9">
        <f t="shared" si="8"/>
        <v>16256.081542047021</v>
      </c>
      <c r="AK12" s="9">
        <f t="shared" si="8"/>
        <v>18863.725650025484</v>
      </c>
      <c r="AL12" s="9">
        <f t="shared" si="8"/>
        <v>20798.784064153493</v>
      </c>
      <c r="AM12" s="9">
        <f t="shared" si="8"/>
        <v>24494.872956182411</v>
      </c>
      <c r="AN12" s="9">
        <f t="shared" si="8"/>
        <v>26470.89740142582</v>
      </c>
      <c r="AO12" s="9">
        <f t="shared" si="8"/>
        <v>27635.893000760017</v>
      </c>
      <c r="AP12" s="9">
        <f t="shared" si="8"/>
        <v>28517.937554764412</v>
      </c>
      <c r="AQ12" s="9">
        <f t="shared" si="8"/>
        <v>24800.568767141653</v>
      </c>
      <c r="AR12" s="9">
        <f t="shared" si="8"/>
        <v>28103.36796150306</v>
      </c>
      <c r="AS12" s="9">
        <f t="shared" si="8"/>
        <v>30938.215460932519</v>
      </c>
      <c r="AT12" s="9">
        <f t="shared" si="8"/>
        <v>29794.121823859157</v>
      </c>
      <c r="AU12" s="9">
        <f t="shared" si="8"/>
        <v>29044.944699539286</v>
      </c>
      <c r="AV12" s="9">
        <f t="shared" si="8"/>
        <v>29537.294270040416</v>
      </c>
      <c r="AW12" s="9">
        <f t="shared" si="8"/>
        <v>30349.213521639787</v>
      </c>
      <c r="AX12" s="9">
        <f t="shared" si="8"/>
        <v>30822.750792149709</v>
      </c>
      <c r="AY12" s="9">
        <f t="shared" si="8"/>
        <v>30831.125439607782</v>
      </c>
      <c r="AZ12" s="9">
        <f t="shared" si="8"/>
        <v>32273.289109905101</v>
      </c>
      <c r="BA12" s="9">
        <f t="shared" si="8"/>
        <v>31899.078070174804</v>
      </c>
      <c r="BB12" s="9">
        <f t="shared" si="8"/>
        <v>35256.706110416198</v>
      </c>
      <c r="BC12" s="9">
        <f t="shared" si="8"/>
        <v>33764.419809327206</v>
      </c>
      <c r="BD12" s="9">
        <f t="shared" si="8"/>
        <v>35587.710134594483</v>
      </c>
      <c r="BE12" s="9">
        <f t="shared" si="8"/>
        <v>35237.357060423456</v>
      </c>
    </row>
    <row r="13" spans="1:57" x14ac:dyDescent="0.2">
      <c r="A13" s="8" t="s">
        <v>57</v>
      </c>
      <c r="B13" s="9" t="e">
        <f>B9-B10</f>
        <v>#REF!</v>
      </c>
      <c r="C13" s="9" t="e">
        <f t="shared" ref="C13:Y13" si="9">C9-C10</f>
        <v>#REF!</v>
      </c>
      <c r="D13" s="9" t="e">
        <f t="shared" si="9"/>
        <v>#REF!</v>
      </c>
      <c r="E13" s="9" t="e">
        <f t="shared" si="9"/>
        <v>#REF!</v>
      </c>
      <c r="F13" s="9" t="e">
        <f t="shared" si="9"/>
        <v>#REF!</v>
      </c>
      <c r="G13" s="9" t="e">
        <f t="shared" si="9"/>
        <v>#REF!</v>
      </c>
      <c r="H13" s="9" t="e">
        <f t="shared" si="9"/>
        <v>#REF!</v>
      </c>
      <c r="I13" s="9" t="e">
        <f t="shared" si="9"/>
        <v>#REF!</v>
      </c>
      <c r="J13" s="9" t="e">
        <f t="shared" si="9"/>
        <v>#REF!</v>
      </c>
      <c r="K13" s="9" t="e">
        <f t="shared" si="9"/>
        <v>#REF!</v>
      </c>
      <c r="L13" s="9" t="e">
        <f t="shared" si="9"/>
        <v>#REF!</v>
      </c>
      <c r="M13" s="9" t="e">
        <f t="shared" si="9"/>
        <v>#REF!</v>
      </c>
      <c r="N13" s="9" t="e">
        <f t="shared" si="9"/>
        <v>#REF!</v>
      </c>
      <c r="O13" s="9" t="e">
        <f t="shared" si="9"/>
        <v>#REF!</v>
      </c>
      <c r="P13" s="9" t="e">
        <f t="shared" si="9"/>
        <v>#REF!</v>
      </c>
      <c r="Q13" s="9" t="e">
        <f t="shared" si="9"/>
        <v>#REF!</v>
      </c>
      <c r="R13" s="9" t="e">
        <f t="shared" si="9"/>
        <v>#REF!</v>
      </c>
      <c r="S13" s="9" t="e">
        <f t="shared" si="9"/>
        <v>#REF!</v>
      </c>
      <c r="T13" s="9" t="e">
        <f t="shared" si="9"/>
        <v>#REF!</v>
      </c>
      <c r="U13" s="9" t="e">
        <f t="shared" si="9"/>
        <v>#REF!</v>
      </c>
      <c r="V13" s="9" t="e">
        <f t="shared" si="9"/>
        <v>#REF!</v>
      </c>
      <c r="W13" s="9" t="e">
        <f t="shared" si="9"/>
        <v>#REF!</v>
      </c>
      <c r="X13" s="9">
        <f t="shared" si="9"/>
        <v>3325.617346733211</v>
      </c>
      <c r="Y13" s="9">
        <f t="shared" si="9"/>
        <v>-7032.9352086686122</v>
      </c>
      <c r="Z13" s="9">
        <f>Z9-Z10</f>
        <v>23377.225534882498</v>
      </c>
      <c r="AA13" s="9">
        <f t="shared" ref="AA13:BE13" si="10">AA9-AA10</f>
        <v>23317.613473559206</v>
      </c>
      <c r="AB13" s="9">
        <f t="shared" si="10"/>
        <v>24944.68572806026</v>
      </c>
      <c r="AC13" s="9">
        <f t="shared" si="10"/>
        <v>26155.983734108508</v>
      </c>
      <c r="AD13" s="9">
        <f t="shared" si="10"/>
        <v>25824.098089619067</v>
      </c>
      <c r="AE13" s="9">
        <f t="shared" si="10"/>
        <v>25743.410391717473</v>
      </c>
      <c r="AF13" s="9">
        <f t="shared" si="10"/>
        <v>25669.266580591669</v>
      </c>
      <c r="AG13" s="9">
        <f t="shared" si="10"/>
        <v>28376.240999808877</v>
      </c>
      <c r="AH13" s="9">
        <f t="shared" si="10"/>
        <v>27491.074991199479</v>
      </c>
      <c r="AI13" s="9">
        <f t="shared" si="10"/>
        <v>29112.224554940207</v>
      </c>
      <c r="AJ13" s="9">
        <f t="shared" si="10"/>
        <v>29694.343593608141</v>
      </c>
      <c r="AK13" s="9">
        <f t="shared" si="10"/>
        <v>28922.27026531547</v>
      </c>
      <c r="AL13" s="9">
        <f t="shared" si="10"/>
        <v>28122.14077839462</v>
      </c>
      <c r="AM13" s="9">
        <f t="shared" si="10"/>
        <v>26912.990100294861</v>
      </c>
      <c r="AN13" s="9">
        <f t="shared" si="10"/>
        <v>26968.709315317981</v>
      </c>
      <c r="AO13" s="9">
        <f t="shared" si="10"/>
        <v>28211.19258211393</v>
      </c>
      <c r="AP13" s="9">
        <f t="shared" si="10"/>
        <v>27832.227748748955</v>
      </c>
      <c r="AQ13" s="9">
        <f t="shared" si="10"/>
        <v>29492.951313560203</v>
      </c>
      <c r="AR13" s="9">
        <f t="shared" si="10"/>
        <v>29715.808335680442</v>
      </c>
      <c r="AS13" s="9">
        <f t="shared" si="10"/>
        <v>29380.518941022332</v>
      </c>
      <c r="AT13" s="9">
        <f t="shared" si="10"/>
        <v>30129.841336099926</v>
      </c>
      <c r="AU13" s="9">
        <f t="shared" si="10"/>
        <v>31047.942080956418</v>
      </c>
      <c r="AV13" s="9">
        <f t="shared" si="10"/>
        <v>31409.732118877655</v>
      </c>
      <c r="AW13" s="9">
        <f t="shared" si="10"/>
        <v>32200.066900216407</v>
      </c>
      <c r="AX13" s="9">
        <f t="shared" si="10"/>
        <v>33093.365285100459</v>
      </c>
      <c r="AY13" s="9">
        <f t="shared" si="10"/>
        <v>33570.20647054883</v>
      </c>
      <c r="AZ13" s="9">
        <f t="shared" si="10"/>
        <v>34395.439252874559</v>
      </c>
      <c r="BA13" s="9">
        <f t="shared" si="10"/>
        <v>34897.573434057042</v>
      </c>
      <c r="BB13" s="9">
        <f t="shared" si="10"/>
        <v>35606.762268000093</v>
      </c>
      <c r="BC13" s="9">
        <f t="shared" si="10"/>
        <v>36429.261734287204</v>
      </c>
      <c r="BD13" s="9">
        <f t="shared" si="10"/>
        <v>36883.740360863776</v>
      </c>
      <c r="BE13" s="9">
        <f t="shared" si="10"/>
        <v>37618.957947974137</v>
      </c>
    </row>
    <row r="14" spans="1:57" x14ac:dyDescent="0.2">
      <c r="A14" s="8" t="s">
        <v>58</v>
      </c>
      <c r="B14" s="9">
        <f>'Soybean Complex'!B49+'Canola Complex'!B49</f>
        <v>17482.868652606008</v>
      </c>
      <c r="C14" s="9">
        <f>'Soybean Complex'!C49+'Canola Complex'!C49</f>
        <v>19548.607845839888</v>
      </c>
      <c r="D14" s="9">
        <f>'Soybean Complex'!D49+'Canola Complex'!D49</f>
        <v>22108.427366706932</v>
      </c>
      <c r="E14" s="9">
        <f>'Soybean Complex'!E49+'Canola Complex'!E49</f>
        <v>21744.570075715768</v>
      </c>
      <c r="F14" s="9">
        <f>'Soybean Complex'!F49+'Canola Complex'!F49</f>
        <v>21484.733463304794</v>
      </c>
      <c r="G14" s="9">
        <f>'Soybean Complex'!G49+'Canola Complex'!G49</f>
        <v>22128.529285335935</v>
      </c>
      <c r="H14" s="9">
        <f>'Soybean Complex'!H49+'Canola Complex'!H49</f>
        <v>22613.912168825267</v>
      </c>
      <c r="I14" s="9">
        <f>'Soybean Complex'!I49+'Canola Complex'!I49</f>
        <v>22065.3843567892</v>
      </c>
      <c r="J14" s="9">
        <f>'Soybean Complex'!J49+'Canola Complex'!J49</f>
        <v>21886.122764355623</v>
      </c>
      <c r="K14" s="9">
        <f>'Soybean Complex'!K49+'Canola Complex'!K49</f>
        <v>22633.716609227464</v>
      </c>
      <c r="L14" s="9">
        <f>'Soybean Complex'!L49+'Canola Complex'!L49</f>
        <v>24059.343767675029</v>
      </c>
      <c r="M14" s="9">
        <f>'Soybean Complex'!M49+'Canola Complex'!M49</f>
        <v>26224.061668771988</v>
      </c>
      <c r="N14" s="9">
        <f>'Soybean Complex'!N49+'Canola Complex'!N49</f>
        <v>27722.955907317471</v>
      </c>
      <c r="O14" s="9">
        <f>'Soybean Complex'!O49+'Canola Complex'!O49</f>
        <v>25801.174625752828</v>
      </c>
      <c r="P14" s="9">
        <f>'Soybean Complex'!P49+'Canola Complex'!P49</f>
        <v>26969.263228536787</v>
      </c>
      <c r="Q14" s="9">
        <f>'Soybean Complex'!Q49+'Canola Complex'!Q49</f>
        <v>30350.056478913633</v>
      </c>
      <c r="R14" s="9">
        <f>'Soybean Complex'!R49+'Canola Complex'!R49</f>
        <v>31089.664100604627</v>
      </c>
      <c r="S14" s="9">
        <f>'Soybean Complex'!S49+'Canola Complex'!S49</f>
        <v>30369.672492821759</v>
      </c>
      <c r="T14" s="9">
        <f>'Soybean Complex'!T49+'Canola Complex'!T49</f>
        <v>32365.814354777387</v>
      </c>
      <c r="U14" s="9">
        <f>'Soybean Complex'!U49+'Canola Complex'!U49</f>
        <v>33192.039765976304</v>
      </c>
      <c r="V14" s="9">
        <f>'Soybean Complex'!V49+'Canola Complex'!V49</f>
        <v>36073.002643898952</v>
      </c>
      <c r="W14" s="9">
        <f>'Soybean Complex'!W49+'Canola Complex'!W49</f>
        <v>37215.338139443367</v>
      </c>
      <c r="X14" s="9">
        <f>'Soybean Complex'!X49+'Canola Complex'!X49</f>
        <v>39185.543984475516</v>
      </c>
      <c r="Y14" s="9">
        <f>'Soybean Complex'!Y49+'Canola Complex'!Y49</f>
        <v>39324.6114183604</v>
      </c>
      <c r="Z14" s="9">
        <f>Z30+Z47+Z63</f>
        <v>10263.435688313913</v>
      </c>
      <c r="AA14" s="9">
        <f t="shared" ref="AA14:BE14" si="11">AA30+AA47+AA63</f>
        <v>10513.954592285838</v>
      </c>
      <c r="AB14" s="9">
        <f t="shared" si="11"/>
        <v>7756.1643315658885</v>
      </c>
      <c r="AC14" s="9">
        <f t="shared" si="11"/>
        <v>8633.7351321048282</v>
      </c>
      <c r="AD14" s="9">
        <f t="shared" si="11"/>
        <v>8311.9770781449079</v>
      </c>
      <c r="AE14" s="9">
        <f t="shared" si="11"/>
        <v>9325.5383724476669</v>
      </c>
      <c r="AF14" s="9">
        <f t="shared" si="11"/>
        <v>8723.2943259322365</v>
      </c>
      <c r="AG14" s="9">
        <f t="shared" si="11"/>
        <v>3969.6056125502228</v>
      </c>
      <c r="AH14" s="9">
        <f t="shared" si="11"/>
        <v>2612.5680141098342</v>
      </c>
      <c r="AI14" s="9">
        <f t="shared" si="11"/>
        <v>2602.0311146849203</v>
      </c>
      <c r="AJ14" s="9">
        <f t="shared" si="11"/>
        <v>2823.5449033162263</v>
      </c>
      <c r="AK14" s="9">
        <f t="shared" si="11"/>
        <v>4088.0010653845752</v>
      </c>
      <c r="AL14" s="9">
        <f t="shared" si="11"/>
        <v>4824.1283641664304</v>
      </c>
      <c r="AM14" s="9">
        <f t="shared" si="11"/>
        <v>4747.1249119926542</v>
      </c>
      <c r="AN14" s="9">
        <f t="shared" si="11"/>
        <v>4829.6252811267104</v>
      </c>
      <c r="AO14" s="9">
        <f t="shared" si="11"/>
        <v>5323.0390819741406</v>
      </c>
      <c r="AP14" s="9">
        <f t="shared" si="11"/>
        <v>5559.7353558247778</v>
      </c>
      <c r="AQ14" s="9">
        <f t="shared" si="11"/>
        <v>5923.873017727773</v>
      </c>
      <c r="AR14" s="9">
        <f t="shared" si="11"/>
        <v>6475.107022726681</v>
      </c>
      <c r="AS14" s="9">
        <f t="shared" si="11"/>
        <v>6940.0664938861719</v>
      </c>
      <c r="AT14" s="9">
        <f t="shared" si="11"/>
        <v>6944.623762331742</v>
      </c>
      <c r="AU14" s="9">
        <f t="shared" si="11"/>
        <v>6948.9120974088219</v>
      </c>
      <c r="AV14" s="9">
        <f t="shared" si="11"/>
        <v>6952.9087117605995</v>
      </c>
      <c r="AW14" s="9">
        <f t="shared" si="11"/>
        <v>6955.4919834336224</v>
      </c>
      <c r="AX14" s="9">
        <f t="shared" si="11"/>
        <v>6956.7947494051068</v>
      </c>
      <c r="AY14" s="9">
        <f t="shared" si="11"/>
        <v>6956.3114904777476</v>
      </c>
      <c r="AZ14" s="9">
        <f t="shared" si="11"/>
        <v>6953.2212621320259</v>
      </c>
      <c r="BA14" s="9">
        <f t="shared" si="11"/>
        <v>6949.1280649233013</v>
      </c>
      <c r="BB14" s="9">
        <f t="shared" si="11"/>
        <v>6945.6340644368056</v>
      </c>
      <c r="BC14" s="9">
        <f t="shared" si="11"/>
        <v>6943.2872972676041</v>
      </c>
      <c r="BD14" s="9">
        <f t="shared" si="11"/>
        <v>6942.0601436113739</v>
      </c>
      <c r="BE14" s="9">
        <f t="shared" si="11"/>
        <v>6950.5462187389276</v>
      </c>
    </row>
    <row r="15" spans="1:57" x14ac:dyDescent="0.2">
      <c r="A15" s="8" t="s">
        <v>59</v>
      </c>
      <c r="B15" s="9" t="e">
        <f>B8-B16</f>
        <v>#REF!</v>
      </c>
      <c r="C15" s="9" t="e">
        <f t="shared" ref="C15:Y15" si="12">C8-C16</f>
        <v>#REF!</v>
      </c>
      <c r="D15" s="9" t="e">
        <f t="shared" si="12"/>
        <v>#REF!</v>
      </c>
      <c r="E15" s="9" t="e">
        <f t="shared" si="12"/>
        <v>#REF!</v>
      </c>
      <c r="F15" s="9" t="e">
        <f t="shared" si="12"/>
        <v>#REF!</v>
      </c>
      <c r="G15" s="9" t="e">
        <f t="shared" si="12"/>
        <v>#REF!</v>
      </c>
      <c r="H15" s="9" t="e">
        <f t="shared" si="12"/>
        <v>#REF!</v>
      </c>
      <c r="I15" s="9" t="e">
        <f t="shared" si="12"/>
        <v>#REF!</v>
      </c>
      <c r="J15" s="9" t="e">
        <f t="shared" si="12"/>
        <v>#REF!</v>
      </c>
      <c r="K15" s="9" t="e">
        <f t="shared" si="12"/>
        <v>#REF!</v>
      </c>
      <c r="L15" s="9" t="e">
        <f t="shared" si="12"/>
        <v>#REF!</v>
      </c>
      <c r="M15" s="9" t="e">
        <f t="shared" si="12"/>
        <v>#REF!</v>
      </c>
      <c r="N15" s="9" t="e">
        <f t="shared" si="12"/>
        <v>#REF!</v>
      </c>
      <c r="O15" s="9" t="e">
        <f t="shared" si="12"/>
        <v>#REF!</v>
      </c>
      <c r="P15" s="9" t="e">
        <f t="shared" si="12"/>
        <v>#REF!</v>
      </c>
      <c r="Q15" s="9" t="e">
        <f t="shared" si="12"/>
        <v>#REF!</v>
      </c>
      <c r="R15" s="9" t="e">
        <f t="shared" si="12"/>
        <v>#REF!</v>
      </c>
      <c r="S15" s="9" t="e">
        <f t="shared" si="12"/>
        <v>#REF!</v>
      </c>
      <c r="T15" s="9" t="e">
        <f t="shared" si="12"/>
        <v>#REF!</v>
      </c>
      <c r="U15" s="9" t="e">
        <f t="shared" si="12"/>
        <v>#REF!</v>
      </c>
      <c r="V15" s="9" t="e">
        <f t="shared" si="12"/>
        <v>#REF!</v>
      </c>
      <c r="W15" s="9" t="e">
        <f t="shared" si="12"/>
        <v>#REF!</v>
      </c>
      <c r="X15" s="9">
        <f t="shared" si="12"/>
        <v>44352.129342737811</v>
      </c>
      <c r="Y15" s="9">
        <f t="shared" si="12"/>
        <v>42623.772255226388</v>
      </c>
      <c r="Z15" s="9">
        <f>Z8-Z16</f>
        <v>44966.617240149986</v>
      </c>
      <c r="AA15" s="9">
        <f t="shared" ref="AA15:BE15" si="13">AA8-AA16</f>
        <v>46515.433467416718</v>
      </c>
      <c r="AB15" s="9">
        <f t="shared" si="13"/>
        <v>44399.385025821583</v>
      </c>
      <c r="AC15" s="9">
        <f t="shared" si="13"/>
        <v>47669.95626407778</v>
      </c>
      <c r="AD15" s="9">
        <f t="shared" si="13"/>
        <v>52268.928903869069</v>
      </c>
      <c r="AE15" s="9">
        <f t="shared" si="13"/>
        <v>55029.700402219896</v>
      </c>
      <c r="AF15" s="9">
        <f t="shared" si="13"/>
        <v>53350.271199132731</v>
      </c>
      <c r="AG15" s="9">
        <f t="shared" si="13"/>
        <v>53538.509271851632</v>
      </c>
      <c r="AH15" s="9">
        <f t="shared" si="13"/>
        <v>56263.356682044854</v>
      </c>
      <c r="AI15" s="9">
        <f t="shared" si="13"/>
        <v>57865.779419450293</v>
      </c>
      <c r="AJ15" s="9">
        <f t="shared" si="13"/>
        <v>59182.432777496972</v>
      </c>
      <c r="AK15" s="9">
        <f t="shared" si="13"/>
        <v>61597.479317148405</v>
      </c>
      <c r="AL15" s="9">
        <f t="shared" si="13"/>
        <v>63033.78587120751</v>
      </c>
      <c r="AM15" s="9">
        <f t="shared" si="13"/>
        <v>65668.907027129215</v>
      </c>
      <c r="AN15" s="9">
        <f t="shared" si="13"/>
        <v>65937.577838862853</v>
      </c>
      <c r="AO15" s="9">
        <f t="shared" si="13"/>
        <v>69924.735159762931</v>
      </c>
      <c r="AP15" s="9">
        <f t="shared" si="13"/>
        <v>70655.000240521054</v>
      </c>
      <c r="AQ15" s="9">
        <f t="shared" si="13"/>
        <v>68188.148242186595</v>
      </c>
      <c r="AR15" s="9">
        <f t="shared" si="13"/>
        <v>71322.048008015103</v>
      </c>
      <c r="AS15" s="9">
        <f t="shared" si="13"/>
        <v>74221.150657408012</v>
      </c>
      <c r="AT15" s="9">
        <f t="shared" si="13"/>
        <v>73660.724418564481</v>
      </c>
      <c r="AU15" s="9">
        <f t="shared" si="13"/>
        <v>72054.170410822291</v>
      </c>
      <c r="AV15" s="9">
        <f t="shared" si="13"/>
        <v>73028.911538386412</v>
      </c>
      <c r="AW15" s="9">
        <f t="shared" si="13"/>
        <v>74433.284330284834</v>
      </c>
      <c r="AX15" s="9">
        <f t="shared" si="13"/>
        <v>75292.785643446143</v>
      </c>
      <c r="AY15" s="9">
        <f t="shared" si="13"/>
        <v>75676.107879156218</v>
      </c>
      <c r="AZ15" s="9">
        <f t="shared" si="13"/>
        <v>77825.671269239305</v>
      </c>
      <c r="BA15" s="9">
        <f t="shared" si="13"/>
        <v>77818.459150309907</v>
      </c>
      <c r="BB15" s="9">
        <f t="shared" si="13"/>
        <v>81755.381442127866</v>
      </c>
      <c r="BC15" s="9">
        <f t="shared" si="13"/>
        <v>81044.288439018928</v>
      </c>
      <c r="BD15" s="9">
        <f t="shared" si="13"/>
        <v>83238.108200062998</v>
      </c>
      <c r="BE15" s="9">
        <f t="shared" si="13"/>
        <v>83696.53051689628</v>
      </c>
    </row>
    <row r="16" spans="1:57" ht="13.5" thickBot="1" x14ac:dyDescent="0.25">
      <c r="A16" s="8" t="s">
        <v>60</v>
      </c>
      <c r="B16" s="9" t="e">
        <f>B32+B49+B65</f>
        <v>#REF!</v>
      </c>
      <c r="C16" s="9" t="e">
        <f t="shared" ref="C16:Y16" si="14">C32+C49+C65</f>
        <v>#REF!</v>
      </c>
      <c r="D16" s="9" t="e">
        <f t="shared" si="14"/>
        <v>#REF!</v>
      </c>
      <c r="E16" s="9" t="e">
        <f t="shared" si="14"/>
        <v>#REF!</v>
      </c>
      <c r="F16" s="9" t="e">
        <f t="shared" si="14"/>
        <v>#REF!</v>
      </c>
      <c r="G16" s="9" t="e">
        <f t="shared" si="14"/>
        <v>#REF!</v>
      </c>
      <c r="H16" s="9" t="e">
        <f t="shared" si="14"/>
        <v>#REF!</v>
      </c>
      <c r="I16" s="9" t="e">
        <f t="shared" si="14"/>
        <v>#REF!</v>
      </c>
      <c r="J16" s="9" t="e">
        <f t="shared" si="14"/>
        <v>#REF!</v>
      </c>
      <c r="K16" s="9" t="e">
        <f t="shared" si="14"/>
        <v>#REF!</v>
      </c>
      <c r="L16" s="9" t="e">
        <f t="shared" si="14"/>
        <v>#REF!</v>
      </c>
      <c r="M16" s="9" t="e">
        <f t="shared" si="14"/>
        <v>#REF!</v>
      </c>
      <c r="N16" s="9" t="e">
        <f t="shared" si="14"/>
        <v>#REF!</v>
      </c>
      <c r="O16" s="9" t="e">
        <f t="shared" si="14"/>
        <v>#REF!</v>
      </c>
      <c r="P16" s="9" t="e">
        <f t="shared" si="14"/>
        <v>#REF!</v>
      </c>
      <c r="Q16" s="9" t="e">
        <f t="shared" si="14"/>
        <v>#REF!</v>
      </c>
      <c r="R16" s="9" t="e">
        <f t="shared" si="14"/>
        <v>#REF!</v>
      </c>
      <c r="S16" s="9" t="e">
        <f t="shared" si="14"/>
        <v>#REF!</v>
      </c>
      <c r="T16" s="9" t="e">
        <f t="shared" si="14"/>
        <v>#REF!</v>
      </c>
      <c r="U16" s="9" t="e">
        <f t="shared" si="14"/>
        <v>#REF!</v>
      </c>
      <c r="V16" s="9" t="e">
        <f t="shared" si="14"/>
        <v>#REF!</v>
      </c>
      <c r="W16" s="9" t="e">
        <f t="shared" si="14"/>
        <v>#REF!</v>
      </c>
      <c r="X16" s="9">
        <f t="shared" si="14"/>
        <v>963.8171730367626</v>
      </c>
      <c r="Y16" s="9">
        <f t="shared" si="14"/>
        <v>2944.1554102923074</v>
      </c>
      <c r="Z16" s="9">
        <f>Z32+Z49+Z65</f>
        <v>3107.715739150769</v>
      </c>
      <c r="AA16" s="9">
        <f t="shared" ref="AA16:BE16" si="15">AA32+AA49+AA65</f>
        <v>3262.4737217643078</v>
      </c>
      <c r="AB16" s="9">
        <f t="shared" si="15"/>
        <v>3287.4276698944614</v>
      </c>
      <c r="AC16" s="9">
        <f t="shared" si="15"/>
        <v>3182.6193006427688</v>
      </c>
      <c r="AD16" s="9">
        <f t="shared" si="15"/>
        <v>2737.2631588329227</v>
      </c>
      <c r="AE16" s="9">
        <f t="shared" si="15"/>
        <v>2573.3795091538464</v>
      </c>
      <c r="AF16" s="9">
        <f t="shared" si="15"/>
        <v>3494.4491376312653</v>
      </c>
      <c r="AG16" s="9">
        <f t="shared" si="15"/>
        <v>6145.3342610828895</v>
      </c>
      <c r="AH16" s="9">
        <f t="shared" si="15"/>
        <v>6779.7978951799241</v>
      </c>
      <c r="AI16" s="9">
        <f t="shared" si="15"/>
        <v>7348.4623084647119</v>
      </c>
      <c r="AJ16" s="9">
        <f t="shared" si="15"/>
        <v>8458.9558883689897</v>
      </c>
      <c r="AK16" s="9">
        <f t="shared" si="15"/>
        <v>9972.5990318498189</v>
      </c>
      <c r="AL16" s="9">
        <f t="shared" si="15"/>
        <v>10966.440259460416</v>
      </c>
      <c r="AM16" s="9">
        <f t="shared" si="15"/>
        <v>12074.810142004299</v>
      </c>
      <c r="AN16" s="9">
        <f t="shared" si="15"/>
        <v>13483.127173312387</v>
      </c>
      <c r="AO16" s="9">
        <f t="shared" si="15"/>
        <v>13233.622107885712</v>
      </c>
      <c r="AP16" s="9">
        <f t="shared" si="15"/>
        <v>12510.877667459761</v>
      </c>
      <c r="AQ16" s="9">
        <f t="shared" si="15"/>
        <v>13449.985821642924</v>
      </c>
      <c r="AR16" s="9">
        <f t="shared" si="15"/>
        <v>13884.172907199538</v>
      </c>
      <c r="AS16" s="9">
        <f t="shared" si="15"/>
        <v>13068.642736869819</v>
      </c>
      <c r="AT16" s="9">
        <f t="shared" si="15"/>
        <v>13471.650113947615</v>
      </c>
      <c r="AU16" s="9">
        <f t="shared" si="15"/>
        <v>15565.229216791609</v>
      </c>
      <c r="AV16" s="9">
        <f t="shared" si="15"/>
        <v>17330.034693290916</v>
      </c>
      <c r="AW16" s="9">
        <f t="shared" si="15"/>
        <v>18325.110186504517</v>
      </c>
      <c r="AX16" s="9">
        <f t="shared" si="15"/>
        <v>19727.315904709791</v>
      </c>
      <c r="AY16" s="9">
        <f t="shared" si="15"/>
        <v>21147.953073883429</v>
      </c>
      <c r="AZ16" s="9">
        <f t="shared" si="15"/>
        <v>21757.644906597292</v>
      </c>
      <c r="BA16" s="9">
        <f t="shared" si="15"/>
        <v>23820.711157134872</v>
      </c>
      <c r="BB16" s="9">
        <f t="shared" si="15"/>
        <v>23900.975582155712</v>
      </c>
      <c r="BC16" s="9">
        <f t="shared" si="15"/>
        <v>26642.292093739001</v>
      </c>
      <c r="BD16" s="9">
        <f t="shared" si="15"/>
        <v>27571.845644227116</v>
      </c>
      <c r="BE16" s="9">
        <f t="shared" si="15"/>
        <v>29004.258733062623</v>
      </c>
    </row>
    <row r="17" spans="1:57" ht="13.5" thickBot="1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</row>
    <row r="18" spans="1:57" ht="15" x14ac:dyDescent="0.25">
      <c r="A18" s="14" t="s">
        <v>70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</row>
    <row r="19" spans="1:57" s="35" customFormat="1" ht="13.5" thickBot="1" x14ac:dyDescent="0.25">
      <c r="A19" s="34"/>
      <c r="B19" s="34" t="str">
        <f t="shared" ref="B19:BE19" si="16">B4</f>
        <v xml:space="preserve">95/96 </v>
      </c>
      <c r="C19" s="34" t="str">
        <f t="shared" si="16"/>
        <v xml:space="preserve">96/97 </v>
      </c>
      <c r="D19" s="34" t="str">
        <f t="shared" si="16"/>
        <v xml:space="preserve">97/98 </v>
      </c>
      <c r="E19" s="34" t="str">
        <f t="shared" si="16"/>
        <v xml:space="preserve">98/99 </v>
      </c>
      <c r="F19" s="34" t="str">
        <f t="shared" si="16"/>
        <v xml:space="preserve">99/00 </v>
      </c>
      <c r="G19" s="34" t="str">
        <f t="shared" si="16"/>
        <v xml:space="preserve">00/01 </v>
      </c>
      <c r="H19" s="34" t="str">
        <f t="shared" si="16"/>
        <v xml:space="preserve">01/02 </v>
      </c>
      <c r="I19" s="34" t="str">
        <f t="shared" si="16"/>
        <v xml:space="preserve">02/03 </v>
      </c>
      <c r="J19" s="34" t="str">
        <f t="shared" si="16"/>
        <v xml:space="preserve">03/04 </v>
      </c>
      <c r="K19" s="34" t="str">
        <f t="shared" si="16"/>
        <v xml:space="preserve">04/05 </v>
      </c>
      <c r="L19" s="34" t="str">
        <f t="shared" si="16"/>
        <v xml:space="preserve">05/06 </v>
      </c>
      <c r="M19" s="34" t="str">
        <f t="shared" si="16"/>
        <v xml:space="preserve">06/07 </v>
      </c>
      <c r="N19" s="34" t="str">
        <f t="shared" si="16"/>
        <v xml:space="preserve">07/08 </v>
      </c>
      <c r="O19" s="34" t="str">
        <f t="shared" si="16"/>
        <v xml:space="preserve">08/09 </v>
      </c>
      <c r="P19" s="34" t="str">
        <f t="shared" si="16"/>
        <v xml:space="preserve">09/10 </v>
      </c>
      <c r="Q19" s="34" t="str">
        <f t="shared" si="16"/>
        <v xml:space="preserve">10/11 </v>
      </c>
      <c r="R19" s="34" t="str">
        <f t="shared" si="16"/>
        <v xml:space="preserve">11/12 </v>
      </c>
      <c r="S19" s="34" t="str">
        <f t="shared" si="16"/>
        <v xml:space="preserve">12/13 </v>
      </c>
      <c r="T19" s="34" t="str">
        <f t="shared" si="16"/>
        <v xml:space="preserve">13/14 </v>
      </c>
      <c r="U19" s="34" t="str">
        <f t="shared" si="16"/>
        <v xml:space="preserve">14/15 </v>
      </c>
      <c r="V19" s="34" t="str">
        <f t="shared" si="16"/>
        <v xml:space="preserve">15/16 </v>
      </c>
      <c r="W19" s="34" t="str">
        <f t="shared" si="16"/>
        <v xml:space="preserve">16/17 </v>
      </c>
      <c r="X19" s="34" t="str">
        <f t="shared" si="16"/>
        <v xml:space="preserve">17/18 </v>
      </c>
      <c r="Y19" s="34" t="str">
        <f t="shared" si="16"/>
        <v xml:space="preserve">18/19 </v>
      </c>
      <c r="Z19" s="34">
        <f t="shared" si="16"/>
        <v>2019</v>
      </c>
      <c r="AA19" s="34">
        <f t="shared" si="16"/>
        <v>2020</v>
      </c>
      <c r="AB19" s="34">
        <f t="shared" si="16"/>
        <v>2021</v>
      </c>
      <c r="AC19" s="34">
        <f t="shared" si="16"/>
        <v>2022</v>
      </c>
      <c r="AD19" s="34">
        <f t="shared" si="16"/>
        <v>2023</v>
      </c>
      <c r="AE19" s="34">
        <f t="shared" si="16"/>
        <v>2024</v>
      </c>
      <c r="AF19" s="34">
        <f t="shared" si="16"/>
        <v>2025</v>
      </c>
      <c r="AG19" s="34">
        <f t="shared" si="16"/>
        <v>2026</v>
      </c>
      <c r="AH19" s="34">
        <f t="shared" si="16"/>
        <v>2027</v>
      </c>
      <c r="AI19" s="34">
        <f t="shared" si="16"/>
        <v>2028</v>
      </c>
      <c r="AJ19" s="34">
        <f t="shared" si="16"/>
        <v>2029</v>
      </c>
      <c r="AK19" s="34">
        <f t="shared" si="16"/>
        <v>2030</v>
      </c>
      <c r="AL19" s="34">
        <f t="shared" si="16"/>
        <v>2031</v>
      </c>
      <c r="AM19" s="34">
        <f t="shared" si="16"/>
        <v>2032</v>
      </c>
      <c r="AN19" s="34">
        <f t="shared" si="16"/>
        <v>2033</v>
      </c>
      <c r="AO19" s="34">
        <f t="shared" si="16"/>
        <v>2034</v>
      </c>
      <c r="AP19" s="34">
        <f t="shared" si="16"/>
        <v>2035</v>
      </c>
      <c r="AQ19" s="34">
        <f t="shared" si="16"/>
        <v>2036</v>
      </c>
      <c r="AR19" s="34">
        <f t="shared" si="16"/>
        <v>2037</v>
      </c>
      <c r="AS19" s="34">
        <f t="shared" si="16"/>
        <v>2038</v>
      </c>
      <c r="AT19" s="34">
        <f t="shared" si="16"/>
        <v>2039</v>
      </c>
      <c r="AU19" s="34">
        <f t="shared" si="16"/>
        <v>2040</v>
      </c>
      <c r="AV19" s="34">
        <f t="shared" si="16"/>
        <v>2041</v>
      </c>
      <c r="AW19" s="34">
        <f t="shared" si="16"/>
        <v>2042</v>
      </c>
      <c r="AX19" s="34">
        <f t="shared" si="16"/>
        <v>2043</v>
      </c>
      <c r="AY19" s="34">
        <f t="shared" si="16"/>
        <v>2044</v>
      </c>
      <c r="AZ19" s="34">
        <f t="shared" si="16"/>
        <v>2045</v>
      </c>
      <c r="BA19" s="34">
        <f t="shared" si="16"/>
        <v>2046</v>
      </c>
      <c r="BB19" s="34">
        <f t="shared" si="16"/>
        <v>2047</v>
      </c>
      <c r="BC19" s="34">
        <f t="shared" si="16"/>
        <v>2048</v>
      </c>
      <c r="BD19" s="34">
        <f t="shared" si="16"/>
        <v>2049</v>
      </c>
      <c r="BE19" s="34">
        <f t="shared" si="16"/>
        <v>2050</v>
      </c>
    </row>
    <row r="20" spans="1:57" ht="14.25" x14ac:dyDescent="0.2">
      <c r="A20" s="16" t="str">
        <f>'[7]Inedible Tallow Complex'!A3</f>
        <v>Carryin (October 1)</v>
      </c>
      <c r="B20" s="17" t="e">
        <f>'Soybean Complex'!B75+'Canola Complex'!B74</f>
        <v>#REF!</v>
      </c>
      <c r="C20" s="17" t="e">
        <f>'Soybean Complex'!C75+'Canola Complex'!C74</f>
        <v>#REF!</v>
      </c>
      <c r="D20" s="17">
        <f>'Soybean Complex'!D75+'Canola Complex'!D74</f>
        <v>1578.1999999999998</v>
      </c>
      <c r="E20" s="17">
        <f>'Soybean Complex'!E75+'Canola Complex'!E74</f>
        <v>1497.7</v>
      </c>
      <c r="F20" s="17">
        <f>'Soybean Complex'!F75+'Canola Complex'!F74</f>
        <v>1705.5</v>
      </c>
      <c r="G20" s="17">
        <f>'Soybean Complex'!G75+'Canola Complex'!G74</f>
        <v>2195.9</v>
      </c>
      <c r="H20" s="17">
        <f>'Soybean Complex'!H75+'Canola Complex'!H74</f>
        <v>2853.7840000000001</v>
      </c>
      <c r="I20" s="17">
        <f>'Soybean Complex'!I75+'Canola Complex'!I74</f>
        <v>2401.1949999999997</v>
      </c>
      <c r="J20" s="17">
        <f>'Soybean Complex'!J75+'Canola Complex'!J74</f>
        <v>1549.7</v>
      </c>
      <c r="K20" s="17">
        <f>'Soybean Complex'!K75+'Canola Complex'!K74</f>
        <v>1137.4000000000001</v>
      </c>
      <c r="L20" s="17">
        <f>'Soybean Complex'!L75+'Canola Complex'!L74</f>
        <v>1795.3</v>
      </c>
      <c r="M20" s="17">
        <f>'Soybean Complex'!M75+'Canola Complex'!M74</f>
        <v>3372.7979999999998</v>
      </c>
      <c r="N20" s="17">
        <f>'Soybean Complex'!N75+'Canola Complex'!N74</f>
        <v>3210.2</v>
      </c>
      <c r="O20" s="17">
        <f>'Soybean Complex'!O75+'Canola Complex'!O74</f>
        <v>2631</v>
      </c>
      <c r="P20" s="17">
        <f>'Soybean Complex'!P75+'Canola Complex'!P74</f>
        <v>3085.1</v>
      </c>
      <c r="Q20" s="17">
        <f>'Soybean Complex'!Q75+'Canola Complex'!Q74</f>
        <v>3623.9750000000004</v>
      </c>
      <c r="R20" s="17">
        <f>'Soybean Complex'!R75+'Canola Complex'!R74</f>
        <v>2724.3379394237863</v>
      </c>
      <c r="S20" s="17">
        <f>'Soybean Complex'!S75+'Canola Complex'!S74</f>
        <v>2726.9238429826501</v>
      </c>
      <c r="T20" s="17">
        <f>'Soybean Complex'!T75+'Canola Complex'!T74</f>
        <v>1846.010646808232</v>
      </c>
      <c r="U20" s="17">
        <f>'Soybean Complex'!U75+'Canola Complex'!U74</f>
        <v>1440.7923728200885</v>
      </c>
      <c r="V20" s="17">
        <f>'Soybean Complex'!V75+'Canola Complex'!V74</f>
        <v>2121.5770199999997</v>
      </c>
      <c r="W20" s="17">
        <f>'Soybean Complex'!W75+'Canola Complex'!W74</f>
        <v>1940.3443000000002</v>
      </c>
      <c r="X20" s="17">
        <f>'Soybean Complex'!X75+'Canola Complex'!X74</f>
        <v>2006.3730799999998</v>
      </c>
      <c r="Y20" s="17">
        <f>'Soybean Complex'!Y75+'Canola Complex'!Y74</f>
        <v>2145.2420000000002</v>
      </c>
      <c r="Z20" s="17">
        <f>'Soybean Complex'!Z75+'Canola Complex'!Z74</f>
        <v>2154.3789999999999</v>
      </c>
      <c r="AA20" s="17">
        <f>'Soybean Complex'!AA75+'Canola Complex'!AA74</f>
        <v>2264.8129999999996</v>
      </c>
      <c r="AB20" s="17">
        <f>'Soybean Complex'!AB75+'Canola Complex'!AB74</f>
        <v>2275.393</v>
      </c>
      <c r="AC20" s="17">
        <f>'Soybean Complex'!AC75+'Canola Complex'!AC74</f>
        <v>2605.0619999999999</v>
      </c>
      <c r="AD20" s="18">
        <f>'Soybean Complex'!AD75+'Canola Complex'!AD74</f>
        <v>2496.79</v>
      </c>
      <c r="AE20" s="18">
        <f>'Soybean Complex'!AE75+'Canola Complex'!AE74</f>
        <v>2013.558</v>
      </c>
      <c r="AF20" s="18">
        <f>'Soybean Complex'!AF75+'Canola Complex'!AF74</f>
        <v>1813.4349999999999</v>
      </c>
      <c r="AG20" s="18">
        <f>'Soybean Complex'!AG75+'Canola Complex'!AG74</f>
        <v>2698.7219175543423</v>
      </c>
      <c r="AH20" s="18">
        <f>'Soybean Complex'!AH75+'Canola Complex'!AH74</f>
        <v>5334.3584055059664</v>
      </c>
      <c r="AI20" s="18">
        <f>'Soybean Complex'!AI75+'Canola Complex'!AI74</f>
        <v>5957.2901706799239</v>
      </c>
      <c r="AJ20" s="18">
        <f>'Soybean Complex'!AJ75+'Canola Complex'!AJ74</f>
        <v>6523.7499619647115</v>
      </c>
      <c r="AK20" s="18">
        <f>'Soybean Complex'!AK75+'Canola Complex'!AK74</f>
        <v>7632.2226383689895</v>
      </c>
      <c r="AL20" s="18">
        <f>'Soybean Complex'!AL75+'Canola Complex'!AL74</f>
        <v>9146.0495003498181</v>
      </c>
      <c r="AM20" s="18">
        <f>'Soybean Complex'!AM75+'Canola Complex'!AM74</f>
        <v>10140.215768383492</v>
      </c>
      <c r="AN20" s="18">
        <f>'Soybean Complex'!AN75+'Canola Complex'!AN74</f>
        <v>11239.258404004298</v>
      </c>
      <c r="AO20" s="18">
        <f>'Soybean Complex'!AO75+'Canola Complex'!AO74</f>
        <v>12647.520319762387</v>
      </c>
      <c r="AP20" s="18">
        <f>'Soybean Complex'!AP75+'Canola Complex'!AP74</f>
        <v>12384.653266508789</v>
      </c>
      <c r="AQ20" s="18">
        <f>'Soybean Complex'!AQ75+'Canola Complex'!AQ74</f>
        <v>11652.08553920976</v>
      </c>
      <c r="AR20" s="18">
        <f>'Soybean Complex'!AR75+'Canola Complex'!AR74</f>
        <v>12588.487378566</v>
      </c>
      <c r="AS20" s="18">
        <f>'Soybean Complex'!AS75+'Canola Complex'!AS74</f>
        <v>13013.347217199538</v>
      </c>
      <c r="AT20" s="18">
        <f>'Soybean Complex'!AT75+'Canola Complex'!AT74</f>
        <v>12196.029324542895</v>
      </c>
      <c r="AU20" s="18">
        <f>'Soybean Complex'!AU75+'Canola Complex'!AU74</f>
        <v>12588.699002947615</v>
      </c>
      <c r="AV20" s="18">
        <f>'Soybean Complex'!AV75+'Canola Complex'!AV74</f>
        <v>14680.490383464687</v>
      </c>
      <c r="AW20" s="18">
        <f>'Soybean Complex'!AW75+'Canola Complex'!AW74</f>
        <v>16434.958161290917</v>
      </c>
      <c r="AX20" s="18">
        <f>'Soybean Complex'!AX75+'Canola Complex'!AX74</f>
        <v>17417.314681427593</v>
      </c>
      <c r="AY20" s="18">
        <f>'Soybean Complex'!AY75+'Canola Complex'!AY74</f>
        <v>18810.193152709791</v>
      </c>
      <c r="AZ20" s="18">
        <f>'Soybean Complex'!AZ75+'Canola Complex'!AZ74</f>
        <v>20229.042599556509</v>
      </c>
      <c r="BA20" s="18">
        <f>'Soybean Complex'!BA75+'Canola Complex'!BA74</f>
        <v>20828.396733597292</v>
      </c>
      <c r="BB20" s="18">
        <f>'Soybean Complex'!BB75+'Canola Complex'!BB74</f>
        <v>22889.76712105795</v>
      </c>
      <c r="BC20" s="18">
        <f>'Soybean Complex'!BC75+'Canola Complex'!BC74</f>
        <v>22959.008436078791</v>
      </c>
      <c r="BD20" s="18">
        <f>'Soybean Complex'!BD75+'Canola Complex'!BD74</f>
        <v>25689.255908037077</v>
      </c>
      <c r="BE20" s="18">
        <f>'Soybean Complex'!BE75+'Canola Complex'!BE74</f>
        <v>26596.212083025192</v>
      </c>
    </row>
    <row r="21" spans="1:57" ht="14.25" x14ac:dyDescent="0.2">
      <c r="A21" s="16" t="str">
        <f>'[7]Inedible Tallow Complex'!A4</f>
        <v>Production</v>
      </c>
      <c r="B21" s="17">
        <f>'Soybean Complex'!B76+'Canola Complex'!B75</f>
        <v>15601.658007999999</v>
      </c>
      <c r="C21" s="17">
        <f>'Soybean Complex'!C76+'Canola Complex'!C75</f>
        <v>16113.558008</v>
      </c>
      <c r="D21" s="17">
        <f>'Soybean Complex'!D76+'Canola Complex'!D75</f>
        <v>18504.258008000001</v>
      </c>
      <c r="E21" s="17">
        <f>'Soybean Complex'!E76+'Canola Complex'!E75</f>
        <v>18439.658008000002</v>
      </c>
      <c r="F21" s="17">
        <f>'Soybean Complex'!F76+'Canola Complex'!F75</f>
        <v>18186.258007999997</v>
      </c>
      <c r="G21" s="17">
        <f>'Soybean Complex'!G76+'Canola Complex'!G75</f>
        <v>18781.258008000001</v>
      </c>
      <c r="H21" s="17">
        <f>'Soybean Complex'!H76+'Canola Complex'!H75</f>
        <v>19259.858007999999</v>
      </c>
      <c r="I21" s="17">
        <f>'Soybean Complex'!I76+'Canola Complex'!I75</f>
        <v>18791.758008000001</v>
      </c>
      <c r="J21" s="17">
        <f>'Soybean Complex'!J76+'Canola Complex'!J75</f>
        <v>17442.158007999999</v>
      </c>
      <c r="K21" s="17">
        <f>'Soybean Complex'!K76+'Canola Complex'!K75</f>
        <v>19721.358007999999</v>
      </c>
      <c r="L21" s="17">
        <f>'Soybean Complex'!L76+'Canola Complex'!L75</f>
        <v>20748.958007999998</v>
      </c>
      <c r="M21" s="17">
        <f>'Soybean Complex'!M76+'Canola Complex'!M75</f>
        <v>20850.592518000001</v>
      </c>
      <c r="N21" s="17">
        <f>'Soybean Complex'!N76+'Canola Complex'!N75</f>
        <v>20941.339587999999</v>
      </c>
      <c r="O21" s="17">
        <f>'Soybean Complex'!O76+'Canola Complex'!O75</f>
        <v>19106.558008000004</v>
      </c>
      <c r="P21" s="17">
        <f>'Soybean Complex'!P76+'Canola Complex'!P75</f>
        <v>19976.957528000003</v>
      </c>
      <c r="Q21" s="17">
        <f>'Soybean Complex'!Q76+'Canola Complex'!Q75</f>
        <v>19234.835318524434</v>
      </c>
      <c r="R21" s="17">
        <f>'Soybean Complex'!R76+'Canola Complex'!R75</f>
        <v>19987.217968698817</v>
      </c>
      <c r="S21" s="17">
        <f>'Soybean Complex'!S76+'Canola Complex'!S75</f>
        <v>19697.53049802758</v>
      </c>
      <c r="T21" s="17">
        <f>'Soybean Complex'!T76+'Canola Complex'!T75</f>
        <v>20368.196136283485</v>
      </c>
      <c r="U21" s="17">
        <f>'Soybean Complex'!U76+'Canola Complex'!U75</f>
        <v>21663.066861795087</v>
      </c>
      <c r="V21" s="17">
        <f>'Soybean Complex'!V76+'Canola Complex'!V75</f>
        <v>22311.789007999996</v>
      </c>
      <c r="W21" s="17">
        <f>'Soybean Complex'!W76+'Canola Complex'!W75</f>
        <v>22484.967008</v>
      </c>
      <c r="X21" s="17">
        <f>'Soybean Complex'!X76+'Canola Complex'!X75</f>
        <v>24133.986008000003</v>
      </c>
      <c r="Y21" s="17">
        <f>'Soybean Complex'!Y76+'Canola Complex'!Y75</f>
        <v>24455.323008000003</v>
      </c>
      <c r="Z21" s="17">
        <f>'Soybean Complex'!Z76+'Canola Complex'!Z75</f>
        <v>25675.014000000006</v>
      </c>
      <c r="AA21" s="17">
        <f>'Soybean Complex'!AA76+'Canola Complex'!AA75</f>
        <v>27282.909000000003</v>
      </c>
      <c r="AB21" s="17">
        <f>'Soybean Complex'!AB76+'Canola Complex'!AB75</f>
        <v>26888.026999999998</v>
      </c>
      <c r="AC21" s="18">
        <f>'Soybean Complex'!AC76+'Canola Complex'!AC75</f>
        <v>27482.487323896035</v>
      </c>
      <c r="AD21" s="18">
        <f>'Soybean Complex'!AD76+'Canola Complex'!AD75</f>
        <v>28389.777000000002</v>
      </c>
      <c r="AE21" s="18">
        <f>'Soybean Complex'!AE76+'Canola Complex'!AE75</f>
        <v>29552.03082574952</v>
      </c>
      <c r="AF21" s="18">
        <f>'Soybean Complex'!AF76+'Canola Complex'!AF75</f>
        <v>30400.425196840653</v>
      </c>
      <c r="AG21" s="18">
        <f>'Soybean Complex'!AG76+'Canola Complex'!AG75</f>
        <v>31598.383440809772</v>
      </c>
      <c r="AH21" s="18">
        <f>'Soybean Complex'!AH76+'Canola Complex'!AH75</f>
        <v>31054.159485858312</v>
      </c>
      <c r="AI21" s="18">
        <f>'Soybean Complex'!AI76+'Canola Complex'!AI75</f>
        <v>31811.403039773129</v>
      </c>
      <c r="AJ21" s="18">
        <f>'Soybean Complex'!AJ76+'Canola Complex'!AJ75</f>
        <v>32865.385086117516</v>
      </c>
      <c r="AK21" s="18">
        <f>'Soybean Complex'!AK76+'Canola Complex'!AK75</f>
        <v>34935.086064210111</v>
      </c>
      <c r="AL21" s="18">
        <f>'Soybean Complex'!AL76+'Canola Complex'!AL75</f>
        <v>35507.339674632123</v>
      </c>
      <c r="AM21" s="18">
        <f>'Soybean Complex'!AM76+'Canola Complex'!AM75</f>
        <v>37200.67462684054</v>
      </c>
      <c r="AN21" s="18">
        <f>'Soybean Complex'!AN76+'Canola Complex'!AN75</f>
        <v>37092.910787543035</v>
      </c>
      <c r="AO21" s="18">
        <f>'Soybean Complex'!AO76+'Canola Complex'!AO75</f>
        <v>38635.02695682137</v>
      </c>
      <c r="AP21" s="18">
        <f>'Soybean Complex'!AP76+'Canola Complex'!AP75</f>
        <v>38234.308841717066</v>
      </c>
      <c r="AQ21" s="18">
        <f>'Soybean Complex'!AQ76+'Canola Complex'!AQ75</f>
        <v>37320.313914856597</v>
      </c>
      <c r="AR21" s="18">
        <f>'Soybean Complex'!AR76+'Canola Complex'!AR75</f>
        <v>39095.767461562027</v>
      </c>
      <c r="AS21" s="18">
        <f>'Soybean Complex'!AS76+'Canola Complex'!AS75</f>
        <v>39400.975300727798</v>
      </c>
      <c r="AT21" s="18">
        <f>'Soybean Complex'!AT76+'Canola Complex'!AT75</f>
        <v>39529.200116851614</v>
      </c>
      <c r="AU21" s="18">
        <f>'Soybean Complex'!AU76+'Canola Complex'!AU75</f>
        <v>39396.576832721883</v>
      </c>
      <c r="AV21" s="18">
        <f>'Soybean Complex'!AV76+'Canola Complex'!AV75</f>
        <v>39404.158855028829</v>
      </c>
      <c r="AW21" s="18">
        <f>'Soybean Complex'!AW76+'Canola Complex'!AW75</f>
        <v>39068.814404428078</v>
      </c>
      <c r="AX21" s="18">
        <f>'Soybean Complex'!AX76+'Canola Complex'!AX75</f>
        <v>39116.091703765152</v>
      </c>
      <c r="AY21" s="18">
        <f>'Soybean Complex'!AY76+'Canola Complex'!AY75</f>
        <v>38972.784941462036</v>
      </c>
      <c r="AZ21" s="18">
        <f>'Soybean Complex'!AZ76+'Canola Complex'!AZ75</f>
        <v>39601.755444662966</v>
      </c>
      <c r="BA21" s="18">
        <f>'Soybean Complex'!BA76+'Canola Complex'!BA75</f>
        <v>40707.184511389059</v>
      </c>
      <c r="BB21" s="18">
        <f>'Soybean Complex'!BB76+'Canola Complex'!BB75</f>
        <v>41730.370862488446</v>
      </c>
      <c r="BC21" s="18">
        <f>'Soybean Complex'!BC76+'Canola Complex'!BC75</f>
        <v>42820.907115276568</v>
      </c>
      <c r="BD21" s="18">
        <f>'Soybean Complex'!BD76+'Canola Complex'!BD75</f>
        <v>42676.293964094373</v>
      </c>
      <c r="BE21" s="18">
        <f>'Soybean Complex'!BE76+'Canola Complex'!BE75</f>
        <v>42769.17626403537</v>
      </c>
    </row>
    <row r="22" spans="1:57" ht="14.25" x14ac:dyDescent="0.2">
      <c r="A22" s="16" t="str">
        <f>'[7]Inedible Tallow Complex'!A5</f>
        <v>Imports</v>
      </c>
      <c r="B22" s="17">
        <f>'Soybean Complex'!B77+'Canola Complex'!B76</f>
        <v>1190.8845548586</v>
      </c>
      <c r="C22" s="17">
        <f>'Soybean Complex'!C77+'Canola Complex'!C76</f>
        <v>1159.0617181373998</v>
      </c>
      <c r="D22" s="17">
        <f>'Soybean Complex'!D77+'Canola Complex'!D76</f>
        <v>1170.4362448842001</v>
      </c>
      <c r="E22" s="17">
        <f>'Soybean Complex'!E77+'Canola Complex'!E76</f>
        <v>1191.2536085814002</v>
      </c>
      <c r="F22" s="17">
        <f>'Soybean Complex'!F77+'Canola Complex'!F76</f>
        <v>1258.9696756223998</v>
      </c>
      <c r="G22" s="17">
        <f>'Soybean Complex'!G77+'Canola Complex'!G76</f>
        <v>1273.5087167880001</v>
      </c>
      <c r="H22" s="17">
        <f>'Soybean Complex'!H77+'Canola Complex'!H76</f>
        <v>1155.3169472082</v>
      </c>
      <c r="I22" s="17">
        <f>'Soybean Complex'!I77+'Canola Complex'!I76</f>
        <v>1027.9142669124001</v>
      </c>
      <c r="J22" s="17">
        <f>'Soybean Complex'!J77+'Canola Complex'!J76</f>
        <v>1429.4770246293801</v>
      </c>
      <c r="K22" s="17">
        <f>'Soybean Complex'!K77+'Canola Complex'!K76</f>
        <v>1006.94460395226</v>
      </c>
      <c r="L22" s="17">
        <f>'Soybean Complex'!L77+'Canola Complex'!L76</f>
        <v>1523.8172062749202</v>
      </c>
      <c r="M22" s="17">
        <f>'Soybean Complex'!M77+'Canola Complex'!M76</f>
        <v>1569.7019410021001</v>
      </c>
      <c r="N22" s="17">
        <f>'Soybean Complex'!N77+'Canola Complex'!N76</f>
        <v>2182.4000019407999</v>
      </c>
      <c r="O22" s="17">
        <f>'Soybean Complex'!O77+'Canola Complex'!O76</f>
        <v>2382.0943386343006</v>
      </c>
      <c r="P22" s="17">
        <f>'Soybean Complex'!P77+'Canola Complex'!P76</f>
        <v>2429.5153187336</v>
      </c>
      <c r="Q22" s="17">
        <f>'Soybean Complex'!Q77+'Canola Complex'!Q76</f>
        <v>3265.5568741163602</v>
      </c>
      <c r="R22" s="17">
        <f>'Soybean Complex'!R77+'Canola Complex'!R76</f>
        <v>3418.0278550995595</v>
      </c>
      <c r="S22" s="17">
        <f>'Soybean Complex'!S77+'Canola Complex'!S76</f>
        <v>2929.28632986908</v>
      </c>
      <c r="T22" s="17">
        <f>'Soybean Complex'!T77+'Canola Complex'!T76</f>
        <v>3532.3849316576598</v>
      </c>
      <c r="U22" s="17">
        <f>'Soybean Complex'!U77+'Canola Complex'!U76</f>
        <v>3944.6911309644202</v>
      </c>
      <c r="V22" s="17">
        <f>'Soybean Complex'!V77+'Canola Complex'!V76</f>
        <v>4236.7484821330609</v>
      </c>
      <c r="W22" s="17">
        <f>'Soybean Complex'!W77+'Canola Complex'!W76</f>
        <v>4717.5565817076204</v>
      </c>
      <c r="X22" s="17">
        <f>'Soybean Complex'!X77+'Canola Complex'!X76</f>
        <v>4406.3671722337795</v>
      </c>
      <c r="Y22" s="17">
        <f>'Soybean Complex'!Y77+'Canola Complex'!Y76</f>
        <v>4262.3549590000002</v>
      </c>
      <c r="Z22" s="17">
        <f>'Soybean Complex'!Z77+'Canola Complex'!Z76</f>
        <v>4406.7630179999996</v>
      </c>
      <c r="AA22" s="17">
        <f>'Soybean Complex'!AA77+'Canola Complex'!AA76</f>
        <v>4192.6143148847996</v>
      </c>
      <c r="AB22" s="17">
        <f>'Soybean Complex'!AB77+'Canola Complex'!AB76</f>
        <v>4675.1802766073988</v>
      </c>
      <c r="AC22" s="18">
        <f>'Soybean Complex'!AC77+'Canola Complex'!AC76</f>
        <v>4993.8105464100008</v>
      </c>
      <c r="AD22" s="18">
        <f>'Soybean Complex'!AD77+'Canola Complex'!AD76</f>
        <v>7051.0235828507984</v>
      </c>
      <c r="AE22" s="18">
        <f>'Soybean Complex'!AE77+'Canola Complex'!AE76</f>
        <v>8204.0267792699997</v>
      </c>
      <c r="AF22" s="18">
        <f>'Soybean Complex'!AF77+'Canola Complex'!AF76</f>
        <v>6445.8590010196194</v>
      </c>
      <c r="AG22" s="18">
        <f>'Soybean Complex'!AG77+'Canola Complex'!AG76</f>
        <v>6643.2595292095821</v>
      </c>
      <c r="AH22" s="18">
        <f>'Soybean Complex'!AH77+'Canola Complex'!AH76</f>
        <v>7233.0836062456756</v>
      </c>
      <c r="AI22" s="18">
        <f>'Soybean Complex'!AI77+'Canola Complex'!AI76</f>
        <v>7565.7850682668995</v>
      </c>
      <c r="AJ22" s="18">
        <f>'Soybean Complex'!AJ77+'Canola Complex'!AJ76</f>
        <v>7998.4157299014742</v>
      </c>
      <c r="AK22" s="18">
        <f>'Soybean Complex'!AK77+'Canola Complex'!AK76</f>
        <v>8470.9689747660068</v>
      </c>
      <c r="AL22" s="18">
        <f>'Soybean Complex'!AL77+'Canola Complex'!AL76</f>
        <v>8740.5820547258536</v>
      </c>
      <c r="AM22" s="18">
        <f>'Soybean Complex'!AM77+'Canola Complex'!AM76</f>
        <v>9690.732276236191</v>
      </c>
      <c r="AN22" s="18">
        <f>'Soybean Complex'!AN77+'Canola Complex'!AN76</f>
        <v>9972.8157593938831</v>
      </c>
      <c r="AO22" s="18">
        <f>'Soybean Complex'!AO77+'Canola Complex'!AO76</f>
        <v>10136.58207161803</v>
      </c>
      <c r="AP22" s="18">
        <f>'Soybean Complex'!AP77+'Canola Complex'!AP76</f>
        <v>10193.812972195186</v>
      </c>
      <c r="AQ22" s="18">
        <f>'Soybean Complex'!AQ77+'Canola Complex'!AQ76</f>
        <v>9658.8225934344136</v>
      </c>
      <c r="AR22" s="18">
        <f>'Soybean Complex'!AR77+'Canola Complex'!AR76</f>
        <v>9851.6086521815214</v>
      </c>
      <c r="AS22" s="18">
        <f>'Soybean Complex'!AS77+'Canola Complex'!AS76</f>
        <v>10410.033634037893</v>
      </c>
      <c r="AT22" s="18">
        <f>'Soybean Complex'!AT77+'Canola Complex'!AT76</f>
        <v>10546.614755037452</v>
      </c>
      <c r="AU22" s="18">
        <f>'Soybean Complex'!AU77+'Canola Complex'!AU76</f>
        <v>10364.175039626729</v>
      </c>
      <c r="AV22" s="18">
        <f>'Soybean Complex'!AV77+'Canola Complex'!AV76</f>
        <v>10583.507153616874</v>
      </c>
      <c r="AW22" s="18">
        <f>'Soybean Complex'!AW77+'Canola Complex'!AW76</f>
        <v>11014.122309835251</v>
      </c>
      <c r="AX22" s="18">
        <f>'Soybean Complex'!AX77+'Canola Complex'!AX76</f>
        <v>11426.528774877625</v>
      </c>
      <c r="AY22" s="18">
        <f>'Soybean Complex'!AY77+'Canola Complex'!AY76</f>
        <v>11683.364175927587</v>
      </c>
      <c r="AZ22" s="18">
        <f>'Soybean Complex'!AZ77+'Canola Complex'!AZ76</f>
        <v>11787.272575608706</v>
      </c>
      <c r="BA22" s="18">
        <f>'Soybean Complex'!BA77+'Canola Complex'!BA76</f>
        <v>11896.766314190345</v>
      </c>
      <c r="BB22" s="18">
        <f>'Soybean Complex'!BB77+'Canola Complex'!BB76</f>
        <v>12177.785988264863</v>
      </c>
      <c r="BC22" s="18">
        <f>'Soybean Complex'!BC77+'Canola Complex'!BC76</f>
        <v>12447.480354757108</v>
      </c>
      <c r="BD22" s="18">
        <f>'Soybean Complex'!BD77+'Canola Complex'!BD76</f>
        <v>12694.461819388252</v>
      </c>
      <c r="BE22" s="18">
        <f>'Soybean Complex'!BE77+'Canola Complex'!BE76</f>
        <v>12961.016005512283</v>
      </c>
    </row>
    <row r="23" spans="1:57" ht="14.25" x14ac:dyDescent="0.2">
      <c r="A23" s="16" t="str">
        <f>'[7]Inedible Tallow Complex'!A6</f>
        <v xml:space="preserve">    Total Supply</v>
      </c>
      <c r="B23" s="17" t="e">
        <f>SUM(B20:B22)</f>
        <v>#REF!</v>
      </c>
      <c r="C23" s="17" t="e">
        <f t="shared" ref="C23:BE23" si="17">SUM(C20:C22)</f>
        <v>#REF!</v>
      </c>
      <c r="D23" s="17">
        <f t="shared" si="17"/>
        <v>21252.894252884202</v>
      </c>
      <c r="E23" s="17">
        <f t="shared" si="17"/>
        <v>21128.611616581402</v>
      </c>
      <c r="F23" s="17">
        <f t="shared" si="17"/>
        <v>21150.727683622397</v>
      </c>
      <c r="G23" s="17">
        <f t="shared" si="17"/>
        <v>22250.666724788003</v>
      </c>
      <c r="H23" s="17">
        <f t="shared" si="17"/>
        <v>23268.9589552082</v>
      </c>
      <c r="I23" s="17">
        <f t="shared" si="17"/>
        <v>22220.867274912402</v>
      </c>
      <c r="J23" s="17">
        <f t="shared" si="17"/>
        <v>20421.33503262938</v>
      </c>
      <c r="K23" s="17">
        <f t="shared" si="17"/>
        <v>21865.70261195226</v>
      </c>
      <c r="L23" s="17">
        <f t="shared" si="17"/>
        <v>24068.075214274919</v>
      </c>
      <c r="M23" s="17">
        <f t="shared" si="17"/>
        <v>25793.092459002099</v>
      </c>
      <c r="N23" s="17">
        <f t="shared" si="17"/>
        <v>26333.939589940801</v>
      </c>
      <c r="O23" s="17">
        <f t="shared" si="17"/>
        <v>24119.652346634306</v>
      </c>
      <c r="P23" s="17">
        <f t="shared" si="17"/>
        <v>25491.572846733601</v>
      </c>
      <c r="Q23" s="17">
        <f t="shared" si="17"/>
        <v>26124.367192640791</v>
      </c>
      <c r="R23" s="17">
        <f t="shared" si="17"/>
        <v>26129.583763222163</v>
      </c>
      <c r="S23" s="17">
        <f t="shared" si="17"/>
        <v>25353.74067087931</v>
      </c>
      <c r="T23" s="17">
        <f t="shared" si="17"/>
        <v>25746.591714749375</v>
      </c>
      <c r="U23" s="17">
        <f t="shared" si="17"/>
        <v>27048.550365579595</v>
      </c>
      <c r="V23" s="17">
        <f t="shared" si="17"/>
        <v>28670.114510133059</v>
      </c>
      <c r="W23" s="17">
        <f t="shared" si="17"/>
        <v>29142.867889707621</v>
      </c>
      <c r="X23" s="17">
        <f t="shared" si="17"/>
        <v>30546.726260233783</v>
      </c>
      <c r="Y23" s="17">
        <f t="shared" si="17"/>
        <v>30862.919967000005</v>
      </c>
      <c r="Z23" s="17">
        <f t="shared" si="17"/>
        <v>32236.156018000009</v>
      </c>
      <c r="AA23" s="17">
        <f t="shared" si="17"/>
        <v>33740.3363148848</v>
      </c>
      <c r="AB23" s="17">
        <f t="shared" si="17"/>
        <v>33838.600276607394</v>
      </c>
      <c r="AC23" s="18">
        <f t="shared" si="17"/>
        <v>35081.359870306034</v>
      </c>
      <c r="AD23" s="18">
        <f t="shared" si="17"/>
        <v>37937.590582850804</v>
      </c>
      <c r="AE23" s="18">
        <f t="shared" si="17"/>
        <v>39769.61560501952</v>
      </c>
      <c r="AF23" s="18">
        <f t="shared" si="17"/>
        <v>38659.719197860271</v>
      </c>
      <c r="AG23" s="18">
        <f t="shared" si="17"/>
        <v>40940.364887573691</v>
      </c>
      <c r="AH23" s="18">
        <f t="shared" si="17"/>
        <v>43621.601497609954</v>
      </c>
      <c r="AI23" s="18">
        <f t="shared" si="17"/>
        <v>45334.478278719958</v>
      </c>
      <c r="AJ23" s="18">
        <f t="shared" si="17"/>
        <v>47387.550777983706</v>
      </c>
      <c r="AK23" s="18">
        <f t="shared" si="17"/>
        <v>51038.277677345111</v>
      </c>
      <c r="AL23" s="18">
        <f t="shared" si="17"/>
        <v>53393.9712297078</v>
      </c>
      <c r="AM23" s="18">
        <f t="shared" si="17"/>
        <v>57031.622671460224</v>
      </c>
      <c r="AN23" s="18">
        <f t="shared" si="17"/>
        <v>58304.984950941216</v>
      </c>
      <c r="AO23" s="18">
        <f t="shared" si="17"/>
        <v>61419.129348201786</v>
      </c>
      <c r="AP23" s="18">
        <f t="shared" si="17"/>
        <v>60812.775080421037</v>
      </c>
      <c r="AQ23" s="18">
        <f t="shared" si="17"/>
        <v>58631.222047500771</v>
      </c>
      <c r="AR23" s="18">
        <f t="shared" si="17"/>
        <v>61535.863492309552</v>
      </c>
      <c r="AS23" s="18">
        <f t="shared" si="17"/>
        <v>62824.356151965228</v>
      </c>
      <c r="AT23" s="18">
        <f t="shared" si="17"/>
        <v>62271.844196431957</v>
      </c>
      <c r="AU23" s="18">
        <f t="shared" si="17"/>
        <v>62349.450875296228</v>
      </c>
      <c r="AV23" s="18">
        <f t="shared" si="17"/>
        <v>64668.156392110388</v>
      </c>
      <c r="AW23" s="18">
        <f t="shared" si="17"/>
        <v>66517.894875554251</v>
      </c>
      <c r="AX23" s="18">
        <f t="shared" si="17"/>
        <v>67959.935160070367</v>
      </c>
      <c r="AY23" s="18">
        <f t="shared" si="17"/>
        <v>69466.342270099412</v>
      </c>
      <c r="AZ23" s="18">
        <f t="shared" si="17"/>
        <v>71618.070619828184</v>
      </c>
      <c r="BA23" s="18">
        <f t="shared" si="17"/>
        <v>73432.347559176691</v>
      </c>
      <c r="BB23" s="18">
        <f t="shared" si="17"/>
        <v>76797.923971811251</v>
      </c>
      <c r="BC23" s="18">
        <f t="shared" si="17"/>
        <v>78227.395906112462</v>
      </c>
      <c r="BD23" s="18">
        <f t="shared" si="17"/>
        <v>81060.0116915197</v>
      </c>
      <c r="BE23" s="18">
        <f t="shared" si="17"/>
        <v>82326.404352572848</v>
      </c>
    </row>
    <row r="24" spans="1:57" ht="14.25" x14ac:dyDescent="0.2">
      <c r="A24" s="16" t="str">
        <f>'[7]Inedible Tallow Complex'!A7</f>
        <v>Domestic Use</v>
      </c>
      <c r="B24" s="17" t="e">
        <f>B31-B30</f>
        <v>#REF!</v>
      </c>
      <c r="C24" s="17" t="e">
        <f t="shared" ref="C24:BE24" si="18">C31-C30</f>
        <v>#REF!</v>
      </c>
      <c r="D24" s="17" t="e">
        <f t="shared" si="18"/>
        <v>#REF!</v>
      </c>
      <c r="E24" s="17" t="e">
        <f t="shared" si="18"/>
        <v>#REF!</v>
      </c>
      <c r="F24" s="17" t="e">
        <f t="shared" si="18"/>
        <v>#REF!</v>
      </c>
      <c r="G24" s="17" t="e">
        <f t="shared" si="18"/>
        <v>#REF!</v>
      </c>
      <c r="H24" s="17" t="e">
        <f t="shared" si="18"/>
        <v>#REF!</v>
      </c>
      <c r="I24" s="17" t="e">
        <f t="shared" si="18"/>
        <v>#REF!</v>
      </c>
      <c r="J24" s="17" t="e">
        <f t="shared" si="18"/>
        <v>#REF!</v>
      </c>
      <c r="K24" s="17" t="e">
        <f t="shared" si="18"/>
        <v>#REF!</v>
      </c>
      <c r="L24" s="17" t="e">
        <f t="shared" si="18"/>
        <v>#REF!</v>
      </c>
      <c r="M24" s="17" t="e">
        <f t="shared" si="18"/>
        <v>#REF!</v>
      </c>
      <c r="N24" s="17" t="e">
        <f t="shared" si="18"/>
        <v>#REF!</v>
      </c>
      <c r="O24" s="17" t="e">
        <f t="shared" si="18"/>
        <v>#REF!</v>
      </c>
      <c r="P24" s="17" t="e">
        <f t="shared" si="18"/>
        <v>#REF!</v>
      </c>
      <c r="Q24" s="17" t="e">
        <f t="shared" si="18"/>
        <v>#REF!</v>
      </c>
      <c r="R24" s="17" t="e">
        <f t="shared" si="18"/>
        <v>#REF!</v>
      </c>
      <c r="S24" s="17" t="e">
        <f t="shared" si="18"/>
        <v>#REF!</v>
      </c>
      <c r="T24" s="17" t="e">
        <f t="shared" si="18"/>
        <v>#REF!</v>
      </c>
      <c r="U24" s="17" t="e">
        <f t="shared" si="18"/>
        <v>#REF!</v>
      </c>
      <c r="V24" s="17" t="e">
        <f t="shared" si="18"/>
        <v>#REF!</v>
      </c>
      <c r="W24" s="17" t="e">
        <f t="shared" si="18"/>
        <v>#REF!</v>
      </c>
      <c r="X24" s="17">
        <f t="shared" si="18"/>
        <v>6477.178506696695</v>
      </c>
      <c r="Y24" s="17">
        <f t="shared" si="18"/>
        <v>26189.003993503266</v>
      </c>
      <c r="Z24" s="17">
        <f t="shared" si="18"/>
        <v>27639.409271000011</v>
      </c>
      <c r="AA24" s="17">
        <f t="shared" si="18"/>
        <v>28614.714963144401</v>
      </c>
      <c r="AB24" s="17">
        <f t="shared" si="18"/>
        <v>29507.575518930797</v>
      </c>
      <c r="AC24" s="18">
        <f t="shared" si="18"/>
        <v>31061.462654506435</v>
      </c>
      <c r="AD24" s="18">
        <f t="shared" si="18"/>
        <v>35504.322730068809</v>
      </c>
      <c r="AE24" s="18">
        <f t="shared" si="18"/>
        <v>36868.73443460132</v>
      </c>
      <c r="AF24" s="18">
        <f t="shared" si="18"/>
        <v>33629.105937631874</v>
      </c>
      <c r="AG24" s="18">
        <f t="shared" si="18"/>
        <v>35006.279522592449</v>
      </c>
      <c r="AH24" s="18">
        <f t="shared" si="18"/>
        <v>37045.964069824106</v>
      </c>
      <c r="AI24" s="18">
        <f t="shared" si="18"/>
        <v>38195.517602395048</v>
      </c>
      <c r="AJ24" s="18">
        <f t="shared" si="18"/>
        <v>39137.713665328265</v>
      </c>
      <c r="AK24" s="18">
        <f t="shared" si="18"/>
        <v>41257.657975588139</v>
      </c>
      <c r="AL24" s="18">
        <f t="shared" si="18"/>
        <v>42616.827965514174</v>
      </c>
      <c r="AM24" s="18">
        <f t="shared" si="18"/>
        <v>45178.27034612892</v>
      </c>
      <c r="AN24" s="18">
        <f t="shared" si="18"/>
        <v>45031.930602584856</v>
      </c>
      <c r="AO24" s="18">
        <f t="shared" si="18"/>
        <v>48409.792720254809</v>
      </c>
      <c r="AP24" s="18">
        <f t="shared" si="18"/>
        <v>48535.941516926337</v>
      </c>
      <c r="AQ24" s="18">
        <f t="shared" si="18"/>
        <v>45417.572867219475</v>
      </c>
      <c r="AR24" s="18">
        <f t="shared" si="18"/>
        <v>47897.318908819165</v>
      </c>
      <c r="AS24" s="18">
        <f t="shared" si="18"/>
        <v>50003.482599950454</v>
      </c>
      <c r="AT24" s="18">
        <f t="shared" si="18"/>
        <v>49058.08027701969</v>
      </c>
      <c r="AU24" s="18">
        <f t="shared" si="18"/>
        <v>47044.033535591312</v>
      </c>
      <c r="AV24" s="18">
        <f t="shared" si="18"/>
        <v>47607.887290251303</v>
      </c>
      <c r="AW24" s="18">
        <f t="shared" si="18"/>
        <v>48474.232842309248</v>
      </c>
      <c r="AX24" s="18">
        <f t="shared" si="18"/>
        <v>48522.42657444533</v>
      </c>
      <c r="AY24" s="18">
        <f t="shared" si="18"/>
        <v>48609.016624530734</v>
      </c>
      <c r="AZ24" s="18">
        <f t="shared" si="18"/>
        <v>50160.357373351362</v>
      </c>
      <c r="BA24" s="18">
        <f t="shared" si="18"/>
        <v>49912.282411232438</v>
      </c>
      <c r="BB24" s="18">
        <f t="shared" si="18"/>
        <v>53207.60066590811</v>
      </c>
      <c r="BC24" s="18">
        <f t="shared" si="18"/>
        <v>51905.82779437436</v>
      </c>
      <c r="BD24" s="18">
        <f t="shared" si="18"/>
        <v>53830.494103075107</v>
      </c>
      <c r="BE24" s="18">
        <f t="shared" si="18"/>
        <v>53623.448438088955</v>
      </c>
    </row>
    <row r="25" spans="1:57" ht="14.25" x14ac:dyDescent="0.2">
      <c r="A25" s="16" t="str">
        <f>'[7]Inedible Tallow Complex'!A8</f>
        <v xml:space="preserve">  Biomas-Based Diesel</v>
      </c>
      <c r="B25" s="17">
        <f>B26+B27</f>
        <v>0</v>
      </c>
      <c r="C25" s="17">
        <f t="shared" ref="C25:BE25" si="19">C26+C27</f>
        <v>0</v>
      </c>
      <c r="D25" s="17">
        <f t="shared" si="19"/>
        <v>0</v>
      </c>
      <c r="E25" s="17">
        <f t="shared" si="19"/>
        <v>0</v>
      </c>
      <c r="F25" s="17">
        <f t="shared" si="19"/>
        <v>0</v>
      </c>
      <c r="G25" s="17">
        <f t="shared" si="19"/>
        <v>0</v>
      </c>
      <c r="H25" s="17">
        <f t="shared" si="19"/>
        <v>0</v>
      </c>
      <c r="I25" s="17">
        <f t="shared" si="19"/>
        <v>0</v>
      </c>
      <c r="J25" s="17">
        <f t="shared" si="19"/>
        <v>0</v>
      </c>
      <c r="K25" s="17">
        <f t="shared" si="19"/>
        <v>0.42440736268692969</v>
      </c>
      <c r="L25" s="17">
        <f t="shared" si="19"/>
        <v>1.0222999999999998</v>
      </c>
      <c r="M25" s="17">
        <f t="shared" si="19"/>
        <v>92</v>
      </c>
      <c r="N25" s="17">
        <f t="shared" si="19"/>
        <v>703.4</v>
      </c>
      <c r="O25" s="17">
        <f t="shared" si="19"/>
        <v>308.20000000000005</v>
      </c>
      <c r="P25" s="17">
        <f t="shared" si="19"/>
        <v>475</v>
      </c>
      <c r="Q25" s="17">
        <f t="shared" si="19"/>
        <v>645</v>
      </c>
      <c r="R25" s="17">
        <f t="shared" si="19"/>
        <v>924.79066639344262</v>
      </c>
      <c r="S25" s="17">
        <f t="shared" si="19"/>
        <v>305.01611434426229</v>
      </c>
      <c r="T25" s="17">
        <f t="shared" si="19"/>
        <v>904.45627377049186</v>
      </c>
      <c r="U25" s="17">
        <f t="shared" si="19"/>
        <v>912.85203934426227</v>
      </c>
      <c r="V25" s="17">
        <f t="shared" si="19"/>
        <v>991.40173647540985</v>
      </c>
      <c r="W25" s="17">
        <f t="shared" si="19"/>
        <v>1294.3700000000001</v>
      </c>
      <c r="X25" s="17">
        <f t="shared" si="19"/>
        <v>1390.9630468750001</v>
      </c>
      <c r="Y25" s="17">
        <f t="shared" si="19"/>
        <v>9847.9065205774441</v>
      </c>
      <c r="Z25" s="17">
        <f t="shared" si="19"/>
        <v>10634.126509108979</v>
      </c>
      <c r="AA25" s="17">
        <f t="shared" si="19"/>
        <v>11964.175962594571</v>
      </c>
      <c r="AB25" s="17">
        <f t="shared" si="19"/>
        <v>11027.114897750424</v>
      </c>
      <c r="AC25" s="18">
        <f t="shared" si="19"/>
        <v>11915.34428278998</v>
      </c>
      <c r="AD25" s="18">
        <f t="shared" si="19"/>
        <v>16403.0060710613</v>
      </c>
      <c r="AE25" s="18">
        <f t="shared" si="19"/>
        <v>18040.678137046096</v>
      </c>
      <c r="AF25" s="18">
        <f t="shared" si="19"/>
        <v>15454.423856850455</v>
      </c>
      <c r="AG25" s="18">
        <f t="shared" si="19"/>
        <v>15918.334783428758</v>
      </c>
      <c r="AH25" s="18">
        <f t="shared" si="19"/>
        <v>19654.591676243013</v>
      </c>
      <c r="AI25" s="18">
        <f t="shared" si="19"/>
        <v>19489.511998273021</v>
      </c>
      <c r="AJ25" s="18">
        <f t="shared" si="19"/>
        <v>19874.139951332767</v>
      </c>
      <c r="AK25" s="18">
        <f t="shared" si="19"/>
        <v>22283.217821540107</v>
      </c>
      <c r="AL25" s="18">
        <f t="shared" si="19"/>
        <v>23966.034318507587</v>
      </c>
      <c r="AM25" s="18">
        <f t="shared" si="19"/>
        <v>27793.575991340767</v>
      </c>
      <c r="AN25" s="18">
        <f t="shared" si="19"/>
        <v>27848.400719667581</v>
      </c>
      <c r="AO25" s="18">
        <f t="shared" si="19"/>
        <v>30020.987501180658</v>
      </c>
      <c r="AP25" s="18">
        <f t="shared" si="19"/>
        <v>30843.907895982113</v>
      </c>
      <c r="AQ25" s="18">
        <f t="shared" si="19"/>
        <v>26342.186845071294</v>
      </c>
      <c r="AR25" s="18">
        <f t="shared" si="19"/>
        <v>28700.968870391967</v>
      </c>
      <c r="AS25" s="18">
        <f t="shared" si="19"/>
        <v>31471.519683097569</v>
      </c>
      <c r="AT25" s="18">
        <f t="shared" si="19"/>
        <v>30157.532922739767</v>
      </c>
      <c r="AU25" s="18">
        <f t="shared" si="19"/>
        <v>27628.510609479745</v>
      </c>
      <c r="AV25" s="18">
        <f t="shared" si="19"/>
        <v>28237.316720303766</v>
      </c>
      <c r="AW25" s="18">
        <f t="shared" si="19"/>
        <v>28839.801948657423</v>
      </c>
      <c r="AX25" s="18">
        <f t="shared" si="19"/>
        <v>28800.651378080889</v>
      </c>
      <c r="AY25" s="18">
        <f t="shared" si="19"/>
        <v>28707.628623001725</v>
      </c>
      <c r="AZ25" s="18">
        <f t="shared" si="19"/>
        <v>30034.923157293953</v>
      </c>
      <c r="BA25" s="18">
        <f t="shared" si="19"/>
        <v>29529.738963506512</v>
      </c>
      <c r="BB25" s="18">
        <f t="shared" si="19"/>
        <v>32760.976264186567</v>
      </c>
      <c r="BC25" s="18">
        <f t="shared" si="19"/>
        <v>31229.747423967699</v>
      </c>
      <c r="BD25" s="18">
        <f t="shared" si="19"/>
        <v>32970.31189679345</v>
      </c>
      <c r="BE25" s="18">
        <f t="shared" si="19"/>
        <v>32685.030330675054</v>
      </c>
    </row>
    <row r="26" spans="1:57" ht="14.25" x14ac:dyDescent="0.2">
      <c r="A26" s="16" t="str">
        <f>'[7]Inedible Tallow Complex'!A9</f>
        <v xml:space="preserve">    Biodiesel</v>
      </c>
      <c r="B26" s="17">
        <f>'Soybean Complex'!B81+'Canola Complex'!B80</f>
        <v>0</v>
      </c>
      <c r="C26" s="17">
        <f>'Soybean Complex'!C81+'Canola Complex'!C80</f>
        <v>0</v>
      </c>
      <c r="D26" s="17">
        <f>'Soybean Complex'!D81+'Canola Complex'!D80</f>
        <v>0</v>
      </c>
      <c r="E26" s="17">
        <f>'Soybean Complex'!E81+'Canola Complex'!E80</f>
        <v>0</v>
      </c>
      <c r="F26" s="17">
        <f>'Soybean Complex'!F81+'Canola Complex'!F80</f>
        <v>0</v>
      </c>
      <c r="G26" s="17">
        <f>'Soybean Complex'!G81+'Canola Complex'!G80</f>
        <v>0</v>
      </c>
      <c r="H26" s="17">
        <f>'Soybean Complex'!H81+'Canola Complex'!H80</f>
        <v>0</v>
      </c>
      <c r="I26" s="17">
        <f>'Soybean Complex'!I81+'Canola Complex'!I80</f>
        <v>0</v>
      </c>
      <c r="J26" s="17">
        <f>'Soybean Complex'!J81+'Canola Complex'!J80</f>
        <v>0</v>
      </c>
      <c r="K26" s="17">
        <f>'Soybean Complex'!K81+'Canola Complex'!K80</f>
        <v>0.42440736268692969</v>
      </c>
      <c r="L26" s="17">
        <f>'Soybean Complex'!L81+'Canola Complex'!L80</f>
        <v>1.0222999999999998</v>
      </c>
      <c r="M26" s="17">
        <f>'Soybean Complex'!M81+'Canola Complex'!M80</f>
        <v>92</v>
      </c>
      <c r="N26" s="17">
        <f>'Soybean Complex'!N81+'Canola Complex'!N80</f>
        <v>703.4</v>
      </c>
      <c r="O26" s="17">
        <f>'Soybean Complex'!O81+'Canola Complex'!O80</f>
        <v>308.20000000000005</v>
      </c>
      <c r="P26" s="17">
        <f>'Soybean Complex'!P81+'Canola Complex'!P80</f>
        <v>475</v>
      </c>
      <c r="Q26" s="17">
        <f>'Soybean Complex'!Q81+'Canola Complex'!Q80</f>
        <v>645</v>
      </c>
      <c r="R26" s="17">
        <f>'Soybean Complex'!R81+'Canola Complex'!R80</f>
        <v>964</v>
      </c>
      <c r="S26" s="17">
        <f>'Soybean Complex'!S81+'Canola Complex'!S80</f>
        <v>429</v>
      </c>
      <c r="T26" s="17">
        <f>'Soybean Complex'!T81+'Canola Complex'!T80</f>
        <v>975.72</v>
      </c>
      <c r="U26" s="17">
        <f>'Soybean Complex'!U81+'Canola Complex'!U80</f>
        <v>935.52</v>
      </c>
      <c r="V26" s="17">
        <f>'Soybean Complex'!V81+'Canola Complex'!V80</f>
        <v>1007.85</v>
      </c>
      <c r="W26" s="17">
        <f>'Soybean Complex'!W81+'Canola Complex'!W80</f>
        <v>1294.3700000000001</v>
      </c>
      <c r="X26" s="17">
        <f>'Soybean Complex'!X81+'Canola Complex'!X80</f>
        <v>1390.9630468750001</v>
      </c>
      <c r="Y26" s="17">
        <f>'Soybean Complex'!Y81+'Canola Complex'!Y80</f>
        <v>8719.3771432438371</v>
      </c>
      <c r="Z26" s="17">
        <f>'Soybean Complex'!Z81+'Canola Complex'!Z80</f>
        <v>8548.2268991032142</v>
      </c>
      <c r="AA26" s="17">
        <f>'Soybean Complex'!AA81+'Canola Complex'!AA80</f>
        <v>9600.1762033160066</v>
      </c>
      <c r="AB26" s="17">
        <f>'Soybean Complex'!AB81+'Canola Complex'!AB80</f>
        <v>8244.5982379236812</v>
      </c>
      <c r="AC26" s="18">
        <f>'Soybean Complex'!AC81+'Canola Complex'!AC80</f>
        <v>8438.8580882127462</v>
      </c>
      <c r="AD26" s="18">
        <f>'Soybean Complex'!AD81+'Canola Complex'!AD80</f>
        <v>9160.0556084459949</v>
      </c>
      <c r="AE26" s="18">
        <f>'Soybean Complex'!AE81+'Canola Complex'!AE80</f>
        <v>8376.1680320249998</v>
      </c>
      <c r="AF26" s="18">
        <f>'Soybean Complex'!AF81+'Canola Complex'!AF80</f>
        <v>8307.7841941116949</v>
      </c>
      <c r="AG26" s="18">
        <f>'Soybean Complex'!AG81+'Canola Complex'!AG80</f>
        <v>7778.3809258561287</v>
      </c>
      <c r="AH26" s="18">
        <f>'Soybean Complex'!AH81+'Canola Complex'!AH80</f>
        <v>7765.0047168114916</v>
      </c>
      <c r="AI26" s="18">
        <f>'Soybean Complex'!AI81+'Canola Complex'!AI80</f>
        <v>6174.447998476594</v>
      </c>
      <c r="AJ26" s="18">
        <f>'Soybean Complex'!AJ81+'Canola Complex'!AJ80</f>
        <v>6860.8618315069798</v>
      </c>
      <c r="AK26" s="18">
        <f>'Soybean Complex'!AK81+'Canola Complex'!AK80</f>
        <v>6799.527185269405</v>
      </c>
      <c r="AL26" s="18">
        <f>'Soybean Complex'!AL81+'Canola Complex'!AL80</f>
        <v>6624.1179773135618</v>
      </c>
      <c r="AM26" s="18">
        <f>'Soybean Complex'!AM81+'Canola Complex'!AM80</f>
        <v>6840.5638977584667</v>
      </c>
      <c r="AN26" s="18">
        <f>'Soybean Complex'!AN81+'Canola Complex'!AN80</f>
        <v>4998.2310065192332</v>
      </c>
      <c r="AO26" s="18">
        <f>'Soybean Complex'!AO81+'Canola Complex'!AO80</f>
        <v>6086.0600751988732</v>
      </c>
      <c r="AP26" s="18">
        <f>'Soybean Complex'!AP81+'Canola Complex'!AP80</f>
        <v>6077.0943218868561</v>
      </c>
      <c r="AQ26" s="18">
        <f>'Soybean Complex'!AQ81+'Canola Complex'!AQ80</f>
        <v>5301.8270714438968</v>
      </c>
      <c r="AR26" s="18">
        <f>'Soybean Complex'!AR81+'Canola Complex'!AR80</f>
        <v>4357.9739387651125</v>
      </c>
      <c r="AS26" s="18">
        <f>'Soybean Complex'!AS81+'Canola Complex'!AS80</f>
        <v>4293.2718945393863</v>
      </c>
      <c r="AT26" s="18">
        <f>'Soybean Complex'!AT81+'Canola Complex'!AT80</f>
        <v>4123.2670227351537</v>
      </c>
      <c r="AU26" s="18">
        <f>'Soybean Complex'!AU81+'Canola Complex'!AU80</f>
        <v>2343.4370486147591</v>
      </c>
      <c r="AV26" s="18">
        <f>'Soybean Complex'!AV81+'Canola Complex'!AV80</f>
        <v>2459.8561991166807</v>
      </c>
      <c r="AW26" s="18">
        <f>'Soybean Complex'!AW81+'Canola Complex'!AW80</f>
        <v>2259.3568053034055</v>
      </c>
      <c r="AX26" s="18">
        <f>'Soybean Complex'!AX81+'Canola Complex'!AX80</f>
        <v>1750.8466045399314</v>
      </c>
      <c r="AY26" s="18">
        <f>'Soybean Complex'!AY81+'Canola Complex'!AY80</f>
        <v>1649.4430749578937</v>
      </c>
      <c r="AZ26" s="18">
        <f>'Soybean Complex'!AZ81+'Canola Complex'!AZ80</f>
        <v>1534.6695124922187</v>
      </c>
      <c r="BA26" s="18">
        <f>'Soybean Complex'!BA81+'Canola Complex'!BA80</f>
        <v>1403.6041599681544</v>
      </c>
      <c r="BB26" s="18">
        <f>'Soybean Complex'!BB81+'Canola Complex'!BB80</f>
        <v>1277.2125415690675</v>
      </c>
      <c r="BC26" s="18">
        <f>'Soybean Complex'!BC81+'Canola Complex'!BC80</f>
        <v>1238.2708728284003</v>
      </c>
      <c r="BD26" s="18">
        <f>'Soybean Complex'!BD81+'Canola Complex'!BD80</f>
        <v>1155.54473307332</v>
      </c>
      <c r="BE26" s="18">
        <f>'Soybean Complex'!BE81+'Canola Complex'!BE80</f>
        <v>1220.6162414958171</v>
      </c>
    </row>
    <row r="27" spans="1:57" ht="14.25" x14ac:dyDescent="0.2">
      <c r="A27" s="16" t="str">
        <f>'[7]Inedible Tallow Complex'!A10</f>
        <v xml:space="preserve">    Renewable Biodiesel/SAF Production</v>
      </c>
      <c r="B27" s="17">
        <f>'Soybean Complex'!B82+'Canola Complex'!B81</f>
        <v>0</v>
      </c>
      <c r="C27" s="17">
        <f>'Soybean Complex'!C82+'Canola Complex'!C81</f>
        <v>0</v>
      </c>
      <c r="D27" s="17">
        <f>'Soybean Complex'!D82+'Canola Complex'!D81</f>
        <v>0</v>
      </c>
      <c r="E27" s="17">
        <f>'Soybean Complex'!E82+'Canola Complex'!E81</f>
        <v>0</v>
      </c>
      <c r="F27" s="17">
        <f>'Soybean Complex'!F82+'Canola Complex'!F81</f>
        <v>0</v>
      </c>
      <c r="G27" s="17">
        <f>'Soybean Complex'!G82+'Canola Complex'!G81</f>
        <v>0</v>
      </c>
      <c r="H27" s="17">
        <f>'Soybean Complex'!H82+'Canola Complex'!H81</f>
        <v>0</v>
      </c>
      <c r="I27" s="17">
        <f>'Soybean Complex'!I82+'Canola Complex'!I81</f>
        <v>0</v>
      </c>
      <c r="J27" s="17">
        <f>'Soybean Complex'!J82+'Canola Complex'!J81</f>
        <v>0</v>
      </c>
      <c r="K27" s="17">
        <f>'Soybean Complex'!K82+'Canola Complex'!K81</f>
        <v>0</v>
      </c>
      <c r="L27" s="17">
        <f>'Soybean Complex'!L82+'Canola Complex'!L81</f>
        <v>0</v>
      </c>
      <c r="M27" s="17">
        <f>'Soybean Complex'!M82+'Canola Complex'!M81</f>
        <v>0</v>
      </c>
      <c r="N27" s="17">
        <f>'Soybean Complex'!N82+'Canola Complex'!N81</f>
        <v>0</v>
      </c>
      <c r="O27" s="17">
        <f>'Soybean Complex'!O82+'Canola Complex'!O81</f>
        <v>0</v>
      </c>
      <c r="P27" s="17">
        <f>'Soybean Complex'!P82+'Canola Complex'!P81</f>
        <v>0</v>
      </c>
      <c r="Q27" s="17">
        <f>'Soybean Complex'!Q82+'Canola Complex'!Q81</f>
        <v>0</v>
      </c>
      <c r="R27" s="17">
        <f>'Soybean Complex'!R82+'Canola Complex'!R81</f>
        <v>-39.209333606557379</v>
      </c>
      <c r="S27" s="17">
        <f>'Soybean Complex'!S82+'Canola Complex'!S81</f>
        <v>-123.98388565573771</v>
      </c>
      <c r="T27" s="17">
        <f>'Soybean Complex'!T82+'Canola Complex'!T81</f>
        <v>-71.263726229508165</v>
      </c>
      <c r="U27" s="17">
        <f>'Soybean Complex'!U82+'Canola Complex'!U81</f>
        <v>-22.667960655737716</v>
      </c>
      <c r="V27" s="17">
        <f>'Soybean Complex'!V82+'Canola Complex'!V81</f>
        <v>-16.448263524590175</v>
      </c>
      <c r="W27" s="17">
        <f>'Soybean Complex'!W82+'Canola Complex'!W81</f>
        <v>-4.2632564145606011E-14</v>
      </c>
      <c r="X27" s="17">
        <f>'Soybean Complex'!X82+'Canola Complex'!X81</f>
        <v>0</v>
      </c>
      <c r="Y27" s="17">
        <f>'Soybean Complex'!Y82+'Canola Complex'!Y81</f>
        <v>1128.5293773336075</v>
      </c>
      <c r="Z27" s="17">
        <f>'Soybean Complex'!Z82+'Canola Complex'!Z81</f>
        <v>2085.8996100057643</v>
      </c>
      <c r="AA27" s="17">
        <f>'Soybean Complex'!AA82+'Canola Complex'!AA81</f>
        <v>2363.9997592785644</v>
      </c>
      <c r="AB27" s="17">
        <f>'Soybean Complex'!AB82+'Canola Complex'!AB81</f>
        <v>2782.5166598267433</v>
      </c>
      <c r="AC27" s="18">
        <f>'Soybean Complex'!AC82+'Canola Complex'!AC81</f>
        <v>3476.4861945772336</v>
      </c>
      <c r="AD27" s="18">
        <f>'Soybean Complex'!AD82+'Canola Complex'!AD81</f>
        <v>7242.9504626153048</v>
      </c>
      <c r="AE27" s="18">
        <f>'Soybean Complex'!AE82+'Canola Complex'!AE81</f>
        <v>9664.5101050210978</v>
      </c>
      <c r="AF27" s="18">
        <f>'Soybean Complex'!AF82+'Canola Complex'!AF81</f>
        <v>7146.6396627387603</v>
      </c>
      <c r="AG27" s="18">
        <f>'Soybean Complex'!AG82+'Canola Complex'!AG81</f>
        <v>8139.9538575726292</v>
      </c>
      <c r="AH27" s="18">
        <f>'Soybean Complex'!AH82+'Canola Complex'!AH81</f>
        <v>11889.586959431523</v>
      </c>
      <c r="AI27" s="18">
        <f>'Soybean Complex'!AI82+'Canola Complex'!AI81</f>
        <v>13315.063999796426</v>
      </c>
      <c r="AJ27" s="18">
        <f>'Soybean Complex'!AJ82+'Canola Complex'!AJ81</f>
        <v>13013.278119825787</v>
      </c>
      <c r="AK27" s="18">
        <f>'Soybean Complex'!AK82+'Canola Complex'!AK81</f>
        <v>15483.690636270703</v>
      </c>
      <c r="AL27" s="18">
        <f>'Soybean Complex'!AL82+'Canola Complex'!AL81</f>
        <v>17341.916341194024</v>
      </c>
      <c r="AM27" s="18">
        <f>'Soybean Complex'!AM82+'Canola Complex'!AM81</f>
        <v>20953.0120935823</v>
      </c>
      <c r="AN27" s="18">
        <f>'Soybean Complex'!AN82+'Canola Complex'!AN81</f>
        <v>22850.169713148349</v>
      </c>
      <c r="AO27" s="18">
        <f>'Soybean Complex'!AO82+'Canola Complex'!AO81</f>
        <v>23934.927425981783</v>
      </c>
      <c r="AP27" s="18">
        <f>'Soybean Complex'!AP82+'Canola Complex'!AP81</f>
        <v>24766.813574095257</v>
      </c>
      <c r="AQ27" s="18">
        <f>'Soybean Complex'!AQ82+'Canola Complex'!AQ81</f>
        <v>21040.359773627395</v>
      </c>
      <c r="AR27" s="18">
        <f>'Soybean Complex'!AR82+'Canola Complex'!AR81</f>
        <v>24342.994931626854</v>
      </c>
      <c r="AS27" s="18">
        <f>'Soybean Complex'!AS82+'Canola Complex'!AS81</f>
        <v>27178.247788558183</v>
      </c>
      <c r="AT27" s="18">
        <f>'Soybean Complex'!AT82+'Canola Complex'!AT81</f>
        <v>26034.265900004611</v>
      </c>
      <c r="AU27" s="18">
        <f>'Soybean Complex'!AU82+'Canola Complex'!AU81</f>
        <v>25285.073560864985</v>
      </c>
      <c r="AV27" s="18">
        <f>'Soybean Complex'!AV82+'Canola Complex'!AV81</f>
        <v>25777.460521187084</v>
      </c>
      <c r="AW27" s="18">
        <f>'Soybean Complex'!AW82+'Canola Complex'!AW81</f>
        <v>26580.445143354016</v>
      </c>
      <c r="AX27" s="18">
        <f>'Soybean Complex'!AX82+'Canola Complex'!AX81</f>
        <v>27049.804773540956</v>
      </c>
      <c r="AY27" s="18">
        <f>'Soybean Complex'!AY82+'Canola Complex'!AY81</f>
        <v>27058.185548043832</v>
      </c>
      <c r="AZ27" s="18">
        <f>'Soybean Complex'!AZ82+'Canola Complex'!AZ81</f>
        <v>28500.253644801734</v>
      </c>
      <c r="BA27" s="18">
        <f>'Soybean Complex'!BA82+'Canola Complex'!BA81</f>
        <v>28126.134803538356</v>
      </c>
      <c r="BB27" s="18">
        <f>'Soybean Complex'!BB82+'Canola Complex'!BB81</f>
        <v>31483.763722617499</v>
      </c>
      <c r="BC27" s="18">
        <f>'Soybean Complex'!BC82+'Canola Complex'!BC81</f>
        <v>29991.476551139298</v>
      </c>
      <c r="BD27" s="18">
        <f>'Soybean Complex'!BD82+'Canola Complex'!BD81</f>
        <v>31814.767163720127</v>
      </c>
      <c r="BE27" s="18">
        <f>'Soybean Complex'!BE82+'Canola Complex'!BE81</f>
        <v>31464.414089179238</v>
      </c>
    </row>
    <row r="28" spans="1:57" ht="14.25" hidden="1" x14ac:dyDescent="0.2">
      <c r="A28" s="16" t="str">
        <f>'[7]Inedible Tallow Complex'!A11</f>
        <v xml:space="preserve">    Co-Processing</v>
      </c>
      <c r="B28" s="17">
        <f>'[7]Inedible Tallow Complex'!D11</f>
        <v>0</v>
      </c>
      <c r="C28" s="17">
        <f>'[7]Inedible Tallow Complex'!E11</f>
        <v>0</v>
      </c>
      <c r="D28" s="17">
        <f>'[7]Inedible Tallow Complex'!F11</f>
        <v>0</v>
      </c>
      <c r="E28" s="17">
        <f>'[7]Inedible Tallow Complex'!G11</f>
        <v>0</v>
      </c>
      <c r="F28" s="17">
        <f>'[7]Inedible Tallow Complex'!H11</f>
        <v>0</v>
      </c>
      <c r="G28" s="17">
        <f>'[7]Inedible Tallow Complex'!I11</f>
        <v>0</v>
      </c>
      <c r="H28" s="17">
        <f>'[7]Inedible Tallow Complex'!J11</f>
        <v>0</v>
      </c>
      <c r="I28" s="17">
        <f>'[7]Inedible Tallow Complex'!K11</f>
        <v>0</v>
      </c>
      <c r="J28" s="17">
        <f>'[7]Inedible Tallow Complex'!L11</f>
        <v>0</v>
      </c>
      <c r="K28" s="17">
        <f>'[7]Inedible Tallow Complex'!M11</f>
        <v>0</v>
      </c>
      <c r="L28" s="17">
        <f>'[7]Inedible Tallow Complex'!N11</f>
        <v>0</v>
      </c>
      <c r="M28" s="17">
        <f>'[7]Inedible Tallow Complex'!O11</f>
        <v>0</v>
      </c>
      <c r="N28" s="17">
        <f>'[7]Inedible Tallow Complex'!P11</f>
        <v>0</v>
      </c>
      <c r="O28" s="17">
        <f>'[7]Inedible Tallow Complex'!Q11</f>
        <v>0</v>
      </c>
      <c r="P28" s="17">
        <f>'[7]Inedible Tallow Complex'!R11</f>
        <v>0</v>
      </c>
      <c r="Q28" s="17">
        <f>'[7]Inedible Tallow Complex'!S11</f>
        <v>74.398859479508204</v>
      </c>
      <c r="R28" s="17">
        <f>'[7]Inedible Tallow Complex'!T11</f>
        <v>41.866855106557374</v>
      </c>
      <c r="S28" s="17">
        <f>'[7]Inedible Tallow Complex'!U11</f>
        <v>132.38723790573772</v>
      </c>
      <c r="T28" s="17">
        <f>'[7]Inedible Tallow Complex'!V11</f>
        <v>76.093823229508203</v>
      </c>
      <c r="U28" s="17">
        <f>'[7]Inedible Tallow Complex'!W11</f>
        <v>24.20434465573771</v>
      </c>
      <c r="V28" s="17">
        <f>'[7]Inedible Tallow Complex'!X11</f>
        <v>17.563090274590166</v>
      </c>
      <c r="W28" s="17">
        <f>'[7]Inedible Tallow Complex'!Y11</f>
        <v>19.191938012295083</v>
      </c>
      <c r="X28" s="17">
        <f>'[7]Inedible Tallow Complex'!Z11</f>
        <v>75.774586906799414</v>
      </c>
      <c r="Y28" s="17">
        <f>'[7]Inedible Tallow Complex'!AA11</f>
        <v>195.57330333004933</v>
      </c>
      <c r="Z28" s="17">
        <f>'[7]Inedible Tallow Complex'!AB11</f>
        <v>214.32752782610839</v>
      </c>
      <c r="AA28" s="17">
        <f>'[7]Inedible Tallow Complex'!AC11</f>
        <v>332.95065961164204</v>
      </c>
      <c r="AB28" s="17">
        <f>'[7]Inedible Tallow Complex'!AD11</f>
        <v>372.22226683128088</v>
      </c>
      <c r="AC28" s="18">
        <f>'[7]Inedible Tallow Complex'!AE11</f>
        <v>181.07147755659386</v>
      </c>
      <c r="AD28" s="18">
        <f>'[7]Inedible Tallow Complex'!AF11</f>
        <v>122.15113766243417</v>
      </c>
      <c r="AE28" s="18">
        <f>'[7]Inedible Tallow Complex'!AG11</f>
        <v>100.91589807575672</v>
      </c>
      <c r="AF28" s="18">
        <f>'[7]Inedible Tallow Complex'!AH11</f>
        <v>105.76586193170404</v>
      </c>
      <c r="AG28" s="18">
        <f>'[7]Inedible Tallow Complex'!AI11</f>
        <v>131.43703855909189</v>
      </c>
      <c r="AH28" s="18">
        <f>'[7]Inedible Tallow Complex'!AJ11</f>
        <v>109.56421943712174</v>
      </c>
      <c r="AI28" s="18">
        <f>'[7]Inedible Tallow Complex'!AK11</f>
        <v>95.924472910934909</v>
      </c>
      <c r="AJ28" s="18">
        <f>'[7]Inedible Tallow Complex'!AL11</f>
        <v>101.3411363668465</v>
      </c>
      <c r="AK28" s="18">
        <f>'[7]Inedible Tallow Complex'!AM11</f>
        <v>105.3754190283108</v>
      </c>
      <c r="AL28" s="18">
        <f>'[7]Inedible Tallow Complex'!AN11</f>
        <v>117.46471269625351</v>
      </c>
      <c r="AM28" s="18">
        <f>'[7]Inedible Tallow Complex'!AO11</f>
        <v>123.4218557437668</v>
      </c>
      <c r="AN28" s="18">
        <f>'[7]Inedible Tallow Complex'!AP11</f>
        <v>128.49496756073742</v>
      </c>
      <c r="AO28" s="18">
        <f>'[7]Inedible Tallow Complex'!AQ11</f>
        <v>135.95351639411314</v>
      </c>
      <c r="AP28" s="18">
        <f>'[7]Inedible Tallow Complex'!AR11</f>
        <v>135.54795299552438</v>
      </c>
      <c r="AQ28" s="18">
        <f>'[7]Inedible Tallow Complex'!AS11</f>
        <v>143.04079062646497</v>
      </c>
      <c r="AR28" s="18">
        <f>'[7]Inedible Tallow Complex'!AT11</f>
        <v>156.98514275559029</v>
      </c>
      <c r="AS28" s="18">
        <f>'[7]Inedible Tallow Complex'!AU11</f>
        <v>173.07612319470306</v>
      </c>
      <c r="AT28" s="18">
        <f>'[7]Inedible Tallow Complex'!AV11</f>
        <v>190.81642946775798</v>
      </c>
      <c r="AU28" s="18">
        <f>'[7]Inedible Tallow Complex'!AW11</f>
        <v>210.37511750747501</v>
      </c>
      <c r="AV28" s="18">
        <f>'[7]Inedible Tallow Complex'!AX11</f>
        <v>231.93857148323849</v>
      </c>
      <c r="AW28" s="18">
        <f>'[7]Inedible Tallow Complex'!AY11</f>
        <v>255.71227994572058</v>
      </c>
      <c r="AX28" s="18">
        <f>'[7]Inedible Tallow Complex'!AZ11</f>
        <v>281.92279402636586</v>
      </c>
      <c r="AY28" s="18">
        <f>'[7]Inedible Tallow Complex'!BA11</f>
        <v>310.81988635236382</v>
      </c>
      <c r="AZ28" s="18">
        <f>'[7]Inedible Tallow Complex'!BB11</f>
        <v>342.67893125045191</v>
      </c>
      <c r="BA28" s="18">
        <f>'[7]Inedible Tallow Complex'!BC11</f>
        <v>377.80352892165871</v>
      </c>
      <c r="BB28" s="18">
        <f>'[7]Inedible Tallow Complex'!BD11</f>
        <v>416.52839859401308</v>
      </c>
      <c r="BC28" s="18">
        <f>'[7]Inedible Tallow Complex'!BE11</f>
        <v>459.22256822346702</v>
      </c>
      <c r="BD28" s="18">
        <f>'[7]Inedible Tallow Complex'!BF11</f>
        <v>506.29289113923085</v>
      </c>
      <c r="BE28" s="18">
        <f>'[7]Inedible Tallow Complex'!BG11</f>
        <v>558.18792314532868</v>
      </c>
    </row>
    <row r="29" spans="1:57" ht="14.25" x14ac:dyDescent="0.2">
      <c r="A29" s="16" t="str">
        <f>'[7]Inedible Tallow Complex'!A12</f>
        <v xml:space="preserve">  Non-Biodiesel</v>
      </c>
      <c r="B29" s="17" t="e">
        <f>B24-B25</f>
        <v>#REF!</v>
      </c>
      <c r="C29" s="17" t="e">
        <f t="shared" ref="C29:BE29" si="20">C24-C25</f>
        <v>#REF!</v>
      </c>
      <c r="D29" s="17" t="e">
        <f t="shared" si="20"/>
        <v>#REF!</v>
      </c>
      <c r="E29" s="17" t="e">
        <f t="shared" si="20"/>
        <v>#REF!</v>
      </c>
      <c r="F29" s="17" t="e">
        <f t="shared" si="20"/>
        <v>#REF!</v>
      </c>
      <c r="G29" s="17" t="e">
        <f t="shared" si="20"/>
        <v>#REF!</v>
      </c>
      <c r="H29" s="17" t="e">
        <f t="shared" si="20"/>
        <v>#REF!</v>
      </c>
      <c r="I29" s="17" t="e">
        <f t="shared" si="20"/>
        <v>#REF!</v>
      </c>
      <c r="J29" s="17" t="e">
        <f t="shared" si="20"/>
        <v>#REF!</v>
      </c>
      <c r="K29" s="17" t="e">
        <f t="shared" si="20"/>
        <v>#REF!</v>
      </c>
      <c r="L29" s="17" t="e">
        <f t="shared" si="20"/>
        <v>#REF!</v>
      </c>
      <c r="M29" s="17" t="e">
        <f t="shared" si="20"/>
        <v>#REF!</v>
      </c>
      <c r="N29" s="17" t="e">
        <f t="shared" si="20"/>
        <v>#REF!</v>
      </c>
      <c r="O29" s="17" t="e">
        <f t="shared" si="20"/>
        <v>#REF!</v>
      </c>
      <c r="P29" s="17" t="e">
        <f t="shared" si="20"/>
        <v>#REF!</v>
      </c>
      <c r="Q29" s="17" t="e">
        <f t="shared" si="20"/>
        <v>#REF!</v>
      </c>
      <c r="R29" s="17" t="e">
        <f t="shared" si="20"/>
        <v>#REF!</v>
      </c>
      <c r="S29" s="17" t="e">
        <f t="shared" si="20"/>
        <v>#REF!</v>
      </c>
      <c r="T29" s="17" t="e">
        <f t="shared" si="20"/>
        <v>#REF!</v>
      </c>
      <c r="U29" s="17" t="e">
        <f t="shared" si="20"/>
        <v>#REF!</v>
      </c>
      <c r="V29" s="17" t="e">
        <f t="shared" si="20"/>
        <v>#REF!</v>
      </c>
      <c r="W29" s="17" t="e">
        <f t="shared" si="20"/>
        <v>#REF!</v>
      </c>
      <c r="X29" s="17">
        <f t="shared" si="20"/>
        <v>5086.2154598216948</v>
      </c>
      <c r="Y29" s="17">
        <f t="shared" si="20"/>
        <v>16341.097472925821</v>
      </c>
      <c r="Z29" s="17">
        <f t="shared" si="20"/>
        <v>17005.282761891031</v>
      </c>
      <c r="AA29" s="17">
        <f t="shared" si="20"/>
        <v>16650.53900054983</v>
      </c>
      <c r="AB29" s="17">
        <f t="shared" si="20"/>
        <v>18480.460621180373</v>
      </c>
      <c r="AC29" s="18">
        <f t="shared" si="20"/>
        <v>19146.118371716453</v>
      </c>
      <c r="AD29" s="18">
        <f t="shared" si="20"/>
        <v>19101.316659007509</v>
      </c>
      <c r="AE29" s="18">
        <f t="shared" si="20"/>
        <v>18828.056297555224</v>
      </c>
      <c r="AF29" s="18">
        <f t="shared" si="20"/>
        <v>18174.682080781418</v>
      </c>
      <c r="AG29" s="18">
        <f t="shared" si="20"/>
        <v>19087.944739163693</v>
      </c>
      <c r="AH29" s="18">
        <f t="shared" si="20"/>
        <v>17391.372393581092</v>
      </c>
      <c r="AI29" s="18">
        <f t="shared" si="20"/>
        <v>18706.005604122027</v>
      </c>
      <c r="AJ29" s="18">
        <f t="shared" si="20"/>
        <v>19263.573713995498</v>
      </c>
      <c r="AK29" s="18">
        <f t="shared" si="20"/>
        <v>18974.440154048032</v>
      </c>
      <c r="AL29" s="18">
        <f t="shared" si="20"/>
        <v>18650.793647006587</v>
      </c>
      <c r="AM29" s="18">
        <f t="shared" si="20"/>
        <v>17384.694354788153</v>
      </c>
      <c r="AN29" s="18">
        <f t="shared" si="20"/>
        <v>17183.529882917275</v>
      </c>
      <c r="AO29" s="18">
        <f t="shared" si="20"/>
        <v>18388.805219074151</v>
      </c>
      <c r="AP29" s="18">
        <f t="shared" si="20"/>
        <v>17692.033620944225</v>
      </c>
      <c r="AQ29" s="18">
        <f t="shared" si="20"/>
        <v>19075.386022148181</v>
      </c>
      <c r="AR29" s="18">
        <f t="shared" si="20"/>
        <v>19196.350038427197</v>
      </c>
      <c r="AS29" s="18">
        <f t="shared" si="20"/>
        <v>18531.962916852885</v>
      </c>
      <c r="AT29" s="18">
        <f t="shared" si="20"/>
        <v>18900.547354279923</v>
      </c>
      <c r="AU29" s="18">
        <f t="shared" si="20"/>
        <v>19415.522926111567</v>
      </c>
      <c r="AV29" s="18">
        <f t="shared" si="20"/>
        <v>19370.570569947537</v>
      </c>
      <c r="AW29" s="18">
        <f t="shared" si="20"/>
        <v>19634.430893651825</v>
      </c>
      <c r="AX29" s="18">
        <f t="shared" si="20"/>
        <v>19721.77519636444</v>
      </c>
      <c r="AY29" s="18">
        <f t="shared" si="20"/>
        <v>19901.388001529009</v>
      </c>
      <c r="AZ29" s="18">
        <f t="shared" si="20"/>
        <v>20125.434216057409</v>
      </c>
      <c r="BA29" s="18">
        <f t="shared" si="20"/>
        <v>20382.543447725926</v>
      </c>
      <c r="BB29" s="18">
        <f t="shared" si="20"/>
        <v>20446.624401721543</v>
      </c>
      <c r="BC29" s="18">
        <f t="shared" si="20"/>
        <v>20676.08037040666</v>
      </c>
      <c r="BD29" s="18">
        <f t="shared" si="20"/>
        <v>20860.182206281657</v>
      </c>
      <c r="BE29" s="18">
        <f t="shared" si="20"/>
        <v>20938.418107413901</v>
      </c>
    </row>
    <row r="30" spans="1:57" ht="14.25" x14ac:dyDescent="0.2">
      <c r="A30" s="16" t="str">
        <f>'[7]Inedible Tallow Complex'!A13</f>
        <v>Exports</v>
      </c>
      <c r="B30" s="17">
        <f>'Soybean Complex'!B86+'Canola Complex'!B85</f>
        <v>14603.8579341562</v>
      </c>
      <c r="C30" s="17">
        <f>'Soybean Complex'!C86+'Canola Complex'!C85</f>
        <v>16447.484748230603</v>
      </c>
      <c r="D30" s="17">
        <f>'Soybean Complex'!D86+'Canola Complex'!D85</f>
        <v>18487.794523557197</v>
      </c>
      <c r="E30" s="17">
        <f>'Soybean Complex'!E86+'Canola Complex'!E85</f>
        <v>18171.208392937602</v>
      </c>
      <c r="F30" s="17">
        <f>'Soybean Complex'!F86+'Canola Complex'!F85</f>
        <v>17579.774335380796</v>
      </c>
      <c r="G30" s="17">
        <f>'Soybean Complex'!G86+'Canola Complex'!G85</f>
        <v>17866.298657832198</v>
      </c>
      <c r="H30" s="17">
        <f>'Soybean Complex'!H86+'Canola Complex'!H85</f>
        <v>19499.716860722001</v>
      </c>
      <c r="I30" s="17">
        <f>'Soybean Complex'!I86+'Canola Complex'!I85</f>
        <v>19493.183660768598</v>
      </c>
      <c r="J30" s="17">
        <f>'Soybean Complex'!J86+'Canola Complex'!J85</f>
        <v>17977.1440626652</v>
      </c>
      <c r="K30" s="17">
        <f>'Soybean Complex'!K86+'Canola Complex'!K85</f>
        <v>18906.560091051397</v>
      </c>
      <c r="L30" s="17">
        <f>'Soybean Complex'!L86+'Canola Complex'!L85</f>
        <v>19122.685993061397</v>
      </c>
      <c r="M30" s="17">
        <f>'Soybean Complex'!M86+'Canola Complex'!M85</f>
        <v>20733.233046559399</v>
      </c>
      <c r="N30" s="17">
        <f>'Soybean Complex'!N86+'Canola Complex'!N85</f>
        <v>21391.6763003374</v>
      </c>
      <c r="O30" s="17">
        <f>'Soybean Complex'!O86+'Canola Complex'!O85</f>
        <v>18605.130579177399</v>
      </c>
      <c r="P30" s="17">
        <f>'Soybean Complex'!P86+'Canola Complex'!P85</f>
        <v>19319.106662671402</v>
      </c>
      <c r="Q30" s="17">
        <f>'Soybean Complex'!Q86+'Canola Complex'!Q85</f>
        <v>20160.680840634046</v>
      </c>
      <c r="R30" s="17">
        <f>'Soybean Complex'!R86+'Canola Complex'!R85</f>
        <v>19806.731738085349</v>
      </c>
      <c r="S30" s="17">
        <f>'Soybean Complex'!S86+'Canola Complex'!S85</f>
        <v>20499.753501769399</v>
      </c>
      <c r="T30" s="17">
        <f>'Soybean Complex'!T86+'Canola Complex'!T85</f>
        <v>20852.323662131028</v>
      </c>
      <c r="U30" s="17">
        <f>'Soybean Complex'!U86+'Canola Complex'!U85</f>
        <v>21023.548176372577</v>
      </c>
      <c r="V30" s="17">
        <f>'Soybean Complex'!V86+'Canola Complex'!V85</f>
        <v>22552.424154123393</v>
      </c>
      <c r="W30" s="17">
        <f>'Soybean Complex'!W86+'Canola Complex'!W85</f>
        <v>22565.609780123399</v>
      </c>
      <c r="X30" s="17">
        <f>'Soybean Complex'!X86+'Canola Complex'!X85</f>
        <v>23970.855344123403</v>
      </c>
      <c r="Y30" s="17">
        <f>'Soybean Complex'!Y86+'Canola Complex'!Y85</f>
        <v>2659.86797349674</v>
      </c>
      <c r="Z30" s="17">
        <f>'Soybean Complex'!Z86+'Canola Complex'!Z85</f>
        <v>2331.933747</v>
      </c>
      <c r="AA30" s="17">
        <f>'Soybean Complex'!AA86+'Canola Complex'!AA85</f>
        <v>2850.2283517403998</v>
      </c>
      <c r="AB30" s="17">
        <f>'Soybean Complex'!AB86+'Canola Complex'!AB85</f>
        <v>1725.9627576766002</v>
      </c>
      <c r="AC30" s="18">
        <f>'Soybean Complex'!AC86+'Canola Complex'!AC85</f>
        <v>1523.1072157996</v>
      </c>
      <c r="AD30" s="18">
        <f>'Soybean Complex'!AD86+'Canola Complex'!AD85</f>
        <v>419.70985278199998</v>
      </c>
      <c r="AE30" s="18">
        <f>'Soybean Complex'!AE86+'Canola Complex'!AE85</f>
        <v>1087.4461704182002</v>
      </c>
      <c r="AF30" s="18">
        <f>'Soybean Complex'!AF86+'Canola Complex'!AF85</f>
        <v>2331.891342674051</v>
      </c>
      <c r="AG30" s="18">
        <f>'Soybean Complex'!AG86+'Canola Complex'!AG85</f>
        <v>599.72695947527245</v>
      </c>
      <c r="AH30" s="18">
        <f>'Soybean Complex'!AH86+'Canola Complex'!AH85</f>
        <v>618.34725710592488</v>
      </c>
      <c r="AI30" s="18">
        <f>'Soybean Complex'!AI86+'Canola Complex'!AI85</f>
        <v>615.21071436020054</v>
      </c>
      <c r="AJ30" s="18">
        <f>'Soybean Complex'!AJ86+'Canola Complex'!AJ85</f>
        <v>617.61447428644988</v>
      </c>
      <c r="AK30" s="18">
        <f>'Soybean Complex'!AK86+'Canola Complex'!AK85</f>
        <v>634.57020140715565</v>
      </c>
      <c r="AL30" s="18">
        <f>'Soybean Complex'!AL86+'Canola Complex'!AL85</f>
        <v>636.9274958101397</v>
      </c>
      <c r="AM30" s="18">
        <f>'Soybean Complex'!AM86+'Canola Complex'!AM85</f>
        <v>614.09392132700066</v>
      </c>
      <c r="AN30" s="18">
        <f>'Soybean Complex'!AN86+'Canola Complex'!AN85</f>
        <v>625.53402859397409</v>
      </c>
      <c r="AO30" s="18">
        <f>'Soybean Complex'!AO86+'Canola Complex'!AO85</f>
        <v>624.68336143818931</v>
      </c>
      <c r="AP30" s="18">
        <f>'Soybean Complex'!AP86+'Canola Complex'!AP85</f>
        <v>624.74802428494399</v>
      </c>
      <c r="AQ30" s="18">
        <f>'Soybean Complex'!AQ86+'Canola Complex'!AQ85</f>
        <v>625.16180171529186</v>
      </c>
      <c r="AR30" s="18">
        <f>'Soybean Complex'!AR86+'Canola Complex'!AR85</f>
        <v>625.19736629084957</v>
      </c>
      <c r="AS30" s="18">
        <f>'Soybean Complex'!AS86+'Canola Complex'!AS85</f>
        <v>624.84422747188</v>
      </c>
      <c r="AT30" s="18">
        <f>'Soybean Complex'!AT86+'Canola Complex'!AT85</f>
        <v>625.06491646464974</v>
      </c>
      <c r="AU30" s="18">
        <f>'Soybean Complex'!AU86+'Canola Complex'!AU85</f>
        <v>624.92695624023088</v>
      </c>
      <c r="AV30" s="18">
        <f>'Soybean Complex'!AV86+'Canola Complex'!AV85</f>
        <v>625.31094056816733</v>
      </c>
      <c r="AW30" s="18">
        <f>'Soybean Complex'!AW86+'Canola Complex'!AW85</f>
        <v>626.34735181740996</v>
      </c>
      <c r="AX30" s="18">
        <f>'Soybean Complex'!AX86+'Canola Complex'!AX85</f>
        <v>627.31543291524679</v>
      </c>
      <c r="AY30" s="18">
        <f>'Soybean Complex'!AY86+'Canola Complex'!AY85</f>
        <v>628.28304601216757</v>
      </c>
      <c r="AZ30" s="18">
        <f>'Soybean Complex'!AZ86+'Canola Complex'!AZ85</f>
        <v>629.31651287952661</v>
      </c>
      <c r="BA30" s="18">
        <f>'Soybean Complex'!BA86+'Canola Complex'!BA85</f>
        <v>630.2980268863015</v>
      </c>
      <c r="BB30" s="18">
        <f>'Soybean Complex'!BB86+'Canola Complex'!BB85</f>
        <v>631.31486982435285</v>
      </c>
      <c r="BC30" s="18">
        <f>'Soybean Complex'!BC86+'Canola Complex'!BC85</f>
        <v>632.31220370102483</v>
      </c>
      <c r="BD30" s="18">
        <f>'Soybean Complex'!BD86+'Canola Complex'!BD85</f>
        <v>633.30550541939624</v>
      </c>
      <c r="BE30" s="18">
        <f>'Soybean Complex'!BE86+'Canola Complex'!BE85</f>
        <v>634.30484095973395</v>
      </c>
    </row>
    <row r="31" spans="1:57" ht="14.25" x14ac:dyDescent="0.2">
      <c r="A31" s="16" t="str">
        <f>'[7]Inedible Tallow Complex'!A14</f>
        <v xml:space="preserve">    Total Use</v>
      </c>
      <c r="B31" s="17" t="e">
        <f>B23-B32</f>
        <v>#REF!</v>
      </c>
      <c r="C31" s="17" t="e">
        <f t="shared" ref="C31:BE31" si="21">C23-C32</f>
        <v>#REF!</v>
      </c>
      <c r="D31" s="17" t="e">
        <f t="shared" si="21"/>
        <v>#REF!</v>
      </c>
      <c r="E31" s="17" t="e">
        <f t="shared" si="21"/>
        <v>#REF!</v>
      </c>
      <c r="F31" s="17" t="e">
        <f t="shared" si="21"/>
        <v>#REF!</v>
      </c>
      <c r="G31" s="17" t="e">
        <f t="shared" si="21"/>
        <v>#REF!</v>
      </c>
      <c r="H31" s="17" t="e">
        <f t="shared" si="21"/>
        <v>#REF!</v>
      </c>
      <c r="I31" s="17" t="e">
        <f t="shared" si="21"/>
        <v>#REF!</v>
      </c>
      <c r="J31" s="17" t="e">
        <f t="shared" si="21"/>
        <v>#REF!</v>
      </c>
      <c r="K31" s="17" t="e">
        <f t="shared" si="21"/>
        <v>#REF!</v>
      </c>
      <c r="L31" s="17" t="e">
        <f t="shared" si="21"/>
        <v>#REF!</v>
      </c>
      <c r="M31" s="17" t="e">
        <f t="shared" si="21"/>
        <v>#REF!</v>
      </c>
      <c r="N31" s="17" t="e">
        <f t="shared" si="21"/>
        <v>#REF!</v>
      </c>
      <c r="O31" s="17" t="e">
        <f t="shared" si="21"/>
        <v>#REF!</v>
      </c>
      <c r="P31" s="17" t="e">
        <f t="shared" si="21"/>
        <v>#REF!</v>
      </c>
      <c r="Q31" s="17" t="e">
        <f t="shared" si="21"/>
        <v>#REF!</v>
      </c>
      <c r="R31" s="17" t="e">
        <f t="shared" si="21"/>
        <v>#REF!</v>
      </c>
      <c r="S31" s="17" t="e">
        <f t="shared" si="21"/>
        <v>#REF!</v>
      </c>
      <c r="T31" s="17" t="e">
        <f t="shared" si="21"/>
        <v>#REF!</v>
      </c>
      <c r="U31" s="17" t="e">
        <f t="shared" si="21"/>
        <v>#REF!</v>
      </c>
      <c r="V31" s="17" t="e">
        <f t="shared" si="21"/>
        <v>#REF!</v>
      </c>
      <c r="W31" s="17" t="e">
        <f t="shared" si="21"/>
        <v>#REF!</v>
      </c>
      <c r="X31" s="17">
        <f t="shared" si="21"/>
        <v>30448.033850820098</v>
      </c>
      <c r="Y31" s="17">
        <f t="shared" si="21"/>
        <v>28848.871967000006</v>
      </c>
      <c r="Z31" s="17">
        <f t="shared" si="21"/>
        <v>29971.34301800001</v>
      </c>
      <c r="AA31" s="17">
        <f t="shared" si="21"/>
        <v>31464.9433148848</v>
      </c>
      <c r="AB31" s="17">
        <f t="shared" si="21"/>
        <v>31233.538276607396</v>
      </c>
      <c r="AC31" s="18">
        <f t="shared" si="21"/>
        <v>32584.569870306033</v>
      </c>
      <c r="AD31" s="18">
        <f t="shared" si="21"/>
        <v>35924.032582850807</v>
      </c>
      <c r="AE31" s="18">
        <f t="shared" si="21"/>
        <v>37956.180605019523</v>
      </c>
      <c r="AF31" s="18">
        <f t="shared" si="21"/>
        <v>35960.997280305928</v>
      </c>
      <c r="AG31" s="18">
        <f t="shared" si="21"/>
        <v>35606.006482067722</v>
      </c>
      <c r="AH31" s="18">
        <f t="shared" si="21"/>
        <v>37664.31132693003</v>
      </c>
      <c r="AI31" s="18">
        <f t="shared" si="21"/>
        <v>38810.728316755245</v>
      </c>
      <c r="AJ31" s="18">
        <f t="shared" si="21"/>
        <v>39755.328139614714</v>
      </c>
      <c r="AK31" s="18">
        <f t="shared" si="21"/>
        <v>41892.228176995297</v>
      </c>
      <c r="AL31" s="18">
        <f t="shared" si="21"/>
        <v>43253.755461324312</v>
      </c>
      <c r="AM31" s="18">
        <f t="shared" si="21"/>
        <v>45792.364267455923</v>
      </c>
      <c r="AN31" s="18">
        <f t="shared" si="21"/>
        <v>45657.464631178831</v>
      </c>
      <c r="AO31" s="18">
        <f t="shared" si="21"/>
        <v>49034.476081692999</v>
      </c>
      <c r="AP31" s="18">
        <f t="shared" si="21"/>
        <v>49160.689541211279</v>
      </c>
      <c r="AQ31" s="18">
        <f t="shared" si="21"/>
        <v>46042.734668934769</v>
      </c>
      <c r="AR31" s="18">
        <f t="shared" si="21"/>
        <v>48522.516275110014</v>
      </c>
      <c r="AS31" s="18">
        <f t="shared" si="21"/>
        <v>50628.326827422337</v>
      </c>
      <c r="AT31" s="18">
        <f t="shared" si="21"/>
        <v>49683.145193484343</v>
      </c>
      <c r="AU31" s="18">
        <f t="shared" si="21"/>
        <v>47668.960491831545</v>
      </c>
      <c r="AV31" s="18">
        <f t="shared" si="21"/>
        <v>48233.198230819471</v>
      </c>
      <c r="AW31" s="18">
        <f t="shared" si="21"/>
        <v>49100.580194126655</v>
      </c>
      <c r="AX31" s="18">
        <f t="shared" si="21"/>
        <v>49149.742007360575</v>
      </c>
      <c r="AY31" s="18">
        <f t="shared" si="21"/>
        <v>49237.299670542903</v>
      </c>
      <c r="AZ31" s="18">
        <f t="shared" si="21"/>
        <v>50789.673886230892</v>
      </c>
      <c r="BA31" s="18">
        <f t="shared" si="21"/>
        <v>50542.580438118741</v>
      </c>
      <c r="BB31" s="18">
        <f t="shared" si="21"/>
        <v>53838.915535732463</v>
      </c>
      <c r="BC31" s="18">
        <f t="shared" si="21"/>
        <v>52538.139998075385</v>
      </c>
      <c r="BD31" s="18">
        <f t="shared" si="21"/>
        <v>54463.799608494504</v>
      </c>
      <c r="BE31" s="18">
        <f t="shared" si="21"/>
        <v>54257.753279048688</v>
      </c>
    </row>
    <row r="32" spans="1:57" ht="14.25" x14ac:dyDescent="0.2">
      <c r="A32" s="16" t="s">
        <v>60</v>
      </c>
      <c r="B32" s="17" t="e">
        <f>'Soybean Complex'!B88+'Canola Complex'!B87</f>
        <v>#REF!</v>
      </c>
      <c r="C32" s="17" t="e">
        <f>'Soybean Complex'!C88+'Canola Complex'!C87</f>
        <v>#REF!</v>
      </c>
      <c r="D32" s="17" t="e">
        <f>'Soybean Complex'!D88+'Canola Complex'!D87</f>
        <v>#REF!</v>
      </c>
      <c r="E32" s="17" t="e">
        <f>'Soybean Complex'!E88+'Canola Complex'!E87</f>
        <v>#REF!</v>
      </c>
      <c r="F32" s="17" t="e">
        <f>'Soybean Complex'!F88+'Canola Complex'!F87</f>
        <v>#REF!</v>
      </c>
      <c r="G32" s="17" t="e">
        <f>'Soybean Complex'!G88+'Canola Complex'!G87</f>
        <v>#REF!</v>
      </c>
      <c r="H32" s="17" t="e">
        <f>'Soybean Complex'!H88+'Canola Complex'!H87</f>
        <v>#REF!</v>
      </c>
      <c r="I32" s="17" t="e">
        <f>'Soybean Complex'!I88+'Canola Complex'!I87</f>
        <v>#REF!</v>
      </c>
      <c r="J32" s="17" t="e">
        <f>'Soybean Complex'!J88+'Canola Complex'!J87</f>
        <v>#REF!</v>
      </c>
      <c r="K32" s="17" t="e">
        <f>'Soybean Complex'!K88+'Canola Complex'!K87</f>
        <v>#REF!</v>
      </c>
      <c r="L32" s="17" t="e">
        <f>'Soybean Complex'!L88+'Canola Complex'!L87</f>
        <v>#REF!</v>
      </c>
      <c r="M32" s="17" t="e">
        <f>'Soybean Complex'!M88+'Canola Complex'!M87</f>
        <v>#REF!</v>
      </c>
      <c r="N32" s="17" t="e">
        <f>'Soybean Complex'!N88+'Canola Complex'!N87</f>
        <v>#REF!</v>
      </c>
      <c r="O32" s="17" t="e">
        <f>'Soybean Complex'!O88+'Canola Complex'!O87</f>
        <v>#REF!</v>
      </c>
      <c r="P32" s="17" t="e">
        <f>'Soybean Complex'!P88+'Canola Complex'!P87</f>
        <v>#REF!</v>
      </c>
      <c r="Q32" s="17" t="e">
        <f>'Soybean Complex'!Q88+'Canola Complex'!Q87</f>
        <v>#REF!</v>
      </c>
      <c r="R32" s="17" t="e">
        <f>'Soybean Complex'!R88+'Canola Complex'!R87</f>
        <v>#REF!</v>
      </c>
      <c r="S32" s="17" t="e">
        <f>'Soybean Complex'!S88+'Canola Complex'!S87</f>
        <v>#REF!</v>
      </c>
      <c r="T32" s="17" t="e">
        <f>'Soybean Complex'!T88+'Canola Complex'!T87</f>
        <v>#REF!</v>
      </c>
      <c r="U32" s="17" t="e">
        <f>'Soybean Complex'!U88+'Canola Complex'!U87</f>
        <v>#REF!</v>
      </c>
      <c r="V32" s="17" t="e">
        <f>'Soybean Complex'!V88+'Canola Complex'!V87</f>
        <v>#REF!</v>
      </c>
      <c r="W32" s="17" t="e">
        <f>'Soybean Complex'!W88+'Canola Complex'!W87</f>
        <v>#REF!</v>
      </c>
      <c r="X32" s="17">
        <f>'Soybean Complex'!X88+'Canola Complex'!X87</f>
        <v>98.692409413685738</v>
      </c>
      <c r="Y32" s="17">
        <f>'Soybean Complex'!Y88+'Canola Complex'!Y87</f>
        <v>2014.048</v>
      </c>
      <c r="Z32" s="17">
        <f>'Soybean Complex'!Z88+'Canola Complex'!Z87</f>
        <v>2264.8129999999996</v>
      </c>
      <c r="AA32" s="17">
        <f>'Soybean Complex'!AA88+'Canola Complex'!AA87</f>
        <v>2275.393</v>
      </c>
      <c r="AB32" s="17">
        <f>'Soybean Complex'!AB88+'Canola Complex'!AB87</f>
        <v>2605.0619999999999</v>
      </c>
      <c r="AC32" s="18">
        <f>'Soybean Complex'!AC88+'Canola Complex'!AC87</f>
        <v>2496.79</v>
      </c>
      <c r="AD32" s="18">
        <f>'Soybean Complex'!AD88+'Canola Complex'!AD87</f>
        <v>2013.558</v>
      </c>
      <c r="AE32" s="18">
        <f>'Soybean Complex'!AE88+'Canola Complex'!AE87</f>
        <v>1813.4349999999999</v>
      </c>
      <c r="AF32" s="18">
        <f>'Soybean Complex'!AF88+'Canola Complex'!AF87</f>
        <v>2698.7219175543423</v>
      </c>
      <c r="AG32" s="18">
        <f>'Soybean Complex'!AG88+'Canola Complex'!AG87</f>
        <v>5334.3584055059664</v>
      </c>
      <c r="AH32" s="18">
        <f>'Soybean Complex'!AH88+'Canola Complex'!AH87</f>
        <v>5957.2901706799239</v>
      </c>
      <c r="AI32" s="18">
        <f>'Soybean Complex'!AI88+'Canola Complex'!AI87</f>
        <v>6523.7499619647115</v>
      </c>
      <c r="AJ32" s="18">
        <f>'Soybean Complex'!AJ88+'Canola Complex'!AJ87</f>
        <v>7632.2226383689895</v>
      </c>
      <c r="AK32" s="18">
        <f>'Soybean Complex'!AK88+'Canola Complex'!AK87</f>
        <v>9146.0495003498181</v>
      </c>
      <c r="AL32" s="18">
        <f>'Soybean Complex'!AL88+'Canola Complex'!AL87</f>
        <v>10140.215768383492</v>
      </c>
      <c r="AM32" s="18">
        <f>'Soybean Complex'!AM88+'Canola Complex'!AM87</f>
        <v>11239.258404004298</v>
      </c>
      <c r="AN32" s="18">
        <f>'Soybean Complex'!AN88+'Canola Complex'!AN87</f>
        <v>12647.520319762387</v>
      </c>
      <c r="AO32" s="18">
        <f>'Soybean Complex'!AO88+'Canola Complex'!AO87</f>
        <v>12384.653266508789</v>
      </c>
      <c r="AP32" s="18">
        <f>'Soybean Complex'!AP88+'Canola Complex'!AP87</f>
        <v>11652.08553920976</v>
      </c>
      <c r="AQ32" s="18">
        <f>'Soybean Complex'!AQ88+'Canola Complex'!AQ87</f>
        <v>12588.487378566</v>
      </c>
      <c r="AR32" s="18">
        <f>'Soybean Complex'!AR88+'Canola Complex'!AR87</f>
        <v>13013.347217199538</v>
      </c>
      <c r="AS32" s="18">
        <f>'Soybean Complex'!AS88+'Canola Complex'!AS87</f>
        <v>12196.029324542895</v>
      </c>
      <c r="AT32" s="18">
        <f>'Soybean Complex'!AT88+'Canola Complex'!AT87</f>
        <v>12588.699002947615</v>
      </c>
      <c r="AU32" s="18">
        <f>'Soybean Complex'!AU88+'Canola Complex'!AU87</f>
        <v>14680.490383464687</v>
      </c>
      <c r="AV32" s="18">
        <f>'Soybean Complex'!AV88+'Canola Complex'!AV87</f>
        <v>16434.958161290917</v>
      </c>
      <c r="AW32" s="18">
        <f>'Soybean Complex'!AW88+'Canola Complex'!AW87</f>
        <v>17417.314681427593</v>
      </c>
      <c r="AX32" s="18">
        <f>'Soybean Complex'!AX88+'Canola Complex'!AX87</f>
        <v>18810.193152709791</v>
      </c>
      <c r="AY32" s="18">
        <f>'Soybean Complex'!AY88+'Canola Complex'!AY87</f>
        <v>20229.042599556509</v>
      </c>
      <c r="AZ32" s="18">
        <f>'Soybean Complex'!AZ88+'Canola Complex'!AZ87</f>
        <v>20828.396733597292</v>
      </c>
      <c r="BA32" s="18">
        <f>'Soybean Complex'!BA88+'Canola Complex'!BA87</f>
        <v>22889.76712105795</v>
      </c>
      <c r="BB32" s="18">
        <f>'Soybean Complex'!BB88+'Canola Complex'!BB87</f>
        <v>22959.008436078791</v>
      </c>
      <c r="BC32" s="18">
        <f>'Soybean Complex'!BC88+'Canola Complex'!BC87</f>
        <v>25689.255908037077</v>
      </c>
      <c r="BD32" s="18">
        <f>'Soybean Complex'!BD88+'Canola Complex'!BD87</f>
        <v>26596.212083025192</v>
      </c>
      <c r="BE32" s="18">
        <f>'Soybean Complex'!BE88+'Canola Complex'!BE87</f>
        <v>28068.651073524161</v>
      </c>
    </row>
    <row r="33" spans="1:57" ht="15" thickBot="1" x14ac:dyDescent="0.25">
      <c r="A33" s="16" t="s">
        <v>62</v>
      </c>
      <c r="B33" s="19">
        <f>MROUND(MEDIAN('[7]Inedible Tallow Complex'!D$213:D$224),1)</f>
        <v>253</v>
      </c>
      <c r="C33" s="19">
        <f>MROUND(MEDIAN('[7]Inedible Tallow Complex'!E$213:E$224),1)</f>
        <v>209</v>
      </c>
      <c r="D33" s="19">
        <f>MROUND(MEDIAN('[7]Inedible Tallow Complex'!F$213:F$224),1)</f>
        <v>280</v>
      </c>
      <c r="E33" s="19">
        <f>MROUND(MEDIAN('[7]Inedible Tallow Complex'!G$213:G$224),1)</f>
        <v>282</v>
      </c>
      <c r="F33" s="19">
        <f>MROUND(MEDIAN('[7]Inedible Tallow Complex'!H$213:H$224),1)</f>
        <v>283</v>
      </c>
      <c r="G33" s="19">
        <f>MROUND(MEDIAN('[7]Inedible Tallow Complex'!I$213:I$224),1)</f>
        <v>199</v>
      </c>
      <c r="H33" s="19">
        <f>MROUND(MEDIAN('[7]Inedible Tallow Complex'!J$213:J$224),1)</f>
        <v>252</v>
      </c>
      <c r="I33" s="19">
        <f>MROUND(MEDIAN('[7]Inedible Tallow Complex'!K$213:K$224),1)</f>
        <v>223</v>
      </c>
      <c r="J33" s="19">
        <f>MROUND(MEDIAN('[7]Inedible Tallow Complex'!L$213:L$224),1)</f>
        <v>230</v>
      </c>
      <c r="K33" s="19">
        <f>MROUND(MEDIAN('[7]Inedible Tallow Complex'!M$213:M$224),1)</f>
        <v>177</v>
      </c>
      <c r="L33" s="19">
        <f>MROUND(MEDIAN('[7]Inedible Tallow Complex'!N$213:N$224),1)</f>
        <v>200</v>
      </c>
      <c r="M33" s="19">
        <f>MROUND(MEDIAN('[7]Inedible Tallow Complex'!O$213:O$224),1)</f>
        <v>201</v>
      </c>
      <c r="N33" s="19">
        <f>MROUND(MEDIAN('[7]Inedible Tallow Complex'!P$213:P$224),1)</f>
        <v>249</v>
      </c>
      <c r="O33" s="19">
        <f>MROUND(MEDIAN('[7]Inedible Tallow Complex'!Q$213:Q$224),1)</f>
        <v>180</v>
      </c>
      <c r="P33" s="19">
        <f>MROUND(MEDIAN('[7]Inedible Tallow Complex'!R$213:R$224),1)</f>
        <v>170</v>
      </c>
      <c r="Q33" s="19">
        <f>MROUND(MEDIAN('[7]Inedible Tallow Complex'!S$213:S$224),1)</f>
        <v>161</v>
      </c>
      <c r="R33" s="19">
        <f>MROUND(MEDIAN('[7]Inedible Tallow Complex'!T$213:T$224),1)</f>
        <v>180</v>
      </c>
      <c r="S33" s="19">
        <f>MROUND(MEDIAN('[7]Inedible Tallow Complex'!U$213:U$224),1)</f>
        <v>180</v>
      </c>
      <c r="T33" s="19">
        <f>MROUND(MEDIAN('[7]Inedible Tallow Complex'!V$213:V$224),1)</f>
        <v>180</v>
      </c>
      <c r="U33" s="19">
        <f>MROUND(MEDIAN('[7]Inedible Tallow Complex'!W$213:W$224),1)</f>
        <v>180</v>
      </c>
      <c r="V33" s="19">
        <f>MROUND(MEDIAN('[7]Inedible Tallow Complex'!X$213:X$224),1)</f>
        <v>83</v>
      </c>
      <c r="W33" s="19">
        <f>MROUND(MEDIAN('[7]Inedible Tallow Complex'!Y$213:Y$224),1)</f>
        <v>84</v>
      </c>
      <c r="X33" s="19">
        <f>MROUND(MEDIAN('[7]Inedible Tallow Complex'!Z$213:Z$224),1)</f>
        <v>96</v>
      </c>
      <c r="Y33" s="19">
        <f>MROUND(MEDIAN('[7]Inedible Tallow Complex'!AA$213:AA$224),1)</f>
        <v>90</v>
      </c>
      <c r="Z33" s="19">
        <f>MROUND(MEDIAN('[7]Inedible Tallow Complex'!AB$213:AB$224),1)</f>
        <v>101</v>
      </c>
      <c r="AA33" s="19">
        <f>MROUND(MEDIAN('[7]Inedible Tallow Complex'!AC$213:AC$224),1)</f>
        <v>95</v>
      </c>
      <c r="AB33" s="19">
        <f>MROUND(MEDIAN('[7]Inedible Tallow Complex'!AD$213:AD$224),1)</f>
        <v>110</v>
      </c>
      <c r="AC33" s="20">
        <f>MROUND(MEDIAN('[7]Inedible Tallow Complex'!AE$213:AE$224),1)</f>
        <v>98</v>
      </c>
      <c r="AD33" s="20">
        <f>MROUND(MEDIAN('[7]Inedible Tallow Complex'!AF$213:AF$224),1)</f>
        <v>93</v>
      </c>
      <c r="AE33" s="20">
        <f>MROUND(MEDIAN('[7]Inedible Tallow Complex'!AG$213:AG$224),1)</f>
        <v>75</v>
      </c>
      <c r="AF33" s="20" t="e">
        <f>MROUND(MEDIAN('[7]Inedible Tallow Complex'!AH$213:AH$224),1)</f>
        <v>#NUM!</v>
      </c>
      <c r="AG33" s="20" t="e">
        <f>MROUND(MEDIAN('[7]Inedible Tallow Complex'!AI$213:AI$224),1)</f>
        <v>#NUM!</v>
      </c>
      <c r="AH33" s="20" t="e">
        <f>MROUND(MEDIAN('[7]Inedible Tallow Complex'!AJ$213:AJ$224),1)</f>
        <v>#NUM!</v>
      </c>
      <c r="AI33" s="20" t="e">
        <f>MROUND(MEDIAN('[7]Inedible Tallow Complex'!AK$213:AK$224),1)</f>
        <v>#NUM!</v>
      </c>
      <c r="AJ33" s="20" t="e">
        <f>MROUND(MEDIAN('[7]Inedible Tallow Complex'!AL$213:AL$224),1)</f>
        <v>#NUM!</v>
      </c>
      <c r="AK33" s="20">
        <f>MROUND(MEDIAN('[7]Inedible Tallow Complex'!AM$213:AM$224),1)</f>
        <v>114</v>
      </c>
      <c r="AL33" s="20">
        <f>MROUND(MEDIAN('[7]Inedible Tallow Complex'!AN$213:AN$224),1)</f>
        <v>51</v>
      </c>
      <c r="AM33" s="20">
        <f>MROUND(MEDIAN('[7]Inedible Tallow Complex'!AO$213:AO$224),1)</f>
        <v>355</v>
      </c>
      <c r="AN33" s="20">
        <f>MROUND(MEDIAN('[7]Inedible Tallow Complex'!AP$213:AP$224),1)</f>
        <v>401</v>
      </c>
      <c r="AO33" s="20">
        <f>MROUND(MEDIAN('[7]Inedible Tallow Complex'!AQ$213:AQ$224),1)</f>
        <v>463</v>
      </c>
      <c r="AP33" s="20">
        <f>MROUND(MEDIAN('[7]Inedible Tallow Complex'!AR$213:AR$224),1)</f>
        <v>635</v>
      </c>
      <c r="AQ33" s="20">
        <f>MROUND(MEDIAN('[7]Inedible Tallow Complex'!AS$213:AS$224),1)</f>
        <v>441</v>
      </c>
      <c r="AR33" s="20">
        <f>MROUND(MEDIAN('[7]Inedible Tallow Complex'!AT$213:AT$224),1)</f>
        <v>493</v>
      </c>
      <c r="AS33" s="20">
        <f>MROUND(MEDIAN('[7]Inedible Tallow Complex'!AU$213:AU$224),1)</f>
        <v>515</v>
      </c>
      <c r="AT33" s="20">
        <f>MROUND(MEDIAN('[7]Inedible Tallow Complex'!AV$213:AV$224),1)</f>
        <v>644</v>
      </c>
      <c r="AU33" s="20">
        <f>MROUND(MEDIAN('[7]Inedible Tallow Complex'!AW$213:AW$224),1)</f>
        <v>486</v>
      </c>
      <c r="AV33" s="20">
        <f>MROUND(MEDIAN('[7]Inedible Tallow Complex'!AX$213:AX$224),1)</f>
        <v>586</v>
      </c>
      <c r="AW33" s="20">
        <f>MROUND(MEDIAN('[7]Inedible Tallow Complex'!AY$213:AY$224),1)</f>
        <v>669</v>
      </c>
      <c r="AX33" s="20">
        <f>MROUND(MEDIAN('[7]Inedible Tallow Complex'!AZ$213:AZ$224),1)</f>
        <v>703</v>
      </c>
      <c r="AY33" s="20">
        <f>MROUND(MEDIAN('[7]Inedible Tallow Complex'!BA$213:BA$224),1)</f>
        <v>813</v>
      </c>
      <c r="AZ33" s="20">
        <f>MROUND(MEDIAN('[7]Inedible Tallow Complex'!BB$213:BB$224),1)</f>
        <v>933</v>
      </c>
      <c r="BA33" s="20">
        <f>MROUND(MEDIAN('[7]Inedible Tallow Complex'!BC$213:BC$224),1)</f>
        <v>900</v>
      </c>
      <c r="BB33" s="20">
        <f>MROUND(MEDIAN('[7]Inedible Tallow Complex'!BD$213:BD$224),1)</f>
        <v>1614</v>
      </c>
      <c r="BC33" s="20">
        <f>MROUND(MEDIAN('[7]Inedible Tallow Complex'!BE$213:BE$224),1)</f>
        <v>2073</v>
      </c>
      <c r="BD33" s="20">
        <f>MROUND(MEDIAN('[7]Inedible Tallow Complex'!BF$213:BF$224),1)</f>
        <v>1330</v>
      </c>
      <c r="BE33" s="20">
        <f>MROUND(MEDIAN('[7]Inedible Tallow Complex'!BG$213:BG$224),1)</f>
        <v>1770</v>
      </c>
    </row>
    <row r="34" spans="1:57" ht="15" thickBot="1" x14ac:dyDescent="0.25">
      <c r="A34" s="2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</row>
    <row r="35" spans="1:57" ht="15" x14ac:dyDescent="0.25">
      <c r="A35" s="14" t="s">
        <v>71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</row>
    <row r="36" spans="1:57" s="35" customFormat="1" ht="13.5" thickBot="1" x14ac:dyDescent="0.25">
      <c r="A36" s="34"/>
      <c r="B36" s="34" t="str">
        <f>B4</f>
        <v xml:space="preserve">95/96 </v>
      </c>
      <c r="C36" s="34" t="str">
        <f t="shared" ref="C36:BE36" si="22">C4</f>
        <v xml:space="preserve">96/97 </v>
      </c>
      <c r="D36" s="34" t="str">
        <f t="shared" si="22"/>
        <v xml:space="preserve">97/98 </v>
      </c>
      <c r="E36" s="34" t="str">
        <f t="shared" si="22"/>
        <v xml:space="preserve">98/99 </v>
      </c>
      <c r="F36" s="34" t="str">
        <f t="shared" si="22"/>
        <v xml:space="preserve">99/00 </v>
      </c>
      <c r="G36" s="34" t="str">
        <f t="shared" si="22"/>
        <v xml:space="preserve">00/01 </v>
      </c>
      <c r="H36" s="34" t="str">
        <f t="shared" si="22"/>
        <v xml:space="preserve">01/02 </v>
      </c>
      <c r="I36" s="34" t="str">
        <f t="shared" si="22"/>
        <v xml:space="preserve">02/03 </v>
      </c>
      <c r="J36" s="34" t="str">
        <f t="shared" si="22"/>
        <v xml:space="preserve">03/04 </v>
      </c>
      <c r="K36" s="34" t="str">
        <f t="shared" si="22"/>
        <v xml:space="preserve">04/05 </v>
      </c>
      <c r="L36" s="34" t="str">
        <f t="shared" si="22"/>
        <v xml:space="preserve">05/06 </v>
      </c>
      <c r="M36" s="34" t="str">
        <f t="shared" si="22"/>
        <v xml:space="preserve">06/07 </v>
      </c>
      <c r="N36" s="34" t="str">
        <f t="shared" si="22"/>
        <v xml:space="preserve">07/08 </v>
      </c>
      <c r="O36" s="34" t="str">
        <f t="shared" si="22"/>
        <v xml:space="preserve">08/09 </v>
      </c>
      <c r="P36" s="34" t="str">
        <f t="shared" si="22"/>
        <v xml:space="preserve">09/10 </v>
      </c>
      <c r="Q36" s="34" t="str">
        <f t="shared" si="22"/>
        <v xml:space="preserve">10/11 </v>
      </c>
      <c r="R36" s="34" t="str">
        <f t="shared" si="22"/>
        <v xml:space="preserve">11/12 </v>
      </c>
      <c r="S36" s="34" t="str">
        <f t="shared" si="22"/>
        <v xml:space="preserve">12/13 </v>
      </c>
      <c r="T36" s="34" t="str">
        <f t="shared" si="22"/>
        <v xml:space="preserve">13/14 </v>
      </c>
      <c r="U36" s="34" t="str">
        <f t="shared" si="22"/>
        <v xml:space="preserve">14/15 </v>
      </c>
      <c r="V36" s="34" t="str">
        <f t="shared" si="22"/>
        <v xml:space="preserve">15/16 </v>
      </c>
      <c r="W36" s="34" t="str">
        <f t="shared" si="22"/>
        <v xml:space="preserve">16/17 </v>
      </c>
      <c r="X36" s="34" t="str">
        <f t="shared" si="22"/>
        <v xml:space="preserve">17/18 </v>
      </c>
      <c r="Y36" s="34" t="str">
        <f t="shared" si="22"/>
        <v xml:space="preserve">18/19 </v>
      </c>
      <c r="Z36" s="34">
        <f t="shared" si="22"/>
        <v>2019</v>
      </c>
      <c r="AA36" s="34">
        <f t="shared" si="22"/>
        <v>2020</v>
      </c>
      <c r="AB36" s="34">
        <f t="shared" si="22"/>
        <v>2021</v>
      </c>
      <c r="AC36" s="34">
        <f t="shared" si="22"/>
        <v>2022</v>
      </c>
      <c r="AD36" s="34">
        <f t="shared" si="22"/>
        <v>2023</v>
      </c>
      <c r="AE36" s="34">
        <f t="shared" si="22"/>
        <v>2024</v>
      </c>
      <c r="AF36" s="34">
        <f t="shared" si="22"/>
        <v>2025</v>
      </c>
      <c r="AG36" s="34">
        <f t="shared" si="22"/>
        <v>2026</v>
      </c>
      <c r="AH36" s="34">
        <f t="shared" si="22"/>
        <v>2027</v>
      </c>
      <c r="AI36" s="34">
        <f t="shared" si="22"/>
        <v>2028</v>
      </c>
      <c r="AJ36" s="34">
        <f t="shared" si="22"/>
        <v>2029</v>
      </c>
      <c r="AK36" s="34">
        <f t="shared" si="22"/>
        <v>2030</v>
      </c>
      <c r="AL36" s="34">
        <f t="shared" si="22"/>
        <v>2031</v>
      </c>
      <c r="AM36" s="34">
        <f t="shared" si="22"/>
        <v>2032</v>
      </c>
      <c r="AN36" s="34">
        <f t="shared" si="22"/>
        <v>2033</v>
      </c>
      <c r="AO36" s="34">
        <f t="shared" si="22"/>
        <v>2034</v>
      </c>
      <c r="AP36" s="34">
        <f t="shared" si="22"/>
        <v>2035</v>
      </c>
      <c r="AQ36" s="34">
        <f t="shared" si="22"/>
        <v>2036</v>
      </c>
      <c r="AR36" s="34">
        <f t="shared" si="22"/>
        <v>2037</v>
      </c>
      <c r="AS36" s="34">
        <f t="shared" si="22"/>
        <v>2038</v>
      </c>
      <c r="AT36" s="34">
        <f t="shared" si="22"/>
        <v>2039</v>
      </c>
      <c r="AU36" s="34">
        <f t="shared" si="22"/>
        <v>2040</v>
      </c>
      <c r="AV36" s="34">
        <f t="shared" si="22"/>
        <v>2041</v>
      </c>
      <c r="AW36" s="34">
        <f t="shared" si="22"/>
        <v>2042</v>
      </c>
      <c r="AX36" s="34">
        <f t="shared" si="22"/>
        <v>2043</v>
      </c>
      <c r="AY36" s="34">
        <f t="shared" si="22"/>
        <v>2044</v>
      </c>
      <c r="AZ36" s="34">
        <f t="shared" si="22"/>
        <v>2045</v>
      </c>
      <c r="BA36" s="34">
        <f t="shared" si="22"/>
        <v>2046</v>
      </c>
      <c r="BB36" s="34">
        <f t="shared" si="22"/>
        <v>2047</v>
      </c>
      <c r="BC36" s="34">
        <f t="shared" si="22"/>
        <v>2048</v>
      </c>
      <c r="BD36" s="34">
        <f t="shared" si="22"/>
        <v>2049</v>
      </c>
      <c r="BE36" s="34">
        <f t="shared" si="22"/>
        <v>2050</v>
      </c>
    </row>
    <row r="37" spans="1:57" ht="15" x14ac:dyDescent="0.25">
      <c r="A37" s="16" t="s">
        <v>49</v>
      </c>
      <c r="B37" s="22">
        <f>'Soybean Complex'!B93+'Canola Complex'!B91</f>
        <v>65.460314769230763</v>
      </c>
      <c r="C37" s="22">
        <f>'Soybean Complex'!C93+'Canola Complex'!C91</f>
        <v>88.015293692307665</v>
      </c>
      <c r="D37" s="22">
        <f>'Soybean Complex'!D93+'Canola Complex'!D91</f>
        <v>94.304119269230767</v>
      </c>
      <c r="E37" s="22">
        <f>'Soybean Complex'!E93+'Canola Complex'!E91</f>
        <v>70.138070423076925</v>
      </c>
      <c r="F37" s="22">
        <f>'Soybean Complex'!F93+'Canola Complex'!F91</f>
        <v>97.37080499999999</v>
      </c>
      <c r="G37" s="22">
        <f>'Soybean Complex'!G93+'Canola Complex'!G91</f>
        <v>239.44173426923075</v>
      </c>
      <c r="H37" s="22">
        <f>'Soybean Complex'!H93+'Canola Complex'!H91</f>
        <v>317.12639538461536</v>
      </c>
      <c r="I37" s="22">
        <f>'Soybean Complex'!I93+'Canola Complex'!I91</f>
        <v>243.61073099999999</v>
      </c>
      <c r="J37" s="22">
        <f>'Soybean Complex'!J93+'Canola Complex'!J91</f>
        <v>286.33234834615382</v>
      </c>
      <c r="K37" s="22">
        <f>'Soybean Complex'!K93+'Canola Complex'!K91</f>
        <v>312.47690411538457</v>
      </c>
      <c r="L37" s="22">
        <f>'Soybean Complex'!L93+'Canola Complex'!L91</f>
        <v>219.21856707692308</v>
      </c>
      <c r="M37" s="22">
        <f>'Soybean Complex'!M93+'Canola Complex'!M91</f>
        <v>149.7249246230769</v>
      </c>
      <c r="N37" s="22">
        <f>'Soybean Complex'!N93+'Canola Complex'!N91</f>
        <v>162.39019536923075</v>
      </c>
      <c r="O37" s="22">
        <f>'Soybean Complex'!O93+'Canola Complex'!O91</f>
        <v>135.28747696153846</v>
      </c>
      <c r="P37" s="22">
        <f>'Soybean Complex'!P93+'Canola Complex'!P91</f>
        <v>102.48665861538461</v>
      </c>
      <c r="Q37" s="22">
        <f>'Soybean Complex'!Q93+'Canola Complex'!Q91</f>
        <v>188.55170976923074</v>
      </c>
      <c r="R37" s="22">
        <f>'Soybean Complex'!R93+'Canola Complex'!R91</f>
        <v>193.96433942307692</v>
      </c>
      <c r="S37" s="22">
        <f>'Soybean Complex'!S93+'Canola Complex'!S91</f>
        <v>135.76514506153842</v>
      </c>
      <c r="T37" s="22">
        <f>'Soybean Complex'!T93+'Canola Complex'!T91</f>
        <v>169.5212996076923</v>
      </c>
      <c r="U37" s="22">
        <f>'Soybean Complex'!U93+'Canola Complex'!U91</f>
        <v>173.8542297692307</v>
      </c>
      <c r="V37" s="22">
        <f>'Soybean Complex'!V93+'Canola Complex'!V91</f>
        <v>188.56866839999995</v>
      </c>
      <c r="W37" s="22">
        <f>'Soybean Complex'!W93+'Canola Complex'!W91</f>
        <v>208.71552175384613</v>
      </c>
      <c r="X37" s="22">
        <f>'Soybean Complex'!X93+'Canola Complex'!X91</f>
        <v>193.70148064615387</v>
      </c>
      <c r="Y37" s="22">
        <f>'Soybean Complex'!Y93+'Canola Complex'!Y91</f>
        <v>230.00990912307694</v>
      </c>
      <c r="Z37" s="22">
        <f>'Soybean Complex'!Z93+'Canola Complex'!Z91</f>
        <v>236.35808990769226</v>
      </c>
      <c r="AA37" s="22">
        <f>'Soybean Complex'!AA93+'Canola Complex'!AA91</f>
        <v>225.6509757276923</v>
      </c>
      <c r="AB37" s="22">
        <f>'Soybean Complex'!AB93+'Canola Complex'!AB91</f>
        <v>243.2045152643077</v>
      </c>
      <c r="AC37" s="22">
        <f>'Soybean Complex'!AC93+'Canola Complex'!AC91</f>
        <v>208.88069881753842</v>
      </c>
      <c r="AD37" s="23">
        <f>'Soybean Complex'!AD93+'Canola Complex'!AD91</f>
        <v>251.47637006584611</v>
      </c>
      <c r="AE37" s="23">
        <f>'Soybean Complex'!AE93+'Canola Complex'!AE91</f>
        <v>283.47323625600001</v>
      </c>
      <c r="AF37" s="23">
        <f>'Soybean Complex'!AF93+'Canola Complex'!AF91</f>
        <v>292.19720815384619</v>
      </c>
      <c r="AG37" s="23">
        <f>'Soybean Complex'!AG93+'Canola Complex'!AG91</f>
        <v>318.42655707692307</v>
      </c>
      <c r="AH37" s="23">
        <f>'Soybean Complex'!AH93+'Canola Complex'!AH91</f>
        <v>333.85891107692305</v>
      </c>
      <c r="AI37" s="23">
        <f>'Soybean Complex'!AI93+'Canola Complex'!AI91</f>
        <v>346.86052799999999</v>
      </c>
      <c r="AJ37" s="23">
        <f>'Soybean Complex'!AJ93+'Canola Complex'!AJ91</f>
        <v>349.06514999999996</v>
      </c>
      <c r="AK37" s="23">
        <f>'Soybean Complex'!AK93+'Canola Complex'!AK91</f>
        <v>351.26977199999999</v>
      </c>
      <c r="AL37" s="23">
        <f>'Soybean Complex'!AL93+'Canola Complex'!AL91</f>
        <v>352.73951999999997</v>
      </c>
      <c r="AM37" s="23">
        <f>'Soybean Complex'!AM93+'Canola Complex'!AM91</f>
        <v>353.70050907692303</v>
      </c>
      <c r="AN37" s="23">
        <f>'Soybean Complex'!AN93+'Canola Complex'!AN91</f>
        <v>361.55800799999997</v>
      </c>
      <c r="AO37" s="23">
        <f>'Soybean Complex'!AO93+'Canola Complex'!AO91</f>
        <v>361.55800799999997</v>
      </c>
      <c r="AP37" s="23">
        <f>'Soybean Complex'!AP93+'Canola Complex'!AP91</f>
        <v>363.47433327692306</v>
      </c>
      <c r="AQ37" s="23">
        <f>'Soybean Complex'!AQ93+'Canola Complex'!AQ91</f>
        <v>373.38947939999997</v>
      </c>
      <c r="AR37" s="23">
        <f>'Soybean Complex'!AR93+'Canola Complex'!AR91</f>
        <v>375.74672907692309</v>
      </c>
      <c r="AS37" s="23">
        <f>'Soybean Complex'!AS93+'Canola Complex'!AS91</f>
        <v>385.80884999999995</v>
      </c>
      <c r="AT37" s="23">
        <f>'Soybean Complex'!AT93+'Canola Complex'!AT91</f>
        <v>387.50471307692305</v>
      </c>
      <c r="AU37" s="23">
        <f>'Soybean Complex'!AU93+'Canola Complex'!AU91</f>
        <v>397.19939699999998</v>
      </c>
      <c r="AV37" s="23">
        <f>'Soybean Complex'!AV93+'Canola Complex'!AV91</f>
        <v>399.63013407692301</v>
      </c>
      <c r="AW37" s="23">
        <f>'Soybean Complex'!AW93+'Canola Complex'!AW91</f>
        <v>409.32481799999999</v>
      </c>
      <c r="AX37" s="23">
        <f>'Soybean Complex'!AX93+'Canola Complex'!AX91</f>
        <v>411.75555507692309</v>
      </c>
      <c r="AY37" s="23">
        <f>'Soybean Complex'!AY93+'Canola Complex'!AY91</f>
        <v>421.08280199999996</v>
      </c>
      <c r="AZ37" s="23">
        <f>'Soybean Complex'!AZ93+'Canola Complex'!AZ91</f>
        <v>422.77866507692306</v>
      </c>
      <c r="BA37" s="23">
        <f>'Soybean Complex'!BA93+'Canola Complex'!BA91</f>
        <v>432.47334899999998</v>
      </c>
      <c r="BB37" s="23">
        <f>'Soybean Complex'!BB93+'Canola Complex'!BB91</f>
        <v>434.90408607692308</v>
      </c>
      <c r="BC37" s="23">
        <f>'Soybean Complex'!BC93+'Canola Complex'!BC91</f>
        <v>445.92719607692305</v>
      </c>
      <c r="BD37" s="23">
        <f>'Soybean Complex'!BD93+'Canola Complex'!BD91</f>
        <v>456.95030607692308</v>
      </c>
      <c r="BE37" s="23">
        <f>'Soybean Complex'!BE93+'Canola Complex'!BE91</f>
        <v>468.15713457692306</v>
      </c>
    </row>
    <row r="38" spans="1:57" ht="15" x14ac:dyDescent="0.25">
      <c r="A38" s="16" t="s">
        <v>50</v>
      </c>
      <c r="B38" s="22">
        <f>'Soybean Complex'!B94+'Canola Complex'!B92</f>
        <v>3325.0561412337183</v>
      </c>
      <c r="C38" s="22">
        <f>'Soybean Complex'!C94+'Canola Complex'!C92</f>
        <v>3070.7508718519371</v>
      </c>
      <c r="D38" s="22">
        <f>'Soybean Complex'!D94+'Canola Complex'!D92</f>
        <v>3602.7477579388906</v>
      </c>
      <c r="E38" s="22">
        <f>'Soybean Complex'!E94+'Canola Complex'!E92</f>
        <v>3414.8903028180803</v>
      </c>
      <c r="F38" s="22">
        <f>'Soybean Complex'!F94+'Canola Complex'!F92</f>
        <v>3492.1394490806556</v>
      </c>
      <c r="G38" s="22">
        <f>'Soybean Complex'!G94+'Canola Complex'!G92</f>
        <v>3335.8212774381714</v>
      </c>
      <c r="H38" s="22">
        <f>'Soybean Complex'!H94+'Canola Complex'!H92</f>
        <v>2798.1454868520359</v>
      </c>
      <c r="I38" s="22">
        <f>'Soybean Complex'!I94+'Canola Complex'!I92</f>
        <v>2840.0284398006374</v>
      </c>
      <c r="J38" s="22">
        <f>'Soybean Complex'!J94+'Canola Complex'!J92</f>
        <v>3619.8886602173984</v>
      </c>
      <c r="K38" s="22">
        <f>'Soybean Complex'!K94+'Canola Complex'!K92</f>
        <v>3425.3869886563934</v>
      </c>
      <c r="L38" s="22">
        <f>'Soybean Complex'!L94+'Canola Complex'!L92</f>
        <v>3917.0907985859999</v>
      </c>
      <c r="M38" s="22">
        <f>'Soybean Complex'!M94+'Canola Complex'!M92</f>
        <v>4102.5237596279994</v>
      </c>
      <c r="N38" s="22">
        <f>'Soybean Complex'!N94+'Canola Complex'!N92</f>
        <v>4397.7821702219999</v>
      </c>
      <c r="O38" s="22">
        <f>'Soybean Complex'!O94+'Canola Complex'!O92</f>
        <v>4597.4768309820001</v>
      </c>
      <c r="P38" s="22">
        <f>'Soybean Complex'!P94+'Canola Complex'!P92</f>
        <v>5437.1512121220012</v>
      </c>
      <c r="Q38" s="22">
        <f>'Soybean Complex'!Q94+'Canola Complex'!Q92</f>
        <v>6787.0192165019989</v>
      </c>
      <c r="R38" s="22">
        <f>'Soybean Complex'!R94+'Canola Complex'!R92</f>
        <v>7531.8617823119994</v>
      </c>
      <c r="S38" s="22">
        <f>'Soybean Complex'!S94+'Canola Complex'!S92</f>
        <v>6863.4821213279984</v>
      </c>
      <c r="T38" s="22">
        <f>'Soybean Complex'!T94+'Canola Complex'!T92</f>
        <v>7563.002068062</v>
      </c>
      <c r="U38" s="22">
        <f>'Soybean Complex'!U94+'Canola Complex'!U92</f>
        <v>7793.2571989859998</v>
      </c>
      <c r="V38" s="22">
        <f>'Soybean Complex'!V94+'Canola Complex'!V92</f>
        <v>8991.2884769819975</v>
      </c>
      <c r="W38" s="22">
        <f>'Soybean Complex'!W94+'Canola Complex'!W92</f>
        <v>9570.0921414839977</v>
      </c>
      <c r="X38" s="22">
        <f>'Soybean Complex'!X94+'Canola Complex'!X92</f>
        <v>9995.0198042519987</v>
      </c>
      <c r="Y38" s="22">
        <f>'Soybean Complex'!Y94+'Canola Complex'!Y92</f>
        <v>9895.1327906760016</v>
      </c>
      <c r="Z38" s="22">
        <f>'Soybean Complex'!Z94+'Canola Complex'!Z92</f>
        <v>10581.330206663999</v>
      </c>
      <c r="AA38" s="22">
        <f>'Soybean Complex'!AA94+'Canola Complex'!AA92</f>
        <v>10475.543624615999</v>
      </c>
      <c r="AB38" s="22">
        <f>'Soybean Complex'!AB94+'Canola Complex'!AB92</f>
        <v>8523.0796751099988</v>
      </c>
      <c r="AC38" s="23">
        <f>'Soybean Complex'!AC94+'Canola Complex'!AC92</f>
        <v>10239.624819773999</v>
      </c>
      <c r="AD38" s="23">
        <f>'Soybean Complex'!AD94+'Canola Complex'!AD92</f>
        <v>11146.103656757999</v>
      </c>
      <c r="AE38" s="23">
        <f>'Soybean Complex'!AE94+'Canola Complex'!AE92</f>
        <v>12095.412809434689</v>
      </c>
      <c r="AF38" s="23">
        <f>'Soybean Complex'!AF94+'Canola Complex'!AF92</f>
        <v>12334.563828960374</v>
      </c>
      <c r="AG38" s="23">
        <f>'Soybean Complex'!AG94+'Canola Complex'!AG92</f>
        <v>12644.397601507389</v>
      </c>
      <c r="AH38" s="23">
        <f>'Soybean Complex'!AH94+'Canola Complex'!AH92</f>
        <v>13066.172421322593</v>
      </c>
      <c r="AI38" s="23">
        <f>'Soybean Complex'!AI94+'Canola Complex'!AI92</f>
        <v>13370.268564191982</v>
      </c>
      <c r="AJ38" s="23">
        <f>'Soybean Complex'!AJ94+'Canola Complex'!AJ92</f>
        <v>13641.934990064923</v>
      </c>
      <c r="AK38" s="23">
        <f>'Soybean Complex'!AK94+'Canola Complex'!AK92</f>
        <v>13837.124924136857</v>
      </c>
      <c r="AL38" s="23">
        <f>'Soybean Complex'!AL94+'Canola Complex'!AL92</f>
        <v>13850.227640087111</v>
      </c>
      <c r="AM38" s="23">
        <f>'Soybean Complex'!AM94+'Canola Complex'!AM92</f>
        <v>13907.12163184997</v>
      </c>
      <c r="AN38" s="23">
        <f>'Soybean Complex'!AN94+'Canola Complex'!AN92</f>
        <v>14206.749065362192</v>
      </c>
      <c r="AO38" s="23">
        <f>'Soybean Complex'!AO94+'Canola Complex'!AO92</f>
        <v>14733.28876042322</v>
      </c>
      <c r="AP38" s="23">
        <f>'Soybean Complex'!AP94+'Canola Complex'!AP92</f>
        <v>15233.778691322867</v>
      </c>
      <c r="AQ38" s="23">
        <f>'Soybean Complex'!AQ94+'Canola Complex'!AQ92</f>
        <v>15780.231162576996</v>
      </c>
      <c r="AR38" s="23">
        <f>'Soybean Complex'!AR94+'Canola Complex'!AR92</f>
        <v>16350.581940126371</v>
      </c>
      <c r="AS38" s="23">
        <f>'Soybean Complex'!AS94+'Canola Complex'!AS92</f>
        <v>17044.718006933566</v>
      </c>
      <c r="AT38" s="23">
        <f>'Soybean Complex'!AT94+'Canola Complex'!AT92</f>
        <v>17334.928213642277</v>
      </c>
      <c r="AU38" s="23">
        <f>'Soybean Complex'!AU94+'Canola Complex'!AU92</f>
        <v>17631.832011977323</v>
      </c>
      <c r="AV38" s="23">
        <f>'Soybean Complex'!AV94+'Canola Complex'!AV92</f>
        <v>17945.51317127165</v>
      </c>
      <c r="AW38" s="23">
        <f>'Soybean Complex'!AW94+'Canola Complex'!AW92</f>
        <v>18379.430928757622</v>
      </c>
      <c r="AX38" s="23">
        <f>'Soybean Complex'!AX94+'Canola Complex'!AX92</f>
        <v>19078.985440071276</v>
      </c>
      <c r="AY38" s="23">
        <f>'Soybean Complex'!AY94+'Canola Complex'!AY92</f>
        <v>19262.206806521484</v>
      </c>
      <c r="AZ38" s="23">
        <f>'Soybean Complex'!AZ94+'Canola Complex'!AZ92</f>
        <v>19761.882435195224</v>
      </c>
      <c r="BA38" s="23">
        <f>'Soybean Complex'!BA94+'Canola Complex'!BA92</f>
        <v>19884.936392787313</v>
      </c>
      <c r="BB38" s="23">
        <f>'Soybean Complex'!BB94+'Canola Complex'!BB92</f>
        <v>20417.069966995459</v>
      </c>
      <c r="BC38" s="23">
        <f>'Soybean Complex'!BC94+'Canola Complex'!BC92</f>
        <v>20885.317760986673</v>
      </c>
      <c r="BD38" s="23">
        <f>'Soybean Complex'!BD94+'Canola Complex'!BD92</f>
        <v>21043.558823604664</v>
      </c>
      <c r="BE38" s="23">
        <f>'Soybean Complex'!BE94+'Canola Complex'!BE92</f>
        <v>21535.267010679552</v>
      </c>
    </row>
    <row r="39" spans="1:57" ht="15" x14ac:dyDescent="0.25">
      <c r="A39" s="16" t="s">
        <v>51</v>
      </c>
      <c r="B39" s="22">
        <f>'Soybean Complex'!B95+'Canola Complex'!B93</f>
        <v>161.96255522999999</v>
      </c>
      <c r="C39" s="22">
        <f>'Soybean Complex'!C95+'Canola Complex'!C93</f>
        <v>275.85994161600001</v>
      </c>
      <c r="D39" s="22">
        <f>'Soybean Complex'!D95+'Canola Complex'!D93</f>
        <v>205.16212331999998</v>
      </c>
      <c r="E39" s="22">
        <f>'Soybean Complex'!E95+'Canola Complex'!E93</f>
        <v>54.877450823999993</v>
      </c>
      <c r="F39" s="22">
        <f>'Soybean Complex'!F95+'Canola Complex'!F93</f>
        <v>286.35394233599993</v>
      </c>
      <c r="G39" s="22">
        <f>'Soybean Complex'!G95+'Canola Complex'!G93</f>
        <v>235.23978126600002</v>
      </c>
      <c r="H39" s="22">
        <f>'Soybean Complex'!H95+'Canola Complex'!H93</f>
        <v>255.42216091627196</v>
      </c>
      <c r="I39" s="22">
        <f>'Soybean Complex'!I95+'Canola Complex'!I93</f>
        <v>341.90064364667398</v>
      </c>
      <c r="J39" s="22">
        <f>'Soybean Complex'!J95+'Canola Complex'!J93</f>
        <v>320.75656158294004</v>
      </c>
      <c r="K39" s="22">
        <f>'Soybean Complex'!K95+'Canola Complex'!K93</f>
        <v>276.47708586170398</v>
      </c>
      <c r="L39" s="22">
        <f>'Soybean Complex'!L95+'Canola Complex'!L93</f>
        <v>304.62974944831797</v>
      </c>
      <c r="M39" s="22">
        <f>'Soybean Complex'!M95+'Canola Complex'!M93</f>
        <v>457.71237606779999</v>
      </c>
      <c r="N39" s="22">
        <f>'Soybean Complex'!N95+'Canola Complex'!N93</f>
        <v>255.47140335326395</v>
      </c>
      <c r="O39" s="22">
        <f>'Soybean Complex'!O95+'Canola Complex'!O93</f>
        <v>408.13384445189996</v>
      </c>
      <c r="P39" s="22">
        <f>'Soybean Complex'!P95+'Canola Complex'!P93</f>
        <v>531.64447845503389</v>
      </c>
      <c r="Q39" s="22">
        <f>'Soybean Complex'!Q95+'Canola Complex'!Q93</f>
        <v>288.85656309173999</v>
      </c>
      <c r="R39" s="22">
        <f>'Soybean Complex'!R95+'Canola Complex'!R93</f>
        <v>278.20169110439997</v>
      </c>
      <c r="S39" s="22">
        <f>'Soybean Complex'!S95+'Canola Complex'!S93</f>
        <v>405.39381456684589</v>
      </c>
      <c r="T39" s="22">
        <f>'Soybean Complex'!T95+'Canola Complex'!T93</f>
        <v>245.01893550712199</v>
      </c>
      <c r="U39" s="22">
        <f>'Soybean Complex'!U95+'Canola Complex'!U93</f>
        <v>136.03801491390601</v>
      </c>
      <c r="V39" s="22">
        <f>'Soybean Complex'!V95+'Canola Complex'!V93</f>
        <v>156.52519678341002</v>
      </c>
      <c r="W39" s="22">
        <f>'Soybean Complex'!W95+'Canola Complex'!W93</f>
        <v>138.20566540296596</v>
      </c>
      <c r="X39" s="22">
        <f>'Soybean Complex'!X95+'Canola Complex'!X93</f>
        <v>78.838424714195995</v>
      </c>
      <c r="Y39" s="22">
        <f>'Soybean Complex'!Y95+'Canola Complex'!Y93</f>
        <v>88.451447459885998</v>
      </c>
      <c r="Z39" s="22">
        <f>'Soybean Complex'!Z95+'Canola Complex'!Z93</f>
        <v>92.447607026501998</v>
      </c>
      <c r="AA39" s="22">
        <f>'Soybean Complex'!AA95+'Canola Complex'!AA93</f>
        <v>144.01198938747598</v>
      </c>
      <c r="AB39" s="22">
        <f>'Soybean Complex'!AB95+'Canola Complex'!AB93</f>
        <v>116.23424381818199</v>
      </c>
      <c r="AC39" s="23">
        <f>'Soybean Complex'!AC95+'Canola Complex'!AC93</f>
        <v>295.91538795000002</v>
      </c>
      <c r="AD39" s="23">
        <f>'Soybean Complex'!AD95+'Canola Complex'!AD93</f>
        <v>489.55789147254728</v>
      </c>
      <c r="AE39" s="23">
        <f>'Soybean Complex'!AE95+'Canola Complex'!AE93</f>
        <v>448.87260352032399</v>
      </c>
      <c r="AF39" s="23">
        <f>'Soybean Complex'!AF95+'Canola Complex'!AF93</f>
        <v>441.8499182670443</v>
      </c>
      <c r="AG39" s="23">
        <f>'Soybean Complex'!AG95+'Canola Complex'!AG93</f>
        <v>537.73330471528971</v>
      </c>
      <c r="AH39" s="23">
        <f>'Soybean Complex'!AH95+'Canola Complex'!AH93</f>
        <v>672.52950204207195</v>
      </c>
      <c r="AI39" s="23">
        <f>'Soybean Complex'!AI95+'Canola Complex'!AI93</f>
        <v>727.15107213995327</v>
      </c>
      <c r="AJ39" s="23">
        <f>'Soybean Complex'!AJ95+'Canola Complex'!AJ93</f>
        <v>736.88807790058036</v>
      </c>
      <c r="AK39" s="23">
        <f>'Soybean Complex'!AK95+'Canola Complex'!AK93</f>
        <v>741.419504470177</v>
      </c>
      <c r="AL39" s="23">
        <f>'Soybean Complex'!AL95+'Canola Complex'!AL93</f>
        <v>707.56346763529859</v>
      </c>
      <c r="AM39" s="23">
        <f>'Soybean Complex'!AM95+'Canola Complex'!AM93</f>
        <v>659.55449385353518</v>
      </c>
      <c r="AN39" s="23">
        <f>'Soybean Complex'!AN95+'Canola Complex'!AN93</f>
        <v>661.96058711735645</v>
      </c>
      <c r="AO39" s="23">
        <f>'Soybean Complex'!AO95+'Canola Complex'!AO93</f>
        <v>662.41822816796252</v>
      </c>
      <c r="AP39" s="23">
        <f>'Soybean Complex'!AP95+'Canola Complex'!AP93</f>
        <v>660.54392445322264</v>
      </c>
      <c r="AQ39" s="23">
        <f>'Soybean Complex'!AQ95+'Canola Complex'!AQ93</f>
        <v>659.70411437781013</v>
      </c>
      <c r="AR39" s="23">
        <f>'Soybean Complex'!AR95+'Canola Complex'!AR93</f>
        <v>662.36562934299366</v>
      </c>
      <c r="AS39" s="23">
        <f>'Soybean Complex'!AS95+'Canola Complex'!AS93</f>
        <v>660.6532432914538</v>
      </c>
      <c r="AT39" s="23">
        <f>'Soybean Complex'!AT95+'Canola Complex'!AT93</f>
        <v>661.23934827225503</v>
      </c>
      <c r="AU39" s="23">
        <f>'Soybean Complex'!AU95+'Canola Complex'!AU93</f>
        <v>661.36249801652673</v>
      </c>
      <c r="AV39" s="23">
        <f>'Soybean Complex'!AV95+'Canola Complex'!AV93</f>
        <v>663.3897463180358</v>
      </c>
      <c r="AW39" s="23">
        <f>'Soybean Complex'!AW95+'Canola Complex'!AW93</f>
        <v>665.73670515750689</v>
      </c>
      <c r="AX39" s="23">
        <f>'Soybean Complex'!AX95+'Canola Complex'!AX93</f>
        <v>668.24235790253942</v>
      </c>
      <c r="AY39" s="23">
        <f>'Soybean Complex'!AY95+'Canola Complex'!AY93</f>
        <v>670.246048124396</v>
      </c>
      <c r="AZ39" s="23">
        <f>'Soybean Complex'!AZ95+'Canola Complex'!AZ93</f>
        <v>672.63606233179132</v>
      </c>
      <c r="BA39" s="23">
        <f>'Soybean Complex'!BA95+'Canola Complex'!BA93</f>
        <v>674.86399368472121</v>
      </c>
      <c r="BB39" s="23">
        <f>'Soybean Complex'!BB95+'Canola Complex'!BB93</f>
        <v>677.16601282808381</v>
      </c>
      <c r="BC39" s="23">
        <f>'Soybean Complex'!BC95+'Canola Complex'!BC93</f>
        <v>679.5047010259276</v>
      </c>
      <c r="BD39" s="23">
        <f>'Soybean Complex'!BD95+'Canola Complex'!BD93</f>
        <v>681.83303175094738</v>
      </c>
      <c r="BE39" s="23">
        <f>'Soybean Complex'!BE95+'Canola Complex'!BE93</f>
        <v>673.2274036351339</v>
      </c>
    </row>
    <row r="40" spans="1:57" ht="15" x14ac:dyDescent="0.25">
      <c r="A40" s="16" t="s">
        <v>52</v>
      </c>
      <c r="B40" s="22">
        <f>B39+B38+B37</f>
        <v>3552.4790112329492</v>
      </c>
      <c r="C40" s="22">
        <f t="shared" ref="C40:BE40" si="23">C39+C38+C37</f>
        <v>3434.6261071602448</v>
      </c>
      <c r="D40" s="22">
        <f t="shared" si="23"/>
        <v>3902.2140005281212</v>
      </c>
      <c r="E40" s="22">
        <f t="shared" si="23"/>
        <v>3539.905824065157</v>
      </c>
      <c r="F40" s="22">
        <f t="shared" si="23"/>
        <v>3875.8641964166554</v>
      </c>
      <c r="G40" s="22">
        <f t="shared" si="23"/>
        <v>3810.5027929734024</v>
      </c>
      <c r="H40" s="22">
        <f t="shared" si="23"/>
        <v>3370.6940431529233</v>
      </c>
      <c r="I40" s="22">
        <f t="shared" si="23"/>
        <v>3425.5398144473111</v>
      </c>
      <c r="J40" s="22">
        <f t="shared" si="23"/>
        <v>4226.9775701464923</v>
      </c>
      <c r="K40" s="22">
        <f t="shared" si="23"/>
        <v>4014.3409786334819</v>
      </c>
      <c r="L40" s="22">
        <f t="shared" si="23"/>
        <v>4440.9391151112413</v>
      </c>
      <c r="M40" s="22">
        <f t="shared" si="23"/>
        <v>4709.9610603188758</v>
      </c>
      <c r="N40" s="22">
        <f t="shared" si="23"/>
        <v>4815.6437689444947</v>
      </c>
      <c r="O40" s="22">
        <f t="shared" si="23"/>
        <v>5140.898152395438</v>
      </c>
      <c r="P40" s="22">
        <f t="shared" si="23"/>
        <v>6071.28234919242</v>
      </c>
      <c r="Q40" s="22">
        <f t="shared" si="23"/>
        <v>7264.4274893629699</v>
      </c>
      <c r="R40" s="22">
        <f t="shared" si="23"/>
        <v>8004.0278128394766</v>
      </c>
      <c r="S40" s="22">
        <f t="shared" si="23"/>
        <v>7404.6410809563831</v>
      </c>
      <c r="T40" s="22">
        <f t="shared" si="23"/>
        <v>7977.5423031768141</v>
      </c>
      <c r="U40" s="22">
        <f t="shared" si="23"/>
        <v>8103.1494436691373</v>
      </c>
      <c r="V40" s="22">
        <f t="shared" si="23"/>
        <v>9336.382342165407</v>
      </c>
      <c r="W40" s="22">
        <f t="shared" si="23"/>
        <v>9917.013328640809</v>
      </c>
      <c r="X40" s="22">
        <f t="shared" si="23"/>
        <v>10267.559709612349</v>
      </c>
      <c r="Y40" s="22">
        <f t="shared" si="23"/>
        <v>10213.594147258964</v>
      </c>
      <c r="Z40" s="22">
        <f t="shared" si="23"/>
        <v>10910.135903598193</v>
      </c>
      <c r="AA40" s="22">
        <f t="shared" si="23"/>
        <v>10845.206589731168</v>
      </c>
      <c r="AB40" s="22">
        <f t="shared" si="23"/>
        <v>8882.5184341924887</v>
      </c>
      <c r="AC40" s="23">
        <f t="shared" si="23"/>
        <v>10744.420906541538</v>
      </c>
      <c r="AD40" s="23">
        <f t="shared" si="23"/>
        <v>11887.137918296392</v>
      </c>
      <c r="AE40" s="23">
        <f t="shared" si="23"/>
        <v>12827.758649211013</v>
      </c>
      <c r="AF40" s="23">
        <f t="shared" si="23"/>
        <v>13068.610955381264</v>
      </c>
      <c r="AG40" s="23">
        <f t="shared" si="23"/>
        <v>13500.557463299603</v>
      </c>
      <c r="AH40" s="23">
        <f t="shared" si="23"/>
        <v>14072.560834441589</v>
      </c>
      <c r="AI40" s="23">
        <f t="shared" si="23"/>
        <v>14444.280164331934</v>
      </c>
      <c r="AJ40" s="23">
        <f t="shared" si="23"/>
        <v>14727.888217965503</v>
      </c>
      <c r="AK40" s="23">
        <f t="shared" si="23"/>
        <v>14929.814200607034</v>
      </c>
      <c r="AL40" s="23">
        <f t="shared" si="23"/>
        <v>14910.530627722408</v>
      </c>
      <c r="AM40" s="23">
        <f t="shared" si="23"/>
        <v>14920.376634780429</v>
      </c>
      <c r="AN40" s="23">
        <f t="shared" si="23"/>
        <v>15230.267660479549</v>
      </c>
      <c r="AO40" s="23">
        <f t="shared" si="23"/>
        <v>15757.264996591182</v>
      </c>
      <c r="AP40" s="23">
        <f t="shared" si="23"/>
        <v>16257.796949053012</v>
      </c>
      <c r="AQ40" s="23">
        <f t="shared" si="23"/>
        <v>16813.324756354807</v>
      </c>
      <c r="AR40" s="23">
        <f t="shared" si="23"/>
        <v>17388.694298546288</v>
      </c>
      <c r="AS40" s="23">
        <f t="shared" si="23"/>
        <v>18091.180100225021</v>
      </c>
      <c r="AT40" s="23">
        <f t="shared" si="23"/>
        <v>18383.672274991455</v>
      </c>
      <c r="AU40" s="23">
        <f t="shared" si="23"/>
        <v>18690.39390699385</v>
      </c>
      <c r="AV40" s="23">
        <f t="shared" si="23"/>
        <v>19008.533051666611</v>
      </c>
      <c r="AW40" s="23">
        <f t="shared" si="23"/>
        <v>19454.492451915128</v>
      </c>
      <c r="AX40" s="23">
        <f t="shared" si="23"/>
        <v>20158.983353050739</v>
      </c>
      <c r="AY40" s="23">
        <f t="shared" si="23"/>
        <v>20353.535656645879</v>
      </c>
      <c r="AZ40" s="23">
        <f t="shared" si="23"/>
        <v>20857.29716260394</v>
      </c>
      <c r="BA40" s="23">
        <f t="shared" si="23"/>
        <v>20992.273735472034</v>
      </c>
      <c r="BB40" s="23">
        <f t="shared" si="23"/>
        <v>21529.140065900468</v>
      </c>
      <c r="BC40" s="23">
        <f t="shared" si="23"/>
        <v>22010.74965808952</v>
      </c>
      <c r="BD40" s="23">
        <f t="shared" si="23"/>
        <v>22182.342161432534</v>
      </c>
      <c r="BE40" s="23">
        <f t="shared" si="23"/>
        <v>22676.651548891608</v>
      </c>
    </row>
    <row r="41" spans="1:57" ht="15" x14ac:dyDescent="0.25">
      <c r="A41" s="24" t="s">
        <v>53</v>
      </c>
      <c r="B41" s="25">
        <f>B48-B47</f>
        <v>1968.1250367246416</v>
      </c>
      <c r="C41" s="25">
        <f t="shared" ref="C41:BE41" si="24">C48-C47</f>
        <v>1423.7955816070141</v>
      </c>
      <c r="D41" s="25">
        <f t="shared" si="24"/>
        <v>1563.8153114530442</v>
      </c>
      <c r="E41" s="25">
        <f t="shared" si="24"/>
        <v>1426.685982437157</v>
      </c>
      <c r="F41" s="25">
        <f t="shared" si="24"/>
        <v>1529.6900881914248</v>
      </c>
      <c r="G41" s="25">
        <f t="shared" si="24"/>
        <v>1728.6911269327866</v>
      </c>
      <c r="H41" s="25">
        <f t="shared" si="24"/>
        <v>1847.5770623097312</v>
      </c>
      <c r="I41" s="25">
        <f t="shared" si="24"/>
        <v>1807.0595100827395</v>
      </c>
      <c r="J41" s="25">
        <f t="shared" si="24"/>
        <v>1580.9308719973637</v>
      </c>
      <c r="K41" s="25">
        <f t="shared" si="24"/>
        <v>1727.6930862198551</v>
      </c>
      <c r="L41" s="25">
        <f t="shared" si="24"/>
        <v>1767.72678231691</v>
      </c>
      <c r="M41" s="25">
        <f t="shared" si="24"/>
        <v>1741.7215712074649</v>
      </c>
      <c r="N41" s="25">
        <f t="shared" si="24"/>
        <v>1696.6172726259865</v>
      </c>
      <c r="O41" s="25">
        <f t="shared" si="24"/>
        <v>1494.5150706911718</v>
      </c>
      <c r="P41" s="25">
        <f t="shared" si="24"/>
        <v>1544.0003365082375</v>
      </c>
      <c r="Q41" s="25">
        <f t="shared" si="24"/>
        <v>1502.9066174736417</v>
      </c>
      <c r="R41" s="25">
        <f t="shared" si="24"/>
        <v>1699.725624751567</v>
      </c>
      <c r="S41" s="25">
        <f t="shared" si="24"/>
        <v>1861.81705466536</v>
      </c>
      <c r="T41" s="25">
        <f t="shared" si="24"/>
        <v>2221.0797950880351</v>
      </c>
      <c r="U41" s="25">
        <f t="shared" si="24"/>
        <v>2297.4919377010838</v>
      </c>
      <c r="V41" s="25">
        <f t="shared" si="24"/>
        <v>2472.0536462720529</v>
      </c>
      <c r="W41" s="25">
        <f t="shared" si="24"/>
        <v>2641.9831982339338</v>
      </c>
      <c r="X41" s="25">
        <f t="shared" si="24"/>
        <v>2421.8739085838779</v>
      </c>
      <c r="Y41" s="25">
        <f t="shared" si="24"/>
        <v>2595.9068322934563</v>
      </c>
      <c r="Z41" s="25">
        <f t="shared" si="24"/>
        <v>2824.4407468744739</v>
      </c>
      <c r="AA41" s="25">
        <f t="shared" si="24"/>
        <v>2989.3092867194991</v>
      </c>
      <c r="AB41" s="25">
        <f t="shared" si="24"/>
        <v>2707.0424780161175</v>
      </c>
      <c r="AC41" s="26">
        <f t="shared" si="24"/>
        <v>3419.8513646316924</v>
      </c>
      <c r="AD41" s="26">
        <f t="shared" si="24"/>
        <v>3752.4954157102675</v>
      </c>
      <c r="AE41" s="26">
        <f t="shared" si="24"/>
        <v>4326.3399558945039</v>
      </c>
      <c r="AF41" s="26">
        <f t="shared" si="24"/>
        <v>6388.4967698242772</v>
      </c>
      <c r="AG41" s="26">
        <f t="shared" si="24"/>
        <v>9827.0216883251833</v>
      </c>
      <c r="AH41" s="26">
        <f t="shared" si="24"/>
        <v>11763.480346912287</v>
      </c>
      <c r="AI41" s="26">
        <f t="shared" si="24"/>
        <v>12138.571793870493</v>
      </c>
      <c r="AJ41" s="26">
        <f t="shared" si="24"/>
        <v>12202.808134501682</v>
      </c>
      <c r="AK41" s="26">
        <f t="shared" si="24"/>
        <v>11156.923455061667</v>
      </c>
      <c r="AL41" s="26">
        <f t="shared" si="24"/>
        <v>10404.183411761076</v>
      </c>
      <c r="AM41" s="26">
        <f t="shared" si="24"/>
        <v>10458.886776017443</v>
      </c>
      <c r="AN41" s="26">
        <f t="shared" si="24"/>
        <v>10697.614306258369</v>
      </c>
      <c r="AO41" s="26">
        <f t="shared" si="24"/>
        <v>10727.897271725476</v>
      </c>
      <c r="AP41" s="26">
        <f t="shared" si="24"/>
        <v>10982.21840141</v>
      </c>
      <c r="AQ41" s="26">
        <f t="shared" si="24"/>
        <v>11171.18603570847</v>
      </c>
      <c r="AR41" s="26">
        <f t="shared" si="24"/>
        <v>11186.047520996475</v>
      </c>
      <c r="AS41" s="26">
        <f t="shared" si="24"/>
        <v>11421.426927364064</v>
      </c>
      <c r="AT41" s="26">
        <f t="shared" si="24"/>
        <v>11699.239341801291</v>
      </c>
      <c r="AU41" s="26">
        <f t="shared" si="24"/>
        <v>11999.749884979003</v>
      </c>
      <c r="AV41" s="26">
        <f t="shared" si="24"/>
        <v>12303.962738280798</v>
      </c>
      <c r="AW41" s="26">
        <f t="shared" si="24"/>
        <v>12746.655223095378</v>
      </c>
      <c r="AX41" s="26">
        <f t="shared" si="24"/>
        <v>13441.490802706976</v>
      </c>
      <c r="AY41" s="26">
        <f t="shared" si="24"/>
        <v>13635.704501796949</v>
      </c>
      <c r="AZ41" s="26">
        <f t="shared" si="24"/>
        <v>14133.252784748178</v>
      </c>
      <c r="BA41" s="26">
        <f t="shared" si="24"/>
        <v>14271.609731808177</v>
      </c>
      <c r="BB41" s="26">
        <f t="shared" si="24"/>
        <v>14801.964892044376</v>
      </c>
      <c r="BC41" s="26">
        <f t="shared" si="24"/>
        <v>15275.846139782992</v>
      </c>
      <c r="BD41" s="26">
        <f t="shared" si="24"/>
        <v>15438.086484792584</v>
      </c>
      <c r="BE41" s="26">
        <f t="shared" si="24"/>
        <v>15964.934682891078</v>
      </c>
    </row>
    <row r="42" spans="1:57" ht="15" x14ac:dyDescent="0.25">
      <c r="A42" s="16" t="s">
        <v>54</v>
      </c>
      <c r="B42" s="22">
        <f>B43+B44</f>
        <v>0</v>
      </c>
      <c r="C42" s="22">
        <f t="shared" ref="C42:BE42" si="25">C43+C44</f>
        <v>0</v>
      </c>
      <c r="D42" s="22">
        <f t="shared" si="25"/>
        <v>0</v>
      </c>
      <c r="E42" s="22">
        <f t="shared" si="25"/>
        <v>0</v>
      </c>
      <c r="F42" s="22">
        <f t="shared" si="25"/>
        <v>0</v>
      </c>
      <c r="G42" s="22">
        <f t="shared" si="25"/>
        <v>0</v>
      </c>
      <c r="H42" s="22">
        <f t="shared" si="25"/>
        <v>0</v>
      </c>
      <c r="I42" s="22">
        <f t="shared" si="25"/>
        <v>0</v>
      </c>
      <c r="J42" s="22">
        <f t="shared" si="25"/>
        <v>0</v>
      </c>
      <c r="K42" s="22">
        <f t="shared" si="25"/>
        <v>0</v>
      </c>
      <c r="L42" s="22">
        <f t="shared" si="25"/>
        <v>0</v>
      </c>
      <c r="M42" s="22">
        <f t="shared" si="25"/>
        <v>0</v>
      </c>
      <c r="N42" s="22">
        <f t="shared" si="25"/>
        <v>0</v>
      </c>
      <c r="O42" s="22">
        <f t="shared" si="25"/>
        <v>0</v>
      </c>
      <c r="P42" s="22">
        <f t="shared" si="25"/>
        <v>0</v>
      </c>
      <c r="Q42" s="22">
        <f t="shared" si="25"/>
        <v>0</v>
      </c>
      <c r="R42" s="22">
        <f t="shared" si="25"/>
        <v>0</v>
      </c>
      <c r="S42" s="22">
        <f t="shared" si="25"/>
        <v>57.661019340655301</v>
      </c>
      <c r="T42" s="22">
        <f t="shared" si="25"/>
        <v>265.46815182807285</v>
      </c>
      <c r="U42" s="22">
        <f t="shared" si="25"/>
        <v>444.33340264907622</v>
      </c>
      <c r="V42" s="22">
        <f t="shared" si="25"/>
        <v>513.88837664288599</v>
      </c>
      <c r="W42" s="22">
        <f t="shared" si="25"/>
        <v>579.69391399923859</v>
      </c>
      <c r="X42" s="22">
        <f t="shared" si="25"/>
        <v>450.00496465408378</v>
      </c>
      <c r="Y42" s="22">
        <f t="shared" si="25"/>
        <v>484.18952495715541</v>
      </c>
      <c r="Z42" s="22">
        <f t="shared" si="25"/>
        <v>691.8295078445949</v>
      </c>
      <c r="AA42" s="22">
        <f t="shared" si="25"/>
        <v>719.68943897710597</v>
      </c>
      <c r="AB42" s="22">
        <f t="shared" si="25"/>
        <v>671.42006844501248</v>
      </c>
      <c r="AC42" s="23">
        <f t="shared" si="25"/>
        <v>964.89311507446553</v>
      </c>
      <c r="AD42" s="23">
        <f t="shared" si="25"/>
        <v>1729.8476650437935</v>
      </c>
      <c r="AE42" s="23">
        <f t="shared" si="25"/>
        <v>1920.0735010086564</v>
      </c>
      <c r="AF42" s="23">
        <f t="shared" si="25"/>
        <v>3503.286435758373</v>
      </c>
      <c r="AG42" s="23">
        <f t="shared" si="25"/>
        <v>5274.3278760637722</v>
      </c>
      <c r="AH42" s="23">
        <f t="shared" si="25"/>
        <v>6505.122000492529</v>
      </c>
      <c r="AI42" s="23">
        <f t="shared" si="25"/>
        <v>6662.0117515521433</v>
      </c>
      <c r="AJ42" s="23">
        <f t="shared" si="25"/>
        <v>6790.4043292398364</v>
      </c>
      <c r="AK42" s="23">
        <f t="shared" si="25"/>
        <v>6303.9901649082531</v>
      </c>
      <c r="AL42" s="23">
        <f t="shared" si="25"/>
        <v>6121.4824101388685</v>
      </c>
      <c r="AM42" s="23">
        <f t="shared" si="25"/>
        <v>6215.2160235009333</v>
      </c>
      <c r="AN42" s="23">
        <f t="shared" si="25"/>
        <v>6290.8425227505822</v>
      </c>
      <c r="AO42" s="23">
        <f t="shared" si="25"/>
        <v>6369.5159944941988</v>
      </c>
      <c r="AP42" s="23">
        <f t="shared" si="25"/>
        <v>6419.1292399652102</v>
      </c>
      <c r="AQ42" s="23">
        <f t="shared" si="25"/>
        <v>6429.1370658273272</v>
      </c>
      <c r="AR42" s="23">
        <f t="shared" si="25"/>
        <v>6430.16377921601</v>
      </c>
      <c r="AS42" s="23">
        <f t="shared" si="25"/>
        <v>6429.0455394019355</v>
      </c>
      <c r="AT42" s="23">
        <f t="shared" si="25"/>
        <v>6428.726397393043</v>
      </c>
      <c r="AU42" s="23">
        <f t="shared" si="25"/>
        <v>6428.8056229773074</v>
      </c>
      <c r="AV42" s="23">
        <f t="shared" si="25"/>
        <v>6428.9539874443917</v>
      </c>
      <c r="AW42" s="23">
        <f t="shared" si="25"/>
        <v>6437.9234979773901</v>
      </c>
      <c r="AX42" s="23">
        <f t="shared" si="25"/>
        <v>6441.9742308596942</v>
      </c>
      <c r="AY42" s="23">
        <f t="shared" si="25"/>
        <v>6441.9612951279178</v>
      </c>
      <c r="AZ42" s="23">
        <f t="shared" si="25"/>
        <v>6442.0875969387671</v>
      </c>
      <c r="BA42" s="23">
        <f t="shared" si="25"/>
        <v>6442.018687823047</v>
      </c>
      <c r="BB42" s="23">
        <f t="shared" si="25"/>
        <v>6442.008845504407</v>
      </c>
      <c r="BC42" s="23">
        <f t="shared" si="25"/>
        <v>6441.9919834964312</v>
      </c>
      <c r="BD42" s="23">
        <f t="shared" si="25"/>
        <v>6441.9957987943908</v>
      </c>
      <c r="BE42" s="23">
        <f t="shared" si="25"/>
        <v>6441.9960195081694</v>
      </c>
    </row>
    <row r="43" spans="1:57" ht="15" x14ac:dyDescent="0.25">
      <c r="A43" s="16" t="s">
        <v>55</v>
      </c>
      <c r="B43" s="22">
        <f>'Soybean Complex'!B99+'Canola Complex'!B97</f>
        <v>0</v>
      </c>
      <c r="C43" s="22">
        <f>'Soybean Complex'!C99+'Canola Complex'!C97</f>
        <v>0</v>
      </c>
      <c r="D43" s="22">
        <f>'Soybean Complex'!D99+'Canola Complex'!D97</f>
        <v>0</v>
      </c>
      <c r="E43" s="22">
        <f>'Soybean Complex'!E99+'Canola Complex'!E97</f>
        <v>0</v>
      </c>
      <c r="F43" s="22">
        <f>'Soybean Complex'!F99+'Canola Complex'!F97</f>
        <v>0</v>
      </c>
      <c r="G43" s="22">
        <f>'Soybean Complex'!G99+'Canola Complex'!G97</f>
        <v>0</v>
      </c>
      <c r="H43" s="22">
        <f>'Soybean Complex'!H99+'Canola Complex'!H97</f>
        <v>0</v>
      </c>
      <c r="I43" s="22">
        <f>'Soybean Complex'!I99+'Canola Complex'!I97</f>
        <v>0</v>
      </c>
      <c r="J43" s="22">
        <f>'Soybean Complex'!J99+'Canola Complex'!J97</f>
        <v>0</v>
      </c>
      <c r="K43" s="22">
        <f>'Soybean Complex'!K99+'Canola Complex'!K97</f>
        <v>0</v>
      </c>
      <c r="L43" s="22">
        <f>'Soybean Complex'!L99+'Canola Complex'!L97</f>
        <v>0</v>
      </c>
      <c r="M43" s="22">
        <f>'Soybean Complex'!M99+'Canola Complex'!M97</f>
        <v>0</v>
      </c>
      <c r="N43" s="22">
        <f>'Soybean Complex'!N99+'Canola Complex'!N97</f>
        <v>0</v>
      </c>
      <c r="O43" s="22">
        <f>'Soybean Complex'!O99+'Canola Complex'!O97</f>
        <v>0</v>
      </c>
      <c r="P43" s="22">
        <f>'Soybean Complex'!P99+'Canola Complex'!P97</f>
        <v>0</v>
      </c>
      <c r="Q43" s="22">
        <f>'Soybean Complex'!Q99+'Canola Complex'!Q97</f>
        <v>0</v>
      </c>
      <c r="R43" s="22">
        <f>'Soybean Complex'!R99+'Canola Complex'!R97</f>
        <v>0</v>
      </c>
      <c r="S43" s="22">
        <f>'Soybean Complex'!S99+'Canola Complex'!S97</f>
        <v>57.661019340655301</v>
      </c>
      <c r="T43" s="22">
        <f>'Soybean Complex'!T99+'Canola Complex'!T97</f>
        <v>265.46815182807285</v>
      </c>
      <c r="U43" s="22">
        <f>'Soybean Complex'!U99+'Canola Complex'!U97</f>
        <v>444.33340264907622</v>
      </c>
      <c r="V43" s="22">
        <f>'Soybean Complex'!V99+'Canola Complex'!V97</f>
        <v>513.88837664288599</v>
      </c>
      <c r="W43" s="22">
        <f>'Soybean Complex'!W99+'Canola Complex'!W97</f>
        <v>579.69391399923859</v>
      </c>
      <c r="X43" s="22">
        <f>'Soybean Complex'!X99+'Canola Complex'!X97</f>
        <v>450.00496465408378</v>
      </c>
      <c r="Y43" s="22">
        <f>'Soybean Complex'!Y99+'Canola Complex'!Y97</f>
        <v>484.18952495715541</v>
      </c>
      <c r="Z43" s="22">
        <f>'Soybean Complex'!Z99+'Canola Complex'!Z97</f>
        <v>691.8295078445949</v>
      </c>
      <c r="AA43" s="22">
        <f>'Soybean Complex'!AA99+'Canola Complex'!AA97</f>
        <v>719.68943897710597</v>
      </c>
      <c r="AB43" s="22">
        <f>'Soybean Complex'!AB99+'Canola Complex'!AB97</f>
        <v>671.42006844501248</v>
      </c>
      <c r="AC43" s="23">
        <f>'Soybean Complex'!AC99+'Canola Complex'!AC97</f>
        <v>964.89311507446553</v>
      </c>
      <c r="AD43" s="23">
        <f>'Soybean Complex'!AD99+'Canola Complex'!AD97</f>
        <v>1729.8476650437935</v>
      </c>
      <c r="AE43" s="23">
        <f>'Soybean Complex'!AE99+'Canola Complex'!AE97</f>
        <v>1920.0735010086564</v>
      </c>
      <c r="AF43" s="23">
        <f>'Soybean Complex'!AF99+'Canola Complex'!AF97</f>
        <v>2354.8520161792167</v>
      </c>
      <c r="AG43" s="23">
        <f>'Soybean Complex'!AG99+'Canola Complex'!AG97</f>
        <v>2933.0115585499598</v>
      </c>
      <c r="AH43" s="23">
        <f>'Soybean Complex'!AH99+'Canola Complex'!AH97</f>
        <v>3566.5404871953247</v>
      </c>
      <c r="AI43" s="23">
        <f>'Soybean Complex'!AI99+'Canola Complex'!AI97</f>
        <v>3556.446116054075</v>
      </c>
      <c r="AJ43" s="23">
        <f>'Soybean Complex'!AJ99+'Canola Complex'!AJ97</f>
        <v>3547.6009070186019</v>
      </c>
      <c r="AK43" s="23">
        <f>'Soybean Complex'!AK99+'Canola Complex'!AK97</f>
        <v>2923.9551511534728</v>
      </c>
      <c r="AL43" s="23">
        <f>'Soybean Complex'!AL99+'Canola Complex'!AL97</f>
        <v>2664.6146871794003</v>
      </c>
      <c r="AM43" s="23">
        <f>'Soybean Complex'!AM99+'Canola Complex'!AM97</f>
        <v>2673.3551609008209</v>
      </c>
      <c r="AN43" s="23">
        <f>'Soybean Complex'!AN99+'Canola Complex'!AN97</f>
        <v>2670.1148344731091</v>
      </c>
      <c r="AO43" s="23">
        <f>'Soybean Complex'!AO99+'Canola Complex'!AO97</f>
        <v>2668.5504197159635</v>
      </c>
      <c r="AP43" s="23">
        <f>'Soybean Complex'!AP99+'Canola Complex'!AP97</f>
        <v>2668.0052592960542</v>
      </c>
      <c r="AQ43" s="23">
        <f>'Soybean Complex'!AQ99+'Canola Complex'!AQ97</f>
        <v>2668.9280723130696</v>
      </c>
      <c r="AR43" s="23">
        <f>'Soybean Complex'!AR99+'Canola Complex'!AR97</f>
        <v>2669.7907493398034</v>
      </c>
      <c r="AS43" s="23">
        <f>'Soybean Complex'!AS99+'Canola Complex'!AS97</f>
        <v>2669.0778670276004</v>
      </c>
      <c r="AT43" s="23">
        <f>'Soybean Complex'!AT99+'Canola Complex'!AT97</f>
        <v>2668.8704735384977</v>
      </c>
      <c r="AU43" s="23">
        <f>'Soybean Complex'!AU99+'Canola Complex'!AU97</f>
        <v>2668.9344843030044</v>
      </c>
      <c r="AV43" s="23">
        <f>'Soybean Complex'!AV99+'Canola Complex'!AV97</f>
        <v>2669.120238591061</v>
      </c>
      <c r="AW43" s="23">
        <f>'Soybean Complex'!AW99+'Canola Complex'!AW97</f>
        <v>2669.1551196916207</v>
      </c>
      <c r="AX43" s="23">
        <f>'Soybean Complex'!AX99+'Canola Complex'!AX97</f>
        <v>2669.0282122509402</v>
      </c>
      <c r="AY43" s="23">
        <f>'Soybean Complex'!AY99+'Canola Complex'!AY97</f>
        <v>2669.0214035639688</v>
      </c>
      <c r="AZ43" s="23">
        <f>'Soybean Complex'!AZ99+'Canola Complex'!AZ97</f>
        <v>2669.0521318354013</v>
      </c>
      <c r="BA43" s="23">
        <f>'Soybean Complex'!BA99+'Canola Complex'!BA97</f>
        <v>2669.0754211865983</v>
      </c>
      <c r="BB43" s="23">
        <f>'Soybean Complex'!BB99+'Canola Complex'!BB97</f>
        <v>2669.0664577057055</v>
      </c>
      <c r="BC43" s="23">
        <f>'Soybean Complex'!BC99+'Canola Complex'!BC97</f>
        <v>2669.0487253085234</v>
      </c>
      <c r="BD43" s="23">
        <f>'Soybean Complex'!BD99+'Canola Complex'!BD97</f>
        <v>2669.0528279200389</v>
      </c>
      <c r="BE43" s="23">
        <f>'Soybean Complex'!BE99+'Canola Complex'!BE97</f>
        <v>2669.0530482639497</v>
      </c>
    </row>
    <row r="44" spans="1:57" ht="15" x14ac:dyDescent="0.25">
      <c r="A44" s="16" t="s">
        <v>56</v>
      </c>
      <c r="B44" s="22">
        <f>'Soybean Complex'!B100+'Canola Complex'!B98</f>
        <v>0</v>
      </c>
      <c r="C44" s="22">
        <f>'Soybean Complex'!C100+'Canola Complex'!C98</f>
        <v>0</v>
      </c>
      <c r="D44" s="22">
        <f>'Soybean Complex'!D100+'Canola Complex'!D98</f>
        <v>0</v>
      </c>
      <c r="E44" s="22">
        <f>'Soybean Complex'!E100+'Canola Complex'!E98</f>
        <v>0</v>
      </c>
      <c r="F44" s="22">
        <f>'Soybean Complex'!F100+'Canola Complex'!F98</f>
        <v>0</v>
      </c>
      <c r="G44" s="22">
        <f>'Soybean Complex'!G100+'Canola Complex'!G98</f>
        <v>0</v>
      </c>
      <c r="H44" s="22">
        <f>'Soybean Complex'!H100+'Canola Complex'!H98</f>
        <v>0</v>
      </c>
      <c r="I44" s="22">
        <f>'Soybean Complex'!I100+'Canola Complex'!I98</f>
        <v>0</v>
      </c>
      <c r="J44" s="22">
        <f>'Soybean Complex'!J100+'Canola Complex'!J98</f>
        <v>0</v>
      </c>
      <c r="K44" s="22">
        <f>'Soybean Complex'!K100+'Canola Complex'!K98</f>
        <v>0</v>
      </c>
      <c r="L44" s="22">
        <f>'Soybean Complex'!L100+'Canola Complex'!L98</f>
        <v>0</v>
      </c>
      <c r="M44" s="22">
        <f>'Soybean Complex'!M100+'Canola Complex'!M98</f>
        <v>0</v>
      </c>
      <c r="N44" s="22">
        <f>'Soybean Complex'!N100+'Canola Complex'!N98</f>
        <v>0</v>
      </c>
      <c r="O44" s="22">
        <f>'Soybean Complex'!O100+'Canola Complex'!O98</f>
        <v>0</v>
      </c>
      <c r="P44" s="22">
        <f>'Soybean Complex'!P100+'Canola Complex'!P98</f>
        <v>0</v>
      </c>
      <c r="Q44" s="22">
        <f>'Soybean Complex'!Q100+'Canola Complex'!Q98</f>
        <v>0</v>
      </c>
      <c r="R44" s="22">
        <f>'Soybean Complex'!R100+'Canola Complex'!R98</f>
        <v>0</v>
      </c>
      <c r="S44" s="22">
        <f>'Soybean Complex'!S100+'Canola Complex'!S98</f>
        <v>0</v>
      </c>
      <c r="T44" s="22">
        <f>'Soybean Complex'!T100+'Canola Complex'!T98</f>
        <v>0</v>
      </c>
      <c r="U44" s="22">
        <f>'Soybean Complex'!U100+'Canola Complex'!U98</f>
        <v>0</v>
      </c>
      <c r="V44" s="22">
        <f>'Soybean Complex'!V100+'Canola Complex'!V98</f>
        <v>0</v>
      </c>
      <c r="W44" s="22">
        <f>'Soybean Complex'!W100+'Canola Complex'!W98</f>
        <v>0</v>
      </c>
      <c r="X44" s="22">
        <f>'Soybean Complex'!X100+'Canola Complex'!X98</f>
        <v>0</v>
      </c>
      <c r="Y44" s="22">
        <f>'Soybean Complex'!Y100+'Canola Complex'!Y98</f>
        <v>0</v>
      </c>
      <c r="Z44" s="22">
        <f>'Soybean Complex'!Z100+'Canola Complex'!Z98</f>
        <v>0</v>
      </c>
      <c r="AA44" s="22">
        <f>'Soybean Complex'!AA100+'Canola Complex'!AA98</f>
        <v>0</v>
      </c>
      <c r="AB44" s="22">
        <f>'Soybean Complex'!AB100+'Canola Complex'!AB98</f>
        <v>0</v>
      </c>
      <c r="AC44" s="23">
        <f>'Soybean Complex'!AC100+'Canola Complex'!AC98</f>
        <v>0</v>
      </c>
      <c r="AD44" s="23">
        <f>'Soybean Complex'!AD100+'Canola Complex'!AD98</f>
        <v>0</v>
      </c>
      <c r="AE44" s="23">
        <f>'Soybean Complex'!AE100+'Canola Complex'!AE98</f>
        <v>0</v>
      </c>
      <c r="AF44" s="23">
        <f>'Soybean Complex'!AF100+'Canola Complex'!AF98</f>
        <v>1148.4344195791564</v>
      </c>
      <c r="AG44" s="23">
        <f>'Soybean Complex'!AG100+'Canola Complex'!AG98</f>
        <v>2341.3163175138125</v>
      </c>
      <c r="AH44" s="23">
        <f>'Soybean Complex'!AH100+'Canola Complex'!AH98</f>
        <v>2938.5815132972039</v>
      </c>
      <c r="AI44" s="23">
        <f>'Soybean Complex'!AI100+'Canola Complex'!AI98</f>
        <v>3105.5656354980679</v>
      </c>
      <c r="AJ44" s="23">
        <f>'Soybean Complex'!AJ100+'Canola Complex'!AJ98</f>
        <v>3242.8034222212341</v>
      </c>
      <c r="AK44" s="23">
        <f>'Soybean Complex'!AK100+'Canola Complex'!AK98</f>
        <v>3380.0350137547803</v>
      </c>
      <c r="AL44" s="23">
        <f>'Soybean Complex'!AL100+'Canola Complex'!AL98</f>
        <v>3456.8677229594682</v>
      </c>
      <c r="AM44" s="23">
        <f>'Soybean Complex'!AM100+'Canola Complex'!AM98</f>
        <v>3541.8608626001123</v>
      </c>
      <c r="AN44" s="23">
        <f>'Soybean Complex'!AN100+'Canola Complex'!AN98</f>
        <v>3620.7276882774731</v>
      </c>
      <c r="AO44" s="23">
        <f>'Soybean Complex'!AO100+'Canola Complex'!AO98</f>
        <v>3700.9655747782354</v>
      </c>
      <c r="AP44" s="23">
        <f>'Soybean Complex'!AP100+'Canola Complex'!AP98</f>
        <v>3751.1239806691565</v>
      </c>
      <c r="AQ44" s="23">
        <f>'Soybean Complex'!AQ100+'Canola Complex'!AQ98</f>
        <v>3760.2089935142576</v>
      </c>
      <c r="AR44" s="23">
        <f>'Soybean Complex'!AR100+'Canola Complex'!AR98</f>
        <v>3760.3730298762066</v>
      </c>
      <c r="AS44" s="23">
        <f>'Soybean Complex'!AS100+'Canola Complex'!AS98</f>
        <v>3759.9676723743355</v>
      </c>
      <c r="AT44" s="23">
        <f>'Soybean Complex'!AT100+'Canola Complex'!AT98</f>
        <v>3759.8559238545454</v>
      </c>
      <c r="AU44" s="23">
        <f>'Soybean Complex'!AU100+'Canola Complex'!AU98</f>
        <v>3759.871138674303</v>
      </c>
      <c r="AV44" s="23">
        <f>'Soybean Complex'!AV100+'Canola Complex'!AV98</f>
        <v>3759.8337488533307</v>
      </c>
      <c r="AW44" s="23">
        <f>'Soybean Complex'!AW100+'Canola Complex'!AW98</f>
        <v>3768.7683782857694</v>
      </c>
      <c r="AX44" s="23">
        <f>'Soybean Complex'!AX100+'Canola Complex'!AX98</f>
        <v>3772.946018608754</v>
      </c>
      <c r="AY44" s="23">
        <f>'Soybean Complex'!AY100+'Canola Complex'!AY98</f>
        <v>3772.9398915639495</v>
      </c>
      <c r="AZ44" s="23">
        <f>'Soybean Complex'!AZ100+'Canola Complex'!AZ98</f>
        <v>3773.0354651033654</v>
      </c>
      <c r="BA44" s="23">
        <f>'Soybean Complex'!BA100+'Canola Complex'!BA98</f>
        <v>3772.9432666364482</v>
      </c>
      <c r="BB44" s="23">
        <f>'Soybean Complex'!BB100+'Canola Complex'!BB98</f>
        <v>3772.9423877987015</v>
      </c>
      <c r="BC44" s="23">
        <f>'Soybean Complex'!BC100+'Canola Complex'!BC98</f>
        <v>3772.9432581879073</v>
      </c>
      <c r="BD44" s="23">
        <f>'Soybean Complex'!BD100+'Canola Complex'!BD98</f>
        <v>3772.9429708743523</v>
      </c>
      <c r="BE44" s="23">
        <f>'Soybean Complex'!BE100+'Canola Complex'!BE98</f>
        <v>3772.9429712442193</v>
      </c>
    </row>
    <row r="45" spans="1:57" ht="15" hidden="1" x14ac:dyDescent="0.25">
      <c r="A45" s="16" t="s">
        <v>64</v>
      </c>
      <c r="B45" s="22" t="e">
        <f>'Inedible Tallow'!B45+DCO!B48+UCO!B46+'Choice White Grease'!B46+'Poultry Fat'!B46</f>
        <v>#REF!</v>
      </c>
      <c r="C45" s="22" t="e">
        <f>'Inedible Tallow'!C45+DCO!C48+UCO!C46+'Choice White Grease'!C46+'Poultry Fat'!C46</f>
        <v>#REF!</v>
      </c>
      <c r="D45" s="22" t="e">
        <f>'Inedible Tallow'!D45+DCO!D48+UCO!D46+'Choice White Grease'!D46+'Poultry Fat'!D46</f>
        <v>#REF!</v>
      </c>
      <c r="E45" s="22" t="e">
        <f>'Inedible Tallow'!E45+DCO!E48+UCO!E46+'Choice White Grease'!E46+'Poultry Fat'!E46</f>
        <v>#REF!</v>
      </c>
      <c r="F45" s="22" t="e">
        <f>'Inedible Tallow'!F45+DCO!F48+UCO!F46+'Choice White Grease'!F46+'Poultry Fat'!F46</f>
        <v>#REF!</v>
      </c>
      <c r="G45" s="22" t="e">
        <f>'Inedible Tallow'!G45+DCO!G48+UCO!G46+'Choice White Grease'!G46+'Poultry Fat'!G46</f>
        <v>#REF!</v>
      </c>
      <c r="H45" s="22" t="e">
        <f>'Inedible Tallow'!H45+DCO!H48+UCO!H46+'Choice White Grease'!H46+'Poultry Fat'!H46</f>
        <v>#REF!</v>
      </c>
      <c r="I45" s="22" t="e">
        <f>'Inedible Tallow'!I45+DCO!I48+UCO!I46+'Choice White Grease'!I46+'Poultry Fat'!I46</f>
        <v>#REF!</v>
      </c>
      <c r="J45" s="22" t="e">
        <f>'Inedible Tallow'!J45+DCO!J48+UCO!J46+'Choice White Grease'!J46+'Poultry Fat'!J46</f>
        <v>#REF!</v>
      </c>
      <c r="K45" s="22" t="e">
        <f>'Inedible Tallow'!K45+DCO!K48+UCO!K46+'Choice White Grease'!K46+'Poultry Fat'!K46</f>
        <v>#REF!</v>
      </c>
      <c r="L45" s="22" t="e">
        <f>'Inedible Tallow'!L45+DCO!L48+UCO!L46+'Choice White Grease'!L46+'Poultry Fat'!L46</f>
        <v>#REF!</v>
      </c>
      <c r="M45" s="22" t="e">
        <f>'Inedible Tallow'!M45+DCO!M48+UCO!M46+'Choice White Grease'!M46+'Poultry Fat'!M46</f>
        <v>#REF!</v>
      </c>
      <c r="N45" s="22" t="e">
        <f>'Inedible Tallow'!N45+DCO!N48+UCO!N46+'Choice White Grease'!N46+'Poultry Fat'!N46</f>
        <v>#REF!</v>
      </c>
      <c r="O45" s="22" t="e">
        <f>'Inedible Tallow'!O45+DCO!O48+UCO!O46+'Choice White Grease'!O46+'Poultry Fat'!O46</f>
        <v>#REF!</v>
      </c>
      <c r="P45" s="22" t="e">
        <f>'Inedible Tallow'!P45+DCO!P48+UCO!P46+'Choice White Grease'!P46+'Poultry Fat'!P46</f>
        <v>#REF!</v>
      </c>
      <c r="Q45" s="22" t="e">
        <f>'Inedible Tallow'!Q45+DCO!Q48+UCO!Q46+'Choice White Grease'!Q46+'Poultry Fat'!Q46</f>
        <v>#REF!</v>
      </c>
      <c r="R45" s="22" t="e">
        <f>'Inedible Tallow'!R45+DCO!R48+UCO!R46+'Choice White Grease'!R46+'Poultry Fat'!R46</f>
        <v>#REF!</v>
      </c>
      <c r="S45" s="22" t="e">
        <f>'Inedible Tallow'!S45+DCO!S48+UCO!S46+'Choice White Grease'!S46+'Poultry Fat'!S46</f>
        <v>#REF!</v>
      </c>
      <c r="T45" s="22" t="e">
        <f>'Inedible Tallow'!T45+DCO!T48+UCO!T46+'Choice White Grease'!T46+'Poultry Fat'!T46</f>
        <v>#REF!</v>
      </c>
      <c r="U45" s="22" t="e">
        <f>'Inedible Tallow'!U45+DCO!U48+UCO!U46+'Choice White Grease'!U46+'Poultry Fat'!U46</f>
        <v>#REF!</v>
      </c>
      <c r="V45" s="22" t="e">
        <f>'Inedible Tallow'!V45+DCO!V48+UCO!V46+'Choice White Grease'!V46+'Poultry Fat'!V46</f>
        <v>#REF!</v>
      </c>
      <c r="W45" s="22" t="e">
        <f>'Inedible Tallow'!W45+DCO!W48+UCO!W46+'Choice White Grease'!W46+'Poultry Fat'!W46</f>
        <v>#REF!</v>
      </c>
      <c r="X45" s="22" t="e">
        <f>'Inedible Tallow'!X45+DCO!X48+UCO!X46+'Choice White Grease'!X46+'Poultry Fat'!X46</f>
        <v>#REF!</v>
      </c>
      <c r="Y45" s="22" t="e">
        <f>'Inedible Tallow'!Y45+DCO!Y48+UCO!Y46+'Choice White Grease'!Y46+'Poultry Fat'!Y46</f>
        <v>#REF!</v>
      </c>
      <c r="Z45" s="22" t="e">
        <f>'Inedible Tallow'!Z45+DCO!Z48+UCO!Z46+'Choice White Grease'!Z46+'Poultry Fat'!Z46</f>
        <v>#REF!</v>
      </c>
      <c r="AA45" s="22" t="e">
        <f>'Inedible Tallow'!AA45+DCO!AA48+UCO!AA46+'Choice White Grease'!AA46+'Poultry Fat'!AA46</f>
        <v>#REF!</v>
      </c>
      <c r="AB45" s="22" t="e">
        <f>'Inedible Tallow'!AB45+DCO!AB48+UCO!AB46+'Choice White Grease'!AB46+'Poultry Fat'!AB46</f>
        <v>#REF!</v>
      </c>
      <c r="AC45" s="23" t="e">
        <f>'Inedible Tallow'!AC45+DCO!AC48+UCO!AC46+'Choice White Grease'!AC46+'Poultry Fat'!AC46</f>
        <v>#REF!</v>
      </c>
      <c r="AD45" s="23" t="e">
        <f>'Inedible Tallow'!AD45+DCO!AD48+UCO!AD46+'Choice White Grease'!AD46+'Poultry Fat'!AD46</f>
        <v>#REF!</v>
      </c>
      <c r="AE45" s="23" t="e">
        <f>'Inedible Tallow'!AE45+DCO!AE48+UCO!AE46+'Choice White Grease'!AE46+'Poultry Fat'!AE46</f>
        <v>#REF!</v>
      </c>
      <c r="AF45" s="23" t="e">
        <f>'Inedible Tallow'!AF45+DCO!AF48+UCO!AF46+'Choice White Grease'!AF46+'Poultry Fat'!AF46</f>
        <v>#REF!</v>
      </c>
      <c r="AG45" s="23" t="e">
        <f>'Inedible Tallow'!AG45+DCO!AG48+UCO!AG46+'Choice White Grease'!AG46+'Poultry Fat'!AG46</f>
        <v>#REF!</v>
      </c>
      <c r="AH45" s="23" t="e">
        <f>'Inedible Tallow'!AH45+DCO!AH48+UCO!AH46+'Choice White Grease'!AH46+'Poultry Fat'!AH46</f>
        <v>#REF!</v>
      </c>
      <c r="AI45" s="23" t="e">
        <f>'Inedible Tallow'!AI45+DCO!AI48+UCO!AI46+'Choice White Grease'!AI46+'Poultry Fat'!AI46</f>
        <v>#REF!</v>
      </c>
      <c r="AJ45" s="23" t="e">
        <f>'Inedible Tallow'!AJ45+DCO!AJ48+UCO!AJ46+'Choice White Grease'!AJ46+'Poultry Fat'!AJ46</f>
        <v>#REF!</v>
      </c>
      <c r="AK45" s="23" t="e">
        <f>'Inedible Tallow'!AK45+DCO!AK48+UCO!AK46+'Choice White Grease'!AK46+'Poultry Fat'!AK46</f>
        <v>#REF!</v>
      </c>
      <c r="AL45" s="23" t="e">
        <f>'Inedible Tallow'!AL45+DCO!AL48+UCO!AL46+'Choice White Grease'!AL46+'Poultry Fat'!AL46</f>
        <v>#REF!</v>
      </c>
      <c r="AM45" s="23" t="e">
        <f>'Inedible Tallow'!AM45+DCO!AM48+UCO!AM46+'Choice White Grease'!AM46+'Poultry Fat'!AM46</f>
        <v>#REF!</v>
      </c>
      <c r="AN45" s="23" t="e">
        <f>'Inedible Tallow'!AN45+DCO!AN48+UCO!AN46+'Choice White Grease'!AN46+'Poultry Fat'!AN46</f>
        <v>#REF!</v>
      </c>
      <c r="AO45" s="23" t="e">
        <f>'Inedible Tallow'!AO45+DCO!AO48+UCO!AO46+'Choice White Grease'!AO46+'Poultry Fat'!AO46</f>
        <v>#REF!</v>
      </c>
      <c r="AP45" s="23" t="e">
        <f>'Inedible Tallow'!AP45+DCO!AP48+UCO!AP46+'Choice White Grease'!AP46+'Poultry Fat'!AP46</f>
        <v>#REF!</v>
      </c>
      <c r="AQ45" s="23" t="e">
        <f>'Inedible Tallow'!AQ45+DCO!AQ48+UCO!AQ46+'Choice White Grease'!AQ46+'Poultry Fat'!AQ46</f>
        <v>#REF!</v>
      </c>
      <c r="AR45" s="23" t="e">
        <f>'Inedible Tallow'!AR45+DCO!AR48+UCO!AR46+'Choice White Grease'!AR46+'Poultry Fat'!AR46</f>
        <v>#REF!</v>
      </c>
      <c r="AS45" s="23" t="e">
        <f>'Inedible Tallow'!AS45+DCO!AS48+UCO!AS46+'Choice White Grease'!AS46+'Poultry Fat'!AS46</f>
        <v>#REF!</v>
      </c>
      <c r="AT45" s="23" t="e">
        <f>'Inedible Tallow'!AT45+DCO!AT48+UCO!AT46+'Choice White Grease'!AT46+'Poultry Fat'!AT46</f>
        <v>#REF!</v>
      </c>
      <c r="AU45" s="23" t="e">
        <f>'Inedible Tallow'!AU45+DCO!AU48+UCO!AU46+'Choice White Grease'!AU46+'Poultry Fat'!AU46</f>
        <v>#REF!</v>
      </c>
      <c r="AV45" s="23" t="e">
        <f>'Inedible Tallow'!AV45+DCO!AV48+UCO!AV46+'Choice White Grease'!AV46+'Poultry Fat'!AV46</f>
        <v>#REF!</v>
      </c>
      <c r="AW45" s="23" t="e">
        <f>'Inedible Tallow'!AW45+DCO!AW48+UCO!AW46+'Choice White Grease'!AW46+'Poultry Fat'!AW46</f>
        <v>#REF!</v>
      </c>
      <c r="AX45" s="23" t="e">
        <f>'Inedible Tallow'!AX45+DCO!AX48+UCO!AX46+'Choice White Grease'!AX46+'Poultry Fat'!AX46</f>
        <v>#REF!</v>
      </c>
      <c r="AY45" s="23" t="e">
        <f>'Inedible Tallow'!AY45+DCO!AY48+UCO!AY46+'Choice White Grease'!AY46+'Poultry Fat'!AY46</f>
        <v>#REF!</v>
      </c>
      <c r="AZ45" s="23" t="e">
        <f>'Inedible Tallow'!AZ45+DCO!AZ48+UCO!AZ46+'Choice White Grease'!AZ46+'Poultry Fat'!AZ46</f>
        <v>#REF!</v>
      </c>
      <c r="BA45" s="23" t="e">
        <f>'Inedible Tallow'!BA45+DCO!BA48+UCO!BA46+'Choice White Grease'!BA46+'Poultry Fat'!BA46</f>
        <v>#REF!</v>
      </c>
      <c r="BB45" s="23" t="e">
        <f>'Inedible Tallow'!BB45+DCO!BB48+UCO!BB46+'Choice White Grease'!BB46+'Poultry Fat'!BB46</f>
        <v>#REF!</v>
      </c>
      <c r="BC45" s="23" t="e">
        <f>'Inedible Tallow'!BC45+DCO!BC48+UCO!BC46+'Choice White Grease'!BC46+'Poultry Fat'!BC46</f>
        <v>#REF!</v>
      </c>
      <c r="BD45" s="23" t="e">
        <f>'Inedible Tallow'!BD45+DCO!BD48+UCO!BD46+'Choice White Grease'!BD46+'Poultry Fat'!BD46</f>
        <v>#REF!</v>
      </c>
      <c r="BE45" s="23" t="e">
        <f>'Inedible Tallow'!BE45+DCO!BE48+UCO!BE46+'Choice White Grease'!BE46+'Poultry Fat'!BE46</f>
        <v>#REF!</v>
      </c>
    </row>
    <row r="46" spans="1:57" ht="15" x14ac:dyDescent="0.25">
      <c r="A46" s="16" t="s">
        <v>65</v>
      </c>
      <c r="B46" s="22">
        <f>B41-B42</f>
        <v>1968.1250367246416</v>
      </c>
      <c r="C46" s="22">
        <f t="shared" ref="C46:BE46" si="26">C41-C42</f>
        <v>1423.7955816070141</v>
      </c>
      <c r="D46" s="22">
        <f t="shared" si="26"/>
        <v>1563.8153114530442</v>
      </c>
      <c r="E46" s="22">
        <f t="shared" si="26"/>
        <v>1426.685982437157</v>
      </c>
      <c r="F46" s="22">
        <f t="shared" si="26"/>
        <v>1529.6900881914248</v>
      </c>
      <c r="G46" s="22">
        <f t="shared" si="26"/>
        <v>1728.6911269327866</v>
      </c>
      <c r="H46" s="22">
        <f t="shared" si="26"/>
        <v>1847.5770623097312</v>
      </c>
      <c r="I46" s="22">
        <f t="shared" si="26"/>
        <v>1807.0595100827395</v>
      </c>
      <c r="J46" s="22">
        <f t="shared" si="26"/>
        <v>1580.9308719973637</v>
      </c>
      <c r="K46" s="22">
        <f t="shared" si="26"/>
        <v>1727.6930862198551</v>
      </c>
      <c r="L46" s="22">
        <f t="shared" si="26"/>
        <v>1767.72678231691</v>
      </c>
      <c r="M46" s="22">
        <f t="shared" si="26"/>
        <v>1741.7215712074649</v>
      </c>
      <c r="N46" s="22">
        <f t="shared" si="26"/>
        <v>1696.6172726259865</v>
      </c>
      <c r="O46" s="22">
        <f t="shared" si="26"/>
        <v>1494.5150706911718</v>
      </c>
      <c r="P46" s="22">
        <f t="shared" si="26"/>
        <v>1544.0003365082375</v>
      </c>
      <c r="Q46" s="22">
        <f t="shared" si="26"/>
        <v>1502.9066174736417</v>
      </c>
      <c r="R46" s="22">
        <f t="shared" si="26"/>
        <v>1699.725624751567</v>
      </c>
      <c r="S46" s="22">
        <f t="shared" si="26"/>
        <v>1804.1560353247048</v>
      </c>
      <c r="T46" s="22">
        <f t="shared" si="26"/>
        <v>1955.6116432599622</v>
      </c>
      <c r="U46" s="22">
        <f t="shared" si="26"/>
        <v>1853.1585350520077</v>
      </c>
      <c r="V46" s="22">
        <f t="shared" si="26"/>
        <v>1958.1652696291669</v>
      </c>
      <c r="W46" s="22">
        <f t="shared" si="26"/>
        <v>2062.2892842346951</v>
      </c>
      <c r="X46" s="22">
        <f t="shared" si="26"/>
        <v>1971.8689439297941</v>
      </c>
      <c r="Y46" s="22">
        <f t="shared" si="26"/>
        <v>2111.717307336301</v>
      </c>
      <c r="Z46" s="22">
        <f t="shared" si="26"/>
        <v>2132.611239029879</v>
      </c>
      <c r="AA46" s="22">
        <f t="shared" si="26"/>
        <v>2269.6198477423932</v>
      </c>
      <c r="AB46" s="22">
        <f t="shared" si="26"/>
        <v>2035.622409571105</v>
      </c>
      <c r="AC46" s="23">
        <f t="shared" si="26"/>
        <v>2454.9582495572267</v>
      </c>
      <c r="AD46" s="23">
        <f t="shared" si="26"/>
        <v>2022.6477506664739</v>
      </c>
      <c r="AE46" s="23">
        <f t="shared" si="26"/>
        <v>2406.2664548858475</v>
      </c>
      <c r="AF46" s="23">
        <f t="shared" si="26"/>
        <v>2885.2103340659041</v>
      </c>
      <c r="AG46" s="23">
        <f t="shared" si="26"/>
        <v>4552.693812261411</v>
      </c>
      <c r="AH46" s="23">
        <f t="shared" si="26"/>
        <v>5258.3583464197582</v>
      </c>
      <c r="AI46" s="23">
        <f t="shared" si="26"/>
        <v>5476.5600423183496</v>
      </c>
      <c r="AJ46" s="23">
        <f t="shared" si="26"/>
        <v>5412.4038052618453</v>
      </c>
      <c r="AK46" s="23">
        <f t="shared" si="26"/>
        <v>4852.9332901534144</v>
      </c>
      <c r="AL46" s="23">
        <f t="shared" si="26"/>
        <v>4282.7010016222075</v>
      </c>
      <c r="AM46" s="23">
        <f t="shared" si="26"/>
        <v>4243.6707525165102</v>
      </c>
      <c r="AN46" s="23">
        <f t="shared" si="26"/>
        <v>4406.7717835077865</v>
      </c>
      <c r="AO46" s="23">
        <f t="shared" si="26"/>
        <v>4358.3812772312776</v>
      </c>
      <c r="AP46" s="23">
        <f t="shared" si="26"/>
        <v>4563.0891614447901</v>
      </c>
      <c r="AQ46" s="23">
        <f t="shared" si="26"/>
        <v>4742.0489698811425</v>
      </c>
      <c r="AR46" s="23">
        <f t="shared" si="26"/>
        <v>4755.8837417804652</v>
      </c>
      <c r="AS46" s="23">
        <f t="shared" si="26"/>
        <v>4992.3813879621284</v>
      </c>
      <c r="AT46" s="23">
        <f t="shared" si="26"/>
        <v>5270.5129444082477</v>
      </c>
      <c r="AU46" s="23">
        <f t="shared" si="26"/>
        <v>5570.9442620016953</v>
      </c>
      <c r="AV46" s="23">
        <f t="shared" si="26"/>
        <v>5875.0087508364059</v>
      </c>
      <c r="AW46" s="23">
        <f t="shared" si="26"/>
        <v>6308.7317251179884</v>
      </c>
      <c r="AX46" s="23">
        <f t="shared" si="26"/>
        <v>6999.5165718472817</v>
      </c>
      <c r="AY46" s="23">
        <f t="shared" si="26"/>
        <v>7193.7432066690308</v>
      </c>
      <c r="AZ46" s="23">
        <f t="shared" si="26"/>
        <v>7691.1651878094108</v>
      </c>
      <c r="BA46" s="23">
        <f t="shared" si="26"/>
        <v>7829.5910439851305</v>
      </c>
      <c r="BB46" s="23">
        <f t="shared" si="26"/>
        <v>8359.95604653997</v>
      </c>
      <c r="BC46" s="23">
        <f t="shared" si="26"/>
        <v>8833.8541562865612</v>
      </c>
      <c r="BD46" s="23">
        <f t="shared" si="26"/>
        <v>8996.0906859981933</v>
      </c>
      <c r="BE46" s="23">
        <f t="shared" si="26"/>
        <v>9522.938663382909</v>
      </c>
    </row>
    <row r="47" spans="1:57" ht="15" x14ac:dyDescent="0.25">
      <c r="A47" s="16" t="s">
        <v>58</v>
      </c>
      <c r="B47" s="22">
        <f>'Soybean Complex'!B104+'Canola Complex'!B102</f>
        <v>1496.3386808159999</v>
      </c>
      <c r="C47" s="22">
        <f>'Soybean Complex'!C104+'Canola Complex'!C102</f>
        <v>1916.5264062839999</v>
      </c>
      <c r="D47" s="22">
        <f>'Soybean Complex'!D104+'Canola Complex'!D102</f>
        <v>2268.2606186520002</v>
      </c>
      <c r="E47" s="22">
        <f>'Soybean Complex'!E104+'Canola Complex'!E102</f>
        <v>2015.849036628</v>
      </c>
      <c r="F47" s="22">
        <f>'Soybean Complex'!F104+'Canola Complex'!F102</f>
        <v>2106.7323739559997</v>
      </c>
      <c r="G47" s="22">
        <f>'Soybean Complex'!G104+'Canola Complex'!G102</f>
        <v>1764.6852706560003</v>
      </c>
      <c r="H47" s="22">
        <f>'Soybean Complex'!H104+'Canola Complex'!H102</f>
        <v>1279.5062498431919</v>
      </c>
      <c r="I47" s="22">
        <f>'Soybean Complex'!I104+'Canola Complex'!I102</f>
        <v>1332.147956018418</v>
      </c>
      <c r="J47" s="22">
        <f>'Soybean Complex'!J104+'Canola Complex'!J102</f>
        <v>2333.5697940337441</v>
      </c>
      <c r="K47" s="22">
        <f>'Soybean Complex'!K104+'Canola Complex'!K102</f>
        <v>2067.4293253367036</v>
      </c>
      <c r="L47" s="22">
        <f>'Soybean Complex'!L104+'Canola Complex'!L102</f>
        <v>2523.4874081712546</v>
      </c>
      <c r="M47" s="22">
        <f>'Soybean Complex'!M104+'Canola Complex'!M102</f>
        <v>2805.8492937421797</v>
      </c>
      <c r="N47" s="22">
        <f>'Soybean Complex'!N104+'Canola Complex'!N102</f>
        <v>2983.7390193569699</v>
      </c>
      <c r="O47" s="22">
        <f>'Soybean Complex'!O104+'Canola Complex'!O102</f>
        <v>3543.8964230888814</v>
      </c>
      <c r="P47" s="22">
        <f>'Soybean Complex'!P104+'Canola Complex'!P102</f>
        <v>4338.7303029149516</v>
      </c>
      <c r="Q47" s="22">
        <f>'Soybean Complex'!Q104+'Canola Complex'!Q102</f>
        <v>5567.5565324662512</v>
      </c>
      <c r="R47" s="22">
        <f>'Soybean Complex'!R104+'Canola Complex'!R102</f>
        <v>6168.5370430263711</v>
      </c>
      <c r="S47" s="22">
        <f>'Soybean Complex'!S104+'Canola Complex'!S102</f>
        <v>5373.3027266833305</v>
      </c>
      <c r="T47" s="22">
        <f>'Soybean Complex'!T104+'Canola Complex'!T102</f>
        <v>5582.6082783195479</v>
      </c>
      <c r="U47" s="22">
        <f>'Soybean Complex'!U104+'Canola Complex'!U102</f>
        <v>5617.0888375680533</v>
      </c>
      <c r="V47" s="22">
        <f>'Soybean Complex'!V104+'Canola Complex'!V102</f>
        <v>6655.6131741395084</v>
      </c>
      <c r="W47" s="22">
        <f>'Soybean Complex'!W104+'Canola Complex'!W102</f>
        <v>7081.3286497607214</v>
      </c>
      <c r="X47" s="22">
        <f>'Soybean Complex'!X104+'Canola Complex'!X102</f>
        <v>7611.0829294053938</v>
      </c>
      <c r="Y47" s="22">
        <f>'Soybean Complex'!Y104+'Canola Complex'!Y102</f>
        <v>7348.6273320578148</v>
      </c>
      <c r="Z47" s="22">
        <f>'Soybean Complex'!Z104+'Canola Complex'!Z102</f>
        <v>7891.460044496027</v>
      </c>
      <c r="AA47" s="22">
        <f>'Soybean Complex'!AA104+'Canola Complex'!AA102</f>
        <v>7602.9557072473617</v>
      </c>
      <c r="AB47" s="22">
        <f>'Soybean Complex'!AB104+'Canola Complex'!AB102</f>
        <v>5948.9582813588331</v>
      </c>
      <c r="AC47" s="23">
        <f>'Soybean Complex'!AC104+'Canola Complex'!AC102</f>
        <v>7085.7697483439997</v>
      </c>
      <c r="AD47" s="23">
        <f>'Soybean Complex'!AD104+'Canola Complex'!AD102</f>
        <v>7857.9668508301238</v>
      </c>
      <c r="AE47" s="23">
        <f>'Soybean Complex'!AE104+'Canola Complex'!AE102</f>
        <v>8204.4448041626638</v>
      </c>
      <c r="AF47" s="23">
        <f>'Soybean Complex'!AF104+'Canola Complex'!AF102</f>
        <v>6358.380695480063</v>
      </c>
      <c r="AG47" s="23">
        <f>'Soybean Complex'!AG104+'Canola Complex'!AG102</f>
        <v>3336.5536493974955</v>
      </c>
      <c r="AH47" s="23">
        <f>'Soybean Complex'!AH104+'Canola Complex'!AH102</f>
        <v>1960.5664930293024</v>
      </c>
      <c r="AI47" s="23">
        <f>'Soybean Complex'!AI104+'Canola Complex'!AI102</f>
        <v>1954.9897539614415</v>
      </c>
      <c r="AJ47" s="23">
        <f>'Soybean Complex'!AJ104+'Canola Complex'!AJ102</f>
        <v>2172.3405634638225</v>
      </c>
      <c r="AK47" s="23">
        <f>'Soybean Complex'!AK104+'Canola Complex'!AK102</f>
        <v>3420.3349440453667</v>
      </c>
      <c r="AL47" s="23">
        <f>'Soybean Complex'!AL104+'Canola Complex'!AL102</f>
        <v>4154.1164548844081</v>
      </c>
      <c r="AM47" s="23">
        <f>'Soybean Complex'!AM104+'Canola Complex'!AM102</f>
        <v>4099.9318507629841</v>
      </c>
      <c r="AN47" s="23">
        <f>'Soybean Complex'!AN104+'Canola Complex'!AN102</f>
        <v>4171.0402306711812</v>
      </c>
      <c r="AO47" s="23">
        <f>'Soybean Complex'!AO104+'Canola Complex'!AO102</f>
        <v>4665.4157234887834</v>
      </c>
      <c r="AP47" s="23">
        <f>'Soybean Complex'!AP104+'Canola Complex'!AP102</f>
        <v>4901.8032593930111</v>
      </c>
      <c r="AQ47" s="23">
        <f>'Soybean Complex'!AQ104+'Canola Complex'!AQ102</f>
        <v>5265.6571175694162</v>
      </c>
      <c r="AR47" s="23">
        <f>'Soybean Complex'!AR104+'Canola Complex'!AR102</f>
        <v>5816.8379275498119</v>
      </c>
      <c r="AS47" s="23">
        <f>'Soybean Complex'!AS104+'Canola Complex'!AS102</f>
        <v>6282.1566005340355</v>
      </c>
      <c r="AT47" s="23">
        <f>'Soybean Complex'!AT104+'Canola Complex'!AT102</f>
        <v>6286.4986621901653</v>
      </c>
      <c r="AU47" s="23">
        <f>'Soybean Complex'!AU104+'Canola Complex'!AU102</f>
        <v>6290.9220286879254</v>
      </c>
      <c r="AV47" s="23">
        <f>'Soybean Complex'!AV104+'Canola Complex'!AV102</f>
        <v>6294.5106213858144</v>
      </c>
      <c r="AW47" s="23">
        <f>'Soybean Complex'!AW104+'Canola Complex'!AW102</f>
        <v>6296.0816737428258</v>
      </c>
      <c r="AX47" s="23">
        <f>'Soybean Complex'!AX104+'Canola Complex'!AX102</f>
        <v>6296.4097483437627</v>
      </c>
      <c r="AY47" s="23">
        <f>'Soybean Complex'!AY104+'Canola Complex'!AY102</f>
        <v>6294.9606305220095</v>
      </c>
      <c r="AZ47" s="23">
        <f>'Soybean Complex'!AZ104+'Canola Complex'!AZ102</f>
        <v>6290.8361548557605</v>
      </c>
      <c r="BA47" s="23">
        <f>'Soybean Complex'!BA104+'Canola Complex'!BA102</f>
        <v>6285.7599175869327</v>
      </c>
      <c r="BB47" s="23">
        <f>'Soybean Complex'!BB104+'Canola Complex'!BB102</f>
        <v>6281.2479777791705</v>
      </c>
      <c r="BC47" s="23">
        <f>'Soybean Complex'!BC104+'Canola Complex'!BC102</f>
        <v>6277.9072826046067</v>
      </c>
      <c r="BD47" s="23">
        <f>'Soybean Complex'!BD104+'Canola Complex'!BD102</f>
        <v>6275.6851754380259</v>
      </c>
      <c r="BE47" s="23">
        <f>'Soybean Complex'!BE104+'Canola Complex'!BE102</f>
        <v>6283.1722664620675</v>
      </c>
    </row>
    <row r="48" spans="1:57" ht="15" x14ac:dyDescent="0.25">
      <c r="A48" s="24" t="s">
        <v>59</v>
      </c>
      <c r="B48" s="25">
        <f>B40-B49</f>
        <v>3464.4637175406415</v>
      </c>
      <c r="C48" s="25">
        <f t="shared" ref="C48:BE48" si="27">C40-C49</f>
        <v>3340.321987891014</v>
      </c>
      <c r="D48" s="25">
        <f t="shared" si="27"/>
        <v>3832.0759301050443</v>
      </c>
      <c r="E48" s="25">
        <f t="shared" si="27"/>
        <v>3442.535019065157</v>
      </c>
      <c r="F48" s="25">
        <f t="shared" si="27"/>
        <v>3636.4224621474245</v>
      </c>
      <c r="G48" s="25">
        <f t="shared" si="27"/>
        <v>3493.3763975887869</v>
      </c>
      <c r="H48" s="25">
        <f t="shared" si="27"/>
        <v>3127.0833121529231</v>
      </c>
      <c r="I48" s="25">
        <f t="shared" si="27"/>
        <v>3139.2074661011575</v>
      </c>
      <c r="J48" s="25">
        <f t="shared" si="27"/>
        <v>3914.5006660311078</v>
      </c>
      <c r="K48" s="25">
        <f t="shared" si="27"/>
        <v>3795.1224115565587</v>
      </c>
      <c r="L48" s="25">
        <f t="shared" si="27"/>
        <v>4291.2141904881646</v>
      </c>
      <c r="M48" s="25">
        <f t="shared" si="27"/>
        <v>4547.5708649496446</v>
      </c>
      <c r="N48" s="25">
        <f t="shared" si="27"/>
        <v>4680.3562919829565</v>
      </c>
      <c r="O48" s="25">
        <f t="shared" si="27"/>
        <v>5038.4114937800532</v>
      </c>
      <c r="P48" s="25">
        <f t="shared" si="27"/>
        <v>5882.7306394231891</v>
      </c>
      <c r="Q48" s="25">
        <f t="shared" si="27"/>
        <v>7070.4631499398929</v>
      </c>
      <c r="R48" s="25">
        <f t="shared" si="27"/>
        <v>7868.2626677779381</v>
      </c>
      <c r="S48" s="25">
        <f t="shared" si="27"/>
        <v>7235.1197813486906</v>
      </c>
      <c r="T48" s="25">
        <f t="shared" si="27"/>
        <v>7803.688073407583</v>
      </c>
      <c r="U48" s="25">
        <f t="shared" si="27"/>
        <v>7914.5807752691371</v>
      </c>
      <c r="V48" s="25">
        <f t="shared" si="27"/>
        <v>9127.6668204115613</v>
      </c>
      <c r="W48" s="25">
        <f t="shared" si="27"/>
        <v>9723.3118479946552</v>
      </c>
      <c r="X48" s="25">
        <f t="shared" si="27"/>
        <v>10032.956837989272</v>
      </c>
      <c r="Y48" s="25">
        <f t="shared" si="27"/>
        <v>9944.5341643512711</v>
      </c>
      <c r="Z48" s="25">
        <f t="shared" si="27"/>
        <v>10715.900791370501</v>
      </c>
      <c r="AA48" s="25">
        <f t="shared" si="27"/>
        <v>10592.264993966861</v>
      </c>
      <c r="AB48" s="25">
        <f t="shared" si="27"/>
        <v>8656.0007593749506</v>
      </c>
      <c r="AC48" s="26">
        <f t="shared" si="27"/>
        <v>10505.621112975692</v>
      </c>
      <c r="AD48" s="26">
        <f t="shared" si="27"/>
        <v>11610.462266540391</v>
      </c>
      <c r="AE48" s="26">
        <f t="shared" si="27"/>
        <v>12530.784760057168</v>
      </c>
      <c r="AF48" s="26">
        <f t="shared" si="27"/>
        <v>12746.87746530434</v>
      </c>
      <c r="AG48" s="26">
        <f t="shared" si="27"/>
        <v>13163.575337722679</v>
      </c>
      <c r="AH48" s="26">
        <f t="shared" si="27"/>
        <v>13724.046839941589</v>
      </c>
      <c r="AI48" s="26">
        <f t="shared" si="27"/>
        <v>14093.561547831934</v>
      </c>
      <c r="AJ48" s="26">
        <f t="shared" si="27"/>
        <v>14375.148697965504</v>
      </c>
      <c r="AK48" s="26">
        <f t="shared" si="27"/>
        <v>14577.258399107033</v>
      </c>
      <c r="AL48" s="26">
        <f t="shared" si="27"/>
        <v>14558.299866645484</v>
      </c>
      <c r="AM48" s="26">
        <f t="shared" si="27"/>
        <v>14558.818626780429</v>
      </c>
      <c r="AN48" s="26">
        <f t="shared" si="27"/>
        <v>14868.654536929549</v>
      </c>
      <c r="AO48" s="26">
        <f t="shared" si="27"/>
        <v>15393.312995214259</v>
      </c>
      <c r="AP48" s="26">
        <f t="shared" si="27"/>
        <v>15884.021660803011</v>
      </c>
      <c r="AQ48" s="26">
        <f t="shared" si="27"/>
        <v>16436.843153277885</v>
      </c>
      <c r="AR48" s="26">
        <f t="shared" si="27"/>
        <v>17002.885448546287</v>
      </c>
      <c r="AS48" s="26">
        <f t="shared" si="27"/>
        <v>17703.583527898099</v>
      </c>
      <c r="AT48" s="26">
        <f t="shared" si="27"/>
        <v>17985.738003991457</v>
      </c>
      <c r="AU48" s="26">
        <f t="shared" si="27"/>
        <v>18290.671913666927</v>
      </c>
      <c r="AV48" s="26">
        <f t="shared" si="27"/>
        <v>18598.473359666612</v>
      </c>
      <c r="AW48" s="26">
        <f t="shared" si="27"/>
        <v>19042.736896838203</v>
      </c>
      <c r="AX48" s="26">
        <f t="shared" si="27"/>
        <v>19737.900551050738</v>
      </c>
      <c r="AY48" s="26">
        <f t="shared" si="27"/>
        <v>19930.665132318958</v>
      </c>
      <c r="AZ48" s="26">
        <f t="shared" si="27"/>
        <v>20424.088939603938</v>
      </c>
      <c r="BA48" s="26">
        <f t="shared" si="27"/>
        <v>20557.36964939511</v>
      </c>
      <c r="BB48" s="26">
        <f t="shared" si="27"/>
        <v>21083.212869823546</v>
      </c>
      <c r="BC48" s="26">
        <f t="shared" si="27"/>
        <v>21553.753422387599</v>
      </c>
      <c r="BD48" s="26">
        <f t="shared" si="27"/>
        <v>21713.77166023061</v>
      </c>
      <c r="BE48" s="26">
        <f t="shared" si="27"/>
        <v>22248.106949353147</v>
      </c>
    </row>
    <row r="49" spans="1:57" ht="15.75" thickBot="1" x14ac:dyDescent="0.3">
      <c r="A49" s="16" t="s">
        <v>60</v>
      </c>
      <c r="B49" s="22">
        <f>'Soybean Complex'!B106+'Canola Complex'!B104</f>
        <v>88.015293692307665</v>
      </c>
      <c r="C49" s="22">
        <f>'Soybean Complex'!C106+'Canola Complex'!C104</f>
        <v>94.304119269230767</v>
      </c>
      <c r="D49" s="22">
        <f>'Soybean Complex'!D106+'Canola Complex'!D104</f>
        <v>70.138070423076925</v>
      </c>
      <c r="E49" s="22">
        <f>'Soybean Complex'!E106+'Canola Complex'!E104</f>
        <v>97.37080499999999</v>
      </c>
      <c r="F49" s="22">
        <f>'Soybean Complex'!F106+'Canola Complex'!F104</f>
        <v>239.44173426923075</v>
      </c>
      <c r="G49" s="22">
        <f>'Soybean Complex'!G106+'Canola Complex'!G104</f>
        <v>317.12639538461536</v>
      </c>
      <c r="H49" s="22">
        <f>'Soybean Complex'!H106+'Canola Complex'!H104</f>
        <v>243.61073099999999</v>
      </c>
      <c r="I49" s="22">
        <f>'Soybean Complex'!I106+'Canola Complex'!I104</f>
        <v>286.33234834615382</v>
      </c>
      <c r="J49" s="22">
        <f>'Soybean Complex'!J106+'Canola Complex'!J104</f>
        <v>312.47690411538457</v>
      </c>
      <c r="K49" s="22">
        <f>'Soybean Complex'!K106+'Canola Complex'!K104</f>
        <v>219.21856707692308</v>
      </c>
      <c r="L49" s="22">
        <f>'Soybean Complex'!L106+'Canola Complex'!L104</f>
        <v>149.7249246230769</v>
      </c>
      <c r="M49" s="22">
        <f>'Soybean Complex'!M106+'Canola Complex'!M104</f>
        <v>162.39019536923075</v>
      </c>
      <c r="N49" s="22">
        <f>'Soybean Complex'!N106+'Canola Complex'!N104</f>
        <v>135.28747696153846</v>
      </c>
      <c r="O49" s="22">
        <f>'Soybean Complex'!O106+'Canola Complex'!O104</f>
        <v>102.48665861538461</v>
      </c>
      <c r="P49" s="22">
        <f>'Soybean Complex'!P106+'Canola Complex'!P104</f>
        <v>188.55170976923074</v>
      </c>
      <c r="Q49" s="22">
        <f>'Soybean Complex'!Q106+'Canola Complex'!Q104</f>
        <v>193.96433942307692</v>
      </c>
      <c r="R49" s="22">
        <f>'Soybean Complex'!R106+'Canola Complex'!R104</f>
        <v>135.76514506153842</v>
      </c>
      <c r="S49" s="22">
        <f>'Soybean Complex'!S106+'Canola Complex'!S104</f>
        <v>169.5212996076923</v>
      </c>
      <c r="T49" s="22">
        <f>'Soybean Complex'!T106+'Canola Complex'!T104</f>
        <v>173.8542297692307</v>
      </c>
      <c r="U49" s="22">
        <f>'Soybean Complex'!U106+'Canola Complex'!U104</f>
        <v>188.56866839999995</v>
      </c>
      <c r="V49" s="22">
        <f>'Soybean Complex'!V106+'Canola Complex'!V104</f>
        <v>208.71552175384613</v>
      </c>
      <c r="W49" s="22">
        <f>'Soybean Complex'!W106+'Canola Complex'!W104</f>
        <v>193.70148064615387</v>
      </c>
      <c r="X49" s="22">
        <f>'Soybean Complex'!X106+'Canola Complex'!X104</f>
        <v>234.60287162307694</v>
      </c>
      <c r="Y49" s="22">
        <f>'Soybean Complex'!Y106+'Canola Complex'!Y104</f>
        <v>269.05998290769224</v>
      </c>
      <c r="Z49" s="22">
        <f>'Soybean Complex'!Z106+'Canola Complex'!Z104</f>
        <v>194.23511222769227</v>
      </c>
      <c r="AA49" s="22">
        <f>'Soybean Complex'!AA106+'Canola Complex'!AA104</f>
        <v>252.94159576430769</v>
      </c>
      <c r="AB49" s="22">
        <f>'Soybean Complex'!AB106+'Canola Complex'!AB104</f>
        <v>226.51767481753842</v>
      </c>
      <c r="AC49" s="23">
        <f>'Soybean Complex'!AC106+'Canola Complex'!AC104</f>
        <v>238.79979356584613</v>
      </c>
      <c r="AD49" s="23">
        <f>'Soybean Complex'!AD106+'Canola Complex'!AD104</f>
        <v>276.67565175599998</v>
      </c>
      <c r="AE49" s="23">
        <f>'Soybean Complex'!AE106+'Canola Complex'!AE104</f>
        <v>296.97388915384619</v>
      </c>
      <c r="AF49" s="23">
        <f>'Soybean Complex'!AF106+'Canola Complex'!AF104</f>
        <v>321.73349007692309</v>
      </c>
      <c r="AG49" s="23">
        <f>'Soybean Complex'!AG106+'Canola Complex'!AG104</f>
        <v>336.98212557692307</v>
      </c>
      <c r="AH49" s="23">
        <f>'Soybean Complex'!AH106+'Canola Complex'!AH104</f>
        <v>348.51399449999997</v>
      </c>
      <c r="AI49" s="23">
        <f>'Soybean Complex'!AI106+'Canola Complex'!AI104</f>
        <v>350.7186165</v>
      </c>
      <c r="AJ49" s="23">
        <f>'Soybean Complex'!AJ106+'Canola Complex'!AJ104</f>
        <v>352.73951999999997</v>
      </c>
      <c r="AK49" s="23">
        <f>'Soybean Complex'!AK106+'Canola Complex'!AK104</f>
        <v>352.55580149999997</v>
      </c>
      <c r="AL49" s="23">
        <f>'Soybean Complex'!AL106+'Canola Complex'!AL104</f>
        <v>352.23076107692305</v>
      </c>
      <c r="AM49" s="23">
        <f>'Soybean Complex'!AM106+'Canola Complex'!AM104</f>
        <v>361.55800799999997</v>
      </c>
      <c r="AN49" s="23">
        <f>'Soybean Complex'!AN106+'Canola Complex'!AN104</f>
        <v>361.61312354999995</v>
      </c>
      <c r="AO49" s="23">
        <f>'Soybean Complex'!AO106+'Canola Complex'!AO104</f>
        <v>363.95200137692308</v>
      </c>
      <c r="AP49" s="23">
        <f>'Soybean Complex'!AP106+'Canola Complex'!AP104</f>
        <v>373.77528825000002</v>
      </c>
      <c r="AQ49" s="23">
        <f>'Soybean Complex'!AQ106+'Canola Complex'!AQ104</f>
        <v>376.48160307692308</v>
      </c>
      <c r="AR49" s="23">
        <f>'Soybean Complex'!AR106+'Canola Complex'!AR104</f>
        <v>385.80884999999995</v>
      </c>
      <c r="AS49" s="23">
        <f>'Soybean Complex'!AS106+'Canola Complex'!AS104</f>
        <v>387.59657232692308</v>
      </c>
      <c r="AT49" s="23">
        <f>'Soybean Complex'!AT106+'Canola Complex'!AT104</f>
        <v>397.93427099999997</v>
      </c>
      <c r="AU49" s="23">
        <f>'Soybean Complex'!AU106+'Canola Complex'!AU104</f>
        <v>399.72199332692304</v>
      </c>
      <c r="AV49" s="23">
        <f>'Soybean Complex'!AV106+'Canola Complex'!AV104</f>
        <v>410.05969199999998</v>
      </c>
      <c r="AW49" s="23">
        <f>'Soybean Complex'!AW106+'Canola Complex'!AW104</f>
        <v>411.75555507692309</v>
      </c>
      <c r="AX49" s="23">
        <f>'Soybean Complex'!AX106+'Canola Complex'!AX104</f>
        <v>421.08280199999996</v>
      </c>
      <c r="AY49" s="23">
        <f>'Soybean Complex'!AY106+'Canola Complex'!AY104</f>
        <v>422.87052432692303</v>
      </c>
      <c r="AZ49" s="23">
        <f>'Soybean Complex'!AZ106+'Canola Complex'!AZ104</f>
        <v>433.20822299999998</v>
      </c>
      <c r="BA49" s="23">
        <f>'Soybean Complex'!BA106+'Canola Complex'!BA104</f>
        <v>434.90408607692308</v>
      </c>
      <c r="BB49" s="23">
        <f>'Soybean Complex'!BB106+'Canola Complex'!BB104</f>
        <v>445.92719607692305</v>
      </c>
      <c r="BC49" s="23">
        <f>'Soybean Complex'!BC106+'Canola Complex'!BC104</f>
        <v>456.99623570192307</v>
      </c>
      <c r="BD49" s="23">
        <f>'Soybean Complex'!BD106+'Canola Complex'!BD104</f>
        <v>468.57050120192304</v>
      </c>
      <c r="BE49" s="23">
        <f>'Soybean Complex'!BE106+'Canola Complex'!BE104</f>
        <v>428.54459953846151</v>
      </c>
    </row>
    <row r="50" spans="1:57" ht="14.25" x14ac:dyDescent="0.2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</row>
    <row r="51" spans="1:57" ht="15" thickBot="1" x14ac:dyDescent="0.25">
      <c r="A51" s="1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</row>
    <row r="52" spans="1:57" ht="15" x14ac:dyDescent="0.25">
      <c r="A52" s="14" t="s">
        <v>72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s="35" customFormat="1" ht="13.5" thickBot="1" x14ac:dyDescent="0.25">
      <c r="A53" s="34"/>
      <c r="B53" s="34" t="str">
        <f>B4</f>
        <v xml:space="preserve">95/96 </v>
      </c>
      <c r="C53" s="34" t="str">
        <f t="shared" ref="C53:BE53" si="28">C4</f>
        <v xml:space="preserve">96/97 </v>
      </c>
      <c r="D53" s="34" t="str">
        <f t="shared" si="28"/>
        <v xml:space="preserve">97/98 </v>
      </c>
      <c r="E53" s="34" t="str">
        <f t="shared" si="28"/>
        <v xml:space="preserve">98/99 </v>
      </c>
      <c r="F53" s="34" t="str">
        <f t="shared" si="28"/>
        <v xml:space="preserve">99/00 </v>
      </c>
      <c r="G53" s="34" t="str">
        <f t="shared" si="28"/>
        <v xml:space="preserve">00/01 </v>
      </c>
      <c r="H53" s="34" t="str">
        <f t="shared" si="28"/>
        <v xml:space="preserve">01/02 </v>
      </c>
      <c r="I53" s="34" t="str">
        <f t="shared" si="28"/>
        <v xml:space="preserve">02/03 </v>
      </c>
      <c r="J53" s="34" t="str">
        <f t="shared" si="28"/>
        <v xml:space="preserve">03/04 </v>
      </c>
      <c r="K53" s="34" t="str">
        <f t="shared" si="28"/>
        <v xml:space="preserve">04/05 </v>
      </c>
      <c r="L53" s="34" t="str">
        <f t="shared" si="28"/>
        <v xml:space="preserve">05/06 </v>
      </c>
      <c r="M53" s="34" t="str">
        <f t="shared" si="28"/>
        <v xml:space="preserve">06/07 </v>
      </c>
      <c r="N53" s="34" t="str">
        <f t="shared" si="28"/>
        <v xml:space="preserve">07/08 </v>
      </c>
      <c r="O53" s="34" t="str">
        <f t="shared" si="28"/>
        <v xml:space="preserve">08/09 </v>
      </c>
      <c r="P53" s="34" t="str">
        <f t="shared" si="28"/>
        <v xml:space="preserve">09/10 </v>
      </c>
      <c r="Q53" s="34" t="str">
        <f t="shared" si="28"/>
        <v xml:space="preserve">10/11 </v>
      </c>
      <c r="R53" s="34" t="str">
        <f t="shared" si="28"/>
        <v xml:space="preserve">11/12 </v>
      </c>
      <c r="S53" s="34" t="str">
        <f t="shared" si="28"/>
        <v xml:space="preserve">12/13 </v>
      </c>
      <c r="T53" s="34" t="str">
        <f t="shared" si="28"/>
        <v xml:space="preserve">13/14 </v>
      </c>
      <c r="U53" s="34" t="str">
        <f t="shared" si="28"/>
        <v xml:space="preserve">14/15 </v>
      </c>
      <c r="V53" s="34" t="str">
        <f t="shared" si="28"/>
        <v xml:space="preserve">15/16 </v>
      </c>
      <c r="W53" s="34" t="str">
        <f t="shared" si="28"/>
        <v xml:space="preserve">16/17 </v>
      </c>
      <c r="X53" s="34" t="str">
        <f t="shared" si="28"/>
        <v xml:space="preserve">17/18 </v>
      </c>
      <c r="Y53" s="34" t="str">
        <f t="shared" si="28"/>
        <v xml:space="preserve">18/19 </v>
      </c>
      <c r="Z53" s="34">
        <f t="shared" si="28"/>
        <v>2019</v>
      </c>
      <c r="AA53" s="34">
        <f t="shared" si="28"/>
        <v>2020</v>
      </c>
      <c r="AB53" s="34">
        <f t="shared" si="28"/>
        <v>2021</v>
      </c>
      <c r="AC53" s="34">
        <f t="shared" si="28"/>
        <v>2022</v>
      </c>
      <c r="AD53" s="34">
        <f t="shared" si="28"/>
        <v>2023</v>
      </c>
      <c r="AE53" s="34">
        <f t="shared" si="28"/>
        <v>2024</v>
      </c>
      <c r="AF53" s="34">
        <f t="shared" si="28"/>
        <v>2025</v>
      </c>
      <c r="AG53" s="34">
        <f t="shared" si="28"/>
        <v>2026</v>
      </c>
      <c r="AH53" s="34">
        <f t="shared" si="28"/>
        <v>2027</v>
      </c>
      <c r="AI53" s="34">
        <f t="shared" si="28"/>
        <v>2028</v>
      </c>
      <c r="AJ53" s="34">
        <f t="shared" si="28"/>
        <v>2029</v>
      </c>
      <c r="AK53" s="34">
        <f t="shared" si="28"/>
        <v>2030</v>
      </c>
      <c r="AL53" s="34">
        <f t="shared" si="28"/>
        <v>2031</v>
      </c>
      <c r="AM53" s="34">
        <f t="shared" si="28"/>
        <v>2032</v>
      </c>
      <c r="AN53" s="34">
        <f t="shared" si="28"/>
        <v>2033</v>
      </c>
      <c r="AO53" s="34">
        <f t="shared" si="28"/>
        <v>2034</v>
      </c>
      <c r="AP53" s="34">
        <f t="shared" si="28"/>
        <v>2035</v>
      </c>
      <c r="AQ53" s="34">
        <f t="shared" si="28"/>
        <v>2036</v>
      </c>
      <c r="AR53" s="34">
        <f t="shared" si="28"/>
        <v>2037</v>
      </c>
      <c r="AS53" s="34">
        <f t="shared" si="28"/>
        <v>2038</v>
      </c>
      <c r="AT53" s="34">
        <f t="shared" si="28"/>
        <v>2039</v>
      </c>
      <c r="AU53" s="34">
        <f t="shared" si="28"/>
        <v>2040</v>
      </c>
      <c r="AV53" s="34">
        <f t="shared" si="28"/>
        <v>2041</v>
      </c>
      <c r="AW53" s="34">
        <f t="shared" si="28"/>
        <v>2042</v>
      </c>
      <c r="AX53" s="34">
        <f t="shared" si="28"/>
        <v>2043</v>
      </c>
      <c r="AY53" s="34">
        <f t="shared" si="28"/>
        <v>2044</v>
      </c>
      <c r="AZ53" s="34">
        <f t="shared" si="28"/>
        <v>2045</v>
      </c>
      <c r="BA53" s="34">
        <f t="shared" si="28"/>
        <v>2046</v>
      </c>
      <c r="BB53" s="34">
        <f t="shared" si="28"/>
        <v>2047</v>
      </c>
      <c r="BC53" s="34">
        <f t="shared" si="28"/>
        <v>2048</v>
      </c>
      <c r="BD53" s="34">
        <f t="shared" si="28"/>
        <v>2049</v>
      </c>
      <c r="BE53" s="34">
        <f t="shared" si="28"/>
        <v>2050</v>
      </c>
    </row>
    <row r="54" spans="1:57" ht="15" x14ac:dyDescent="0.25">
      <c r="A54" s="16" t="s">
        <v>49</v>
      </c>
      <c r="B54" s="22">
        <f>'Soybean Complex'!B110+'Canola Complex'!B108</f>
        <v>22.046219999999998</v>
      </c>
      <c r="C54" s="22">
        <f>'Soybean Complex'!C110+'Canola Complex'!C108</f>
        <v>26.455463999999999</v>
      </c>
      <c r="D54" s="22">
        <f>'Soybean Complex'!D110+'Canola Complex'!D108</f>
        <v>15.432354</v>
      </c>
      <c r="E54" s="22">
        <f>'Soybean Complex'!E110+'Canola Complex'!E108</f>
        <v>11.023109999999999</v>
      </c>
      <c r="F54" s="22">
        <f>'Soybean Complex'!F110+'Canola Complex'!F108</f>
        <v>13.227732</v>
      </c>
      <c r="G54" s="22">
        <f>'Soybean Complex'!G110+'Canola Complex'!G108</f>
        <v>33.069329999999994</v>
      </c>
      <c r="H54" s="22">
        <f>'Soybean Complex'!H110+'Canola Complex'!H108</f>
        <v>55.115549999999999</v>
      </c>
      <c r="I54" s="22">
        <f>'Soybean Complex'!I110+'Canola Complex'!I108</f>
        <v>251.326908</v>
      </c>
      <c r="J54" s="22">
        <f>'Soybean Complex'!J110+'Canola Complex'!J108</f>
        <v>297.62396999999999</v>
      </c>
      <c r="K54" s="22">
        <f>'Soybean Complex'!K110+'Canola Complex'!K108</f>
        <v>328.48867799999994</v>
      </c>
      <c r="L54" s="22">
        <f>'Soybean Complex'!L110+'Canola Complex'!L108</f>
        <v>337.30716599999994</v>
      </c>
      <c r="M54" s="22">
        <f>'Soybean Complex'!M110+'Canola Complex'!M108</f>
        <v>423.28742399999999</v>
      </c>
      <c r="N54" s="22">
        <f>'Soybean Complex'!N110+'Canola Complex'!N108</f>
        <v>299.82859199999996</v>
      </c>
      <c r="O54" s="22">
        <f>'Soybean Complex'!O110+'Canola Complex'!O108</f>
        <v>434.31053399999996</v>
      </c>
      <c r="P54" s="22">
        <f>'Soybean Complex'!P110+'Canola Complex'!P108</f>
        <v>116.844966</v>
      </c>
      <c r="Q54" s="22">
        <f>'Soybean Complex'!Q110+'Canola Complex'!Q108</f>
        <v>24.250841999999999</v>
      </c>
      <c r="R54" s="22">
        <f>'Soybean Complex'!R110+'Canola Complex'!R108</f>
        <v>456.35675399999991</v>
      </c>
      <c r="S54" s="22">
        <f>'Soybean Complex'!S110+'Canola Complex'!S108</f>
        <v>372.581118</v>
      </c>
      <c r="T54" s="22">
        <f>'Soybean Complex'!T110+'Canola Complex'!T108</f>
        <v>246.917664</v>
      </c>
      <c r="U54" s="22">
        <f>'Soybean Complex'!U110+'Canola Complex'!U108</f>
        <v>253.53153</v>
      </c>
      <c r="V54" s="22">
        <f>'Soybean Complex'!V110+'Canola Complex'!V108</f>
        <v>376.99036199999995</v>
      </c>
      <c r="W54" s="22">
        <f>'Soybean Complex'!W110+'Canola Complex'!W108</f>
        <v>476.19835199999994</v>
      </c>
      <c r="X54" s="22">
        <f>'Soybean Complex'!X110+'Canola Complex'!X108</f>
        <v>500.44919399999998</v>
      </c>
      <c r="Y54" s="22">
        <f>'Soybean Complex'!Y110+'Canola Complex'!Y108</f>
        <v>535.55355969230777</v>
      </c>
      <c r="Z54" s="22">
        <f>'Soybean Complex'!Z110+'Canola Complex'!Z108</f>
        <v>661.0474273846155</v>
      </c>
      <c r="AA54" s="22">
        <f>'Soybean Complex'!AA110+'Canola Complex'!AA108</f>
        <v>648.66762692307702</v>
      </c>
      <c r="AB54" s="22">
        <f>'Soybean Complex'!AB110+'Canola Complex'!AB108</f>
        <v>734.13912600000003</v>
      </c>
      <c r="AC54" s="22">
        <f>'Soybean Complex'!AC110+'Canola Complex'!AC108</f>
        <v>502.14505707692308</v>
      </c>
      <c r="AD54" s="23">
        <f>'Soybean Complex'!AD110+'Canola Complex'!AD108</f>
        <v>447.02950707692304</v>
      </c>
      <c r="AE54" s="23">
        <f>'Soybean Complex'!AE110+'Canola Complex'!AE108</f>
        <v>447.0295070769231</v>
      </c>
      <c r="AF54" s="23">
        <f>'Soybean Complex'!AF110+'Canola Complex'!AF108</f>
        <v>462.97061999999994</v>
      </c>
      <c r="AG54" s="23">
        <f>'Soybean Complex'!AG110+'Canola Complex'!AG108</f>
        <v>473.99372999999997</v>
      </c>
      <c r="AH54" s="23">
        <f>'Soybean Complex'!AH110+'Canola Complex'!AH108</f>
        <v>473.99372999999997</v>
      </c>
      <c r="AI54" s="23">
        <f>'Soybean Complex'!AI110+'Canola Complex'!AI108</f>
        <v>473.99372999999997</v>
      </c>
      <c r="AJ54" s="23">
        <f>'Soybean Complex'!AJ110+'Canola Complex'!AJ108</f>
        <v>473.99372999999997</v>
      </c>
      <c r="AK54" s="23">
        <f>'Soybean Complex'!AK110+'Canola Complex'!AK108</f>
        <v>473.99372999999997</v>
      </c>
      <c r="AL54" s="23">
        <f>'Soybean Complex'!AL110+'Canola Complex'!AL108</f>
        <v>473.99372999999997</v>
      </c>
      <c r="AM54" s="23">
        <f>'Soybean Complex'!AM110+'Canola Complex'!AM108</f>
        <v>473.99372999999997</v>
      </c>
      <c r="AN54" s="23">
        <f>'Soybean Complex'!AN110+'Canola Complex'!AN108</f>
        <v>473.99372999999997</v>
      </c>
      <c r="AO54" s="23">
        <f>'Soybean Complex'!AO110+'Canola Complex'!AO108</f>
        <v>473.99372999999997</v>
      </c>
      <c r="AP54" s="23">
        <f>'Soybean Complex'!AP110+'Canola Complex'!AP108</f>
        <v>485.01683999999995</v>
      </c>
      <c r="AQ54" s="23">
        <f>'Soybean Complex'!AQ110+'Canola Complex'!AQ108</f>
        <v>485.01683999999995</v>
      </c>
      <c r="AR54" s="23">
        <f>'Soybean Complex'!AR110+'Canola Complex'!AR108</f>
        <v>485.01683999999995</v>
      </c>
      <c r="AS54" s="23">
        <f>'Soybean Complex'!AS110+'Canola Complex'!AS108</f>
        <v>485.01683999999995</v>
      </c>
      <c r="AT54" s="23">
        <f>'Soybean Complex'!AT110+'Canola Complex'!AT108</f>
        <v>485.01683999999995</v>
      </c>
      <c r="AU54" s="23">
        <f>'Soybean Complex'!AU110+'Canola Complex'!AU108</f>
        <v>485.01683999999995</v>
      </c>
      <c r="AV54" s="23">
        <f>'Soybean Complex'!AV110+'Canola Complex'!AV108</f>
        <v>485.01683999999995</v>
      </c>
      <c r="AW54" s="23">
        <f>'Soybean Complex'!AW110+'Canola Complex'!AW108</f>
        <v>485.01683999999995</v>
      </c>
      <c r="AX54" s="23">
        <f>'Soybean Complex'!AX110+'Canola Complex'!AX108</f>
        <v>496.03994999999998</v>
      </c>
      <c r="AY54" s="23">
        <f>'Soybean Complex'!AY110+'Canola Complex'!AY108</f>
        <v>496.03994999999998</v>
      </c>
      <c r="AZ54" s="23">
        <f>'Soybean Complex'!AZ110+'Canola Complex'!AZ108</f>
        <v>496.03994999999998</v>
      </c>
      <c r="BA54" s="23">
        <f>'Soybean Complex'!BA110+'Canola Complex'!BA108</f>
        <v>496.03994999999998</v>
      </c>
      <c r="BB54" s="23">
        <f>'Soybean Complex'!BB110+'Canola Complex'!BB108</f>
        <v>496.03994999999998</v>
      </c>
      <c r="BC54" s="23">
        <f>'Soybean Complex'!BC110+'Canola Complex'!BC108</f>
        <v>496.03994999999998</v>
      </c>
      <c r="BD54" s="23">
        <f>'Soybean Complex'!BD110+'Canola Complex'!BD108</f>
        <v>496.03994999999998</v>
      </c>
      <c r="BE54" s="23">
        <f>'Soybean Complex'!BE110+'Canola Complex'!BE108</f>
        <v>507.06305999999995</v>
      </c>
    </row>
    <row r="55" spans="1:57" ht="15" x14ac:dyDescent="0.25">
      <c r="A55" s="16" t="s">
        <v>50</v>
      </c>
      <c r="B55" s="22">
        <f>'Soybean Complex'!B111+'Canola Complex'!B109</f>
        <v>1419.3745856410253</v>
      </c>
      <c r="C55" s="22">
        <f>'Soybean Complex'!C111+'Canola Complex'!C109</f>
        <v>1513.9032497435894</v>
      </c>
      <c r="D55" s="22">
        <f>'Soybean Complex'!D111+'Canola Complex'!D109</f>
        <v>1850.2368647179487</v>
      </c>
      <c r="E55" s="22">
        <f>'Soybean Complex'!E111+'Canola Complex'!E109</f>
        <v>2149.6885982564099</v>
      </c>
      <c r="F55" s="22">
        <f>'Soybean Complex'!F111+'Canola Complex'!F109</f>
        <v>2398.6538598974357</v>
      </c>
      <c r="G55" s="22">
        <f>'Soybean Complex'!G111+'Canola Complex'!G109</f>
        <v>2499.4572173846154</v>
      </c>
      <c r="H55" s="22">
        <f>'Soybean Complex'!H111+'Canola Complex'!H109</f>
        <v>2512.578172820512</v>
      </c>
      <c r="I55" s="22">
        <f>'Soybean Complex'!I111+'Canola Complex'!I109</f>
        <v>2369.510138871794</v>
      </c>
      <c r="J55" s="22">
        <f>'Soybean Complex'!J111+'Canola Complex'!J109</f>
        <v>2491.1600502564097</v>
      </c>
      <c r="K55" s="22">
        <f>'Soybean Complex'!K111+'Canola Complex'!K109</f>
        <v>2387.8380220512818</v>
      </c>
      <c r="L55" s="22">
        <f>'Soybean Complex'!L111+'Canola Complex'!L109</f>
        <v>2575.2308920512814</v>
      </c>
      <c r="M55" s="22">
        <f>'Soybean Complex'!M111+'Canola Complex'!M109</f>
        <v>2442.859357435897</v>
      </c>
      <c r="N55" s="22">
        <f>'Soybean Complex'!N111+'Canola Complex'!N109</f>
        <v>2599.5068579487183</v>
      </c>
      <c r="O55" s="22">
        <f>'Soybean Complex'!O111+'Canola Complex'!O109</f>
        <v>2438.6825094871792</v>
      </c>
      <c r="P55" s="22">
        <f>'Soybean Complex'!P111+'Canola Complex'!P109</f>
        <v>2628.2800014871791</v>
      </c>
      <c r="Q55" s="22">
        <f>'Soybean Complex'!Q111+'Canola Complex'!Q109</f>
        <v>2764.9351606153841</v>
      </c>
      <c r="R55" s="22">
        <f>'Soybean Complex'!R111+'Canola Complex'!R109</f>
        <v>2784.7202298461534</v>
      </c>
      <c r="S55" s="22">
        <f>'Soybean Complex'!S111+'Canola Complex'!S109</f>
        <v>2670.1050097435891</v>
      </c>
      <c r="T55" s="22">
        <f>'Soybean Complex'!T111+'Canola Complex'!T109</f>
        <v>2881.3278964615383</v>
      </c>
      <c r="U55" s="22">
        <f>'Soybean Complex'!U111+'Canola Complex'!U109</f>
        <v>2995.8112161025638</v>
      </c>
      <c r="V55" s="22">
        <f>'Soybean Complex'!V111+'Canola Complex'!V109</f>
        <v>3070.5171251282045</v>
      </c>
      <c r="W55" s="22">
        <f>'Soybean Complex'!W111+'Canola Complex'!W109</f>
        <v>3312.3974476923072</v>
      </c>
      <c r="X55" s="22">
        <f>'Soybean Complex'!X111+'Canola Complex'!X109</f>
        <v>3532.1059307692303</v>
      </c>
      <c r="Y55" s="22">
        <f>'Soybean Complex'!Y111+'Canola Complex'!Y109</f>
        <v>3559.6071798688345</v>
      </c>
      <c r="Z55" s="22">
        <f>'Soybean Complex'!Z111+'Canola Complex'!Z109</f>
        <v>3627.7524869680246</v>
      </c>
      <c r="AA55" s="22">
        <f>'Soybean Complex'!AA111+'Canola Complex'!AA109</f>
        <v>3694.0220824498929</v>
      </c>
      <c r="AB55" s="22">
        <f>'Soybean Complex'!AB111+'Canola Complex'!AB109</f>
        <v>3611.4930164573516</v>
      </c>
      <c r="AC55" s="23">
        <f>'Soybean Complex'!AC111+'Canola Complex'!AC109</f>
        <v>3852.9716356298677</v>
      </c>
      <c r="AD55" s="23">
        <f>'Soybean Complex'!AD111+'Canola Complex'!AD109</f>
        <v>3710.7724665416727</v>
      </c>
      <c r="AE55" s="23">
        <f>'Soybean Complex'!AE111+'Canola Complex'!AE109</f>
        <v>3779.1502904006857</v>
      </c>
      <c r="AF55" s="23">
        <f>'Soybean Complex'!AF111+'Canola Complex'!AF109</f>
        <v>3823.3238901054256</v>
      </c>
      <c r="AG55" s="23">
        <f>'Soybean Complex'!AG111+'Canola Complex'!AG109</f>
        <v>3867.1706867233643</v>
      </c>
      <c r="AH55" s="23">
        <f>'Soybean Complex'!AH111+'Canola Complex'!AH109</f>
        <v>3922.6038928917815</v>
      </c>
      <c r="AI55" s="23">
        <f>'Soybean Complex'!AI111+'Canola Complex'!AI109</f>
        <v>3954.5928418331869</v>
      </c>
      <c r="AJ55" s="23">
        <f>'Soybean Complex'!AJ111+'Canola Complex'!AJ109</f>
        <v>3994.306186882714</v>
      </c>
      <c r="AK55" s="23">
        <f>'Soybean Complex'!AK111+'Canola Complex'!AK109</f>
        <v>4049.3690536869672</v>
      </c>
      <c r="AL55" s="23">
        <f>'Soybean Complex'!AL111+'Canola Complex'!AL109</f>
        <v>4080.6741276421144</v>
      </c>
      <c r="AM55" s="23">
        <f>'Soybean Complex'!AM111+'Canola Complex'!AM109</f>
        <v>4119.1413133329761</v>
      </c>
      <c r="AN55" s="23">
        <f>'Soybean Complex'!AN111+'Canola Complex'!AN109</f>
        <v>4172.6536135432498</v>
      </c>
      <c r="AO55" s="23">
        <f>'Soybean Complex'!AO111+'Canola Complex'!AO109</f>
        <v>4200.4566534304477</v>
      </c>
      <c r="AP55" s="23">
        <f>'Soybean Complex'!AP111+'Canola Complex'!AP109</f>
        <v>4234.3473646845914</v>
      </c>
      <c r="AQ55" s="23">
        <f>'Soybean Complex'!AQ111+'Canola Complex'!AQ109</f>
        <v>4283.754327354146</v>
      </c>
      <c r="AR55" s="23">
        <f>'Soybean Complex'!AR111+'Canola Complex'!AR109</f>
        <v>4315.3187852356823</v>
      </c>
      <c r="AS55" s="23">
        <f>'Soybean Complex'!AS111+'Canola Complex'!AS109</f>
        <v>4359.3898008041997</v>
      </c>
      <c r="AT55" s="23">
        <f>'Soybean Complex'!AT111+'Canola Complex'!AT109</f>
        <v>4419.7781496352591</v>
      </c>
      <c r="AU55" s="23">
        <f>'Soybean Complex'!AU111+'Canola Complex'!AU109</f>
        <v>4456.5034754954177</v>
      </c>
      <c r="AV55" s="23">
        <f>'Soybean Complex'!AV111+'Canola Complex'!AV109</f>
        <v>4492.4793095235773</v>
      </c>
      <c r="AW55" s="23">
        <f>'Soybean Complex'!AW111+'Canola Complex'!AW109</f>
        <v>4527.658746478377</v>
      </c>
      <c r="AX55" s="23">
        <f>'Soybean Complex'!AX111+'Canola Complex'!AX109</f>
        <v>4562.4826217415457</v>
      </c>
      <c r="AY55" s="23">
        <f>'Soybean Complex'!AY111+'Canola Complex'!AY109</f>
        <v>4597.1598747469361</v>
      </c>
      <c r="AZ55" s="23">
        <f>'Soybean Complex'!AZ111+'Canola Complex'!AZ109</f>
        <v>4631.7136748903395</v>
      </c>
      <c r="BA55" s="23">
        <f>'Soybean Complex'!BA111+'Canola Complex'!BA109</f>
        <v>4666.2499062940633</v>
      </c>
      <c r="BB55" s="23">
        <f>'Soybean Complex'!BB111+'Canola Complex'!BB109</f>
        <v>4700.872406376694</v>
      </c>
      <c r="BC55" s="23">
        <f>'Soybean Complex'!BC111+'Canola Complex'!BC109</f>
        <v>4740.0233386145028</v>
      </c>
      <c r="BD55" s="23">
        <f>'Soybean Complex'!BD111+'Canola Complex'!BD109</f>
        <v>4779.3503486685931</v>
      </c>
      <c r="BE55" s="23">
        <f>'Soybean Complex'!BE111+'Canola Complex'!BE109</f>
        <v>4818.8887966969687</v>
      </c>
    </row>
    <row r="56" spans="1:57" ht="15" x14ac:dyDescent="0.25">
      <c r="A56" s="16" t="s">
        <v>51</v>
      </c>
      <c r="B56" s="22">
        <f>'Soybean Complex'!B112+'Canola Complex'!B110</f>
        <v>203.15070116434802</v>
      </c>
      <c r="C56" s="22">
        <f>'Soybean Complex'!C112+'Canola Complex'!C110</f>
        <v>368.59945823227798</v>
      </c>
      <c r="D56" s="22">
        <f>'Soybean Complex'!D112+'Canola Complex'!D110</f>
        <v>401.78930389390803</v>
      </c>
      <c r="E56" s="22">
        <f>'Soybean Complex'!E112+'Canola Complex'!E110</f>
        <v>472.29970065982195</v>
      </c>
      <c r="F56" s="22">
        <f>'Soybean Complex'!F112+'Canola Complex'!F110</f>
        <v>379.513335826044</v>
      </c>
      <c r="G56" s="22">
        <f>'Soybean Complex'!G112+'Canola Complex'!G110</f>
        <v>330.13227220268402</v>
      </c>
      <c r="H56" s="22">
        <f>'Soybean Complex'!H112+'Canola Complex'!H110</f>
        <v>531.60168233276988</v>
      </c>
      <c r="I56" s="22">
        <f>'Soybean Complex'!I112+'Canola Complex'!I110</f>
        <v>574.57495038371394</v>
      </c>
      <c r="J56" s="22">
        <f>'Soybean Complex'!J112+'Canola Complex'!J110</f>
        <v>427.45783909411796</v>
      </c>
      <c r="K56" s="22">
        <f>'Soybean Complex'!K112+'Canola Complex'!K110</f>
        <v>541.28429397188995</v>
      </c>
      <c r="L56" s="22">
        <f>'Soybean Complex'!L112+'Canola Complex'!L110</f>
        <v>405.54433513389586</v>
      </c>
      <c r="M56" s="22">
        <f>'Soybean Complex'!M112+'Canola Complex'!M110</f>
        <v>404.18054714620803</v>
      </c>
      <c r="N56" s="22">
        <f>'Soybean Complex'!N112+'Canola Complex'!N110</f>
        <v>633.21888766361394</v>
      </c>
      <c r="O56" s="22">
        <f>'Soybean Complex'!O112+'Canola Complex'!O110</f>
        <v>383.18892351226202</v>
      </c>
      <c r="P56" s="22">
        <f>'Soybean Complex'!P112+'Canola Complex'!P110</f>
        <v>483.29034760087194</v>
      </c>
      <c r="Q56" s="22">
        <f>'Soybean Complex'!Q112+'Canola Complex'!Q110</f>
        <v>513.32124992349588</v>
      </c>
      <c r="R56" s="22">
        <f>'Soybean Complex'!R112+'Canola Complex'!R110</f>
        <v>441.86603594401794</v>
      </c>
      <c r="S56" s="22">
        <f>'Soybean Complex'!S112+'Canola Complex'!S110</f>
        <v>522.31222754877604</v>
      </c>
      <c r="T56" s="22">
        <f>'Soybean Complex'!T112+'Canola Complex'!T110</f>
        <v>563.71686074965805</v>
      </c>
      <c r="U56" s="22">
        <f>'Soybean Complex'!U112+'Canola Complex'!U110</f>
        <v>718.95117639491991</v>
      </c>
      <c r="V56" s="22">
        <f>'Soybean Complex'!V112+'Canola Complex'!V110</f>
        <v>815.57489966803189</v>
      </c>
      <c r="W56" s="22">
        <f>'Soybean Complex'!W112+'Canola Complex'!W110</f>
        <v>785.26946679085802</v>
      </c>
      <c r="X56" s="22">
        <f>'Soybean Complex'!X112+'Canola Complex'!X110</f>
        <v>615.03113535859802</v>
      </c>
      <c r="Y56" s="22">
        <f>'Soybean Complex'!Y112+'Canola Complex'!Y110</f>
        <v>611.42837736014985</v>
      </c>
      <c r="Z56" s="22">
        <f>'Soybean Complex'!Z112+'Canola Complex'!Z110</f>
        <v>639.24114334991395</v>
      </c>
      <c r="AA56" s="22">
        <f>'Soybean Complex'!AA112+'Canola Complex'!AA110</f>
        <v>849.67457519208597</v>
      </c>
      <c r="AB56" s="22">
        <f>'Soybean Complex'!AB112+'Canola Complex'!AB110</f>
        <v>620.0618424587999</v>
      </c>
      <c r="AC56" s="23">
        <f>'Soybean Complex'!AC112+'Canola Complex'!AC110</f>
        <v>671.67809516618991</v>
      </c>
      <c r="AD56" s="23">
        <f>'Soybean Complex'!AD112+'Canola Complex'!AD110</f>
        <v>1023.6615879362041</v>
      </c>
      <c r="AE56" s="23">
        <f>'Soybean Complex'!AE112+'Canola Complex'!AE110</f>
        <v>779.52585966560935</v>
      </c>
      <c r="AF56" s="23">
        <f>'Soybean Complex'!AF112+'Canola Complex'!AF110</f>
        <v>830.09567341703405</v>
      </c>
      <c r="AG56" s="23">
        <f>'Soybean Complex'!AG112+'Canola Complex'!AG110</f>
        <v>901.75676533785531</v>
      </c>
      <c r="AH56" s="23">
        <f>'Soybean Complex'!AH112+'Canola Complex'!AH110</f>
        <v>952.39462228144635</v>
      </c>
      <c r="AI56" s="23">
        <f>'Soybean Complex'!AI112+'Canola Complex'!AI110</f>
        <v>1006.8967130299277</v>
      </c>
      <c r="AJ56" s="23">
        <f>'Soybean Complex'!AJ112+'Canola Complex'!AJ110</f>
        <v>1057.6497530340453</v>
      </c>
      <c r="AK56" s="23">
        <f>'Soybean Complex'!AK112+'Canola Complex'!AK110</f>
        <v>1078.6236873591226</v>
      </c>
      <c r="AL56" s="23">
        <f>'Soybean Complex'!AL112+'Canola Complex'!AL110</f>
        <v>1141.0564155956038</v>
      </c>
      <c r="AM56" s="23">
        <f>'Soybean Complex'!AM112+'Canola Complex'!AM110</f>
        <v>1198.5828195598749</v>
      </c>
      <c r="AN56" s="23">
        <f>'Soybean Complex'!AN112+'Canola Complex'!AN110</f>
        <v>1238.8050572112209</v>
      </c>
      <c r="AO56" s="23">
        <f>'Soybean Complex'!AO112+'Canola Complex'!AO110</f>
        <v>1307.5125394252245</v>
      </c>
      <c r="AP56" s="23">
        <f>'Soybean Complex'!AP112+'Canola Complex'!AP110</f>
        <v>1375.9416738221773</v>
      </c>
      <c r="AQ56" s="23">
        <f>'Soybean Complex'!AQ112+'Canola Complex'!AQ110</f>
        <v>1424.8160926198054</v>
      </c>
      <c r="AR56" s="23">
        <f>'Soybean Complex'!AR112+'Canola Complex'!AR110</f>
        <v>1481.3274991231078</v>
      </c>
      <c r="AS56" s="23">
        <f>'Soybean Complex'!AS112+'Canola Complex'!AS110</f>
        <v>1529.8505012833923</v>
      </c>
      <c r="AT56" s="23">
        <f>'Soybean Complex'!AT112+'Canola Complex'!AT110</f>
        <v>1572.0630714534343</v>
      </c>
      <c r="AU56" s="23">
        <f>'Soybean Complex'!AU112+'Canola Complex'!AU110</f>
        <v>1638.0345298284162</v>
      </c>
      <c r="AV56" s="23">
        <f>'Soybean Complex'!AV112+'Canola Complex'!AV110</f>
        <v>1704.760638376742</v>
      </c>
      <c r="AW56" s="23">
        <f>'Soybean Complex'!AW112+'Canola Complex'!AW110</f>
        <v>1773.331602841607</v>
      </c>
      <c r="AX56" s="23">
        <f>'Soybean Complex'!AX112+'Canola Complex'!AX110</f>
        <v>1842.660463293272</v>
      </c>
      <c r="AY56" s="23">
        <f>'Soybean Complex'!AY112+'Canola Complex'!AY110</f>
        <v>1910.9832015474192</v>
      </c>
      <c r="AZ56" s="23">
        <f>'Soybean Complex'!AZ112+'Canola Complex'!AZ110</f>
        <v>1980.1947685141356</v>
      </c>
      <c r="BA56" s="23">
        <f>'Soybean Complex'!BA112+'Canola Complex'!BA110</f>
        <v>2052.2591565020011</v>
      </c>
      <c r="BB56" s="23">
        <f>'Soybean Complex'!BB112+'Canola Complex'!BB110</f>
        <v>2132.3806301951422</v>
      </c>
      <c r="BC56" s="23">
        <f>'Soybean Complex'!BC112+'Canola Complex'!BC110</f>
        <v>2212.3716799414437</v>
      </c>
      <c r="BD56" s="23">
        <f>'Soybean Complex'!BD112+'Canola Complex'!BD110</f>
        <v>2292.2096926692839</v>
      </c>
      <c r="BE56" s="23">
        <f>'Soybean Complex'!BE112+'Canola Complex'!BE110</f>
        <v>2371.7814917974802</v>
      </c>
    </row>
    <row r="57" spans="1:57" ht="15" x14ac:dyDescent="0.25">
      <c r="A57" s="16" t="s">
        <v>52</v>
      </c>
      <c r="B57" s="22">
        <f>SUM(B54:B56)</f>
        <v>1644.5715068053732</v>
      </c>
      <c r="C57" s="22">
        <f t="shared" ref="C57:BE57" si="29">SUM(C54:C56)</f>
        <v>1908.9581719758673</v>
      </c>
      <c r="D57" s="22">
        <f t="shared" si="29"/>
        <v>2267.458522611857</v>
      </c>
      <c r="E57" s="22">
        <f t="shared" si="29"/>
        <v>2633.0114089162321</v>
      </c>
      <c r="F57" s="22">
        <f t="shared" si="29"/>
        <v>2791.3949277234797</v>
      </c>
      <c r="G57" s="22">
        <f t="shared" si="29"/>
        <v>2862.6588195872991</v>
      </c>
      <c r="H57" s="22">
        <f t="shared" si="29"/>
        <v>3099.295405153282</v>
      </c>
      <c r="I57" s="22">
        <f t="shared" si="29"/>
        <v>3195.4119972555081</v>
      </c>
      <c r="J57" s="22">
        <f t="shared" si="29"/>
        <v>3216.2418593505276</v>
      </c>
      <c r="K57" s="22">
        <f t="shared" si="29"/>
        <v>3257.6109940231713</v>
      </c>
      <c r="L57" s="22">
        <f t="shared" si="29"/>
        <v>3318.0823931851774</v>
      </c>
      <c r="M57" s="22">
        <f t="shared" si="29"/>
        <v>3270.3273285821051</v>
      </c>
      <c r="N57" s="22">
        <f t="shared" si="29"/>
        <v>3532.5543376123323</v>
      </c>
      <c r="O57" s="22">
        <f t="shared" si="29"/>
        <v>3256.1819669994416</v>
      </c>
      <c r="P57" s="22">
        <f t="shared" si="29"/>
        <v>3228.4153150880511</v>
      </c>
      <c r="Q57" s="22">
        <f t="shared" si="29"/>
        <v>3302.50725253888</v>
      </c>
      <c r="R57" s="22">
        <f t="shared" si="29"/>
        <v>3682.9430197901711</v>
      </c>
      <c r="S57" s="22">
        <f t="shared" si="29"/>
        <v>3564.998355292365</v>
      </c>
      <c r="T57" s="22">
        <f t="shared" si="29"/>
        <v>3691.9624212111967</v>
      </c>
      <c r="U57" s="22">
        <f t="shared" si="29"/>
        <v>3968.2939224974839</v>
      </c>
      <c r="V57" s="22">
        <f t="shared" si="29"/>
        <v>4263.0823867962363</v>
      </c>
      <c r="W57" s="22">
        <f t="shared" si="29"/>
        <v>4573.8652664831652</v>
      </c>
      <c r="X57" s="22">
        <f t="shared" si="29"/>
        <v>4647.5862601278277</v>
      </c>
      <c r="Y57" s="22">
        <f t="shared" si="29"/>
        <v>4706.5891169212919</v>
      </c>
      <c r="Z57" s="22">
        <f t="shared" si="29"/>
        <v>4928.0410577025541</v>
      </c>
      <c r="AA57" s="22">
        <f t="shared" si="29"/>
        <v>5192.3642845650556</v>
      </c>
      <c r="AB57" s="22">
        <f t="shared" si="29"/>
        <v>4965.6939849161517</v>
      </c>
      <c r="AC57" s="23">
        <f t="shared" si="29"/>
        <v>5026.794787872981</v>
      </c>
      <c r="AD57" s="23">
        <f t="shared" si="29"/>
        <v>5181.4635615548004</v>
      </c>
      <c r="AE57" s="23">
        <f t="shared" si="29"/>
        <v>5005.7056571432186</v>
      </c>
      <c r="AF57" s="23">
        <f t="shared" si="29"/>
        <v>5116.3901835224597</v>
      </c>
      <c r="AG57" s="23">
        <f t="shared" si="29"/>
        <v>5242.92118206122</v>
      </c>
      <c r="AH57" s="23">
        <f t="shared" si="29"/>
        <v>5348.9922451732282</v>
      </c>
      <c r="AI57" s="23">
        <f t="shared" si="29"/>
        <v>5435.4832848631149</v>
      </c>
      <c r="AJ57" s="23">
        <f t="shared" si="29"/>
        <v>5525.9496699167594</v>
      </c>
      <c r="AK57" s="23">
        <f t="shared" si="29"/>
        <v>5601.9864710460897</v>
      </c>
      <c r="AL57" s="23">
        <f t="shared" si="29"/>
        <v>5695.7242732377181</v>
      </c>
      <c r="AM57" s="23">
        <f t="shared" si="29"/>
        <v>5791.7178628928514</v>
      </c>
      <c r="AN57" s="23">
        <f t="shared" si="29"/>
        <v>5885.4524007544705</v>
      </c>
      <c r="AO57" s="23">
        <f t="shared" si="29"/>
        <v>5981.9629228556723</v>
      </c>
      <c r="AP57" s="23">
        <f t="shared" si="29"/>
        <v>6095.3058785067687</v>
      </c>
      <c r="AQ57" s="23">
        <f t="shared" si="29"/>
        <v>6193.5872599739514</v>
      </c>
      <c r="AR57" s="23">
        <f t="shared" si="29"/>
        <v>6281.6631243587908</v>
      </c>
      <c r="AS57" s="23">
        <f t="shared" si="29"/>
        <v>6374.257142087592</v>
      </c>
      <c r="AT57" s="23">
        <f t="shared" si="29"/>
        <v>6476.8580610886938</v>
      </c>
      <c r="AU57" s="23">
        <f t="shared" si="29"/>
        <v>6579.5548453238343</v>
      </c>
      <c r="AV57" s="23">
        <f t="shared" si="29"/>
        <v>6682.25678790032</v>
      </c>
      <c r="AW57" s="23">
        <f t="shared" si="29"/>
        <v>6786.0071893199838</v>
      </c>
      <c r="AX57" s="23">
        <f t="shared" si="29"/>
        <v>6901.1830350348182</v>
      </c>
      <c r="AY57" s="23">
        <f t="shared" si="29"/>
        <v>7004.1830262943558</v>
      </c>
      <c r="AZ57" s="23">
        <f t="shared" si="29"/>
        <v>7107.9483934044756</v>
      </c>
      <c r="BA57" s="23">
        <f t="shared" si="29"/>
        <v>7214.5490127960647</v>
      </c>
      <c r="BB57" s="23">
        <f t="shared" si="29"/>
        <v>7329.2929865718361</v>
      </c>
      <c r="BC57" s="23">
        <f t="shared" si="29"/>
        <v>7448.4349685559464</v>
      </c>
      <c r="BD57" s="23">
        <f t="shared" si="29"/>
        <v>7567.5999913378773</v>
      </c>
      <c r="BE57" s="23">
        <f t="shared" si="29"/>
        <v>7697.7333484944493</v>
      </c>
    </row>
    <row r="58" spans="1:57" ht="15" x14ac:dyDescent="0.25">
      <c r="A58" s="24" t="s">
        <v>53</v>
      </c>
      <c r="B58" s="25">
        <f>B64-B63</f>
        <v>1519.0888318093735</v>
      </c>
      <c r="C58" s="25">
        <f t="shared" ref="C58:BE58" si="30">C64-C63</f>
        <v>1887.6835696758674</v>
      </c>
      <c r="D58" s="25">
        <f t="shared" si="30"/>
        <v>2247.6411754538567</v>
      </c>
      <c r="E58" s="25">
        <f t="shared" si="30"/>
        <v>2588.5860709942322</v>
      </c>
      <c r="F58" s="25">
        <f t="shared" si="30"/>
        <v>2729.7514919814798</v>
      </c>
      <c r="G58" s="25">
        <f t="shared" si="30"/>
        <v>2794.9173993932991</v>
      </c>
      <c r="H58" s="25">
        <f t="shared" si="30"/>
        <v>2837.4987472752819</v>
      </c>
      <c r="I58" s="25">
        <f t="shared" si="30"/>
        <v>2875.2964736115082</v>
      </c>
      <c r="J58" s="25">
        <f t="shared" si="30"/>
        <v>2880.0370043505277</v>
      </c>
      <c r="K58" s="25">
        <f t="shared" si="30"/>
        <v>2917.5656874991714</v>
      </c>
      <c r="L58" s="25">
        <f t="shared" si="30"/>
        <v>2893.7632060891774</v>
      </c>
      <c r="M58" s="25">
        <f t="shared" si="30"/>
        <v>2969.2663528841053</v>
      </c>
      <c r="N58" s="25">
        <f t="shared" si="30"/>
        <v>3093.6581898523323</v>
      </c>
      <c r="O58" s="25">
        <f t="shared" si="30"/>
        <v>3123.1065738354414</v>
      </c>
      <c r="P58" s="25">
        <f t="shared" si="30"/>
        <v>3195.3173250020513</v>
      </c>
      <c r="Q58" s="25">
        <f t="shared" si="30"/>
        <v>2836.41268316488</v>
      </c>
      <c r="R58" s="25">
        <f t="shared" si="30"/>
        <v>3296.8189088441709</v>
      </c>
      <c r="S58" s="25">
        <f t="shared" si="30"/>
        <v>3304.9962597223648</v>
      </c>
      <c r="T58" s="25">
        <f t="shared" si="30"/>
        <v>3425.8777735431963</v>
      </c>
      <c r="U58" s="25">
        <f t="shared" si="30"/>
        <v>3580.128331579484</v>
      </c>
      <c r="V58" s="25">
        <f t="shared" si="30"/>
        <v>3776.4495588702366</v>
      </c>
      <c r="W58" s="25">
        <f t="shared" si="30"/>
        <v>4001.2812881814316</v>
      </c>
      <c r="X58" s="25">
        <f t="shared" si="30"/>
        <v>3943.1066678745519</v>
      </c>
      <c r="Y58" s="25">
        <f t="shared" si="30"/>
        <v>3968.9689768981002</v>
      </c>
      <c r="Z58" s="25">
        <f t="shared" si="30"/>
        <v>4239.3315339615883</v>
      </c>
      <c r="AA58" s="25">
        <f t="shared" si="30"/>
        <v>4397.4546252669797</v>
      </c>
      <c r="AB58" s="25">
        <f t="shared" si="30"/>
        <v>4428.6026973087728</v>
      </c>
      <c r="AC58" s="26">
        <f t="shared" si="30"/>
        <v>4554.9071128348278</v>
      </c>
      <c r="AD58" s="26">
        <f t="shared" si="30"/>
        <v>4700.1336799450928</v>
      </c>
      <c r="AE58" s="26">
        <f t="shared" si="30"/>
        <v>4509.0876392764158</v>
      </c>
      <c r="AF58" s="26">
        <f t="shared" si="30"/>
        <v>4609.3741657443388</v>
      </c>
      <c r="AG58" s="26">
        <f t="shared" si="30"/>
        <v>4735.6024483837655</v>
      </c>
      <c r="AH58" s="26">
        <f t="shared" si="30"/>
        <v>4841.3442511986204</v>
      </c>
      <c r="AI58" s="26">
        <f t="shared" si="30"/>
        <v>4929.6589084998359</v>
      </c>
      <c r="AJ58" s="26">
        <f t="shared" si="30"/>
        <v>5018.3660743508053</v>
      </c>
      <c r="AK58" s="26">
        <f t="shared" si="30"/>
        <v>5094.8968211140364</v>
      </c>
      <c r="AL58" s="26">
        <f t="shared" si="30"/>
        <v>5188.6461297658352</v>
      </c>
      <c r="AM58" s="26">
        <f t="shared" si="30"/>
        <v>5284.6249929901815</v>
      </c>
      <c r="AN58" s="26">
        <f t="shared" si="30"/>
        <v>5378.4076488929149</v>
      </c>
      <c r="AO58" s="26">
        <f t="shared" si="30"/>
        <v>5464.0060858085044</v>
      </c>
      <c r="AP58" s="26">
        <f t="shared" si="30"/>
        <v>5577.104966359946</v>
      </c>
      <c r="AQ58" s="26">
        <f t="shared" si="30"/>
        <v>5675.5163215308858</v>
      </c>
      <c r="AR58" s="26">
        <f t="shared" si="30"/>
        <v>5763.574555472771</v>
      </c>
      <c r="AS58" s="26">
        <f t="shared" si="30"/>
        <v>5856.1746362073354</v>
      </c>
      <c r="AT58" s="26">
        <f t="shared" si="30"/>
        <v>5958.7810374117671</v>
      </c>
      <c r="AU58" s="26">
        <f t="shared" si="30"/>
        <v>6061.4748928431682</v>
      </c>
      <c r="AV58" s="26">
        <f t="shared" si="30"/>
        <v>6164.1527980937017</v>
      </c>
      <c r="AW58" s="26">
        <f t="shared" si="30"/>
        <v>6256.9042814465965</v>
      </c>
      <c r="AX58" s="26">
        <f t="shared" si="30"/>
        <v>6372.0735168887204</v>
      </c>
      <c r="AY58" s="26">
        <f t="shared" si="30"/>
        <v>6475.0752623507851</v>
      </c>
      <c r="AZ58" s="26">
        <f t="shared" si="30"/>
        <v>6578.8398490077361</v>
      </c>
      <c r="BA58" s="26">
        <f t="shared" si="30"/>
        <v>6685.438942345997</v>
      </c>
      <c r="BB58" s="26">
        <f t="shared" si="30"/>
        <v>6800.1818197385537</v>
      </c>
      <c r="BC58" s="26">
        <f t="shared" si="30"/>
        <v>6919.327207593974</v>
      </c>
      <c r="BD58" s="26">
        <f t="shared" si="30"/>
        <v>7027.4674685839263</v>
      </c>
      <c r="BE58" s="26">
        <f t="shared" si="30"/>
        <v>7157.6011771773237</v>
      </c>
    </row>
    <row r="59" spans="1:57" ht="15" x14ac:dyDescent="0.25">
      <c r="A59" s="16" t="s">
        <v>54</v>
      </c>
      <c r="B59" s="22">
        <f>B60+B61</f>
        <v>0</v>
      </c>
      <c r="C59" s="22">
        <f t="shared" ref="C59:BE59" si="31">C60+C61</f>
        <v>0</v>
      </c>
      <c r="D59" s="22">
        <f t="shared" si="31"/>
        <v>0</v>
      </c>
      <c r="E59" s="22">
        <f t="shared" si="31"/>
        <v>0</v>
      </c>
      <c r="F59" s="22">
        <f t="shared" si="31"/>
        <v>22.046219999999998</v>
      </c>
      <c r="G59" s="22">
        <f t="shared" si="31"/>
        <v>26.455463999999999</v>
      </c>
      <c r="H59" s="22">
        <f t="shared" si="31"/>
        <v>26.455463999999999</v>
      </c>
      <c r="I59" s="22">
        <f t="shared" si="31"/>
        <v>22.046219999999998</v>
      </c>
      <c r="J59" s="22">
        <f t="shared" si="31"/>
        <v>22.046219999999998</v>
      </c>
      <c r="K59" s="22">
        <f t="shared" si="31"/>
        <v>22.046219999999998</v>
      </c>
      <c r="L59" s="22">
        <f t="shared" si="31"/>
        <v>26.455463999999999</v>
      </c>
      <c r="M59" s="22">
        <f t="shared" si="31"/>
        <v>22.046219999999998</v>
      </c>
      <c r="N59" s="22">
        <f t="shared" si="31"/>
        <v>22.046219999999998</v>
      </c>
      <c r="O59" s="22">
        <f t="shared" si="31"/>
        <v>22.046219999999998</v>
      </c>
      <c r="P59" s="22">
        <f t="shared" si="31"/>
        <v>22.046219999999998</v>
      </c>
      <c r="Q59" s="22">
        <f t="shared" si="31"/>
        <v>22.046219999999998</v>
      </c>
      <c r="R59" s="22">
        <f t="shared" si="31"/>
        <v>22.046219999999998</v>
      </c>
      <c r="S59" s="22">
        <f t="shared" si="31"/>
        <v>22.046219999999998</v>
      </c>
      <c r="T59" s="22">
        <f t="shared" si="31"/>
        <v>22.046219999999998</v>
      </c>
      <c r="U59" s="22">
        <f t="shared" si="31"/>
        <v>22.046219999999998</v>
      </c>
      <c r="V59" s="22">
        <f t="shared" si="31"/>
        <v>26.455463999999999</v>
      </c>
      <c r="W59" s="22">
        <f t="shared" si="31"/>
        <v>0</v>
      </c>
      <c r="X59" s="22">
        <f t="shared" si="31"/>
        <v>0</v>
      </c>
      <c r="Y59" s="22">
        <f t="shared" si="31"/>
        <v>0</v>
      </c>
      <c r="Z59" s="22">
        <f t="shared" si="31"/>
        <v>0</v>
      </c>
      <c r="AA59" s="22">
        <f t="shared" si="31"/>
        <v>0</v>
      </c>
      <c r="AB59" s="22">
        <f t="shared" si="31"/>
        <v>0</v>
      </c>
      <c r="AC59" s="23">
        <f t="shared" si="31"/>
        <v>0</v>
      </c>
      <c r="AD59" s="23">
        <f t="shared" si="31"/>
        <v>0</v>
      </c>
      <c r="AE59" s="23">
        <f t="shared" si="31"/>
        <v>0</v>
      </c>
      <c r="AF59" s="23">
        <f t="shared" si="31"/>
        <v>0</v>
      </c>
      <c r="AG59" s="23">
        <f t="shared" si="31"/>
        <v>0</v>
      </c>
      <c r="AH59" s="23">
        <f t="shared" si="31"/>
        <v>0</v>
      </c>
      <c r="AI59" s="23">
        <f t="shared" si="31"/>
        <v>0</v>
      </c>
      <c r="AJ59" s="23">
        <f t="shared" si="31"/>
        <v>0</v>
      </c>
      <c r="AK59" s="23">
        <f t="shared" si="31"/>
        <v>0</v>
      </c>
      <c r="AL59" s="23">
        <f t="shared" si="31"/>
        <v>0</v>
      </c>
      <c r="AM59" s="23">
        <f t="shared" si="31"/>
        <v>0</v>
      </c>
      <c r="AN59" s="23">
        <f t="shared" si="31"/>
        <v>0</v>
      </c>
      <c r="AO59" s="23">
        <f t="shared" si="31"/>
        <v>0</v>
      </c>
      <c r="AP59" s="23">
        <f t="shared" si="31"/>
        <v>0</v>
      </c>
      <c r="AQ59" s="23">
        <f t="shared" si="31"/>
        <v>0</v>
      </c>
      <c r="AR59" s="23">
        <f t="shared" si="31"/>
        <v>0</v>
      </c>
      <c r="AS59" s="23">
        <f t="shared" si="31"/>
        <v>0</v>
      </c>
      <c r="AT59" s="23">
        <f t="shared" si="31"/>
        <v>0</v>
      </c>
      <c r="AU59" s="23">
        <f t="shared" si="31"/>
        <v>0</v>
      </c>
      <c r="AV59" s="23">
        <f t="shared" si="31"/>
        <v>0</v>
      </c>
      <c r="AW59" s="23">
        <f t="shared" si="31"/>
        <v>0</v>
      </c>
      <c r="AX59" s="23">
        <f t="shared" si="31"/>
        <v>0</v>
      </c>
      <c r="AY59" s="23">
        <f t="shared" si="31"/>
        <v>0</v>
      </c>
      <c r="AZ59" s="23">
        <f t="shared" si="31"/>
        <v>0</v>
      </c>
      <c r="BA59" s="23">
        <f t="shared" si="31"/>
        <v>0</v>
      </c>
      <c r="BB59" s="23">
        <f t="shared" si="31"/>
        <v>0</v>
      </c>
      <c r="BC59" s="23">
        <f t="shared" si="31"/>
        <v>0</v>
      </c>
      <c r="BD59" s="23">
        <f t="shared" si="31"/>
        <v>0</v>
      </c>
      <c r="BE59" s="23">
        <f t="shared" si="31"/>
        <v>0</v>
      </c>
    </row>
    <row r="60" spans="1:57" ht="15" x14ac:dyDescent="0.25">
      <c r="A60" s="16" t="s">
        <v>55</v>
      </c>
      <c r="B60" s="22">
        <f>'Soybean Complex'!B116+'Canola Complex'!B114</f>
        <v>0</v>
      </c>
      <c r="C60" s="22">
        <f>'Soybean Complex'!C116+'Canola Complex'!C114</f>
        <v>0</v>
      </c>
      <c r="D60" s="22">
        <f>'Soybean Complex'!D116+'Canola Complex'!D114</f>
        <v>0</v>
      </c>
      <c r="E60" s="22">
        <f>'Soybean Complex'!E116+'Canola Complex'!E114</f>
        <v>0</v>
      </c>
      <c r="F60" s="22">
        <f>'Soybean Complex'!F116+'Canola Complex'!F114</f>
        <v>11.023109999999999</v>
      </c>
      <c r="G60" s="22">
        <f>'Soybean Complex'!G116+'Canola Complex'!G114</f>
        <v>13.227732</v>
      </c>
      <c r="H60" s="22">
        <f>'Soybean Complex'!H116+'Canola Complex'!H114</f>
        <v>13.227732</v>
      </c>
      <c r="I60" s="22">
        <f>'Soybean Complex'!I116+'Canola Complex'!I114</f>
        <v>11.023109999999999</v>
      </c>
      <c r="J60" s="22">
        <f>'Soybean Complex'!J116+'Canola Complex'!J114</f>
        <v>11.023109999999999</v>
      </c>
      <c r="K60" s="22">
        <f>'Soybean Complex'!K116+'Canola Complex'!K114</f>
        <v>11.023109999999999</v>
      </c>
      <c r="L60" s="22">
        <f>'Soybean Complex'!L116+'Canola Complex'!L114</f>
        <v>13.227732</v>
      </c>
      <c r="M60" s="22">
        <f>'Soybean Complex'!M116+'Canola Complex'!M114</f>
        <v>11.023109999999999</v>
      </c>
      <c r="N60" s="22">
        <f>'Soybean Complex'!N116+'Canola Complex'!N114</f>
        <v>11.023109999999999</v>
      </c>
      <c r="O60" s="22">
        <f>'Soybean Complex'!O116+'Canola Complex'!O114</f>
        <v>11.023109999999999</v>
      </c>
      <c r="P60" s="22">
        <f>'Soybean Complex'!P116+'Canola Complex'!P114</f>
        <v>11.023109999999999</v>
      </c>
      <c r="Q60" s="22">
        <f>'Soybean Complex'!Q116+'Canola Complex'!Q114</f>
        <v>11.023109999999999</v>
      </c>
      <c r="R60" s="22">
        <f>'Soybean Complex'!R116+'Canola Complex'!R114</f>
        <v>11.023109999999999</v>
      </c>
      <c r="S60" s="22">
        <f>'Soybean Complex'!S116+'Canola Complex'!S114</f>
        <v>11.023109999999999</v>
      </c>
      <c r="T60" s="22">
        <f>'Soybean Complex'!T116+'Canola Complex'!T114</f>
        <v>11.023109999999999</v>
      </c>
      <c r="U60" s="22">
        <f>'Soybean Complex'!U116+'Canola Complex'!U114</f>
        <v>11.023109999999999</v>
      </c>
      <c r="V60" s="22">
        <f>'Soybean Complex'!V116+'Canola Complex'!V114</f>
        <v>13.227732</v>
      </c>
      <c r="W60" s="22">
        <f>'Soybean Complex'!W116+'Canola Complex'!W114</f>
        <v>0</v>
      </c>
      <c r="X60" s="22">
        <f>'Soybean Complex'!X116+'Canola Complex'!X114</f>
        <v>0</v>
      </c>
      <c r="Y60" s="22">
        <f>'Soybean Complex'!Y116+'Canola Complex'!Y114</f>
        <v>0</v>
      </c>
      <c r="Z60" s="22">
        <f>'Soybean Complex'!Z116+'Canola Complex'!Z114</f>
        <v>0</v>
      </c>
      <c r="AA60" s="22">
        <f>'Soybean Complex'!AA116+'Canola Complex'!AA114</f>
        <v>0</v>
      </c>
      <c r="AB60" s="22">
        <f>'Soybean Complex'!AB116+'Canola Complex'!AB114</f>
        <v>0</v>
      </c>
      <c r="AC60" s="23">
        <f>'Soybean Complex'!AC116+'Canola Complex'!AC114</f>
        <v>0</v>
      </c>
      <c r="AD60" s="23">
        <f>'Soybean Complex'!AD116+'Canola Complex'!AD114</f>
        <v>0</v>
      </c>
      <c r="AE60" s="23">
        <f>'Soybean Complex'!AE116+'Canola Complex'!AE114</f>
        <v>0</v>
      </c>
      <c r="AF60" s="23">
        <f>'Soybean Complex'!AF116+'Canola Complex'!AF114</f>
        <v>0</v>
      </c>
      <c r="AG60" s="23">
        <f>'Soybean Complex'!AG116+'Canola Complex'!AG114</f>
        <v>0</v>
      </c>
      <c r="AH60" s="23">
        <f>'Soybean Complex'!AH116+'Canola Complex'!AH114</f>
        <v>0</v>
      </c>
      <c r="AI60" s="23">
        <f>'Soybean Complex'!AI116+'Canola Complex'!AI114</f>
        <v>0</v>
      </c>
      <c r="AJ60" s="23">
        <f>'Soybean Complex'!AJ116+'Canola Complex'!AJ114</f>
        <v>0</v>
      </c>
      <c r="AK60" s="23">
        <f>'Soybean Complex'!AK116+'Canola Complex'!AK114</f>
        <v>0</v>
      </c>
      <c r="AL60" s="23">
        <f>'Soybean Complex'!AL116+'Canola Complex'!AL114</f>
        <v>0</v>
      </c>
      <c r="AM60" s="23">
        <f>'Soybean Complex'!AM116+'Canola Complex'!AM114</f>
        <v>0</v>
      </c>
      <c r="AN60" s="23">
        <f>'Soybean Complex'!AN116+'Canola Complex'!AN114</f>
        <v>0</v>
      </c>
      <c r="AO60" s="23">
        <f>'Soybean Complex'!AO116+'Canola Complex'!AO114</f>
        <v>0</v>
      </c>
      <c r="AP60" s="23">
        <f>'Soybean Complex'!AP116+'Canola Complex'!AP114</f>
        <v>0</v>
      </c>
      <c r="AQ60" s="23">
        <f>'Soybean Complex'!AQ116+'Canola Complex'!AQ114</f>
        <v>0</v>
      </c>
      <c r="AR60" s="23">
        <f>'Soybean Complex'!AR116+'Canola Complex'!AR114</f>
        <v>0</v>
      </c>
      <c r="AS60" s="23">
        <f>'Soybean Complex'!AS116+'Canola Complex'!AS114</f>
        <v>0</v>
      </c>
      <c r="AT60" s="23">
        <f>'Soybean Complex'!AT116+'Canola Complex'!AT114</f>
        <v>0</v>
      </c>
      <c r="AU60" s="23">
        <f>'Soybean Complex'!AU116+'Canola Complex'!AU114</f>
        <v>0</v>
      </c>
      <c r="AV60" s="23">
        <f>'Soybean Complex'!AV116+'Canola Complex'!AV114</f>
        <v>0</v>
      </c>
      <c r="AW60" s="23">
        <f>'Soybean Complex'!AW116+'Canola Complex'!AW114</f>
        <v>0</v>
      </c>
      <c r="AX60" s="23">
        <f>'Soybean Complex'!AX116+'Canola Complex'!AX114</f>
        <v>0</v>
      </c>
      <c r="AY60" s="23">
        <f>'Soybean Complex'!AY116+'Canola Complex'!AY114</f>
        <v>0</v>
      </c>
      <c r="AZ60" s="23">
        <f>'Soybean Complex'!AZ116+'Canola Complex'!AZ114</f>
        <v>0</v>
      </c>
      <c r="BA60" s="23">
        <f>'Soybean Complex'!BA116+'Canola Complex'!BA114</f>
        <v>0</v>
      </c>
      <c r="BB60" s="23">
        <f>'Soybean Complex'!BB116+'Canola Complex'!BB114</f>
        <v>0</v>
      </c>
      <c r="BC60" s="23">
        <f>'Soybean Complex'!BC116+'Canola Complex'!BC114</f>
        <v>0</v>
      </c>
      <c r="BD60" s="23">
        <f>'Soybean Complex'!BD116+'Canola Complex'!BD114</f>
        <v>0</v>
      </c>
      <c r="BE60" s="23">
        <f>'Soybean Complex'!BE116+'Canola Complex'!BE114</f>
        <v>0</v>
      </c>
    </row>
    <row r="61" spans="1:57" ht="15" x14ac:dyDescent="0.25">
      <c r="A61" s="16" t="s">
        <v>56</v>
      </c>
      <c r="B61" s="22">
        <f>'Soybean Complex'!B117+'Canola Complex'!B115</f>
        <v>0</v>
      </c>
      <c r="C61" s="22">
        <f>'Soybean Complex'!C117+'Canola Complex'!C115</f>
        <v>0</v>
      </c>
      <c r="D61" s="22">
        <f>'Soybean Complex'!D117+'Canola Complex'!D115</f>
        <v>0</v>
      </c>
      <c r="E61" s="22">
        <f>'Soybean Complex'!E117+'Canola Complex'!E115</f>
        <v>0</v>
      </c>
      <c r="F61" s="22">
        <f>'Soybean Complex'!F117+'Canola Complex'!F115</f>
        <v>11.023109999999999</v>
      </c>
      <c r="G61" s="22">
        <f>'Soybean Complex'!G117+'Canola Complex'!G115</f>
        <v>13.227732</v>
      </c>
      <c r="H61" s="22">
        <f>'Soybean Complex'!H117+'Canola Complex'!H115</f>
        <v>13.227732</v>
      </c>
      <c r="I61" s="22">
        <f>'Soybean Complex'!I117+'Canola Complex'!I115</f>
        <v>11.023109999999999</v>
      </c>
      <c r="J61" s="22">
        <f>'Soybean Complex'!J117+'Canola Complex'!J115</f>
        <v>11.023109999999999</v>
      </c>
      <c r="K61" s="22">
        <f>'Soybean Complex'!K117+'Canola Complex'!K115</f>
        <v>11.023109999999999</v>
      </c>
      <c r="L61" s="22">
        <f>'Soybean Complex'!L117+'Canola Complex'!L115</f>
        <v>13.227732</v>
      </c>
      <c r="M61" s="22">
        <f>'Soybean Complex'!M117+'Canola Complex'!M115</f>
        <v>11.023109999999999</v>
      </c>
      <c r="N61" s="22">
        <f>'Soybean Complex'!N117+'Canola Complex'!N115</f>
        <v>11.023109999999999</v>
      </c>
      <c r="O61" s="22">
        <f>'Soybean Complex'!O117+'Canola Complex'!O115</f>
        <v>11.023109999999999</v>
      </c>
      <c r="P61" s="22">
        <f>'Soybean Complex'!P117+'Canola Complex'!P115</f>
        <v>11.023109999999999</v>
      </c>
      <c r="Q61" s="22">
        <f>'Soybean Complex'!Q117+'Canola Complex'!Q115</f>
        <v>11.023109999999999</v>
      </c>
      <c r="R61" s="22">
        <f>'Soybean Complex'!R117+'Canola Complex'!R115</f>
        <v>11.023109999999999</v>
      </c>
      <c r="S61" s="22">
        <f>'Soybean Complex'!S117+'Canola Complex'!S115</f>
        <v>11.023109999999999</v>
      </c>
      <c r="T61" s="22">
        <f>'Soybean Complex'!T117+'Canola Complex'!T115</f>
        <v>11.023109999999999</v>
      </c>
      <c r="U61" s="22">
        <f>'Soybean Complex'!U117+'Canola Complex'!U115</f>
        <v>11.023109999999999</v>
      </c>
      <c r="V61" s="22">
        <f>'Soybean Complex'!V117+'Canola Complex'!V115</f>
        <v>13.227732</v>
      </c>
      <c r="W61" s="22">
        <f>'Soybean Complex'!W117+'Canola Complex'!W115</f>
        <v>0</v>
      </c>
      <c r="X61" s="22">
        <f>'Soybean Complex'!X117+'Canola Complex'!X115</f>
        <v>0</v>
      </c>
      <c r="Y61" s="22">
        <f>'Soybean Complex'!Y117+'Canola Complex'!Y115</f>
        <v>0</v>
      </c>
      <c r="Z61" s="22">
        <f>'Soybean Complex'!Z117+'Canola Complex'!Z115</f>
        <v>0</v>
      </c>
      <c r="AA61" s="22">
        <f>'Soybean Complex'!AA117+'Canola Complex'!AA115</f>
        <v>0</v>
      </c>
      <c r="AB61" s="22">
        <f>'Soybean Complex'!AB117+'Canola Complex'!AB115</f>
        <v>0</v>
      </c>
      <c r="AC61" s="23">
        <f>'Soybean Complex'!AC117+'Canola Complex'!AC115</f>
        <v>0</v>
      </c>
      <c r="AD61" s="23">
        <f>'Soybean Complex'!AD117+'Canola Complex'!AD115</f>
        <v>0</v>
      </c>
      <c r="AE61" s="23">
        <f>'Soybean Complex'!AE117+'Canola Complex'!AE115</f>
        <v>0</v>
      </c>
      <c r="AF61" s="23">
        <f>'Soybean Complex'!AF117+'Canola Complex'!AF115</f>
        <v>0</v>
      </c>
      <c r="AG61" s="23">
        <f>'Soybean Complex'!AG117+'Canola Complex'!AG115</f>
        <v>0</v>
      </c>
      <c r="AH61" s="23">
        <f>'Soybean Complex'!AH117+'Canola Complex'!AH115</f>
        <v>0</v>
      </c>
      <c r="AI61" s="23">
        <f>'Soybean Complex'!AI117+'Canola Complex'!AI115</f>
        <v>0</v>
      </c>
      <c r="AJ61" s="23">
        <f>'Soybean Complex'!AJ117+'Canola Complex'!AJ115</f>
        <v>0</v>
      </c>
      <c r="AK61" s="23">
        <f>'Soybean Complex'!AK117+'Canola Complex'!AK115</f>
        <v>0</v>
      </c>
      <c r="AL61" s="23">
        <f>'Soybean Complex'!AL117+'Canola Complex'!AL115</f>
        <v>0</v>
      </c>
      <c r="AM61" s="23">
        <f>'Soybean Complex'!AM117+'Canola Complex'!AM115</f>
        <v>0</v>
      </c>
      <c r="AN61" s="23">
        <f>'Soybean Complex'!AN117+'Canola Complex'!AN115</f>
        <v>0</v>
      </c>
      <c r="AO61" s="23">
        <f>'Soybean Complex'!AO117+'Canola Complex'!AO115</f>
        <v>0</v>
      </c>
      <c r="AP61" s="23">
        <f>'Soybean Complex'!AP117+'Canola Complex'!AP115</f>
        <v>0</v>
      </c>
      <c r="AQ61" s="23">
        <f>'Soybean Complex'!AQ117+'Canola Complex'!AQ115</f>
        <v>0</v>
      </c>
      <c r="AR61" s="23">
        <f>'Soybean Complex'!AR117+'Canola Complex'!AR115</f>
        <v>0</v>
      </c>
      <c r="AS61" s="23">
        <f>'Soybean Complex'!AS117+'Canola Complex'!AS115</f>
        <v>0</v>
      </c>
      <c r="AT61" s="23">
        <f>'Soybean Complex'!AT117+'Canola Complex'!AT115</f>
        <v>0</v>
      </c>
      <c r="AU61" s="23">
        <f>'Soybean Complex'!AU117+'Canola Complex'!AU115</f>
        <v>0</v>
      </c>
      <c r="AV61" s="23">
        <f>'Soybean Complex'!AV117+'Canola Complex'!AV115</f>
        <v>0</v>
      </c>
      <c r="AW61" s="23">
        <f>'Soybean Complex'!AW117+'Canola Complex'!AW115</f>
        <v>0</v>
      </c>
      <c r="AX61" s="23">
        <f>'Soybean Complex'!AX117+'Canola Complex'!AX115</f>
        <v>0</v>
      </c>
      <c r="AY61" s="23">
        <f>'Soybean Complex'!AY117+'Canola Complex'!AY115</f>
        <v>0</v>
      </c>
      <c r="AZ61" s="23">
        <f>'Soybean Complex'!AZ117+'Canola Complex'!AZ115</f>
        <v>0</v>
      </c>
      <c r="BA61" s="23">
        <f>'Soybean Complex'!BA117+'Canola Complex'!BA115</f>
        <v>0</v>
      </c>
      <c r="BB61" s="23">
        <f>'Soybean Complex'!BB117+'Canola Complex'!BB115</f>
        <v>0</v>
      </c>
      <c r="BC61" s="23">
        <f>'Soybean Complex'!BC117+'Canola Complex'!BC115</f>
        <v>0</v>
      </c>
      <c r="BD61" s="23">
        <f>'Soybean Complex'!BD117+'Canola Complex'!BD115</f>
        <v>0</v>
      </c>
      <c r="BE61" s="23">
        <f>'Soybean Complex'!BE117+'Canola Complex'!BE115</f>
        <v>0</v>
      </c>
    </row>
    <row r="62" spans="1:57" ht="15" x14ac:dyDescent="0.25">
      <c r="A62" s="16" t="s">
        <v>57</v>
      </c>
      <c r="B62" s="22">
        <f>B58-B59</f>
        <v>1519.0888318093735</v>
      </c>
      <c r="C62" s="22">
        <f t="shared" ref="C62:BE62" si="32">C58-C59</f>
        <v>1887.6835696758674</v>
      </c>
      <c r="D62" s="22">
        <f t="shared" si="32"/>
        <v>2247.6411754538567</v>
      </c>
      <c r="E62" s="22">
        <f t="shared" si="32"/>
        <v>2588.5860709942322</v>
      </c>
      <c r="F62" s="22">
        <f t="shared" si="32"/>
        <v>2707.7052719814797</v>
      </c>
      <c r="G62" s="22">
        <f t="shared" si="32"/>
        <v>2768.461935393299</v>
      </c>
      <c r="H62" s="22">
        <f t="shared" si="32"/>
        <v>2811.0432832752817</v>
      </c>
      <c r="I62" s="22">
        <f t="shared" si="32"/>
        <v>2853.250253611508</v>
      </c>
      <c r="J62" s="22">
        <f t="shared" si="32"/>
        <v>2857.9907843505275</v>
      </c>
      <c r="K62" s="22">
        <f t="shared" si="32"/>
        <v>2895.5194674991712</v>
      </c>
      <c r="L62" s="22">
        <f t="shared" si="32"/>
        <v>2867.3077420891773</v>
      </c>
      <c r="M62" s="22">
        <f t="shared" si="32"/>
        <v>2947.2201328841052</v>
      </c>
      <c r="N62" s="22">
        <f t="shared" si="32"/>
        <v>3071.6119698523321</v>
      </c>
      <c r="O62" s="22">
        <f t="shared" si="32"/>
        <v>3101.0603538354412</v>
      </c>
      <c r="P62" s="22">
        <f t="shared" si="32"/>
        <v>3173.2711050020512</v>
      </c>
      <c r="Q62" s="22">
        <f t="shared" si="32"/>
        <v>2814.3664631648799</v>
      </c>
      <c r="R62" s="22">
        <f t="shared" si="32"/>
        <v>3274.7726888441707</v>
      </c>
      <c r="S62" s="22">
        <f t="shared" si="32"/>
        <v>3282.9500397223646</v>
      </c>
      <c r="T62" s="22">
        <f t="shared" si="32"/>
        <v>3403.8315535431962</v>
      </c>
      <c r="U62" s="22">
        <f t="shared" si="32"/>
        <v>3558.0821115794838</v>
      </c>
      <c r="V62" s="22">
        <f t="shared" si="32"/>
        <v>3749.9940948702365</v>
      </c>
      <c r="W62" s="22">
        <f t="shared" si="32"/>
        <v>4001.2812881814316</v>
      </c>
      <c r="X62" s="22">
        <f t="shared" si="32"/>
        <v>3943.1066678745519</v>
      </c>
      <c r="Y62" s="22">
        <f t="shared" si="32"/>
        <v>3968.9689768981002</v>
      </c>
      <c r="Z62" s="22">
        <f t="shared" si="32"/>
        <v>4239.3315339615883</v>
      </c>
      <c r="AA62" s="22">
        <f t="shared" si="32"/>
        <v>4397.4546252669797</v>
      </c>
      <c r="AB62" s="22">
        <f t="shared" si="32"/>
        <v>4428.6026973087728</v>
      </c>
      <c r="AC62" s="23">
        <f t="shared" si="32"/>
        <v>4554.9071128348278</v>
      </c>
      <c r="AD62" s="23">
        <f t="shared" si="32"/>
        <v>4700.1336799450928</v>
      </c>
      <c r="AE62" s="23">
        <f t="shared" si="32"/>
        <v>4509.0876392764158</v>
      </c>
      <c r="AF62" s="23">
        <f t="shared" si="32"/>
        <v>4609.3741657443388</v>
      </c>
      <c r="AG62" s="23">
        <f t="shared" si="32"/>
        <v>4735.6024483837655</v>
      </c>
      <c r="AH62" s="23">
        <f t="shared" si="32"/>
        <v>4841.3442511986204</v>
      </c>
      <c r="AI62" s="23">
        <f t="shared" si="32"/>
        <v>4929.6589084998359</v>
      </c>
      <c r="AJ62" s="23">
        <f t="shared" si="32"/>
        <v>5018.3660743508053</v>
      </c>
      <c r="AK62" s="23">
        <f t="shared" si="32"/>
        <v>5094.8968211140364</v>
      </c>
      <c r="AL62" s="23">
        <f t="shared" si="32"/>
        <v>5188.6461297658352</v>
      </c>
      <c r="AM62" s="23">
        <f t="shared" si="32"/>
        <v>5284.6249929901815</v>
      </c>
      <c r="AN62" s="23">
        <f t="shared" si="32"/>
        <v>5378.4076488929149</v>
      </c>
      <c r="AO62" s="23">
        <f t="shared" si="32"/>
        <v>5464.0060858085044</v>
      </c>
      <c r="AP62" s="23">
        <f t="shared" si="32"/>
        <v>5577.104966359946</v>
      </c>
      <c r="AQ62" s="23">
        <f t="shared" si="32"/>
        <v>5675.5163215308858</v>
      </c>
      <c r="AR62" s="23">
        <f t="shared" si="32"/>
        <v>5763.574555472771</v>
      </c>
      <c r="AS62" s="23">
        <f t="shared" si="32"/>
        <v>5856.1746362073354</v>
      </c>
      <c r="AT62" s="23">
        <f t="shared" si="32"/>
        <v>5958.7810374117671</v>
      </c>
      <c r="AU62" s="23">
        <f t="shared" si="32"/>
        <v>6061.4748928431682</v>
      </c>
      <c r="AV62" s="23">
        <f t="shared" si="32"/>
        <v>6164.1527980937017</v>
      </c>
      <c r="AW62" s="23">
        <f t="shared" si="32"/>
        <v>6256.9042814465965</v>
      </c>
      <c r="AX62" s="23">
        <f t="shared" si="32"/>
        <v>6372.0735168887204</v>
      </c>
      <c r="AY62" s="23">
        <f t="shared" si="32"/>
        <v>6475.0752623507851</v>
      </c>
      <c r="AZ62" s="23">
        <f t="shared" si="32"/>
        <v>6578.8398490077361</v>
      </c>
      <c r="BA62" s="23">
        <f t="shared" si="32"/>
        <v>6685.438942345997</v>
      </c>
      <c r="BB62" s="23">
        <f t="shared" si="32"/>
        <v>6800.1818197385537</v>
      </c>
      <c r="BC62" s="23">
        <f t="shared" si="32"/>
        <v>6919.327207593974</v>
      </c>
      <c r="BD62" s="23">
        <f t="shared" si="32"/>
        <v>7027.4674685839263</v>
      </c>
      <c r="BE62" s="23">
        <f t="shared" si="32"/>
        <v>7157.6011771773237</v>
      </c>
    </row>
    <row r="63" spans="1:57" ht="15" x14ac:dyDescent="0.25">
      <c r="A63" s="16" t="s">
        <v>58</v>
      </c>
      <c r="B63" s="22">
        <f>'Soybean Complex'!B121+'Canola Complex'!B119</f>
        <v>99.027210996000008</v>
      </c>
      <c r="C63" s="22">
        <f>'Soybean Complex'!C121+'Canola Complex'!C119</f>
        <v>5.8422482999999996</v>
      </c>
      <c r="D63" s="22">
        <f>'Soybean Complex'!D121+'Canola Complex'!D119</f>
        <v>8.7942371579999996</v>
      </c>
      <c r="E63" s="22">
        <f>'Soybean Complex'!E121+'Canola Complex'!E119</f>
        <v>31.197605921999997</v>
      </c>
      <c r="F63" s="22">
        <f>'Soybean Complex'!F121+'Canola Complex'!F119</f>
        <v>28.574105742</v>
      </c>
      <c r="G63" s="22">
        <f>'Soybean Complex'!G121+'Canola Complex'!G119</f>
        <v>12.625870193999999</v>
      </c>
      <c r="H63" s="22">
        <f>'Soybean Complex'!H121+'Canola Complex'!H119</f>
        <v>10.469749877999998</v>
      </c>
      <c r="I63" s="22">
        <f>'Soybean Complex'!I121+'Canola Complex'!I119</f>
        <v>22.491553644</v>
      </c>
      <c r="J63" s="22">
        <f>'Soybean Complex'!J121+'Canola Complex'!J119</f>
        <v>7.7161769999999992</v>
      </c>
      <c r="K63" s="22">
        <f>'Soybean Complex'!K121+'Canola Complex'!K119</f>
        <v>2.7381405240000007</v>
      </c>
      <c r="L63" s="22">
        <f>'Soybean Complex'!L121+'Canola Complex'!L119</f>
        <v>1.0317630959999999</v>
      </c>
      <c r="M63" s="22">
        <f>'Soybean Complex'!M121+'Canola Complex'!M119</f>
        <v>1.232383698</v>
      </c>
      <c r="N63" s="22">
        <f>'Soybean Complex'!N121+'Canola Complex'!N119</f>
        <v>4.5856137599999984</v>
      </c>
      <c r="O63" s="22">
        <f>'Soybean Complex'!O121+'Canola Complex'!O119</f>
        <v>16.230427164000002</v>
      </c>
      <c r="P63" s="22">
        <f>'Soybean Complex'!P121+'Canola Complex'!P119</f>
        <v>8.8471480860000007</v>
      </c>
      <c r="Q63" s="22">
        <f>'Soybean Complex'!Q121+'Canola Complex'!Q119</f>
        <v>9.7378153740000002</v>
      </c>
      <c r="R63" s="22">
        <f>'Soybean Complex'!R121+'Canola Complex'!R119</f>
        <v>13.542992945999998</v>
      </c>
      <c r="S63" s="22">
        <f>'Soybean Complex'!S121+'Canola Complex'!S119</f>
        <v>13.08443157</v>
      </c>
      <c r="T63" s="22">
        <f>'Soybean Complex'!T121+'Canola Complex'!T119</f>
        <v>12.553117667999999</v>
      </c>
      <c r="U63" s="22">
        <f>'Soybean Complex'!U121+'Canola Complex'!U119</f>
        <v>11.175228917999998</v>
      </c>
      <c r="V63" s="22">
        <f>'Soybean Complex'!V121+'Canola Complex'!V119</f>
        <v>10.434475925999999</v>
      </c>
      <c r="W63" s="22">
        <f>'Soybean Complex'!W121+'Canola Complex'!W119</f>
        <v>72.134784301734001</v>
      </c>
      <c r="X63" s="22">
        <f>'Soybean Complex'!X121+'Canola Complex'!X119</f>
        <v>73.957700253275988</v>
      </c>
      <c r="Y63" s="22">
        <f>'Soybean Complex'!Y121+'Canola Complex'!Y119</f>
        <v>76.572712638575993</v>
      </c>
      <c r="Z63" s="22">
        <f>'Soybean Complex'!Z121+'Canola Complex'!Z119</f>
        <v>40.041896817887995</v>
      </c>
      <c r="AA63" s="22">
        <f>'Soybean Complex'!AA121+'Canola Complex'!AA119</f>
        <v>60.770533298075989</v>
      </c>
      <c r="AB63" s="22">
        <f>'Soybean Complex'!AB121+'Canola Complex'!AB119</f>
        <v>81.243292530456003</v>
      </c>
      <c r="AC63" s="23">
        <f>'Soybean Complex'!AC121+'Canola Complex'!AC119</f>
        <v>24.858167961229441</v>
      </c>
      <c r="AD63" s="23">
        <f>'Soybean Complex'!AD121+'Canola Complex'!AD119</f>
        <v>34.300374532784431</v>
      </c>
      <c r="AE63" s="23">
        <f>'Soybean Complex'!AE121+'Canola Complex'!AE119</f>
        <v>33.647397866802748</v>
      </c>
      <c r="AF63" s="23">
        <f>'Soybean Complex'!AF121+'Canola Complex'!AF119</f>
        <v>33.022287778121118</v>
      </c>
      <c r="AG63" s="23">
        <f>'Soybean Complex'!AG121+'Canola Complex'!AG119</f>
        <v>33.325003677454646</v>
      </c>
      <c r="AH63" s="23">
        <f>'Soybean Complex'!AH121+'Canola Complex'!AH119</f>
        <v>33.654263974607154</v>
      </c>
      <c r="AI63" s="23">
        <f>'Soybean Complex'!AI121+'Canola Complex'!AI119</f>
        <v>31.830646363278476</v>
      </c>
      <c r="AJ63" s="23">
        <f>'Soybean Complex'!AJ121+'Canola Complex'!AJ119</f>
        <v>33.589865565954014</v>
      </c>
      <c r="AK63" s="23">
        <f>'Soybean Complex'!AK121+'Canola Complex'!AK119</f>
        <v>33.095919932052823</v>
      </c>
      <c r="AL63" s="23">
        <f>'Soybean Complex'!AL121+'Canola Complex'!AL119</f>
        <v>33.084413471883082</v>
      </c>
      <c r="AM63" s="23">
        <f>'Soybean Complex'!AM121+'Canola Complex'!AM119</f>
        <v>33.099139902669421</v>
      </c>
      <c r="AN63" s="23">
        <f>'Soybean Complex'!AN121+'Canola Complex'!AN119</f>
        <v>33.051021861555107</v>
      </c>
      <c r="AO63" s="23">
        <f>'Soybean Complex'!AO121+'Canola Complex'!AO119</f>
        <v>32.939997047167566</v>
      </c>
      <c r="AP63" s="23">
        <f>'Soybean Complex'!AP121+'Canola Complex'!AP119</f>
        <v>33.184072146822885</v>
      </c>
      <c r="AQ63" s="23">
        <f>'Soybean Complex'!AQ121+'Canola Complex'!AQ119</f>
        <v>33.054098443065598</v>
      </c>
      <c r="AR63" s="23">
        <f>'Soybean Complex'!AR121+'Canola Complex'!AR119</f>
        <v>33.071728886019613</v>
      </c>
      <c r="AS63" s="23">
        <f>'Soybean Complex'!AS121+'Canola Complex'!AS119</f>
        <v>33.065665880256113</v>
      </c>
      <c r="AT63" s="23">
        <f>'Soybean Complex'!AT121+'Canola Complex'!AT119</f>
        <v>33.060183676926144</v>
      </c>
      <c r="AU63" s="23">
        <f>'Soybean Complex'!AU121+'Canola Complex'!AU119</f>
        <v>33.063112480666355</v>
      </c>
      <c r="AV63" s="23">
        <f>'Soybean Complex'!AV121+'Canola Complex'!AV119</f>
        <v>33.087149806618072</v>
      </c>
      <c r="AW63" s="23">
        <f>'Soybean Complex'!AW121+'Canola Complex'!AW119</f>
        <v>33.062957873386765</v>
      </c>
      <c r="AX63" s="23">
        <f>'Soybean Complex'!AX121+'Canola Complex'!AX119</f>
        <v>33.069568146097268</v>
      </c>
      <c r="AY63" s="23">
        <f>'Soybean Complex'!AY121+'Canola Complex'!AY119</f>
        <v>33.067813943570684</v>
      </c>
      <c r="AZ63" s="23">
        <f>'Soybean Complex'!AZ121+'Canola Complex'!AZ119</f>
        <v>33.068594396738924</v>
      </c>
      <c r="BA63" s="23">
        <f>'Soybean Complex'!BA121+'Canola Complex'!BA119</f>
        <v>33.070120450067833</v>
      </c>
      <c r="BB63" s="23">
        <f>'Soybean Complex'!BB121+'Canola Complex'!BB119</f>
        <v>33.07121683328235</v>
      </c>
      <c r="BC63" s="23">
        <f>'Soybean Complex'!BC121+'Canola Complex'!BC119</f>
        <v>33.067810961972299</v>
      </c>
      <c r="BD63" s="23">
        <f>'Soybean Complex'!BD121+'Canola Complex'!BD119</f>
        <v>33.069462753951413</v>
      </c>
      <c r="BE63" s="23">
        <f>'Soybean Complex'!BE121+'Canola Complex'!BE119</f>
        <v>33.069111317126413</v>
      </c>
    </row>
    <row r="64" spans="1:57" ht="15" x14ac:dyDescent="0.25">
      <c r="A64" s="16" t="s">
        <v>59</v>
      </c>
      <c r="B64" s="22">
        <f>B57-B65</f>
        <v>1618.1160428053734</v>
      </c>
      <c r="C64" s="22">
        <f t="shared" ref="C64:BE64" si="33">C57-C65</f>
        <v>1893.5258179758673</v>
      </c>
      <c r="D64" s="22">
        <f t="shared" si="33"/>
        <v>2256.4354126118569</v>
      </c>
      <c r="E64" s="22">
        <f t="shared" si="33"/>
        <v>2619.7836769162323</v>
      </c>
      <c r="F64" s="22">
        <f t="shared" si="33"/>
        <v>2758.3255977234799</v>
      </c>
      <c r="G64" s="22">
        <f t="shared" si="33"/>
        <v>2807.5432695872992</v>
      </c>
      <c r="H64" s="22">
        <f t="shared" si="33"/>
        <v>2847.968497153282</v>
      </c>
      <c r="I64" s="22">
        <f t="shared" si="33"/>
        <v>2897.788027255508</v>
      </c>
      <c r="J64" s="22">
        <f t="shared" si="33"/>
        <v>2887.7531813505275</v>
      </c>
      <c r="K64" s="22">
        <f t="shared" si="33"/>
        <v>2920.3038280231713</v>
      </c>
      <c r="L64" s="22">
        <f t="shared" si="33"/>
        <v>2894.7949691851773</v>
      </c>
      <c r="M64" s="22">
        <f t="shared" si="33"/>
        <v>2970.4987365821053</v>
      </c>
      <c r="N64" s="22">
        <f t="shared" si="33"/>
        <v>3098.2438036123322</v>
      </c>
      <c r="O64" s="22">
        <f t="shared" si="33"/>
        <v>3139.3370009994414</v>
      </c>
      <c r="P64" s="22">
        <f t="shared" si="33"/>
        <v>3204.1644730880512</v>
      </c>
      <c r="Q64" s="22">
        <f t="shared" si="33"/>
        <v>2846.1504985388801</v>
      </c>
      <c r="R64" s="22">
        <f t="shared" si="33"/>
        <v>3310.361901790171</v>
      </c>
      <c r="S64" s="22">
        <f t="shared" si="33"/>
        <v>3318.0806912923649</v>
      </c>
      <c r="T64" s="22">
        <f t="shared" si="33"/>
        <v>3438.4308912111965</v>
      </c>
      <c r="U64" s="22">
        <f t="shared" si="33"/>
        <v>3591.3035604974839</v>
      </c>
      <c r="V64" s="22">
        <f t="shared" si="33"/>
        <v>3786.8840347962364</v>
      </c>
      <c r="W64" s="22">
        <f t="shared" si="33"/>
        <v>4073.4160724831654</v>
      </c>
      <c r="X64" s="22">
        <f t="shared" si="33"/>
        <v>4017.0643681278279</v>
      </c>
      <c r="Y64" s="22">
        <f t="shared" si="33"/>
        <v>4045.5416895366761</v>
      </c>
      <c r="Z64" s="22">
        <f t="shared" si="33"/>
        <v>4279.3734307794766</v>
      </c>
      <c r="AA64" s="22">
        <f t="shared" si="33"/>
        <v>4458.2251585650556</v>
      </c>
      <c r="AB64" s="22">
        <f t="shared" si="33"/>
        <v>4509.8459898392284</v>
      </c>
      <c r="AC64" s="23">
        <f t="shared" si="33"/>
        <v>4579.7652807960576</v>
      </c>
      <c r="AD64" s="23">
        <f t="shared" si="33"/>
        <v>4734.434054477877</v>
      </c>
      <c r="AE64" s="23">
        <f t="shared" si="33"/>
        <v>4542.7350371432185</v>
      </c>
      <c r="AF64" s="23">
        <f t="shared" si="33"/>
        <v>4642.3964535224595</v>
      </c>
      <c r="AG64" s="23">
        <f t="shared" si="33"/>
        <v>4768.9274520612198</v>
      </c>
      <c r="AH64" s="23">
        <f t="shared" si="33"/>
        <v>4874.998515173228</v>
      </c>
      <c r="AI64" s="23">
        <f t="shared" si="33"/>
        <v>4961.4895548631148</v>
      </c>
      <c r="AJ64" s="23">
        <f t="shared" si="33"/>
        <v>5051.9559399167592</v>
      </c>
      <c r="AK64" s="23">
        <f t="shared" si="33"/>
        <v>5127.9927410460896</v>
      </c>
      <c r="AL64" s="23">
        <f t="shared" si="33"/>
        <v>5221.7305432377179</v>
      </c>
      <c r="AM64" s="23">
        <f t="shared" si="33"/>
        <v>5317.7241328928512</v>
      </c>
      <c r="AN64" s="23">
        <f t="shared" si="33"/>
        <v>5411.4586707544704</v>
      </c>
      <c r="AO64" s="23">
        <f t="shared" si="33"/>
        <v>5496.9460828556721</v>
      </c>
      <c r="AP64" s="23">
        <f t="shared" si="33"/>
        <v>5610.2890385067685</v>
      </c>
      <c r="AQ64" s="23">
        <f t="shared" si="33"/>
        <v>5708.5704199739512</v>
      </c>
      <c r="AR64" s="23">
        <f t="shared" si="33"/>
        <v>5796.6462843587906</v>
      </c>
      <c r="AS64" s="23">
        <f t="shared" si="33"/>
        <v>5889.2403020875918</v>
      </c>
      <c r="AT64" s="23">
        <f t="shared" si="33"/>
        <v>5991.8412210886936</v>
      </c>
      <c r="AU64" s="23">
        <f t="shared" si="33"/>
        <v>6094.5380053238341</v>
      </c>
      <c r="AV64" s="23">
        <f t="shared" si="33"/>
        <v>6197.2399479003197</v>
      </c>
      <c r="AW64" s="23">
        <f t="shared" si="33"/>
        <v>6289.9672393199835</v>
      </c>
      <c r="AX64" s="23">
        <f t="shared" si="33"/>
        <v>6405.1430850348179</v>
      </c>
      <c r="AY64" s="23">
        <f t="shared" si="33"/>
        <v>6508.1430762943555</v>
      </c>
      <c r="AZ64" s="23">
        <f t="shared" si="33"/>
        <v>6611.9084434044753</v>
      </c>
      <c r="BA64" s="23">
        <f t="shared" si="33"/>
        <v>6718.5090627960644</v>
      </c>
      <c r="BB64" s="23">
        <f t="shared" si="33"/>
        <v>6833.2530365718358</v>
      </c>
      <c r="BC64" s="23">
        <f t="shared" si="33"/>
        <v>6952.3950185559461</v>
      </c>
      <c r="BD64" s="23">
        <f t="shared" si="33"/>
        <v>7060.5369313378778</v>
      </c>
      <c r="BE64" s="23">
        <f t="shared" si="33"/>
        <v>7190.6702884944498</v>
      </c>
    </row>
    <row r="65" spans="1:57" ht="15.75" thickBot="1" x14ac:dyDescent="0.3">
      <c r="A65" s="24" t="s">
        <v>60</v>
      </c>
      <c r="B65" s="25">
        <f>'Soybean Complex'!B123+'Canola Complex'!B121</f>
        <v>26.455463999999999</v>
      </c>
      <c r="C65" s="25">
        <f>'Soybean Complex'!C123+'Canola Complex'!C121</f>
        <v>15.432354</v>
      </c>
      <c r="D65" s="25">
        <f>'Soybean Complex'!D123+'Canola Complex'!D121</f>
        <v>11.023109999999999</v>
      </c>
      <c r="E65" s="25">
        <f>'Soybean Complex'!E123+'Canola Complex'!E121</f>
        <v>13.227732</v>
      </c>
      <c r="F65" s="25">
        <f>'Soybean Complex'!F123+'Canola Complex'!F121</f>
        <v>33.069329999999994</v>
      </c>
      <c r="G65" s="25">
        <f>'Soybean Complex'!G123+'Canola Complex'!G121</f>
        <v>55.115549999999999</v>
      </c>
      <c r="H65" s="25">
        <f>'Soybean Complex'!H123+'Canola Complex'!H121</f>
        <v>251.326908</v>
      </c>
      <c r="I65" s="25">
        <f>'Soybean Complex'!I123+'Canola Complex'!I121</f>
        <v>297.62396999999999</v>
      </c>
      <c r="J65" s="25">
        <f>'Soybean Complex'!J123+'Canola Complex'!J121</f>
        <v>328.48867799999994</v>
      </c>
      <c r="K65" s="25">
        <f>'Soybean Complex'!K123+'Canola Complex'!K121</f>
        <v>337.30716599999994</v>
      </c>
      <c r="L65" s="25">
        <f>'Soybean Complex'!L123+'Canola Complex'!L121</f>
        <v>423.28742399999999</v>
      </c>
      <c r="M65" s="25">
        <f>'Soybean Complex'!M123+'Canola Complex'!M121</f>
        <v>299.82859199999996</v>
      </c>
      <c r="N65" s="25">
        <f>'Soybean Complex'!N123+'Canola Complex'!N121</f>
        <v>434.31053399999996</v>
      </c>
      <c r="O65" s="25">
        <f>'Soybean Complex'!O123+'Canola Complex'!O121</f>
        <v>116.844966</v>
      </c>
      <c r="P65" s="25">
        <f>'Soybean Complex'!P123+'Canola Complex'!P121</f>
        <v>24.250841999999999</v>
      </c>
      <c r="Q65" s="25">
        <f>'Soybean Complex'!Q123+'Canola Complex'!Q121</f>
        <v>456.35675399999991</v>
      </c>
      <c r="R65" s="25">
        <f>'Soybean Complex'!R123+'Canola Complex'!R121</f>
        <v>372.581118</v>
      </c>
      <c r="S65" s="25">
        <f>'Soybean Complex'!S123+'Canola Complex'!S121</f>
        <v>246.917664</v>
      </c>
      <c r="T65" s="25">
        <f>'Soybean Complex'!T123+'Canola Complex'!T121</f>
        <v>253.53153</v>
      </c>
      <c r="U65" s="25">
        <f>'Soybean Complex'!U123+'Canola Complex'!U121</f>
        <v>376.99036199999995</v>
      </c>
      <c r="V65" s="25">
        <f>'Soybean Complex'!V123+'Canola Complex'!V121</f>
        <v>476.19835199999994</v>
      </c>
      <c r="W65" s="25">
        <f>'Soybean Complex'!W123+'Canola Complex'!W121</f>
        <v>500.44919399999998</v>
      </c>
      <c r="X65" s="25">
        <f>'Soybean Complex'!X123+'Canola Complex'!X121</f>
        <v>630.52189199999987</v>
      </c>
      <c r="Y65" s="25">
        <f>'Soybean Complex'!Y123+'Canola Complex'!Y121</f>
        <v>661.0474273846155</v>
      </c>
      <c r="Z65" s="25">
        <f>'Soybean Complex'!Z123+'Canola Complex'!Z121</f>
        <v>648.66762692307702</v>
      </c>
      <c r="AA65" s="25">
        <f>'Soybean Complex'!AA123+'Canola Complex'!AA121</f>
        <v>734.13912600000003</v>
      </c>
      <c r="AB65" s="25">
        <f>'Soybean Complex'!AB123+'Canola Complex'!AB121</f>
        <v>455.84799507692304</v>
      </c>
      <c r="AC65" s="26">
        <f>'Soybean Complex'!AC123+'Canola Complex'!AC121</f>
        <v>447.02950707692304</v>
      </c>
      <c r="AD65" s="26">
        <f>'Soybean Complex'!AD123+'Canola Complex'!AD121</f>
        <v>447.0295070769231</v>
      </c>
      <c r="AE65" s="26">
        <f>'Soybean Complex'!AE123+'Canola Complex'!AE121</f>
        <v>462.97061999999994</v>
      </c>
      <c r="AF65" s="26">
        <f>'Soybean Complex'!AF123+'Canola Complex'!AF121</f>
        <v>473.99372999999997</v>
      </c>
      <c r="AG65" s="26">
        <f>'Soybean Complex'!AG123+'Canola Complex'!AG121</f>
        <v>473.99372999999997</v>
      </c>
      <c r="AH65" s="26">
        <f>'Soybean Complex'!AH123+'Canola Complex'!AH121</f>
        <v>473.99372999999997</v>
      </c>
      <c r="AI65" s="26">
        <f>'Soybean Complex'!AI123+'Canola Complex'!AI121</f>
        <v>473.99372999999997</v>
      </c>
      <c r="AJ65" s="26">
        <f>'Soybean Complex'!AJ123+'Canola Complex'!AJ121</f>
        <v>473.99372999999997</v>
      </c>
      <c r="AK65" s="26">
        <f>'Soybean Complex'!AK123+'Canola Complex'!AK121</f>
        <v>473.99372999999997</v>
      </c>
      <c r="AL65" s="26">
        <f>'Soybean Complex'!AL123+'Canola Complex'!AL121</f>
        <v>473.99372999999997</v>
      </c>
      <c r="AM65" s="26">
        <f>'Soybean Complex'!AM123+'Canola Complex'!AM121</f>
        <v>473.99372999999997</v>
      </c>
      <c r="AN65" s="26">
        <f>'Soybean Complex'!AN123+'Canola Complex'!AN121</f>
        <v>473.99372999999997</v>
      </c>
      <c r="AO65" s="26">
        <f>'Soybean Complex'!AO123+'Canola Complex'!AO121</f>
        <v>485.01683999999995</v>
      </c>
      <c r="AP65" s="26">
        <f>'Soybean Complex'!AP123+'Canola Complex'!AP121</f>
        <v>485.01683999999995</v>
      </c>
      <c r="AQ65" s="26">
        <f>'Soybean Complex'!AQ123+'Canola Complex'!AQ121</f>
        <v>485.01683999999995</v>
      </c>
      <c r="AR65" s="26">
        <f>'Soybean Complex'!AR123+'Canola Complex'!AR121</f>
        <v>485.01683999999995</v>
      </c>
      <c r="AS65" s="26">
        <f>'Soybean Complex'!AS123+'Canola Complex'!AS121</f>
        <v>485.01683999999995</v>
      </c>
      <c r="AT65" s="26">
        <f>'Soybean Complex'!AT123+'Canola Complex'!AT121</f>
        <v>485.01683999999995</v>
      </c>
      <c r="AU65" s="26">
        <f>'Soybean Complex'!AU123+'Canola Complex'!AU121</f>
        <v>485.01683999999995</v>
      </c>
      <c r="AV65" s="26">
        <f>'Soybean Complex'!AV123+'Canola Complex'!AV121</f>
        <v>485.01683999999995</v>
      </c>
      <c r="AW65" s="26">
        <f>'Soybean Complex'!AW123+'Canola Complex'!AW121</f>
        <v>496.03994999999998</v>
      </c>
      <c r="AX65" s="26">
        <f>'Soybean Complex'!AX123+'Canola Complex'!AX121</f>
        <v>496.03994999999998</v>
      </c>
      <c r="AY65" s="26">
        <f>'Soybean Complex'!AY123+'Canola Complex'!AY121</f>
        <v>496.03994999999998</v>
      </c>
      <c r="AZ65" s="26">
        <f>'Soybean Complex'!AZ123+'Canola Complex'!AZ121</f>
        <v>496.03994999999998</v>
      </c>
      <c r="BA65" s="26">
        <f>'Soybean Complex'!BA123+'Canola Complex'!BA121</f>
        <v>496.03994999999998</v>
      </c>
      <c r="BB65" s="26">
        <f>'Soybean Complex'!BB123+'Canola Complex'!BB121</f>
        <v>496.03994999999998</v>
      </c>
      <c r="BC65" s="26">
        <f>'Soybean Complex'!BC123+'Canola Complex'!BC121</f>
        <v>496.03994999999998</v>
      </c>
      <c r="BD65" s="26">
        <f>'Soybean Complex'!BD123+'Canola Complex'!BD121</f>
        <v>507.06305999999995</v>
      </c>
      <c r="BE65" s="26">
        <f>'Soybean Complex'!BE123+'Canola Complex'!BE121</f>
        <v>507.06305999999995</v>
      </c>
    </row>
    <row r="66" spans="1:57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0C0D-57D2-49C1-9B6B-52D0833E2AB7}">
  <dimension ref="A1:BE65"/>
  <sheetViews>
    <sheetView workbookViewId="0">
      <pane xSplit="1" ySplit="4" topLeftCell="N16" activePane="bottomRight" state="frozen"/>
      <selection pane="topRight"/>
      <selection pane="bottomLeft"/>
      <selection pane="bottomRight" activeCell="Z4" sqref="Z4"/>
    </sheetView>
  </sheetViews>
  <sheetFormatPr defaultRowHeight="11.25" x14ac:dyDescent="0.2"/>
  <cols>
    <col min="1" max="1" width="42.1640625" style="38" customWidth="1"/>
    <col min="2" max="25" width="9" style="38" customWidth="1"/>
    <col min="26" max="28" width="14.83203125" style="38" bestFit="1" customWidth="1"/>
    <col min="29" max="40" width="14.83203125" style="62" bestFit="1" customWidth="1"/>
    <col min="41" max="42" width="9.33203125" style="62" customWidth="1"/>
    <col min="43" max="54" width="14.83203125" style="62" bestFit="1" customWidth="1"/>
    <col min="55" max="55" width="15.6640625" style="62" bestFit="1" customWidth="1"/>
    <col min="56" max="57" width="14.83203125" style="62" bestFit="1" customWidth="1"/>
    <col min="58" max="16384" width="9.33203125" style="38"/>
  </cols>
  <sheetData>
    <row r="1" spans="1:57" ht="12" thickBot="1" x14ac:dyDescent="0.25">
      <c r="A1" s="36" t="s">
        <v>73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</row>
    <row r="2" spans="1:57" ht="12" thickBot="1" x14ac:dyDescent="0.25">
      <c r="A2" s="39" t="s">
        <v>74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 spans="1:57" x14ac:dyDescent="0.2">
      <c r="A3" s="40" t="s">
        <v>75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</row>
    <row r="4" spans="1:57" x14ac:dyDescent="0.2">
      <c r="A4" s="42"/>
      <c r="B4" s="42" t="e">
        <f>'Soybean Complex'!B57</f>
        <v>#REF!</v>
      </c>
      <c r="C4" s="42" t="e">
        <f>'Soybean Complex'!C57</f>
        <v>#REF!</v>
      </c>
      <c r="D4" s="42" t="str">
        <f>'Soybean Complex'!D57</f>
        <v xml:space="preserve">97/98 </v>
      </c>
      <c r="E4" s="42" t="str">
        <f>'Soybean Complex'!E57</f>
        <v xml:space="preserve">98/99 </v>
      </c>
      <c r="F4" s="42" t="str">
        <f>'Soybean Complex'!F57</f>
        <v xml:space="preserve">99/00 </v>
      </c>
      <c r="G4" s="42" t="str">
        <f>'Soybean Complex'!G57</f>
        <v xml:space="preserve">00/01 </v>
      </c>
      <c r="H4" s="42" t="str">
        <f>'Soybean Complex'!H57</f>
        <v xml:space="preserve">01/02 </v>
      </c>
      <c r="I4" s="42" t="str">
        <f>'Soybean Complex'!I57</f>
        <v xml:space="preserve">02/03 </v>
      </c>
      <c r="J4" s="42" t="str">
        <f>'Soybean Complex'!J57</f>
        <v xml:space="preserve">03/04 </v>
      </c>
      <c r="K4" s="42" t="str">
        <f>'Soybean Complex'!K57</f>
        <v xml:space="preserve">04/05 </v>
      </c>
      <c r="L4" s="42" t="str">
        <f>'Soybean Complex'!L57</f>
        <v xml:space="preserve">05/06 </v>
      </c>
      <c r="M4" s="42" t="str">
        <f>'Soybean Complex'!M57</f>
        <v xml:space="preserve">06/07 </v>
      </c>
      <c r="N4" s="42" t="str">
        <f>'Soybean Complex'!N57</f>
        <v xml:space="preserve">07/08 </v>
      </c>
      <c r="O4" s="42" t="str">
        <f>'Soybean Complex'!O57</f>
        <v xml:space="preserve">08/09 </v>
      </c>
      <c r="P4" s="42" t="str">
        <f>'Soybean Complex'!P57</f>
        <v xml:space="preserve">09/10 </v>
      </c>
      <c r="Q4" s="42" t="str">
        <f>'Soybean Complex'!Q57</f>
        <v xml:space="preserve">10/11 </v>
      </c>
      <c r="R4" s="42" t="str">
        <f>'Soybean Complex'!R57</f>
        <v xml:space="preserve">11/12 </v>
      </c>
      <c r="S4" s="42" t="str">
        <f>'Soybean Complex'!S57</f>
        <v xml:space="preserve">12/13 </v>
      </c>
      <c r="T4" s="42" t="str">
        <f>'Soybean Complex'!T57</f>
        <v xml:space="preserve">13/14 </v>
      </c>
      <c r="U4" s="42" t="str">
        <f>'Soybean Complex'!U57</f>
        <v xml:space="preserve">14/15 </v>
      </c>
      <c r="V4" s="42" t="str">
        <f>'Soybean Complex'!V57</f>
        <v xml:space="preserve">15/16 </v>
      </c>
      <c r="W4" s="42" t="str">
        <f>'Soybean Complex'!W57</f>
        <v xml:space="preserve">16/17 </v>
      </c>
      <c r="X4" s="42" t="str">
        <f>'Soybean Complex'!X57</f>
        <v xml:space="preserve">17/18 </v>
      </c>
      <c r="Y4" s="42">
        <f>'Soybean Complex'!Y57</f>
        <v>2018</v>
      </c>
      <c r="Z4" s="42">
        <f>'Soybean Complex'!Z57</f>
        <v>2019</v>
      </c>
      <c r="AA4" s="42">
        <f>'Soybean Complex'!AA57</f>
        <v>2020</v>
      </c>
      <c r="AB4" s="42">
        <f>'Soybean Complex'!AB57</f>
        <v>2021</v>
      </c>
      <c r="AC4" s="42">
        <f>'Soybean Complex'!AC57</f>
        <v>2022</v>
      </c>
      <c r="AD4" s="42">
        <f>'Soybean Complex'!AD57</f>
        <v>2023</v>
      </c>
      <c r="AE4" s="42">
        <f>'Soybean Complex'!AE57</f>
        <v>2024</v>
      </c>
      <c r="AF4" s="42">
        <f>'Soybean Complex'!AF57</f>
        <v>2025</v>
      </c>
      <c r="AG4" s="42">
        <f>'Soybean Complex'!AG57</f>
        <v>2026</v>
      </c>
      <c r="AH4" s="42">
        <f>'Soybean Complex'!AH57</f>
        <v>2027</v>
      </c>
      <c r="AI4" s="42">
        <f>'Soybean Complex'!AI57</f>
        <v>2028</v>
      </c>
      <c r="AJ4" s="42">
        <f>'Soybean Complex'!AJ57</f>
        <v>2029</v>
      </c>
      <c r="AK4" s="42">
        <f>'Soybean Complex'!AK57</f>
        <v>2030</v>
      </c>
      <c r="AL4" s="42">
        <f>'Soybean Complex'!AL57</f>
        <v>2031</v>
      </c>
      <c r="AM4" s="42">
        <f>'Soybean Complex'!AM57</f>
        <v>2032</v>
      </c>
      <c r="AN4" s="42">
        <f>'Soybean Complex'!AN57</f>
        <v>2033</v>
      </c>
      <c r="AO4" s="42">
        <f>'Soybean Complex'!AO57</f>
        <v>2034</v>
      </c>
      <c r="AP4" s="42">
        <f>'Soybean Complex'!AP57</f>
        <v>2035</v>
      </c>
      <c r="AQ4" s="42">
        <f>'Soybean Complex'!AQ57</f>
        <v>2036</v>
      </c>
      <c r="AR4" s="42">
        <f>'Soybean Complex'!AR57</f>
        <v>2037</v>
      </c>
      <c r="AS4" s="42">
        <f>'Soybean Complex'!AS57</f>
        <v>2038</v>
      </c>
      <c r="AT4" s="42">
        <f>'Soybean Complex'!AT57</f>
        <v>2039</v>
      </c>
      <c r="AU4" s="42">
        <f>'Soybean Complex'!AU57</f>
        <v>2040</v>
      </c>
      <c r="AV4" s="42">
        <f>'Soybean Complex'!AV57</f>
        <v>2041</v>
      </c>
      <c r="AW4" s="42">
        <f>'Soybean Complex'!AW57</f>
        <v>2042</v>
      </c>
      <c r="AX4" s="42">
        <f>'Soybean Complex'!AX57</f>
        <v>2043</v>
      </c>
      <c r="AY4" s="42">
        <f>'Soybean Complex'!AY57</f>
        <v>2044</v>
      </c>
      <c r="AZ4" s="42">
        <f>'Soybean Complex'!AZ57</f>
        <v>2045</v>
      </c>
      <c r="BA4" s="42">
        <f>'Soybean Complex'!BA57</f>
        <v>2046</v>
      </c>
      <c r="BB4" s="42">
        <f>'Soybean Complex'!BB57</f>
        <v>2047</v>
      </c>
      <c r="BC4" s="42">
        <f>'Soybean Complex'!BC57</f>
        <v>2048</v>
      </c>
      <c r="BD4" s="42">
        <f>'Soybean Complex'!BD57</f>
        <v>2049</v>
      </c>
      <c r="BE4" s="42">
        <f>'Soybean Complex'!BE57</f>
        <v>2050</v>
      </c>
    </row>
    <row r="5" spans="1:57" x14ac:dyDescent="0.2">
      <c r="A5" s="43" t="s">
        <v>49</v>
      </c>
      <c r="B5" s="44" t="e">
        <f t="shared" ref="B5:BE7" si="0">B20+B37+B53</f>
        <v>#REF!</v>
      </c>
      <c r="C5" s="44" t="e">
        <f t="shared" si="0"/>
        <v>#REF!</v>
      </c>
      <c r="D5" s="44" t="e">
        <f t="shared" si="0"/>
        <v>#REF!</v>
      </c>
      <c r="E5" s="44" t="e">
        <f t="shared" si="0"/>
        <v>#REF!</v>
      </c>
      <c r="F5" s="44" t="e">
        <f t="shared" si="0"/>
        <v>#REF!</v>
      </c>
      <c r="G5" s="44" t="e">
        <f t="shared" si="0"/>
        <v>#REF!</v>
      </c>
      <c r="H5" s="44" t="e">
        <f t="shared" si="0"/>
        <v>#REF!</v>
      </c>
      <c r="I5" s="44" t="e">
        <f t="shared" si="0"/>
        <v>#REF!</v>
      </c>
      <c r="J5" s="44" t="e">
        <f t="shared" si="0"/>
        <v>#REF!</v>
      </c>
      <c r="K5" s="44" t="e">
        <f t="shared" si="0"/>
        <v>#REF!</v>
      </c>
      <c r="L5" s="44" t="e">
        <f t="shared" si="0"/>
        <v>#REF!</v>
      </c>
      <c r="M5" s="44" t="e">
        <f t="shared" si="0"/>
        <v>#REF!</v>
      </c>
      <c r="N5" s="44" t="e">
        <f t="shared" si="0"/>
        <v>#REF!</v>
      </c>
      <c r="O5" s="44" t="e">
        <f t="shared" si="0"/>
        <v>#REF!</v>
      </c>
      <c r="P5" s="44" t="e">
        <f t="shared" si="0"/>
        <v>#REF!</v>
      </c>
      <c r="Q5" s="44" t="e">
        <f t="shared" si="0"/>
        <v>#REF!</v>
      </c>
      <c r="R5" s="44" t="e">
        <f t="shared" si="0"/>
        <v>#REF!</v>
      </c>
      <c r="S5" s="44" t="e">
        <f t="shared" si="0"/>
        <v>#REF!</v>
      </c>
      <c r="T5" s="44" t="e">
        <f t="shared" si="0"/>
        <v>#REF!</v>
      </c>
      <c r="U5" s="44" t="e">
        <f t="shared" si="0"/>
        <v>#REF!</v>
      </c>
      <c r="V5" s="44" t="e">
        <f t="shared" si="0"/>
        <v>#REF!</v>
      </c>
      <c r="W5" s="44" t="e">
        <f t="shared" si="0"/>
        <v>#REF!</v>
      </c>
      <c r="X5" s="44" t="e">
        <f t="shared" si="0"/>
        <v>#REF!</v>
      </c>
      <c r="Y5" s="44" t="e">
        <f t="shared" si="0"/>
        <v>#REF!</v>
      </c>
      <c r="Z5" s="44">
        <f t="shared" si="0"/>
        <v>525.22337810820102</v>
      </c>
      <c r="AA5" s="44">
        <f t="shared" si="0"/>
        <v>541.7122436355321</v>
      </c>
      <c r="AB5" s="44">
        <f t="shared" si="0"/>
        <v>464.65861663146183</v>
      </c>
      <c r="AC5" s="44">
        <f t="shared" si="0"/>
        <v>475.89029635158607</v>
      </c>
      <c r="AD5" s="44">
        <f t="shared" si="0"/>
        <v>513.53506032145071</v>
      </c>
      <c r="AE5" s="44">
        <f t="shared" si="0"/>
        <v>539.97460820865581</v>
      </c>
      <c r="AF5" s="44">
        <f t="shared" si="0"/>
        <v>627.93891777092563</v>
      </c>
      <c r="AG5" s="44">
        <f t="shared" si="0"/>
        <v>246.16585830913192</v>
      </c>
      <c r="AH5" s="44">
        <f t="shared" si="0"/>
        <v>311.97254866219936</v>
      </c>
      <c r="AI5" s="44">
        <f t="shared" si="0"/>
        <v>312.26983253189627</v>
      </c>
      <c r="AJ5" s="44">
        <f t="shared" si="0"/>
        <v>337.09665887357471</v>
      </c>
      <c r="AK5" s="44">
        <f t="shared" si="0"/>
        <v>428.14001041893533</v>
      </c>
      <c r="AL5" s="44">
        <f t="shared" si="0"/>
        <v>488.31663607507767</v>
      </c>
      <c r="AM5" s="44">
        <f t="shared" si="0"/>
        <v>548.62443212903736</v>
      </c>
      <c r="AN5" s="44">
        <f t="shared" si="0"/>
        <v>521.66043605111054</v>
      </c>
      <c r="AO5" s="44">
        <f t="shared" si="0"/>
        <v>580.27123793106398</v>
      </c>
      <c r="AP5" s="44">
        <f t="shared" si="0"/>
        <v>664.07222467088411</v>
      </c>
      <c r="AQ5" s="44">
        <f t="shared" si="0"/>
        <v>1109.2112763267189</v>
      </c>
      <c r="AR5" s="44">
        <f t="shared" si="0"/>
        <v>1591.6861025305354</v>
      </c>
      <c r="AS5" s="44">
        <f t="shared" si="0"/>
        <v>1950.5244390617538</v>
      </c>
      <c r="AT5" s="44">
        <f t="shared" si="0"/>
        <v>2287.5730096713451</v>
      </c>
      <c r="AU5" s="44">
        <f t="shared" si="0"/>
        <v>2692.1517618241915</v>
      </c>
      <c r="AV5" s="44">
        <f t="shared" si="0"/>
        <v>3060.7382114450193</v>
      </c>
      <c r="AW5" s="44">
        <f t="shared" si="0"/>
        <v>3365.4125781266653</v>
      </c>
      <c r="AX5" s="44">
        <f t="shared" si="0"/>
        <v>3648.9065662981316</v>
      </c>
      <c r="AY5" s="44">
        <f t="shared" si="0"/>
        <v>3857.459875623787</v>
      </c>
      <c r="AZ5" s="44">
        <f t="shared" si="0"/>
        <v>4028.0185451697062</v>
      </c>
      <c r="BA5" s="44">
        <f t="shared" si="0"/>
        <v>4142.1402381075186</v>
      </c>
      <c r="BB5" s="44">
        <f t="shared" si="0"/>
        <v>4202.3471685922277</v>
      </c>
      <c r="BC5" s="44">
        <f t="shared" si="0"/>
        <v>4180.0140005378225</v>
      </c>
      <c r="BD5" s="44">
        <f t="shared" si="0"/>
        <v>4162.3997159412138</v>
      </c>
      <c r="BE5" s="44">
        <f t="shared" si="0"/>
        <v>4121.8013893602956</v>
      </c>
    </row>
    <row r="6" spans="1:57" x14ac:dyDescent="0.2">
      <c r="A6" s="43" t="s">
        <v>50</v>
      </c>
      <c r="B6" s="44" t="e">
        <f t="shared" si="0"/>
        <v>#REF!</v>
      </c>
      <c r="C6" s="44" t="e">
        <f t="shared" si="0"/>
        <v>#REF!</v>
      </c>
      <c r="D6" s="44" t="e">
        <f t="shared" si="0"/>
        <v>#REF!</v>
      </c>
      <c r="E6" s="44" t="e">
        <f t="shared" si="0"/>
        <v>#REF!</v>
      </c>
      <c r="F6" s="44" t="e">
        <f t="shared" si="0"/>
        <v>#REF!</v>
      </c>
      <c r="G6" s="44" t="e">
        <f t="shared" si="0"/>
        <v>#REF!</v>
      </c>
      <c r="H6" s="44" t="e">
        <f t="shared" si="0"/>
        <v>#REF!</v>
      </c>
      <c r="I6" s="44" t="e">
        <f t="shared" si="0"/>
        <v>#REF!</v>
      </c>
      <c r="J6" s="44" t="e">
        <f t="shared" si="0"/>
        <v>#REF!</v>
      </c>
      <c r="K6" s="44" t="e">
        <f t="shared" si="0"/>
        <v>#REF!</v>
      </c>
      <c r="L6" s="44" t="e">
        <f t="shared" si="0"/>
        <v>#REF!</v>
      </c>
      <c r="M6" s="44" t="e">
        <f t="shared" si="0"/>
        <v>#REF!</v>
      </c>
      <c r="N6" s="44" t="e">
        <f t="shared" si="0"/>
        <v>#REF!</v>
      </c>
      <c r="O6" s="44" t="e">
        <f t="shared" si="0"/>
        <v>#REF!</v>
      </c>
      <c r="P6" s="44" t="e">
        <f t="shared" si="0"/>
        <v>#REF!</v>
      </c>
      <c r="Q6" s="44" t="e">
        <f t="shared" si="0"/>
        <v>#REF!</v>
      </c>
      <c r="R6" s="44" t="e">
        <f t="shared" si="0"/>
        <v>#REF!</v>
      </c>
      <c r="S6" s="44" t="e">
        <f t="shared" si="0"/>
        <v>#REF!</v>
      </c>
      <c r="T6" s="44" t="e">
        <f t="shared" si="0"/>
        <v>#REF!</v>
      </c>
      <c r="U6" s="44" t="e">
        <f t="shared" si="0"/>
        <v>#REF!</v>
      </c>
      <c r="V6" s="44" t="e">
        <f t="shared" si="0"/>
        <v>#REF!</v>
      </c>
      <c r="W6" s="44" t="e">
        <f t="shared" si="0"/>
        <v>#REF!</v>
      </c>
      <c r="X6" s="44" t="e">
        <f t="shared" si="0"/>
        <v>#REF!</v>
      </c>
      <c r="Y6" s="44" t="e">
        <f t="shared" si="0"/>
        <v>#REF!</v>
      </c>
      <c r="Z6" s="44">
        <f t="shared" si="0"/>
        <v>23249.76028280078</v>
      </c>
      <c r="AA6" s="44">
        <f t="shared" si="0"/>
        <v>22200.048308486825</v>
      </c>
      <c r="AB6" s="44">
        <f t="shared" si="0"/>
        <v>23706.862351586755</v>
      </c>
      <c r="AC6" s="44">
        <f t="shared" si="0"/>
        <v>25283.255846731503</v>
      </c>
      <c r="AD6" s="44">
        <f t="shared" si="0"/>
        <v>26788.168996313267</v>
      </c>
      <c r="AE6" s="44">
        <f t="shared" si="0"/>
        <v>27594.767909790186</v>
      </c>
      <c r="AF6" s="44">
        <f t="shared" si="0"/>
        <v>27660.061210976219</v>
      </c>
      <c r="AG6" s="44">
        <f t="shared" si="0"/>
        <v>28450.45612684243</v>
      </c>
      <c r="AH6" s="44">
        <f t="shared" si="0"/>
        <v>29369.973213435656</v>
      </c>
      <c r="AI6" s="44">
        <f t="shared" si="0"/>
        <v>30166.805192145617</v>
      </c>
      <c r="AJ6" s="44">
        <f t="shared" si="0"/>
        <v>30619.959644080005</v>
      </c>
      <c r="AK6" s="44">
        <f t="shared" si="0"/>
        <v>32257.050482562343</v>
      </c>
      <c r="AL6" s="44">
        <f t="shared" si="0"/>
        <v>33630.407703976576</v>
      </c>
      <c r="AM6" s="44">
        <f t="shared" si="0"/>
        <v>35126.125966723033</v>
      </c>
      <c r="AN6" s="44">
        <f t="shared" si="0"/>
        <v>36029.204243418601</v>
      </c>
      <c r="AO6" s="44">
        <f t="shared" si="0"/>
        <v>37894.545044048609</v>
      </c>
      <c r="AP6" s="44">
        <f t="shared" si="0"/>
        <v>38322.917293123734</v>
      </c>
      <c r="AQ6" s="44">
        <f t="shared" si="0"/>
        <v>39377.781029196689</v>
      </c>
      <c r="AR6" s="44">
        <f t="shared" si="0"/>
        <v>40570.751663677605</v>
      </c>
      <c r="AS6" s="44">
        <f t="shared" si="0"/>
        <v>41942.876339571492</v>
      </c>
      <c r="AT6" s="44">
        <f t="shared" si="0"/>
        <v>43150.588865283033</v>
      </c>
      <c r="AU6" s="44">
        <f t="shared" si="0"/>
        <v>44497.905310554881</v>
      </c>
      <c r="AV6" s="44">
        <f t="shared" si="0"/>
        <v>45944.668484019967</v>
      </c>
      <c r="AW6" s="44">
        <f t="shared" si="0"/>
        <v>47812.156218701639</v>
      </c>
      <c r="AX6" s="44">
        <f t="shared" si="0"/>
        <v>49174.657575949903</v>
      </c>
      <c r="AY6" s="44">
        <f t="shared" si="0"/>
        <v>50978.776100920266</v>
      </c>
      <c r="AZ6" s="44">
        <f t="shared" si="0"/>
        <v>52842.557206445774</v>
      </c>
      <c r="BA6" s="44">
        <f t="shared" si="0"/>
        <v>54862.151695939887</v>
      </c>
      <c r="BB6" s="44">
        <f t="shared" si="0"/>
        <v>56981.291093066284</v>
      </c>
      <c r="BC6" s="44">
        <f t="shared" si="0"/>
        <v>59239.28522407815</v>
      </c>
      <c r="BD6" s="44">
        <f t="shared" si="0"/>
        <v>61525.51226170981</v>
      </c>
      <c r="BE6" s="44">
        <f t="shared" si="0"/>
        <v>64603.05873912594</v>
      </c>
    </row>
    <row r="7" spans="1:57" x14ac:dyDescent="0.2">
      <c r="A7" s="43" t="s">
        <v>51</v>
      </c>
      <c r="B7" s="44">
        <f>'Inedible Tallow'!B7+DCO!B7+UCO!B7+'Choice White Grease'!B7+'Poultry Fat'!B7</f>
        <v>19511.060767806066</v>
      </c>
      <c r="C7" s="44">
        <f>'Inedible Tallow'!C7+DCO!C7+UCO!C7+'Choice White Grease'!C7+'Poultry Fat'!C7</f>
        <v>8917.2091452042823</v>
      </c>
      <c r="D7" s="44">
        <f>'Inedible Tallow'!D7+DCO!D7+UCO!D7+'Choice White Grease'!D7+'Poultry Fat'!D7</f>
        <v>16512.454330460077</v>
      </c>
      <c r="E7" s="44">
        <f>'Inedible Tallow'!E7+DCO!E7+UCO!E7+'Choice White Grease'!E7+'Poultry Fat'!E7</f>
        <v>7739.0438756261128</v>
      </c>
      <c r="F7" s="44">
        <f>'Inedible Tallow'!F7+DCO!F7+UCO!F7+'Choice White Grease'!F7+'Poultry Fat'!F7</f>
        <v>3392.3333784918627</v>
      </c>
      <c r="G7" s="44">
        <f>'Inedible Tallow'!G7+DCO!G7+UCO!G7+'Choice White Grease'!G7+'Poultry Fat'!G7</f>
        <v>9383.2874799182428</v>
      </c>
      <c r="H7" s="44">
        <f>'Inedible Tallow'!H7+DCO!H7+UCO!H7+'Choice White Grease'!H7+'Poultry Fat'!H7</f>
        <v>10038.900077457711</v>
      </c>
      <c r="I7" s="44">
        <f>'Inedible Tallow'!I7+DCO!I7+UCO!I7+'Choice White Grease'!I7+'Poultry Fat'!I7</f>
        <v>4543.8189789443732</v>
      </c>
      <c r="J7" s="44">
        <f>'Inedible Tallow'!J7+DCO!J7+UCO!J7+'Choice White Grease'!J7+'Poultry Fat'!J7</f>
        <v>5837.5323930797995</v>
      </c>
      <c r="K7" s="44">
        <f>'Inedible Tallow'!K7+DCO!K7+UCO!K7+'Choice White Grease'!K7+'Poultry Fat'!K7</f>
        <v>10374.409920648593</v>
      </c>
      <c r="L7" s="44">
        <f>'Inedible Tallow'!L7+DCO!L7+UCO!L7+'Choice White Grease'!L7+'Poultry Fat'!L7</f>
        <v>20431.39808528986</v>
      </c>
      <c r="M7" s="44">
        <f>'Inedible Tallow'!M7+DCO!M7+UCO!M7+'Choice White Grease'!M7+'Poultry Fat'!M7</f>
        <v>25535.304173892629</v>
      </c>
      <c r="N7" s="44">
        <f>'Inedible Tallow'!N7+DCO!N7+UCO!N7+'Choice White Grease'!N7+'Poultry Fat'!N7</f>
        <v>20375.806475550387</v>
      </c>
      <c r="O7" s="44">
        <f>'Inedible Tallow'!O7+DCO!O7+UCO!O7+'Choice White Grease'!O7+'Poultry Fat'!O7</f>
        <v>20259.351610382746</v>
      </c>
      <c r="P7" s="44">
        <f>'Inedible Tallow'!P7+DCO!P7+UCO!P7+'Choice White Grease'!P7+'Poultry Fat'!P7</f>
        <v>27290.191069685388</v>
      </c>
      <c r="Q7" s="44">
        <f>'Inedible Tallow'!Q7+DCO!Q7+UCO!Q7+'Choice White Grease'!Q7+'Poultry Fat'!Q7</f>
        <v>37702.230151691372</v>
      </c>
      <c r="R7" s="44">
        <f>'Inedible Tallow'!R7+DCO!R7+UCO!R7+'Choice White Grease'!R7+'Poultry Fat'!R7</f>
        <v>36789.303235122134</v>
      </c>
      <c r="S7" s="44">
        <f>'Inedible Tallow'!S7+DCO!S7+UCO!S7+'Choice White Grease'!S7+'Poultry Fat'!S7</f>
        <v>21547.017578716837</v>
      </c>
      <c r="T7" s="44">
        <f>'Inedible Tallow'!T7+DCO!T7+UCO!T7+'Choice White Grease'!T7+'Poultry Fat'!T7</f>
        <v>15116.682436538644</v>
      </c>
      <c r="U7" s="44">
        <f>'Inedible Tallow'!U7+DCO!U7+UCO!U7+'Choice White Grease'!U7+'Poultry Fat'!U7</f>
        <v>9668.0014069454137</v>
      </c>
      <c r="V7" s="44">
        <f>'Inedible Tallow'!V7+DCO!V7+UCO!V7+'Choice White Grease'!V7+'Poultry Fat'!V7</f>
        <v>14954.332521397258</v>
      </c>
      <c r="W7" s="44">
        <f>'Inedible Tallow'!W7+DCO!W7+UCO!W7+'Choice White Grease'!W7+'Poultry Fat'!W7</f>
        <v>34451.991912443038</v>
      </c>
      <c r="X7" s="44">
        <f>'Inedible Tallow'!X7+DCO!X7+UCO!X7+'Choice White Grease'!X7+'Poultry Fat'!X7</f>
        <v>48170.273794261288</v>
      </c>
      <c r="Y7" s="44">
        <f>'Inedible Tallow'!Y7+DCO!Y7+UCO!Y7+'Choice White Grease'!Y7+'Poultry Fat'!Y7</f>
        <v>75646.146708159475</v>
      </c>
      <c r="Z7" s="44">
        <f>Z22+Z39+Z55</f>
        <v>1472.5739079236596</v>
      </c>
      <c r="AA7" s="44">
        <f>AA22+AA39+AA55</f>
        <v>1575.2143766435197</v>
      </c>
      <c r="AB7" s="44">
        <f t="shared" si="0"/>
        <v>1957.31205911028</v>
      </c>
      <c r="AC7" s="44">
        <f t="shared" si="0"/>
        <v>2655.3153139996002</v>
      </c>
      <c r="AD7" s="44">
        <f t="shared" si="0"/>
        <v>5401.9379133357397</v>
      </c>
      <c r="AE7" s="44">
        <f t="shared" si="0"/>
        <v>8403.0383223522003</v>
      </c>
      <c r="AF7" s="44">
        <f t="shared" si="0"/>
        <v>9859.5826476414713</v>
      </c>
      <c r="AG7" s="44">
        <f t="shared" si="0"/>
        <v>12041.875648623434</v>
      </c>
      <c r="AH7" s="44">
        <f t="shared" si="0"/>
        <v>15751.007441159241</v>
      </c>
      <c r="AI7" s="44">
        <f t="shared" si="0"/>
        <v>16977.25375114007</v>
      </c>
      <c r="AJ7" s="44">
        <f t="shared" si="0"/>
        <v>19977.936735656989</v>
      </c>
      <c r="AK7" s="44">
        <f t="shared" si="0"/>
        <v>24399.700488295624</v>
      </c>
      <c r="AL7" s="44">
        <f t="shared" si="0"/>
        <v>27573.56147817587</v>
      </c>
      <c r="AM7" s="44">
        <f t="shared" si="0"/>
        <v>32140.966455676778</v>
      </c>
      <c r="AN7" s="44">
        <f t="shared" si="0"/>
        <v>34775.41082137404</v>
      </c>
      <c r="AO7" s="44">
        <f t="shared" si="0"/>
        <v>33064.331700059694</v>
      </c>
      <c r="AP7" s="44">
        <f t="shared" si="0"/>
        <v>32954.674443852848</v>
      </c>
      <c r="AQ7" s="44">
        <f t="shared" si="0"/>
        <v>33425.101083813381</v>
      </c>
      <c r="AR7" s="44">
        <f t="shared" si="0"/>
        <v>33523.285353393156</v>
      </c>
      <c r="AS7" s="44">
        <f t="shared" si="0"/>
        <v>36816.766568868043</v>
      </c>
      <c r="AT7" s="44">
        <f t="shared" si="0"/>
        <v>37180.411805466421</v>
      </c>
      <c r="AU7" s="44">
        <f t="shared" si="0"/>
        <v>33973.024508858616</v>
      </c>
      <c r="AV7" s="44">
        <f t="shared" si="0"/>
        <v>35028.638097533585</v>
      </c>
      <c r="AW7" s="44">
        <f t="shared" si="0"/>
        <v>36742.438608980672</v>
      </c>
      <c r="AX7" s="44">
        <f t="shared" si="0"/>
        <v>38851.640594470329</v>
      </c>
      <c r="AY7" s="44">
        <f t="shared" si="0"/>
        <v>39571.009576571494</v>
      </c>
      <c r="AZ7" s="44">
        <f t="shared" si="0"/>
        <v>38540.551117647898</v>
      </c>
      <c r="BA7" s="44">
        <f t="shared" si="0"/>
        <v>35947.18772427924</v>
      </c>
      <c r="BB7" s="44">
        <f t="shared" si="0"/>
        <v>35212.195605530993</v>
      </c>
      <c r="BC7" s="44">
        <f t="shared" si="0"/>
        <v>34078.478954909886</v>
      </c>
      <c r="BD7" s="44">
        <f t="shared" si="0"/>
        <v>34692.503002865677</v>
      </c>
      <c r="BE7" s="44">
        <f t="shared" si="0"/>
        <v>33769.471174079976</v>
      </c>
    </row>
    <row r="8" spans="1:57" x14ac:dyDescent="0.2">
      <c r="A8" s="43" t="s">
        <v>52</v>
      </c>
      <c r="B8" s="44" t="e">
        <f t="shared" ref="B8:Y8" si="1">B23+B40+B56</f>
        <v>#REF!</v>
      </c>
      <c r="C8" s="44" t="e">
        <f t="shared" si="1"/>
        <v>#REF!</v>
      </c>
      <c r="D8" s="44" t="e">
        <f t="shared" si="1"/>
        <v>#REF!</v>
      </c>
      <c r="E8" s="44" t="e">
        <f t="shared" si="1"/>
        <v>#REF!</v>
      </c>
      <c r="F8" s="44" t="e">
        <f t="shared" si="1"/>
        <v>#REF!</v>
      </c>
      <c r="G8" s="44" t="e">
        <f t="shared" si="1"/>
        <v>#REF!</v>
      </c>
      <c r="H8" s="44" t="e">
        <f t="shared" si="1"/>
        <v>#REF!</v>
      </c>
      <c r="I8" s="44" t="e">
        <f t="shared" si="1"/>
        <v>#REF!</v>
      </c>
      <c r="J8" s="44" t="e">
        <f t="shared" si="1"/>
        <v>#REF!</v>
      </c>
      <c r="K8" s="44" t="e">
        <f t="shared" si="1"/>
        <v>#REF!</v>
      </c>
      <c r="L8" s="44" t="e">
        <f t="shared" si="1"/>
        <v>#REF!</v>
      </c>
      <c r="M8" s="44" t="e">
        <f t="shared" si="1"/>
        <v>#REF!</v>
      </c>
      <c r="N8" s="44" t="e">
        <f t="shared" si="1"/>
        <v>#REF!</v>
      </c>
      <c r="O8" s="44" t="e">
        <f t="shared" si="1"/>
        <v>#REF!</v>
      </c>
      <c r="P8" s="44" t="e">
        <f t="shared" si="1"/>
        <v>#REF!</v>
      </c>
      <c r="Q8" s="44" t="e">
        <f t="shared" si="1"/>
        <v>#REF!</v>
      </c>
      <c r="R8" s="44" t="e">
        <f t="shared" si="1"/>
        <v>#REF!</v>
      </c>
      <c r="S8" s="44" t="e">
        <f t="shared" si="1"/>
        <v>#REF!</v>
      </c>
      <c r="T8" s="44" t="e">
        <f t="shared" si="1"/>
        <v>#REF!</v>
      </c>
      <c r="U8" s="44" t="e">
        <f t="shared" si="1"/>
        <v>#REF!</v>
      </c>
      <c r="V8" s="44" t="e">
        <f t="shared" si="1"/>
        <v>#REF!</v>
      </c>
      <c r="W8" s="44" t="e">
        <f t="shared" si="1"/>
        <v>#REF!</v>
      </c>
      <c r="X8" s="44" t="e">
        <f t="shared" si="1"/>
        <v>#REF!</v>
      </c>
      <c r="Y8" s="44" t="e">
        <f t="shared" si="1"/>
        <v>#REF!</v>
      </c>
      <c r="Z8" s="44">
        <f>SUM(Z5:Z7)</f>
        <v>25247.557568832639</v>
      </c>
      <c r="AA8" s="44">
        <f>SUM(AA5:AA7)</f>
        <v>24316.974928765874</v>
      </c>
      <c r="AB8" s="44">
        <f t="shared" ref="AB8:BE8" si="2">SUM(AB5:AB7)</f>
        <v>26128.833027328499</v>
      </c>
      <c r="AC8" s="44">
        <f t="shared" si="2"/>
        <v>28414.461457082689</v>
      </c>
      <c r="AD8" s="44">
        <f t="shared" si="2"/>
        <v>32703.641969970457</v>
      </c>
      <c r="AE8" s="44">
        <f t="shared" si="2"/>
        <v>36537.780840351043</v>
      </c>
      <c r="AF8" s="44">
        <f t="shared" si="2"/>
        <v>38147.582776388619</v>
      </c>
      <c r="AG8" s="44">
        <f t="shared" si="2"/>
        <v>40738.497633774998</v>
      </c>
      <c r="AH8" s="44">
        <f t="shared" si="2"/>
        <v>45432.953203257101</v>
      </c>
      <c r="AI8" s="44">
        <f t="shared" si="2"/>
        <v>47456.328775817587</v>
      </c>
      <c r="AJ8" s="44">
        <f t="shared" si="2"/>
        <v>50934.99303861057</v>
      </c>
      <c r="AK8" s="44">
        <f t="shared" si="2"/>
        <v>57084.890981276898</v>
      </c>
      <c r="AL8" s="44">
        <f t="shared" si="2"/>
        <v>61692.285818227523</v>
      </c>
      <c r="AM8" s="44">
        <f t="shared" si="2"/>
        <v>67815.716854528844</v>
      </c>
      <c r="AN8" s="44">
        <f t="shared" si="2"/>
        <v>71326.275500843753</v>
      </c>
      <c r="AO8" s="44">
        <f t="shared" si="2"/>
        <v>71539.147982039372</v>
      </c>
      <c r="AP8" s="44">
        <f t="shared" si="2"/>
        <v>71941.663961647457</v>
      </c>
      <c r="AQ8" s="44">
        <f t="shared" si="2"/>
        <v>73912.093389336791</v>
      </c>
      <c r="AR8" s="44">
        <f t="shared" si="2"/>
        <v>75685.723119601287</v>
      </c>
      <c r="AS8" s="44">
        <f t="shared" si="2"/>
        <v>80710.167347501294</v>
      </c>
      <c r="AT8" s="44">
        <f t="shared" si="2"/>
        <v>82618.573680420799</v>
      </c>
      <c r="AU8" s="44">
        <f t="shared" si="2"/>
        <v>81163.081581237697</v>
      </c>
      <c r="AV8" s="44">
        <f t="shared" si="2"/>
        <v>84034.044792998582</v>
      </c>
      <c r="AW8" s="44">
        <f t="shared" si="2"/>
        <v>87920.007405808981</v>
      </c>
      <c r="AX8" s="44">
        <f t="shared" si="2"/>
        <v>91675.204736718355</v>
      </c>
      <c r="AY8" s="44">
        <f t="shared" si="2"/>
        <v>94407.245553115557</v>
      </c>
      <c r="AZ8" s="44">
        <f t="shared" si="2"/>
        <v>95411.126869263375</v>
      </c>
      <c r="BA8" s="44">
        <f t="shared" si="2"/>
        <v>94951.479658326643</v>
      </c>
      <c r="BB8" s="44">
        <f t="shared" si="2"/>
        <v>96395.833867189504</v>
      </c>
      <c r="BC8" s="44">
        <f t="shared" si="2"/>
        <v>97497.778179525863</v>
      </c>
      <c r="BD8" s="44">
        <f t="shared" si="2"/>
        <v>100380.4149805167</v>
      </c>
      <c r="BE8" s="44">
        <f t="shared" si="2"/>
        <v>102494.33130256622</v>
      </c>
    </row>
    <row r="9" spans="1:57" x14ac:dyDescent="0.2">
      <c r="A9" s="43" t="s">
        <v>53</v>
      </c>
      <c r="B9" s="44" t="e">
        <f>B15-B14</f>
        <v>#REF!</v>
      </c>
      <c r="C9" s="44" t="e">
        <f t="shared" ref="C9:BE9" si="3">C15-C14</f>
        <v>#REF!</v>
      </c>
      <c r="D9" s="44" t="e">
        <f t="shared" si="3"/>
        <v>#REF!</v>
      </c>
      <c r="E9" s="44" t="e">
        <f t="shared" si="3"/>
        <v>#REF!</v>
      </c>
      <c r="F9" s="44" t="e">
        <f t="shared" si="3"/>
        <v>#REF!</v>
      </c>
      <c r="G9" s="44" t="e">
        <f t="shared" si="3"/>
        <v>#REF!</v>
      </c>
      <c r="H9" s="44" t="e">
        <f t="shared" si="3"/>
        <v>#REF!</v>
      </c>
      <c r="I9" s="44" t="e">
        <f t="shared" si="3"/>
        <v>#REF!</v>
      </c>
      <c r="J9" s="44" t="e">
        <f t="shared" si="3"/>
        <v>#REF!</v>
      </c>
      <c r="K9" s="44" t="e">
        <f t="shared" si="3"/>
        <v>#REF!</v>
      </c>
      <c r="L9" s="44" t="e">
        <f t="shared" si="3"/>
        <v>#REF!</v>
      </c>
      <c r="M9" s="44" t="e">
        <f t="shared" si="3"/>
        <v>#REF!</v>
      </c>
      <c r="N9" s="44" t="e">
        <f t="shared" si="3"/>
        <v>#REF!</v>
      </c>
      <c r="O9" s="44" t="e">
        <f t="shared" si="3"/>
        <v>#REF!</v>
      </c>
      <c r="P9" s="44" t="e">
        <f t="shared" si="3"/>
        <v>#REF!</v>
      </c>
      <c r="Q9" s="44" t="e">
        <f t="shared" si="3"/>
        <v>#REF!</v>
      </c>
      <c r="R9" s="44" t="e">
        <f t="shared" si="3"/>
        <v>#REF!</v>
      </c>
      <c r="S9" s="44" t="e">
        <f t="shared" si="3"/>
        <v>#REF!</v>
      </c>
      <c r="T9" s="44" t="e">
        <f t="shared" si="3"/>
        <v>#REF!</v>
      </c>
      <c r="U9" s="44" t="e">
        <f t="shared" si="3"/>
        <v>#REF!</v>
      </c>
      <c r="V9" s="44" t="e">
        <f t="shared" si="3"/>
        <v>#REF!</v>
      </c>
      <c r="W9" s="44" t="e">
        <f t="shared" si="3"/>
        <v>#REF!</v>
      </c>
      <c r="X9" s="44" t="e">
        <f t="shared" si="3"/>
        <v>#REF!</v>
      </c>
      <c r="Y9" s="44" t="e">
        <f t="shared" si="3"/>
        <v>#REF!</v>
      </c>
      <c r="Z9" s="44">
        <f t="shared" si="3"/>
        <v>22391.917593408427</v>
      </c>
      <c r="AA9" s="44">
        <f t="shared" si="3"/>
        <v>21181.96850444693</v>
      </c>
      <c r="AB9" s="44">
        <f t="shared" si="3"/>
        <v>23560.704408860511</v>
      </c>
      <c r="AC9" s="44">
        <f t="shared" si="3"/>
        <v>24624.394269611239</v>
      </c>
      <c r="AD9" s="44">
        <f t="shared" si="3"/>
        <v>29893.030451553321</v>
      </c>
      <c r="AE9" s="44">
        <f t="shared" si="3"/>
        <v>33826.707647824493</v>
      </c>
      <c r="AF9" s="44">
        <f t="shared" si="3"/>
        <v>35972.187796010025</v>
      </c>
      <c r="AG9" s="44">
        <f t="shared" si="3"/>
        <v>38262.676634690797</v>
      </c>
      <c r="AH9" s="44">
        <f t="shared" si="3"/>
        <v>42960.795425720564</v>
      </c>
      <c r="AI9" s="44">
        <f t="shared" si="3"/>
        <v>44903.744413848421</v>
      </c>
      <c r="AJ9" s="44">
        <f t="shared" si="3"/>
        <v>48261.109850371809</v>
      </c>
      <c r="AK9" s="44">
        <f t="shared" si="3"/>
        <v>54303.06836248374</v>
      </c>
      <c r="AL9" s="44">
        <f t="shared" si="3"/>
        <v>59030.223435004023</v>
      </c>
      <c r="AM9" s="44">
        <f t="shared" si="3"/>
        <v>65568.201840660957</v>
      </c>
      <c r="AN9" s="44">
        <f t="shared" si="3"/>
        <v>68968.992300514801</v>
      </c>
      <c r="AO9" s="44">
        <f t="shared" si="3"/>
        <v>69110.383659510233</v>
      </c>
      <c r="AP9" s="44">
        <f t="shared" si="3"/>
        <v>69133.723523818422</v>
      </c>
      <c r="AQ9" s="44">
        <f t="shared" si="3"/>
        <v>70637.052106670439</v>
      </c>
      <c r="AR9" s="44">
        <f t="shared" si="3"/>
        <v>72003.296641425346</v>
      </c>
      <c r="AS9" s="44">
        <f t="shared" si="3"/>
        <v>76652.950925855141</v>
      </c>
      <c r="AT9" s="44">
        <f t="shared" si="3"/>
        <v>78164.194197987454</v>
      </c>
      <c r="AU9" s="44">
        <f t="shared" si="3"/>
        <v>76295.748190795246</v>
      </c>
      <c r="AV9" s="44">
        <f t="shared" si="3"/>
        <v>78800.542683304753</v>
      </c>
      <c r="AW9" s="44">
        <f t="shared" si="3"/>
        <v>82396.279817778937</v>
      </c>
      <c r="AX9" s="44">
        <f t="shared" si="3"/>
        <v>85881.341649559807</v>
      </c>
      <c r="AY9" s="44">
        <f t="shared" si="3"/>
        <v>88391.817850119915</v>
      </c>
      <c r="AZ9" s="44">
        <f t="shared" si="3"/>
        <v>89273.963818932578</v>
      </c>
      <c r="BA9" s="44">
        <f t="shared" si="3"/>
        <v>88691.360765268357</v>
      </c>
      <c r="BB9" s="44">
        <f t="shared" si="3"/>
        <v>90095.354602923966</v>
      </c>
      <c r="BC9" s="44">
        <f t="shared" si="3"/>
        <v>91163.191654057155</v>
      </c>
      <c r="BD9" s="44">
        <f t="shared" si="3"/>
        <v>94078.828337041821</v>
      </c>
      <c r="BE9" s="44">
        <f t="shared" si="3"/>
        <v>96247.985323325425</v>
      </c>
    </row>
    <row r="10" spans="1:57" x14ac:dyDescent="0.2">
      <c r="A10" s="43" t="s">
        <v>54</v>
      </c>
      <c r="B10" s="44" t="e">
        <f>B11+B12</f>
        <v>#REF!</v>
      </c>
      <c r="C10" s="44" t="e">
        <f t="shared" ref="C10:Y10" si="4">C11+C12</f>
        <v>#REF!</v>
      </c>
      <c r="D10" s="44" t="e">
        <f t="shared" si="4"/>
        <v>#REF!</v>
      </c>
      <c r="E10" s="44" t="e">
        <f t="shared" si="4"/>
        <v>#REF!</v>
      </c>
      <c r="F10" s="44" t="e">
        <f t="shared" si="4"/>
        <v>#REF!</v>
      </c>
      <c r="G10" s="44" t="e">
        <f t="shared" si="4"/>
        <v>#REF!</v>
      </c>
      <c r="H10" s="44" t="e">
        <f t="shared" si="4"/>
        <v>#REF!</v>
      </c>
      <c r="I10" s="44" t="e">
        <f t="shared" si="4"/>
        <v>#REF!</v>
      </c>
      <c r="J10" s="44" t="e">
        <f t="shared" si="4"/>
        <v>#REF!</v>
      </c>
      <c r="K10" s="44" t="e">
        <f t="shared" si="4"/>
        <v>#REF!</v>
      </c>
      <c r="L10" s="44" t="e">
        <f t="shared" si="4"/>
        <v>#REF!</v>
      </c>
      <c r="M10" s="44" t="e">
        <f t="shared" si="4"/>
        <v>#REF!</v>
      </c>
      <c r="N10" s="44" t="e">
        <f t="shared" si="4"/>
        <v>#REF!</v>
      </c>
      <c r="O10" s="44" t="e">
        <f t="shared" si="4"/>
        <v>#REF!</v>
      </c>
      <c r="P10" s="44" t="e">
        <f t="shared" si="4"/>
        <v>#REF!</v>
      </c>
      <c r="Q10" s="44" t="e">
        <f t="shared" si="4"/>
        <v>#REF!</v>
      </c>
      <c r="R10" s="44" t="e">
        <f t="shared" si="4"/>
        <v>#REF!</v>
      </c>
      <c r="S10" s="44" t="e">
        <f t="shared" si="4"/>
        <v>#REF!</v>
      </c>
      <c r="T10" s="44" t="e">
        <f t="shared" si="4"/>
        <v>#REF!</v>
      </c>
      <c r="U10" s="44" t="e">
        <f t="shared" si="4"/>
        <v>#REF!</v>
      </c>
      <c r="V10" s="44" t="e">
        <f t="shared" si="4"/>
        <v>#REF!</v>
      </c>
      <c r="W10" s="44" t="e">
        <f t="shared" si="4"/>
        <v>#REF!</v>
      </c>
      <c r="X10" s="44" t="e">
        <f t="shared" si="4"/>
        <v>#REF!</v>
      </c>
      <c r="Y10" s="44" t="e">
        <f t="shared" si="4"/>
        <v>#REF!</v>
      </c>
      <c r="Z10" s="44">
        <f>SUM(Z11:Z12)</f>
        <v>7372.0176080407391</v>
      </c>
      <c r="AA10" s="44">
        <f>SUM(AA11:AA12)</f>
        <v>7076.1725030760972</v>
      </c>
      <c r="AB10" s="44">
        <f t="shared" ref="AB10:BE10" si="5">SUM(AB11:AB12)</f>
        <v>8585.378057031754</v>
      </c>
      <c r="AC10" s="44">
        <f t="shared" si="5"/>
        <v>15640.487960406246</v>
      </c>
      <c r="AD10" s="44">
        <f t="shared" si="5"/>
        <v>20529.623706237937</v>
      </c>
      <c r="AE10" s="44">
        <f t="shared" si="5"/>
        <v>24850.179285480273</v>
      </c>
      <c r="AF10" s="44">
        <f t="shared" si="5"/>
        <v>23020.042043186317</v>
      </c>
      <c r="AG10" s="44">
        <f t="shared" si="5"/>
        <v>24784.968872574354</v>
      </c>
      <c r="AH10" s="44">
        <f t="shared" si="5"/>
        <v>30036.468161489611</v>
      </c>
      <c r="AI10" s="44">
        <f t="shared" si="5"/>
        <v>30825.443127751652</v>
      </c>
      <c r="AJ10" s="44">
        <f t="shared" si="5"/>
        <v>35635.091587626972</v>
      </c>
      <c r="AK10" s="44">
        <f t="shared" si="5"/>
        <v>40618.911731226333</v>
      </c>
      <c r="AL10" s="44">
        <f t="shared" si="5"/>
        <v>45443.929363432246</v>
      </c>
      <c r="AM10" s="44">
        <f t="shared" si="5"/>
        <v>54594.136922992322</v>
      </c>
      <c r="AN10" s="44">
        <f t="shared" si="5"/>
        <v>54028.947635543562</v>
      </c>
      <c r="AO10" s="44">
        <f t="shared" si="5"/>
        <v>55298.397879323828</v>
      </c>
      <c r="AP10" s="44">
        <f t="shared" si="5"/>
        <v>57742.574676203796</v>
      </c>
      <c r="AQ10" s="44">
        <f t="shared" si="5"/>
        <v>55798.923113752804</v>
      </c>
      <c r="AR10" s="44">
        <f t="shared" si="5"/>
        <v>57918.601281641735</v>
      </c>
      <c r="AS10" s="44">
        <f t="shared" si="5"/>
        <v>63206.935162348949</v>
      </c>
      <c r="AT10" s="44">
        <f t="shared" si="5"/>
        <v>65594.081269270813</v>
      </c>
      <c r="AU10" s="44">
        <f t="shared" si="5"/>
        <v>60806.945173983971</v>
      </c>
      <c r="AV10" s="44">
        <f t="shared" si="5"/>
        <v>64457.894771868028</v>
      </c>
      <c r="AW10" s="44">
        <f t="shared" si="5"/>
        <v>67822.036888323637</v>
      </c>
      <c r="AX10" s="44">
        <f t="shared" si="5"/>
        <v>72212.777194511946</v>
      </c>
      <c r="AY10" s="44">
        <f t="shared" si="5"/>
        <v>73936.982811402457</v>
      </c>
      <c r="AZ10" s="44">
        <f t="shared" si="5"/>
        <v>73445.27878032501</v>
      </c>
      <c r="BA10" s="44">
        <f t="shared" si="5"/>
        <v>74024.159511335514</v>
      </c>
      <c r="BB10" s="44">
        <f t="shared" si="5"/>
        <v>74632.953084816996</v>
      </c>
      <c r="BC10" s="44">
        <f t="shared" si="5"/>
        <v>78724.313338492095</v>
      </c>
      <c r="BD10" s="44">
        <f t="shared" si="5"/>
        <v>78390.732055259738</v>
      </c>
      <c r="BE10" s="44">
        <f t="shared" si="5"/>
        <v>81883.654894207386</v>
      </c>
    </row>
    <row r="11" spans="1:57" x14ac:dyDescent="0.2">
      <c r="A11" s="43" t="s">
        <v>55</v>
      </c>
      <c r="B11" s="44" t="e">
        <f t="shared" ref="B11:BE12" si="6">B26+B43+B59</f>
        <v>#REF!</v>
      </c>
      <c r="C11" s="44" t="e">
        <f t="shared" si="6"/>
        <v>#REF!</v>
      </c>
      <c r="D11" s="44" t="e">
        <f t="shared" si="6"/>
        <v>#REF!</v>
      </c>
      <c r="E11" s="44" t="e">
        <f t="shared" si="6"/>
        <v>#REF!</v>
      </c>
      <c r="F11" s="44" t="e">
        <f t="shared" si="6"/>
        <v>#REF!</v>
      </c>
      <c r="G11" s="44" t="e">
        <f t="shared" si="6"/>
        <v>#REF!</v>
      </c>
      <c r="H11" s="44" t="e">
        <f t="shared" si="6"/>
        <v>#REF!</v>
      </c>
      <c r="I11" s="44" t="e">
        <f t="shared" si="6"/>
        <v>#REF!</v>
      </c>
      <c r="J11" s="44" t="e">
        <f t="shared" si="6"/>
        <v>#REF!</v>
      </c>
      <c r="K11" s="44" t="e">
        <f t="shared" si="6"/>
        <v>#REF!</v>
      </c>
      <c r="L11" s="44" t="e">
        <f t="shared" si="6"/>
        <v>#REF!</v>
      </c>
      <c r="M11" s="44" t="e">
        <f t="shared" si="6"/>
        <v>#REF!</v>
      </c>
      <c r="N11" s="44" t="e">
        <f t="shared" si="6"/>
        <v>#REF!</v>
      </c>
      <c r="O11" s="44" t="e">
        <f t="shared" si="6"/>
        <v>#REF!</v>
      </c>
      <c r="P11" s="44" t="e">
        <f t="shared" si="6"/>
        <v>#REF!</v>
      </c>
      <c r="Q11" s="44" t="e">
        <f t="shared" si="6"/>
        <v>#REF!</v>
      </c>
      <c r="R11" s="44" t="e">
        <f t="shared" si="6"/>
        <v>#REF!</v>
      </c>
      <c r="S11" s="44" t="e">
        <f t="shared" si="6"/>
        <v>#REF!</v>
      </c>
      <c r="T11" s="44" t="e">
        <f t="shared" si="6"/>
        <v>#REF!</v>
      </c>
      <c r="U11" s="44" t="e">
        <f t="shared" si="6"/>
        <v>#REF!</v>
      </c>
      <c r="V11" s="44" t="e">
        <f t="shared" si="6"/>
        <v>#REF!</v>
      </c>
      <c r="W11" s="44" t="e">
        <f t="shared" si="6"/>
        <v>#REF!</v>
      </c>
      <c r="X11" s="44" t="e">
        <f t="shared" si="6"/>
        <v>#REF!</v>
      </c>
      <c r="Y11" s="44" t="e">
        <f t="shared" si="6"/>
        <v>#REF!</v>
      </c>
      <c r="Z11" s="44">
        <f t="shared" si="6"/>
        <v>4303.8366915370043</v>
      </c>
      <c r="AA11" s="44">
        <f t="shared" si="6"/>
        <v>3779.5327886810533</v>
      </c>
      <c r="AB11" s="44">
        <f t="shared" si="6"/>
        <v>3872.0956594530489</v>
      </c>
      <c r="AC11" s="44">
        <f t="shared" si="6"/>
        <v>4302.5261040575351</v>
      </c>
      <c r="AD11" s="44">
        <f t="shared" si="6"/>
        <v>3809.2296907603559</v>
      </c>
      <c r="AE11" s="44">
        <f t="shared" si="6"/>
        <v>4166.415931598257</v>
      </c>
      <c r="AF11" s="44">
        <f t="shared" si="6"/>
        <v>3826.4283436242522</v>
      </c>
      <c r="AG11" s="44">
        <f t="shared" si="6"/>
        <v>3565.1060289450215</v>
      </c>
      <c r="AH11" s="44">
        <f t="shared" si="6"/>
        <v>3786.0294583335726</v>
      </c>
      <c r="AI11" s="44">
        <f t="shared" si="6"/>
        <v>3014.7548765279275</v>
      </c>
      <c r="AJ11" s="44">
        <f t="shared" si="6"/>
        <v>3198.1680662319791</v>
      </c>
      <c r="AK11" s="44">
        <f t="shared" si="6"/>
        <v>3236.2377925382443</v>
      </c>
      <c r="AL11" s="44">
        <f t="shared" si="6"/>
        <v>3886.8675265573906</v>
      </c>
      <c r="AM11" s="44">
        <f t="shared" si="6"/>
        <v>4625.5338139801743</v>
      </c>
      <c r="AN11" s="44">
        <f t="shared" si="6"/>
        <v>4478.3641501519705</v>
      </c>
      <c r="AO11" s="44">
        <f t="shared" si="6"/>
        <v>4443.1370353870898</v>
      </c>
      <c r="AP11" s="44">
        <f t="shared" si="6"/>
        <v>4272.1663414527202</v>
      </c>
      <c r="AQ11" s="44">
        <f t="shared" si="6"/>
        <v>3704.3372321541924</v>
      </c>
      <c r="AR11" s="44">
        <f t="shared" si="6"/>
        <v>3250.672151222604</v>
      </c>
      <c r="AS11" s="44">
        <f t="shared" si="6"/>
        <v>3211.3265114498336</v>
      </c>
      <c r="AT11" s="44">
        <f t="shared" si="6"/>
        <v>3142.7069916302171</v>
      </c>
      <c r="AU11" s="44">
        <f t="shared" si="6"/>
        <v>3064.3871413812813</v>
      </c>
      <c r="AV11" s="44">
        <f t="shared" si="6"/>
        <v>3112.9558208168837</v>
      </c>
      <c r="AW11" s="44">
        <f t="shared" si="6"/>
        <v>3363.3065680573441</v>
      </c>
      <c r="AX11" s="44">
        <f t="shared" si="6"/>
        <v>3345.9045809366503</v>
      </c>
      <c r="AY11" s="44">
        <f t="shared" si="6"/>
        <v>3330.5468757902827</v>
      </c>
      <c r="AZ11" s="44">
        <f t="shared" si="6"/>
        <v>3317.4946823212813</v>
      </c>
      <c r="BA11" s="44">
        <f t="shared" si="6"/>
        <v>3307.2675418548529</v>
      </c>
      <c r="BB11" s="44">
        <f t="shared" si="6"/>
        <v>3299.509296211078</v>
      </c>
      <c r="BC11" s="44">
        <f t="shared" si="6"/>
        <v>3293.4415389589362</v>
      </c>
      <c r="BD11" s="44">
        <f t="shared" si="6"/>
        <v>3288.6855146598778</v>
      </c>
      <c r="BE11" s="44">
        <f t="shared" si="6"/>
        <v>3284.9764507363388</v>
      </c>
    </row>
    <row r="12" spans="1:57" x14ac:dyDescent="0.2">
      <c r="A12" s="43" t="s">
        <v>56</v>
      </c>
      <c r="B12" s="44" t="e">
        <f t="shared" si="6"/>
        <v>#REF!</v>
      </c>
      <c r="C12" s="44" t="e">
        <f t="shared" si="6"/>
        <v>#REF!</v>
      </c>
      <c r="D12" s="44" t="e">
        <f t="shared" si="6"/>
        <v>#REF!</v>
      </c>
      <c r="E12" s="44" t="e">
        <f t="shared" si="6"/>
        <v>#REF!</v>
      </c>
      <c r="F12" s="44" t="e">
        <f t="shared" si="6"/>
        <v>#REF!</v>
      </c>
      <c r="G12" s="44" t="e">
        <f t="shared" si="6"/>
        <v>#REF!</v>
      </c>
      <c r="H12" s="44" t="e">
        <f t="shared" si="6"/>
        <v>#REF!</v>
      </c>
      <c r="I12" s="44" t="e">
        <f t="shared" si="6"/>
        <v>#REF!</v>
      </c>
      <c r="J12" s="44" t="e">
        <f t="shared" si="6"/>
        <v>#REF!</v>
      </c>
      <c r="K12" s="44" t="e">
        <f t="shared" si="6"/>
        <v>#REF!</v>
      </c>
      <c r="L12" s="44" t="e">
        <f t="shared" si="6"/>
        <v>#REF!</v>
      </c>
      <c r="M12" s="44" t="e">
        <f t="shared" si="6"/>
        <v>#REF!</v>
      </c>
      <c r="N12" s="44" t="e">
        <f t="shared" si="6"/>
        <v>#REF!</v>
      </c>
      <c r="O12" s="44" t="e">
        <f t="shared" si="6"/>
        <v>#REF!</v>
      </c>
      <c r="P12" s="44" t="e">
        <f t="shared" si="6"/>
        <v>#REF!</v>
      </c>
      <c r="Q12" s="44" t="e">
        <f t="shared" si="6"/>
        <v>#REF!</v>
      </c>
      <c r="R12" s="44" t="e">
        <f t="shared" si="6"/>
        <v>#REF!</v>
      </c>
      <c r="S12" s="44" t="e">
        <f t="shared" si="6"/>
        <v>#REF!</v>
      </c>
      <c r="T12" s="44" t="e">
        <f t="shared" si="6"/>
        <v>#REF!</v>
      </c>
      <c r="U12" s="44" t="e">
        <f t="shared" si="6"/>
        <v>#REF!</v>
      </c>
      <c r="V12" s="44" t="e">
        <f t="shared" si="6"/>
        <v>#REF!</v>
      </c>
      <c r="W12" s="44" t="e">
        <f t="shared" si="6"/>
        <v>#REF!</v>
      </c>
      <c r="X12" s="44" t="e">
        <f t="shared" si="6"/>
        <v>#REF!</v>
      </c>
      <c r="Y12" s="44" t="e">
        <f t="shared" si="6"/>
        <v>#REF!</v>
      </c>
      <c r="Z12" s="44">
        <f t="shared" si="6"/>
        <v>3068.1809165037348</v>
      </c>
      <c r="AA12" s="44">
        <f t="shared" si="6"/>
        <v>3296.6397143950435</v>
      </c>
      <c r="AB12" s="44">
        <f t="shared" si="6"/>
        <v>4713.2823975787051</v>
      </c>
      <c r="AC12" s="44">
        <f t="shared" si="6"/>
        <v>11337.961856348711</v>
      </c>
      <c r="AD12" s="44">
        <f t="shared" si="6"/>
        <v>16720.394015477581</v>
      </c>
      <c r="AE12" s="44">
        <f t="shared" si="6"/>
        <v>20683.763353882016</v>
      </c>
      <c r="AF12" s="44">
        <f t="shared" si="6"/>
        <v>19193.613699562065</v>
      </c>
      <c r="AG12" s="44">
        <f t="shared" si="6"/>
        <v>21219.862843629333</v>
      </c>
      <c r="AH12" s="44">
        <f t="shared" si="6"/>
        <v>26250.438703156036</v>
      </c>
      <c r="AI12" s="44">
        <f t="shared" si="6"/>
        <v>27810.688251223724</v>
      </c>
      <c r="AJ12" s="44">
        <f t="shared" si="6"/>
        <v>32436.923521394991</v>
      </c>
      <c r="AK12" s="44">
        <f t="shared" si="6"/>
        <v>37382.673938688087</v>
      </c>
      <c r="AL12" s="44">
        <f t="shared" si="6"/>
        <v>41557.061836874855</v>
      </c>
      <c r="AM12" s="44">
        <f t="shared" si="6"/>
        <v>49968.603109012147</v>
      </c>
      <c r="AN12" s="44">
        <f t="shared" si="6"/>
        <v>49550.583485391588</v>
      </c>
      <c r="AO12" s="44">
        <f t="shared" si="6"/>
        <v>50855.26084393674</v>
      </c>
      <c r="AP12" s="44">
        <f t="shared" si="6"/>
        <v>53470.408334751075</v>
      </c>
      <c r="AQ12" s="44">
        <f t="shared" si="6"/>
        <v>52094.585881598614</v>
      </c>
      <c r="AR12" s="44">
        <f t="shared" si="6"/>
        <v>54667.929130419128</v>
      </c>
      <c r="AS12" s="44">
        <f t="shared" si="6"/>
        <v>59995.608650899114</v>
      </c>
      <c r="AT12" s="44">
        <f t="shared" si="6"/>
        <v>62451.3742776406</v>
      </c>
      <c r="AU12" s="44">
        <f t="shared" si="6"/>
        <v>57742.55803260269</v>
      </c>
      <c r="AV12" s="44">
        <f t="shared" si="6"/>
        <v>61344.938951051146</v>
      </c>
      <c r="AW12" s="44">
        <f t="shared" si="6"/>
        <v>64458.730320266295</v>
      </c>
      <c r="AX12" s="44">
        <f t="shared" si="6"/>
        <v>68866.872613575295</v>
      </c>
      <c r="AY12" s="44">
        <f t="shared" si="6"/>
        <v>70606.435935612171</v>
      </c>
      <c r="AZ12" s="44">
        <f t="shared" si="6"/>
        <v>70127.784098003729</v>
      </c>
      <c r="BA12" s="44">
        <f t="shared" si="6"/>
        <v>70716.891969480668</v>
      </c>
      <c r="BB12" s="44">
        <f t="shared" si="6"/>
        <v>71333.443788605917</v>
      </c>
      <c r="BC12" s="44">
        <f t="shared" si="6"/>
        <v>75430.871799533154</v>
      </c>
      <c r="BD12" s="44">
        <f t="shared" si="6"/>
        <v>75102.046540599855</v>
      </c>
      <c r="BE12" s="44">
        <f t="shared" si="6"/>
        <v>78598.678443471043</v>
      </c>
    </row>
    <row r="13" spans="1:57" x14ac:dyDescent="0.2">
      <c r="A13" s="43" t="s">
        <v>57</v>
      </c>
      <c r="B13" s="44" t="e">
        <f>B9-B10</f>
        <v>#REF!</v>
      </c>
      <c r="C13" s="44" t="e">
        <f t="shared" ref="C13:Y13" si="7">C9-C10</f>
        <v>#REF!</v>
      </c>
      <c r="D13" s="44" t="e">
        <f t="shared" si="7"/>
        <v>#REF!</v>
      </c>
      <c r="E13" s="44" t="e">
        <f t="shared" si="7"/>
        <v>#REF!</v>
      </c>
      <c r="F13" s="44" t="e">
        <f t="shared" si="7"/>
        <v>#REF!</v>
      </c>
      <c r="G13" s="44" t="e">
        <f t="shared" si="7"/>
        <v>#REF!</v>
      </c>
      <c r="H13" s="44" t="e">
        <f t="shared" si="7"/>
        <v>#REF!</v>
      </c>
      <c r="I13" s="44" t="e">
        <f t="shared" si="7"/>
        <v>#REF!</v>
      </c>
      <c r="J13" s="44" t="e">
        <f t="shared" si="7"/>
        <v>#REF!</v>
      </c>
      <c r="K13" s="44" t="e">
        <f t="shared" si="7"/>
        <v>#REF!</v>
      </c>
      <c r="L13" s="44" t="e">
        <f t="shared" si="7"/>
        <v>#REF!</v>
      </c>
      <c r="M13" s="44" t="e">
        <f t="shared" si="7"/>
        <v>#REF!</v>
      </c>
      <c r="N13" s="44" t="e">
        <f t="shared" si="7"/>
        <v>#REF!</v>
      </c>
      <c r="O13" s="44" t="e">
        <f t="shared" si="7"/>
        <v>#REF!</v>
      </c>
      <c r="P13" s="44" t="e">
        <f t="shared" si="7"/>
        <v>#REF!</v>
      </c>
      <c r="Q13" s="44" t="e">
        <f t="shared" si="7"/>
        <v>#REF!</v>
      </c>
      <c r="R13" s="44" t="e">
        <f t="shared" si="7"/>
        <v>#REF!</v>
      </c>
      <c r="S13" s="44" t="e">
        <f t="shared" si="7"/>
        <v>#REF!</v>
      </c>
      <c r="T13" s="44" t="e">
        <f t="shared" si="7"/>
        <v>#REF!</v>
      </c>
      <c r="U13" s="44" t="e">
        <f t="shared" si="7"/>
        <v>#REF!</v>
      </c>
      <c r="V13" s="44" t="e">
        <f t="shared" si="7"/>
        <v>#REF!</v>
      </c>
      <c r="W13" s="44" t="e">
        <f t="shared" si="7"/>
        <v>#REF!</v>
      </c>
      <c r="X13" s="44" t="e">
        <f t="shared" si="7"/>
        <v>#REF!</v>
      </c>
      <c r="Y13" s="44" t="e">
        <f t="shared" si="7"/>
        <v>#REF!</v>
      </c>
      <c r="Z13" s="44">
        <f>Z9-Z10</f>
        <v>15019.899985367687</v>
      </c>
      <c r="AA13" s="44">
        <f>AA9-AA10</f>
        <v>14105.796001370833</v>
      </c>
      <c r="AB13" s="44">
        <f t="shared" ref="AB13:BE13" si="8">AB9-AB10</f>
        <v>14975.326351828757</v>
      </c>
      <c r="AC13" s="44">
        <f t="shared" si="8"/>
        <v>8983.9063092049928</v>
      </c>
      <c r="AD13" s="44">
        <f t="shared" si="8"/>
        <v>9363.4067453153839</v>
      </c>
      <c r="AE13" s="44">
        <f t="shared" si="8"/>
        <v>8976.5283623442192</v>
      </c>
      <c r="AF13" s="44">
        <f t="shared" si="8"/>
        <v>12952.145752823708</v>
      </c>
      <c r="AG13" s="44">
        <f t="shared" si="8"/>
        <v>13477.707762116443</v>
      </c>
      <c r="AH13" s="44">
        <f t="shared" si="8"/>
        <v>12924.327264230953</v>
      </c>
      <c r="AI13" s="44">
        <f t="shared" si="8"/>
        <v>14078.301286096768</v>
      </c>
      <c r="AJ13" s="44">
        <f t="shared" si="8"/>
        <v>12626.018262744838</v>
      </c>
      <c r="AK13" s="44">
        <f t="shared" si="8"/>
        <v>13684.156631257407</v>
      </c>
      <c r="AL13" s="44">
        <f t="shared" si="8"/>
        <v>13586.294071571778</v>
      </c>
      <c r="AM13" s="44">
        <f t="shared" si="8"/>
        <v>10974.064917668635</v>
      </c>
      <c r="AN13" s="44">
        <f t="shared" si="8"/>
        <v>14940.044664971239</v>
      </c>
      <c r="AO13" s="44">
        <f t="shared" si="8"/>
        <v>13811.985780186405</v>
      </c>
      <c r="AP13" s="44">
        <f t="shared" si="8"/>
        <v>11391.148847614626</v>
      </c>
      <c r="AQ13" s="44">
        <f t="shared" si="8"/>
        <v>14838.128992917635</v>
      </c>
      <c r="AR13" s="44">
        <f t="shared" si="8"/>
        <v>14084.695359783611</v>
      </c>
      <c r="AS13" s="44">
        <f t="shared" si="8"/>
        <v>13446.015763506191</v>
      </c>
      <c r="AT13" s="44">
        <f t="shared" si="8"/>
        <v>12570.11292871664</v>
      </c>
      <c r="AU13" s="44">
        <f t="shared" si="8"/>
        <v>15488.803016811275</v>
      </c>
      <c r="AV13" s="44">
        <f t="shared" si="8"/>
        <v>14342.647911436725</v>
      </c>
      <c r="AW13" s="44">
        <f t="shared" si="8"/>
        <v>14574.2429294553</v>
      </c>
      <c r="AX13" s="44">
        <f t="shared" si="8"/>
        <v>13668.564455047861</v>
      </c>
      <c r="AY13" s="44">
        <f t="shared" si="8"/>
        <v>14454.835038717458</v>
      </c>
      <c r="AZ13" s="44">
        <f t="shared" si="8"/>
        <v>15828.685038607568</v>
      </c>
      <c r="BA13" s="44">
        <f t="shared" si="8"/>
        <v>14667.201253932843</v>
      </c>
      <c r="BB13" s="44">
        <f t="shared" si="8"/>
        <v>15462.40151810697</v>
      </c>
      <c r="BC13" s="44">
        <f t="shared" si="8"/>
        <v>12438.87831556506</v>
      </c>
      <c r="BD13" s="44">
        <f t="shared" si="8"/>
        <v>15688.096281782084</v>
      </c>
      <c r="BE13" s="44">
        <f t="shared" si="8"/>
        <v>14364.330429118039</v>
      </c>
    </row>
    <row r="14" spans="1:57" x14ac:dyDescent="0.2">
      <c r="A14" s="43" t="s">
        <v>58</v>
      </c>
      <c r="B14" s="44">
        <f>'Inedible Tallow'!B14+DCO!B16+UCO!B14+'Choice White Grease'!B14+'Poultry Fat'!B14</f>
        <v>5780.8716854359272</v>
      </c>
      <c r="C14" s="44">
        <f>'Inedible Tallow Trade'!D33</f>
        <v>2873.4734880661726</v>
      </c>
      <c r="D14" s="44">
        <f>'Inedible Tallow Trade'!E33</f>
        <v>3925.9756086026478</v>
      </c>
      <c r="E14" s="44">
        <f>'Inedible Tallow Trade'!F33</f>
        <v>3765.6708169878093</v>
      </c>
      <c r="F14" s="44">
        <f>'Inedible Tallow Trade'!G33</f>
        <v>3223.6323484831578</v>
      </c>
      <c r="G14" s="44">
        <f>'Inedible Tallow Trade'!H33</f>
        <v>2619.5358130985296</v>
      </c>
      <c r="H14" s="44">
        <f>'Inedible Tallow Trade'!I33</f>
        <v>2993.3143077523832</v>
      </c>
      <c r="I14" s="44">
        <f>'Inedible Tallow Trade'!J33</f>
        <v>2933.2601755426717</v>
      </c>
      <c r="J14" s="44">
        <f>'Inedible Tallow Trade'!K33</f>
        <v>2494.2503165682365</v>
      </c>
      <c r="K14" s="44">
        <f>'Inedible Tallow Trade'!L33</f>
        <v>2053.2301940618077</v>
      </c>
      <c r="L14" s="44">
        <f>'Inedible Tallow Trade'!M33</f>
        <v>2487.0661108259051</v>
      </c>
      <c r="M14" s="44">
        <f>'Inedible Tallow Trade'!N33</f>
        <v>2571.5183286564948</v>
      </c>
      <c r="N14" s="44">
        <f>'Inedible Tallow Trade'!O33</f>
        <v>2609.9118853603136</v>
      </c>
      <c r="O14" s="44">
        <f>'Inedible Tallow Trade'!P33</f>
        <v>1844.1177719023747</v>
      </c>
      <c r="P14" s="44">
        <f>'Inedible Tallow Trade'!Q33</f>
        <v>2166.3987004030555</v>
      </c>
      <c r="Q14" s="44">
        <f>'Inedible Tallow Trade'!R33</f>
        <v>1814.16869188847</v>
      </c>
      <c r="R14" s="44">
        <f>'Inedible Tallow Trade'!S33</f>
        <v>1409.6232387639875</v>
      </c>
      <c r="S14" s="44">
        <f>'Inedible Tallow Trade'!T33</f>
        <v>1561.9863714965993</v>
      </c>
      <c r="T14" s="44">
        <f>'Inedible Tallow Trade'!U33</f>
        <v>1704.446670758706</v>
      </c>
      <c r="U14" s="44">
        <f>'Inedible Tallow Trade'!V33</f>
        <v>1243.4712689426578</v>
      </c>
      <c r="V14" s="44">
        <f>'Inedible Tallow Trade'!W33</f>
        <v>1381.5466235484478</v>
      </c>
      <c r="W14" s="44">
        <f>'Inedible Tallow Trade'!X33</f>
        <v>1671.4194931313459</v>
      </c>
      <c r="X14" s="44">
        <f>'Inedible Tallow Trade'!Y33</f>
        <v>1420.5362490894861</v>
      </c>
      <c r="Y14" s="44">
        <f>'Inedible Tallow Trade'!Z33</f>
        <v>1254.265224999567</v>
      </c>
      <c r="Z14" s="44">
        <f>Z30+Z46+Z62</f>
        <v>2303.3455461886801</v>
      </c>
      <c r="AA14" s="44">
        <f>AA30+AA46+AA62</f>
        <v>2670.3478076874817</v>
      </c>
      <c r="AB14" s="44">
        <f t="shared" ref="AB14:BE14" si="9">AB30+AB46+AB62</f>
        <v>2092.2383221164</v>
      </c>
      <c r="AC14" s="44">
        <f t="shared" si="9"/>
        <v>3276.5321271500006</v>
      </c>
      <c r="AD14" s="44">
        <f t="shared" si="9"/>
        <v>2270.6369102084795</v>
      </c>
      <c r="AE14" s="44">
        <f t="shared" si="9"/>
        <v>2083.1342747556237</v>
      </c>
      <c r="AF14" s="44">
        <f t="shared" si="9"/>
        <v>1929.2291220694569</v>
      </c>
      <c r="AG14" s="44">
        <f t="shared" si="9"/>
        <v>2163.848450422005</v>
      </c>
      <c r="AH14" s="44">
        <f t="shared" si="9"/>
        <v>2159.8879450046388</v>
      </c>
      <c r="AI14" s="44">
        <f t="shared" si="9"/>
        <v>2215.4877030955877</v>
      </c>
      <c r="AJ14" s="44">
        <f t="shared" si="9"/>
        <v>2245.7431778198252</v>
      </c>
      <c r="AK14" s="44">
        <f t="shared" si="9"/>
        <v>2293.5059827180812</v>
      </c>
      <c r="AL14" s="44">
        <f t="shared" si="9"/>
        <v>2113.4379510944618</v>
      </c>
      <c r="AM14" s="44">
        <f t="shared" si="9"/>
        <v>1725.8545778167727</v>
      </c>
      <c r="AN14" s="44">
        <f t="shared" si="9"/>
        <v>1777.0119623978842</v>
      </c>
      <c r="AO14" s="44">
        <f t="shared" si="9"/>
        <v>1764.6920978582482</v>
      </c>
      <c r="AP14" s="44">
        <f t="shared" si="9"/>
        <v>1698.7291615023062</v>
      </c>
      <c r="AQ14" s="44">
        <f t="shared" si="9"/>
        <v>1683.3551801358112</v>
      </c>
      <c r="AR14" s="44">
        <f t="shared" si="9"/>
        <v>1731.9020391141876</v>
      </c>
      <c r="AS14" s="44">
        <f t="shared" si="9"/>
        <v>1769.6434119748069</v>
      </c>
      <c r="AT14" s="44">
        <f t="shared" si="9"/>
        <v>1762.2277206091599</v>
      </c>
      <c r="AU14" s="44">
        <f t="shared" si="9"/>
        <v>1806.5951789974383</v>
      </c>
      <c r="AV14" s="44">
        <f t="shared" si="9"/>
        <v>1868.089531567173</v>
      </c>
      <c r="AW14" s="44">
        <f t="shared" si="9"/>
        <v>1874.8210217319097</v>
      </c>
      <c r="AX14" s="44">
        <f t="shared" si="9"/>
        <v>1936.4032115347632</v>
      </c>
      <c r="AY14" s="44">
        <f t="shared" si="9"/>
        <v>1987.4091578259463</v>
      </c>
      <c r="AZ14" s="44">
        <f t="shared" si="9"/>
        <v>1995.0228122232797</v>
      </c>
      <c r="BA14" s="44">
        <f t="shared" si="9"/>
        <v>2057.7717244660548</v>
      </c>
      <c r="BB14" s="44">
        <f t="shared" si="9"/>
        <v>2120.4652637277168</v>
      </c>
      <c r="BC14" s="44">
        <f t="shared" si="9"/>
        <v>2172.186809527494</v>
      </c>
      <c r="BD14" s="44">
        <f t="shared" si="9"/>
        <v>2179.7852541145849</v>
      </c>
      <c r="BE14" s="44">
        <f t="shared" si="9"/>
        <v>2242.5316774868234</v>
      </c>
    </row>
    <row r="15" spans="1:57" x14ac:dyDescent="0.2">
      <c r="A15" s="43" t="s">
        <v>59</v>
      </c>
      <c r="B15" s="44" t="e">
        <f>B8-B16</f>
        <v>#REF!</v>
      </c>
      <c r="C15" s="44" t="e">
        <f t="shared" ref="C15:BE15" si="10">C8-C16</f>
        <v>#REF!</v>
      </c>
      <c r="D15" s="44" t="e">
        <f t="shared" si="10"/>
        <v>#REF!</v>
      </c>
      <c r="E15" s="44" t="e">
        <f t="shared" si="10"/>
        <v>#REF!</v>
      </c>
      <c r="F15" s="44" t="e">
        <f t="shared" si="10"/>
        <v>#REF!</v>
      </c>
      <c r="G15" s="44" t="e">
        <f t="shared" si="10"/>
        <v>#REF!</v>
      </c>
      <c r="H15" s="44" t="e">
        <f t="shared" si="10"/>
        <v>#REF!</v>
      </c>
      <c r="I15" s="44" t="e">
        <f t="shared" si="10"/>
        <v>#REF!</v>
      </c>
      <c r="J15" s="44" t="e">
        <f t="shared" si="10"/>
        <v>#REF!</v>
      </c>
      <c r="K15" s="44" t="e">
        <f t="shared" si="10"/>
        <v>#REF!</v>
      </c>
      <c r="L15" s="44" t="e">
        <f t="shared" si="10"/>
        <v>#REF!</v>
      </c>
      <c r="M15" s="44" t="e">
        <f t="shared" si="10"/>
        <v>#REF!</v>
      </c>
      <c r="N15" s="44" t="e">
        <f t="shared" si="10"/>
        <v>#REF!</v>
      </c>
      <c r="O15" s="44" t="e">
        <f t="shared" si="10"/>
        <v>#REF!</v>
      </c>
      <c r="P15" s="44" t="e">
        <f t="shared" si="10"/>
        <v>#REF!</v>
      </c>
      <c r="Q15" s="44" t="e">
        <f t="shared" si="10"/>
        <v>#REF!</v>
      </c>
      <c r="R15" s="44" t="e">
        <f t="shared" si="10"/>
        <v>#REF!</v>
      </c>
      <c r="S15" s="44" t="e">
        <f t="shared" si="10"/>
        <v>#REF!</v>
      </c>
      <c r="T15" s="44" t="e">
        <f t="shared" si="10"/>
        <v>#REF!</v>
      </c>
      <c r="U15" s="44" t="e">
        <f t="shared" si="10"/>
        <v>#REF!</v>
      </c>
      <c r="V15" s="44" t="e">
        <f t="shared" si="10"/>
        <v>#REF!</v>
      </c>
      <c r="W15" s="44" t="e">
        <f t="shared" si="10"/>
        <v>#REF!</v>
      </c>
      <c r="X15" s="44" t="e">
        <f t="shared" si="10"/>
        <v>#REF!</v>
      </c>
      <c r="Y15" s="44" t="e">
        <f t="shared" si="10"/>
        <v>#REF!</v>
      </c>
      <c r="Z15" s="44">
        <f t="shared" si="10"/>
        <v>24695.263139597108</v>
      </c>
      <c r="AA15" s="44">
        <f t="shared" si="10"/>
        <v>23852.316312134411</v>
      </c>
      <c r="AB15" s="44">
        <f t="shared" si="10"/>
        <v>25652.942730976913</v>
      </c>
      <c r="AC15" s="44">
        <f t="shared" si="10"/>
        <v>27900.926396761239</v>
      </c>
      <c r="AD15" s="44">
        <f t="shared" si="10"/>
        <v>32163.6673617618</v>
      </c>
      <c r="AE15" s="44">
        <f t="shared" si="10"/>
        <v>35909.841922580119</v>
      </c>
      <c r="AF15" s="44">
        <f t="shared" si="10"/>
        <v>37901.416918079485</v>
      </c>
      <c r="AG15" s="44">
        <f t="shared" si="10"/>
        <v>40426.5250851128</v>
      </c>
      <c r="AH15" s="44">
        <f t="shared" si="10"/>
        <v>45120.683370725201</v>
      </c>
      <c r="AI15" s="44">
        <f t="shared" si="10"/>
        <v>47119.232116944011</v>
      </c>
      <c r="AJ15" s="44">
        <f t="shared" si="10"/>
        <v>50506.853028191632</v>
      </c>
      <c r="AK15" s="44">
        <f t="shared" si="10"/>
        <v>56596.574345201821</v>
      </c>
      <c r="AL15" s="44">
        <f t="shared" si="10"/>
        <v>61143.661386098487</v>
      </c>
      <c r="AM15" s="44">
        <f t="shared" si="10"/>
        <v>67294.056418477732</v>
      </c>
      <c r="AN15" s="44">
        <f t="shared" si="10"/>
        <v>70746.004262912684</v>
      </c>
      <c r="AO15" s="44">
        <f t="shared" si="10"/>
        <v>70875.075757368482</v>
      </c>
      <c r="AP15" s="44">
        <f t="shared" si="10"/>
        <v>70832.452685320735</v>
      </c>
      <c r="AQ15" s="44">
        <f t="shared" si="10"/>
        <v>72320.40728680625</v>
      </c>
      <c r="AR15" s="44">
        <f t="shared" si="10"/>
        <v>73735.198680539528</v>
      </c>
      <c r="AS15" s="44">
        <f t="shared" si="10"/>
        <v>78422.594337829942</v>
      </c>
      <c r="AT15" s="44">
        <f t="shared" si="10"/>
        <v>79926.421918596607</v>
      </c>
      <c r="AU15" s="44">
        <f t="shared" si="10"/>
        <v>78102.343369792681</v>
      </c>
      <c r="AV15" s="44">
        <f t="shared" si="10"/>
        <v>80668.632214871919</v>
      </c>
      <c r="AW15" s="44">
        <f t="shared" si="10"/>
        <v>84271.100839510851</v>
      </c>
      <c r="AX15" s="44">
        <f t="shared" si="10"/>
        <v>87817.744861094572</v>
      </c>
      <c r="AY15" s="44">
        <f t="shared" si="10"/>
        <v>90379.227007945854</v>
      </c>
      <c r="AZ15" s="44">
        <f t="shared" si="10"/>
        <v>91268.986631155858</v>
      </c>
      <c r="BA15" s="44">
        <f t="shared" si="10"/>
        <v>90749.132489734417</v>
      </c>
      <c r="BB15" s="44">
        <f t="shared" si="10"/>
        <v>92215.819866651684</v>
      </c>
      <c r="BC15" s="44">
        <f t="shared" si="10"/>
        <v>93335.378463584653</v>
      </c>
      <c r="BD15" s="44">
        <f t="shared" si="10"/>
        <v>96258.613591156405</v>
      </c>
      <c r="BE15" s="44">
        <f t="shared" si="10"/>
        <v>98490.517000812251</v>
      </c>
    </row>
    <row r="16" spans="1:57" ht="12" thickBot="1" x14ac:dyDescent="0.25">
      <c r="A16" s="43" t="s">
        <v>60</v>
      </c>
      <c r="B16" s="44" t="e">
        <f t="shared" ref="B16:BE16" si="11">B32+B48+B64</f>
        <v>#REF!</v>
      </c>
      <c r="C16" s="44" t="e">
        <f t="shared" si="11"/>
        <v>#REF!</v>
      </c>
      <c r="D16" s="44" t="e">
        <f t="shared" si="11"/>
        <v>#REF!</v>
      </c>
      <c r="E16" s="44" t="e">
        <f t="shared" si="11"/>
        <v>#REF!</v>
      </c>
      <c r="F16" s="44" t="e">
        <f t="shared" si="11"/>
        <v>#REF!</v>
      </c>
      <c r="G16" s="44" t="e">
        <f t="shared" si="11"/>
        <v>#REF!</v>
      </c>
      <c r="H16" s="44" t="e">
        <f t="shared" si="11"/>
        <v>#REF!</v>
      </c>
      <c r="I16" s="44" t="e">
        <f t="shared" si="11"/>
        <v>#REF!</v>
      </c>
      <c r="J16" s="44" t="e">
        <f t="shared" si="11"/>
        <v>#REF!</v>
      </c>
      <c r="K16" s="44" t="e">
        <f t="shared" si="11"/>
        <v>#REF!</v>
      </c>
      <c r="L16" s="44" t="e">
        <f t="shared" si="11"/>
        <v>#REF!</v>
      </c>
      <c r="M16" s="44" t="e">
        <f t="shared" si="11"/>
        <v>#REF!</v>
      </c>
      <c r="N16" s="44" t="e">
        <f t="shared" si="11"/>
        <v>#REF!</v>
      </c>
      <c r="O16" s="44" t="e">
        <f t="shared" si="11"/>
        <v>#REF!</v>
      </c>
      <c r="P16" s="44" t="e">
        <f t="shared" si="11"/>
        <v>#REF!</v>
      </c>
      <c r="Q16" s="44" t="e">
        <f t="shared" si="11"/>
        <v>#REF!</v>
      </c>
      <c r="R16" s="44" t="e">
        <f t="shared" si="11"/>
        <v>#REF!</v>
      </c>
      <c r="S16" s="44" t="e">
        <f t="shared" si="11"/>
        <v>#REF!</v>
      </c>
      <c r="T16" s="44" t="e">
        <f t="shared" si="11"/>
        <v>#REF!</v>
      </c>
      <c r="U16" s="44" t="e">
        <f t="shared" si="11"/>
        <v>#REF!</v>
      </c>
      <c r="V16" s="44" t="e">
        <f t="shared" si="11"/>
        <v>#REF!</v>
      </c>
      <c r="W16" s="44" t="e">
        <f t="shared" si="11"/>
        <v>#REF!</v>
      </c>
      <c r="X16" s="44" t="e">
        <f t="shared" si="11"/>
        <v>#REF!</v>
      </c>
      <c r="Y16" s="44" t="e">
        <f t="shared" si="11"/>
        <v>#REF!</v>
      </c>
      <c r="Z16" s="44">
        <f t="shared" si="11"/>
        <v>552.29442923553211</v>
      </c>
      <c r="AA16" s="44">
        <f t="shared" si="11"/>
        <v>464.65861663146183</v>
      </c>
      <c r="AB16" s="44">
        <f t="shared" si="11"/>
        <v>475.89029635158607</v>
      </c>
      <c r="AC16" s="44">
        <f t="shared" si="11"/>
        <v>513.53506032145071</v>
      </c>
      <c r="AD16" s="44">
        <f t="shared" si="11"/>
        <v>539.97460820865581</v>
      </c>
      <c r="AE16" s="44">
        <f t="shared" si="11"/>
        <v>627.93891777092563</v>
      </c>
      <c r="AF16" s="44">
        <f t="shared" si="11"/>
        <v>246.16585830913192</v>
      </c>
      <c r="AG16" s="44">
        <f t="shared" si="11"/>
        <v>311.97254866219936</v>
      </c>
      <c r="AH16" s="44">
        <f t="shared" si="11"/>
        <v>312.26983253189627</v>
      </c>
      <c r="AI16" s="44">
        <f t="shared" si="11"/>
        <v>337.09665887357471</v>
      </c>
      <c r="AJ16" s="44">
        <f t="shared" si="11"/>
        <v>428.14001041893533</v>
      </c>
      <c r="AK16" s="44">
        <f t="shared" si="11"/>
        <v>488.31663607507767</v>
      </c>
      <c r="AL16" s="44">
        <f t="shared" si="11"/>
        <v>548.62443212903736</v>
      </c>
      <c r="AM16" s="44">
        <f t="shared" si="11"/>
        <v>521.66043605111054</v>
      </c>
      <c r="AN16" s="44">
        <f t="shared" si="11"/>
        <v>580.27123793106398</v>
      </c>
      <c r="AO16" s="44">
        <f t="shared" si="11"/>
        <v>664.07222467088411</v>
      </c>
      <c r="AP16" s="44">
        <f t="shared" si="11"/>
        <v>1109.2112763267189</v>
      </c>
      <c r="AQ16" s="44">
        <f t="shared" si="11"/>
        <v>1591.6861025305354</v>
      </c>
      <c r="AR16" s="44">
        <f t="shared" si="11"/>
        <v>1950.5244390617538</v>
      </c>
      <c r="AS16" s="44">
        <f t="shared" si="11"/>
        <v>2287.5730096713451</v>
      </c>
      <c r="AT16" s="44">
        <f t="shared" si="11"/>
        <v>2692.1517618241915</v>
      </c>
      <c r="AU16" s="44">
        <f t="shared" si="11"/>
        <v>3060.7382114450193</v>
      </c>
      <c r="AV16" s="44">
        <f t="shared" si="11"/>
        <v>3365.4125781266653</v>
      </c>
      <c r="AW16" s="44">
        <f t="shared" si="11"/>
        <v>3648.9065662981316</v>
      </c>
      <c r="AX16" s="44">
        <f t="shared" si="11"/>
        <v>3857.459875623787</v>
      </c>
      <c r="AY16" s="44">
        <f t="shared" si="11"/>
        <v>4028.0185451697062</v>
      </c>
      <c r="AZ16" s="44">
        <f t="shared" si="11"/>
        <v>4142.1402381075186</v>
      </c>
      <c r="BA16" s="44">
        <f t="shared" si="11"/>
        <v>4202.3471685922277</v>
      </c>
      <c r="BB16" s="44">
        <f t="shared" si="11"/>
        <v>4180.0140005378225</v>
      </c>
      <c r="BC16" s="44">
        <f t="shared" si="11"/>
        <v>4162.3997159412138</v>
      </c>
      <c r="BD16" s="44">
        <f t="shared" si="11"/>
        <v>4121.8013893602956</v>
      </c>
      <c r="BE16" s="44">
        <f t="shared" si="11"/>
        <v>4003.8143017539733</v>
      </c>
    </row>
    <row r="17" spans="1:57" ht="12" thickBot="1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</row>
    <row r="18" spans="1:57" x14ac:dyDescent="0.2">
      <c r="A18" s="40" t="s">
        <v>76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</row>
    <row r="19" spans="1:57" ht="12" thickBot="1" x14ac:dyDescent="0.25">
      <c r="A19" s="48"/>
      <c r="B19" s="48" t="e">
        <f t="shared" ref="B19:AO19" si="12">B4</f>
        <v>#REF!</v>
      </c>
      <c r="C19" s="48" t="e">
        <f t="shared" si="12"/>
        <v>#REF!</v>
      </c>
      <c r="D19" s="48" t="str">
        <f t="shared" si="12"/>
        <v xml:space="preserve">97/98 </v>
      </c>
      <c r="E19" s="48" t="str">
        <f t="shared" si="12"/>
        <v xml:space="preserve">98/99 </v>
      </c>
      <c r="F19" s="48" t="str">
        <f t="shared" si="12"/>
        <v xml:space="preserve">99/00 </v>
      </c>
      <c r="G19" s="48" t="str">
        <f t="shared" si="12"/>
        <v xml:space="preserve">00/01 </v>
      </c>
      <c r="H19" s="48" t="str">
        <f t="shared" si="12"/>
        <v xml:space="preserve">01/02 </v>
      </c>
      <c r="I19" s="48" t="str">
        <f t="shared" si="12"/>
        <v xml:space="preserve">02/03 </v>
      </c>
      <c r="J19" s="48" t="str">
        <f t="shared" si="12"/>
        <v xml:space="preserve">03/04 </v>
      </c>
      <c r="K19" s="48" t="str">
        <f t="shared" si="12"/>
        <v xml:space="preserve">04/05 </v>
      </c>
      <c r="L19" s="48" t="str">
        <f t="shared" si="12"/>
        <v xml:space="preserve">05/06 </v>
      </c>
      <c r="M19" s="48" t="str">
        <f t="shared" si="12"/>
        <v xml:space="preserve">06/07 </v>
      </c>
      <c r="N19" s="48" t="str">
        <f t="shared" si="12"/>
        <v xml:space="preserve">07/08 </v>
      </c>
      <c r="O19" s="48" t="str">
        <f t="shared" si="12"/>
        <v xml:space="preserve">08/09 </v>
      </c>
      <c r="P19" s="48" t="str">
        <f t="shared" si="12"/>
        <v xml:space="preserve">09/10 </v>
      </c>
      <c r="Q19" s="48" t="str">
        <f t="shared" si="12"/>
        <v xml:space="preserve">10/11 </v>
      </c>
      <c r="R19" s="48" t="str">
        <f t="shared" si="12"/>
        <v xml:space="preserve">11/12 </v>
      </c>
      <c r="S19" s="48" t="str">
        <f t="shared" si="12"/>
        <v xml:space="preserve">12/13 </v>
      </c>
      <c r="T19" s="48" t="str">
        <f t="shared" si="12"/>
        <v xml:space="preserve">13/14 </v>
      </c>
      <c r="U19" s="48" t="str">
        <f t="shared" si="12"/>
        <v xml:space="preserve">14/15 </v>
      </c>
      <c r="V19" s="48" t="str">
        <f t="shared" si="12"/>
        <v xml:space="preserve">15/16 </v>
      </c>
      <c r="W19" s="48" t="str">
        <f t="shared" si="12"/>
        <v xml:space="preserve">16/17 </v>
      </c>
      <c r="X19" s="48" t="str">
        <f t="shared" si="12"/>
        <v xml:space="preserve">17/18 </v>
      </c>
      <c r="Y19" s="48">
        <f t="shared" si="12"/>
        <v>2018</v>
      </c>
      <c r="Z19" s="48">
        <f t="shared" si="12"/>
        <v>2019</v>
      </c>
      <c r="AA19" s="48">
        <f t="shared" si="12"/>
        <v>2020</v>
      </c>
      <c r="AB19" s="48">
        <f t="shared" si="12"/>
        <v>2021</v>
      </c>
      <c r="AC19" s="48">
        <f t="shared" si="12"/>
        <v>2022</v>
      </c>
      <c r="AD19" s="48">
        <f t="shared" si="12"/>
        <v>2023</v>
      </c>
      <c r="AE19" s="48">
        <f t="shared" si="12"/>
        <v>2024</v>
      </c>
      <c r="AF19" s="48">
        <f t="shared" si="12"/>
        <v>2025</v>
      </c>
      <c r="AG19" s="48">
        <f t="shared" si="12"/>
        <v>2026</v>
      </c>
      <c r="AH19" s="48">
        <f t="shared" si="12"/>
        <v>2027</v>
      </c>
      <c r="AI19" s="48">
        <f t="shared" si="12"/>
        <v>2028</v>
      </c>
      <c r="AJ19" s="48">
        <f t="shared" si="12"/>
        <v>2029</v>
      </c>
      <c r="AK19" s="48">
        <f t="shared" si="12"/>
        <v>2030</v>
      </c>
      <c r="AL19" s="48">
        <f t="shared" si="12"/>
        <v>2031</v>
      </c>
      <c r="AM19" s="48">
        <f t="shared" si="12"/>
        <v>2032</v>
      </c>
      <c r="AN19" s="48">
        <f t="shared" si="12"/>
        <v>2033</v>
      </c>
      <c r="AO19" s="48">
        <f t="shared" si="12"/>
        <v>2034</v>
      </c>
      <c r="AP19" s="48">
        <f>AP4</f>
        <v>2035</v>
      </c>
      <c r="AQ19" s="48">
        <f t="shared" ref="AQ19:BE19" si="13">AQ4</f>
        <v>2036</v>
      </c>
      <c r="AR19" s="48">
        <f t="shared" si="13"/>
        <v>2037</v>
      </c>
      <c r="AS19" s="48">
        <f t="shared" si="13"/>
        <v>2038</v>
      </c>
      <c r="AT19" s="48">
        <f t="shared" si="13"/>
        <v>2039</v>
      </c>
      <c r="AU19" s="48">
        <f t="shared" si="13"/>
        <v>2040</v>
      </c>
      <c r="AV19" s="48">
        <f t="shared" si="13"/>
        <v>2041</v>
      </c>
      <c r="AW19" s="48">
        <f t="shared" si="13"/>
        <v>2042</v>
      </c>
      <c r="AX19" s="48">
        <f t="shared" si="13"/>
        <v>2043</v>
      </c>
      <c r="AY19" s="48">
        <f t="shared" si="13"/>
        <v>2044</v>
      </c>
      <c r="AZ19" s="48">
        <f t="shared" si="13"/>
        <v>2045</v>
      </c>
      <c r="BA19" s="48">
        <f t="shared" si="13"/>
        <v>2046</v>
      </c>
      <c r="BB19" s="48">
        <f t="shared" si="13"/>
        <v>2047</v>
      </c>
      <c r="BC19" s="48">
        <f t="shared" si="13"/>
        <v>2048</v>
      </c>
      <c r="BD19" s="48">
        <f t="shared" si="13"/>
        <v>2049</v>
      </c>
      <c r="BE19" s="48">
        <f t="shared" si="13"/>
        <v>2050</v>
      </c>
    </row>
    <row r="20" spans="1:57" x14ac:dyDescent="0.2">
      <c r="A20" s="49" t="str">
        <f>'[7]Inedible Tallow Complex'!A3</f>
        <v>Carryin (October 1)</v>
      </c>
      <c r="B20" s="50" t="e">
        <f>'Inedible Tallow'!B20+DCO!B22+UCO!B22+'Choice White Grease'!B22+'Poultry Fat'!B22</f>
        <v>#REF!</v>
      </c>
      <c r="C20" s="50" t="e">
        <f>'Inedible Tallow'!C20+DCO!C22+UCO!C22+'Choice White Grease'!C22+'Poultry Fat'!C22</f>
        <v>#REF!</v>
      </c>
      <c r="D20" s="50" t="e">
        <f>'Inedible Tallow'!D20+DCO!D22+UCO!D22+'Choice White Grease'!D22+'Poultry Fat'!D22</f>
        <v>#REF!</v>
      </c>
      <c r="E20" s="50">
        <f>'Inedible Tallow'!E20+DCO!E22+UCO!E22+'Choice White Grease'!E22+'Poultry Fat'!E22</f>
        <v>357.33465211459759</v>
      </c>
      <c r="F20" s="50" t="e">
        <f>'Inedible Tallow'!F20+DCO!F22+UCO!F22+'Choice White Grease'!F22+'Poultry Fat'!F22</f>
        <v>#REF!</v>
      </c>
      <c r="G20" s="50" t="e">
        <f>'Inedible Tallow'!G20+DCO!G22+UCO!G22+'Choice White Grease'!G22+'Poultry Fat'!G22</f>
        <v>#REF!</v>
      </c>
      <c r="H20" s="50">
        <f>'Inedible Tallow'!H20+DCO!H22+UCO!H22+'Choice White Grease'!H22+'Poultry Fat'!H22</f>
        <v>327.39999999999998</v>
      </c>
      <c r="I20" s="50">
        <f>'Inedible Tallow'!I20+DCO!I22+UCO!I22+'Choice White Grease'!I22+'Poultry Fat'!I22</f>
        <v>345.6</v>
      </c>
      <c r="J20" s="50">
        <f>'Inedible Tallow'!J20+DCO!J22+UCO!J22+'Choice White Grease'!J22+'Poultry Fat'!J22</f>
        <v>277.12062500000002</v>
      </c>
      <c r="K20" s="50">
        <f>'Inedible Tallow'!K20+DCO!K22+UCO!K22+'Choice White Grease'!K22+'Poultry Fat'!K22</f>
        <v>367.64549999999997</v>
      </c>
      <c r="L20" s="50">
        <f>'Inedible Tallow'!L20+DCO!L22+UCO!L22+'Choice White Grease'!L22+'Poultry Fat'!L22</f>
        <v>302.13637499999999</v>
      </c>
      <c r="M20" s="50">
        <f>'Inedible Tallow'!M20+DCO!M22+UCO!M22+'Choice White Grease'!M22+'Poultry Fat'!M22</f>
        <v>321.10000000000002</v>
      </c>
      <c r="N20" s="50">
        <f>'Inedible Tallow'!N20+DCO!N22+UCO!N22+'Choice White Grease'!N22+'Poultry Fat'!N22</f>
        <v>352.70000000000005</v>
      </c>
      <c r="O20" s="50">
        <f>'Inedible Tallow'!O20+DCO!O22+UCO!O22+'Choice White Grease'!O22+'Poultry Fat'!O22</f>
        <v>327.40000000000003</v>
      </c>
      <c r="P20" s="50">
        <f>'Inedible Tallow'!P20+DCO!P22+UCO!P22+'Choice White Grease'!P22+'Poultry Fat'!P22</f>
        <v>346.1</v>
      </c>
      <c r="Q20" s="50">
        <f>'Inedible Tallow'!Q20+DCO!Q22+UCO!Q22+'Choice White Grease'!Q22+'Poultry Fat'!Q22</f>
        <v>419.51835337918033</v>
      </c>
      <c r="R20" s="50">
        <f>'Inedible Tallow'!R20+DCO!R22+UCO!R22+'Choice White Grease'!R22+'Poultry Fat'!R22</f>
        <v>411.18671141370231</v>
      </c>
      <c r="S20" s="50">
        <f>'Inedible Tallow'!S20+DCO!S22+UCO!S22+'Choice White Grease'!S22+'Poultry Fat'!S22</f>
        <v>396.412179675603</v>
      </c>
      <c r="T20" s="50">
        <f>'Inedible Tallow'!T20+DCO!T22+UCO!T22+'Choice White Grease'!T22+'Poultry Fat'!T22</f>
        <v>389.69173783780423</v>
      </c>
      <c r="U20" s="50">
        <f>'Inedible Tallow'!U20+DCO!U22+UCO!U22+'Choice White Grease'!U22+'Poultry Fat'!U22</f>
        <v>392.83234211474644</v>
      </c>
      <c r="V20" s="50">
        <f>'Inedible Tallow'!V20+DCO!V22+UCO!V22+'Choice White Grease'!V22+'Poultry Fat'!V22</f>
        <v>291.11495156844546</v>
      </c>
      <c r="W20" s="50">
        <f>'Inedible Tallow'!W20+DCO!W22+UCO!W22+'Choice White Grease'!W22+'Poultry Fat'!W22</f>
        <v>286.86670434861492</v>
      </c>
      <c r="X20" s="50">
        <f>'Inedible Tallow'!X20+DCO!X22+UCO!X22+'Choice White Grease'!X22+'Poultry Fat'!X22</f>
        <v>292.51205295578342</v>
      </c>
      <c r="Y20" s="50">
        <f>'Inedible Tallow'!Y20+DCO!Y22+UCO!Y22+'Choice White Grease'!Y22+'Poultry Fat'!Y22</f>
        <v>348.28719074782856</v>
      </c>
      <c r="Z20" s="50">
        <f>'Inedible Tallow'!Z20+DCO!Z22+UCO!Z22+'Choice White Grease'!Z22+'Poultry Fat'!Z22</f>
        <v>341.44937299438277</v>
      </c>
      <c r="AA20" s="50">
        <f>'Inedible Tallow'!AA20+DCO!AA22+UCO!AA22+'Choice White Grease'!AA22+'Poultry Fat'!AA22</f>
        <v>352.11255216141575</v>
      </c>
      <c r="AB20" s="50">
        <f>'Inedible Tallow'!AB20+DCO!AB22+UCO!AB22+'Choice White Grease'!AB22+'Poultry Fat'!AB22</f>
        <v>338.38990519573434</v>
      </c>
      <c r="AC20" s="50">
        <f>'Inedible Tallow'!AC20+DCO!AC22+UCO!AC22+'Choice White Grease'!AC22+'Poultry Fat'!AC22</f>
        <v>340.71813521914498</v>
      </c>
      <c r="AD20" s="51">
        <f>'Inedible Tallow'!AD20+DCO!AD22+UCO!AD22+'Choice White Grease'!AD22+'Poultry Fat'!AD22</f>
        <v>378.42165700338671</v>
      </c>
      <c r="AE20" s="51">
        <f>'Inedible Tallow'!AE20+DCO!AE22+UCO!AE22+'Choice White Grease'!AE22+'Poultry Fat'!AE22</f>
        <v>323.7148266133305</v>
      </c>
      <c r="AF20" s="51">
        <f>'Inedible Tallow'!AF20+DCO!AF22+UCO!AF22+'Choice White Grease'!AF22+'Poultry Fat'!AF22</f>
        <v>290.00018138955983</v>
      </c>
      <c r="AG20" s="51">
        <f>'Inedible Tallow'!AG20+DCO!AG22+UCO!AG22+'Choice White Grease'!AG22+'Poultry Fat'!AG22</f>
        <v>-81.540238429989316</v>
      </c>
      <c r="AH20" s="51">
        <f>'Inedible Tallow'!AH20+DCO!AH22+UCO!AH22+'Choice White Grease'!AH22+'Poultry Fat'!AH22</f>
        <v>-23.885494268661233</v>
      </c>
      <c r="AI20" s="51">
        <f>'Inedible Tallow'!AI20+DCO!AI22+UCO!AI22+'Choice White Grease'!AI22+'Poultry Fat'!AI22</f>
        <v>-6.9811868203100857</v>
      </c>
      <c r="AJ20" s="51">
        <f>'Inedible Tallow'!AJ20+DCO!AJ22+UCO!AJ22+'Choice White Grease'!AJ22+'Poultry Fat'!AJ22</f>
        <v>15.826210545936419</v>
      </c>
      <c r="AK20" s="51">
        <f>'Inedible Tallow'!AK20+DCO!AK22+UCO!AK22+'Choice White Grease'!AK22+'Poultry Fat'!AK22</f>
        <v>61.438191178640267</v>
      </c>
      <c r="AL20" s="51">
        <f>'Inedible Tallow'!AL20+DCO!AL22+UCO!AL22+'Choice White Grease'!AL22+'Poultry Fat'!AL22</f>
        <v>124.481156745443</v>
      </c>
      <c r="AM20" s="51">
        <f>'Inedible Tallow'!AM20+DCO!AM22+UCO!AM22+'Choice White Grease'!AM22+'Poultry Fat'!AM22</f>
        <v>187.88089333515862</v>
      </c>
      <c r="AN20" s="51">
        <f>'Inedible Tallow'!AN20+DCO!AN22+UCO!AN22+'Choice White Grease'!AN22+'Poultry Fat'!AN22</f>
        <v>244.52692406996633</v>
      </c>
      <c r="AO20" s="51">
        <f>'Inedible Tallow'!AO20+DCO!AO22+UCO!AO22+'Choice White Grease'!AO22+'Poultry Fat'!AO22</f>
        <v>316.25631853553779</v>
      </c>
      <c r="AP20" s="51">
        <f>'Inedible Tallow'!AP20+DCO!AP22+UCO!AP22+'Choice White Grease'!AP22+'Poultry Fat'!AP22</f>
        <v>353.35079529602763</v>
      </c>
      <c r="AQ20" s="51">
        <f>'Inedible Tallow'!AQ20+DCO!AQ22+UCO!AQ22+'Choice White Grease'!AQ22+'Poultry Fat'!AQ22</f>
        <v>409.17252814490587</v>
      </c>
      <c r="AR20" s="51">
        <f>'Inedible Tallow'!AR20+DCO!AR22+UCO!AR22+'Choice White Grease'!AR22+'Poultry Fat'!AR22</f>
        <v>499.5188007867838</v>
      </c>
      <c r="AS20" s="51">
        <f>'Inedible Tallow'!AS20+DCO!AS22+UCO!AS22+'Choice White Grease'!AS22+'Poultry Fat'!AS22</f>
        <v>544.22725659752041</v>
      </c>
      <c r="AT20" s="51">
        <f>'Inedible Tallow'!AT20+DCO!AT22+UCO!AT22+'Choice White Grease'!AT22+'Poultry Fat'!AT22</f>
        <v>572.43656789229306</v>
      </c>
      <c r="AU20" s="51">
        <f>'Inedible Tallow'!AU20+DCO!AU22+UCO!AU22+'Choice White Grease'!AU22+'Poultry Fat'!AU22</f>
        <v>676.40286319590621</v>
      </c>
      <c r="AV20" s="51">
        <f>'Inedible Tallow'!AV20+DCO!AV22+UCO!AV22+'Choice White Grease'!AV22+'Poultry Fat'!AV22</f>
        <v>752.51885616247546</v>
      </c>
      <c r="AW20" s="51">
        <f>'Inedible Tallow'!AW20+DCO!AW22+UCO!AW22+'Choice White Grease'!AW22+'Poultry Fat'!AW22</f>
        <v>805.27645900250809</v>
      </c>
      <c r="AX20" s="51">
        <f>'Inedible Tallow'!AX20+DCO!AX22+UCO!AX22+'Choice White Grease'!AX22+'Poultry Fat'!AX22</f>
        <v>899.28908867400196</v>
      </c>
      <c r="AY20" s="51">
        <f>'Inedible Tallow'!AY20+DCO!AY22+UCO!AY22+'Choice White Grease'!AY22+'Poultry Fat'!AY22</f>
        <v>960.11262903213981</v>
      </c>
      <c r="AZ20" s="51">
        <f>'Inedible Tallow'!AZ20+DCO!AZ22+UCO!AZ22+'Choice White Grease'!AZ22+'Poultry Fat'!AZ22</f>
        <v>1038.7446138015068</v>
      </c>
      <c r="BA20" s="51">
        <f>'Inedible Tallow'!BA20+DCO!BA22+UCO!BA22+'Choice White Grease'!BA22+'Poultry Fat'!BA22</f>
        <v>1108.4236132411768</v>
      </c>
      <c r="BB20" s="51">
        <f>'Inedible Tallow'!BB20+DCO!BB22+UCO!BB22+'Choice White Grease'!BB22+'Poultry Fat'!BB22</f>
        <v>1171.4738660178205</v>
      </c>
      <c r="BC20" s="51">
        <f>'Inedible Tallow'!BC20+DCO!BC22+UCO!BC22+'Choice White Grease'!BC22+'Poultry Fat'!BC22</f>
        <v>1198.8730164501485</v>
      </c>
      <c r="BD20" s="51">
        <f>'Inedible Tallow'!BD20+DCO!BD22+UCO!BD22+'Choice White Grease'!BD22+'Poultry Fat'!BD22</f>
        <v>1270.0569319004483</v>
      </c>
      <c r="BE20" s="51">
        <f>'Inedible Tallow'!BE20+DCO!BE22+UCO!BE22+'Choice White Grease'!BE22+'Poultry Fat'!BE22</f>
        <v>1362.7014495261744</v>
      </c>
    </row>
    <row r="21" spans="1:57" x14ac:dyDescent="0.2">
      <c r="A21" s="49" t="str">
        <f>'[7]Inedible Tallow Complex'!A4</f>
        <v>Production</v>
      </c>
      <c r="B21" s="50">
        <f>'Inedible Tallow'!B21+DCO!B23+UCO!B23+'Choice White Grease'!B23+'Poultry Fat'!B23</f>
        <v>7588.9984737621735</v>
      </c>
      <c r="C21" s="50">
        <f>'Inedible Tallow'!C21+DCO!C23+UCO!C23+'Choice White Grease'!C23+'Poultry Fat'!C23</f>
        <v>7305.5308643582039</v>
      </c>
      <c r="D21" s="50">
        <f>'Inedible Tallow'!D21+DCO!D23+UCO!D23+'Choice White Grease'!D23+'Poultry Fat'!D23</f>
        <v>7763.3442201873977</v>
      </c>
      <c r="E21" s="50">
        <f>'Inedible Tallow'!E21+DCO!E23+UCO!E23+'Choice White Grease'!E23+'Poultry Fat'!E23</f>
        <v>8327.9103250598218</v>
      </c>
      <c r="F21" s="50">
        <f>'Inedible Tallow'!F21+DCO!F23+UCO!F23+'Choice White Grease'!F23+'Poultry Fat'!F23</f>
        <v>7847.3247379039949</v>
      </c>
      <c r="G21" s="50">
        <f>'Inedible Tallow'!G21+DCO!G23+UCO!G23+'Choice White Grease'!G23+'Poultry Fat'!G23</f>
        <v>7241.0925865080299</v>
      </c>
      <c r="H21" s="50">
        <f>'Inedible Tallow'!H21+DCO!H23+UCO!H23+'Choice White Grease'!H23+'Poultry Fat'!H23</f>
        <v>7968.6080865792919</v>
      </c>
      <c r="I21" s="50">
        <f>'Inedible Tallow'!I21+DCO!I23+UCO!I23+'Choice White Grease'!I23+'Poultry Fat'!I23</f>
        <v>7974.6506837677916</v>
      </c>
      <c r="J21" s="50">
        <f>'Inedible Tallow'!J21+DCO!J23+UCO!J23+'Choice White Grease'!J23+'Poultry Fat'!J23</f>
        <v>8143.2486019846956</v>
      </c>
      <c r="K21" s="50">
        <f>'Inedible Tallow'!K21+DCO!K23+UCO!K23+'Choice White Grease'!K23+'Poultry Fat'!K23</f>
        <v>8602.460613530242</v>
      </c>
      <c r="L21" s="50">
        <f>'Inedible Tallow'!L21+DCO!L23+UCO!L23+'Choice White Grease'!L23+'Poultry Fat'!L23</f>
        <v>8727.9812605706338</v>
      </c>
      <c r="M21" s="50">
        <f>'Inedible Tallow'!M21+DCO!M23+UCO!M23+'Choice White Grease'!M23+'Poultry Fat'!M23</f>
        <v>8896.5743414105655</v>
      </c>
      <c r="N21" s="50">
        <f>'Inedible Tallow'!N21+DCO!N23+UCO!N23+'Choice White Grease'!N23+'Poultry Fat'!N23</f>
        <v>8872.831862382136</v>
      </c>
      <c r="O21" s="50">
        <f>'Inedible Tallow'!O21+DCO!O23+UCO!O23+'Choice White Grease'!O23+'Poultry Fat'!O23</f>
        <v>8586.4210669954409</v>
      </c>
      <c r="P21" s="50">
        <f>'Inedible Tallow'!P21+DCO!P23+UCO!P23+'Choice White Grease'!P23+'Poultry Fat'!P23</f>
        <v>9274.4263283072141</v>
      </c>
      <c r="Q21" s="50">
        <f>'Inedible Tallow'!Q21+DCO!Q23+UCO!Q23+'Choice White Grease'!Q23+'Poultry Fat'!Q23</f>
        <v>9785.0754310924312</v>
      </c>
      <c r="R21" s="50">
        <f>'Inedible Tallow'!R21+DCO!R23+UCO!R23+'Choice White Grease'!R23+'Poultry Fat'!R23</f>
        <v>10080.935848200948</v>
      </c>
      <c r="S21" s="50">
        <f>'Inedible Tallow'!S21+DCO!S23+UCO!S23+'Choice White Grease'!S23+'Poultry Fat'!S23</f>
        <v>10411.816457697392</v>
      </c>
      <c r="T21" s="50">
        <f>'Inedible Tallow'!T21+DCO!T23+UCO!T23+'Choice White Grease'!T23+'Poultry Fat'!T23</f>
        <v>10705.55931117537</v>
      </c>
      <c r="U21" s="50">
        <f>'Inedible Tallow'!U21+DCO!U23+UCO!U23+'Choice White Grease'!U23+'Poultry Fat'!U23</f>
        <v>11675.497694683934</v>
      </c>
      <c r="V21" s="50">
        <f>'Inedible Tallow'!V21+DCO!V23+UCO!V23+'Choice White Grease'!V23+'Poultry Fat'!V23</f>
        <v>13634.727573981359</v>
      </c>
      <c r="W21" s="50">
        <f>'Inedible Tallow'!W21+DCO!W23+UCO!W23+'Choice White Grease'!W23+'Poultry Fat'!W23</f>
        <v>14407.191852794014</v>
      </c>
      <c r="X21" s="50">
        <f>'Inedible Tallow'!X21+DCO!X23+UCO!X23+'Choice White Grease'!X23+'Poultry Fat'!X23</f>
        <v>15189.529901650321</v>
      </c>
      <c r="Y21" s="50">
        <f>'Inedible Tallow'!Y21+DCO!Y23+UCO!Y23+'Choice White Grease'!Y23+'Poultry Fat'!Y23</f>
        <v>15503.245670860721</v>
      </c>
      <c r="Z21" s="50">
        <f>'Inedible Tallow'!Z21+DCO!Z23+UCO!Z23+'Choice White Grease'!Z23+'Poultry Fat'!Z23</f>
        <v>15532.694824849372</v>
      </c>
      <c r="AA21" s="50">
        <f>'Inedible Tallow'!AA21+DCO!AA23+UCO!AA23+'Choice White Grease'!AA23+'Poultry Fat'!AA23</f>
        <v>14410.041248704283</v>
      </c>
      <c r="AB21" s="50">
        <f>'Inedible Tallow'!AB21+DCO!AB23+UCO!AB23+'Choice White Grease'!AB23+'Poultry Fat'!AB23</f>
        <v>15514.074672883567</v>
      </c>
      <c r="AC21" s="51">
        <f>'Inedible Tallow'!AC21+DCO!AC23+UCO!AC23+'Choice White Grease'!AC23+'Poultry Fat'!AC23</f>
        <v>16832.921760065434</v>
      </c>
      <c r="AD21" s="51">
        <f>'Inedible Tallow'!AD21+DCO!AD23+UCO!AD23+'Choice White Grease'!AD23+'Poultry Fat'!AD23</f>
        <v>18211.231606885231</v>
      </c>
      <c r="AE21" s="51">
        <f>'Inedible Tallow'!AE21+DCO!AE23+UCO!AE23+'Choice White Grease'!AE23+'Poultry Fat'!AE23</f>
        <v>18919.432418080196</v>
      </c>
      <c r="AF21" s="51">
        <f>'Inedible Tallow'!AF21+DCO!AF23+UCO!AF23+'Choice White Grease'!AF23+'Poultry Fat'!AF23</f>
        <v>19094.982832945909</v>
      </c>
      <c r="AG21" s="51">
        <f>'Inedible Tallow'!AG21+DCO!AG23+UCO!AG23+'Choice White Grease'!AG23+'Poultry Fat'!AG23</f>
        <v>19694.712823028054</v>
      </c>
      <c r="AH21" s="51">
        <f>'Inedible Tallow'!AH21+DCO!AH23+UCO!AH23+'Choice White Grease'!AH23+'Poultry Fat'!AH23</f>
        <v>20503.674864851557</v>
      </c>
      <c r="AI21" s="51">
        <f>'Inedible Tallow'!AI21+DCO!AI23+UCO!AI23+'Choice White Grease'!AI23+'Poultry Fat'!AI23</f>
        <v>21184.679169953808</v>
      </c>
      <c r="AJ21" s="51">
        <f>'Inedible Tallow'!AJ21+DCO!AJ23+UCO!AJ23+'Choice White Grease'!AJ23+'Poultry Fat'!AJ23</f>
        <v>21485.924358786237</v>
      </c>
      <c r="AK21" s="51">
        <f>'Inedible Tallow'!AK21+DCO!AK23+UCO!AK23+'Choice White Grease'!AK23+'Poultry Fat'!AK23</f>
        <v>22910.316090727738</v>
      </c>
      <c r="AL21" s="51">
        <f>'Inedible Tallow'!AL21+DCO!AL23+UCO!AL23+'Choice White Grease'!AL23+'Poultry Fat'!AL23</f>
        <v>23914.814671153188</v>
      </c>
      <c r="AM21" s="51">
        <f>'Inedible Tallow'!AM21+DCO!AM23+UCO!AM23+'Choice White Grease'!AM23+'Poultry Fat'!AM23</f>
        <v>25267.636350615419</v>
      </c>
      <c r="AN21" s="51">
        <f>'Inedible Tallow'!AN21+DCO!AN23+UCO!AN23+'Choice White Grease'!AN23+'Poultry Fat'!AN23</f>
        <v>26060.818112590303</v>
      </c>
      <c r="AO21" s="51">
        <f>'Inedible Tallow'!AO21+DCO!AO23+UCO!AO23+'Choice White Grease'!AO23+'Poultry Fat'!AO23</f>
        <v>27783.51370252647</v>
      </c>
      <c r="AP21" s="51">
        <f>'Inedible Tallow'!AP21+DCO!AP23+UCO!AP23+'Choice White Grease'!AP23+'Poultry Fat'!AP23</f>
        <v>28050.058196638056</v>
      </c>
      <c r="AQ21" s="51">
        <f>'Inedible Tallow'!AQ21+DCO!AQ23+UCO!AQ23+'Choice White Grease'!AQ23+'Poultry Fat'!AQ23</f>
        <v>28939.776505421516</v>
      </c>
      <c r="AR21" s="51">
        <f>'Inedible Tallow'!AR21+DCO!AR23+UCO!AR23+'Choice White Grease'!AR23+'Poultry Fat'!AR23</f>
        <v>29966.998818687705</v>
      </c>
      <c r="AS21" s="51">
        <f>'Inedible Tallow'!AS21+DCO!AS23+UCO!AS23+'Choice White Grease'!AS23+'Poultry Fat'!AS23</f>
        <v>31196.050367907643</v>
      </c>
      <c r="AT21" s="51">
        <f>'Inedible Tallow'!AT21+DCO!AT23+UCO!AT23+'Choice White Grease'!AT23+'Poultry Fat'!AT23</f>
        <v>32280.212390552671</v>
      </c>
      <c r="AU21" s="51">
        <f>'Inedible Tallow'!AU21+DCO!AU23+UCO!AU23+'Choice White Grease'!AU23+'Poultry Fat'!AU23</f>
        <v>33447.203984957072</v>
      </c>
      <c r="AV21" s="51">
        <f>'Inedible Tallow'!AV21+DCO!AV23+UCO!AV23+'Choice White Grease'!AV23+'Poultry Fat'!AV23</f>
        <v>34792.566350031724</v>
      </c>
      <c r="AW21" s="51">
        <f>'Inedible Tallow'!AW21+DCO!AW23+UCO!AW23+'Choice White Grease'!AW23+'Poultry Fat'!AW23</f>
        <v>36560.66916482793</v>
      </c>
      <c r="AX21" s="51">
        <f>'Inedible Tallow'!AX21+DCO!AX23+UCO!AX23+'Choice White Grease'!AX23+'Poultry Fat'!AX23</f>
        <v>37819.031269405845</v>
      </c>
      <c r="AY21" s="51">
        <f>'Inedible Tallow'!AY21+DCO!AY23+UCO!AY23+'Choice White Grease'!AY23+'Poultry Fat'!AY23</f>
        <v>39520.955488618136</v>
      </c>
      <c r="AZ21" s="51">
        <f>'Inedible Tallow'!AZ21+DCO!AZ23+UCO!AZ23+'Choice White Grease'!AZ23+'Poultry Fat'!AZ23</f>
        <v>41279.585293046483</v>
      </c>
      <c r="BA21" s="51">
        <f>'Inedible Tallow'!BA21+DCO!BA23+UCO!BA23+'Choice White Grease'!BA23+'Poultry Fat'!BA23</f>
        <v>43192.43790681372</v>
      </c>
      <c r="BB21" s="51">
        <f>'Inedible Tallow'!BB21+DCO!BB23+UCO!BB23+'Choice White Grease'!BB23+'Poultry Fat'!BB23</f>
        <v>45204.185755126295</v>
      </c>
      <c r="BC21" s="51">
        <f>'Inedible Tallow'!BC21+DCO!BC23+UCO!BC23+'Choice White Grease'!BC23+'Poultry Fat'!BC23</f>
        <v>47352.995707110851</v>
      </c>
      <c r="BD21" s="51">
        <f>'Inedible Tallow'!BD21+DCO!BD23+UCO!BD23+'Choice White Grease'!BD23+'Poultry Fat'!BD23</f>
        <v>49529.579170993376</v>
      </c>
      <c r="BE21" s="51">
        <f>'Inedible Tallow'!BE21+DCO!BE23+UCO!BE23+'Choice White Grease'!BE23+'Poultry Fat'!BE23</f>
        <v>51845.646533362284</v>
      </c>
    </row>
    <row r="22" spans="1:57" x14ac:dyDescent="0.2">
      <c r="A22" s="49" t="str">
        <f>'[7]Inedible Tallow Complex'!A5</f>
        <v>Imports</v>
      </c>
      <c r="B22" s="50">
        <f>'Inedible Tallow'!B22+DCO!B24+UCO!B24+'Choice White Grease'!B24+'Poultry Fat'!B24</f>
        <v>56.063031429559999</v>
      </c>
      <c r="C22" s="50">
        <f>'Inedible Tallow'!C22+DCO!C24+UCO!C24+'Choice White Grease'!C24+'Poultry Fat'!C24</f>
        <v>83.868213034720014</v>
      </c>
      <c r="D22" s="50">
        <f>'Inedible Tallow'!D22+DCO!D24+UCO!D24+'Choice White Grease'!D24+'Poultry Fat'!D24</f>
        <v>93.679976185800001</v>
      </c>
      <c r="E22" s="50">
        <f>'Inedible Tallow'!E22+DCO!E24+UCO!E24+'Choice White Grease'!E24+'Poultry Fat'!E24</f>
        <v>73.594386631879999</v>
      </c>
      <c r="F22" s="50">
        <f>'Inedible Tallow'!F22+DCO!F24+UCO!F24+'Choice White Grease'!F24+'Poultry Fat'!F24</f>
        <v>76.925454760400001</v>
      </c>
      <c r="G22" s="50">
        <f>'Inedible Tallow'!G22+DCO!G24+UCO!G24+'Choice White Grease'!G24+'Poultry Fat'!G24</f>
        <v>88.450645285960007</v>
      </c>
      <c r="H22" s="50">
        <f>'Inedible Tallow'!H22+DCO!H24+UCO!H24+'Choice White Grease'!H24+'Poultry Fat'!H24</f>
        <v>78.682200160960008</v>
      </c>
      <c r="I22" s="50">
        <f>'Inedible Tallow'!I22+DCO!I24+UCO!I24+'Choice White Grease'!I24+'Poultry Fat'!I24</f>
        <v>47.227021508519996</v>
      </c>
      <c r="J22" s="50">
        <f>'Inedible Tallow'!J22+DCO!J24+UCO!J24+'Choice White Grease'!J24+'Poultry Fat'!J24</f>
        <v>51.576133417400001</v>
      </c>
      <c r="K22" s="50">
        <f>'Inedible Tallow'!K22+DCO!K24+UCO!K24+'Choice White Grease'!K24+'Poultry Fat'!K24</f>
        <v>83.716234337599985</v>
      </c>
      <c r="L22" s="50">
        <f>'Inedible Tallow'!L22+DCO!L24+UCO!L24+'Choice White Grease'!L24+'Poultry Fat'!L24</f>
        <v>71.593870812600002</v>
      </c>
      <c r="M22" s="50">
        <f>'Inedible Tallow'!M22+DCO!M24+UCO!M24+'Choice White Grease'!M24+'Poultry Fat'!M24</f>
        <v>83.8943172524</v>
      </c>
      <c r="N22" s="50">
        <f>'Inedible Tallow'!N22+DCO!N24+UCO!N24+'Choice White Grease'!N24+'Poultry Fat'!N24</f>
        <v>108.73624390159998</v>
      </c>
      <c r="O22" s="50">
        <f>'Inedible Tallow'!O22+DCO!O24+UCO!O24+'Choice White Grease'!O24+'Poultry Fat'!O24</f>
        <v>70.236327728999996</v>
      </c>
      <c r="P22" s="50">
        <f>'Inedible Tallow'!P22+DCO!P24+UCO!P24+'Choice White Grease'!P24+'Poultry Fat'!P24</f>
        <v>79.479141672200001</v>
      </c>
      <c r="Q22" s="50">
        <f>'Inedible Tallow'!Q22+DCO!Q24+UCO!Q24+'Choice White Grease'!Q24+'Poultry Fat'!Q24</f>
        <v>121.6622712108</v>
      </c>
      <c r="R22" s="50">
        <f>'Inedible Tallow'!R22+DCO!R24+UCO!R24+'Choice White Grease'!R24+'Poultry Fat'!R24</f>
        <v>191.22040853440001</v>
      </c>
      <c r="S22" s="50">
        <f>'Inedible Tallow'!S22+DCO!S24+UCO!S24+'Choice White Grease'!S24+'Poultry Fat'!S24</f>
        <v>202.17040722459998</v>
      </c>
      <c r="T22" s="50">
        <f>'Inedible Tallow'!T22+DCO!T24+UCO!T24+'Choice White Grease'!T24+'Poultry Fat'!T24</f>
        <v>204.8040910508</v>
      </c>
      <c r="U22" s="50">
        <f>'Inedible Tallow'!U22+DCO!U24+UCO!U24+'Choice White Grease'!U24+'Poultry Fat'!U24</f>
        <v>238.59231267519999</v>
      </c>
      <c r="V22" s="50">
        <f>'Inedible Tallow'!V22+DCO!V24+UCO!V24+'Choice White Grease'!V24+'Poultry Fat'!V24</f>
        <v>275.15454393900001</v>
      </c>
      <c r="W22" s="50">
        <f>'Inedible Tallow'!W22+DCO!W24+UCO!W24+'Choice White Grease'!W24+'Poultry Fat'!W24</f>
        <v>304.91158284759996</v>
      </c>
      <c r="X22" s="50">
        <f>'Inedible Tallow'!X22+DCO!X24+UCO!X24+'Choice White Grease'!X24+'Poultry Fat'!X24</f>
        <v>397.26066927762002</v>
      </c>
      <c r="Y22" s="50">
        <f>'Inedible Tallow'!Y22+DCO!Y24+UCO!Y24+'Choice White Grease'!Y24+'Poultry Fat'!Y24</f>
        <v>505.89490717939998</v>
      </c>
      <c r="Z22" s="50">
        <f>'Inedible Tallow'!Z22+DCO!Z24+UCO!Z24+'Choice White Grease'!Z24+'Poultry Fat'!Z24</f>
        <v>651.55503814765984</v>
      </c>
      <c r="AA22" s="50">
        <f>'Inedible Tallow'!AA22+DCO!AA24+UCO!AA24+'Choice White Grease'!AA24+'Poultry Fat'!AA24</f>
        <v>745.03530245751995</v>
      </c>
      <c r="AB22" s="50">
        <f>'Inedible Tallow'!AB22+DCO!AB24+UCO!AB24+'Choice White Grease'!AB24+'Poultry Fat'!AB24</f>
        <v>1070.6880478582798</v>
      </c>
      <c r="AC22" s="51">
        <f>'Inedible Tallow'!AC22+DCO!AC24+UCO!AC24+'Choice White Grease'!AC24+'Poultry Fat'!AC24</f>
        <v>1980.9038072236001</v>
      </c>
      <c r="AD22" s="51">
        <f>'Inedible Tallow'!AD22+DCO!AD24+UCO!AD24+'Choice White Grease'!AD24+'Poultry Fat'!AD24</f>
        <v>4903.60295183374</v>
      </c>
      <c r="AE22" s="51">
        <f>'Inedible Tallow'!AE22+DCO!AE24+UCO!AE24+'Choice White Grease'!AE24+'Poultry Fat'!AE24</f>
        <v>7498.6097838282003</v>
      </c>
      <c r="AF22" s="51">
        <f>'Inedible Tallow'!AF22+DCO!AF24+UCO!AF24+'Choice White Grease'!AF24+'Poultry Fat'!AF24</f>
        <v>8809.2611274639912</v>
      </c>
      <c r="AG22" s="51">
        <f>'Inedible Tallow'!AG22+DCO!AG24+UCO!AG24+'Choice White Grease'!AG24+'Poultry Fat'!AG24</f>
        <v>11157.324993993649</v>
      </c>
      <c r="AH22" s="51">
        <f>'Inedible Tallow'!AH22+DCO!AH24+UCO!AH24+'Choice White Grease'!AH24+'Poultry Fat'!AH24</f>
        <v>14877.471773841527</v>
      </c>
      <c r="AI22" s="51">
        <f>'Inedible Tallow'!AI22+DCO!AI24+UCO!AI24+'Choice White Grease'!AI24+'Poultry Fat'!AI24</f>
        <v>16114.759899330242</v>
      </c>
      <c r="AJ22" s="51">
        <f>'Inedible Tallow'!AJ22+DCO!AJ24+UCO!AJ24+'Choice White Grease'!AJ24+'Poultry Fat'!AJ24</f>
        <v>19159.576500202893</v>
      </c>
      <c r="AK22" s="51">
        <f>'Inedible Tallow'!AK22+DCO!AK24+UCO!AK24+'Choice White Grease'!AK24+'Poultry Fat'!AK24</f>
        <v>23667.227821747845</v>
      </c>
      <c r="AL22" s="51">
        <f>'Inedible Tallow'!AL22+DCO!AL24+UCO!AL24+'Choice White Grease'!AL24+'Poultry Fat'!AL24</f>
        <v>26684.604237424028</v>
      </c>
      <c r="AM22" s="51">
        <f>'Inedible Tallow'!AM22+DCO!AM24+UCO!AM24+'Choice White Grease'!AM24+'Poultry Fat'!AM24</f>
        <v>31260.828234500525</v>
      </c>
      <c r="AN22" s="51">
        <f>'Inedible Tallow'!AN22+DCO!AN24+UCO!AN24+'Choice White Grease'!AN24+'Poultry Fat'!AN24</f>
        <v>33904.093350626077</v>
      </c>
      <c r="AO22" s="51">
        <f>'Inedible Tallow'!AO22+DCO!AO24+UCO!AO24+'Choice White Grease'!AO24+'Poultry Fat'!AO24</f>
        <v>32201.831691124105</v>
      </c>
      <c r="AP22" s="51">
        <f>'Inedible Tallow'!AP22+DCO!AP24+UCO!AP24+'Choice White Grease'!AP24+'Poultry Fat'!AP24</f>
        <v>31869.498146220965</v>
      </c>
      <c r="AQ22" s="51">
        <f>'Inedible Tallow'!AQ22+DCO!AQ24+UCO!AQ24+'Choice White Grease'!AQ24+'Poultry Fat'!AQ24</f>
        <v>32381.819781964681</v>
      </c>
      <c r="AR22" s="51">
        <f>'Inedible Tallow'!AR22+DCO!AR24+UCO!AR24+'Choice White Grease'!AR24+'Poultry Fat'!AR24</f>
        <v>32510.545262458079</v>
      </c>
      <c r="AS22" s="51">
        <f>'Inedible Tallow'!AS22+DCO!AS24+UCO!AS24+'Choice White Grease'!AS24+'Poultry Fat'!AS24</f>
        <v>35810.963911090636</v>
      </c>
      <c r="AT22" s="51">
        <f>'Inedible Tallow'!AT22+DCO!AT24+UCO!AT24+'Choice White Grease'!AT24+'Poultry Fat'!AT24</f>
        <v>36193.803554470469</v>
      </c>
      <c r="AU22" s="51">
        <f>'Inedible Tallow'!AU22+DCO!AU24+UCO!AU24+'Choice White Grease'!AU24+'Poultry Fat'!AU24</f>
        <v>33037.443731765023</v>
      </c>
      <c r="AV22" s="51">
        <f>'Inedible Tallow'!AV22+DCO!AV24+UCO!AV24+'Choice White Grease'!AV24+'Poultry Fat'!AV24</f>
        <v>34085.152781046949</v>
      </c>
      <c r="AW22" s="51">
        <f>'Inedible Tallow'!AW22+DCO!AW24+UCO!AW24+'Choice White Grease'!AW24+'Poultry Fat'!AW24</f>
        <v>35805.567152660893</v>
      </c>
      <c r="AX22" s="51">
        <f>'Inedible Tallow'!AX22+DCO!AX24+UCO!AX24+'Choice White Grease'!AX24+'Poultry Fat'!AX24</f>
        <v>37921.705985332461</v>
      </c>
      <c r="AY22" s="51">
        <f>'Inedible Tallow'!AY22+DCO!AY24+UCO!AY24+'Choice White Grease'!AY24+'Poultry Fat'!AY24</f>
        <v>38650.054641847091</v>
      </c>
      <c r="AZ22" s="51">
        <f>'Inedible Tallow'!AZ22+DCO!AZ24+UCO!AZ24+'Choice White Grease'!AZ24+'Poultry Fat'!AZ24</f>
        <v>37618.00890348648</v>
      </c>
      <c r="BA22" s="51">
        <f>'Inedible Tallow'!BA22+DCO!BA24+UCO!BA24+'Choice White Grease'!BA24+'Poultry Fat'!BA24</f>
        <v>35020.39844550383</v>
      </c>
      <c r="BB22" s="51">
        <f>'Inedible Tallow'!BB22+DCO!BB24+UCO!BB24+'Choice White Grease'!BB24+'Poultry Fat'!BB24</f>
        <v>34282.584117070721</v>
      </c>
      <c r="BC22" s="51">
        <f>'Inedible Tallow'!BC22+DCO!BC24+UCO!BC24+'Choice White Grease'!BC24+'Poultry Fat'!BC24</f>
        <v>33148.22089626806</v>
      </c>
      <c r="BD22" s="51">
        <f>'Inedible Tallow'!BD22+DCO!BD24+UCO!BD24+'Choice White Grease'!BD24+'Poultry Fat'!BD24</f>
        <v>33757.835637551565</v>
      </c>
      <c r="BE22" s="51">
        <f>'Inedible Tallow'!BE22+DCO!BE24+UCO!BE24+'Choice White Grease'!BE24+'Poultry Fat'!BE24</f>
        <v>32830.394609111565</v>
      </c>
    </row>
    <row r="23" spans="1:57" x14ac:dyDescent="0.2">
      <c r="A23" s="49" t="str">
        <f>'[7]Inedible Tallow Complex'!A6</f>
        <v xml:space="preserve">    Total Supply</v>
      </c>
      <c r="B23" s="50" t="e">
        <f>SUM(B20:B22)</f>
        <v>#REF!</v>
      </c>
      <c r="C23" s="50" t="e">
        <f t="shared" ref="C23:AC23" si="14">SUM(C20:C22)</f>
        <v>#REF!</v>
      </c>
      <c r="D23" s="50" t="e">
        <f t="shared" si="14"/>
        <v>#REF!</v>
      </c>
      <c r="E23" s="50">
        <f t="shared" si="14"/>
        <v>8758.8393638062989</v>
      </c>
      <c r="F23" s="50" t="e">
        <f t="shared" si="14"/>
        <v>#REF!</v>
      </c>
      <c r="G23" s="50" t="e">
        <f t="shared" si="14"/>
        <v>#REF!</v>
      </c>
      <c r="H23" s="50">
        <f t="shared" si="14"/>
        <v>8374.6902867402514</v>
      </c>
      <c r="I23" s="50">
        <f t="shared" si="14"/>
        <v>8367.4777052763111</v>
      </c>
      <c r="J23" s="50">
        <f t="shared" si="14"/>
        <v>8471.9453604020964</v>
      </c>
      <c r="K23" s="50">
        <f t="shared" si="14"/>
        <v>9053.8223478678428</v>
      </c>
      <c r="L23" s="50">
        <f t="shared" si="14"/>
        <v>9101.7115063832334</v>
      </c>
      <c r="M23" s="50">
        <f t="shared" si="14"/>
        <v>9301.5686586629654</v>
      </c>
      <c r="N23" s="50">
        <f t="shared" si="14"/>
        <v>9334.2681062837364</v>
      </c>
      <c r="O23" s="50">
        <f t="shared" si="14"/>
        <v>8984.0573947244411</v>
      </c>
      <c r="P23" s="50">
        <f t="shared" si="14"/>
        <v>9700.0054699794146</v>
      </c>
      <c r="Q23" s="50">
        <f t="shared" si="14"/>
        <v>10326.256055682412</v>
      </c>
      <c r="R23" s="50">
        <f t="shared" si="14"/>
        <v>10683.342968149051</v>
      </c>
      <c r="S23" s="50">
        <f t="shared" si="14"/>
        <v>11010.399044597594</v>
      </c>
      <c r="T23" s="50">
        <f t="shared" si="14"/>
        <v>11300.055140063974</v>
      </c>
      <c r="U23" s="50">
        <f t="shared" si="14"/>
        <v>12306.922349473882</v>
      </c>
      <c r="V23" s="50">
        <f t="shared" si="14"/>
        <v>14200.997069488803</v>
      </c>
      <c r="W23" s="50">
        <f t="shared" si="14"/>
        <v>14998.97013999023</v>
      </c>
      <c r="X23" s="50">
        <f t="shared" si="14"/>
        <v>15879.302623883725</v>
      </c>
      <c r="Y23" s="50">
        <f t="shared" si="14"/>
        <v>16357.427768787949</v>
      </c>
      <c r="Z23" s="50">
        <f t="shared" si="14"/>
        <v>16525.699235991415</v>
      </c>
      <c r="AA23" s="50">
        <f t="shared" si="14"/>
        <v>15507.189103323219</v>
      </c>
      <c r="AB23" s="50">
        <f t="shared" si="14"/>
        <v>16923.152625937582</v>
      </c>
      <c r="AC23" s="51">
        <f t="shared" si="14"/>
        <v>19154.543702508177</v>
      </c>
      <c r="AD23" s="51">
        <f>SUM(AD20:AD22)</f>
        <v>23493.256215722358</v>
      </c>
      <c r="AE23" s="51">
        <f t="shared" ref="AE23:BE23" si="15">SUM(AE20:AE22)</f>
        <v>26741.757028521726</v>
      </c>
      <c r="AF23" s="51">
        <f t="shared" si="15"/>
        <v>28194.244141799463</v>
      </c>
      <c r="AG23" s="51">
        <f t="shared" si="15"/>
        <v>30770.497578591712</v>
      </c>
      <c r="AH23" s="51">
        <f t="shared" si="15"/>
        <v>35357.261144424425</v>
      </c>
      <c r="AI23" s="51">
        <f t="shared" si="15"/>
        <v>37292.457882463743</v>
      </c>
      <c r="AJ23" s="51">
        <f t="shared" si="15"/>
        <v>40661.327069535066</v>
      </c>
      <c r="AK23" s="51">
        <f t="shared" si="15"/>
        <v>46638.982103654227</v>
      </c>
      <c r="AL23" s="51">
        <f t="shared" si="15"/>
        <v>50723.900065322654</v>
      </c>
      <c r="AM23" s="51">
        <f t="shared" si="15"/>
        <v>56716.345478451098</v>
      </c>
      <c r="AN23" s="51">
        <f t="shared" si="15"/>
        <v>60209.438387286347</v>
      </c>
      <c r="AO23" s="51">
        <f t="shared" si="15"/>
        <v>60301.601712186115</v>
      </c>
      <c r="AP23" s="51">
        <f t="shared" si="15"/>
        <v>60272.907138155046</v>
      </c>
      <c r="AQ23" s="51">
        <f t="shared" si="15"/>
        <v>61730.768815531104</v>
      </c>
      <c r="AR23" s="51">
        <f t="shared" si="15"/>
        <v>62977.062881932565</v>
      </c>
      <c r="AS23" s="51">
        <f t="shared" si="15"/>
        <v>67551.241535595793</v>
      </c>
      <c r="AT23" s="51">
        <f t="shared" si="15"/>
        <v>69046.452512915435</v>
      </c>
      <c r="AU23" s="51">
        <f t="shared" si="15"/>
        <v>67161.050579917995</v>
      </c>
      <c r="AV23" s="51">
        <f t="shared" si="15"/>
        <v>69630.237987241155</v>
      </c>
      <c r="AW23" s="51">
        <f t="shared" si="15"/>
        <v>73171.512776491334</v>
      </c>
      <c r="AX23" s="51">
        <f t="shared" si="15"/>
        <v>76640.026343412304</v>
      </c>
      <c r="AY23" s="51">
        <f t="shared" si="15"/>
        <v>79131.122759497375</v>
      </c>
      <c r="AZ23" s="51">
        <f t="shared" si="15"/>
        <v>79936.338810334477</v>
      </c>
      <c r="BA23" s="51">
        <f t="shared" si="15"/>
        <v>79321.259965558726</v>
      </c>
      <c r="BB23" s="51">
        <f t="shared" si="15"/>
        <v>80658.243738214835</v>
      </c>
      <c r="BC23" s="51">
        <f t="shared" si="15"/>
        <v>81700.089619829057</v>
      </c>
      <c r="BD23" s="51">
        <f t="shared" si="15"/>
        <v>84557.471740445384</v>
      </c>
      <c r="BE23" s="51">
        <f t="shared" si="15"/>
        <v>86038.742592000024</v>
      </c>
    </row>
    <row r="24" spans="1:57" x14ac:dyDescent="0.2">
      <c r="A24" s="49" t="str">
        <f>'[7]Inedible Tallow Complex'!A7</f>
        <v>Domestic Use</v>
      </c>
      <c r="B24" s="50" t="e">
        <f>B31-B30</f>
        <v>#REF!</v>
      </c>
      <c r="C24" s="50" t="e">
        <f t="shared" ref="C24:AC24" si="16">C31-C30</f>
        <v>#REF!</v>
      </c>
      <c r="D24" s="50" t="e">
        <f t="shared" si="16"/>
        <v>#REF!</v>
      </c>
      <c r="E24" s="50">
        <f t="shared" si="16"/>
        <v>5964.572426606499</v>
      </c>
      <c r="F24" s="50" t="e">
        <f t="shared" si="16"/>
        <v>#REF!</v>
      </c>
      <c r="G24" s="50" t="e">
        <f t="shared" si="16"/>
        <v>#REF!</v>
      </c>
      <c r="H24" s="50">
        <f t="shared" si="16"/>
        <v>6003.5183209402512</v>
      </c>
      <c r="I24" s="50">
        <f t="shared" si="16"/>
        <v>6022.9613749937116</v>
      </c>
      <c r="J24" s="50">
        <f t="shared" si="16"/>
        <v>6171.5508657510973</v>
      </c>
      <c r="K24" s="50">
        <f t="shared" si="16"/>
        <v>6893.9053205918426</v>
      </c>
      <c r="L24" s="50">
        <f t="shared" si="16"/>
        <v>6750.3839662352329</v>
      </c>
      <c r="M24" s="50">
        <f t="shared" si="16"/>
        <v>6660.576597866564</v>
      </c>
      <c r="N24" s="50">
        <f t="shared" si="16"/>
        <v>6673.6998001777374</v>
      </c>
      <c r="O24" s="50">
        <f t="shared" si="16"/>
        <v>6529.7711223306414</v>
      </c>
      <c r="P24" s="50">
        <f t="shared" si="16"/>
        <v>6753.7917935936339</v>
      </c>
      <c r="Q24" s="50">
        <f t="shared" si="16"/>
        <v>7390.2379049725096</v>
      </c>
      <c r="R24" s="50">
        <f t="shared" si="16"/>
        <v>8349.0915341516484</v>
      </c>
      <c r="S24" s="50">
        <f t="shared" si="16"/>
        <v>8998.6582992799904</v>
      </c>
      <c r="T24" s="50">
        <f t="shared" si="16"/>
        <v>9378.4589529478271</v>
      </c>
      <c r="U24" s="50">
        <f t="shared" si="16"/>
        <v>10708.176296421436</v>
      </c>
      <c r="V24" s="50">
        <f t="shared" si="16"/>
        <v>12333.34254800799</v>
      </c>
      <c r="W24" s="50">
        <f t="shared" si="16"/>
        <v>13069.317844426847</v>
      </c>
      <c r="X24" s="50">
        <f t="shared" si="16"/>
        <v>14198.060014008166</v>
      </c>
      <c r="Y24" s="50">
        <f t="shared" si="16"/>
        <v>14510.727852364205</v>
      </c>
      <c r="Z24" s="50">
        <f t="shared" si="16"/>
        <v>14680.988673519319</v>
      </c>
      <c r="AA24" s="50">
        <f t="shared" si="16"/>
        <v>13391.789822706045</v>
      </c>
      <c r="AB24" s="50">
        <f t="shared" si="16"/>
        <v>15575.068608582038</v>
      </c>
      <c r="AC24" s="51">
        <f t="shared" si="16"/>
        <v>17144.95443250479</v>
      </c>
      <c r="AD24" s="51">
        <f>AD31-AD30</f>
        <v>22403.393647250548</v>
      </c>
      <c r="AE24" s="51">
        <f t="shared" ref="AE24:BE24" si="17">AE31-AE30</f>
        <v>25750.918361754542</v>
      </c>
      <c r="AF24" s="51">
        <f t="shared" si="17"/>
        <v>27836.856766626985</v>
      </c>
      <c r="AG24" s="51">
        <f t="shared" si="17"/>
        <v>30385.500203008938</v>
      </c>
      <c r="AH24" s="51">
        <f t="shared" si="17"/>
        <v>35001.877934038675</v>
      </c>
      <c r="AI24" s="51">
        <f t="shared" si="17"/>
        <v>36922.737499129078</v>
      </c>
      <c r="AJ24" s="51">
        <f t="shared" si="17"/>
        <v>40302.544437438359</v>
      </c>
      <c r="AK24" s="51">
        <f t="shared" si="17"/>
        <v>46230.86337998532</v>
      </c>
      <c r="AL24" s="51">
        <f t="shared" si="17"/>
        <v>50276.758434837378</v>
      </c>
      <c r="AM24" s="51">
        <f t="shared" si="17"/>
        <v>56212.127543071576</v>
      </c>
      <c r="AN24" s="51">
        <f t="shared" si="17"/>
        <v>59634.617100143449</v>
      </c>
      <c r="AO24" s="51">
        <f t="shared" si="17"/>
        <v>59694.54050629781</v>
      </c>
      <c r="AP24" s="51">
        <f t="shared" si="17"/>
        <v>59629.089527847078</v>
      </c>
      <c r="AQ24" s="51">
        <f t="shared" si="17"/>
        <v>60995.517699457574</v>
      </c>
      <c r="AR24" s="51">
        <f t="shared" si="17"/>
        <v>62198.151933965943</v>
      </c>
      <c r="AS24" s="51">
        <f t="shared" si="17"/>
        <v>66743.835305773071</v>
      </c>
      <c r="AT24" s="51">
        <f t="shared" si="17"/>
        <v>68135.091456063645</v>
      </c>
      <c r="AU24" s="51">
        <f t="shared" si="17"/>
        <v>66173.297804324509</v>
      </c>
      <c r="AV24" s="51">
        <f t="shared" si="17"/>
        <v>68589.963739357612</v>
      </c>
      <c r="AW24" s="51">
        <f t="shared" si="17"/>
        <v>72037.108131482702</v>
      </c>
      <c r="AX24" s="51">
        <f t="shared" si="17"/>
        <v>75444.945063326668</v>
      </c>
      <c r="AY24" s="51">
        <f t="shared" si="17"/>
        <v>77857.109911686799</v>
      </c>
      <c r="AZ24" s="51">
        <f t="shared" si="17"/>
        <v>78591.647165259623</v>
      </c>
      <c r="BA24" s="51">
        <f t="shared" si="17"/>
        <v>77912.498701629069</v>
      </c>
      <c r="BB24" s="51">
        <f t="shared" si="17"/>
        <v>79221.11914336482</v>
      </c>
      <c r="BC24" s="51">
        <f t="shared" si="17"/>
        <v>80190.765829715092</v>
      </c>
      <c r="BD24" s="51">
        <f t="shared" si="17"/>
        <v>82954.51887028513</v>
      </c>
      <c r="BE24" s="51">
        <f t="shared" si="17"/>
        <v>84369.688329517085</v>
      </c>
    </row>
    <row r="25" spans="1:57" x14ac:dyDescent="0.2">
      <c r="A25" s="49" t="str">
        <f>'[7]Inedible Tallow Complex'!A8</f>
        <v xml:space="preserve">  Biomas-Based Diesel</v>
      </c>
      <c r="B25" s="50">
        <f>B26+B27</f>
        <v>0</v>
      </c>
      <c r="C25" s="50">
        <f t="shared" ref="C25:AC25" si="18">C26+C27</f>
        <v>0</v>
      </c>
      <c r="D25" s="50">
        <f t="shared" si="18"/>
        <v>0</v>
      </c>
      <c r="E25" s="50">
        <f t="shared" si="18"/>
        <v>0.45285098741238267</v>
      </c>
      <c r="F25" s="50">
        <f t="shared" si="18"/>
        <v>1.8114039496495307</v>
      </c>
      <c r="G25" s="50">
        <f t="shared" si="18"/>
        <v>9.0570197482476527</v>
      </c>
      <c r="H25" s="50">
        <f t="shared" si="18"/>
        <v>13.585529622371483</v>
      </c>
      <c r="I25" s="50">
        <f t="shared" si="18"/>
        <v>16.661774614106189</v>
      </c>
      <c r="J25" s="50">
        <f t="shared" si="18"/>
        <v>14.703075697218374</v>
      </c>
      <c r="K25" s="50">
        <f t="shared" si="18"/>
        <v>44.980280304753535</v>
      </c>
      <c r="L25" s="50">
        <f t="shared" si="18"/>
        <v>60.163905779893028</v>
      </c>
      <c r="M25" s="50">
        <f t="shared" si="18"/>
        <v>173.80982552800734</v>
      </c>
      <c r="N25" s="50">
        <f t="shared" si="18"/>
        <v>671.8</v>
      </c>
      <c r="O25" s="50">
        <f t="shared" si="18"/>
        <v>1180.258</v>
      </c>
      <c r="P25" s="50">
        <f t="shared" si="18"/>
        <v>1040</v>
      </c>
      <c r="Q25" s="50">
        <f t="shared" si="18"/>
        <v>1857.3988594795082</v>
      </c>
      <c r="R25" s="50">
        <f t="shared" si="18"/>
        <v>2681.8305813621287</v>
      </c>
      <c r="S25" s="50">
        <f t="shared" si="18"/>
        <v>3448.2567730091855</v>
      </c>
      <c r="T25" s="50">
        <f t="shared" si="18"/>
        <v>4301.4045989462629</v>
      </c>
      <c r="U25" s="50">
        <f t="shared" si="18"/>
        <v>4961.4830397450123</v>
      </c>
      <c r="V25" s="50">
        <f t="shared" si="18"/>
        <v>4808.8449440865834</v>
      </c>
      <c r="W25" s="50">
        <f t="shared" si="18"/>
        <v>5958.5772041655891</v>
      </c>
      <c r="X25" s="50">
        <f t="shared" si="18"/>
        <v>6497.1807101413397</v>
      </c>
      <c r="Y25" s="50">
        <f t="shared" si="18"/>
        <v>6998.5376224616275</v>
      </c>
      <c r="Z25" s="50">
        <f t="shared" si="18"/>
        <v>7297.312583170401</v>
      </c>
      <c r="AA25" s="50">
        <f t="shared" si="18"/>
        <v>6787.7995668016247</v>
      </c>
      <c r="AB25" s="50">
        <f t="shared" si="18"/>
        <v>8402.802973731872</v>
      </c>
      <c r="AC25" s="51">
        <f t="shared" si="18"/>
        <v>15542.068991272505</v>
      </c>
      <c r="AD25" s="51">
        <f>AD26+AD27</f>
        <v>20198.369979249463</v>
      </c>
      <c r="AE25" s="51">
        <f t="shared" ref="AE25:BE25" si="19">AE26+AE27</f>
        <v>24119.305652410603</v>
      </c>
      <c r="AF25" s="51">
        <f t="shared" si="19"/>
        <v>22277.402647442243</v>
      </c>
      <c r="AG25" s="51">
        <f t="shared" si="19"/>
        <v>24316.534705902573</v>
      </c>
      <c r="AH25" s="51">
        <f t="shared" si="19"/>
        <v>29515.601195816977</v>
      </c>
      <c r="AI25" s="51">
        <f t="shared" si="19"/>
        <v>30272.150115189819</v>
      </c>
      <c r="AJ25" s="51">
        <f t="shared" si="19"/>
        <v>35081.452129969417</v>
      </c>
      <c r="AK25" s="51">
        <f t="shared" si="19"/>
        <v>40048.460208577359</v>
      </c>
      <c r="AL25" s="51">
        <f t="shared" si="19"/>
        <v>44251.723323119579</v>
      </c>
      <c r="AM25" s="51">
        <f t="shared" si="19"/>
        <v>52867.799468945268</v>
      </c>
      <c r="AN25" s="51">
        <f t="shared" si="19"/>
        <v>52291.468169774496</v>
      </c>
      <c r="AO25" s="51">
        <f t="shared" si="19"/>
        <v>53554.540466166669</v>
      </c>
      <c r="AP25" s="51">
        <f t="shared" si="19"/>
        <v>55992.871784215116</v>
      </c>
      <c r="AQ25" s="51">
        <f t="shared" si="19"/>
        <v>54044.724844266231</v>
      </c>
      <c r="AR25" s="51">
        <f t="shared" si="19"/>
        <v>56161.824653734271</v>
      </c>
      <c r="AS25" s="51">
        <f t="shared" si="19"/>
        <v>61447.818783627132</v>
      </c>
      <c r="AT25" s="51">
        <f t="shared" si="19"/>
        <v>63833.479868676601</v>
      </c>
      <c r="AU25" s="51">
        <f t="shared" si="19"/>
        <v>59044.281569450301</v>
      </c>
      <c r="AV25" s="51">
        <f t="shared" si="19"/>
        <v>62692.957245869497</v>
      </c>
      <c r="AW25" s="51">
        <f t="shared" si="19"/>
        <v>66054.962482384406</v>
      </c>
      <c r="AX25" s="51">
        <f t="shared" si="19"/>
        <v>70460.360166568309</v>
      </c>
      <c r="AY25" s="51">
        <f t="shared" si="19"/>
        <v>72182.506790703366</v>
      </c>
      <c r="AZ25" s="51">
        <f t="shared" si="19"/>
        <v>71688.662990823737</v>
      </c>
      <c r="BA25" s="51">
        <f t="shared" si="19"/>
        <v>72265.559040379332</v>
      </c>
      <c r="BB25" s="51">
        <f t="shared" si="19"/>
        <v>72872.251627862031</v>
      </c>
      <c r="BC25" s="51">
        <f t="shared" si="19"/>
        <v>76961.709919077839</v>
      </c>
      <c r="BD25" s="51">
        <f t="shared" si="19"/>
        <v>76626.06811512477</v>
      </c>
      <c r="BE25" s="51">
        <f t="shared" si="19"/>
        <v>80117.073814186093</v>
      </c>
    </row>
    <row r="26" spans="1:57" x14ac:dyDescent="0.2">
      <c r="A26" s="49" t="str">
        <f>'[7]Inedible Tallow Complex'!A9</f>
        <v xml:space="preserve">    Biodiesel</v>
      </c>
      <c r="B26" s="50">
        <f>'Inedible Tallow'!B26+DCO!B28+UCO!B28+'Choice White Grease'!B28+'Poultry Fat'!B28</f>
        <v>0</v>
      </c>
      <c r="C26" s="50">
        <f>'Inedible Tallow'!C26+DCO!C28+UCO!C28+'Choice White Grease'!C28+'Poultry Fat'!C28</f>
        <v>0</v>
      </c>
      <c r="D26" s="50">
        <f>'Inedible Tallow'!D26+DCO!D28+UCO!D28+'Choice White Grease'!D28+'Poultry Fat'!D28</f>
        <v>0</v>
      </c>
      <c r="E26" s="50">
        <f>'Inedible Tallow'!E26+DCO!E28+UCO!E28+'Choice White Grease'!E28+'Poultry Fat'!E28</f>
        <v>0.45285098741238267</v>
      </c>
      <c r="F26" s="50">
        <f>'Inedible Tallow'!F26+DCO!F28+UCO!F28+'Choice White Grease'!F28+'Poultry Fat'!F28</f>
        <v>1.8114039496495307</v>
      </c>
      <c r="G26" s="50">
        <f>'Inedible Tallow'!G26+DCO!G28+UCO!G28+'Choice White Grease'!G28+'Poultry Fat'!G28</f>
        <v>9.0570197482476527</v>
      </c>
      <c r="H26" s="50">
        <f>'Inedible Tallow'!H26+DCO!H28+UCO!H28+'Choice White Grease'!H28+'Poultry Fat'!H28</f>
        <v>13.585529622371483</v>
      </c>
      <c r="I26" s="50">
        <f>'Inedible Tallow'!I26+DCO!I28+UCO!I28+'Choice White Grease'!I28+'Poultry Fat'!I28</f>
        <v>16.661774614106189</v>
      </c>
      <c r="J26" s="50">
        <f>'Inedible Tallow'!J26+DCO!J28+UCO!J28+'Choice White Grease'!J28+'Poultry Fat'!J28</f>
        <v>14.703075697218374</v>
      </c>
      <c r="K26" s="50">
        <f>'Inedible Tallow'!K26+DCO!K28+UCO!K28+'Choice White Grease'!K28+'Poultry Fat'!K28</f>
        <v>44.980280304753535</v>
      </c>
      <c r="L26" s="50">
        <f>'Inedible Tallow'!L26+DCO!L28+UCO!L28+'Choice White Grease'!L28+'Poultry Fat'!L28</f>
        <v>60.163905779893028</v>
      </c>
      <c r="M26" s="50">
        <f>'Inedible Tallow'!M26+DCO!M28+UCO!M28+'Choice White Grease'!M28+'Poultry Fat'!M28</f>
        <v>173.80982552800734</v>
      </c>
      <c r="N26" s="50">
        <f>'Inedible Tallow'!N26+DCO!N28+UCO!N28+'Choice White Grease'!N28+'Poultry Fat'!N28</f>
        <v>671.8</v>
      </c>
      <c r="O26" s="50">
        <f>'Inedible Tallow'!O26+DCO!O28+UCO!O28+'Choice White Grease'!O28+'Poultry Fat'!O28</f>
        <v>1180.258</v>
      </c>
      <c r="P26" s="50">
        <f>'Inedible Tallow'!P26+DCO!P28+UCO!P28+'Choice White Grease'!P28+'Poultry Fat'!P28</f>
        <v>1040</v>
      </c>
      <c r="Q26" s="50">
        <f>'Inedible Tallow'!Q26+DCO!Q28+UCO!Q28+'Choice White Grease'!Q28+'Poultry Fat'!Q28</f>
        <v>1783</v>
      </c>
      <c r="R26" s="50">
        <f>'Inedible Tallow'!R26+DCO!R28+UCO!R28+'Choice White Grease'!R28+'Poultry Fat'!R28</f>
        <v>2231</v>
      </c>
      <c r="S26" s="50">
        <f>'Inedible Tallow'!S26+DCO!S28+UCO!S28+'Choice White Grease'!S28+'Poultry Fat'!S28</f>
        <v>2931</v>
      </c>
      <c r="T26" s="50">
        <f>'Inedible Tallow'!T26+DCO!T28+UCO!T28+'Choice White Grease'!T28+'Poultry Fat'!T28</f>
        <v>3060.9100000000003</v>
      </c>
      <c r="U26" s="50">
        <f>'Inedible Tallow'!U26+DCO!U28+UCO!U28+'Choice White Grease'!U28+'Poultry Fat'!U28</f>
        <v>3292.28</v>
      </c>
      <c r="V26" s="50">
        <f>'Inedible Tallow'!V26+DCO!V28+UCO!V28+'Choice White Grease'!V28+'Poultry Fat'!V28</f>
        <v>3179.7</v>
      </c>
      <c r="W26" s="50">
        <f>'Inedible Tallow'!W26+DCO!W28+UCO!W28+'Choice White Grease'!W28+'Poultry Fat'!W28</f>
        <v>4124.47</v>
      </c>
      <c r="X26" s="50">
        <f>'Inedible Tallow'!X26+DCO!X28+UCO!X28+'Choice White Grease'!X28+'Poultry Fat'!X28</f>
        <v>4844.8218847656253</v>
      </c>
      <c r="Y26" s="50">
        <f>'Inedible Tallow'!Y26+DCO!Y28+UCO!Y28+'Choice White Grease'!Y28+'Poultry Fat'!Y28</f>
        <v>4813.6704606119793</v>
      </c>
      <c r="Z26" s="50">
        <f>'Inedible Tallow'!Z26+DCO!Z28+UCO!Z28+'Choice White Grease'!Z28+'Poultry Fat'!Z28</f>
        <v>4229.1316666666662</v>
      </c>
      <c r="AA26" s="50">
        <f>'Inedible Tallow'!AA26+DCO!AA28+UCO!AA28+'Choice White Grease'!AA28+'Poultry Fat'!AA28</f>
        <v>3491.1598524065816</v>
      </c>
      <c r="AB26" s="50">
        <f>'Inedible Tallow'!AB26+DCO!AB28+UCO!AB28+'Choice White Grease'!AB28+'Poultry Fat'!AB28</f>
        <v>3689.5205761531679</v>
      </c>
      <c r="AC26" s="51">
        <f>'Inedible Tallow'!AC26+DCO!AC28+UCO!AC28+'Choice White Grease'!AC28+'Poultry Fat'!AC28</f>
        <v>4204.1071349237936</v>
      </c>
      <c r="AD26" s="51">
        <f>'Inedible Tallow'!AD26+DCO!AD28+UCO!AD28+'Choice White Grease'!AD28+'Poultry Fat'!AD28</f>
        <v>3666.7260058660327</v>
      </c>
      <c r="AE26" s="51">
        <f>'Inedible Tallow'!AE26+DCO!AE28+UCO!AE28+'Choice White Grease'!AE28+'Poultry Fat'!AE28</f>
        <v>4016.279909314268</v>
      </c>
      <c r="AF26" s="51">
        <f>'Inedible Tallow'!AF26+DCO!AF28+UCO!AF28+'Choice White Grease'!AF28+'Poultry Fat'!AF28</f>
        <v>3672.4677168993894</v>
      </c>
      <c r="AG26" s="51">
        <f>'Inedible Tallow'!AG26+DCO!AG28+UCO!AG28+'Choice White Grease'!AG28+'Poultry Fat'!AG28</f>
        <v>3377.6550276135904</v>
      </c>
      <c r="AH26" s="51">
        <f>'Inedible Tallow'!AH26+DCO!AH28+UCO!AH28+'Choice White Grease'!AH28+'Poultry Fat'!AH28</f>
        <v>3543.6575231756465</v>
      </c>
      <c r="AI26" s="51">
        <f>'Inedible Tallow'!AI26+DCO!AI28+UCO!AI28+'Choice White Grease'!AI28+'Poultry Fat'!AI28</f>
        <v>2745.6024296150908</v>
      </c>
      <c r="AJ26" s="51">
        <f>'Inedible Tallow'!AJ26+DCO!AJ28+UCO!AJ28+'Choice White Grease'!AJ28+'Poultry Fat'!AJ28</f>
        <v>2928.6691742234229</v>
      </c>
      <c r="AK26" s="51">
        <f>'Inedible Tallow'!AK26+DCO!AK28+UCO!AK28+'Choice White Grease'!AK28+'Poultry Fat'!AK28</f>
        <v>2965.7124225187686</v>
      </c>
      <c r="AL26" s="51">
        <f>'Inedible Tallow'!AL26+DCO!AL28+UCO!AL28+'Choice White Grease'!AL28+'Poultry Fat'!AL28</f>
        <v>2999.8495012010503</v>
      </c>
      <c r="AM26" s="51">
        <f>'Inedible Tallow'!AM26+DCO!AM28+UCO!AM28+'Choice White Grease'!AM28+'Poultry Fat'!AM28</f>
        <v>3209.6462372162755</v>
      </c>
      <c r="AN26" s="51">
        <f>'Inedible Tallow'!AN26+DCO!AN28+UCO!AN28+'Choice White Grease'!AN28+'Poultry Fat'!AN28</f>
        <v>3056.5964239929021</v>
      </c>
      <c r="AO26" s="51">
        <f>'Inedible Tallow'!AO26+DCO!AO28+UCO!AO28+'Choice White Grease'!AO28+'Poultry Fat'!AO28</f>
        <v>3020.2532241667568</v>
      </c>
      <c r="AP26" s="51">
        <f>'Inedible Tallow'!AP26+DCO!AP28+UCO!AP28+'Choice White Grease'!AP28+'Poultry Fat'!AP28</f>
        <v>2848.698913727701</v>
      </c>
      <c r="AQ26" s="51">
        <f>'Inedible Tallow'!AQ26+DCO!AQ28+UCO!AQ28+'Choice White Grease'!AQ28+'Poultry Fat'!AQ28</f>
        <v>2279.0053580946892</v>
      </c>
      <c r="AR26" s="51">
        <f>'Inedible Tallow'!AR26+DCO!AR28+UCO!AR28+'Choice White Grease'!AR28+'Poultry Fat'!AR28</f>
        <v>1822.7619187422163</v>
      </c>
      <c r="AS26" s="51">
        <f>'Inedible Tallow'!AS26+DCO!AS28+UCO!AS28+'Choice White Grease'!AS28+'Poultry Fat'!AS28</f>
        <v>1781.0765281550939</v>
      </c>
      <c r="AT26" s="51">
        <f>'Inedible Tallow'!AT26+DCO!AT28+UCO!AT28+'Choice White Grease'!AT28+'Poultry Fat'!AT28</f>
        <v>1710.9719864630747</v>
      </c>
      <c r="AU26" s="51">
        <f>'Inedible Tallow'!AU26+DCO!AU28+UCO!AU28+'Choice White Grease'!AU28+'Poultry Fat'!AU28</f>
        <v>1630.5899322746855</v>
      </c>
      <c r="AV26" s="51">
        <f>'Inedible Tallow'!AV26+DCO!AV28+UCO!AV28+'Choice White Grease'!AV28+'Poultry Fat'!AV28</f>
        <v>1676.8846902454263</v>
      </c>
      <c r="AW26" s="51">
        <f>'Inedible Tallow'!AW26+DCO!AW28+UCO!AW28+'Choice White Grease'!AW28+'Poultry Fat'!AW28</f>
        <v>1925.0985575451823</v>
      </c>
      <c r="AX26" s="51">
        <f>'Inedible Tallow'!AX26+DCO!AX28+UCO!AX28+'Choice White Grease'!AX28+'Poultry Fat'!AX28</f>
        <v>1905.7618983778357</v>
      </c>
      <c r="AY26" s="51">
        <f>'Inedible Tallow'!AY26+DCO!AY28+UCO!AY28+'Choice White Grease'!AY28+'Poultry Fat'!AY28</f>
        <v>1888.3452004760218</v>
      </c>
      <c r="AZ26" s="51">
        <f>'Inedible Tallow'!AZ26+DCO!AZ28+UCO!AZ28+'Choice White Grease'!AZ28+'Poultry Fat'!AZ28</f>
        <v>1873.1532382048249</v>
      </c>
      <c r="BA26" s="51">
        <f>'Inedible Tallow'!BA26+DCO!BA28+UCO!BA28+'Choice White Grease'!BA28+'Poultry Fat'!BA28</f>
        <v>1860.9414162834919</v>
      </c>
      <c r="BB26" s="51">
        <f>'Inedible Tallow'!BB26+DCO!BB28+UCO!BB28+'Choice White Grease'!BB28+'Poultry Fat'!BB28</f>
        <v>1851.0821846409335</v>
      </c>
      <c r="BC26" s="51">
        <f>'Inedible Tallow'!BC26+DCO!BC28+UCO!BC28+'Choice White Grease'!BC28+'Poultry Fat'!BC28</f>
        <v>1843.1124649295123</v>
      </c>
      <c r="BD26" s="51">
        <f>'Inedible Tallow'!BD26+DCO!BD28+UCO!BD28+'Choice White Grease'!BD28+'Poultry Fat'!BD28</f>
        <v>1836.295919909739</v>
      </c>
      <c r="BE26" s="51">
        <f>'Inedible Tallow'!BE26+DCO!BE28+UCO!BE28+'Choice White Grease'!BE28+'Poultry Fat'!BE28</f>
        <v>1830.6697160998742</v>
      </c>
    </row>
    <row r="27" spans="1:57" x14ac:dyDescent="0.2">
      <c r="A27" s="49" t="str">
        <f>'[7]Inedible Tallow Complex'!A10</f>
        <v xml:space="preserve">    Renewable Biodiesel/SAF Production</v>
      </c>
      <c r="B27" s="50">
        <f>'Inedible Tallow'!B27+DCO!B29+UCO!B29+'Choice White Grease'!B29+'Poultry Fat'!B29</f>
        <v>0</v>
      </c>
      <c r="C27" s="50">
        <f>'Inedible Tallow'!C27+DCO!C29+UCO!C29+'Choice White Grease'!C29+'Poultry Fat'!C29</f>
        <v>0</v>
      </c>
      <c r="D27" s="50">
        <f>'Inedible Tallow'!D27+DCO!D29+UCO!D29+'Choice White Grease'!D29+'Poultry Fat'!D29</f>
        <v>0</v>
      </c>
      <c r="E27" s="50">
        <f>'Inedible Tallow'!E27+DCO!E29+UCO!E29+'Choice White Grease'!E29+'Poultry Fat'!E29</f>
        <v>0</v>
      </c>
      <c r="F27" s="50">
        <f>'Inedible Tallow'!F27+DCO!F29+UCO!F29+'Choice White Grease'!F29+'Poultry Fat'!F29</f>
        <v>0</v>
      </c>
      <c r="G27" s="50">
        <f>'Inedible Tallow'!G27+DCO!G29+UCO!G29+'Choice White Grease'!G29+'Poultry Fat'!G29</f>
        <v>0</v>
      </c>
      <c r="H27" s="50">
        <f>'Inedible Tallow'!H27+DCO!H29+UCO!H29+'Choice White Grease'!H29+'Poultry Fat'!H29</f>
        <v>0</v>
      </c>
      <c r="I27" s="50">
        <f>'Inedible Tallow'!I27+DCO!I29+UCO!I29+'Choice White Grease'!I29+'Poultry Fat'!I29</f>
        <v>0</v>
      </c>
      <c r="J27" s="50">
        <f>'Inedible Tallow'!J27+DCO!J29+UCO!J29+'Choice White Grease'!J29+'Poultry Fat'!J29</f>
        <v>0</v>
      </c>
      <c r="K27" s="50">
        <f>'Inedible Tallow'!K27+DCO!K29+UCO!K29+'Choice White Grease'!K29+'Poultry Fat'!K29</f>
        <v>0</v>
      </c>
      <c r="L27" s="50">
        <f>'Inedible Tallow'!L27+DCO!L29+UCO!L29+'Choice White Grease'!L29+'Poultry Fat'!L29</f>
        <v>0</v>
      </c>
      <c r="M27" s="50">
        <f>'Inedible Tallow'!M27+DCO!M29+UCO!M29+'Choice White Grease'!M29+'Poultry Fat'!M29</f>
        <v>0</v>
      </c>
      <c r="N27" s="50">
        <f>'Inedible Tallow'!N27+DCO!N29+UCO!N29+'Choice White Grease'!N29+'Poultry Fat'!N29</f>
        <v>0</v>
      </c>
      <c r="O27" s="50">
        <f>'Inedible Tallow'!O27+DCO!O29+UCO!O29+'Choice White Grease'!O29+'Poultry Fat'!O29</f>
        <v>0</v>
      </c>
      <c r="P27" s="50">
        <f>'Inedible Tallow'!P27+DCO!P29+UCO!P29+'Choice White Grease'!P29+'Poultry Fat'!P29</f>
        <v>0</v>
      </c>
      <c r="Q27" s="50">
        <f>'Inedible Tallow'!Q27+DCO!Q29+UCO!Q29+'Choice White Grease'!Q29+'Poultry Fat'!Q29</f>
        <v>74.398859479508204</v>
      </c>
      <c r="R27" s="50">
        <f>'Inedible Tallow'!R27+DCO!R29+UCO!R29+'Choice White Grease'!R29+'Poultry Fat'!R29</f>
        <v>450.83058136212878</v>
      </c>
      <c r="S27" s="50">
        <f>'Inedible Tallow'!S27+DCO!S29+UCO!S29+'Choice White Grease'!S29+'Poultry Fat'!S29</f>
        <v>517.25677300918551</v>
      </c>
      <c r="T27" s="50">
        <f>'Inedible Tallow'!T27+DCO!T29+UCO!T29+'Choice White Grease'!T29+'Poultry Fat'!T29</f>
        <v>1240.4945989462626</v>
      </c>
      <c r="U27" s="50">
        <f>'Inedible Tallow'!U27+DCO!U29+UCO!U29+'Choice White Grease'!U29+'Poultry Fat'!U29</f>
        <v>1669.2030397450119</v>
      </c>
      <c r="V27" s="50">
        <f>'Inedible Tallow'!V27+DCO!V29+UCO!V29+'Choice White Grease'!V29+'Poultry Fat'!V29</f>
        <v>1629.1449440865833</v>
      </c>
      <c r="W27" s="50">
        <f>'Inedible Tallow'!W27+DCO!W29+UCO!W29+'Choice White Grease'!W29+'Poultry Fat'!W29</f>
        <v>1834.1072041655891</v>
      </c>
      <c r="X27" s="50">
        <f>'Inedible Tallow'!X27+DCO!X29+UCO!X29+'Choice White Grease'!X29+'Poultry Fat'!X29</f>
        <v>1652.3588253757139</v>
      </c>
      <c r="Y27" s="50">
        <f>'Inedible Tallow'!Y27+DCO!Y29+UCO!Y29+'Choice White Grease'!Y29+'Poultry Fat'!Y29</f>
        <v>2184.8671618496483</v>
      </c>
      <c r="Z27" s="50">
        <f>'Inedible Tallow'!Z27+DCO!Z29+UCO!Z29+'Choice White Grease'!Z29+'Poultry Fat'!Z29</f>
        <v>3068.1809165037348</v>
      </c>
      <c r="AA27" s="50">
        <f>'Inedible Tallow'!AA27+DCO!AA29+UCO!AA29+'Choice White Grease'!AA29+'Poultry Fat'!AA29</f>
        <v>3296.6397143950435</v>
      </c>
      <c r="AB27" s="50">
        <f>'Inedible Tallow'!AB27+DCO!AB29+UCO!AB29+'Choice White Grease'!AB29+'Poultry Fat'!AB29</f>
        <v>4713.2823975787051</v>
      </c>
      <c r="AC27" s="51">
        <f>'Inedible Tallow'!AC27+DCO!AC29+UCO!AC29+'Choice White Grease'!AC29+'Poultry Fat'!AC29</f>
        <v>11337.961856348711</v>
      </c>
      <c r="AD27" s="51">
        <f>'Inedible Tallow'!AD27+DCO!AD29+UCO!AD29+'Choice White Grease'!AD29+'Poultry Fat'!AD29</f>
        <v>16531.64397338343</v>
      </c>
      <c r="AE27" s="51">
        <f>'Inedible Tallow'!AE27+DCO!AE29+UCO!AE29+'Choice White Grease'!AE29+'Poultry Fat'!AE29</f>
        <v>20103.025743096336</v>
      </c>
      <c r="AF27" s="51">
        <f>'Inedible Tallow'!AF27+DCO!AF29+UCO!AF29+'Choice White Grease'!AF29+'Poultry Fat'!AF29</f>
        <v>18604.934930542855</v>
      </c>
      <c r="AG27" s="51">
        <f>'Inedible Tallow'!AG27+DCO!AG29+UCO!AG29+'Choice White Grease'!AG29+'Poultry Fat'!AG29</f>
        <v>20938.879678288984</v>
      </c>
      <c r="AH27" s="51">
        <f>'Inedible Tallow'!AH27+DCO!AH29+UCO!AH29+'Choice White Grease'!AH29+'Poultry Fat'!AH29</f>
        <v>25971.94367264133</v>
      </c>
      <c r="AI27" s="51">
        <f>'Inedible Tallow'!AI27+DCO!AI29+UCO!AI29+'Choice White Grease'!AI29+'Poultry Fat'!AI29</f>
        <v>27526.547685574729</v>
      </c>
      <c r="AJ27" s="51">
        <f>'Inedible Tallow'!AJ27+DCO!AJ29+UCO!AJ29+'Choice White Grease'!AJ29+'Poultry Fat'!AJ29</f>
        <v>32152.782955745995</v>
      </c>
      <c r="AK27" s="51">
        <f>'Inedible Tallow'!AK27+DCO!AK29+UCO!AK29+'Choice White Grease'!AK29+'Poultry Fat'!AK29</f>
        <v>37082.747786058593</v>
      </c>
      <c r="AL27" s="51">
        <f>'Inedible Tallow'!AL27+DCO!AL29+UCO!AL29+'Choice White Grease'!AL29+'Poultry Fat'!AL29</f>
        <v>41251.873821918525</v>
      </c>
      <c r="AM27" s="51">
        <f>'Inedible Tallow'!AM27+DCO!AM29+UCO!AM29+'Choice White Grease'!AM29+'Poultry Fat'!AM29</f>
        <v>49658.153231728989</v>
      </c>
      <c r="AN27" s="51">
        <f>'Inedible Tallow'!AN27+DCO!AN29+UCO!AN29+'Choice White Grease'!AN29+'Poultry Fat'!AN29</f>
        <v>49234.871745781595</v>
      </c>
      <c r="AO27" s="51">
        <f>'Inedible Tallow'!AO27+DCO!AO29+UCO!AO29+'Choice White Grease'!AO29+'Poultry Fat'!AO29</f>
        <v>50534.287241999911</v>
      </c>
      <c r="AP27" s="51">
        <f>'Inedible Tallow'!AP27+DCO!AP29+UCO!AP29+'Choice White Grease'!AP29+'Poultry Fat'!AP29</f>
        <v>53144.172870487419</v>
      </c>
      <c r="AQ27" s="51">
        <f>'Inedible Tallow'!AQ27+DCO!AQ29+UCO!AQ29+'Choice White Grease'!AQ29+'Poultry Fat'!AQ29</f>
        <v>51765.71948617154</v>
      </c>
      <c r="AR27" s="51">
        <f>'Inedible Tallow'!AR27+DCO!AR29+UCO!AR29+'Choice White Grease'!AR29+'Poultry Fat'!AR29</f>
        <v>54339.062734992054</v>
      </c>
      <c r="AS27" s="51">
        <f>'Inedible Tallow'!AS27+DCO!AS29+UCO!AS29+'Choice White Grease'!AS29+'Poultry Fat'!AS29</f>
        <v>59666.74225547204</v>
      </c>
      <c r="AT27" s="51">
        <f>'Inedible Tallow'!AT27+DCO!AT29+UCO!AT29+'Choice White Grease'!AT29+'Poultry Fat'!AT29</f>
        <v>62122.507882213526</v>
      </c>
      <c r="AU27" s="51">
        <f>'Inedible Tallow'!AU27+DCO!AU29+UCO!AU29+'Choice White Grease'!AU29+'Poultry Fat'!AU29</f>
        <v>57413.691637175616</v>
      </c>
      <c r="AV27" s="51">
        <f>'Inedible Tallow'!AV27+DCO!AV29+UCO!AV29+'Choice White Grease'!AV29+'Poultry Fat'!AV29</f>
        <v>61016.072555624072</v>
      </c>
      <c r="AW27" s="51">
        <f>'Inedible Tallow'!AW27+DCO!AW29+UCO!AW29+'Choice White Grease'!AW29+'Poultry Fat'!AW29</f>
        <v>64129.863924839221</v>
      </c>
      <c r="AX27" s="51">
        <f>'Inedible Tallow'!AX27+DCO!AX29+UCO!AX29+'Choice White Grease'!AX29+'Poultry Fat'!AX29</f>
        <v>68554.598268190472</v>
      </c>
      <c r="AY27" s="51">
        <f>'Inedible Tallow'!AY27+DCO!AY29+UCO!AY29+'Choice White Grease'!AY29+'Poultry Fat'!AY29</f>
        <v>70294.161590227348</v>
      </c>
      <c r="AZ27" s="51">
        <f>'Inedible Tallow'!AZ27+DCO!AZ29+UCO!AZ29+'Choice White Grease'!AZ29+'Poultry Fat'!AZ29</f>
        <v>69815.509752618906</v>
      </c>
      <c r="BA27" s="51">
        <f>'Inedible Tallow'!BA27+DCO!BA29+UCO!BA29+'Choice White Grease'!BA29+'Poultry Fat'!BA29</f>
        <v>70404.617624095845</v>
      </c>
      <c r="BB27" s="51">
        <f>'Inedible Tallow'!BB27+DCO!BB29+UCO!BB29+'Choice White Grease'!BB29+'Poultry Fat'!BB29</f>
        <v>71021.169443221093</v>
      </c>
      <c r="BC27" s="51">
        <f>'Inedible Tallow'!BC27+DCO!BC29+UCO!BC29+'Choice White Grease'!BC29+'Poultry Fat'!BC29</f>
        <v>75118.59745414833</v>
      </c>
      <c r="BD27" s="51">
        <f>'Inedible Tallow'!BD27+DCO!BD29+UCO!BD29+'Choice White Grease'!BD29+'Poultry Fat'!BD29</f>
        <v>74789.772195215031</v>
      </c>
      <c r="BE27" s="51">
        <f>'Inedible Tallow'!BE27+DCO!BE29+UCO!BE29+'Choice White Grease'!BE29+'Poultry Fat'!BE29</f>
        <v>78286.404098086219</v>
      </c>
    </row>
    <row r="28" spans="1:57" hidden="1" x14ac:dyDescent="0.2">
      <c r="A28" s="49" t="str">
        <f>'[7]Inedible Tallow Complex'!A11</f>
        <v xml:space="preserve">    Co-Processing</v>
      </c>
      <c r="B28" s="50">
        <f>'[7]Inedible Tallow Complex'!D11</f>
        <v>0</v>
      </c>
      <c r="C28" s="50">
        <f>'[7]Inedible Tallow Complex'!E11</f>
        <v>0</v>
      </c>
      <c r="D28" s="50">
        <f>'[7]Inedible Tallow Complex'!F11</f>
        <v>0</v>
      </c>
      <c r="E28" s="50">
        <f>'[7]Inedible Tallow Complex'!G11</f>
        <v>0</v>
      </c>
      <c r="F28" s="50">
        <f>'[7]Inedible Tallow Complex'!H11</f>
        <v>0</v>
      </c>
      <c r="G28" s="50">
        <f>'[7]Inedible Tallow Complex'!I11</f>
        <v>0</v>
      </c>
      <c r="H28" s="50">
        <f>'[7]Inedible Tallow Complex'!J11</f>
        <v>0</v>
      </c>
      <c r="I28" s="50">
        <f>'[7]Inedible Tallow Complex'!K11</f>
        <v>0</v>
      </c>
      <c r="J28" s="50">
        <f>'[7]Inedible Tallow Complex'!L11</f>
        <v>0</v>
      </c>
      <c r="K28" s="50">
        <f>'[7]Inedible Tallow Complex'!M11</f>
        <v>0</v>
      </c>
      <c r="L28" s="50">
        <f>'[7]Inedible Tallow Complex'!N11</f>
        <v>0</v>
      </c>
      <c r="M28" s="50">
        <f>'[7]Inedible Tallow Complex'!O11</f>
        <v>0</v>
      </c>
      <c r="N28" s="50">
        <f>'[7]Inedible Tallow Complex'!P11</f>
        <v>0</v>
      </c>
      <c r="O28" s="50">
        <f>'[7]Inedible Tallow Complex'!Q11</f>
        <v>0</v>
      </c>
      <c r="P28" s="50">
        <f>'[7]Inedible Tallow Complex'!R11</f>
        <v>0</v>
      </c>
      <c r="Q28" s="50">
        <f>'[7]Inedible Tallow Complex'!S11</f>
        <v>74.398859479508204</v>
      </c>
      <c r="R28" s="50">
        <f>'[7]Inedible Tallow Complex'!T11</f>
        <v>41.866855106557374</v>
      </c>
      <c r="S28" s="50">
        <f>'[7]Inedible Tallow Complex'!U11</f>
        <v>132.38723790573772</v>
      </c>
      <c r="T28" s="50">
        <f>'[7]Inedible Tallow Complex'!V11</f>
        <v>76.093823229508203</v>
      </c>
      <c r="U28" s="50">
        <f>'[7]Inedible Tallow Complex'!W11</f>
        <v>24.20434465573771</v>
      </c>
      <c r="V28" s="50">
        <f>'[7]Inedible Tallow Complex'!X11</f>
        <v>17.563090274590166</v>
      </c>
      <c r="W28" s="50">
        <f>'[7]Inedible Tallow Complex'!Y11</f>
        <v>19.191938012295083</v>
      </c>
      <c r="X28" s="50">
        <f>'[7]Inedible Tallow Complex'!Z11</f>
        <v>75.774586906799414</v>
      </c>
      <c r="Y28" s="50">
        <f>'[7]Inedible Tallow Complex'!AA11</f>
        <v>195.57330333004933</v>
      </c>
      <c r="Z28" s="50">
        <f>'[7]Inedible Tallow Complex'!AB11</f>
        <v>214.32752782610839</v>
      </c>
      <c r="AA28" s="50">
        <f>'[7]Inedible Tallow Complex'!AC11</f>
        <v>332.95065961164204</v>
      </c>
      <c r="AB28" s="50">
        <f>'[7]Inedible Tallow Complex'!AD11</f>
        <v>372.22226683128088</v>
      </c>
      <c r="AC28" s="51">
        <f>'[7]Inedible Tallow Complex'!AE11</f>
        <v>181.07147755659386</v>
      </c>
      <c r="AD28" s="51">
        <f>'[7]Inedible Tallow Complex'!AF11</f>
        <v>122.15113766243417</v>
      </c>
      <c r="AE28" s="51">
        <f>'[7]Inedible Tallow Complex'!AG11</f>
        <v>100.91589807575672</v>
      </c>
      <c r="AF28" s="51">
        <f>'[7]Inedible Tallow Complex'!AH11</f>
        <v>105.76586193170404</v>
      </c>
      <c r="AG28" s="51">
        <f>'[7]Inedible Tallow Complex'!AI11</f>
        <v>131.43703855909189</v>
      </c>
      <c r="AH28" s="51">
        <f>'[7]Inedible Tallow Complex'!AJ11</f>
        <v>109.56421943712174</v>
      </c>
      <c r="AI28" s="51">
        <f>'[7]Inedible Tallow Complex'!AK11</f>
        <v>95.924472910934909</v>
      </c>
      <c r="AJ28" s="51">
        <f>'[7]Inedible Tallow Complex'!AL11</f>
        <v>101.3411363668465</v>
      </c>
      <c r="AK28" s="51">
        <f>'[7]Inedible Tallow Complex'!AM11</f>
        <v>105.3754190283108</v>
      </c>
      <c r="AL28" s="51">
        <f>'[7]Inedible Tallow Complex'!AN11</f>
        <v>117.46471269625351</v>
      </c>
      <c r="AM28" s="51">
        <f>'[7]Inedible Tallow Complex'!AO11</f>
        <v>123.4218557437668</v>
      </c>
      <c r="AN28" s="51">
        <f>'[7]Inedible Tallow Complex'!AP11</f>
        <v>128.49496756073742</v>
      </c>
      <c r="AO28" s="51">
        <f>'[7]Inedible Tallow Complex'!AQ11</f>
        <v>135.95351639411314</v>
      </c>
      <c r="AP28" s="51">
        <f>'[7]Inedible Tallow Complex'!AR11</f>
        <v>135.54795299552438</v>
      </c>
      <c r="AQ28" s="51">
        <f>'[7]Inedible Tallow Complex'!AS11</f>
        <v>143.04079062646497</v>
      </c>
      <c r="AR28" s="51">
        <f>'[7]Inedible Tallow Complex'!AT11</f>
        <v>156.98514275559029</v>
      </c>
      <c r="AS28" s="51">
        <f>'[7]Inedible Tallow Complex'!AU11</f>
        <v>173.07612319470306</v>
      </c>
      <c r="AT28" s="51">
        <f>'[7]Inedible Tallow Complex'!AV11</f>
        <v>190.81642946775798</v>
      </c>
      <c r="AU28" s="51">
        <f>'[7]Inedible Tallow Complex'!AW11</f>
        <v>210.37511750747501</v>
      </c>
      <c r="AV28" s="51">
        <f>'[7]Inedible Tallow Complex'!AX11</f>
        <v>231.93857148323849</v>
      </c>
      <c r="AW28" s="51">
        <f>'[7]Inedible Tallow Complex'!AY11</f>
        <v>255.71227994572058</v>
      </c>
      <c r="AX28" s="51">
        <f>'[7]Inedible Tallow Complex'!AZ11</f>
        <v>281.92279402636586</v>
      </c>
      <c r="AY28" s="51">
        <f>'[7]Inedible Tallow Complex'!BA11</f>
        <v>310.81988635236382</v>
      </c>
      <c r="AZ28" s="51">
        <f>'[7]Inedible Tallow Complex'!BB11</f>
        <v>342.67893125045191</v>
      </c>
      <c r="BA28" s="51">
        <f>'[7]Inedible Tallow Complex'!BC11</f>
        <v>377.80352892165871</v>
      </c>
      <c r="BB28" s="51">
        <f>'[7]Inedible Tallow Complex'!BD11</f>
        <v>416.52839859401308</v>
      </c>
      <c r="BC28" s="51">
        <f>'[7]Inedible Tallow Complex'!BE11</f>
        <v>459.22256822346702</v>
      </c>
      <c r="BD28" s="51">
        <f>'[7]Inedible Tallow Complex'!BF11</f>
        <v>506.29289113923085</v>
      </c>
      <c r="BE28" s="51">
        <f>'[7]Inedible Tallow Complex'!BG11</f>
        <v>558.18792314532868</v>
      </c>
    </row>
    <row r="29" spans="1:57" x14ac:dyDescent="0.2">
      <c r="A29" s="49" t="str">
        <f>'[7]Inedible Tallow Complex'!A12</f>
        <v xml:space="preserve">  Non-Biodiesel</v>
      </c>
      <c r="B29" s="50" t="e">
        <f>B24-B25</f>
        <v>#REF!</v>
      </c>
      <c r="C29" s="50" t="e">
        <f t="shared" ref="C29:AC29" si="20">C24-C25</f>
        <v>#REF!</v>
      </c>
      <c r="D29" s="50" t="e">
        <f t="shared" si="20"/>
        <v>#REF!</v>
      </c>
      <c r="E29" s="50">
        <f t="shared" si="20"/>
        <v>5964.1195756190864</v>
      </c>
      <c r="F29" s="50" t="e">
        <f t="shared" si="20"/>
        <v>#REF!</v>
      </c>
      <c r="G29" s="50" t="e">
        <f t="shared" si="20"/>
        <v>#REF!</v>
      </c>
      <c r="H29" s="50">
        <f t="shared" si="20"/>
        <v>5989.9327913178795</v>
      </c>
      <c r="I29" s="50">
        <f t="shared" si="20"/>
        <v>6006.2996003796052</v>
      </c>
      <c r="J29" s="50">
        <f t="shared" si="20"/>
        <v>6156.8477900538792</v>
      </c>
      <c r="K29" s="50">
        <f t="shared" si="20"/>
        <v>6848.9250402870894</v>
      </c>
      <c r="L29" s="50">
        <f t="shared" si="20"/>
        <v>6690.22006045534</v>
      </c>
      <c r="M29" s="50">
        <f t="shared" si="20"/>
        <v>6486.7667723385566</v>
      </c>
      <c r="N29" s="50">
        <f t="shared" si="20"/>
        <v>6001.8998001777372</v>
      </c>
      <c r="O29" s="50">
        <f t="shared" si="20"/>
        <v>5349.5131223306416</v>
      </c>
      <c r="P29" s="50">
        <f t="shared" si="20"/>
        <v>5713.7917935936339</v>
      </c>
      <c r="Q29" s="50">
        <f t="shared" si="20"/>
        <v>5532.8390454930013</v>
      </c>
      <c r="R29" s="50">
        <f t="shared" si="20"/>
        <v>5667.2609527895202</v>
      </c>
      <c r="S29" s="50">
        <f t="shared" si="20"/>
        <v>5550.4015262708053</v>
      </c>
      <c r="T29" s="50">
        <f t="shared" si="20"/>
        <v>5077.0543540015642</v>
      </c>
      <c r="U29" s="50">
        <f t="shared" si="20"/>
        <v>5746.6932566764235</v>
      </c>
      <c r="V29" s="50">
        <f t="shared" si="20"/>
        <v>7524.4976039214062</v>
      </c>
      <c r="W29" s="50">
        <f t="shared" si="20"/>
        <v>7110.7406402612578</v>
      </c>
      <c r="X29" s="50">
        <f t="shared" si="20"/>
        <v>7700.8793038668264</v>
      </c>
      <c r="Y29" s="50">
        <f t="shared" si="20"/>
        <v>7512.1902299025778</v>
      </c>
      <c r="Z29" s="50">
        <f t="shared" si="20"/>
        <v>7383.6760903489185</v>
      </c>
      <c r="AA29" s="50">
        <f t="shared" si="20"/>
        <v>6603.9902559044203</v>
      </c>
      <c r="AB29" s="50">
        <f t="shared" si="20"/>
        <v>7172.265634850166</v>
      </c>
      <c r="AC29" s="51">
        <f t="shared" si="20"/>
        <v>1602.8854412322853</v>
      </c>
      <c r="AD29" s="51">
        <f>AD24-AD25</f>
        <v>2205.0236680010858</v>
      </c>
      <c r="AE29" s="51">
        <f t="shared" ref="AE29:BE29" si="21">AE24-AE25</f>
        <v>1631.6127093439391</v>
      </c>
      <c r="AF29" s="51">
        <f t="shared" si="21"/>
        <v>5559.454119184742</v>
      </c>
      <c r="AG29" s="51">
        <f t="shared" si="21"/>
        <v>6068.9654971063646</v>
      </c>
      <c r="AH29" s="51">
        <f t="shared" si="21"/>
        <v>5486.2767382216989</v>
      </c>
      <c r="AI29" s="51">
        <f t="shared" si="21"/>
        <v>6650.5873839392589</v>
      </c>
      <c r="AJ29" s="51">
        <f t="shared" si="21"/>
        <v>5221.0923074689417</v>
      </c>
      <c r="AK29" s="51">
        <f t="shared" si="21"/>
        <v>6182.4031714079611</v>
      </c>
      <c r="AL29" s="51">
        <f t="shared" si="21"/>
        <v>6025.0351117177997</v>
      </c>
      <c r="AM29" s="51">
        <f t="shared" si="21"/>
        <v>3344.3280741263079</v>
      </c>
      <c r="AN29" s="51">
        <f t="shared" si="21"/>
        <v>7343.1489303689523</v>
      </c>
      <c r="AO29" s="51">
        <f t="shared" si="21"/>
        <v>6140.0000401311408</v>
      </c>
      <c r="AP29" s="51">
        <f t="shared" si="21"/>
        <v>3636.2177436319616</v>
      </c>
      <c r="AQ29" s="51">
        <f t="shared" si="21"/>
        <v>6950.7928551913428</v>
      </c>
      <c r="AR29" s="51">
        <f t="shared" si="21"/>
        <v>6036.3272802316715</v>
      </c>
      <c r="AS29" s="51">
        <f t="shared" si="21"/>
        <v>5296.0165221459392</v>
      </c>
      <c r="AT29" s="51">
        <f t="shared" si="21"/>
        <v>4301.611587387044</v>
      </c>
      <c r="AU29" s="51">
        <f t="shared" si="21"/>
        <v>7129.0162348742087</v>
      </c>
      <c r="AV29" s="51">
        <f t="shared" si="21"/>
        <v>5897.0064934881157</v>
      </c>
      <c r="AW29" s="51">
        <f t="shared" si="21"/>
        <v>5982.1456490982964</v>
      </c>
      <c r="AX29" s="51">
        <f t="shared" si="21"/>
        <v>4984.5848967583588</v>
      </c>
      <c r="AY29" s="51">
        <f t="shared" si="21"/>
        <v>5674.6031209834327</v>
      </c>
      <c r="AZ29" s="51">
        <f t="shared" si="21"/>
        <v>6902.9841744358855</v>
      </c>
      <c r="BA29" s="51">
        <f t="shared" si="21"/>
        <v>5646.9396612497367</v>
      </c>
      <c r="BB29" s="51">
        <f t="shared" si="21"/>
        <v>6348.8675155027886</v>
      </c>
      <c r="BC29" s="51">
        <f t="shared" si="21"/>
        <v>3229.055910637253</v>
      </c>
      <c r="BD29" s="51">
        <f t="shared" si="21"/>
        <v>6328.4507551603601</v>
      </c>
      <c r="BE29" s="51">
        <f t="shared" si="21"/>
        <v>4252.6145153309917</v>
      </c>
    </row>
    <row r="30" spans="1:57" x14ac:dyDescent="0.2">
      <c r="A30" s="49" t="str">
        <f>'[7]Inedible Tallow Complex'!A13</f>
        <v>Exports</v>
      </c>
      <c r="B30" s="50">
        <f>'Inedible Tallow'!B30+DCO!B33+UCO!B31+'Choice White Grease'!B31+'Poultry Fat'!B31</f>
        <v>2445.5199261093999</v>
      </c>
      <c r="C30" s="50">
        <f>'Inedible Tallow'!C30+DCO!C33+UCO!C31+'Choice White Grease'!C31+'Poultry Fat'!C31</f>
        <v>1813.6791805405999</v>
      </c>
      <c r="D30" s="50">
        <f>'Inedible Tallow'!D30+DCO!D33+UCO!D31+'Choice White Grease'!D31+'Poultry Fat'!D31</f>
        <v>2459.8830675708004</v>
      </c>
      <c r="E30" s="50">
        <f>'Inedible Tallow'!E30+DCO!E33+UCO!E31+'Choice White Grease'!E31+'Poultry Fat'!E31</f>
        <v>2396.3669371998003</v>
      </c>
      <c r="F30" s="50">
        <f>'Inedible Tallow'!F30+DCO!F33+UCO!F31+'Choice White Grease'!F31+'Poultry Fat'!F31</f>
        <v>2051.1356396558003</v>
      </c>
      <c r="G30" s="50">
        <f>'Inedible Tallow'!G30+DCO!G33+UCO!G31+'Choice White Grease'!G31+'Poultry Fat'!G31</f>
        <v>1655.341383365</v>
      </c>
      <c r="H30" s="50">
        <f>'Inedible Tallow'!H30+DCO!H33+UCO!H31+'Choice White Grease'!H31+'Poultry Fat'!H31</f>
        <v>2025.5719658</v>
      </c>
      <c r="I30" s="50">
        <f>'Inedible Tallow'!I30+DCO!I33+UCO!I31+'Choice White Grease'!I31+'Poultry Fat'!I31</f>
        <v>2067.3957052825999</v>
      </c>
      <c r="J30" s="50">
        <f>'Inedible Tallow'!J30+DCO!J33+UCO!J31+'Choice White Grease'!J31+'Poultry Fat'!J31</f>
        <v>1932.7489946509997</v>
      </c>
      <c r="K30" s="50">
        <f>'Inedible Tallow'!K30+DCO!K33+UCO!K31+'Choice White Grease'!K31+'Poultry Fat'!K31</f>
        <v>1857.780652276</v>
      </c>
      <c r="L30" s="50">
        <f>'Inedible Tallow'!L30+DCO!L33+UCO!L31+'Choice White Grease'!L31+'Poultry Fat'!L31</f>
        <v>2030.2275401480003</v>
      </c>
      <c r="M30" s="50">
        <f>'Inedible Tallow'!M30+DCO!M33+UCO!M31+'Choice White Grease'!M31+'Poultry Fat'!M31</f>
        <v>2288.2920607964002</v>
      </c>
      <c r="N30" s="50">
        <f>'Inedible Tallow'!N30+DCO!N33+UCO!N31+'Choice White Grease'!N31+'Poultry Fat'!N31</f>
        <v>2333.1683061059998</v>
      </c>
      <c r="O30" s="50">
        <f>'Inedible Tallow'!O30+DCO!O33+UCO!O31+'Choice White Grease'!O31+'Poultry Fat'!O31</f>
        <v>2108.1862723937998</v>
      </c>
      <c r="P30" s="50">
        <f>'Inedible Tallow'!P30+DCO!P33+UCO!P31+'Choice White Grease'!P31+'Poultry Fat'!P31</f>
        <v>2526.6953230066001</v>
      </c>
      <c r="Q30" s="50">
        <f>'Inedible Tallow'!Q30+DCO!Q33+UCO!Q31+'Choice White Grease'!Q31+'Poultry Fat'!Q31</f>
        <v>2524.8314392962002</v>
      </c>
      <c r="R30" s="50">
        <f>'Inedible Tallow'!R30+DCO!R33+UCO!R31+'Choice White Grease'!R31+'Poultry Fat'!R31</f>
        <v>1937.8392543217999</v>
      </c>
      <c r="S30" s="50">
        <f>'Inedible Tallow'!S30+DCO!S33+UCO!S31+'Choice White Grease'!S31+'Poultry Fat'!S31</f>
        <v>1622.0490074797999</v>
      </c>
      <c r="T30" s="50">
        <f>'Inedible Tallow'!T30+DCO!T33+UCO!T31+'Choice White Grease'!T31+'Poultry Fat'!T31</f>
        <v>1528.7638450013999</v>
      </c>
      <c r="U30" s="50">
        <f>'Inedible Tallow'!U30+DCO!U33+UCO!U31+'Choice White Grease'!U31+'Poultry Fat'!U31</f>
        <v>1307.6311014840005</v>
      </c>
      <c r="V30" s="50">
        <f>'Inedible Tallow'!V30+DCO!V33+UCO!V31+'Choice White Grease'!V31+'Poultry Fat'!V31</f>
        <v>1580.7878171322</v>
      </c>
      <c r="W30" s="50">
        <f>'Inedible Tallow'!W30+DCO!W33+UCO!W31+'Choice White Grease'!W31+'Poultry Fat'!W31</f>
        <v>1637.1402426075997</v>
      </c>
      <c r="X30" s="50">
        <f>'Inedible Tallow'!X30+DCO!X33+UCO!X31+'Choice White Grease'!X31+'Poultry Fat'!X31</f>
        <v>1312.1692423270401</v>
      </c>
      <c r="Y30" s="50">
        <f>'Inedible Tallow'!Y30+DCO!Y33+UCO!Y31+'Choice White Grease'!Y31+'Poultry Fat'!Y31</f>
        <v>1492.5935434293601</v>
      </c>
      <c r="Z30" s="50">
        <f>'Inedible Tallow'!Z30+DCO!Z33+UCO!Z31+'Choice White Grease'!Z31+'Poultry Fat'!Z31</f>
        <v>1492.5980103106797</v>
      </c>
      <c r="AA30" s="50">
        <f>'Inedible Tallow'!AA30+DCO!AA33+UCO!AA31+'Choice White Grease'!AA31+'Poultry Fat'!AA31</f>
        <v>1777.0093754214402</v>
      </c>
      <c r="AB30" s="50">
        <f>'Inedible Tallow'!AB30+DCO!AB33+UCO!AB31+'Choice White Grease'!AB31+'Poultry Fat'!AB31</f>
        <v>1007.3658821364002</v>
      </c>
      <c r="AC30" s="51">
        <f>'Inedible Tallow'!AC30+DCO!AC33+UCO!AC31+'Choice White Grease'!AC31+'Poultry Fat'!AC31</f>
        <v>1631.1676130000005</v>
      </c>
      <c r="AD30" s="51">
        <f>'Inedible Tallow'!AD30+DCO!AD33+UCO!AD31+'Choice White Grease'!AD31+'Poultry Fat'!AD31</f>
        <v>766.14774185847989</v>
      </c>
      <c r="AE30" s="51">
        <f>'Inedible Tallow'!AE30+DCO!AE33+UCO!AE31+'Choice White Grease'!AE31+'Poultry Fat'!AE31</f>
        <v>700.83848537762378</v>
      </c>
      <c r="AF30" s="51">
        <f>'Inedible Tallow'!AF30+DCO!AF33+UCO!AF31+'Choice White Grease'!AF31+'Poultry Fat'!AF31</f>
        <v>438.92761360246584</v>
      </c>
      <c r="AG30" s="51">
        <f>'Inedible Tallow'!AG30+DCO!AG33+UCO!AG31+'Choice White Grease'!AG31+'Poultry Fat'!AG31</f>
        <v>408.88286985143634</v>
      </c>
      <c r="AH30" s="51">
        <f>'Inedible Tallow'!AH30+DCO!AH33+UCO!AH31+'Choice White Grease'!AH31+'Poultry Fat'!AH31</f>
        <v>362.36439720605836</v>
      </c>
      <c r="AI30" s="51">
        <f>'Inedible Tallow'!AI30+DCO!AI33+UCO!AI31+'Choice White Grease'!AI31+'Poultry Fat'!AI31</f>
        <v>353.89417278873174</v>
      </c>
      <c r="AJ30" s="51">
        <f>'Inedible Tallow'!AJ30+DCO!AJ33+UCO!AJ31+'Choice White Grease'!AJ31+'Poultry Fat'!AJ31</f>
        <v>297.34444091806517</v>
      </c>
      <c r="AK30" s="51">
        <f>'Inedible Tallow'!AK30+DCO!AK33+UCO!AK31+'Choice White Grease'!AK31+'Poultry Fat'!AK31</f>
        <v>283.63756692346567</v>
      </c>
      <c r="AL30" s="51">
        <f>'Inedible Tallow'!AL30+DCO!AL33+UCO!AL31+'Choice White Grease'!AL31+'Poultry Fat'!AL31</f>
        <v>259.26073715011717</v>
      </c>
      <c r="AM30" s="51">
        <f>'Inedible Tallow'!AM30+DCO!AM33+UCO!AM31+'Choice White Grease'!AM31+'Poultry Fat'!AM31</f>
        <v>259.69101130955681</v>
      </c>
      <c r="AN30" s="51">
        <f>'Inedible Tallow'!AN30+DCO!AN33+UCO!AN31+'Choice White Grease'!AN31+'Poultry Fat'!AN31</f>
        <v>258.5649686073611</v>
      </c>
      <c r="AO30" s="51">
        <f>'Inedible Tallow'!AO30+DCO!AO33+UCO!AO31+'Choice White Grease'!AO31+'Poultry Fat'!AO31</f>
        <v>253.71041059227545</v>
      </c>
      <c r="AP30" s="51">
        <f>'Inedible Tallow'!AP30+DCO!AP33+UCO!AP31+'Choice White Grease'!AP31+'Poultry Fat'!AP31</f>
        <v>234.6450821630649</v>
      </c>
      <c r="AQ30" s="51">
        <f>'Inedible Tallow'!AQ30+DCO!AQ33+UCO!AQ31+'Choice White Grease'!AQ31+'Poultry Fat'!AQ31</f>
        <v>235.73231528674972</v>
      </c>
      <c r="AR30" s="51">
        <f>'Inedible Tallow'!AR30+DCO!AR33+UCO!AR31+'Choice White Grease'!AR31+'Poultry Fat'!AR31</f>
        <v>234.68369136909871</v>
      </c>
      <c r="AS30" s="51">
        <f>'Inedible Tallow'!AS30+DCO!AS33+UCO!AS31+'Choice White Grease'!AS31+'Poultry Fat'!AS31</f>
        <v>234.96966193042709</v>
      </c>
      <c r="AT30" s="51">
        <f>'Inedible Tallow'!AT30+DCO!AT33+UCO!AT31+'Choice White Grease'!AT31+'Poultry Fat'!AT31</f>
        <v>234.95819365588414</v>
      </c>
      <c r="AU30" s="51">
        <f>'Inedible Tallow'!AU30+DCO!AU33+UCO!AU31+'Choice White Grease'!AU31+'Poultry Fat'!AU31</f>
        <v>235.23391943100216</v>
      </c>
      <c r="AV30" s="51">
        <f>'Inedible Tallow'!AV30+DCO!AV33+UCO!AV31+'Choice White Grease'!AV31+'Poultry Fat'!AV31</f>
        <v>234.9977888810449</v>
      </c>
      <c r="AW30" s="51">
        <f>'Inedible Tallow'!AW30+DCO!AW33+UCO!AW31+'Choice White Grease'!AW31+'Poultry Fat'!AW31</f>
        <v>235.11555633463237</v>
      </c>
      <c r="AX30" s="51">
        <f>'Inedible Tallow'!AX30+DCO!AX33+UCO!AX31+'Choice White Grease'!AX31+'Poultry Fat'!AX31</f>
        <v>234.96865105349139</v>
      </c>
      <c r="AY30" s="51">
        <f>'Inedible Tallow'!AY30+DCO!AY33+UCO!AY31+'Choice White Grease'!AY31+'Poultry Fat'!AY31</f>
        <v>235.26823400906841</v>
      </c>
      <c r="AZ30" s="51">
        <f>'Inedible Tallow'!AZ30+DCO!AZ33+UCO!AZ31+'Choice White Grease'!AZ31+'Poultry Fat'!AZ31</f>
        <v>236.26803183368133</v>
      </c>
      <c r="BA30" s="51">
        <f>'Inedible Tallow'!BA30+DCO!BA33+UCO!BA31+'Choice White Grease'!BA31+'Poultry Fat'!BA31</f>
        <v>237.28739791182412</v>
      </c>
      <c r="BB30" s="51">
        <f>'Inedible Tallow'!BB30+DCO!BB33+UCO!BB31+'Choice White Grease'!BB31+'Poultry Fat'!BB31</f>
        <v>238.25157839986585</v>
      </c>
      <c r="BC30" s="51">
        <f>'Inedible Tallow'!BC30+DCO!BC33+UCO!BC31+'Choice White Grease'!BC31+'Poultry Fat'!BC31</f>
        <v>239.26685821352763</v>
      </c>
      <c r="BD30" s="51">
        <f>'Inedible Tallow'!BD30+DCO!BD33+UCO!BD31+'Choice White Grease'!BD31+'Poultry Fat'!BD31</f>
        <v>240.25142063408029</v>
      </c>
      <c r="BE30" s="51">
        <f>'Inedible Tallow'!BE30+DCO!BE33+UCO!BE31+'Choice White Grease'!BE31+'Poultry Fat'!BE31</f>
        <v>241.26842007359346</v>
      </c>
    </row>
    <row r="31" spans="1:57" x14ac:dyDescent="0.2">
      <c r="A31" s="49" t="str">
        <f>'[7]Inedible Tallow Complex'!A14</f>
        <v xml:space="preserve">    Total Use</v>
      </c>
      <c r="B31" s="50" t="e">
        <f>B23-B32</f>
        <v>#REF!</v>
      </c>
      <c r="C31" s="50" t="e">
        <f t="shared" ref="C31:AC31" si="22">C23-C32</f>
        <v>#REF!</v>
      </c>
      <c r="D31" s="50" t="e">
        <f t="shared" si="22"/>
        <v>#REF!</v>
      </c>
      <c r="E31" s="50">
        <f t="shared" si="22"/>
        <v>8360.9393638062993</v>
      </c>
      <c r="F31" s="50" t="e">
        <f t="shared" si="22"/>
        <v>#REF!</v>
      </c>
      <c r="G31" s="50" t="e">
        <f t="shared" si="22"/>
        <v>#REF!</v>
      </c>
      <c r="H31" s="50">
        <f t="shared" si="22"/>
        <v>8029.090286740251</v>
      </c>
      <c r="I31" s="50">
        <f t="shared" si="22"/>
        <v>8090.3570802763115</v>
      </c>
      <c r="J31" s="50">
        <f t="shared" si="22"/>
        <v>8104.2998604020968</v>
      </c>
      <c r="K31" s="50">
        <f t="shared" si="22"/>
        <v>8751.6859728678428</v>
      </c>
      <c r="L31" s="50">
        <f t="shared" si="22"/>
        <v>8780.6115063832331</v>
      </c>
      <c r="M31" s="50">
        <f t="shared" si="22"/>
        <v>8948.8686586629647</v>
      </c>
      <c r="N31" s="50">
        <f t="shared" si="22"/>
        <v>9006.8681062837368</v>
      </c>
      <c r="O31" s="50">
        <f t="shared" si="22"/>
        <v>8637.9573947244407</v>
      </c>
      <c r="P31" s="50">
        <f t="shared" si="22"/>
        <v>9280.487116600234</v>
      </c>
      <c r="Q31" s="50">
        <f t="shared" si="22"/>
        <v>9915.0693442687098</v>
      </c>
      <c r="R31" s="50">
        <f t="shared" si="22"/>
        <v>10286.930788473448</v>
      </c>
      <c r="S31" s="50">
        <f t="shared" si="22"/>
        <v>10620.70730675979</v>
      </c>
      <c r="T31" s="50">
        <f t="shared" si="22"/>
        <v>10907.222797949227</v>
      </c>
      <c r="U31" s="50">
        <f t="shared" si="22"/>
        <v>12015.807397905437</v>
      </c>
      <c r="V31" s="50">
        <f t="shared" si="22"/>
        <v>13914.130365140189</v>
      </c>
      <c r="W31" s="50">
        <f t="shared" si="22"/>
        <v>14706.458087034447</v>
      </c>
      <c r="X31" s="50">
        <f t="shared" si="22"/>
        <v>15510.229256335206</v>
      </c>
      <c r="Y31" s="50">
        <f t="shared" si="22"/>
        <v>16003.321395793566</v>
      </c>
      <c r="Z31" s="50">
        <f t="shared" si="22"/>
        <v>16173.586683829999</v>
      </c>
      <c r="AA31" s="50">
        <f t="shared" si="22"/>
        <v>15168.799198127484</v>
      </c>
      <c r="AB31" s="50">
        <f t="shared" si="22"/>
        <v>16582.434490718439</v>
      </c>
      <c r="AC31" s="51">
        <f t="shared" si="22"/>
        <v>18776.122045504791</v>
      </c>
      <c r="AD31" s="51">
        <f>AD23-AD32</f>
        <v>23169.541389109028</v>
      </c>
      <c r="AE31" s="51">
        <f t="shared" ref="AE31:BE31" si="23">AE23-AE32</f>
        <v>26451.756847132165</v>
      </c>
      <c r="AF31" s="51">
        <f t="shared" si="23"/>
        <v>28275.784380229452</v>
      </c>
      <c r="AG31" s="51">
        <f t="shared" si="23"/>
        <v>30794.383072860375</v>
      </c>
      <c r="AH31" s="51">
        <f t="shared" si="23"/>
        <v>35364.242331244735</v>
      </c>
      <c r="AI31" s="51">
        <f t="shared" si="23"/>
        <v>37276.631671917807</v>
      </c>
      <c r="AJ31" s="51">
        <f t="shared" si="23"/>
        <v>40599.888878356425</v>
      </c>
      <c r="AK31" s="51">
        <f t="shared" si="23"/>
        <v>46514.500946908782</v>
      </c>
      <c r="AL31" s="51">
        <f t="shared" si="23"/>
        <v>50536.019171987493</v>
      </c>
      <c r="AM31" s="51">
        <f t="shared" si="23"/>
        <v>56471.818554381134</v>
      </c>
      <c r="AN31" s="51">
        <f t="shared" si="23"/>
        <v>59893.182068750808</v>
      </c>
      <c r="AO31" s="51">
        <f t="shared" si="23"/>
        <v>59948.250916890087</v>
      </c>
      <c r="AP31" s="51">
        <f t="shared" si="23"/>
        <v>59863.734610010142</v>
      </c>
      <c r="AQ31" s="51">
        <f t="shared" si="23"/>
        <v>61231.250014744321</v>
      </c>
      <c r="AR31" s="51">
        <f t="shared" si="23"/>
        <v>62432.835625335043</v>
      </c>
      <c r="AS31" s="51">
        <f t="shared" si="23"/>
        <v>66978.804967703501</v>
      </c>
      <c r="AT31" s="51">
        <f t="shared" si="23"/>
        <v>68370.049649719527</v>
      </c>
      <c r="AU31" s="51">
        <f t="shared" si="23"/>
        <v>66408.531723755514</v>
      </c>
      <c r="AV31" s="51">
        <f t="shared" si="23"/>
        <v>68824.961528238651</v>
      </c>
      <c r="AW31" s="51">
        <f t="shared" si="23"/>
        <v>72272.223687817328</v>
      </c>
      <c r="AX31" s="51">
        <f t="shared" si="23"/>
        <v>75679.913714380164</v>
      </c>
      <c r="AY31" s="51">
        <f t="shared" si="23"/>
        <v>78092.378145695868</v>
      </c>
      <c r="AZ31" s="51">
        <f t="shared" si="23"/>
        <v>78827.915197093302</v>
      </c>
      <c r="BA31" s="51">
        <f t="shared" si="23"/>
        <v>78149.786099540899</v>
      </c>
      <c r="BB31" s="51">
        <f t="shared" si="23"/>
        <v>79459.370721764688</v>
      </c>
      <c r="BC31" s="51">
        <f t="shared" si="23"/>
        <v>80430.032687928615</v>
      </c>
      <c r="BD31" s="51">
        <f t="shared" si="23"/>
        <v>83194.770290919216</v>
      </c>
      <c r="BE31" s="51">
        <f t="shared" si="23"/>
        <v>84610.956749590681</v>
      </c>
    </row>
    <row r="32" spans="1:57" x14ac:dyDescent="0.2">
      <c r="A32" s="49" t="s">
        <v>60</v>
      </c>
      <c r="B32" s="50">
        <f>'Inedible Tallow'!B32+DCO!B35+UCO!B33+'Choice White Grease'!B33+'Poultry Fat'!B33</f>
        <v>273.40000000000003</v>
      </c>
      <c r="C32" s="50">
        <f>'Inedible Tallow'!C32+DCO!C35+UCO!C33+'Choice White Grease'!C33+'Poultry Fat'!C33</f>
        <v>373.3</v>
      </c>
      <c r="D32" s="50">
        <f>'Inedible Tallow'!D32+DCO!D35+UCO!D33+'Choice White Grease'!D33+'Poultry Fat'!D33</f>
        <v>463.10000000000008</v>
      </c>
      <c r="E32" s="50">
        <f>'Inedible Tallow'!E32+DCO!E35+UCO!E33+'Choice White Grease'!E33+'Poultry Fat'!E33</f>
        <v>397.90000000000003</v>
      </c>
      <c r="F32" s="50">
        <f>'Inedible Tallow'!F32+DCO!F35+UCO!F33+'Choice White Grease'!F33+'Poultry Fat'!F33</f>
        <v>445.00000000000006</v>
      </c>
      <c r="G32" s="50">
        <f>'Inedible Tallow'!G32+DCO!G35+UCO!G33+'Choice White Grease'!G33+'Poultry Fat'!G33</f>
        <v>327.39999999999998</v>
      </c>
      <c r="H32" s="50">
        <f>'Inedible Tallow'!H32+DCO!H35+UCO!H33+'Choice White Grease'!H33+'Poultry Fat'!H33</f>
        <v>345.6</v>
      </c>
      <c r="I32" s="50">
        <f>'Inedible Tallow'!I32+DCO!I35+UCO!I33+'Choice White Grease'!I33+'Poultry Fat'!I33</f>
        <v>277.12062500000002</v>
      </c>
      <c r="J32" s="50">
        <f>'Inedible Tallow'!J32+DCO!J35+UCO!J33+'Choice White Grease'!J33+'Poultry Fat'!J33</f>
        <v>367.64549999999997</v>
      </c>
      <c r="K32" s="50">
        <f>'Inedible Tallow'!K32+DCO!K35+UCO!K33+'Choice White Grease'!K33+'Poultry Fat'!K33</f>
        <v>302.13637499999999</v>
      </c>
      <c r="L32" s="50">
        <f>'Inedible Tallow'!L32+DCO!L35+UCO!L33+'Choice White Grease'!L33+'Poultry Fat'!L33</f>
        <v>321.10000000000002</v>
      </c>
      <c r="M32" s="50">
        <f>'Inedible Tallow'!M32+DCO!M35+UCO!M33+'Choice White Grease'!M33+'Poultry Fat'!M33</f>
        <v>352.70000000000005</v>
      </c>
      <c r="N32" s="50">
        <f>'Inedible Tallow'!N32+DCO!N35+UCO!N33+'Choice White Grease'!N33+'Poultry Fat'!N33</f>
        <v>327.40000000000003</v>
      </c>
      <c r="O32" s="50">
        <f>'Inedible Tallow'!O32+DCO!O35+UCO!O33+'Choice White Grease'!O33+'Poultry Fat'!O33</f>
        <v>346.1</v>
      </c>
      <c r="P32" s="50">
        <f>'Inedible Tallow'!P32+DCO!P35+UCO!P33+'Choice White Grease'!P33+'Poultry Fat'!P33</f>
        <v>419.51835337918033</v>
      </c>
      <c r="Q32" s="50">
        <f>'Inedible Tallow'!Q32+DCO!Q35+UCO!Q33+'Choice White Grease'!Q33+'Poultry Fat'!Q33</f>
        <v>411.18671141370231</v>
      </c>
      <c r="R32" s="50">
        <f>'Inedible Tallow'!R32+DCO!R35+UCO!R33+'Choice White Grease'!R33+'Poultry Fat'!R33</f>
        <v>396.412179675603</v>
      </c>
      <c r="S32" s="50">
        <f>'Inedible Tallow'!S32+DCO!S35+UCO!S33+'Choice White Grease'!S33+'Poultry Fat'!S33</f>
        <v>389.69173783780423</v>
      </c>
      <c r="T32" s="50">
        <f>'Inedible Tallow'!T32+DCO!T35+UCO!T33+'Choice White Grease'!T33+'Poultry Fat'!T33</f>
        <v>392.83234211474644</v>
      </c>
      <c r="U32" s="50">
        <f>'Inedible Tallow'!U32+DCO!U35+UCO!U33+'Choice White Grease'!U33+'Poultry Fat'!U33</f>
        <v>291.11495156844546</v>
      </c>
      <c r="V32" s="50">
        <f>'Inedible Tallow'!V32+DCO!V35+UCO!V33+'Choice White Grease'!V33+'Poultry Fat'!V33</f>
        <v>286.86670434861492</v>
      </c>
      <c r="W32" s="50">
        <f>'Inedible Tallow'!W32+DCO!W35+UCO!W33+'Choice White Grease'!W33+'Poultry Fat'!W33</f>
        <v>292.51205295578342</v>
      </c>
      <c r="X32" s="50">
        <f>'Inedible Tallow'!X32+DCO!X35+UCO!X33+'Choice White Grease'!X33+'Poultry Fat'!X33</f>
        <v>369.07336754851923</v>
      </c>
      <c r="Y32" s="50">
        <f>'Inedible Tallow'!Y32+DCO!Y35+UCO!Y33+'Choice White Grease'!Y33+'Poultry Fat'!Y33</f>
        <v>354.10637299438281</v>
      </c>
      <c r="Z32" s="50">
        <f>'Inedible Tallow'!Z32+DCO!Z35+UCO!Z33+'Choice White Grease'!Z33+'Poultry Fat'!Z33</f>
        <v>352.11255216141575</v>
      </c>
      <c r="AA32" s="50">
        <f>'Inedible Tallow'!AA32+DCO!AA35+UCO!AA33+'Choice White Grease'!AA33+'Poultry Fat'!AA33</f>
        <v>338.38990519573434</v>
      </c>
      <c r="AB32" s="50">
        <f>'Inedible Tallow'!AB32+DCO!AB35+UCO!AB33+'Choice White Grease'!AB33+'Poultry Fat'!AB33</f>
        <v>340.71813521914498</v>
      </c>
      <c r="AC32" s="51">
        <f>'Inedible Tallow'!AC32+DCO!AC35+UCO!AC33+'Choice White Grease'!AC33+'Poultry Fat'!AC33</f>
        <v>378.42165700338671</v>
      </c>
      <c r="AD32" s="51">
        <f>'Inedible Tallow'!AD32+DCO!AD35+UCO!AD33+'Choice White Grease'!AD33+'Poultry Fat'!AD33</f>
        <v>323.7148266133305</v>
      </c>
      <c r="AE32" s="51">
        <f>'Inedible Tallow'!AE32+DCO!AE35+UCO!AE33+'Choice White Grease'!AE33+'Poultry Fat'!AE33</f>
        <v>290.00018138955983</v>
      </c>
      <c r="AF32" s="51">
        <f>'Inedible Tallow'!AF32+DCO!AF35+UCO!AF33+'Choice White Grease'!AF33+'Poultry Fat'!AF33</f>
        <v>-81.540238429989316</v>
      </c>
      <c r="AG32" s="51">
        <f>'Inedible Tallow'!AG32+DCO!AG35+UCO!AG33+'Choice White Grease'!AG33+'Poultry Fat'!AG33</f>
        <v>-23.885494268661233</v>
      </c>
      <c r="AH32" s="51">
        <f>'Inedible Tallow'!AH32+DCO!AH35+UCO!AH33+'Choice White Grease'!AH33+'Poultry Fat'!AH33</f>
        <v>-6.9811868203100857</v>
      </c>
      <c r="AI32" s="51">
        <f>'Inedible Tallow'!AI32+DCO!AI35+UCO!AI33+'Choice White Grease'!AI33+'Poultry Fat'!AI33</f>
        <v>15.826210545936419</v>
      </c>
      <c r="AJ32" s="51">
        <f>'Inedible Tallow'!AJ32+DCO!AJ35+UCO!AJ33+'Choice White Grease'!AJ33+'Poultry Fat'!AJ33</f>
        <v>61.438191178640267</v>
      </c>
      <c r="AK32" s="51">
        <f>'Inedible Tallow'!AK32+DCO!AK35+UCO!AK33+'Choice White Grease'!AK33+'Poultry Fat'!AK33</f>
        <v>124.481156745443</v>
      </c>
      <c r="AL32" s="51">
        <f>'Inedible Tallow'!AL32+DCO!AL35+UCO!AL33+'Choice White Grease'!AL33+'Poultry Fat'!AL33</f>
        <v>187.88089333515862</v>
      </c>
      <c r="AM32" s="51">
        <f>'Inedible Tallow'!AM32+DCO!AM35+UCO!AM33+'Choice White Grease'!AM33+'Poultry Fat'!AM33</f>
        <v>244.52692406996633</v>
      </c>
      <c r="AN32" s="51">
        <f>'Inedible Tallow'!AN32+DCO!AN35+UCO!AN33+'Choice White Grease'!AN33+'Poultry Fat'!AN33</f>
        <v>316.25631853553779</v>
      </c>
      <c r="AO32" s="51">
        <f>'Inedible Tallow'!AO32+DCO!AO35+UCO!AO33+'Choice White Grease'!AO33+'Poultry Fat'!AO33</f>
        <v>353.35079529602763</v>
      </c>
      <c r="AP32" s="51">
        <f>'Inedible Tallow'!AP32+DCO!AP35+UCO!AP33+'Choice White Grease'!AP33+'Poultry Fat'!AP33</f>
        <v>409.17252814490587</v>
      </c>
      <c r="AQ32" s="51">
        <f>'Inedible Tallow'!AQ32+DCO!AQ35+UCO!AQ33+'Choice White Grease'!AQ33+'Poultry Fat'!AQ33</f>
        <v>499.5188007867838</v>
      </c>
      <c r="AR32" s="51">
        <f>'Inedible Tallow'!AR32+DCO!AR35+UCO!AR33+'Choice White Grease'!AR33+'Poultry Fat'!AR33</f>
        <v>544.22725659752041</v>
      </c>
      <c r="AS32" s="51">
        <f>'Inedible Tallow'!AS32+DCO!AS35+UCO!AS33+'Choice White Grease'!AS33+'Poultry Fat'!AS33</f>
        <v>572.43656789229306</v>
      </c>
      <c r="AT32" s="51">
        <f>'Inedible Tallow'!AT32+DCO!AT35+UCO!AT33+'Choice White Grease'!AT33+'Poultry Fat'!AT33</f>
        <v>676.40286319590621</v>
      </c>
      <c r="AU32" s="51">
        <f>'Inedible Tallow'!AU32+DCO!AU35+UCO!AU33+'Choice White Grease'!AU33+'Poultry Fat'!AU33</f>
        <v>752.51885616247546</v>
      </c>
      <c r="AV32" s="51">
        <f>'Inedible Tallow'!AV32+DCO!AV35+UCO!AV33+'Choice White Grease'!AV33+'Poultry Fat'!AV33</f>
        <v>805.27645900250809</v>
      </c>
      <c r="AW32" s="51">
        <f>'Inedible Tallow'!AW32+DCO!AW35+UCO!AW33+'Choice White Grease'!AW33+'Poultry Fat'!AW33</f>
        <v>899.28908867400196</v>
      </c>
      <c r="AX32" s="51">
        <f>'Inedible Tallow'!AX32+DCO!AX35+UCO!AX33+'Choice White Grease'!AX33+'Poultry Fat'!AX33</f>
        <v>960.11262903213981</v>
      </c>
      <c r="AY32" s="51">
        <f>'Inedible Tallow'!AY32+DCO!AY35+UCO!AY33+'Choice White Grease'!AY33+'Poultry Fat'!AY33</f>
        <v>1038.7446138015068</v>
      </c>
      <c r="AZ32" s="51">
        <f>'Inedible Tallow'!AZ32+DCO!AZ35+UCO!AZ33+'Choice White Grease'!AZ33+'Poultry Fat'!AZ33</f>
        <v>1108.4236132411768</v>
      </c>
      <c r="BA32" s="51">
        <f>'Inedible Tallow'!BA32+DCO!BA35+UCO!BA33+'Choice White Grease'!BA33+'Poultry Fat'!BA33</f>
        <v>1171.4738660178205</v>
      </c>
      <c r="BB32" s="51">
        <f>'Inedible Tallow'!BB32+DCO!BB35+UCO!BB33+'Choice White Grease'!BB33+'Poultry Fat'!BB33</f>
        <v>1198.8730164501485</v>
      </c>
      <c r="BC32" s="51">
        <f>'Inedible Tallow'!BC32+DCO!BC35+UCO!BC33+'Choice White Grease'!BC33+'Poultry Fat'!BC33</f>
        <v>1270.0569319004483</v>
      </c>
      <c r="BD32" s="51">
        <f>'Inedible Tallow'!BD32+DCO!BD35+UCO!BD33+'Choice White Grease'!BD33+'Poultry Fat'!BD33</f>
        <v>1362.7014495261744</v>
      </c>
      <c r="BE32" s="51">
        <f>'Inedible Tallow'!BE32+DCO!BE35+UCO!BE33+'Choice White Grease'!BE33+'Poultry Fat'!BE33</f>
        <v>1427.7858424093467</v>
      </c>
    </row>
    <row r="33" spans="1:57" ht="12" thickBot="1" x14ac:dyDescent="0.25">
      <c r="A33" s="49" t="s">
        <v>62</v>
      </c>
      <c r="B33" s="52">
        <f>MROUND(MEDIAN('[7]Inedible Tallow Complex'!D$213:D$224),1)</f>
        <v>253</v>
      </c>
      <c r="C33" s="52">
        <f>MROUND(MEDIAN('[7]Inedible Tallow Complex'!E$213:E$224),1)</f>
        <v>209</v>
      </c>
      <c r="D33" s="52">
        <f>MROUND(MEDIAN('[7]Inedible Tallow Complex'!F$213:F$224),1)</f>
        <v>280</v>
      </c>
      <c r="E33" s="52">
        <f>MROUND(MEDIAN('[7]Inedible Tallow Complex'!G$213:G$224),1)</f>
        <v>282</v>
      </c>
      <c r="F33" s="52">
        <f>MROUND(MEDIAN('[7]Inedible Tallow Complex'!H$213:H$224),1)</f>
        <v>283</v>
      </c>
      <c r="G33" s="52">
        <f>MROUND(MEDIAN('[7]Inedible Tallow Complex'!I$213:I$224),1)</f>
        <v>199</v>
      </c>
      <c r="H33" s="52">
        <f>MROUND(MEDIAN('[7]Inedible Tallow Complex'!J$213:J$224),1)</f>
        <v>252</v>
      </c>
      <c r="I33" s="52">
        <f>MROUND(MEDIAN('[7]Inedible Tallow Complex'!K$213:K$224),1)</f>
        <v>223</v>
      </c>
      <c r="J33" s="52">
        <f>MROUND(MEDIAN('[7]Inedible Tallow Complex'!L$213:L$224),1)</f>
        <v>230</v>
      </c>
      <c r="K33" s="52">
        <f>MROUND(MEDIAN('[7]Inedible Tallow Complex'!M$213:M$224),1)</f>
        <v>177</v>
      </c>
      <c r="L33" s="52">
        <f>MROUND(MEDIAN('[7]Inedible Tallow Complex'!N$213:N$224),1)</f>
        <v>200</v>
      </c>
      <c r="M33" s="52">
        <f>MROUND(MEDIAN('[7]Inedible Tallow Complex'!O$213:O$224),1)</f>
        <v>201</v>
      </c>
      <c r="N33" s="52">
        <f>MROUND(MEDIAN('[7]Inedible Tallow Complex'!P$213:P$224),1)</f>
        <v>249</v>
      </c>
      <c r="O33" s="52">
        <f>MROUND(MEDIAN('[7]Inedible Tallow Complex'!Q$213:Q$224),1)</f>
        <v>180</v>
      </c>
      <c r="P33" s="52">
        <f>MROUND(MEDIAN('[7]Inedible Tallow Complex'!R$213:R$224),1)</f>
        <v>170</v>
      </c>
      <c r="Q33" s="52">
        <f>MROUND(MEDIAN('[7]Inedible Tallow Complex'!S$213:S$224),1)</f>
        <v>161</v>
      </c>
      <c r="R33" s="52">
        <f>MROUND(MEDIAN('[7]Inedible Tallow Complex'!T$213:T$224),1)</f>
        <v>180</v>
      </c>
      <c r="S33" s="52">
        <f>MROUND(MEDIAN('[7]Inedible Tallow Complex'!U$213:U$224),1)</f>
        <v>180</v>
      </c>
      <c r="T33" s="52">
        <f>MROUND(MEDIAN('[7]Inedible Tallow Complex'!V$213:V$224),1)</f>
        <v>180</v>
      </c>
      <c r="U33" s="52">
        <f>MROUND(MEDIAN('[7]Inedible Tallow Complex'!W$213:W$224),1)</f>
        <v>180</v>
      </c>
      <c r="V33" s="52">
        <f>MROUND(MEDIAN('[7]Inedible Tallow Complex'!X$213:X$224),1)</f>
        <v>83</v>
      </c>
      <c r="W33" s="52">
        <f>MROUND(MEDIAN('[7]Inedible Tallow Complex'!Y$213:Y$224),1)</f>
        <v>84</v>
      </c>
      <c r="X33" s="52">
        <f>MROUND(MEDIAN('[7]Inedible Tallow Complex'!Z$213:Z$224),1)</f>
        <v>96</v>
      </c>
      <c r="Y33" s="52">
        <f>MROUND(MEDIAN('[7]Inedible Tallow Complex'!AA$213:AA$224),1)</f>
        <v>90</v>
      </c>
      <c r="Z33" s="52">
        <f>MROUND(MEDIAN('[7]Inedible Tallow Complex'!AB$213:AB$224),1)</f>
        <v>101</v>
      </c>
      <c r="AA33" s="52">
        <f>MROUND(MEDIAN('[7]Inedible Tallow Complex'!AC$213:AC$224),1)</f>
        <v>95</v>
      </c>
      <c r="AB33" s="52">
        <f>MROUND(MEDIAN('[7]Inedible Tallow Complex'!AD$213:AD$224),1)</f>
        <v>110</v>
      </c>
      <c r="AC33" s="53">
        <f>MROUND(MEDIAN('[7]Inedible Tallow Complex'!AE$213:AE$224),1)</f>
        <v>98</v>
      </c>
      <c r="AD33" s="53">
        <f>MROUND(MEDIAN('[7]Inedible Tallow Complex'!AF$213:AF$224),1)</f>
        <v>93</v>
      </c>
      <c r="AE33" s="53">
        <f>MROUND(MEDIAN('[7]Inedible Tallow Complex'!AG$213:AG$224),1)</f>
        <v>75</v>
      </c>
      <c r="AF33" s="53" t="e">
        <f>MROUND(MEDIAN('[7]Inedible Tallow Complex'!AH$213:AH$224),1)</f>
        <v>#NUM!</v>
      </c>
      <c r="AG33" s="53" t="e">
        <f>MROUND(MEDIAN('[7]Inedible Tallow Complex'!AI$213:AI$224),1)</f>
        <v>#NUM!</v>
      </c>
      <c r="AH33" s="53" t="e">
        <f>MROUND(MEDIAN('[7]Inedible Tallow Complex'!AJ$213:AJ$224),1)</f>
        <v>#NUM!</v>
      </c>
      <c r="AI33" s="53" t="e">
        <f>MROUND(MEDIAN('[7]Inedible Tallow Complex'!AK$213:AK$224),1)</f>
        <v>#NUM!</v>
      </c>
      <c r="AJ33" s="53" t="e">
        <f>MROUND(MEDIAN('[7]Inedible Tallow Complex'!AL$213:AL$224),1)</f>
        <v>#NUM!</v>
      </c>
      <c r="AK33" s="53">
        <f>MROUND(MEDIAN('[7]Inedible Tallow Complex'!AM$213:AM$224),1)</f>
        <v>114</v>
      </c>
      <c r="AL33" s="53">
        <f>MROUND(MEDIAN('[7]Inedible Tallow Complex'!AN$213:AN$224),1)</f>
        <v>51</v>
      </c>
      <c r="AM33" s="53">
        <f>MROUND(MEDIAN('[7]Inedible Tallow Complex'!AO$213:AO$224),1)</f>
        <v>355</v>
      </c>
      <c r="AN33" s="53">
        <f>MROUND(MEDIAN('[7]Inedible Tallow Complex'!AP$213:AP$224),1)</f>
        <v>401</v>
      </c>
      <c r="AO33" s="53">
        <f>MROUND(MEDIAN('[7]Inedible Tallow Complex'!AQ$213:AQ$224),1)</f>
        <v>463</v>
      </c>
      <c r="AP33" s="53">
        <f>MROUND(MEDIAN('[7]Inedible Tallow Complex'!AR$213:AR$224),1)</f>
        <v>635</v>
      </c>
      <c r="AQ33" s="53">
        <f>MROUND(MEDIAN('[7]Inedible Tallow Complex'!AS$213:AS$224),1)</f>
        <v>441</v>
      </c>
      <c r="AR33" s="53">
        <f>MROUND(MEDIAN('[7]Inedible Tallow Complex'!AT$213:AT$224),1)</f>
        <v>493</v>
      </c>
      <c r="AS33" s="53">
        <f>MROUND(MEDIAN('[7]Inedible Tallow Complex'!AU$213:AU$224),1)</f>
        <v>515</v>
      </c>
      <c r="AT33" s="53">
        <f>MROUND(MEDIAN('[7]Inedible Tallow Complex'!AV$213:AV$224),1)</f>
        <v>644</v>
      </c>
      <c r="AU33" s="53">
        <f>MROUND(MEDIAN('[7]Inedible Tallow Complex'!AW$213:AW$224),1)</f>
        <v>486</v>
      </c>
      <c r="AV33" s="53">
        <f>MROUND(MEDIAN('[7]Inedible Tallow Complex'!AX$213:AX$224),1)</f>
        <v>586</v>
      </c>
      <c r="AW33" s="53">
        <f>MROUND(MEDIAN('[7]Inedible Tallow Complex'!AY$213:AY$224),1)</f>
        <v>669</v>
      </c>
      <c r="AX33" s="53">
        <f>MROUND(MEDIAN('[7]Inedible Tallow Complex'!AZ$213:AZ$224),1)</f>
        <v>703</v>
      </c>
      <c r="AY33" s="53">
        <f>MROUND(MEDIAN('[7]Inedible Tallow Complex'!BA$213:BA$224),1)</f>
        <v>813</v>
      </c>
      <c r="AZ33" s="53">
        <f>MROUND(MEDIAN('[7]Inedible Tallow Complex'!BB$213:BB$224),1)</f>
        <v>933</v>
      </c>
      <c r="BA33" s="53">
        <f>MROUND(MEDIAN('[7]Inedible Tallow Complex'!BC$213:BC$224),1)</f>
        <v>900</v>
      </c>
      <c r="BB33" s="53">
        <f>MROUND(MEDIAN('[7]Inedible Tallow Complex'!BD$213:BD$224),1)</f>
        <v>1614</v>
      </c>
      <c r="BC33" s="53">
        <f>MROUND(MEDIAN('[7]Inedible Tallow Complex'!BE$213:BE$224),1)</f>
        <v>2073</v>
      </c>
      <c r="BD33" s="53">
        <f>MROUND(MEDIAN('[7]Inedible Tallow Complex'!BF$213:BF$224),1)</f>
        <v>1330</v>
      </c>
      <c r="BE33" s="53">
        <f>MROUND(MEDIAN('[7]Inedible Tallow Complex'!BG$213:BG$224),1)</f>
        <v>1770</v>
      </c>
    </row>
    <row r="34" spans="1:57" ht="12" thickBo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</row>
    <row r="35" spans="1:57" x14ac:dyDescent="0.2">
      <c r="A35" s="40" t="s">
        <v>77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 spans="1:57" ht="12" thickBot="1" x14ac:dyDescent="0.25">
      <c r="A36" s="48"/>
      <c r="B36" s="48" t="e">
        <f>B4</f>
        <v>#REF!</v>
      </c>
      <c r="C36" s="48" t="e">
        <f t="shared" ref="C36:BE36" si="24">C4</f>
        <v>#REF!</v>
      </c>
      <c r="D36" s="48" t="str">
        <f t="shared" si="24"/>
        <v xml:space="preserve">97/98 </v>
      </c>
      <c r="E36" s="48" t="str">
        <f t="shared" si="24"/>
        <v xml:space="preserve">98/99 </v>
      </c>
      <c r="F36" s="48" t="str">
        <f t="shared" si="24"/>
        <v xml:space="preserve">99/00 </v>
      </c>
      <c r="G36" s="48" t="str">
        <f t="shared" si="24"/>
        <v xml:space="preserve">00/01 </v>
      </c>
      <c r="H36" s="48" t="str">
        <f t="shared" si="24"/>
        <v xml:space="preserve">01/02 </v>
      </c>
      <c r="I36" s="48" t="str">
        <f t="shared" si="24"/>
        <v xml:space="preserve">02/03 </v>
      </c>
      <c r="J36" s="48" t="str">
        <f t="shared" si="24"/>
        <v xml:space="preserve">03/04 </v>
      </c>
      <c r="K36" s="48" t="str">
        <f t="shared" si="24"/>
        <v xml:space="preserve">04/05 </v>
      </c>
      <c r="L36" s="48" t="str">
        <f t="shared" si="24"/>
        <v xml:space="preserve">05/06 </v>
      </c>
      <c r="M36" s="48" t="str">
        <f t="shared" si="24"/>
        <v xml:space="preserve">06/07 </v>
      </c>
      <c r="N36" s="48" t="str">
        <f t="shared" si="24"/>
        <v xml:space="preserve">07/08 </v>
      </c>
      <c r="O36" s="48" t="str">
        <f t="shared" si="24"/>
        <v xml:space="preserve">08/09 </v>
      </c>
      <c r="P36" s="48" t="str">
        <f t="shared" si="24"/>
        <v xml:space="preserve">09/10 </v>
      </c>
      <c r="Q36" s="48" t="str">
        <f t="shared" si="24"/>
        <v xml:space="preserve">10/11 </v>
      </c>
      <c r="R36" s="48" t="str">
        <f t="shared" si="24"/>
        <v xml:space="preserve">11/12 </v>
      </c>
      <c r="S36" s="48" t="str">
        <f t="shared" si="24"/>
        <v xml:space="preserve">12/13 </v>
      </c>
      <c r="T36" s="48" t="str">
        <f t="shared" si="24"/>
        <v xml:space="preserve">13/14 </v>
      </c>
      <c r="U36" s="48" t="str">
        <f t="shared" si="24"/>
        <v xml:space="preserve">14/15 </v>
      </c>
      <c r="V36" s="48" t="str">
        <f t="shared" si="24"/>
        <v xml:space="preserve">15/16 </v>
      </c>
      <c r="W36" s="48" t="str">
        <f t="shared" si="24"/>
        <v xml:space="preserve">16/17 </v>
      </c>
      <c r="X36" s="48" t="str">
        <f t="shared" si="24"/>
        <v xml:space="preserve">17/18 </v>
      </c>
      <c r="Y36" s="48">
        <f t="shared" si="24"/>
        <v>2018</v>
      </c>
      <c r="Z36" s="48">
        <f t="shared" si="24"/>
        <v>2019</v>
      </c>
      <c r="AA36" s="48">
        <f t="shared" si="24"/>
        <v>2020</v>
      </c>
      <c r="AB36" s="48">
        <f t="shared" si="24"/>
        <v>2021</v>
      </c>
      <c r="AC36" s="48">
        <f t="shared" si="24"/>
        <v>2022</v>
      </c>
      <c r="AD36" s="48">
        <f t="shared" si="24"/>
        <v>2023</v>
      </c>
      <c r="AE36" s="48">
        <f t="shared" si="24"/>
        <v>2024</v>
      </c>
      <c r="AF36" s="48">
        <f t="shared" si="24"/>
        <v>2025</v>
      </c>
      <c r="AG36" s="48">
        <f t="shared" si="24"/>
        <v>2026</v>
      </c>
      <c r="AH36" s="48">
        <f t="shared" si="24"/>
        <v>2027</v>
      </c>
      <c r="AI36" s="48">
        <f t="shared" si="24"/>
        <v>2028</v>
      </c>
      <c r="AJ36" s="48">
        <f t="shared" si="24"/>
        <v>2029</v>
      </c>
      <c r="AK36" s="48">
        <f t="shared" si="24"/>
        <v>2030</v>
      </c>
      <c r="AL36" s="48">
        <f t="shared" si="24"/>
        <v>2031</v>
      </c>
      <c r="AM36" s="48">
        <f t="shared" si="24"/>
        <v>2032</v>
      </c>
      <c r="AN36" s="48">
        <f t="shared" si="24"/>
        <v>2033</v>
      </c>
      <c r="AO36" s="48">
        <f t="shared" si="24"/>
        <v>2034</v>
      </c>
      <c r="AP36" s="48">
        <f t="shared" si="24"/>
        <v>2035</v>
      </c>
      <c r="AQ36" s="48">
        <f t="shared" si="24"/>
        <v>2036</v>
      </c>
      <c r="AR36" s="48">
        <f t="shared" si="24"/>
        <v>2037</v>
      </c>
      <c r="AS36" s="48">
        <f t="shared" si="24"/>
        <v>2038</v>
      </c>
      <c r="AT36" s="48">
        <f t="shared" si="24"/>
        <v>2039</v>
      </c>
      <c r="AU36" s="48">
        <f t="shared" si="24"/>
        <v>2040</v>
      </c>
      <c r="AV36" s="48">
        <f t="shared" si="24"/>
        <v>2041</v>
      </c>
      <c r="AW36" s="48">
        <f t="shared" si="24"/>
        <v>2042</v>
      </c>
      <c r="AX36" s="48">
        <f t="shared" si="24"/>
        <v>2043</v>
      </c>
      <c r="AY36" s="48">
        <f t="shared" si="24"/>
        <v>2044</v>
      </c>
      <c r="AZ36" s="48">
        <f t="shared" si="24"/>
        <v>2045</v>
      </c>
      <c r="BA36" s="48">
        <f t="shared" si="24"/>
        <v>2046</v>
      </c>
      <c r="BB36" s="48">
        <f t="shared" si="24"/>
        <v>2047</v>
      </c>
      <c r="BC36" s="48">
        <f t="shared" si="24"/>
        <v>2048</v>
      </c>
      <c r="BD36" s="48">
        <f t="shared" si="24"/>
        <v>2049</v>
      </c>
      <c r="BE36" s="48">
        <f t="shared" si="24"/>
        <v>2050</v>
      </c>
    </row>
    <row r="37" spans="1:57" x14ac:dyDescent="0.2">
      <c r="A37" s="49" t="s">
        <v>49</v>
      </c>
      <c r="B37" s="54" t="e">
        <f>'Inedible Tallow'!B37+DCO!B40+UCO!B38+'Choice White Grease'!B38+'Poultry Fat'!B38</f>
        <v>#REF!</v>
      </c>
      <c r="C37" s="54" t="e">
        <f>'Inedible Tallow'!C37+DCO!C40+UCO!C38+'Choice White Grease'!C38+'Poultry Fat'!C38</f>
        <v>#REF!</v>
      </c>
      <c r="D37" s="54" t="e">
        <f>'Inedible Tallow'!D37+DCO!D40+UCO!D38+'Choice White Grease'!D38+'Poultry Fat'!D38</f>
        <v>#REF!</v>
      </c>
      <c r="E37" s="54" t="e">
        <f>'Inedible Tallow'!E37+DCO!E40+UCO!E38+'Choice White Grease'!E38+'Poultry Fat'!E38</f>
        <v>#REF!</v>
      </c>
      <c r="F37" s="54" t="e">
        <f>'Inedible Tallow'!F37+DCO!F40+UCO!F38+'Choice White Grease'!F38+'Poultry Fat'!F38</f>
        <v>#REF!</v>
      </c>
      <c r="G37" s="54" t="e">
        <f>'Inedible Tallow'!G37+DCO!G40+UCO!G38+'Choice White Grease'!G38+'Poultry Fat'!G38</f>
        <v>#REF!</v>
      </c>
      <c r="H37" s="54" t="e">
        <f>'Inedible Tallow'!H37+DCO!H40+UCO!H38+'Choice White Grease'!H38+'Poultry Fat'!H38</f>
        <v>#REF!</v>
      </c>
      <c r="I37" s="54" t="e">
        <f>'Inedible Tallow'!I37+DCO!I40+UCO!I38+'Choice White Grease'!I38+'Poultry Fat'!I38</f>
        <v>#REF!</v>
      </c>
      <c r="J37" s="54" t="e">
        <f>'Inedible Tallow'!J37+DCO!J40+UCO!J38+'Choice White Grease'!J38+'Poultry Fat'!J38</f>
        <v>#REF!</v>
      </c>
      <c r="K37" s="54" t="e">
        <f>'Inedible Tallow'!K37+DCO!K40+UCO!K38+'Choice White Grease'!K38+'Poultry Fat'!K38</f>
        <v>#REF!</v>
      </c>
      <c r="L37" s="54" t="e">
        <f>'Inedible Tallow'!L37+DCO!L40+UCO!L38+'Choice White Grease'!L38+'Poultry Fat'!L38</f>
        <v>#REF!</v>
      </c>
      <c r="M37" s="54" t="e">
        <f>'Inedible Tallow'!M37+DCO!M40+UCO!M38+'Choice White Grease'!M38+'Poultry Fat'!M38</f>
        <v>#REF!</v>
      </c>
      <c r="N37" s="54" t="e">
        <f>'Inedible Tallow'!N37+DCO!N40+UCO!N38+'Choice White Grease'!N38+'Poultry Fat'!N38</f>
        <v>#REF!</v>
      </c>
      <c r="O37" s="54" t="e">
        <f>'Inedible Tallow'!O37+DCO!O40+UCO!O38+'Choice White Grease'!O38+'Poultry Fat'!O38</f>
        <v>#REF!</v>
      </c>
      <c r="P37" s="54" t="e">
        <f>'Inedible Tallow'!P37+DCO!P40+UCO!P38+'Choice White Grease'!P38+'Poultry Fat'!P38</f>
        <v>#REF!</v>
      </c>
      <c r="Q37" s="54" t="e">
        <f>'Inedible Tallow'!Q37+DCO!Q40+UCO!Q38+'Choice White Grease'!Q38+'Poultry Fat'!Q38</f>
        <v>#REF!</v>
      </c>
      <c r="R37" s="54" t="e">
        <f>'Inedible Tallow'!R37+DCO!R40+UCO!R38+'Choice White Grease'!R38+'Poultry Fat'!R38</f>
        <v>#REF!</v>
      </c>
      <c r="S37" s="54" t="e">
        <f>'Inedible Tallow'!S37+DCO!S40+UCO!S38+'Choice White Grease'!S38+'Poultry Fat'!S38</f>
        <v>#REF!</v>
      </c>
      <c r="T37" s="54" t="e">
        <f>'Inedible Tallow'!T37+DCO!T40+UCO!T38+'Choice White Grease'!T38+'Poultry Fat'!T38</f>
        <v>#REF!</v>
      </c>
      <c r="U37" s="54" t="e">
        <f>'Inedible Tallow'!U37+DCO!U40+UCO!U38+'Choice White Grease'!U38+'Poultry Fat'!U38</f>
        <v>#REF!</v>
      </c>
      <c r="V37" s="54" t="e">
        <f>'Inedible Tallow'!V37+DCO!V40+UCO!V38+'Choice White Grease'!V38+'Poultry Fat'!V38</f>
        <v>#REF!</v>
      </c>
      <c r="W37" s="54" t="e">
        <f>'Inedible Tallow'!W37+DCO!W40+UCO!W38+'Choice White Grease'!W38+'Poultry Fat'!W38</f>
        <v>#REF!</v>
      </c>
      <c r="X37" s="54" t="e">
        <f>'Inedible Tallow'!X37+DCO!X40+UCO!X38+'Choice White Grease'!X38+'Poultry Fat'!X38</f>
        <v>#REF!</v>
      </c>
      <c r="Y37" s="54" t="e">
        <f>'Inedible Tallow'!Y37+DCO!Y40+UCO!Y38+'Choice White Grease'!Y38+'Poultry Fat'!Y38</f>
        <v>#REF!</v>
      </c>
      <c r="Z37" s="54">
        <f>'Inedible Tallow'!Z37+DCO!Z40+UCO!Z38+'Choice White Grease'!Z38+'Poultry Fat'!Z38</f>
        <v>88.043070401230295</v>
      </c>
      <c r="AA37" s="54">
        <f>'Inedible Tallow'!AA37+DCO!AA40+UCO!AA38+'Choice White Grease'!AA38+'Poultry Fat'!AA38</f>
        <v>90.221631346265212</v>
      </c>
      <c r="AB37" s="54">
        <f>'Inedible Tallow'!AB37+DCO!AB40+UCO!AB38+'Choice White Grease'!AB38+'Poultry Fat'!AB38</f>
        <v>91.662677401138581</v>
      </c>
      <c r="AC37" s="54">
        <f>'Inedible Tallow'!AC37+DCO!AC40+UCO!AC38+'Choice White Grease'!AC38+'Poultry Fat'!AC38</f>
        <v>99.440123872301328</v>
      </c>
      <c r="AD37" s="55">
        <f>'Inedible Tallow'!AD37+DCO!AD40+UCO!AD38+'Choice White Grease'!AD38+'Poultry Fat'!AD38</f>
        <v>100.64623864316782</v>
      </c>
      <c r="AE37" s="55">
        <f>'Inedible Tallow'!AE37+DCO!AE40+UCO!AE38+'Choice White Grease'!AE38+'Poultry Fat'!AE38</f>
        <v>177.76758768848529</v>
      </c>
      <c r="AF37" s="55">
        <f>'Inedible Tallow'!AF37+DCO!AF40+UCO!AF38+'Choice White Grease'!AF38+'Poultry Fat'!AF38</f>
        <v>300.28927531396369</v>
      </c>
      <c r="AG37" s="55">
        <f>'Inedible Tallow'!AG37+DCO!AG40+UCO!AG38+'Choice White Grease'!AG38+'Poultry Fat'!AG38</f>
        <v>289.40799464469296</v>
      </c>
      <c r="AH37" s="55">
        <f>'Inedible Tallow'!AH37+DCO!AH40+UCO!AH38+'Choice White Grease'!AH38+'Poultry Fat'!AH38</f>
        <v>297.08996523204644</v>
      </c>
      <c r="AI37" s="55">
        <f>'Inedible Tallow'!AI37+DCO!AI40+UCO!AI38+'Choice White Grease'!AI38+'Poultry Fat'!AI38</f>
        <v>280.3265337499102</v>
      </c>
      <c r="AJ37" s="55">
        <f>'Inedible Tallow'!AJ37+DCO!AJ40+UCO!AJ38+'Choice White Grease'!AJ38+'Poultry Fat'!AJ38</f>
        <v>281.77243472465136</v>
      </c>
      <c r="AK37" s="55">
        <f>'Inedible Tallow'!AK37+DCO!AK40+UCO!AK38+'Choice White Grease'!AK38+'Poultry Fat'!AK38</f>
        <v>327.19251466844463</v>
      </c>
      <c r="AL37" s="55">
        <f>'Inedible Tallow'!AL37+DCO!AL40+UCO!AL38+'Choice White Grease'!AL38+'Poultry Fat'!AL38</f>
        <v>323.92435752678597</v>
      </c>
      <c r="AM37" s="55">
        <f>'Inedible Tallow'!AM37+DCO!AM40+UCO!AM38+'Choice White Grease'!AM38+'Poultry Fat'!AM38</f>
        <v>320.57998076116218</v>
      </c>
      <c r="AN37" s="55">
        <f>'Inedible Tallow'!AN37+DCO!AN40+UCO!AN38+'Choice White Grease'!AN38+'Poultry Fat'!AN38</f>
        <v>236.74748837416271</v>
      </c>
      <c r="AO37" s="55">
        <f>'Inedible Tallow'!AO37+DCO!AO40+UCO!AO38+'Choice White Grease'!AO38+'Poultry Fat'!AO38</f>
        <v>223.38174627136451</v>
      </c>
      <c r="AP37" s="55">
        <f>'Inedible Tallow'!AP37+DCO!AP40+UCO!AP38+'Choice White Grease'!AP38+'Poultry Fat'!AP38</f>
        <v>269.87241462934463</v>
      </c>
      <c r="AQ37" s="55">
        <f>'Inedible Tallow'!AQ37+DCO!AQ40+UCO!AQ38+'Choice White Grease'!AQ38+'Poultry Fat'!AQ38</f>
        <v>659.01851852816492</v>
      </c>
      <c r="AR37" s="55">
        <f>'Inedible Tallow'!AR37+DCO!AR40+UCO!AR38+'Choice White Grease'!AR38+'Poultry Fat'!AR38</f>
        <v>1050.9799173107767</v>
      </c>
      <c r="AS37" s="55">
        <f>'Inedible Tallow'!AS37+DCO!AS40+UCO!AS38+'Choice White Grease'!AS38+'Poultry Fat'!AS38</f>
        <v>1364.9068587573995</v>
      </c>
      <c r="AT37" s="55">
        <f>'Inedible Tallow'!AT37+DCO!AT40+UCO!AT38+'Choice White Grease'!AT38+'Poultry Fat'!AT38</f>
        <v>1673.5428820831926</v>
      </c>
      <c r="AU37" s="55">
        <f>'Inedible Tallow'!AU37+DCO!AU40+UCO!AU38+'Choice White Grease'!AU38+'Poultry Fat'!AU38</f>
        <v>1974.0238839242859</v>
      </c>
      <c r="AV37" s="55">
        <f>'Inedible Tallow'!AV37+DCO!AV40+UCO!AV38+'Choice White Grease'!AV38+'Poultry Fat'!AV38</f>
        <v>2266.3389956214796</v>
      </c>
      <c r="AW37" s="55">
        <f>'Inedible Tallow'!AW37+DCO!AW40+UCO!AW38+'Choice White Grease'!AW38+'Poultry Fat'!AW38</f>
        <v>2518.0607173701596</v>
      </c>
      <c r="AX37" s="55">
        <f>'Inedible Tallow'!AX37+DCO!AX40+UCO!AX38+'Choice White Grease'!AX38+'Poultry Fat'!AX38</f>
        <v>2707.3622637974427</v>
      </c>
      <c r="AY37" s="55">
        <f>'Inedible Tallow'!AY37+DCO!AY40+UCO!AY38+'Choice White Grease'!AY38+'Poultry Fat'!AY38</f>
        <v>2854.9710354609938</v>
      </c>
      <c r="AZ37" s="55">
        <f>'Inedible Tallow'!AZ37+DCO!AZ40+UCO!AZ38+'Choice White Grease'!AZ38+'Poultry Fat'!AZ38</f>
        <v>2946.7368505459785</v>
      </c>
      <c r="BA37" s="55">
        <f>'Inedible Tallow'!BA37+DCO!BA40+UCO!BA38+'Choice White Grease'!BA38+'Poultry Fat'!BA38</f>
        <v>2990.9861588105555</v>
      </c>
      <c r="BB37" s="55">
        <f>'Inedible Tallow'!BB37+DCO!BB40+UCO!BB38+'Choice White Grease'!BB38+'Poultry Fat'!BB38</f>
        <v>2987.984465239836</v>
      </c>
      <c r="BC37" s="55">
        <f>'Inedible Tallow'!BC37+DCO!BC40+UCO!BC38+'Choice White Grease'!BC38+'Poultry Fat'!BC38</f>
        <v>2938.0437365052421</v>
      </c>
      <c r="BD37" s="55">
        <f>'Inedible Tallow'!BD37+DCO!BD40+UCO!BD38+'Choice White Grease'!BD38+'Poultry Fat'!BD38</f>
        <v>2849.1313309490229</v>
      </c>
      <c r="BE37" s="55">
        <f>'Inedible Tallow'!BE37+DCO!BE40+UCO!BE38+'Choice White Grease'!BE38+'Poultry Fat'!BE38</f>
        <v>2715.6825290116758</v>
      </c>
    </row>
    <row r="38" spans="1:57" x14ac:dyDescent="0.2">
      <c r="A38" s="49" t="s">
        <v>50</v>
      </c>
      <c r="B38" s="54" t="e">
        <f>'Inedible Tallow'!B38+DCO!B41+UCO!B39+'Choice White Grease'!B39+'Poultry Fat'!B39</f>
        <v>#REF!</v>
      </c>
      <c r="C38" s="54" t="e">
        <f>'Inedible Tallow'!C38+DCO!C41+UCO!C39+'Choice White Grease'!C39+'Poultry Fat'!C39</f>
        <v>#REF!</v>
      </c>
      <c r="D38" s="54" t="e">
        <f>'Inedible Tallow'!D38+DCO!D41+UCO!D39+'Choice White Grease'!D39+'Poultry Fat'!D39</f>
        <v>#REF!</v>
      </c>
      <c r="E38" s="54" t="e">
        <f>'Inedible Tallow'!E38+DCO!E41+UCO!E39+'Choice White Grease'!E39+'Poultry Fat'!E39</f>
        <v>#REF!</v>
      </c>
      <c r="F38" s="54" t="e">
        <f>'Inedible Tallow'!F38+DCO!F41+UCO!F39+'Choice White Grease'!F39+'Poultry Fat'!F39</f>
        <v>#REF!</v>
      </c>
      <c r="G38" s="54" t="e">
        <f>'Inedible Tallow'!G38+DCO!G41+UCO!G39+'Choice White Grease'!G39+'Poultry Fat'!G39</f>
        <v>#REF!</v>
      </c>
      <c r="H38" s="54" t="e">
        <f>'Inedible Tallow'!H38+DCO!H41+UCO!H39+'Choice White Grease'!H39+'Poultry Fat'!H39</f>
        <v>#REF!</v>
      </c>
      <c r="I38" s="54" t="e">
        <f>'Inedible Tallow'!I38+DCO!I41+UCO!I39+'Choice White Grease'!I39+'Poultry Fat'!I39</f>
        <v>#REF!</v>
      </c>
      <c r="J38" s="54" t="e">
        <f>'Inedible Tallow'!J38+DCO!J41+UCO!J39+'Choice White Grease'!J39+'Poultry Fat'!J39</f>
        <v>#REF!</v>
      </c>
      <c r="K38" s="54" t="e">
        <f>'Inedible Tallow'!K38+DCO!K41+UCO!K39+'Choice White Grease'!K39+'Poultry Fat'!K39</f>
        <v>#REF!</v>
      </c>
      <c r="L38" s="54" t="e">
        <f>'Inedible Tallow'!L38+DCO!L41+UCO!L39+'Choice White Grease'!L39+'Poultry Fat'!L39</f>
        <v>#REF!</v>
      </c>
      <c r="M38" s="54" t="e">
        <f>'Inedible Tallow'!M38+DCO!M41+UCO!M39+'Choice White Grease'!M39+'Poultry Fat'!M39</f>
        <v>#REF!</v>
      </c>
      <c r="N38" s="54" t="e">
        <f>'Inedible Tallow'!N38+DCO!N41+UCO!N39+'Choice White Grease'!N39+'Poultry Fat'!N39</f>
        <v>#REF!</v>
      </c>
      <c r="O38" s="54" t="e">
        <f>'Inedible Tallow'!O38+DCO!O41+UCO!O39+'Choice White Grease'!O39+'Poultry Fat'!O39</f>
        <v>#REF!</v>
      </c>
      <c r="P38" s="54" t="e">
        <f>'Inedible Tallow'!P38+DCO!P41+UCO!P39+'Choice White Grease'!P39+'Poultry Fat'!P39</f>
        <v>#REF!</v>
      </c>
      <c r="Q38" s="54" t="e">
        <f>'Inedible Tallow'!Q38+DCO!Q41+UCO!Q39+'Choice White Grease'!Q39+'Poultry Fat'!Q39</f>
        <v>#REF!</v>
      </c>
      <c r="R38" s="54" t="e">
        <f>'Inedible Tallow'!R38+DCO!R41+UCO!R39+'Choice White Grease'!R39+'Poultry Fat'!R39</f>
        <v>#REF!</v>
      </c>
      <c r="S38" s="54" t="e">
        <f>'Inedible Tallow'!S38+DCO!S41+UCO!S39+'Choice White Grease'!S39+'Poultry Fat'!S39</f>
        <v>#REF!</v>
      </c>
      <c r="T38" s="54" t="e">
        <f>'Inedible Tallow'!T38+DCO!T41+UCO!T39+'Choice White Grease'!T39+'Poultry Fat'!T39</f>
        <v>#REF!</v>
      </c>
      <c r="U38" s="54" t="e">
        <f>'Inedible Tallow'!U38+DCO!U41+UCO!U39+'Choice White Grease'!U39+'Poultry Fat'!U39</f>
        <v>#REF!</v>
      </c>
      <c r="V38" s="54" t="e">
        <f>'Inedible Tallow'!V38+DCO!V41+UCO!V39+'Choice White Grease'!V39+'Poultry Fat'!V39</f>
        <v>#REF!</v>
      </c>
      <c r="W38" s="54" t="e">
        <f>'Inedible Tallow'!W38+DCO!W41+UCO!W39+'Choice White Grease'!W39+'Poultry Fat'!W39</f>
        <v>#REF!</v>
      </c>
      <c r="X38" s="54" t="e">
        <f>'Inedible Tallow'!X38+DCO!X41+UCO!X39+'Choice White Grease'!X39+'Poultry Fat'!X39</f>
        <v>#REF!</v>
      </c>
      <c r="Y38" s="54" t="e">
        <f>'Inedible Tallow'!Y38+DCO!Y41+UCO!Y39+'Choice White Grease'!Y39+'Poultry Fat'!Y39</f>
        <v>#REF!</v>
      </c>
      <c r="Z38" s="54">
        <f>'Inedible Tallow'!Z38+DCO!Z41+UCO!Z39+'Choice White Grease'!Z39+'Poultry Fat'!Z39</f>
        <v>3690.4936375187249</v>
      </c>
      <c r="AA38" s="54">
        <f>'Inedible Tallow'!AA38+DCO!AA41+UCO!AA39+'Choice White Grease'!AA39+'Poultry Fat'!AA39</f>
        <v>3820.1620629567042</v>
      </c>
      <c r="AB38" s="54">
        <f>'Inedible Tallow'!AB38+DCO!AB41+UCO!AB39+'Choice White Grease'!AB39+'Poultry Fat'!AB39</f>
        <v>4098.6208961950379</v>
      </c>
      <c r="AC38" s="55">
        <f>'Inedible Tallow'!AC38+DCO!AC41+UCO!AC39+'Choice White Grease'!AC39+'Poultry Fat'!AC39</f>
        <v>4195.6930547592219</v>
      </c>
      <c r="AD38" s="55">
        <f>'Inedible Tallow'!AD38+DCO!AD41+UCO!AD39+'Choice White Grease'!AD39+'Poultry Fat'!AD39</f>
        <v>4232.9518304127487</v>
      </c>
      <c r="AE38" s="55">
        <f>'Inedible Tallow'!AE38+DCO!AE41+UCO!AE39+'Choice White Grease'!AE39+'Poultry Fat'!AE39</f>
        <v>4274.2812780600179</v>
      </c>
      <c r="AF38" s="55">
        <f>'Inedible Tallow'!AF38+DCO!AF41+UCO!AF39+'Choice White Grease'!AF39+'Poultry Fat'!AF39</f>
        <v>4060.3093449194998</v>
      </c>
      <c r="AG38" s="55">
        <f>'Inedible Tallow'!AG38+DCO!AG41+UCO!AG39+'Choice White Grease'!AG39+'Poultry Fat'!AG39</f>
        <v>4160.6114790396141</v>
      </c>
      <c r="AH38" s="55">
        <f>'Inedible Tallow'!AH38+DCO!AH41+UCO!AH39+'Choice White Grease'!AH39+'Poultry Fat'!AH39</f>
        <v>4180.7514828051417</v>
      </c>
      <c r="AI38" s="55">
        <f>'Inedible Tallow'!AI38+DCO!AI41+UCO!AI39+'Choice White Grease'!AI39+'Poultry Fat'!AI39</f>
        <v>4206.1202885832099</v>
      </c>
      <c r="AJ38" s="55">
        <f>'Inedible Tallow'!AJ38+DCO!AJ41+UCO!AJ39+'Choice White Grease'!AJ39+'Poultry Fat'!AJ39</f>
        <v>4267.5009997412853</v>
      </c>
      <c r="AK38" s="55">
        <f>'Inedible Tallow'!AK38+DCO!AK41+UCO!AK39+'Choice White Grease'!AK39+'Poultry Fat'!AK39</f>
        <v>4389.4388421429694</v>
      </c>
      <c r="AL38" s="55">
        <f>'Inedible Tallow'!AL38+DCO!AL41+UCO!AL39+'Choice White Grease'!AL39+'Poultry Fat'!AL39</f>
        <v>4669.4452579132294</v>
      </c>
      <c r="AM38" s="55">
        <f>'Inedible Tallow'!AM38+DCO!AM41+UCO!AM39+'Choice White Grease'!AM39+'Poultry Fat'!AM39</f>
        <v>4723.5222553906897</v>
      </c>
      <c r="AN38" s="55">
        <f>'Inedible Tallow'!AN38+DCO!AN41+UCO!AN39+'Choice White Grease'!AN39+'Poultry Fat'!AN39</f>
        <v>4744.1250703428432</v>
      </c>
      <c r="AO38" s="55">
        <f>'Inedible Tallow'!AO38+DCO!AO41+UCO!AO39+'Choice White Grease'!AO39+'Poultry Fat'!AO39</f>
        <v>4797.0508573546913</v>
      </c>
      <c r="AP38" s="55">
        <f>'Inedible Tallow'!AP38+DCO!AP41+UCO!AP39+'Choice White Grease'!AP39+'Poultry Fat'!AP39</f>
        <v>4868.7278317187856</v>
      </c>
      <c r="AQ38" s="55">
        <f>'Inedible Tallow'!AQ38+DCO!AQ41+UCO!AQ39+'Choice White Grease'!AQ39+'Poultry Fat'!AQ39</f>
        <v>4945.4598676916148</v>
      </c>
      <c r="AR38" s="55">
        <f>'Inedible Tallow'!AR38+DCO!AR41+UCO!AR39+'Choice White Grease'!AR39+'Poultry Fat'!AR39</f>
        <v>5022.2767644315536</v>
      </c>
      <c r="AS38" s="55">
        <f>'Inedible Tallow'!AS38+DCO!AS41+UCO!AS39+'Choice White Grease'!AS39+'Poultry Fat'!AS39</f>
        <v>5075.8326780854559</v>
      </c>
      <c r="AT38" s="55">
        <f>'Inedible Tallow'!AT38+DCO!AT41+UCO!AT39+'Choice White Grease'!AT39+'Poultry Fat'!AT39</f>
        <v>5109.2176547682257</v>
      </c>
      <c r="AU38" s="55">
        <f>'Inedible Tallow'!AU38+DCO!AU41+UCO!AU39+'Choice White Grease'!AU39+'Poultry Fat'!AU39</f>
        <v>5203.4618683227045</v>
      </c>
      <c r="AV38" s="55">
        <f>'Inedible Tallow'!AV38+DCO!AV41+UCO!AV39+'Choice White Grease'!AV39+'Poultry Fat'!AV39</f>
        <v>5213.5593938528164</v>
      </c>
      <c r="AW38" s="55">
        <f>'Inedible Tallow'!AW38+DCO!AW41+UCO!AW39+'Choice White Grease'!AW39+'Poultry Fat'!AW39</f>
        <v>5220.6592089984297</v>
      </c>
      <c r="AX38" s="55">
        <f>'Inedible Tallow'!AX38+DCO!AX41+UCO!AX39+'Choice White Grease'!AX39+'Poultry Fat'!AX39</f>
        <v>5232.0550383876371</v>
      </c>
      <c r="AY38" s="55">
        <f>'Inedible Tallow'!AY38+DCO!AY41+UCO!AY39+'Choice White Grease'!AY39+'Poultry Fat'!AY39</f>
        <v>5240.3399143435699</v>
      </c>
      <c r="AZ38" s="55">
        <f>'Inedible Tallow'!AZ38+DCO!AZ41+UCO!AZ39+'Choice White Grease'!AZ39+'Poultry Fat'!AZ39</f>
        <v>5251.4035418129042</v>
      </c>
      <c r="BA38" s="55">
        <f>'Inedible Tallow'!BA38+DCO!BA41+UCO!BA39+'Choice White Grease'!BA39+'Poultry Fat'!BA39</f>
        <v>5262.7592974886065</v>
      </c>
      <c r="BB38" s="55">
        <f>'Inedible Tallow'!BB38+DCO!BB41+UCO!BB39+'Choice White Grease'!BB39+'Poultry Fat'!BB39</f>
        <v>5274.4021301696284</v>
      </c>
      <c r="BC38" s="55">
        <f>'Inedible Tallow'!BC38+DCO!BC41+UCO!BC39+'Choice White Grease'!BC39+'Poultry Fat'!BC39</f>
        <v>5286.3477519157923</v>
      </c>
      <c r="BD38" s="55">
        <f>'Inedible Tallow'!BD38+DCO!BD41+UCO!BD39+'Choice White Grease'!BD39+'Poultry Fat'!BD39</f>
        <v>5298.179256078417</v>
      </c>
      <c r="BE38" s="55">
        <f>'Inedible Tallow'!BE38+DCO!BE41+UCO!BE39+'Choice White Grease'!BE39+'Poultry Fat'!BE39</f>
        <v>5304.6606209002966</v>
      </c>
    </row>
    <row r="39" spans="1:57" x14ac:dyDescent="0.2">
      <c r="A39" s="49" t="s">
        <v>51</v>
      </c>
      <c r="B39" s="54" t="e">
        <f>'Inedible Tallow'!B39+DCO!B42+UCO!B40+'Choice White Grease'!B40+'Poultry Fat'!B40</f>
        <v>#REF!</v>
      </c>
      <c r="C39" s="54" t="e">
        <f>'Inedible Tallow'!C39+DCO!C42+UCO!C40+'Choice White Grease'!C40+'Poultry Fat'!C40</f>
        <v>#REF!</v>
      </c>
      <c r="D39" s="54" t="e">
        <f>'Inedible Tallow'!D39+DCO!D42+UCO!D40+'Choice White Grease'!D40+'Poultry Fat'!D40</f>
        <v>#REF!</v>
      </c>
      <c r="E39" s="54" t="e">
        <f>'Inedible Tallow'!E39+DCO!E42+UCO!E40+'Choice White Grease'!E40+'Poultry Fat'!E40</f>
        <v>#REF!</v>
      </c>
      <c r="F39" s="54" t="e">
        <f>'Inedible Tallow'!F39+DCO!F42+UCO!F40+'Choice White Grease'!F40+'Poultry Fat'!F40</f>
        <v>#REF!</v>
      </c>
      <c r="G39" s="54" t="e">
        <f>'Inedible Tallow'!G39+DCO!G42+UCO!G40+'Choice White Grease'!G40+'Poultry Fat'!G40</f>
        <v>#REF!</v>
      </c>
      <c r="H39" s="54" t="e">
        <f>'Inedible Tallow'!H39+DCO!H42+UCO!H40+'Choice White Grease'!H40+'Poultry Fat'!H40</f>
        <v>#REF!</v>
      </c>
      <c r="I39" s="54" t="e">
        <f>'Inedible Tallow'!I39+DCO!I42+UCO!I40+'Choice White Grease'!I40+'Poultry Fat'!I40</f>
        <v>#REF!</v>
      </c>
      <c r="J39" s="54" t="e">
        <f>'Inedible Tallow'!J39+DCO!J42+UCO!J40+'Choice White Grease'!J40+'Poultry Fat'!J40</f>
        <v>#REF!</v>
      </c>
      <c r="K39" s="54" t="e">
        <f>'Inedible Tallow'!K39+DCO!K42+UCO!K40+'Choice White Grease'!K40+'Poultry Fat'!K40</f>
        <v>#REF!</v>
      </c>
      <c r="L39" s="54" t="e">
        <f>'Inedible Tallow'!L39+DCO!L42+UCO!L40+'Choice White Grease'!L40+'Poultry Fat'!L40</f>
        <v>#REF!</v>
      </c>
      <c r="M39" s="54" t="e">
        <f>'Inedible Tallow'!M39+DCO!M42+UCO!M40+'Choice White Grease'!M40+'Poultry Fat'!M40</f>
        <v>#REF!</v>
      </c>
      <c r="N39" s="54" t="e">
        <f>'Inedible Tallow'!N39+DCO!N42+UCO!N40+'Choice White Grease'!N40+'Poultry Fat'!N40</f>
        <v>#REF!</v>
      </c>
      <c r="O39" s="54" t="e">
        <f>'Inedible Tallow'!O39+DCO!O42+UCO!O40+'Choice White Grease'!O40+'Poultry Fat'!O40</f>
        <v>#REF!</v>
      </c>
      <c r="P39" s="54" t="e">
        <f>'Inedible Tallow'!P39+DCO!P42+UCO!P40+'Choice White Grease'!P40+'Poultry Fat'!P40</f>
        <v>#REF!</v>
      </c>
      <c r="Q39" s="54" t="e">
        <f>'Inedible Tallow'!Q39+DCO!Q42+UCO!Q40+'Choice White Grease'!Q40+'Poultry Fat'!Q40</f>
        <v>#REF!</v>
      </c>
      <c r="R39" s="54" t="e">
        <f>'Inedible Tallow'!R39+DCO!R42+UCO!R40+'Choice White Grease'!R40+'Poultry Fat'!R40</f>
        <v>#REF!</v>
      </c>
      <c r="S39" s="54" t="e">
        <f>'Inedible Tallow'!S39+DCO!S42+UCO!S40+'Choice White Grease'!S40+'Poultry Fat'!S40</f>
        <v>#REF!</v>
      </c>
      <c r="T39" s="54" t="e">
        <f>'Inedible Tallow'!T39+DCO!T42+UCO!T40+'Choice White Grease'!T40+'Poultry Fat'!T40</f>
        <v>#REF!</v>
      </c>
      <c r="U39" s="54" t="e">
        <f>'Inedible Tallow'!U39+DCO!U42+UCO!U40+'Choice White Grease'!U40+'Poultry Fat'!U40</f>
        <v>#REF!</v>
      </c>
      <c r="V39" s="54" t="e">
        <f>'Inedible Tallow'!V39+DCO!V42+UCO!V40+'Choice White Grease'!V40+'Poultry Fat'!V40</f>
        <v>#REF!</v>
      </c>
      <c r="W39" s="54" t="e">
        <f>'Inedible Tallow'!W39+DCO!W42+UCO!W40+'Choice White Grease'!W40+'Poultry Fat'!W40</f>
        <v>#REF!</v>
      </c>
      <c r="X39" s="54" t="e">
        <f>'Inedible Tallow'!X39+DCO!X42+UCO!X40+'Choice White Grease'!X40+'Poultry Fat'!X40</f>
        <v>#REF!</v>
      </c>
      <c r="Y39" s="54" t="e">
        <f>'Inedible Tallow'!Y39+DCO!Y42+UCO!Y40+'Choice White Grease'!Y40+'Poultry Fat'!Y40</f>
        <v>#REF!</v>
      </c>
      <c r="Z39" s="54">
        <f>'Inedible Tallow'!Z39+DCO!Z42+UCO!Z40+'Choice White Grease'!Z40+'Poultry Fat'!Z40</f>
        <v>103.38574869</v>
      </c>
      <c r="AA39" s="54">
        <f>'Inedible Tallow'!AA39+DCO!AA42+UCO!AA40+'Choice White Grease'!AA40+'Poultry Fat'!AA40</f>
        <v>135.36820004399999</v>
      </c>
      <c r="AB39" s="54">
        <f>'Inedible Tallow'!AB39+DCO!AB42+UCO!AB40+'Choice White Grease'!AB40+'Poultry Fat'!AB40</f>
        <v>166.859020692</v>
      </c>
      <c r="AC39" s="55">
        <f>'Inedible Tallow'!AC39+DCO!AC42+UCO!AC40+'Choice White Grease'!AC40+'Poultry Fat'!AC40</f>
        <v>159.70281767999995</v>
      </c>
      <c r="AD39" s="55">
        <f>'Inedible Tallow'!AD39+DCO!AD42+UCO!AD40+'Choice White Grease'!AD40+'Poultry Fat'!AD40</f>
        <v>115.074654534</v>
      </c>
      <c r="AE39" s="55">
        <f>'Inedible Tallow'!AE39+DCO!AE42+UCO!AE40+'Choice White Grease'!AE40+'Poultry Fat'!AE40</f>
        <v>265.80245605200003</v>
      </c>
      <c r="AF39" s="55">
        <f>'Inedible Tallow'!AF39+DCO!AF42+UCO!AF40+'Choice White Grease'!AF40+'Poultry Fat'!AF40</f>
        <v>410.31975357748007</v>
      </c>
      <c r="AG39" s="55">
        <f>'Inedible Tallow'!AG39+DCO!AG42+UCO!AG40+'Choice White Grease'!AG40+'Poultry Fat'!AG40</f>
        <v>255.73734467978687</v>
      </c>
      <c r="AH39" s="55">
        <f>'Inedible Tallow'!AH39+DCO!AH42+UCO!AH40+'Choice White Grease'!AH40+'Poultry Fat'!AH40</f>
        <v>255.74546736771407</v>
      </c>
      <c r="AI39" s="55">
        <f>'Inedible Tallow'!AI39+DCO!AI42+UCO!AI40+'Choice White Grease'!AI40+'Poultry Fat'!AI40</f>
        <v>255.72676185982706</v>
      </c>
      <c r="AJ39" s="55">
        <f>'Inedible Tallow'!AJ39+DCO!AJ42+UCO!AJ40+'Choice White Grease'!AJ40+'Poultry Fat'!AJ40</f>
        <v>222.61625550409914</v>
      </c>
      <c r="AK39" s="55">
        <f>'Inedible Tallow'!AK39+DCO!AK42+UCO!AK40+'Choice White Grease'!AK40+'Poultry Fat'!AK40</f>
        <v>145.54717459778146</v>
      </c>
      <c r="AL39" s="55">
        <f>'Inedible Tallow'!AL39+DCO!AL42+UCO!AL40+'Choice White Grease'!AL40+'Poultry Fat'!AL40</f>
        <v>310.85023680184167</v>
      </c>
      <c r="AM39" s="55">
        <f>'Inedible Tallow'!AM39+DCO!AM42+UCO!AM40+'Choice White Grease'!AM40+'Poultry Fat'!AM40</f>
        <v>310.84970522625264</v>
      </c>
      <c r="AN39" s="55">
        <f>'Inedible Tallow'!AN39+DCO!AN42+UCO!AN40+'Choice White Grease'!AN40+'Poultry Fat'!AN40</f>
        <v>310.84744279796035</v>
      </c>
      <c r="AO39" s="55">
        <f>'Inedible Tallow'!AO39+DCO!AO42+UCO!AO40+'Choice White Grease'!AO40+'Poultry Fat'!AO40</f>
        <v>310.84846898558703</v>
      </c>
      <c r="AP39" s="55">
        <f>'Inedible Tallow'!AP39+DCO!AP42+UCO!AP40+'Choice White Grease'!AP40+'Poultry Fat'!AP40</f>
        <v>542.34324568188458</v>
      </c>
      <c r="AQ39" s="55">
        <f>'Inedible Tallow'!AQ39+DCO!AQ42+UCO!AQ40+'Choice White Grease'!AQ40+'Poultry Fat'!AQ40</f>
        <v>509.26673789870529</v>
      </c>
      <c r="AR39" s="55">
        <f>'Inedible Tallow'!AR39+DCO!AR42+UCO!AR40+'Choice White Grease'!AR40+'Poultry Fat'!AR40</f>
        <v>487.54401498507656</v>
      </c>
      <c r="AS39" s="55">
        <f>'Inedible Tallow'!AS39+DCO!AS42+UCO!AS40+'Choice White Grease'!AS40+'Poultry Fat'!AS40</f>
        <v>489.42506982740514</v>
      </c>
      <c r="AT39" s="55">
        <f>'Inedible Tallow'!AT39+DCO!AT42+UCO!AT40+'Choice White Grease'!AT40+'Poultry Fat'!AT40</f>
        <v>501.09537104594961</v>
      </c>
      <c r="AU39" s="55">
        <f>'Inedible Tallow'!AU39+DCO!AU42+UCO!AU40+'Choice White Grease'!AU40+'Poultry Fat'!AU40</f>
        <v>461.0910071435917</v>
      </c>
      <c r="AV39" s="55">
        <f>'Inedible Tallow'!AV39+DCO!AV42+UCO!AV40+'Choice White Grease'!AV40+'Poultry Fat'!AV40</f>
        <v>480.01865653663901</v>
      </c>
      <c r="AW39" s="55">
        <f>'Inedible Tallow'!AW39+DCO!AW42+UCO!AW40+'Choice White Grease'!AW40+'Poultry Fat'!AW40</f>
        <v>484.42790636977247</v>
      </c>
      <c r="AX39" s="55">
        <f>'Inedible Tallow'!AX39+DCO!AX42+UCO!AX40+'Choice White Grease'!AX40+'Poultry Fat'!AX40</f>
        <v>488.5141691878693</v>
      </c>
      <c r="AY39" s="55">
        <f>'Inedible Tallow'!AY39+DCO!AY42+UCO!AY40+'Choice White Grease'!AY40+'Poultry Fat'!AY40</f>
        <v>490.5576047744039</v>
      </c>
      <c r="AZ39" s="55">
        <f>'Inedible Tallow'!AZ39+DCO!AZ42+UCO!AZ40+'Choice White Grease'!AZ40+'Poultry Fat'!AZ40</f>
        <v>503.16799421142332</v>
      </c>
      <c r="BA39" s="55">
        <f>'Inedible Tallow'!BA39+DCO!BA42+UCO!BA40+'Choice White Grease'!BA40+'Poultry Fat'!BA40</f>
        <v>518.43816882540534</v>
      </c>
      <c r="BB39" s="55">
        <f>'Inedible Tallow'!BB39+DCO!BB42+UCO!BB40+'Choice White Grease'!BB40+'Poultry Fat'!BB40</f>
        <v>532.28348851026783</v>
      </c>
      <c r="BC39" s="55">
        <f>'Inedible Tallow'!BC39+DCO!BC42+UCO!BC40+'Choice White Grease'!BC40+'Poultry Fat'!BC40</f>
        <v>543.95316869183</v>
      </c>
      <c r="BD39" s="55">
        <f>'Inedible Tallow'!BD39+DCO!BD42+UCO!BD40+'Choice White Grease'!BD40+'Poultry Fat'!BD40</f>
        <v>559.38558536411233</v>
      </c>
      <c r="BE39" s="55">
        <f>'Inedible Tallow'!BE39+DCO!BE42+UCO!BE40+'Choice White Grease'!BE40+'Poultry Fat'!BE40</f>
        <v>574.81789501840683</v>
      </c>
    </row>
    <row r="40" spans="1:57" x14ac:dyDescent="0.2">
      <c r="A40" s="49" t="s">
        <v>52</v>
      </c>
      <c r="B40" s="54" t="e">
        <f>B39+B38+B37</f>
        <v>#REF!</v>
      </c>
      <c r="C40" s="54" t="e">
        <f t="shared" ref="C40:BE40" si="25">C39+C38+C37</f>
        <v>#REF!</v>
      </c>
      <c r="D40" s="54" t="e">
        <f t="shared" si="25"/>
        <v>#REF!</v>
      </c>
      <c r="E40" s="54" t="e">
        <f t="shared" si="25"/>
        <v>#REF!</v>
      </c>
      <c r="F40" s="54" t="e">
        <f t="shared" si="25"/>
        <v>#REF!</v>
      </c>
      <c r="G40" s="54" t="e">
        <f t="shared" si="25"/>
        <v>#REF!</v>
      </c>
      <c r="H40" s="54" t="e">
        <f t="shared" si="25"/>
        <v>#REF!</v>
      </c>
      <c r="I40" s="54" t="e">
        <f t="shared" si="25"/>
        <v>#REF!</v>
      </c>
      <c r="J40" s="54" t="e">
        <f t="shared" si="25"/>
        <v>#REF!</v>
      </c>
      <c r="K40" s="54" t="e">
        <f t="shared" si="25"/>
        <v>#REF!</v>
      </c>
      <c r="L40" s="54" t="e">
        <f t="shared" si="25"/>
        <v>#REF!</v>
      </c>
      <c r="M40" s="54" t="e">
        <f t="shared" si="25"/>
        <v>#REF!</v>
      </c>
      <c r="N40" s="54" t="e">
        <f t="shared" si="25"/>
        <v>#REF!</v>
      </c>
      <c r="O40" s="54" t="e">
        <f t="shared" si="25"/>
        <v>#REF!</v>
      </c>
      <c r="P40" s="54" t="e">
        <f t="shared" si="25"/>
        <v>#REF!</v>
      </c>
      <c r="Q40" s="54" t="e">
        <f t="shared" si="25"/>
        <v>#REF!</v>
      </c>
      <c r="R40" s="54" t="e">
        <f t="shared" si="25"/>
        <v>#REF!</v>
      </c>
      <c r="S40" s="54" t="e">
        <f t="shared" si="25"/>
        <v>#REF!</v>
      </c>
      <c r="T40" s="54" t="e">
        <f t="shared" si="25"/>
        <v>#REF!</v>
      </c>
      <c r="U40" s="54" t="e">
        <f t="shared" si="25"/>
        <v>#REF!</v>
      </c>
      <c r="V40" s="54" t="e">
        <f t="shared" si="25"/>
        <v>#REF!</v>
      </c>
      <c r="W40" s="54" t="e">
        <f t="shared" si="25"/>
        <v>#REF!</v>
      </c>
      <c r="X40" s="54" t="e">
        <f t="shared" si="25"/>
        <v>#REF!</v>
      </c>
      <c r="Y40" s="54" t="e">
        <f t="shared" si="25"/>
        <v>#REF!</v>
      </c>
      <c r="Z40" s="54">
        <f t="shared" si="25"/>
        <v>3881.9224566099551</v>
      </c>
      <c r="AA40" s="54">
        <f t="shared" si="25"/>
        <v>4045.7518943469695</v>
      </c>
      <c r="AB40" s="54">
        <f t="shared" si="25"/>
        <v>4357.142594288176</v>
      </c>
      <c r="AC40" s="55">
        <f t="shared" si="25"/>
        <v>4454.8359963115226</v>
      </c>
      <c r="AD40" s="55">
        <f t="shared" si="25"/>
        <v>4448.6727235899161</v>
      </c>
      <c r="AE40" s="55">
        <f t="shared" si="25"/>
        <v>4717.8513218005028</v>
      </c>
      <c r="AF40" s="55">
        <f t="shared" si="25"/>
        <v>4770.9183738109441</v>
      </c>
      <c r="AG40" s="55">
        <f t="shared" si="25"/>
        <v>4705.7568183640933</v>
      </c>
      <c r="AH40" s="55">
        <f t="shared" si="25"/>
        <v>4733.5869154049024</v>
      </c>
      <c r="AI40" s="55">
        <f t="shared" si="25"/>
        <v>4742.1735841929476</v>
      </c>
      <c r="AJ40" s="55">
        <f t="shared" si="25"/>
        <v>4771.8896899700358</v>
      </c>
      <c r="AK40" s="55">
        <f t="shared" si="25"/>
        <v>4862.1785314091949</v>
      </c>
      <c r="AL40" s="55">
        <f t="shared" si="25"/>
        <v>5304.2198522418566</v>
      </c>
      <c r="AM40" s="55">
        <f t="shared" si="25"/>
        <v>5354.9519413781045</v>
      </c>
      <c r="AN40" s="55">
        <f t="shared" si="25"/>
        <v>5291.7200015149656</v>
      </c>
      <c r="AO40" s="55">
        <f t="shared" si="25"/>
        <v>5331.2810726116422</v>
      </c>
      <c r="AP40" s="55">
        <f t="shared" si="25"/>
        <v>5680.9434920300146</v>
      </c>
      <c r="AQ40" s="55">
        <f t="shared" si="25"/>
        <v>6113.7451241184854</v>
      </c>
      <c r="AR40" s="55">
        <f t="shared" si="25"/>
        <v>6560.8006967274068</v>
      </c>
      <c r="AS40" s="55">
        <f t="shared" si="25"/>
        <v>6930.1646066702606</v>
      </c>
      <c r="AT40" s="55">
        <f t="shared" si="25"/>
        <v>7283.8559078973685</v>
      </c>
      <c r="AU40" s="55">
        <f t="shared" si="25"/>
        <v>7638.5767593905821</v>
      </c>
      <c r="AV40" s="55">
        <f t="shared" si="25"/>
        <v>7959.9170460109353</v>
      </c>
      <c r="AW40" s="55">
        <f t="shared" si="25"/>
        <v>8223.1478327383611</v>
      </c>
      <c r="AX40" s="55">
        <f t="shared" si="25"/>
        <v>8427.9314713729491</v>
      </c>
      <c r="AY40" s="55">
        <f t="shared" si="25"/>
        <v>8585.8685545789685</v>
      </c>
      <c r="AZ40" s="55">
        <f t="shared" si="25"/>
        <v>8701.3083865703065</v>
      </c>
      <c r="BA40" s="55">
        <f t="shared" si="25"/>
        <v>8772.1836251245677</v>
      </c>
      <c r="BB40" s="55">
        <f t="shared" si="25"/>
        <v>8794.6700839197329</v>
      </c>
      <c r="BC40" s="55">
        <f t="shared" si="25"/>
        <v>8768.3446571128643</v>
      </c>
      <c r="BD40" s="55">
        <f t="shared" si="25"/>
        <v>8706.696172391552</v>
      </c>
      <c r="BE40" s="55">
        <f t="shared" si="25"/>
        <v>8595.1610449303789</v>
      </c>
    </row>
    <row r="41" spans="1:57" x14ac:dyDescent="0.2">
      <c r="A41" s="56" t="s">
        <v>53</v>
      </c>
      <c r="B41" s="57" t="e">
        <f>B47-B46</f>
        <v>#REF!</v>
      </c>
      <c r="C41" s="57" t="e">
        <f t="shared" ref="C41:BE41" si="26">C47-C46</f>
        <v>#REF!</v>
      </c>
      <c r="D41" s="57" t="e">
        <f t="shared" si="26"/>
        <v>#REF!</v>
      </c>
      <c r="E41" s="57" t="e">
        <f t="shared" si="26"/>
        <v>#REF!</v>
      </c>
      <c r="F41" s="57" t="e">
        <f t="shared" si="26"/>
        <v>#REF!</v>
      </c>
      <c r="G41" s="57" t="e">
        <f t="shared" si="26"/>
        <v>#REF!</v>
      </c>
      <c r="H41" s="57" t="e">
        <f t="shared" si="26"/>
        <v>#REF!</v>
      </c>
      <c r="I41" s="57" t="e">
        <f t="shared" si="26"/>
        <v>#REF!</v>
      </c>
      <c r="J41" s="57" t="e">
        <f t="shared" si="26"/>
        <v>#REF!</v>
      </c>
      <c r="K41" s="57" t="e">
        <f t="shared" si="26"/>
        <v>#REF!</v>
      </c>
      <c r="L41" s="57" t="e">
        <f t="shared" si="26"/>
        <v>#REF!</v>
      </c>
      <c r="M41" s="57" t="e">
        <f t="shared" si="26"/>
        <v>#REF!</v>
      </c>
      <c r="N41" s="57" t="e">
        <f t="shared" si="26"/>
        <v>#REF!</v>
      </c>
      <c r="O41" s="57" t="e">
        <f t="shared" si="26"/>
        <v>#REF!</v>
      </c>
      <c r="P41" s="57" t="e">
        <f t="shared" si="26"/>
        <v>#REF!</v>
      </c>
      <c r="Q41" s="57" t="e">
        <f t="shared" si="26"/>
        <v>#REF!</v>
      </c>
      <c r="R41" s="57" t="e">
        <f t="shared" si="26"/>
        <v>#REF!</v>
      </c>
      <c r="S41" s="57" t="e">
        <f t="shared" si="26"/>
        <v>#REF!</v>
      </c>
      <c r="T41" s="57" t="e">
        <f t="shared" si="26"/>
        <v>#REF!</v>
      </c>
      <c r="U41" s="57" t="e">
        <f t="shared" si="26"/>
        <v>#REF!</v>
      </c>
      <c r="V41" s="57" t="e">
        <f t="shared" si="26"/>
        <v>#REF!</v>
      </c>
      <c r="W41" s="57" t="e">
        <f t="shared" si="26"/>
        <v>#REF!</v>
      </c>
      <c r="X41" s="57" t="e">
        <f t="shared" si="26"/>
        <v>#REF!</v>
      </c>
      <c r="Y41" s="57" t="e">
        <f t="shared" si="26"/>
        <v>#REF!</v>
      </c>
      <c r="Z41" s="57">
        <f t="shared" si="26"/>
        <v>2983.1027958356899</v>
      </c>
      <c r="AA41" s="57">
        <f t="shared" si="26"/>
        <v>3119.5656903957893</v>
      </c>
      <c r="AB41" s="57">
        <f t="shared" si="26"/>
        <v>3249.6456747818747</v>
      </c>
      <c r="AC41" s="58">
        <f t="shared" si="26"/>
        <v>2911.6901507143548</v>
      </c>
      <c r="AD41" s="58">
        <f t="shared" si="26"/>
        <v>2938.535216335431</v>
      </c>
      <c r="AE41" s="58">
        <f t="shared" si="26"/>
        <v>3177.1954122245388</v>
      </c>
      <c r="AF41" s="58">
        <f t="shared" si="26"/>
        <v>3168.14742317526</v>
      </c>
      <c r="AG41" s="58">
        <f t="shared" si="26"/>
        <v>2885.7553750374782</v>
      </c>
      <c r="AH41" s="58">
        <f t="shared" si="26"/>
        <v>2931.883376332411</v>
      </c>
      <c r="AI41" s="58">
        <f t="shared" si="26"/>
        <v>2985.1852616374404</v>
      </c>
      <c r="AJ41" s="58">
        <f t="shared" si="26"/>
        <v>2992.9071808758313</v>
      </c>
      <c r="AK41" s="58">
        <f t="shared" si="26"/>
        <v>3024.9945005637937</v>
      </c>
      <c r="AL41" s="58">
        <f t="shared" si="26"/>
        <v>3626.0714000123498</v>
      </c>
      <c r="AM41" s="58">
        <f t="shared" si="26"/>
        <v>4148.6496289727256</v>
      </c>
      <c r="AN41" s="58">
        <f t="shared" si="26"/>
        <v>4156.731103929078</v>
      </c>
      <c r="AO41" s="58">
        <f t="shared" si="26"/>
        <v>4157.2668131923256</v>
      </c>
      <c r="AP41" s="58">
        <f t="shared" si="26"/>
        <v>4219.7962866386079</v>
      </c>
      <c r="AQ41" s="58">
        <f t="shared" si="26"/>
        <v>4271.5861794346474</v>
      </c>
      <c r="AR41" s="58">
        <f t="shared" si="26"/>
        <v>4410.2348777009183</v>
      </c>
      <c r="AS41" s="58">
        <f t="shared" si="26"/>
        <v>4483.1113570186881</v>
      </c>
      <c r="AT41" s="58">
        <f t="shared" si="26"/>
        <v>4543.725879495807</v>
      </c>
      <c r="AU41" s="58">
        <f t="shared" si="26"/>
        <v>4611.6438816786667</v>
      </c>
      <c r="AV41" s="58">
        <f t="shared" si="26"/>
        <v>4676.8521354306467</v>
      </c>
      <c r="AW41" s="58">
        <f t="shared" si="26"/>
        <v>4746.3722750196412</v>
      </c>
      <c r="AX41" s="58">
        <f t="shared" si="26"/>
        <v>4799.1382189066826</v>
      </c>
      <c r="AY41" s="58">
        <f t="shared" si="26"/>
        <v>4866.4117406921123</v>
      </c>
      <c r="AZ41" s="58">
        <f t="shared" si="26"/>
        <v>4933.1930298461521</v>
      </c>
      <c r="BA41" s="58">
        <f t="shared" si="26"/>
        <v>5002.6605878065011</v>
      </c>
      <c r="BB41" s="58">
        <f t="shared" si="26"/>
        <v>5070.6785885626396</v>
      </c>
      <c r="BC41" s="58">
        <f t="shared" si="26"/>
        <v>5134.3679183258755</v>
      </c>
      <c r="BD41" s="58">
        <f t="shared" si="26"/>
        <v>5201.7589753753709</v>
      </c>
      <c r="BE41" s="58">
        <f t="shared" si="26"/>
        <v>5269.0659013900849</v>
      </c>
    </row>
    <row r="42" spans="1:57" x14ac:dyDescent="0.2">
      <c r="A42" s="49" t="s">
        <v>54</v>
      </c>
      <c r="B42" s="54" t="e">
        <f>B43+B44+#REF!</f>
        <v>#REF!</v>
      </c>
      <c r="C42" s="54" t="e">
        <f>C43+C44+#REF!</f>
        <v>#REF!</v>
      </c>
      <c r="D42" s="54" t="e">
        <f>D43+D44+#REF!</f>
        <v>#REF!</v>
      </c>
      <c r="E42" s="54" t="e">
        <f>E43+E44+#REF!</f>
        <v>#REF!</v>
      </c>
      <c r="F42" s="54" t="e">
        <f>F43+F44+#REF!</f>
        <v>#REF!</v>
      </c>
      <c r="G42" s="54" t="e">
        <f>G43+G44+#REF!</f>
        <v>#REF!</v>
      </c>
      <c r="H42" s="54" t="e">
        <f>H43+H44+#REF!</f>
        <v>#REF!</v>
      </c>
      <c r="I42" s="54" t="e">
        <f>I43+I44+#REF!</f>
        <v>#REF!</v>
      </c>
      <c r="J42" s="54" t="e">
        <f>J43+J44+#REF!</f>
        <v>#REF!</v>
      </c>
      <c r="K42" s="54" t="e">
        <f>K43+K44+#REF!</f>
        <v>#REF!</v>
      </c>
      <c r="L42" s="54" t="e">
        <f>L43+L44+#REF!</f>
        <v>#REF!</v>
      </c>
      <c r="M42" s="54" t="e">
        <f>M43+M44+#REF!</f>
        <v>#REF!</v>
      </c>
      <c r="N42" s="54" t="e">
        <f>N43+N44+#REF!</f>
        <v>#REF!</v>
      </c>
      <c r="O42" s="54" t="e">
        <f>O43+O44+#REF!</f>
        <v>#REF!</v>
      </c>
      <c r="P42" s="54" t="e">
        <f>P43+P44+#REF!</f>
        <v>#REF!</v>
      </c>
      <c r="Q42" s="54" t="e">
        <f>Q43+Q44+#REF!</f>
        <v>#REF!</v>
      </c>
      <c r="R42" s="54" t="e">
        <f>R43+R44+#REF!</f>
        <v>#REF!</v>
      </c>
      <c r="S42" s="54" t="e">
        <f>S43+S44+#REF!</f>
        <v>#REF!</v>
      </c>
      <c r="T42" s="54" t="e">
        <f>T43+T44+#REF!</f>
        <v>#REF!</v>
      </c>
      <c r="U42" s="54" t="e">
        <f>U43+U44+#REF!</f>
        <v>#REF!</v>
      </c>
      <c r="V42" s="54" t="e">
        <f>V43+V44+#REF!</f>
        <v>#REF!</v>
      </c>
      <c r="W42" s="54" t="e">
        <f>W43+W44+#REF!</f>
        <v>#REF!</v>
      </c>
      <c r="X42" s="54" t="e">
        <f>X43+X44+#REF!</f>
        <v>#REF!</v>
      </c>
      <c r="Y42" s="54" t="e">
        <f>Y43+Y44+#REF!</f>
        <v>#REF!</v>
      </c>
      <c r="Z42" s="55">
        <f t="shared" ref="Z42:AE42" si="27">Z43+Z44</f>
        <v>2.2046220000000001</v>
      </c>
      <c r="AA42" s="55">
        <f t="shared" si="27"/>
        <v>283.87374258600005</v>
      </c>
      <c r="AB42" s="55">
        <f t="shared" si="27"/>
        <v>178.02543112199999</v>
      </c>
      <c r="AC42" s="55">
        <f t="shared" si="27"/>
        <v>93.94776190799999</v>
      </c>
      <c r="AD42" s="55">
        <f t="shared" si="27"/>
        <v>324.59444049015161</v>
      </c>
      <c r="AE42" s="55">
        <f t="shared" si="27"/>
        <v>724.21441054568027</v>
      </c>
      <c r="AF42" s="55">
        <f t="shared" ref="AF42:BE42" si="28">AF43+AF44</f>
        <v>735.89153587995042</v>
      </c>
      <c r="AG42" s="55">
        <f t="shared" si="28"/>
        <v>460.9250475151515</v>
      </c>
      <c r="AH42" s="55">
        <f t="shared" si="28"/>
        <v>512.57523898067154</v>
      </c>
      <c r="AI42" s="55">
        <f t="shared" si="28"/>
        <v>544.0950313803844</v>
      </c>
      <c r="AJ42" s="55">
        <f t="shared" si="28"/>
        <v>543.88543221302757</v>
      </c>
      <c r="AK42" s="55">
        <f t="shared" si="28"/>
        <v>559.78826579110728</v>
      </c>
      <c r="AL42" s="55">
        <f t="shared" si="28"/>
        <v>1180.9392047444057</v>
      </c>
      <c r="AM42" s="55">
        <f t="shared" si="28"/>
        <v>1714.1190756036233</v>
      </c>
      <c r="AN42" s="55">
        <f t="shared" si="28"/>
        <v>1724.4306928019739</v>
      </c>
      <c r="AO42" s="55">
        <f t="shared" si="28"/>
        <v>1729.1505028662152</v>
      </c>
      <c r="AP42" s="55">
        <f t="shared" si="28"/>
        <v>1734.6154163416741</v>
      </c>
      <c r="AQ42" s="55">
        <f t="shared" si="28"/>
        <v>1737.9787386258686</v>
      </c>
      <c r="AR42" s="55">
        <f t="shared" si="28"/>
        <v>1739.4841676980768</v>
      </c>
      <c r="AS42" s="55">
        <f t="shared" si="28"/>
        <v>1740.8738824881843</v>
      </c>
      <c r="AT42" s="55">
        <f t="shared" si="28"/>
        <v>1741.4925951488085</v>
      </c>
      <c r="AU42" s="55">
        <f t="shared" si="28"/>
        <v>1742.4682419563201</v>
      </c>
      <c r="AV42" s="55">
        <f t="shared" si="28"/>
        <v>1743.4712485720529</v>
      </c>
      <c r="AW42" s="55">
        <f t="shared" si="28"/>
        <v>1744.4758532891396</v>
      </c>
      <c r="AX42" s="55">
        <f t="shared" si="28"/>
        <v>1728.8862644170708</v>
      </c>
      <c r="AY42" s="55">
        <f t="shared" si="28"/>
        <v>1729.88676125296</v>
      </c>
      <c r="AZ42" s="55">
        <f t="shared" si="28"/>
        <v>1730.888746599431</v>
      </c>
      <c r="BA42" s="55">
        <f t="shared" si="28"/>
        <v>1731.8912575365036</v>
      </c>
      <c r="BB42" s="55">
        <f t="shared" si="28"/>
        <v>1732.8936693378437</v>
      </c>
      <c r="BC42" s="55">
        <f t="shared" si="28"/>
        <v>1733.8956425560345</v>
      </c>
      <c r="BD42" s="55">
        <f t="shared" si="28"/>
        <v>1734.8975181838273</v>
      </c>
      <c r="BE42" s="55">
        <f t="shared" si="28"/>
        <v>1735.8996695700009</v>
      </c>
    </row>
    <row r="43" spans="1:57" x14ac:dyDescent="0.2">
      <c r="A43" s="49" t="s">
        <v>55</v>
      </c>
      <c r="B43" s="54" t="e">
        <f>'Inedible Tallow'!B43+DCO!B46+UCO!B44+'Choice White Grease'!B44+'Poultry Fat'!B44</f>
        <v>#REF!</v>
      </c>
      <c r="C43" s="54" t="e">
        <f>'Inedible Tallow'!C43+DCO!C46+UCO!C44+'Choice White Grease'!C44+'Poultry Fat'!C44</f>
        <v>#REF!</v>
      </c>
      <c r="D43" s="54" t="e">
        <f>'Inedible Tallow'!D43+DCO!D46+UCO!D44+'Choice White Grease'!D44+'Poultry Fat'!D44</f>
        <v>#REF!</v>
      </c>
      <c r="E43" s="54" t="e">
        <f>'Inedible Tallow'!E43+DCO!E46+UCO!E44+'Choice White Grease'!E44+'Poultry Fat'!E44</f>
        <v>#REF!</v>
      </c>
      <c r="F43" s="54" t="e">
        <f>'Inedible Tallow'!F43+DCO!F46+UCO!F44+'Choice White Grease'!F44+'Poultry Fat'!F44</f>
        <v>#REF!</v>
      </c>
      <c r="G43" s="54" t="e">
        <f>'Inedible Tallow'!G43+DCO!G46+UCO!G44+'Choice White Grease'!G44+'Poultry Fat'!G44</f>
        <v>#REF!</v>
      </c>
      <c r="H43" s="54" t="e">
        <f>'Inedible Tallow'!H43+DCO!H46+UCO!H44+'Choice White Grease'!H44+'Poultry Fat'!H44</f>
        <v>#REF!</v>
      </c>
      <c r="I43" s="54" t="e">
        <f>'Inedible Tallow'!I43+DCO!I46+UCO!I44+'Choice White Grease'!I44+'Poultry Fat'!I44</f>
        <v>#REF!</v>
      </c>
      <c r="J43" s="54" t="e">
        <f>'Inedible Tallow'!J43+DCO!J46+UCO!J44+'Choice White Grease'!J44+'Poultry Fat'!J44</f>
        <v>#REF!</v>
      </c>
      <c r="K43" s="54" t="e">
        <f>'Inedible Tallow'!K43+DCO!K46+UCO!K44+'Choice White Grease'!K44+'Poultry Fat'!K44</f>
        <v>#REF!</v>
      </c>
      <c r="L43" s="54" t="e">
        <f>'Inedible Tallow'!L43+DCO!L46+UCO!L44+'Choice White Grease'!L44+'Poultry Fat'!L44</f>
        <v>#REF!</v>
      </c>
      <c r="M43" s="54" t="e">
        <f>'Inedible Tallow'!M43+DCO!M46+UCO!M44+'Choice White Grease'!M44+'Poultry Fat'!M44</f>
        <v>#REF!</v>
      </c>
      <c r="N43" s="54" t="e">
        <f>'Inedible Tallow'!N43+DCO!N46+UCO!N44+'Choice White Grease'!N44+'Poultry Fat'!N44</f>
        <v>#REF!</v>
      </c>
      <c r="O43" s="54" t="e">
        <f>'Inedible Tallow'!O43+DCO!O46+UCO!O44+'Choice White Grease'!O44+'Poultry Fat'!O44</f>
        <v>#REF!</v>
      </c>
      <c r="P43" s="54" t="e">
        <f>'Inedible Tallow'!P43+DCO!P46+UCO!P44+'Choice White Grease'!P44+'Poultry Fat'!P44</f>
        <v>#REF!</v>
      </c>
      <c r="Q43" s="54" t="e">
        <f>'Inedible Tallow'!Q43+DCO!Q46+UCO!Q44+'Choice White Grease'!Q44+'Poultry Fat'!Q44</f>
        <v>#REF!</v>
      </c>
      <c r="R43" s="54" t="e">
        <f>'Inedible Tallow'!R43+DCO!R46+UCO!R44+'Choice White Grease'!R44+'Poultry Fat'!R44</f>
        <v>#REF!</v>
      </c>
      <c r="S43" s="54" t="e">
        <f>'Inedible Tallow'!S43+DCO!S46+UCO!S44+'Choice White Grease'!S44+'Poultry Fat'!S44</f>
        <v>#REF!</v>
      </c>
      <c r="T43" s="54" t="e">
        <f>'Inedible Tallow'!T43+DCO!T46+UCO!T44+'Choice White Grease'!T44+'Poultry Fat'!T44</f>
        <v>#REF!</v>
      </c>
      <c r="U43" s="54" t="e">
        <f>'Inedible Tallow'!U43+DCO!U46+UCO!U44+'Choice White Grease'!U44+'Poultry Fat'!U44</f>
        <v>#REF!</v>
      </c>
      <c r="V43" s="54" t="e">
        <f>'Inedible Tallow'!V43+DCO!V46+UCO!V44+'Choice White Grease'!V44+'Poultry Fat'!V44</f>
        <v>#REF!</v>
      </c>
      <c r="W43" s="54" t="e">
        <f>'Inedible Tallow'!W43+DCO!W46+UCO!W44+'Choice White Grease'!W44+'Poultry Fat'!W44</f>
        <v>#REF!</v>
      </c>
      <c r="X43" s="54" t="e">
        <f>'Inedible Tallow'!X43+DCO!X46+UCO!X44+'Choice White Grease'!X44+'Poultry Fat'!X44</f>
        <v>#REF!</v>
      </c>
      <c r="Y43" s="54" t="e">
        <f>'Inedible Tallow'!Y43+DCO!Y46+UCO!Y44+'Choice White Grease'!Y44+'Poultry Fat'!Y44</f>
        <v>#REF!</v>
      </c>
      <c r="Z43" s="54">
        <f>'Inedible Tallow'!Z43+DCO!Z46+UCO!Z44+'Choice White Grease'!Z44+'Poultry Fat'!Z44</f>
        <v>2.2046220000000001</v>
      </c>
      <c r="AA43" s="54">
        <f>'Inedible Tallow'!AA43+DCO!AA46+UCO!AA44+'Choice White Grease'!AA44+'Poultry Fat'!AA44</f>
        <v>283.87374258600005</v>
      </c>
      <c r="AB43" s="54">
        <f>'Inedible Tallow'!AB43+DCO!AB46+UCO!AB44+'Choice White Grease'!AB44+'Poultry Fat'!AB44</f>
        <v>178.02543112199999</v>
      </c>
      <c r="AC43" s="55">
        <f>'Inedible Tallow'!AC43+DCO!AC46+UCO!AC44+'Choice White Grease'!AC44+'Poultry Fat'!AC44</f>
        <v>93.94776190799999</v>
      </c>
      <c r="AD43" s="55">
        <f>'Inedible Tallow'!AD43+DCO!AD46+UCO!AD44+'Choice White Grease'!AD44+'Poultry Fat'!AD44</f>
        <v>135.84439839599997</v>
      </c>
      <c r="AE43" s="55">
        <f>'Inedible Tallow'!AE43+DCO!AE46+UCO!AE44+'Choice White Grease'!AE44+'Poultry Fat'!AE44</f>
        <v>143.47679976000001</v>
      </c>
      <c r="AF43" s="55">
        <f>'Inedible Tallow'!AF43+DCO!AF46+UCO!AF44+'Choice White Grease'!AF44+'Poultry Fat'!AF44</f>
        <v>147.21276686073892</v>
      </c>
      <c r="AG43" s="55">
        <f>'Inedible Tallow'!AG43+DCO!AG46+UCO!AG44+'Choice White Grease'!AG44+'Poultry Fat'!AG44</f>
        <v>179.94188217480283</v>
      </c>
      <c r="AH43" s="55">
        <f>'Inedible Tallow'!AH43+DCO!AH46+UCO!AH44+'Choice White Grease'!AH44+'Poultry Fat'!AH44</f>
        <v>234.08020846596347</v>
      </c>
      <c r="AI43" s="55">
        <f>'Inedible Tallow'!AI43+DCO!AI46+UCO!AI44+'Choice White Grease'!AI44+'Poultry Fat'!AI44</f>
        <v>259.95446573139083</v>
      </c>
      <c r="AJ43" s="55">
        <f>'Inedible Tallow'!AJ43+DCO!AJ46+UCO!AJ44+'Choice White Grease'!AJ44+'Poultry Fat'!AJ44</f>
        <v>259.74486656403406</v>
      </c>
      <c r="AK43" s="55">
        <f>'Inedible Tallow'!AK43+DCO!AK46+UCO!AK44+'Choice White Grease'!AK44+'Poultry Fat'!AK44</f>
        <v>259.86211316161399</v>
      </c>
      <c r="AL43" s="55">
        <f>'Inedible Tallow'!AL43+DCO!AL46+UCO!AL44+'Choice White Grease'!AL44+'Poultry Fat'!AL44</f>
        <v>875.7511897880795</v>
      </c>
      <c r="AM43" s="55">
        <f>'Inedible Tallow'!AM43+DCO!AM46+UCO!AM44+'Choice White Grease'!AM44+'Poultry Fat'!AM44</f>
        <v>1403.6691983204637</v>
      </c>
      <c r="AN43" s="55">
        <f>'Inedible Tallow'!AN43+DCO!AN46+UCO!AN44+'Choice White Grease'!AN44+'Poultry Fat'!AN44</f>
        <v>1408.718953191981</v>
      </c>
      <c r="AO43" s="55">
        <f>'Inedible Tallow'!AO43+DCO!AO46+UCO!AO44+'Choice White Grease'!AO44+'Poultry Fat'!AO44</f>
        <v>1408.1769009293891</v>
      </c>
      <c r="AP43" s="55">
        <f>'Inedible Tallow'!AP43+DCO!AP46+UCO!AP44+'Choice White Grease'!AP44+'Poultry Fat'!AP44</f>
        <v>1408.3799520780149</v>
      </c>
      <c r="AQ43" s="55">
        <f>'Inedible Tallow'!AQ43+DCO!AQ46+UCO!AQ44+'Choice White Grease'!AQ44+'Poultry Fat'!AQ44</f>
        <v>1409.1123431987926</v>
      </c>
      <c r="AR43" s="55">
        <f>'Inedible Tallow'!AR43+DCO!AR46+UCO!AR44+'Choice White Grease'!AR44+'Poultry Fat'!AR44</f>
        <v>1410.6177722710011</v>
      </c>
      <c r="AS43" s="55">
        <f>'Inedible Tallow'!AS43+DCO!AS46+UCO!AS44+'Choice White Grease'!AS44+'Poultry Fat'!AS44</f>
        <v>1412.0074870611083</v>
      </c>
      <c r="AT43" s="55">
        <f>'Inedible Tallow'!AT43+DCO!AT46+UCO!AT44+'Choice White Grease'!AT44+'Poultry Fat'!AT44</f>
        <v>1412.6261997217325</v>
      </c>
      <c r="AU43" s="55">
        <f>'Inedible Tallow'!AU43+DCO!AU46+UCO!AU44+'Choice White Grease'!AU44+'Poultry Fat'!AU44</f>
        <v>1413.6018465292443</v>
      </c>
      <c r="AV43" s="55">
        <f>'Inedible Tallow'!AV43+DCO!AV46+UCO!AV44+'Choice White Grease'!AV44+'Poultry Fat'!AV44</f>
        <v>1414.6048531449771</v>
      </c>
      <c r="AW43" s="55">
        <f>'Inedible Tallow'!AW43+DCO!AW46+UCO!AW44+'Choice White Grease'!AW44+'Poultry Fat'!AW44</f>
        <v>1415.6094578620637</v>
      </c>
      <c r="AX43" s="55">
        <f>'Inedible Tallow'!AX43+DCO!AX46+UCO!AX44+'Choice White Grease'!AX44+'Poultry Fat'!AX44</f>
        <v>1416.6119190322454</v>
      </c>
      <c r="AY43" s="55">
        <f>'Inedible Tallow'!AY43+DCO!AY46+UCO!AY44+'Choice White Grease'!AY44+'Poultry Fat'!AY44</f>
        <v>1417.6124158681346</v>
      </c>
      <c r="AZ43" s="55">
        <f>'Inedible Tallow'!AZ43+DCO!AZ46+UCO!AZ44+'Choice White Grease'!AZ44+'Poultry Fat'!AZ44</f>
        <v>1418.6144012146056</v>
      </c>
      <c r="BA43" s="55">
        <f>'Inedible Tallow'!BA43+DCO!BA46+UCO!BA44+'Choice White Grease'!BA44+'Poultry Fat'!BA44</f>
        <v>1419.6169121516782</v>
      </c>
      <c r="BB43" s="55">
        <f>'Inedible Tallow'!BB43+DCO!BB46+UCO!BB44+'Choice White Grease'!BB44+'Poultry Fat'!BB44</f>
        <v>1420.6193239530182</v>
      </c>
      <c r="BC43" s="55">
        <f>'Inedible Tallow'!BC43+DCO!BC46+UCO!BC44+'Choice White Grease'!BC44+'Poultry Fat'!BC44</f>
        <v>1421.6212971712091</v>
      </c>
      <c r="BD43" s="55">
        <f>'Inedible Tallow'!BD43+DCO!BD46+UCO!BD44+'Choice White Grease'!BD44+'Poultry Fat'!BD44</f>
        <v>1422.6231727990018</v>
      </c>
      <c r="BE43" s="55">
        <f>'Inedible Tallow'!BE43+DCO!BE46+UCO!BE44+'Choice White Grease'!BE44+'Poultry Fat'!BE44</f>
        <v>1423.6253241851755</v>
      </c>
    </row>
    <row r="44" spans="1:57" x14ac:dyDescent="0.2">
      <c r="A44" s="49" t="s">
        <v>56</v>
      </c>
      <c r="B44" s="54" t="e">
        <f>'Inedible Tallow'!B44+DCO!B47+UCO!B45+'Choice White Grease'!B45+'Poultry Fat'!B45</f>
        <v>#REF!</v>
      </c>
      <c r="C44" s="54" t="e">
        <f>'Inedible Tallow'!C44+DCO!C47+UCO!C45+'Choice White Grease'!C45+'Poultry Fat'!C45</f>
        <v>#REF!</v>
      </c>
      <c r="D44" s="54" t="e">
        <f>'Inedible Tallow'!D44+DCO!D47+UCO!D45+'Choice White Grease'!D45+'Poultry Fat'!D45</f>
        <v>#REF!</v>
      </c>
      <c r="E44" s="54" t="e">
        <f>'Inedible Tallow'!E44+DCO!E47+UCO!E45+'Choice White Grease'!E45+'Poultry Fat'!E45</f>
        <v>#REF!</v>
      </c>
      <c r="F44" s="54" t="e">
        <f>'Inedible Tallow'!F44+DCO!F47+UCO!F45+'Choice White Grease'!F45+'Poultry Fat'!F45</f>
        <v>#REF!</v>
      </c>
      <c r="G44" s="54" t="e">
        <f>'Inedible Tallow'!G44+DCO!G47+UCO!G45+'Choice White Grease'!G45+'Poultry Fat'!G45</f>
        <v>#REF!</v>
      </c>
      <c r="H44" s="54" t="e">
        <f>'Inedible Tallow'!H44+DCO!H47+UCO!H45+'Choice White Grease'!H45+'Poultry Fat'!H45</f>
        <v>#REF!</v>
      </c>
      <c r="I44" s="54" t="e">
        <f>'Inedible Tallow'!I44+DCO!I47+UCO!I45+'Choice White Grease'!I45+'Poultry Fat'!I45</f>
        <v>#REF!</v>
      </c>
      <c r="J44" s="54" t="e">
        <f>'Inedible Tallow'!J44+DCO!J47+UCO!J45+'Choice White Grease'!J45+'Poultry Fat'!J45</f>
        <v>#REF!</v>
      </c>
      <c r="K44" s="54" t="e">
        <f>'Inedible Tallow'!K44+DCO!K47+UCO!K45+'Choice White Grease'!K45+'Poultry Fat'!K45</f>
        <v>#REF!</v>
      </c>
      <c r="L44" s="54" t="e">
        <f>'Inedible Tallow'!L44+DCO!L47+UCO!L45+'Choice White Grease'!L45+'Poultry Fat'!L45</f>
        <v>#REF!</v>
      </c>
      <c r="M44" s="54" t="e">
        <f>'Inedible Tallow'!M44+DCO!M47+UCO!M45+'Choice White Grease'!M45+'Poultry Fat'!M45</f>
        <v>#REF!</v>
      </c>
      <c r="N44" s="54" t="e">
        <f>'Inedible Tallow'!N44+DCO!N47+UCO!N45+'Choice White Grease'!N45+'Poultry Fat'!N45</f>
        <v>#REF!</v>
      </c>
      <c r="O44" s="54" t="e">
        <f>'Inedible Tallow'!O44+DCO!O47+UCO!O45+'Choice White Grease'!O45+'Poultry Fat'!O45</f>
        <v>#REF!</v>
      </c>
      <c r="P44" s="54" t="e">
        <f>'Inedible Tallow'!P44+DCO!P47+UCO!P45+'Choice White Grease'!P45+'Poultry Fat'!P45</f>
        <v>#REF!</v>
      </c>
      <c r="Q44" s="54" t="e">
        <f>'Inedible Tallow'!Q44+DCO!Q47+UCO!Q45+'Choice White Grease'!Q45+'Poultry Fat'!Q45</f>
        <v>#REF!</v>
      </c>
      <c r="R44" s="54" t="e">
        <f>'Inedible Tallow'!R44+DCO!R47+UCO!R45+'Choice White Grease'!R45+'Poultry Fat'!R45</f>
        <v>#REF!</v>
      </c>
      <c r="S44" s="54" t="e">
        <f>'Inedible Tallow'!S44+DCO!S47+UCO!S45+'Choice White Grease'!S45+'Poultry Fat'!S45</f>
        <v>#REF!</v>
      </c>
      <c r="T44" s="54" t="e">
        <f>'Inedible Tallow'!T44+DCO!T47+UCO!T45+'Choice White Grease'!T45+'Poultry Fat'!T45</f>
        <v>#REF!</v>
      </c>
      <c r="U44" s="54" t="e">
        <f>'Inedible Tallow'!U44+DCO!U47+UCO!U45+'Choice White Grease'!U45+'Poultry Fat'!U45</f>
        <v>#REF!</v>
      </c>
      <c r="V44" s="54" t="e">
        <f>'Inedible Tallow'!V44+DCO!V47+UCO!V45+'Choice White Grease'!V45+'Poultry Fat'!V45</f>
        <v>#REF!</v>
      </c>
      <c r="W44" s="54" t="e">
        <f>'Inedible Tallow'!W44+DCO!W47+UCO!W45+'Choice White Grease'!W45+'Poultry Fat'!W45</f>
        <v>#REF!</v>
      </c>
      <c r="X44" s="54" t="e">
        <f>'Inedible Tallow'!X44+DCO!X47+UCO!X45+'Choice White Grease'!X45+'Poultry Fat'!X45</f>
        <v>#REF!</v>
      </c>
      <c r="Y44" s="54" t="e">
        <f>'Inedible Tallow'!Y44+DCO!Y47+UCO!Y45+'Choice White Grease'!Y45+'Poultry Fat'!Y45</f>
        <v>#REF!</v>
      </c>
      <c r="Z44" s="54">
        <f>'Inedible Tallow'!Z44+DCO!Z47+UCO!Z45+'Choice White Grease'!Z45+'Poultry Fat'!Z45</f>
        <v>0</v>
      </c>
      <c r="AA44" s="54">
        <f>'Inedible Tallow'!AA44+DCO!AA47+UCO!AA45+'Choice White Grease'!AA45+'Poultry Fat'!AA45</f>
        <v>0</v>
      </c>
      <c r="AB44" s="54">
        <f>'Inedible Tallow'!AB44+DCO!AB47+UCO!AB45+'Choice White Grease'!AB45+'Poultry Fat'!AB45</f>
        <v>0</v>
      </c>
      <c r="AC44" s="55">
        <f>'Inedible Tallow'!AC44+DCO!AC47+UCO!AC45+'Choice White Grease'!AC45+'Poultry Fat'!AC45</f>
        <v>0</v>
      </c>
      <c r="AD44" s="55">
        <f>'Inedible Tallow'!AD44+DCO!AD47+UCO!AD45+'Choice White Grease'!AD45+'Poultry Fat'!AD45</f>
        <v>188.75004209415164</v>
      </c>
      <c r="AE44" s="55">
        <f>'Inedible Tallow'!AE44+DCO!AE47+UCO!AE45+'Choice White Grease'!AE45+'Poultry Fat'!AE45</f>
        <v>580.73761078568032</v>
      </c>
      <c r="AF44" s="55">
        <f>'Inedible Tallow'!AF44+DCO!AF47+UCO!AF45+'Choice White Grease'!AF45+'Poultry Fat'!AF45</f>
        <v>588.67876901921147</v>
      </c>
      <c r="AG44" s="55">
        <f>'Inedible Tallow'!AG44+DCO!AG47+UCO!AG45+'Choice White Grease'!AG45+'Poultry Fat'!AG45</f>
        <v>280.98316534034871</v>
      </c>
      <c r="AH44" s="55">
        <f>'Inedible Tallow'!AH44+DCO!AH47+UCO!AH45+'Choice White Grease'!AH45+'Poultry Fat'!AH45</f>
        <v>278.49503051470811</v>
      </c>
      <c r="AI44" s="55">
        <f>'Inedible Tallow'!AI44+DCO!AI47+UCO!AI45+'Choice White Grease'!AI45+'Poultry Fat'!AI45</f>
        <v>284.14056564899357</v>
      </c>
      <c r="AJ44" s="55">
        <f>'Inedible Tallow'!AJ44+DCO!AJ47+UCO!AJ45+'Choice White Grease'!AJ45+'Poultry Fat'!AJ45</f>
        <v>284.14056564899357</v>
      </c>
      <c r="AK44" s="55">
        <f>'Inedible Tallow'!AK44+DCO!AK47+UCO!AK45+'Choice White Grease'!AK45+'Poultry Fat'!AK45</f>
        <v>299.92615262949323</v>
      </c>
      <c r="AL44" s="55">
        <f>'Inedible Tallow'!AL44+DCO!AL47+UCO!AL45+'Choice White Grease'!AL45+'Poultry Fat'!AL45</f>
        <v>305.18801495632636</v>
      </c>
      <c r="AM44" s="55">
        <f>'Inedible Tallow'!AM44+DCO!AM47+UCO!AM45+'Choice White Grease'!AM45+'Poultry Fat'!AM45</f>
        <v>310.44987728315959</v>
      </c>
      <c r="AN44" s="55">
        <f>'Inedible Tallow'!AN44+DCO!AN47+UCO!AN45+'Choice White Grease'!AN45+'Poultry Fat'!AN45</f>
        <v>315.71173960999289</v>
      </c>
      <c r="AO44" s="55">
        <f>'Inedible Tallow'!AO44+DCO!AO47+UCO!AO45+'Choice White Grease'!AO45+'Poultry Fat'!AO45</f>
        <v>320.97360193682607</v>
      </c>
      <c r="AP44" s="55">
        <f>'Inedible Tallow'!AP44+DCO!AP47+UCO!AP45+'Choice White Grease'!AP45+'Poultry Fat'!AP45</f>
        <v>326.23546426365925</v>
      </c>
      <c r="AQ44" s="55">
        <f>'Inedible Tallow'!AQ44+DCO!AQ47+UCO!AQ45+'Choice White Grease'!AQ45+'Poultry Fat'!AQ45</f>
        <v>328.86639542707593</v>
      </c>
      <c r="AR44" s="55">
        <f>'Inedible Tallow'!AR44+DCO!AR47+UCO!AR45+'Choice White Grease'!AR45+'Poultry Fat'!AR45</f>
        <v>328.86639542707587</v>
      </c>
      <c r="AS44" s="55">
        <f>'Inedible Tallow'!AS44+DCO!AS47+UCO!AS45+'Choice White Grease'!AS45+'Poultry Fat'!AS45</f>
        <v>328.86639542707587</v>
      </c>
      <c r="AT44" s="55">
        <f>'Inedible Tallow'!AT44+DCO!AT47+UCO!AT45+'Choice White Grease'!AT45+'Poultry Fat'!AT45</f>
        <v>328.86639542707599</v>
      </c>
      <c r="AU44" s="55">
        <f>'Inedible Tallow'!AU44+DCO!AU47+UCO!AU45+'Choice White Grease'!AU45+'Poultry Fat'!AU45</f>
        <v>328.86639542707587</v>
      </c>
      <c r="AV44" s="55">
        <f>'Inedible Tallow'!AV44+DCO!AV47+UCO!AV45+'Choice White Grease'!AV45+'Poultry Fat'!AV45</f>
        <v>328.86639542707587</v>
      </c>
      <c r="AW44" s="55">
        <f>'Inedible Tallow'!AW44+DCO!AW47+UCO!AW45+'Choice White Grease'!AW45+'Poultry Fat'!AW45</f>
        <v>328.86639542707587</v>
      </c>
      <c r="AX44" s="55">
        <f>'Inedible Tallow'!AX44+DCO!AX47+UCO!AX45+'Choice White Grease'!AX45+'Poultry Fat'!AX45</f>
        <v>312.27434538482544</v>
      </c>
      <c r="AY44" s="55">
        <f>'Inedible Tallow'!AY44+DCO!AY47+UCO!AY45+'Choice White Grease'!AY45+'Poultry Fat'!AY45</f>
        <v>312.27434538482549</v>
      </c>
      <c r="AZ44" s="55">
        <f>'Inedible Tallow'!AZ44+DCO!AZ47+UCO!AZ45+'Choice White Grease'!AZ45+'Poultry Fat'!AZ45</f>
        <v>312.27434538482549</v>
      </c>
      <c r="BA44" s="55">
        <f>'Inedible Tallow'!BA44+DCO!BA47+UCO!BA45+'Choice White Grease'!BA45+'Poultry Fat'!BA45</f>
        <v>312.27434538482544</v>
      </c>
      <c r="BB44" s="55">
        <f>'Inedible Tallow'!BB44+DCO!BB47+UCO!BB45+'Choice White Grease'!BB45+'Poultry Fat'!BB45</f>
        <v>312.27434538482544</v>
      </c>
      <c r="BC44" s="55">
        <f>'Inedible Tallow'!BC44+DCO!BC47+UCO!BC45+'Choice White Grease'!BC45+'Poultry Fat'!BC45</f>
        <v>312.27434538482544</v>
      </c>
      <c r="BD44" s="55">
        <f>'Inedible Tallow'!BD44+DCO!BD47+UCO!BD45+'Choice White Grease'!BD45+'Poultry Fat'!BD45</f>
        <v>312.27434538482544</v>
      </c>
      <c r="BE44" s="55">
        <f>'Inedible Tallow'!BE44+DCO!BE47+UCO!BE45+'Choice White Grease'!BE45+'Poultry Fat'!BE45</f>
        <v>312.27434538482544</v>
      </c>
    </row>
    <row r="45" spans="1:57" x14ac:dyDescent="0.2">
      <c r="A45" s="49" t="s">
        <v>65</v>
      </c>
      <c r="B45" s="54" t="e">
        <f t="shared" ref="B45:BE45" si="29">B41-B42</f>
        <v>#REF!</v>
      </c>
      <c r="C45" s="54" t="e">
        <f t="shared" si="29"/>
        <v>#REF!</v>
      </c>
      <c r="D45" s="54" t="e">
        <f t="shared" si="29"/>
        <v>#REF!</v>
      </c>
      <c r="E45" s="54" t="e">
        <f t="shared" si="29"/>
        <v>#REF!</v>
      </c>
      <c r="F45" s="54" t="e">
        <f t="shared" si="29"/>
        <v>#REF!</v>
      </c>
      <c r="G45" s="54" t="e">
        <f t="shared" si="29"/>
        <v>#REF!</v>
      </c>
      <c r="H45" s="54" t="e">
        <f t="shared" si="29"/>
        <v>#REF!</v>
      </c>
      <c r="I45" s="54" t="e">
        <f t="shared" si="29"/>
        <v>#REF!</v>
      </c>
      <c r="J45" s="54" t="e">
        <f t="shared" si="29"/>
        <v>#REF!</v>
      </c>
      <c r="K45" s="54" t="e">
        <f t="shared" si="29"/>
        <v>#REF!</v>
      </c>
      <c r="L45" s="54" t="e">
        <f t="shared" si="29"/>
        <v>#REF!</v>
      </c>
      <c r="M45" s="54" t="e">
        <f t="shared" si="29"/>
        <v>#REF!</v>
      </c>
      <c r="N45" s="54" t="e">
        <f t="shared" si="29"/>
        <v>#REF!</v>
      </c>
      <c r="O45" s="54" t="e">
        <f t="shared" si="29"/>
        <v>#REF!</v>
      </c>
      <c r="P45" s="54" t="e">
        <f t="shared" si="29"/>
        <v>#REF!</v>
      </c>
      <c r="Q45" s="54" t="e">
        <f t="shared" si="29"/>
        <v>#REF!</v>
      </c>
      <c r="R45" s="54" t="e">
        <f t="shared" si="29"/>
        <v>#REF!</v>
      </c>
      <c r="S45" s="54" t="e">
        <f t="shared" si="29"/>
        <v>#REF!</v>
      </c>
      <c r="T45" s="54" t="e">
        <f t="shared" si="29"/>
        <v>#REF!</v>
      </c>
      <c r="U45" s="54" t="e">
        <f t="shared" si="29"/>
        <v>#REF!</v>
      </c>
      <c r="V45" s="54" t="e">
        <f t="shared" si="29"/>
        <v>#REF!</v>
      </c>
      <c r="W45" s="54" t="e">
        <f t="shared" si="29"/>
        <v>#REF!</v>
      </c>
      <c r="X45" s="54" t="e">
        <f t="shared" si="29"/>
        <v>#REF!</v>
      </c>
      <c r="Y45" s="54" t="e">
        <f t="shared" si="29"/>
        <v>#REF!</v>
      </c>
      <c r="Z45" s="54">
        <f t="shared" si="29"/>
        <v>2980.8981738356897</v>
      </c>
      <c r="AA45" s="54">
        <f t="shared" si="29"/>
        <v>2835.6919478097893</v>
      </c>
      <c r="AB45" s="54">
        <f t="shared" si="29"/>
        <v>3071.6202436598746</v>
      </c>
      <c r="AC45" s="55">
        <f t="shared" si="29"/>
        <v>2817.7423888063549</v>
      </c>
      <c r="AD45" s="55">
        <f t="shared" si="29"/>
        <v>2613.9407758452794</v>
      </c>
      <c r="AE45" s="55">
        <f t="shared" si="29"/>
        <v>2452.9810016788588</v>
      </c>
      <c r="AF45" s="55">
        <f t="shared" si="29"/>
        <v>2432.2558872953095</v>
      </c>
      <c r="AG45" s="55">
        <f t="shared" si="29"/>
        <v>2424.8303275223266</v>
      </c>
      <c r="AH45" s="55">
        <f t="shared" si="29"/>
        <v>2419.3081373517393</v>
      </c>
      <c r="AI45" s="55">
        <f t="shared" si="29"/>
        <v>2441.0902302570557</v>
      </c>
      <c r="AJ45" s="55">
        <f t="shared" si="29"/>
        <v>2449.0217486628035</v>
      </c>
      <c r="AK45" s="55">
        <f t="shared" si="29"/>
        <v>2465.2062347726865</v>
      </c>
      <c r="AL45" s="55">
        <f t="shared" si="29"/>
        <v>2445.1321952679441</v>
      </c>
      <c r="AM45" s="55">
        <f t="shared" si="29"/>
        <v>2434.5305533691026</v>
      </c>
      <c r="AN45" s="55">
        <f t="shared" si="29"/>
        <v>2432.3004111271039</v>
      </c>
      <c r="AO45" s="55">
        <f t="shared" si="29"/>
        <v>2428.1163103261106</v>
      </c>
      <c r="AP45" s="55">
        <f t="shared" si="29"/>
        <v>2485.1808702969338</v>
      </c>
      <c r="AQ45" s="55">
        <f t="shared" si="29"/>
        <v>2533.6074408087788</v>
      </c>
      <c r="AR45" s="55">
        <f t="shared" si="29"/>
        <v>2670.7507100028415</v>
      </c>
      <c r="AS45" s="55">
        <f t="shared" si="29"/>
        <v>2742.2374745305037</v>
      </c>
      <c r="AT45" s="55">
        <f t="shared" si="29"/>
        <v>2802.2332843469985</v>
      </c>
      <c r="AU45" s="55">
        <f t="shared" si="29"/>
        <v>2869.1756397223467</v>
      </c>
      <c r="AV45" s="55">
        <f t="shared" si="29"/>
        <v>2933.3808868585938</v>
      </c>
      <c r="AW45" s="55">
        <f t="shared" si="29"/>
        <v>3001.8964217305015</v>
      </c>
      <c r="AX45" s="55">
        <f t="shared" si="29"/>
        <v>3070.2519544896118</v>
      </c>
      <c r="AY45" s="55">
        <f t="shared" si="29"/>
        <v>3136.524979439152</v>
      </c>
      <c r="AZ45" s="55">
        <f t="shared" si="29"/>
        <v>3202.3042832467208</v>
      </c>
      <c r="BA45" s="55">
        <f t="shared" si="29"/>
        <v>3270.7693302699972</v>
      </c>
      <c r="BB45" s="55">
        <f t="shared" si="29"/>
        <v>3337.7849192247959</v>
      </c>
      <c r="BC45" s="55">
        <f t="shared" si="29"/>
        <v>3400.472275769841</v>
      </c>
      <c r="BD45" s="55">
        <f t="shared" si="29"/>
        <v>3466.8614571915436</v>
      </c>
      <c r="BE45" s="55">
        <f t="shared" si="29"/>
        <v>3533.1662318200842</v>
      </c>
    </row>
    <row r="46" spans="1:57" x14ac:dyDescent="0.2">
      <c r="A46" s="49" t="s">
        <v>58</v>
      </c>
      <c r="B46" s="54" t="e">
        <f>'Inedible Tallow'!B47+DCO!B51+UCO!B47+'Choice White Grease'!B47+'Poultry Fat'!B47</f>
        <v>#REF!</v>
      </c>
      <c r="C46" s="54" t="e">
        <f>'Inedible Tallow'!C47+DCO!C51+UCO!C47+'Choice White Grease'!C47+'Poultry Fat'!C47</f>
        <v>#REF!</v>
      </c>
      <c r="D46" s="54" t="e">
        <f>'Inedible Tallow'!D47+DCO!D51+UCO!D47+'Choice White Grease'!D47+'Poultry Fat'!D47</f>
        <v>#REF!</v>
      </c>
      <c r="E46" s="54" t="e">
        <f>'Inedible Tallow'!E47+DCO!E51+UCO!E47+'Choice White Grease'!E47+'Poultry Fat'!E47</f>
        <v>#REF!</v>
      </c>
      <c r="F46" s="54" t="e">
        <f>'Inedible Tallow'!F47+DCO!F51+UCO!F47+'Choice White Grease'!F47+'Poultry Fat'!F47</f>
        <v>#REF!</v>
      </c>
      <c r="G46" s="54" t="e">
        <f>'Inedible Tallow'!G47+DCO!G51+UCO!G47+'Choice White Grease'!G47+'Poultry Fat'!G47</f>
        <v>#REF!</v>
      </c>
      <c r="H46" s="54" t="e">
        <f>'Inedible Tallow'!H47+DCO!H51+UCO!H47+'Choice White Grease'!H47+'Poultry Fat'!H47</f>
        <v>#REF!</v>
      </c>
      <c r="I46" s="54" t="e">
        <f>'Inedible Tallow'!I47+DCO!I51+UCO!I47+'Choice White Grease'!I47+'Poultry Fat'!I47</f>
        <v>#REF!</v>
      </c>
      <c r="J46" s="54" t="e">
        <f>'Inedible Tallow'!J47+DCO!J51+UCO!J47+'Choice White Grease'!J47+'Poultry Fat'!J47</f>
        <v>#REF!</v>
      </c>
      <c r="K46" s="54" t="e">
        <f>'Inedible Tallow'!K47+DCO!K51+UCO!K47+'Choice White Grease'!K47+'Poultry Fat'!K47</f>
        <v>#REF!</v>
      </c>
      <c r="L46" s="54" t="e">
        <f>'Inedible Tallow'!L47+DCO!L51+UCO!L47+'Choice White Grease'!L47+'Poultry Fat'!L47</f>
        <v>#REF!</v>
      </c>
      <c r="M46" s="54" t="e">
        <f>'Inedible Tallow'!M47+DCO!M51+UCO!M47+'Choice White Grease'!M47+'Poultry Fat'!M47</f>
        <v>#REF!</v>
      </c>
      <c r="N46" s="54" t="e">
        <f>'Inedible Tallow'!N47+DCO!N51+UCO!N47+'Choice White Grease'!N47+'Poultry Fat'!N47</f>
        <v>#REF!</v>
      </c>
      <c r="O46" s="54" t="e">
        <f>'Inedible Tallow'!O47+DCO!O51+UCO!O47+'Choice White Grease'!O47+'Poultry Fat'!O47</f>
        <v>#REF!</v>
      </c>
      <c r="P46" s="54" t="e">
        <f>'Inedible Tallow'!P47+DCO!P51+UCO!P47+'Choice White Grease'!P47+'Poultry Fat'!P47</f>
        <v>#REF!</v>
      </c>
      <c r="Q46" s="54" t="e">
        <f>'Inedible Tallow'!Q47+DCO!Q51+UCO!Q47+'Choice White Grease'!Q47+'Poultry Fat'!Q47</f>
        <v>#REF!</v>
      </c>
      <c r="R46" s="54" t="e">
        <f>'Inedible Tallow'!R47+DCO!R51+UCO!R47+'Choice White Grease'!R47+'Poultry Fat'!R47</f>
        <v>#REF!</v>
      </c>
      <c r="S46" s="54" t="e">
        <f>'Inedible Tallow'!S47+DCO!S51+UCO!S47+'Choice White Grease'!S47+'Poultry Fat'!S47</f>
        <v>#REF!</v>
      </c>
      <c r="T46" s="54" t="e">
        <f>'Inedible Tallow'!T47+DCO!T51+UCO!T47+'Choice White Grease'!T47+'Poultry Fat'!T47</f>
        <v>#REF!</v>
      </c>
      <c r="U46" s="54" t="e">
        <f>'Inedible Tallow'!U47+DCO!U51+UCO!U47+'Choice White Grease'!U47+'Poultry Fat'!U47</f>
        <v>#REF!</v>
      </c>
      <c r="V46" s="54" t="e">
        <f>'Inedible Tallow'!V47+DCO!V51+UCO!V47+'Choice White Grease'!V47+'Poultry Fat'!V47</f>
        <v>#REF!</v>
      </c>
      <c r="W46" s="54" t="e">
        <f>'Inedible Tallow'!W47+DCO!W51+UCO!W47+'Choice White Grease'!W47+'Poultry Fat'!W47</f>
        <v>#REF!</v>
      </c>
      <c r="X46" s="54" t="e">
        <f>'Inedible Tallow'!X47+DCO!X51+UCO!X47+'Choice White Grease'!X47+'Poultry Fat'!X47</f>
        <v>#REF!</v>
      </c>
      <c r="Y46" s="54" t="e">
        <f>'Inedible Tallow'!Y47+DCO!Y51+UCO!Y47+'Choice White Grease'!Y47+'Poultry Fat'!Y47</f>
        <v>#REF!</v>
      </c>
      <c r="Z46" s="54">
        <f>'Inedible Tallow'!Z47+DCO!Z51+UCO!Z47+'Choice White Grease'!Z47+'Poultry Fat'!Z47</f>
        <v>798.01584382800002</v>
      </c>
      <c r="AA46" s="54">
        <f>'Inedible Tallow'!AA47+DCO!AA51+UCO!AA47+'Choice White Grease'!AA47+'Poultry Fat'!AA47</f>
        <v>834.52352655004188</v>
      </c>
      <c r="AB46" s="54">
        <f>'Inedible Tallow'!AB47+DCO!AB51+UCO!AB47+'Choice White Grease'!AB47+'Poultry Fat'!AB47</f>
        <v>1008.0567956340001</v>
      </c>
      <c r="AC46" s="55">
        <f>'Inedible Tallow'!AC47+DCO!AC51+UCO!AC47+'Choice White Grease'!AC47+'Poultry Fat'!AC47</f>
        <v>1442.499606954</v>
      </c>
      <c r="AD46" s="55">
        <f>'Inedible Tallow'!AD47+DCO!AD51+UCO!AD47+'Choice White Grease'!AD47+'Poultry Fat'!AD47</f>
        <v>1332.3699195659999</v>
      </c>
      <c r="AE46" s="55">
        <f>'Inedible Tallow'!AE47+DCO!AE51+UCO!AE47+'Choice White Grease'!AE47+'Poultry Fat'!AE47</f>
        <v>1240.3666342619999</v>
      </c>
      <c r="AF46" s="55">
        <f>'Inedible Tallow'!AF47+DCO!AF51+UCO!AF47+'Choice White Grease'!AF47+'Poultry Fat'!AF47</f>
        <v>1313.3629559909912</v>
      </c>
      <c r="AG46" s="55">
        <f>'Inedible Tallow'!AG47+DCO!AG51+UCO!AG47+'Choice White Grease'!AG47+'Poultry Fat'!AG47</f>
        <v>1522.9114780945686</v>
      </c>
      <c r="AH46" s="55">
        <f>'Inedible Tallow'!AH47+DCO!AH51+UCO!AH47+'Choice White Grease'!AH47+'Poultry Fat'!AH47</f>
        <v>1521.3770053225805</v>
      </c>
      <c r="AI46" s="55">
        <f>'Inedible Tallow'!AI47+DCO!AI51+UCO!AI47+'Choice White Grease'!AI47+'Poultry Fat'!AI47</f>
        <v>1475.215887830856</v>
      </c>
      <c r="AJ46" s="55">
        <f>'Inedible Tallow'!AJ47+DCO!AJ51+UCO!AJ47+'Choice White Grease'!AJ47+'Poultry Fat'!AJ47</f>
        <v>1451.7899944257601</v>
      </c>
      <c r="AK46" s="55">
        <f>'Inedible Tallow'!AK47+DCO!AK51+UCO!AK47+'Choice White Grease'!AK47+'Poultry Fat'!AK47</f>
        <v>1513.2596733186156</v>
      </c>
      <c r="AL46" s="55">
        <f>'Inedible Tallow'!AL47+DCO!AL51+UCO!AL47+'Choice White Grease'!AL47+'Poultry Fat'!AL47</f>
        <v>1357.5684714683448</v>
      </c>
      <c r="AM46" s="55">
        <f>'Inedible Tallow'!AM47+DCO!AM51+UCO!AM47+'Choice White Grease'!AM47+'Poultry Fat'!AM47</f>
        <v>969.55482403121607</v>
      </c>
      <c r="AN46" s="55">
        <f>'Inedible Tallow'!AN47+DCO!AN51+UCO!AN47+'Choice White Grease'!AN47+'Poultry Fat'!AN47</f>
        <v>911.60715131452309</v>
      </c>
      <c r="AO46" s="55">
        <f>'Inedible Tallow'!AO47+DCO!AO51+UCO!AO47+'Choice White Grease'!AO47+'Poultry Fat'!AO47</f>
        <v>904.14184478997277</v>
      </c>
      <c r="AP46" s="55">
        <f>'Inedible Tallow'!AP47+DCO!AP51+UCO!AP47+'Choice White Grease'!AP47+'Poultry Fat'!AP47</f>
        <v>802.12868686324134</v>
      </c>
      <c r="AQ46" s="55">
        <f>'Inedible Tallow'!AQ47+DCO!AQ51+UCO!AQ47+'Choice White Grease'!AQ47+'Poultry Fat'!AQ47</f>
        <v>791.17902737306122</v>
      </c>
      <c r="AR46" s="55">
        <f>'Inedible Tallow'!AR47+DCO!AR51+UCO!AR47+'Choice White Grease'!AR47+'Poultry Fat'!AR47</f>
        <v>785.65896026908888</v>
      </c>
      <c r="AS46" s="55">
        <f>'Inedible Tallow'!AS47+DCO!AS51+UCO!AS47+'Choice White Grease'!AS47+'Poultry Fat'!AS47</f>
        <v>773.51036756837993</v>
      </c>
      <c r="AT46" s="55">
        <f>'Inedible Tallow'!AT47+DCO!AT51+UCO!AT47+'Choice White Grease'!AT47+'Poultry Fat'!AT47</f>
        <v>766.10614447727585</v>
      </c>
      <c r="AU46" s="55">
        <f>'Inedible Tallow'!AU47+DCO!AU51+UCO!AU47+'Choice White Grease'!AU47+'Poultry Fat'!AU47</f>
        <v>760.59388209043607</v>
      </c>
      <c r="AV46" s="55">
        <f>'Inedible Tallow'!AV47+DCO!AV51+UCO!AV47+'Choice White Grease'!AV47+'Poultry Fat'!AV47</f>
        <v>765.00419321012816</v>
      </c>
      <c r="AW46" s="55">
        <f>'Inedible Tallow'!AW47+DCO!AW51+UCO!AW47+'Choice White Grease'!AW47+'Poultry Fat'!AW47</f>
        <v>769.41329392127727</v>
      </c>
      <c r="AX46" s="55">
        <f>'Inedible Tallow'!AX47+DCO!AX51+UCO!AX47+'Choice White Grease'!AX47+'Poultry Fat'!AX47</f>
        <v>773.82221700527191</v>
      </c>
      <c r="AY46" s="55">
        <f>'Inedible Tallow'!AY47+DCO!AY51+UCO!AY47+'Choice White Grease'!AY47+'Poultry Fat'!AY47</f>
        <v>772.71996334087783</v>
      </c>
      <c r="AZ46" s="55">
        <f>'Inedible Tallow'!AZ47+DCO!AZ51+UCO!AZ47+'Choice White Grease'!AZ47+'Poultry Fat'!AZ47</f>
        <v>777.1291979135982</v>
      </c>
      <c r="BA46" s="55">
        <f>'Inedible Tallow'!BA47+DCO!BA51+UCO!BA47+'Choice White Grease'!BA47+'Poultry Fat'!BA47</f>
        <v>781.53857207823057</v>
      </c>
      <c r="BB46" s="55">
        <f>'Inedible Tallow'!BB47+DCO!BB51+UCO!BB47+'Choice White Grease'!BB47+'Poultry Fat'!BB47</f>
        <v>785.94775885185118</v>
      </c>
      <c r="BC46" s="55">
        <f>'Inedible Tallow'!BC47+DCO!BC51+UCO!BC47+'Choice White Grease'!BC47+'Poultry Fat'!BC47</f>
        <v>784.84540783796592</v>
      </c>
      <c r="BD46" s="55">
        <f>'Inedible Tallow'!BD47+DCO!BD51+UCO!BD47+'Choice White Grease'!BD47+'Poultry Fat'!BD47</f>
        <v>789.25466800450477</v>
      </c>
      <c r="BE46" s="55">
        <f>'Inedible Tallow'!BE47+DCO!BE51+UCO!BE47+'Choice White Grease'!BE47+'Poultry Fat'!BE47</f>
        <v>793.66391993723005</v>
      </c>
    </row>
    <row r="47" spans="1:57" x14ac:dyDescent="0.2">
      <c r="A47" s="56" t="s">
        <v>59</v>
      </c>
      <c r="B47" s="57" t="e">
        <f t="shared" ref="B47:BE47" si="30">B40-B48</f>
        <v>#REF!</v>
      </c>
      <c r="C47" s="57" t="e">
        <f t="shared" si="30"/>
        <v>#REF!</v>
      </c>
      <c r="D47" s="57" t="e">
        <f t="shared" si="30"/>
        <v>#REF!</v>
      </c>
      <c r="E47" s="57" t="e">
        <f t="shared" si="30"/>
        <v>#REF!</v>
      </c>
      <c r="F47" s="57" t="e">
        <f t="shared" si="30"/>
        <v>#REF!</v>
      </c>
      <c r="G47" s="57" t="e">
        <f t="shared" si="30"/>
        <v>#REF!</v>
      </c>
      <c r="H47" s="57" t="e">
        <f t="shared" si="30"/>
        <v>#REF!</v>
      </c>
      <c r="I47" s="57" t="e">
        <f t="shared" si="30"/>
        <v>#REF!</v>
      </c>
      <c r="J47" s="57" t="e">
        <f t="shared" si="30"/>
        <v>#REF!</v>
      </c>
      <c r="K47" s="57" t="e">
        <f t="shared" si="30"/>
        <v>#REF!</v>
      </c>
      <c r="L47" s="57" t="e">
        <f t="shared" si="30"/>
        <v>#REF!</v>
      </c>
      <c r="M47" s="57" t="e">
        <f t="shared" si="30"/>
        <v>#REF!</v>
      </c>
      <c r="N47" s="57" t="e">
        <f t="shared" si="30"/>
        <v>#REF!</v>
      </c>
      <c r="O47" s="57" t="e">
        <f t="shared" si="30"/>
        <v>#REF!</v>
      </c>
      <c r="P47" s="57" t="e">
        <f t="shared" si="30"/>
        <v>#REF!</v>
      </c>
      <c r="Q47" s="57" t="e">
        <f t="shared" si="30"/>
        <v>#REF!</v>
      </c>
      <c r="R47" s="57" t="e">
        <f t="shared" si="30"/>
        <v>#REF!</v>
      </c>
      <c r="S47" s="57" t="e">
        <f t="shared" si="30"/>
        <v>#REF!</v>
      </c>
      <c r="T47" s="57" t="e">
        <f t="shared" si="30"/>
        <v>#REF!</v>
      </c>
      <c r="U47" s="57" t="e">
        <f t="shared" si="30"/>
        <v>#REF!</v>
      </c>
      <c r="V47" s="57" t="e">
        <f t="shared" si="30"/>
        <v>#REF!</v>
      </c>
      <c r="W47" s="57" t="e">
        <f t="shared" si="30"/>
        <v>#REF!</v>
      </c>
      <c r="X47" s="57" t="e">
        <f t="shared" si="30"/>
        <v>#REF!</v>
      </c>
      <c r="Y47" s="57" t="e">
        <f t="shared" si="30"/>
        <v>#REF!</v>
      </c>
      <c r="Z47" s="57">
        <f t="shared" si="30"/>
        <v>3781.1186396636899</v>
      </c>
      <c r="AA47" s="57">
        <f t="shared" si="30"/>
        <v>3954.0892169458311</v>
      </c>
      <c r="AB47" s="57">
        <f t="shared" si="30"/>
        <v>4257.7024704158748</v>
      </c>
      <c r="AC47" s="58">
        <f t="shared" si="30"/>
        <v>4354.189757668355</v>
      </c>
      <c r="AD47" s="58">
        <f t="shared" si="30"/>
        <v>4270.9051359014311</v>
      </c>
      <c r="AE47" s="58">
        <f t="shared" si="30"/>
        <v>4417.5620464865387</v>
      </c>
      <c r="AF47" s="58">
        <f t="shared" si="30"/>
        <v>4481.5103791662514</v>
      </c>
      <c r="AG47" s="58">
        <f t="shared" si="30"/>
        <v>4408.6668531320465</v>
      </c>
      <c r="AH47" s="58">
        <f t="shared" si="30"/>
        <v>4453.2603816549918</v>
      </c>
      <c r="AI47" s="58">
        <f t="shared" si="30"/>
        <v>4460.4011494682964</v>
      </c>
      <c r="AJ47" s="58">
        <f t="shared" si="30"/>
        <v>4444.6971753015914</v>
      </c>
      <c r="AK47" s="58">
        <f t="shared" si="30"/>
        <v>4538.2541738824093</v>
      </c>
      <c r="AL47" s="58">
        <f t="shared" si="30"/>
        <v>4983.6398714806946</v>
      </c>
      <c r="AM47" s="58">
        <f t="shared" si="30"/>
        <v>5118.204453003942</v>
      </c>
      <c r="AN47" s="58">
        <f t="shared" si="30"/>
        <v>5068.3382552436015</v>
      </c>
      <c r="AO47" s="58">
        <f t="shared" si="30"/>
        <v>5061.4086579822979</v>
      </c>
      <c r="AP47" s="58">
        <f t="shared" si="30"/>
        <v>5021.9249735018493</v>
      </c>
      <c r="AQ47" s="58">
        <f t="shared" si="30"/>
        <v>5062.7652068077086</v>
      </c>
      <c r="AR47" s="58">
        <f t="shared" si="30"/>
        <v>5195.8938379700076</v>
      </c>
      <c r="AS47" s="58">
        <f t="shared" si="30"/>
        <v>5256.6217245870685</v>
      </c>
      <c r="AT47" s="58">
        <f t="shared" si="30"/>
        <v>5309.8320239730829</v>
      </c>
      <c r="AU47" s="58">
        <f t="shared" si="30"/>
        <v>5372.2377637691025</v>
      </c>
      <c r="AV47" s="58">
        <f t="shared" si="30"/>
        <v>5441.8563286407752</v>
      </c>
      <c r="AW47" s="58">
        <f t="shared" si="30"/>
        <v>5515.7855689409189</v>
      </c>
      <c r="AX47" s="58">
        <f t="shared" si="30"/>
        <v>5572.9604359119548</v>
      </c>
      <c r="AY47" s="58">
        <f t="shared" si="30"/>
        <v>5639.1317040329905</v>
      </c>
      <c r="AZ47" s="58">
        <f t="shared" si="30"/>
        <v>5710.3222277597506</v>
      </c>
      <c r="BA47" s="58">
        <f t="shared" si="30"/>
        <v>5784.1991598847317</v>
      </c>
      <c r="BB47" s="58">
        <f t="shared" si="30"/>
        <v>5856.6263474144907</v>
      </c>
      <c r="BC47" s="58">
        <f t="shared" si="30"/>
        <v>5919.213326163841</v>
      </c>
      <c r="BD47" s="58">
        <f t="shared" si="30"/>
        <v>5991.0136433798762</v>
      </c>
      <c r="BE47" s="58">
        <f t="shared" si="30"/>
        <v>6062.7298213273152</v>
      </c>
    </row>
    <row r="48" spans="1:57" ht="12" thickBot="1" x14ac:dyDescent="0.25">
      <c r="A48" s="49" t="s">
        <v>60</v>
      </c>
      <c r="B48" s="54" t="e">
        <f>'Inedible Tallow'!B49+DCO!B53+UCO!B49+'Choice White Grease'!B49+'Poultry Fat'!B49</f>
        <v>#REF!</v>
      </c>
      <c r="C48" s="54" t="e">
        <f>'Inedible Tallow'!C49+DCO!C53+UCO!C49+'Choice White Grease'!C49+'Poultry Fat'!C49</f>
        <v>#REF!</v>
      </c>
      <c r="D48" s="54" t="e">
        <f>'Inedible Tallow'!D49+DCO!D53+UCO!D49+'Choice White Grease'!D49+'Poultry Fat'!D49</f>
        <v>#REF!</v>
      </c>
      <c r="E48" s="54" t="e">
        <f>'Inedible Tallow'!E49+DCO!E53+UCO!E49+'Choice White Grease'!E49+'Poultry Fat'!E49</f>
        <v>#REF!</v>
      </c>
      <c r="F48" s="54" t="e">
        <f>'Inedible Tallow'!F49+DCO!F53+UCO!F49+'Choice White Grease'!F49+'Poultry Fat'!F49</f>
        <v>#REF!</v>
      </c>
      <c r="G48" s="54" t="e">
        <f>'Inedible Tallow'!G49+DCO!G53+UCO!G49+'Choice White Grease'!G49+'Poultry Fat'!G49</f>
        <v>#REF!</v>
      </c>
      <c r="H48" s="54" t="e">
        <f>'Inedible Tallow'!H49+DCO!H53+UCO!H49+'Choice White Grease'!H49+'Poultry Fat'!H49</f>
        <v>#REF!</v>
      </c>
      <c r="I48" s="54" t="e">
        <f>'Inedible Tallow'!I49+DCO!I53+UCO!I49+'Choice White Grease'!I49+'Poultry Fat'!I49</f>
        <v>#REF!</v>
      </c>
      <c r="J48" s="54" t="e">
        <f>'Inedible Tallow'!J49+DCO!J53+UCO!J49+'Choice White Grease'!J49+'Poultry Fat'!J49</f>
        <v>#REF!</v>
      </c>
      <c r="K48" s="54" t="e">
        <f>'Inedible Tallow'!K49+DCO!K53+UCO!K49+'Choice White Grease'!K49+'Poultry Fat'!K49</f>
        <v>#REF!</v>
      </c>
      <c r="L48" s="54" t="e">
        <f>'Inedible Tallow'!L49+DCO!L53+UCO!L49+'Choice White Grease'!L49+'Poultry Fat'!L49</f>
        <v>#REF!</v>
      </c>
      <c r="M48" s="54" t="e">
        <f>'Inedible Tallow'!M49+DCO!M53+UCO!M49+'Choice White Grease'!M49+'Poultry Fat'!M49</f>
        <v>#REF!</v>
      </c>
      <c r="N48" s="54" t="e">
        <f>'Inedible Tallow'!N49+DCO!N53+UCO!N49+'Choice White Grease'!N49+'Poultry Fat'!N49</f>
        <v>#REF!</v>
      </c>
      <c r="O48" s="54" t="e">
        <f>'Inedible Tallow'!O49+DCO!O53+UCO!O49+'Choice White Grease'!O49+'Poultry Fat'!O49</f>
        <v>#REF!</v>
      </c>
      <c r="P48" s="54" t="e">
        <f>'Inedible Tallow'!P49+DCO!P53+UCO!P49+'Choice White Grease'!P49+'Poultry Fat'!P49</f>
        <v>#REF!</v>
      </c>
      <c r="Q48" s="54" t="e">
        <f>'Inedible Tallow'!Q49+DCO!Q53+UCO!Q49+'Choice White Grease'!Q49+'Poultry Fat'!Q49</f>
        <v>#REF!</v>
      </c>
      <c r="R48" s="54" t="e">
        <f>'Inedible Tallow'!R49+DCO!R53+UCO!R49+'Choice White Grease'!R49+'Poultry Fat'!R49</f>
        <v>#REF!</v>
      </c>
      <c r="S48" s="54" t="e">
        <f>'Inedible Tallow'!S49+DCO!S53+UCO!S49+'Choice White Grease'!S49+'Poultry Fat'!S49</f>
        <v>#REF!</v>
      </c>
      <c r="T48" s="54" t="e">
        <f>'Inedible Tallow'!T49+DCO!T53+UCO!T49+'Choice White Grease'!T49+'Poultry Fat'!T49</f>
        <v>#REF!</v>
      </c>
      <c r="U48" s="54" t="e">
        <f>'Inedible Tallow'!U49+DCO!U53+UCO!U49+'Choice White Grease'!U49+'Poultry Fat'!U49</f>
        <v>#REF!</v>
      </c>
      <c r="V48" s="54" t="e">
        <f>'Inedible Tallow'!V49+DCO!V53+UCO!V49+'Choice White Grease'!V49+'Poultry Fat'!V49</f>
        <v>#REF!</v>
      </c>
      <c r="W48" s="54" t="e">
        <f>'Inedible Tallow'!W49+DCO!W53+UCO!W49+'Choice White Grease'!W49+'Poultry Fat'!W49</f>
        <v>#REF!</v>
      </c>
      <c r="X48" s="54" t="e">
        <f>'Inedible Tallow'!X49+DCO!X53+UCO!X49+'Choice White Grease'!X49+'Poultry Fat'!X49</f>
        <v>#REF!</v>
      </c>
      <c r="Y48" s="54" t="e">
        <f>'Inedible Tallow'!Y49+DCO!Y53+UCO!Y49+'Choice White Grease'!Y49+'Poultry Fat'!Y49</f>
        <v>#REF!</v>
      </c>
      <c r="Z48" s="54">
        <f>'Inedible Tallow'!Z49+DCO!Z53+UCO!Z49+'Choice White Grease'!Z49+'Poultry Fat'!Z49</f>
        <v>100.80381694626521</v>
      </c>
      <c r="AA48" s="54">
        <f>'Inedible Tallow'!AA49+DCO!AA53+UCO!AA49+'Choice White Grease'!AA49+'Poultry Fat'!AA49</f>
        <v>91.662677401138581</v>
      </c>
      <c r="AB48" s="54">
        <f>'Inedible Tallow'!AB49+DCO!AB53+UCO!AB49+'Choice White Grease'!AB49+'Poultry Fat'!AB49</f>
        <v>99.440123872301328</v>
      </c>
      <c r="AC48" s="55">
        <f>'Inedible Tallow'!AC49+DCO!AC53+UCO!AC49+'Choice White Grease'!AC49+'Poultry Fat'!AC49</f>
        <v>100.64623864316782</v>
      </c>
      <c r="AD48" s="55">
        <f>'Inedible Tallow'!AD49+DCO!AD53+UCO!AD49+'Choice White Grease'!AD49+'Poultry Fat'!AD49</f>
        <v>177.76758768848529</v>
      </c>
      <c r="AE48" s="55">
        <f>'Inedible Tallow'!AE49+DCO!AE53+UCO!AE49+'Choice White Grease'!AE49+'Poultry Fat'!AE49</f>
        <v>300.28927531396369</v>
      </c>
      <c r="AF48" s="55">
        <f>'Inedible Tallow'!AF49+DCO!AF53+UCO!AF49+'Choice White Grease'!AF49+'Poultry Fat'!AF49</f>
        <v>289.40799464469296</v>
      </c>
      <c r="AG48" s="55">
        <f>'Inedible Tallow'!AG49+DCO!AG53+UCO!AG49+'Choice White Grease'!AG49+'Poultry Fat'!AG49</f>
        <v>297.08996523204644</v>
      </c>
      <c r="AH48" s="55">
        <f>'Inedible Tallow'!AH49+DCO!AH53+UCO!AH49+'Choice White Grease'!AH49+'Poultry Fat'!AH49</f>
        <v>280.3265337499102</v>
      </c>
      <c r="AI48" s="55">
        <f>'Inedible Tallow'!AI49+DCO!AI53+UCO!AI49+'Choice White Grease'!AI49+'Poultry Fat'!AI49</f>
        <v>281.77243472465136</v>
      </c>
      <c r="AJ48" s="55">
        <f>'Inedible Tallow'!AJ49+DCO!AJ53+UCO!AJ49+'Choice White Grease'!AJ49+'Poultry Fat'!AJ49</f>
        <v>327.19251466844463</v>
      </c>
      <c r="AK48" s="55">
        <f>'Inedible Tallow'!AK49+DCO!AK53+UCO!AK49+'Choice White Grease'!AK49+'Poultry Fat'!AK49</f>
        <v>323.92435752678597</v>
      </c>
      <c r="AL48" s="55">
        <f>'Inedible Tallow'!AL49+DCO!AL53+UCO!AL49+'Choice White Grease'!AL49+'Poultry Fat'!AL49</f>
        <v>320.57998076116218</v>
      </c>
      <c r="AM48" s="55">
        <f>'Inedible Tallow'!AM49+DCO!AM53+UCO!AM49+'Choice White Grease'!AM49+'Poultry Fat'!AM49</f>
        <v>236.74748837416271</v>
      </c>
      <c r="AN48" s="55">
        <f>'Inedible Tallow'!AN49+DCO!AN53+UCO!AN49+'Choice White Grease'!AN49+'Poultry Fat'!AN49</f>
        <v>223.38174627136451</v>
      </c>
      <c r="AO48" s="55">
        <f>'Inedible Tallow'!AO49+DCO!AO53+UCO!AO49+'Choice White Grease'!AO49+'Poultry Fat'!AO49</f>
        <v>269.87241462934463</v>
      </c>
      <c r="AP48" s="55">
        <f>'Inedible Tallow'!AP49+DCO!AP53+UCO!AP49+'Choice White Grease'!AP49+'Poultry Fat'!AP49</f>
        <v>659.01851852816492</v>
      </c>
      <c r="AQ48" s="55">
        <f>'Inedible Tallow'!AQ49+DCO!AQ53+UCO!AQ49+'Choice White Grease'!AQ49+'Poultry Fat'!AQ49</f>
        <v>1050.9799173107767</v>
      </c>
      <c r="AR48" s="55">
        <f>'Inedible Tallow'!AR49+DCO!AR53+UCO!AR49+'Choice White Grease'!AR49+'Poultry Fat'!AR49</f>
        <v>1364.9068587573995</v>
      </c>
      <c r="AS48" s="55">
        <f>'Inedible Tallow'!AS49+DCO!AS53+UCO!AS49+'Choice White Grease'!AS49+'Poultry Fat'!AS49</f>
        <v>1673.5428820831926</v>
      </c>
      <c r="AT48" s="55">
        <f>'Inedible Tallow'!AT49+DCO!AT53+UCO!AT49+'Choice White Grease'!AT49+'Poultry Fat'!AT49</f>
        <v>1974.0238839242859</v>
      </c>
      <c r="AU48" s="55">
        <f>'Inedible Tallow'!AU49+DCO!AU53+UCO!AU49+'Choice White Grease'!AU49+'Poultry Fat'!AU49</f>
        <v>2266.3389956214796</v>
      </c>
      <c r="AV48" s="55">
        <f>'Inedible Tallow'!AV49+DCO!AV53+UCO!AV49+'Choice White Grease'!AV49+'Poultry Fat'!AV49</f>
        <v>2518.0607173701596</v>
      </c>
      <c r="AW48" s="55">
        <f>'Inedible Tallow'!AW49+DCO!AW53+UCO!AW49+'Choice White Grease'!AW49+'Poultry Fat'!AW49</f>
        <v>2707.3622637974427</v>
      </c>
      <c r="AX48" s="55">
        <f>'Inedible Tallow'!AX49+DCO!AX53+UCO!AX49+'Choice White Grease'!AX49+'Poultry Fat'!AX49</f>
        <v>2854.9710354609938</v>
      </c>
      <c r="AY48" s="55">
        <f>'Inedible Tallow'!AY49+DCO!AY53+UCO!AY49+'Choice White Grease'!AY49+'Poultry Fat'!AY49</f>
        <v>2946.7368505459785</v>
      </c>
      <c r="AZ48" s="55">
        <f>'Inedible Tallow'!AZ49+DCO!AZ53+UCO!AZ49+'Choice White Grease'!AZ49+'Poultry Fat'!AZ49</f>
        <v>2990.9861588105555</v>
      </c>
      <c r="BA48" s="55">
        <f>'Inedible Tallow'!BA49+DCO!BA53+UCO!BA49+'Choice White Grease'!BA49+'Poultry Fat'!BA49</f>
        <v>2987.984465239836</v>
      </c>
      <c r="BB48" s="55">
        <f>'Inedible Tallow'!BB49+DCO!BB53+UCO!BB49+'Choice White Grease'!BB49+'Poultry Fat'!BB49</f>
        <v>2938.0437365052421</v>
      </c>
      <c r="BC48" s="55">
        <f>'Inedible Tallow'!BC49+DCO!BC53+UCO!BC49+'Choice White Grease'!BC49+'Poultry Fat'!BC49</f>
        <v>2849.1313309490229</v>
      </c>
      <c r="BD48" s="55">
        <f>'Inedible Tallow'!BD49+DCO!BD53+UCO!BD49+'Choice White Grease'!BD49+'Poultry Fat'!BD49</f>
        <v>2715.6825290116758</v>
      </c>
      <c r="BE48" s="55">
        <f>'Inedible Tallow'!BE49+DCO!BE53+UCO!BE49+'Choice White Grease'!BE49+'Poultry Fat'!BE49</f>
        <v>2532.4312236030642</v>
      </c>
    </row>
    <row r="49" spans="1:57" x14ac:dyDescent="0.2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</row>
    <row r="50" spans="1:57" ht="12" thickBot="1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</row>
    <row r="51" spans="1:57" x14ac:dyDescent="0.2">
      <c r="A51" s="40" t="s">
        <v>78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</row>
    <row r="52" spans="1:57" ht="12" thickBot="1" x14ac:dyDescent="0.25">
      <c r="A52" s="48"/>
      <c r="B52" s="48" t="e">
        <f t="shared" ref="B52:BE52" si="31">B4</f>
        <v>#REF!</v>
      </c>
      <c r="C52" s="48" t="e">
        <f t="shared" si="31"/>
        <v>#REF!</v>
      </c>
      <c r="D52" s="48" t="str">
        <f t="shared" si="31"/>
        <v xml:space="preserve">97/98 </v>
      </c>
      <c r="E52" s="48" t="str">
        <f t="shared" si="31"/>
        <v xml:space="preserve">98/99 </v>
      </c>
      <c r="F52" s="48" t="str">
        <f t="shared" si="31"/>
        <v xml:space="preserve">99/00 </v>
      </c>
      <c r="G52" s="48" t="str">
        <f t="shared" si="31"/>
        <v xml:space="preserve">00/01 </v>
      </c>
      <c r="H52" s="48" t="str">
        <f t="shared" si="31"/>
        <v xml:space="preserve">01/02 </v>
      </c>
      <c r="I52" s="48" t="str">
        <f t="shared" si="31"/>
        <v xml:space="preserve">02/03 </v>
      </c>
      <c r="J52" s="48" t="str">
        <f t="shared" si="31"/>
        <v xml:space="preserve">03/04 </v>
      </c>
      <c r="K52" s="48" t="str">
        <f t="shared" si="31"/>
        <v xml:space="preserve">04/05 </v>
      </c>
      <c r="L52" s="48" t="str">
        <f t="shared" si="31"/>
        <v xml:space="preserve">05/06 </v>
      </c>
      <c r="M52" s="48" t="str">
        <f t="shared" si="31"/>
        <v xml:space="preserve">06/07 </v>
      </c>
      <c r="N52" s="48" t="str">
        <f t="shared" si="31"/>
        <v xml:space="preserve">07/08 </v>
      </c>
      <c r="O52" s="48" t="str">
        <f t="shared" si="31"/>
        <v xml:space="preserve">08/09 </v>
      </c>
      <c r="P52" s="48" t="str">
        <f t="shared" si="31"/>
        <v xml:space="preserve">09/10 </v>
      </c>
      <c r="Q52" s="48" t="str">
        <f t="shared" si="31"/>
        <v xml:space="preserve">10/11 </v>
      </c>
      <c r="R52" s="48" t="str">
        <f t="shared" si="31"/>
        <v xml:space="preserve">11/12 </v>
      </c>
      <c r="S52" s="48" t="str">
        <f t="shared" si="31"/>
        <v xml:space="preserve">12/13 </v>
      </c>
      <c r="T52" s="48" t="str">
        <f t="shared" si="31"/>
        <v xml:space="preserve">13/14 </v>
      </c>
      <c r="U52" s="48" t="str">
        <f t="shared" si="31"/>
        <v xml:space="preserve">14/15 </v>
      </c>
      <c r="V52" s="48" t="str">
        <f t="shared" si="31"/>
        <v xml:space="preserve">15/16 </v>
      </c>
      <c r="W52" s="48" t="str">
        <f t="shared" si="31"/>
        <v xml:space="preserve">16/17 </v>
      </c>
      <c r="X52" s="48" t="str">
        <f t="shared" si="31"/>
        <v xml:space="preserve">17/18 </v>
      </c>
      <c r="Y52" s="48">
        <f t="shared" si="31"/>
        <v>2018</v>
      </c>
      <c r="Z52" s="48">
        <f t="shared" si="31"/>
        <v>2019</v>
      </c>
      <c r="AA52" s="48">
        <f t="shared" si="31"/>
        <v>2020</v>
      </c>
      <c r="AB52" s="48">
        <f t="shared" si="31"/>
        <v>2021</v>
      </c>
      <c r="AC52" s="48">
        <f t="shared" si="31"/>
        <v>2022</v>
      </c>
      <c r="AD52" s="48">
        <f t="shared" si="31"/>
        <v>2023</v>
      </c>
      <c r="AE52" s="48">
        <f t="shared" si="31"/>
        <v>2024</v>
      </c>
      <c r="AF52" s="48">
        <f t="shared" si="31"/>
        <v>2025</v>
      </c>
      <c r="AG52" s="48">
        <f t="shared" si="31"/>
        <v>2026</v>
      </c>
      <c r="AH52" s="48">
        <f t="shared" si="31"/>
        <v>2027</v>
      </c>
      <c r="AI52" s="48">
        <f t="shared" si="31"/>
        <v>2028</v>
      </c>
      <c r="AJ52" s="48">
        <f t="shared" si="31"/>
        <v>2029</v>
      </c>
      <c r="AK52" s="48">
        <f t="shared" si="31"/>
        <v>2030</v>
      </c>
      <c r="AL52" s="48">
        <f t="shared" si="31"/>
        <v>2031</v>
      </c>
      <c r="AM52" s="48">
        <f t="shared" si="31"/>
        <v>2032</v>
      </c>
      <c r="AN52" s="48">
        <f t="shared" si="31"/>
        <v>2033</v>
      </c>
      <c r="AO52" s="48">
        <f t="shared" si="31"/>
        <v>2034</v>
      </c>
      <c r="AP52" s="48">
        <f t="shared" si="31"/>
        <v>2035</v>
      </c>
      <c r="AQ52" s="48">
        <f t="shared" si="31"/>
        <v>2036</v>
      </c>
      <c r="AR52" s="48">
        <f t="shared" si="31"/>
        <v>2037</v>
      </c>
      <c r="AS52" s="48">
        <f t="shared" si="31"/>
        <v>2038</v>
      </c>
      <c r="AT52" s="48">
        <f t="shared" si="31"/>
        <v>2039</v>
      </c>
      <c r="AU52" s="48">
        <f t="shared" si="31"/>
        <v>2040</v>
      </c>
      <c r="AV52" s="48">
        <f t="shared" si="31"/>
        <v>2041</v>
      </c>
      <c r="AW52" s="48">
        <f t="shared" si="31"/>
        <v>2042</v>
      </c>
      <c r="AX52" s="48">
        <f t="shared" si="31"/>
        <v>2043</v>
      </c>
      <c r="AY52" s="48">
        <f t="shared" si="31"/>
        <v>2044</v>
      </c>
      <c r="AZ52" s="48">
        <f t="shared" si="31"/>
        <v>2045</v>
      </c>
      <c r="BA52" s="48">
        <f t="shared" si="31"/>
        <v>2046</v>
      </c>
      <c r="BB52" s="48">
        <f t="shared" si="31"/>
        <v>2047</v>
      </c>
      <c r="BC52" s="48">
        <f t="shared" si="31"/>
        <v>2048</v>
      </c>
      <c r="BD52" s="48">
        <f t="shared" si="31"/>
        <v>2049</v>
      </c>
      <c r="BE52" s="48">
        <f t="shared" si="31"/>
        <v>2050</v>
      </c>
    </row>
    <row r="53" spans="1:57" x14ac:dyDescent="0.2">
      <c r="A53" s="49" t="s">
        <v>49</v>
      </c>
      <c r="B53" s="54" t="e">
        <f>'Inedible Tallow'!B53+UCO!B53+'Choice White Grease'!B53+'Poultry Fat'!B53</f>
        <v>#REF!</v>
      </c>
      <c r="C53" s="54" t="e">
        <f>'Inedible Tallow'!C53+UCO!C53+'Choice White Grease'!C53+'Poultry Fat'!C53</f>
        <v>#REF!</v>
      </c>
      <c r="D53" s="54" t="e">
        <f>'Inedible Tallow'!D53+UCO!D53+'Choice White Grease'!D53+'Poultry Fat'!D53</f>
        <v>#REF!</v>
      </c>
      <c r="E53" s="54" t="e">
        <f>'Inedible Tallow'!E53+UCO!E53+'Choice White Grease'!E53+'Poultry Fat'!E53</f>
        <v>#REF!</v>
      </c>
      <c r="F53" s="54" t="e">
        <f>'Inedible Tallow'!F53+UCO!F53+'Choice White Grease'!F53+'Poultry Fat'!F53</f>
        <v>#REF!</v>
      </c>
      <c r="G53" s="54" t="e">
        <f>'Inedible Tallow'!G53+UCO!G53+'Choice White Grease'!G53+'Poultry Fat'!G53</f>
        <v>#REF!</v>
      </c>
      <c r="H53" s="54" t="e">
        <f>'Inedible Tallow'!H53+UCO!H53+'Choice White Grease'!H53+'Poultry Fat'!H53</f>
        <v>#REF!</v>
      </c>
      <c r="I53" s="54" t="e">
        <f>'Inedible Tallow'!I53+UCO!I53+'Choice White Grease'!I53+'Poultry Fat'!I53</f>
        <v>#REF!</v>
      </c>
      <c r="J53" s="54" t="e">
        <f>'Inedible Tallow'!J53+UCO!J53+'Choice White Grease'!J53+'Poultry Fat'!J53</f>
        <v>#REF!</v>
      </c>
      <c r="K53" s="54" t="e">
        <f>'Inedible Tallow'!K53+UCO!K53+'Choice White Grease'!K53+'Poultry Fat'!K53</f>
        <v>#REF!</v>
      </c>
      <c r="L53" s="54" t="e">
        <f>'Inedible Tallow'!L53+UCO!L53+'Choice White Grease'!L53+'Poultry Fat'!L53</f>
        <v>#REF!</v>
      </c>
      <c r="M53" s="54" t="e">
        <f>'Inedible Tallow'!M53+UCO!M53+'Choice White Grease'!M53+'Poultry Fat'!M53</f>
        <v>#REF!</v>
      </c>
      <c r="N53" s="54" t="e">
        <f>'Inedible Tallow'!N53+UCO!N53+'Choice White Grease'!N53+'Poultry Fat'!N53</f>
        <v>#REF!</v>
      </c>
      <c r="O53" s="54" t="e">
        <f>'Inedible Tallow'!O53+UCO!O53+'Choice White Grease'!O53+'Poultry Fat'!O53</f>
        <v>#REF!</v>
      </c>
      <c r="P53" s="54" t="e">
        <f>'Inedible Tallow'!P53+UCO!P53+'Choice White Grease'!P53+'Poultry Fat'!P53</f>
        <v>#REF!</v>
      </c>
      <c r="Q53" s="54" t="e">
        <f>'Inedible Tallow'!Q53+UCO!Q53+'Choice White Grease'!Q53+'Poultry Fat'!Q53</f>
        <v>#REF!</v>
      </c>
      <c r="R53" s="54" t="e">
        <f>'Inedible Tallow'!R53+UCO!R53+'Choice White Grease'!R53+'Poultry Fat'!R53</f>
        <v>#REF!</v>
      </c>
      <c r="S53" s="54" t="e">
        <f>'Inedible Tallow'!S53+UCO!S53+'Choice White Grease'!S53+'Poultry Fat'!S53</f>
        <v>#REF!</v>
      </c>
      <c r="T53" s="54" t="e">
        <f>'Inedible Tallow'!T53+UCO!T53+'Choice White Grease'!T53+'Poultry Fat'!T53</f>
        <v>#REF!</v>
      </c>
      <c r="U53" s="54" t="e">
        <f>'Inedible Tallow'!U53+UCO!U53+'Choice White Grease'!U53+'Poultry Fat'!U53</f>
        <v>#REF!</v>
      </c>
      <c r="V53" s="54" t="e">
        <f>'Inedible Tallow'!V53+UCO!V53+'Choice White Grease'!V53+'Poultry Fat'!V53</f>
        <v>#REF!</v>
      </c>
      <c r="W53" s="54" t="e">
        <f>'Inedible Tallow'!W53+UCO!W53+'Choice White Grease'!W53+'Poultry Fat'!W53</f>
        <v>#REF!</v>
      </c>
      <c r="X53" s="54" t="e">
        <f>'Inedible Tallow'!X53+UCO!X53+'Choice White Grease'!X53+'Poultry Fat'!X53</f>
        <v>#REF!</v>
      </c>
      <c r="Y53" s="54" t="e">
        <f>'Inedible Tallow'!Y53+UCO!Y53+'Choice White Grease'!Y53+'Poultry Fat'!Y53</f>
        <v>#REF!</v>
      </c>
      <c r="Z53" s="54">
        <f>'Inedible Tallow'!Z53+UCO!Z53+'Choice White Grease'!Z53+'Poultry Fat'!Z53</f>
        <v>95.730934712587953</v>
      </c>
      <c r="AA53" s="54">
        <f>'Inedible Tallow'!AA53+UCO!AA53+'Choice White Grease'!AA53+'Poultry Fat'!AA53</f>
        <v>99.378060127851128</v>
      </c>
      <c r="AB53" s="54">
        <f>'Inedible Tallow'!AB53+UCO!AB53+'Choice White Grease'!AB53+'Poultry Fat'!AB53</f>
        <v>34.606034034588895</v>
      </c>
      <c r="AC53" s="55">
        <f>'Inedible Tallow'!AC53+UCO!AC53+'Choice White Grease'!AC53+'Poultry Fat'!AC53</f>
        <v>35.732037260139762</v>
      </c>
      <c r="AD53" s="55">
        <f>'Inedible Tallow'!AD53+UCO!AD53+'Choice White Grease'!AD53+'Poultry Fat'!AD53</f>
        <v>34.46716467489621</v>
      </c>
      <c r="AE53" s="55">
        <f>'Inedible Tallow'!AE53+UCO!AE53+'Choice White Grease'!AE53+'Poultry Fat'!AE53</f>
        <v>38.492193906840001</v>
      </c>
      <c r="AF53" s="55">
        <f>'Inedible Tallow'!AF53+UCO!AF53+'Choice White Grease'!AF53+'Poultry Fat'!AF53</f>
        <v>37.649461067402129</v>
      </c>
      <c r="AG53" s="55">
        <f>'Inedible Tallow'!AG53+UCO!AG53+'Choice White Grease'!AG53+'Poultry Fat'!AG53</f>
        <v>38.298102094428245</v>
      </c>
      <c r="AH53" s="55">
        <f>'Inedible Tallow'!AH53+UCO!AH53+'Choice White Grease'!AH53+'Poultry Fat'!AH53</f>
        <v>38.768077698814103</v>
      </c>
      <c r="AI53" s="55">
        <f>'Inedible Tallow'!AI53+UCO!AI53+'Choice White Grease'!AI53+'Poultry Fat'!AI53</f>
        <v>38.924485602296159</v>
      </c>
      <c r="AJ53" s="55">
        <f>'Inedible Tallow'!AJ53+UCO!AJ53+'Choice White Grease'!AJ53+'Poultry Fat'!AJ53</f>
        <v>39.498013602986902</v>
      </c>
      <c r="AK53" s="55">
        <f>'Inedible Tallow'!AK53+UCO!AK53+'Choice White Grease'!AK53+'Poultry Fat'!AK53</f>
        <v>39.509304571850443</v>
      </c>
      <c r="AL53" s="55">
        <f>'Inedible Tallow'!AL53+UCO!AL53+'Choice White Grease'!AL53+'Poultry Fat'!AL53</f>
        <v>39.911121802848683</v>
      </c>
      <c r="AM53" s="55">
        <f>'Inedible Tallow'!AM53+UCO!AM53+'Choice White Grease'!AM53+'Poultry Fat'!AM53</f>
        <v>40.163558032716566</v>
      </c>
      <c r="AN53" s="55">
        <f>'Inedible Tallow'!AN53+UCO!AN53+'Choice White Grease'!AN53+'Poultry Fat'!AN53</f>
        <v>40.386023606981496</v>
      </c>
      <c r="AO53" s="55">
        <f>'Inedible Tallow'!AO53+UCO!AO53+'Choice White Grease'!AO53+'Poultry Fat'!AO53</f>
        <v>40.633173124161608</v>
      </c>
      <c r="AP53" s="55">
        <f>'Inedible Tallow'!AP53+UCO!AP53+'Choice White Grease'!AP53+'Poultry Fat'!AP53</f>
        <v>40.849014745511859</v>
      </c>
      <c r="AQ53" s="55">
        <f>'Inedible Tallow'!AQ53+UCO!AQ53+'Choice White Grease'!AQ53+'Poultry Fat'!AQ53</f>
        <v>41.020229653648201</v>
      </c>
      <c r="AR53" s="55">
        <f>'Inedible Tallow'!AR53+UCO!AR53+'Choice White Grease'!AR53+'Poultry Fat'!AR53</f>
        <v>41.187384432974952</v>
      </c>
      <c r="AS53" s="55">
        <f>'Inedible Tallow'!AS53+UCO!AS53+'Choice White Grease'!AS53+'Poultry Fat'!AS53</f>
        <v>41.390323706833932</v>
      </c>
      <c r="AT53" s="55">
        <f>'Inedible Tallow'!AT53+UCO!AT53+'Choice White Grease'!AT53+'Poultry Fat'!AT53</f>
        <v>41.59355969585917</v>
      </c>
      <c r="AU53" s="55">
        <f>'Inedible Tallow'!AU53+UCO!AU53+'Choice White Grease'!AU53+'Poultry Fat'!AU53</f>
        <v>41.725014703999619</v>
      </c>
      <c r="AV53" s="55">
        <f>'Inedible Tallow'!AV53+UCO!AV53+'Choice White Grease'!AV53+'Poultry Fat'!AV53</f>
        <v>41.880359661064404</v>
      </c>
      <c r="AW53" s="55">
        <f>'Inedible Tallow'!AW53+UCO!AW53+'Choice White Grease'!AW53+'Poultry Fat'!AW53</f>
        <v>42.075401753997753</v>
      </c>
      <c r="AX53" s="55">
        <f>'Inedible Tallow'!AX53+UCO!AX53+'Choice White Grease'!AX53+'Poultry Fat'!AX53</f>
        <v>42.255213826686941</v>
      </c>
      <c r="AY53" s="55">
        <f>'Inedible Tallow'!AY53+UCO!AY53+'Choice White Grease'!AY53+'Poultry Fat'!AY53</f>
        <v>42.376211130653175</v>
      </c>
      <c r="AZ53" s="55">
        <f>'Inedible Tallow'!AZ53+UCO!AZ53+'Choice White Grease'!AZ53+'Poultry Fat'!AZ53</f>
        <v>42.53708082222041</v>
      </c>
      <c r="BA53" s="55">
        <f>'Inedible Tallow'!BA53+UCO!BA53+'Choice White Grease'!BA53+'Poultry Fat'!BA53</f>
        <v>42.730466055786451</v>
      </c>
      <c r="BB53" s="55">
        <f>'Inedible Tallow'!BB53+UCO!BB53+'Choice White Grease'!BB53+'Poultry Fat'!BB53</f>
        <v>42.888837334571555</v>
      </c>
      <c r="BC53" s="55">
        <f>'Inedible Tallow'!BC53+UCO!BC53+'Choice White Grease'!BC53+'Poultry Fat'!BC53</f>
        <v>43.097247582431649</v>
      </c>
      <c r="BD53" s="55">
        <f>'Inedible Tallow'!BD53+UCO!BD53+'Choice White Grease'!BD53+'Poultry Fat'!BD53</f>
        <v>43.21145309174269</v>
      </c>
      <c r="BE53" s="55">
        <f>'Inedible Tallow'!BE53+UCO!BE53+'Choice White Grease'!BE53+'Poultry Fat'!BE53</f>
        <v>43.417410822445248</v>
      </c>
    </row>
    <row r="54" spans="1:57" x14ac:dyDescent="0.2">
      <c r="A54" s="49" t="s">
        <v>50</v>
      </c>
      <c r="B54" s="54" t="e">
        <f>'Inedible Tallow'!B54+UCO!B54+'Choice White Grease'!B54+'Poultry Fat'!B54</f>
        <v>#REF!</v>
      </c>
      <c r="C54" s="54" t="e">
        <f>'Inedible Tallow'!C54+UCO!C54+'Choice White Grease'!C54+'Poultry Fat'!C54</f>
        <v>#REF!</v>
      </c>
      <c r="D54" s="54" t="e">
        <f>'Inedible Tallow'!D54+UCO!D54+'Choice White Grease'!D54+'Poultry Fat'!D54</f>
        <v>#REF!</v>
      </c>
      <c r="E54" s="54" t="e">
        <f>'Inedible Tallow'!E54+UCO!E54+'Choice White Grease'!E54+'Poultry Fat'!E54</f>
        <v>#REF!</v>
      </c>
      <c r="F54" s="54" t="e">
        <f>'Inedible Tallow'!F54+UCO!F54+'Choice White Grease'!F54+'Poultry Fat'!F54</f>
        <v>#REF!</v>
      </c>
      <c r="G54" s="54" t="e">
        <f>'Inedible Tallow'!G54+UCO!G54+'Choice White Grease'!G54+'Poultry Fat'!G54</f>
        <v>#REF!</v>
      </c>
      <c r="H54" s="54" t="e">
        <f>'Inedible Tallow'!H54+UCO!H54+'Choice White Grease'!H54+'Poultry Fat'!H54</f>
        <v>#REF!</v>
      </c>
      <c r="I54" s="54" t="e">
        <f>'Inedible Tallow'!I54+UCO!I54+'Choice White Grease'!I54+'Poultry Fat'!I54</f>
        <v>#REF!</v>
      </c>
      <c r="J54" s="54" t="e">
        <f>'Inedible Tallow'!J54+UCO!J54+'Choice White Grease'!J54+'Poultry Fat'!J54</f>
        <v>#REF!</v>
      </c>
      <c r="K54" s="54" t="e">
        <f>'Inedible Tallow'!K54+UCO!K54+'Choice White Grease'!K54+'Poultry Fat'!K54</f>
        <v>#REF!</v>
      </c>
      <c r="L54" s="54" t="e">
        <f>'Inedible Tallow'!L54+UCO!L54+'Choice White Grease'!L54+'Poultry Fat'!L54</f>
        <v>#REF!</v>
      </c>
      <c r="M54" s="54" t="e">
        <f>'Inedible Tallow'!M54+UCO!M54+'Choice White Grease'!M54+'Poultry Fat'!M54</f>
        <v>#REF!</v>
      </c>
      <c r="N54" s="54" t="e">
        <f>'Inedible Tallow'!N54+UCO!N54+'Choice White Grease'!N54+'Poultry Fat'!N54</f>
        <v>#REF!</v>
      </c>
      <c r="O54" s="54" t="e">
        <f>'Inedible Tallow'!O54+UCO!O54+'Choice White Grease'!O54+'Poultry Fat'!O54</f>
        <v>#REF!</v>
      </c>
      <c r="P54" s="54" t="e">
        <f>'Inedible Tallow'!P54+UCO!P54+'Choice White Grease'!P54+'Poultry Fat'!P54</f>
        <v>#REF!</v>
      </c>
      <c r="Q54" s="54" t="e">
        <f>'Inedible Tallow'!Q54+UCO!Q54+'Choice White Grease'!Q54+'Poultry Fat'!Q54</f>
        <v>#REF!</v>
      </c>
      <c r="R54" s="54" t="e">
        <f>'Inedible Tallow'!R54+UCO!R54+'Choice White Grease'!R54+'Poultry Fat'!R54</f>
        <v>#REF!</v>
      </c>
      <c r="S54" s="54" t="e">
        <f>'Inedible Tallow'!S54+UCO!S54+'Choice White Grease'!S54+'Poultry Fat'!S54</f>
        <v>#REF!</v>
      </c>
      <c r="T54" s="54" t="e">
        <f>'Inedible Tallow'!T54+UCO!T54+'Choice White Grease'!T54+'Poultry Fat'!T54</f>
        <v>#REF!</v>
      </c>
      <c r="U54" s="54" t="e">
        <f>'Inedible Tallow'!U54+UCO!U54+'Choice White Grease'!U54+'Poultry Fat'!U54</f>
        <v>#REF!</v>
      </c>
      <c r="V54" s="54" t="e">
        <f>'Inedible Tallow'!V54+UCO!V54+'Choice White Grease'!V54+'Poultry Fat'!V54</f>
        <v>#REF!</v>
      </c>
      <c r="W54" s="54" t="e">
        <f>'Inedible Tallow'!W54+UCO!W54+'Choice White Grease'!W54+'Poultry Fat'!W54</f>
        <v>#REF!</v>
      </c>
      <c r="X54" s="54" t="e">
        <f>'Inedible Tallow'!X54+UCO!X54+'Choice White Grease'!X54+'Poultry Fat'!X54</f>
        <v>#REF!</v>
      </c>
      <c r="Y54" s="54" t="e">
        <f>'Inedible Tallow'!Y54+UCO!Y54+'Choice White Grease'!Y54+'Poultry Fat'!Y54</f>
        <v>#REF!</v>
      </c>
      <c r="Z54" s="54">
        <f>'Inedible Tallow'!Z54+UCO!Z54+'Choice White Grease'!Z54+'Poultry Fat'!Z54</f>
        <v>4026.571820432684</v>
      </c>
      <c r="AA54" s="54">
        <f>'Inedible Tallow'!AA54+UCO!AA54+'Choice White Grease'!AA54+'Poultry Fat'!AA54</f>
        <v>3969.8449968258337</v>
      </c>
      <c r="AB54" s="54">
        <f>'Inedible Tallow'!AB54+UCO!AB54+'Choice White Grease'!AB54+'Poultry Fat'!AB54</f>
        <v>4094.1667825081495</v>
      </c>
      <c r="AC54" s="55">
        <f>'Inedible Tallow'!AC54+UCO!AC54+'Choice White Grease'!AC54+'Poultry Fat'!AC54</f>
        <v>4254.6410319068473</v>
      </c>
      <c r="AD54" s="55">
        <f>'Inedible Tallow'!AD54+UCO!AD54+'Choice White Grease'!AD54+'Poultry Fat'!AD54</f>
        <v>4343.9855590152883</v>
      </c>
      <c r="AE54" s="55">
        <f>'Inedible Tallow'!AE54+UCO!AE54+'Choice White Grease'!AE54+'Poultry Fat'!AE54</f>
        <v>4401.0542136499735</v>
      </c>
      <c r="AF54" s="55">
        <f>'Inedible Tallow'!AF54+UCO!AF54+'Choice White Grease'!AF54+'Poultry Fat'!AF54</f>
        <v>4504.7690331108088</v>
      </c>
      <c r="AG54" s="55">
        <f>'Inedible Tallow'!AG54+UCO!AG54+'Choice White Grease'!AG54+'Poultry Fat'!AG54</f>
        <v>4595.1318247747622</v>
      </c>
      <c r="AH54" s="55">
        <f>'Inedible Tallow'!AH54+UCO!AH54+'Choice White Grease'!AH54+'Poultry Fat'!AH54</f>
        <v>4685.5468657789561</v>
      </c>
      <c r="AI54" s="55">
        <f>'Inedible Tallow'!AI54+UCO!AI54+'Choice White Grease'!AI54+'Poultry Fat'!AI54</f>
        <v>4776.0057336085983</v>
      </c>
      <c r="AJ54" s="55">
        <f>'Inedible Tallow'!AJ54+UCO!AJ54+'Choice White Grease'!AJ54+'Poultry Fat'!AJ54</f>
        <v>4866.5342855524823</v>
      </c>
      <c r="AK54" s="55">
        <f>'Inedible Tallow'!AK54+UCO!AK54+'Choice White Grease'!AK54+'Poultry Fat'!AK54</f>
        <v>4957.2955496916384</v>
      </c>
      <c r="AL54" s="55">
        <f>'Inedible Tallow'!AL54+UCO!AL54+'Choice White Grease'!AL54+'Poultry Fat'!AL54</f>
        <v>5046.1477749101596</v>
      </c>
      <c r="AM54" s="55">
        <f>'Inedible Tallow'!AM54+UCO!AM54+'Choice White Grease'!AM54+'Poultry Fat'!AM54</f>
        <v>5134.9673607169216</v>
      </c>
      <c r="AN54" s="55">
        <f>'Inedible Tallow'!AN54+UCO!AN54+'Choice White Grease'!AN54+'Poultry Fat'!AN54</f>
        <v>5224.2610604854599</v>
      </c>
      <c r="AO54" s="55">
        <f>'Inedible Tallow'!AO54+UCO!AO54+'Choice White Grease'!AO54+'Poultry Fat'!AO54</f>
        <v>5313.9804841674486</v>
      </c>
      <c r="AP54" s="55">
        <f>'Inedible Tallow'!AP54+UCO!AP54+'Choice White Grease'!AP54+'Poultry Fat'!AP54</f>
        <v>5404.131264766891</v>
      </c>
      <c r="AQ54" s="55">
        <f>'Inedible Tallow'!AQ54+UCO!AQ54+'Choice White Grease'!AQ54+'Poultry Fat'!AQ54</f>
        <v>5492.5446560835517</v>
      </c>
      <c r="AR54" s="55">
        <f>'Inedible Tallow'!AR54+UCO!AR54+'Choice White Grease'!AR54+'Poultry Fat'!AR54</f>
        <v>5581.4760805583437</v>
      </c>
      <c r="AS54" s="55">
        <f>'Inedible Tallow'!AS54+UCO!AS54+'Choice White Grease'!AS54+'Poultry Fat'!AS54</f>
        <v>5670.9932935783963</v>
      </c>
      <c r="AT54" s="55">
        <f>'Inedible Tallow'!AT54+UCO!AT54+'Choice White Grease'!AT54+'Poultry Fat'!AT54</f>
        <v>5761.1588199621365</v>
      </c>
      <c r="AU54" s="55">
        <f>'Inedible Tallow'!AU54+UCO!AU54+'Choice White Grease'!AU54+'Poultry Fat'!AU54</f>
        <v>5847.2394572751109</v>
      </c>
      <c r="AV54" s="55">
        <f>'Inedible Tallow'!AV54+UCO!AV54+'Choice White Grease'!AV54+'Poultry Fat'!AV54</f>
        <v>5938.5427401354218</v>
      </c>
      <c r="AW54" s="55">
        <f>'Inedible Tallow'!AW54+UCO!AW54+'Choice White Grease'!AW54+'Poultry Fat'!AW54</f>
        <v>6030.8278448752844</v>
      </c>
      <c r="AX54" s="55">
        <f>'Inedible Tallow'!AX54+UCO!AX54+'Choice White Grease'!AX54+'Poultry Fat'!AX54</f>
        <v>6123.5712681564155</v>
      </c>
      <c r="AY54" s="55">
        <f>'Inedible Tallow'!AY54+UCO!AY54+'Choice White Grease'!AY54+'Poultry Fat'!AY54</f>
        <v>6217.480697958561</v>
      </c>
      <c r="AZ54" s="55">
        <f>'Inedible Tallow'!AZ54+UCO!AZ54+'Choice White Grease'!AZ54+'Poultry Fat'!AZ54</f>
        <v>6311.568371586387</v>
      </c>
      <c r="BA54" s="55">
        <f>'Inedible Tallow'!BA54+UCO!BA54+'Choice White Grease'!BA54+'Poultry Fat'!BA54</f>
        <v>6406.954491637558</v>
      </c>
      <c r="BB54" s="55">
        <f>'Inedible Tallow'!BB54+UCO!BB54+'Choice White Grease'!BB54+'Poultry Fat'!BB54</f>
        <v>6502.7032077703598</v>
      </c>
      <c r="BC54" s="55">
        <f>'Inedible Tallow'!BC54+UCO!BC54+'Choice White Grease'!BC54+'Poultry Fat'!BC54</f>
        <v>6599.9417650515106</v>
      </c>
      <c r="BD54" s="55">
        <f>'Inedible Tallow'!BD54+UCO!BD54+'Choice White Grease'!BD54+'Poultry Fat'!BD54</f>
        <v>6697.7538346380134</v>
      </c>
      <c r="BE54" s="55">
        <f>'Inedible Tallow'!BE54+UCO!BE54+'Choice White Grease'!BE54+'Poultry Fat'!BE54</f>
        <v>7452.7515848633566</v>
      </c>
    </row>
    <row r="55" spans="1:57" x14ac:dyDescent="0.2">
      <c r="A55" s="49" t="s">
        <v>51</v>
      </c>
      <c r="B55" s="54" t="e">
        <f>'Inedible Tallow'!B55+UCO!B55+'Choice White Grease'!B55+'Poultry Fat'!B55</f>
        <v>#REF!</v>
      </c>
      <c r="C55" s="54" t="e">
        <f>'Inedible Tallow'!C55+UCO!C55+'Choice White Grease'!C55+'Poultry Fat'!C55</f>
        <v>#REF!</v>
      </c>
      <c r="D55" s="54" t="e">
        <f>'Inedible Tallow'!D55+UCO!D55+'Choice White Grease'!D55+'Poultry Fat'!D55</f>
        <v>#REF!</v>
      </c>
      <c r="E55" s="54" t="e">
        <f>'Inedible Tallow'!E55+UCO!E55+'Choice White Grease'!E55+'Poultry Fat'!E55</f>
        <v>#REF!</v>
      </c>
      <c r="F55" s="54" t="e">
        <f>'Inedible Tallow'!F55+UCO!F55+'Choice White Grease'!F55+'Poultry Fat'!F55</f>
        <v>#REF!</v>
      </c>
      <c r="G55" s="54" t="e">
        <f>'Inedible Tallow'!G55+UCO!G55+'Choice White Grease'!G55+'Poultry Fat'!G55</f>
        <v>#REF!</v>
      </c>
      <c r="H55" s="54" t="e">
        <f>'Inedible Tallow'!H55+UCO!H55+'Choice White Grease'!H55+'Poultry Fat'!H55</f>
        <v>#REF!</v>
      </c>
      <c r="I55" s="54" t="e">
        <f>'Inedible Tallow'!I55+UCO!I55+'Choice White Grease'!I55+'Poultry Fat'!I55</f>
        <v>#REF!</v>
      </c>
      <c r="J55" s="54" t="e">
        <f>'Inedible Tallow'!J55+UCO!J55+'Choice White Grease'!J55+'Poultry Fat'!J55</f>
        <v>#REF!</v>
      </c>
      <c r="K55" s="54" t="e">
        <f>'Inedible Tallow'!K55+UCO!K55+'Choice White Grease'!K55+'Poultry Fat'!K55</f>
        <v>#REF!</v>
      </c>
      <c r="L55" s="54" t="e">
        <f>'Inedible Tallow'!L55+UCO!L55+'Choice White Grease'!L55+'Poultry Fat'!L55</f>
        <v>#REF!</v>
      </c>
      <c r="M55" s="54" t="e">
        <f>'Inedible Tallow'!M55+UCO!M55+'Choice White Grease'!M55+'Poultry Fat'!M55</f>
        <v>#REF!</v>
      </c>
      <c r="N55" s="54" t="e">
        <f>'Inedible Tallow'!N55+UCO!N55+'Choice White Grease'!N55+'Poultry Fat'!N55</f>
        <v>#REF!</v>
      </c>
      <c r="O55" s="54" t="e">
        <f>'Inedible Tallow'!O55+UCO!O55+'Choice White Grease'!O55+'Poultry Fat'!O55</f>
        <v>#REF!</v>
      </c>
      <c r="P55" s="54" t="e">
        <f>'Inedible Tallow'!P55+UCO!P55+'Choice White Grease'!P55+'Poultry Fat'!P55</f>
        <v>#REF!</v>
      </c>
      <c r="Q55" s="54" t="e">
        <f>'Inedible Tallow'!Q55+UCO!Q55+'Choice White Grease'!Q55+'Poultry Fat'!Q55</f>
        <v>#REF!</v>
      </c>
      <c r="R55" s="54" t="e">
        <f>'Inedible Tallow'!R55+UCO!R55+'Choice White Grease'!R55+'Poultry Fat'!R55</f>
        <v>#REF!</v>
      </c>
      <c r="S55" s="54" t="e">
        <f>'Inedible Tallow'!S55+UCO!S55+'Choice White Grease'!S55+'Poultry Fat'!S55</f>
        <v>#REF!</v>
      </c>
      <c r="T55" s="54" t="e">
        <f>'Inedible Tallow'!T55+UCO!T55+'Choice White Grease'!T55+'Poultry Fat'!T55</f>
        <v>#REF!</v>
      </c>
      <c r="U55" s="54" t="e">
        <f>'Inedible Tallow'!U55+UCO!U55+'Choice White Grease'!U55+'Poultry Fat'!U55</f>
        <v>#REF!</v>
      </c>
      <c r="V55" s="54" t="e">
        <f>'Inedible Tallow'!V55+UCO!V55+'Choice White Grease'!V55+'Poultry Fat'!V55</f>
        <v>#REF!</v>
      </c>
      <c r="W55" s="54" t="e">
        <f>'Inedible Tallow'!W55+UCO!W55+'Choice White Grease'!W55+'Poultry Fat'!W55</f>
        <v>#REF!</v>
      </c>
      <c r="X55" s="54" t="e">
        <f>'Inedible Tallow'!X55+UCO!X55+'Choice White Grease'!X55+'Poultry Fat'!X55</f>
        <v>#REF!</v>
      </c>
      <c r="Y55" s="54" t="e">
        <f>'Inedible Tallow'!Y55+UCO!Y55+'Choice White Grease'!Y55+'Poultry Fat'!Y55</f>
        <v>#REF!</v>
      </c>
      <c r="Z55" s="54">
        <f>'Inedible Tallow'!Z55+UCO!Z55+'Choice White Grease'!Z55+'Poultry Fat'!Z55</f>
        <v>717.63312108599973</v>
      </c>
      <c r="AA55" s="54">
        <f>'Inedible Tallow'!AA55+UCO!AA55+'Choice White Grease'!AA55+'Poultry Fat'!AA55</f>
        <v>694.81087414199988</v>
      </c>
      <c r="AB55" s="54">
        <f>'Inedible Tallow'!AB55+UCO!AB55+'Choice White Grease'!AB55+'Poultry Fat'!AB55</f>
        <v>719.76499056000011</v>
      </c>
      <c r="AC55" s="55">
        <f>'Inedible Tallow'!AC55+UCO!AC55+'Choice White Grease'!AC55+'Poultry Fat'!AC55</f>
        <v>514.70868909599994</v>
      </c>
      <c r="AD55" s="55">
        <f>'Inedible Tallow'!AD55+UCO!AD55+'Choice White Grease'!AD55+'Poultry Fat'!AD55</f>
        <v>383.26030696800007</v>
      </c>
      <c r="AE55" s="55">
        <f>'Inedible Tallow'!AE55+UCO!AE55+'Choice White Grease'!AE55+'Poultry Fat'!AE55</f>
        <v>638.62608247200001</v>
      </c>
      <c r="AF55" s="55">
        <f>'Inedible Tallow'!AF55+UCO!AF55+'Choice White Grease'!AF55+'Poultry Fat'!AF55</f>
        <v>640.0017666</v>
      </c>
      <c r="AG55" s="55">
        <f>'Inedible Tallow'!AG55+UCO!AG55+'Choice White Grease'!AG55+'Poultry Fat'!AG55</f>
        <v>628.81330994999996</v>
      </c>
      <c r="AH55" s="55">
        <f>'Inedible Tallow'!AH55+UCO!AH55+'Choice White Grease'!AH55+'Poultry Fat'!AH55</f>
        <v>617.79019994999987</v>
      </c>
      <c r="AI55" s="55">
        <f>'Inedible Tallow'!AI55+UCO!AI55+'Choice White Grease'!AI55+'Poultry Fat'!AI55</f>
        <v>606.7670899499999</v>
      </c>
      <c r="AJ55" s="55">
        <f>'Inedible Tallow'!AJ55+UCO!AJ55+'Choice White Grease'!AJ55+'Poultry Fat'!AJ55</f>
        <v>595.74397994999993</v>
      </c>
      <c r="AK55" s="55">
        <f>'Inedible Tallow'!AK55+UCO!AK55+'Choice White Grease'!AK55+'Poultry Fat'!AK55</f>
        <v>586.92549194999992</v>
      </c>
      <c r="AL55" s="55">
        <f>'Inedible Tallow'!AL55+UCO!AL55+'Choice White Grease'!AL55+'Poultry Fat'!AL55</f>
        <v>578.10700394999992</v>
      </c>
      <c r="AM55" s="55">
        <f>'Inedible Tallow'!AM55+UCO!AM55+'Choice White Grease'!AM55+'Poultry Fat'!AM55</f>
        <v>569.28851594999992</v>
      </c>
      <c r="AN55" s="55">
        <f>'Inedible Tallow'!AN55+UCO!AN55+'Choice White Grease'!AN55+'Poultry Fat'!AN55</f>
        <v>560.47002794999992</v>
      </c>
      <c r="AO55" s="55">
        <f>'Inedible Tallow'!AO55+UCO!AO55+'Choice White Grease'!AO55+'Poultry Fat'!AO55</f>
        <v>551.65153994999991</v>
      </c>
      <c r="AP55" s="55">
        <f>'Inedible Tallow'!AP55+UCO!AP55+'Choice White Grease'!AP55+'Poultry Fat'!AP55</f>
        <v>542.83305194999991</v>
      </c>
      <c r="AQ55" s="55">
        <f>'Inedible Tallow'!AQ55+UCO!AQ55+'Choice White Grease'!AQ55+'Poultry Fat'!AQ55</f>
        <v>534.01456394999991</v>
      </c>
      <c r="AR55" s="55">
        <f>'Inedible Tallow'!AR55+UCO!AR55+'Choice White Grease'!AR55+'Poultry Fat'!AR55</f>
        <v>525.19607594999991</v>
      </c>
      <c r="AS55" s="55">
        <f>'Inedible Tallow'!AS55+UCO!AS55+'Choice White Grease'!AS55+'Poultry Fat'!AS55</f>
        <v>516.37758794999991</v>
      </c>
      <c r="AT55" s="55">
        <f>'Inedible Tallow'!AT55+UCO!AT55+'Choice White Grease'!AT55+'Poultry Fat'!AT55</f>
        <v>485.51287994999996</v>
      </c>
      <c r="AU55" s="55">
        <f>'Inedible Tallow'!AU55+UCO!AU55+'Choice White Grease'!AU55+'Poultry Fat'!AU55</f>
        <v>474.48976994999998</v>
      </c>
      <c r="AV55" s="55">
        <f>'Inedible Tallow'!AV55+UCO!AV55+'Choice White Grease'!AV55+'Poultry Fat'!AV55</f>
        <v>463.46665994999995</v>
      </c>
      <c r="AW55" s="55">
        <f>'Inedible Tallow'!AW55+UCO!AW55+'Choice White Grease'!AW55+'Poultry Fat'!AW55</f>
        <v>452.44354994999998</v>
      </c>
      <c r="AX55" s="55">
        <f>'Inedible Tallow'!AX55+UCO!AX55+'Choice White Grease'!AX55+'Poultry Fat'!AX55</f>
        <v>441.42043995</v>
      </c>
      <c r="AY55" s="55">
        <f>'Inedible Tallow'!AY55+UCO!AY55+'Choice White Grease'!AY55+'Poultry Fat'!AY55</f>
        <v>430.39732995000003</v>
      </c>
      <c r="AZ55" s="55">
        <f>'Inedible Tallow'!AZ55+UCO!AZ55+'Choice White Grease'!AZ55+'Poultry Fat'!AZ55</f>
        <v>419.37421995</v>
      </c>
      <c r="BA55" s="55">
        <f>'Inedible Tallow'!BA55+UCO!BA55+'Choice White Grease'!BA55+'Poultry Fat'!BA55</f>
        <v>408.35110994999997</v>
      </c>
      <c r="BB55" s="55">
        <f>'Inedible Tallow'!BB55+UCO!BB55+'Choice White Grease'!BB55+'Poultry Fat'!BB55</f>
        <v>397.32799994999999</v>
      </c>
      <c r="BC55" s="55">
        <f>'Inedible Tallow'!BC55+UCO!BC55+'Choice White Grease'!BC55+'Poultry Fat'!BC55</f>
        <v>386.30488995000002</v>
      </c>
      <c r="BD55" s="55">
        <f>'Inedible Tallow'!BD55+UCO!BD55+'Choice White Grease'!BD55+'Poultry Fat'!BD55</f>
        <v>375.28177994999999</v>
      </c>
      <c r="BE55" s="55">
        <f>'Inedible Tallow'!BE55+UCO!BE55+'Choice White Grease'!BE55+'Poultry Fat'!BE55</f>
        <v>364.25866995000001</v>
      </c>
    </row>
    <row r="56" spans="1:57" x14ac:dyDescent="0.2">
      <c r="A56" s="49" t="s">
        <v>52</v>
      </c>
      <c r="B56" s="54" t="e">
        <f>SUM(B53:B55)</f>
        <v>#REF!</v>
      </c>
      <c r="C56" s="54" t="e">
        <f t="shared" ref="C56:AB56" si="32">SUM(C53:C55)</f>
        <v>#REF!</v>
      </c>
      <c r="D56" s="54" t="e">
        <f t="shared" si="32"/>
        <v>#REF!</v>
      </c>
      <c r="E56" s="54" t="e">
        <f t="shared" si="32"/>
        <v>#REF!</v>
      </c>
      <c r="F56" s="54" t="e">
        <f t="shared" si="32"/>
        <v>#REF!</v>
      </c>
      <c r="G56" s="54" t="e">
        <f t="shared" si="32"/>
        <v>#REF!</v>
      </c>
      <c r="H56" s="54" t="e">
        <f t="shared" si="32"/>
        <v>#REF!</v>
      </c>
      <c r="I56" s="54" t="e">
        <f t="shared" si="32"/>
        <v>#REF!</v>
      </c>
      <c r="J56" s="54" t="e">
        <f t="shared" si="32"/>
        <v>#REF!</v>
      </c>
      <c r="K56" s="54" t="e">
        <f t="shared" si="32"/>
        <v>#REF!</v>
      </c>
      <c r="L56" s="54" t="e">
        <f t="shared" si="32"/>
        <v>#REF!</v>
      </c>
      <c r="M56" s="54" t="e">
        <f t="shared" si="32"/>
        <v>#REF!</v>
      </c>
      <c r="N56" s="54" t="e">
        <f t="shared" si="32"/>
        <v>#REF!</v>
      </c>
      <c r="O56" s="54" t="e">
        <f t="shared" si="32"/>
        <v>#REF!</v>
      </c>
      <c r="P56" s="54" t="e">
        <f t="shared" si="32"/>
        <v>#REF!</v>
      </c>
      <c r="Q56" s="54" t="e">
        <f t="shared" si="32"/>
        <v>#REF!</v>
      </c>
      <c r="R56" s="54" t="e">
        <f t="shared" si="32"/>
        <v>#REF!</v>
      </c>
      <c r="S56" s="54" t="e">
        <f t="shared" si="32"/>
        <v>#REF!</v>
      </c>
      <c r="T56" s="54" t="e">
        <f t="shared" si="32"/>
        <v>#REF!</v>
      </c>
      <c r="U56" s="54" t="e">
        <f t="shared" si="32"/>
        <v>#REF!</v>
      </c>
      <c r="V56" s="54" t="e">
        <f t="shared" si="32"/>
        <v>#REF!</v>
      </c>
      <c r="W56" s="54" t="e">
        <f t="shared" si="32"/>
        <v>#REF!</v>
      </c>
      <c r="X56" s="54" t="e">
        <f t="shared" si="32"/>
        <v>#REF!</v>
      </c>
      <c r="Y56" s="54" t="e">
        <f t="shared" si="32"/>
        <v>#REF!</v>
      </c>
      <c r="Z56" s="54">
        <f t="shared" si="32"/>
        <v>4839.9358762312722</v>
      </c>
      <c r="AA56" s="54">
        <f t="shared" si="32"/>
        <v>4764.0339310956851</v>
      </c>
      <c r="AB56" s="54">
        <f t="shared" si="32"/>
        <v>4848.537807102738</v>
      </c>
      <c r="AC56" s="55">
        <f>SUM(AC53:AC55)</f>
        <v>4805.081758262987</v>
      </c>
      <c r="AD56" s="55">
        <f t="shared" ref="AD56:BE56" si="33">SUM(AD53:AD55)</f>
        <v>4761.7130306581848</v>
      </c>
      <c r="AE56" s="55">
        <f t="shared" si="33"/>
        <v>5078.1724900288136</v>
      </c>
      <c r="AF56" s="55">
        <f t="shared" si="33"/>
        <v>5182.4202607782108</v>
      </c>
      <c r="AG56" s="55">
        <f t="shared" si="33"/>
        <v>5262.2432368191903</v>
      </c>
      <c r="AH56" s="55">
        <f t="shared" si="33"/>
        <v>5342.1051434277706</v>
      </c>
      <c r="AI56" s="55">
        <f t="shared" si="33"/>
        <v>5421.6973091608943</v>
      </c>
      <c r="AJ56" s="55">
        <f t="shared" si="33"/>
        <v>5501.7762791054693</v>
      </c>
      <c r="AK56" s="55">
        <f t="shared" si="33"/>
        <v>5583.7303462134887</v>
      </c>
      <c r="AL56" s="55">
        <f t="shared" si="33"/>
        <v>5664.165900663008</v>
      </c>
      <c r="AM56" s="55">
        <f t="shared" si="33"/>
        <v>5744.4194346996383</v>
      </c>
      <c r="AN56" s="55">
        <f t="shared" si="33"/>
        <v>5825.1171120424415</v>
      </c>
      <c r="AO56" s="55">
        <f t="shared" si="33"/>
        <v>5906.2651972416097</v>
      </c>
      <c r="AP56" s="55">
        <f t="shared" si="33"/>
        <v>5987.8133314624029</v>
      </c>
      <c r="AQ56" s="55">
        <f t="shared" si="33"/>
        <v>6067.5794496871995</v>
      </c>
      <c r="AR56" s="55">
        <f t="shared" si="33"/>
        <v>6147.8595409413183</v>
      </c>
      <c r="AS56" s="55">
        <f t="shared" si="33"/>
        <v>6228.7612052352306</v>
      </c>
      <c r="AT56" s="55">
        <f t="shared" si="33"/>
        <v>6288.2652596079952</v>
      </c>
      <c r="AU56" s="55">
        <f t="shared" si="33"/>
        <v>6363.4542419291101</v>
      </c>
      <c r="AV56" s="55">
        <f t="shared" si="33"/>
        <v>6443.8897597464857</v>
      </c>
      <c r="AW56" s="55">
        <f t="shared" si="33"/>
        <v>6525.3467965792815</v>
      </c>
      <c r="AX56" s="55">
        <f t="shared" si="33"/>
        <v>6607.2469219331024</v>
      </c>
      <c r="AY56" s="55">
        <f t="shared" si="33"/>
        <v>6690.2542390392146</v>
      </c>
      <c r="AZ56" s="55">
        <f t="shared" si="33"/>
        <v>6773.4796723586078</v>
      </c>
      <c r="BA56" s="55">
        <f t="shared" si="33"/>
        <v>6858.0360676433447</v>
      </c>
      <c r="BB56" s="55">
        <f t="shared" si="33"/>
        <v>6942.9200450549315</v>
      </c>
      <c r="BC56" s="55">
        <f t="shared" si="33"/>
        <v>7029.3439025839425</v>
      </c>
      <c r="BD56" s="55">
        <f t="shared" si="33"/>
        <v>7116.2470676797557</v>
      </c>
      <c r="BE56" s="55">
        <f t="shared" si="33"/>
        <v>7860.4276656358015</v>
      </c>
    </row>
    <row r="57" spans="1:57" x14ac:dyDescent="0.2">
      <c r="A57" s="56" t="s">
        <v>53</v>
      </c>
      <c r="B57" s="57" t="e">
        <f>B63-B62</f>
        <v>#REF!</v>
      </c>
      <c r="C57" s="57" t="e">
        <f t="shared" ref="C57:AB57" si="34">C63-C62</f>
        <v>#REF!</v>
      </c>
      <c r="D57" s="57" t="e">
        <f t="shared" si="34"/>
        <v>#REF!</v>
      </c>
      <c r="E57" s="57" t="e">
        <f t="shared" si="34"/>
        <v>#REF!</v>
      </c>
      <c r="F57" s="57" t="e">
        <f t="shared" si="34"/>
        <v>#REF!</v>
      </c>
      <c r="G57" s="57" t="e">
        <f t="shared" si="34"/>
        <v>#REF!</v>
      </c>
      <c r="H57" s="57" t="e">
        <f t="shared" si="34"/>
        <v>#REF!</v>
      </c>
      <c r="I57" s="57" t="e">
        <f t="shared" si="34"/>
        <v>#REF!</v>
      </c>
      <c r="J57" s="57" t="e">
        <f t="shared" si="34"/>
        <v>#REF!</v>
      </c>
      <c r="K57" s="57" t="e">
        <f t="shared" si="34"/>
        <v>#REF!</v>
      </c>
      <c r="L57" s="57" t="e">
        <f t="shared" si="34"/>
        <v>#REF!</v>
      </c>
      <c r="M57" s="57" t="e">
        <f t="shared" si="34"/>
        <v>#REF!</v>
      </c>
      <c r="N57" s="57" t="e">
        <f t="shared" si="34"/>
        <v>#REF!</v>
      </c>
      <c r="O57" s="57" t="e">
        <f t="shared" si="34"/>
        <v>#REF!</v>
      </c>
      <c r="P57" s="57" t="e">
        <f t="shared" si="34"/>
        <v>#REF!</v>
      </c>
      <c r="Q57" s="57" t="e">
        <f t="shared" si="34"/>
        <v>#REF!</v>
      </c>
      <c r="R57" s="57" t="e">
        <f t="shared" si="34"/>
        <v>#REF!</v>
      </c>
      <c r="S57" s="57" t="e">
        <f t="shared" si="34"/>
        <v>#REF!</v>
      </c>
      <c r="T57" s="57" t="e">
        <f t="shared" si="34"/>
        <v>#REF!</v>
      </c>
      <c r="U57" s="57" t="e">
        <f t="shared" si="34"/>
        <v>#REF!</v>
      </c>
      <c r="V57" s="57" t="e">
        <f t="shared" si="34"/>
        <v>#REF!</v>
      </c>
      <c r="W57" s="57" t="e">
        <f t="shared" si="34"/>
        <v>#REF!</v>
      </c>
      <c r="X57" s="57" t="e">
        <f t="shared" si="34"/>
        <v>#REF!</v>
      </c>
      <c r="Y57" s="57" t="e">
        <f t="shared" si="34"/>
        <v>#REF!</v>
      </c>
      <c r="Z57" s="57">
        <f t="shared" si="34"/>
        <v>4727.8261240534212</v>
      </c>
      <c r="AA57" s="57">
        <f t="shared" si="34"/>
        <v>4670.6129913450968</v>
      </c>
      <c r="AB57" s="57">
        <f t="shared" si="34"/>
        <v>4735.990125496598</v>
      </c>
      <c r="AC57" s="58">
        <f>AC63-AC62</f>
        <v>4567.7496863920906</v>
      </c>
      <c r="AD57" s="58">
        <f t="shared" ref="AD57:BE57" si="35">AD63-AD62</f>
        <v>4551.101587967345</v>
      </c>
      <c r="AE57" s="58">
        <f t="shared" si="35"/>
        <v>4898.5938738454115</v>
      </c>
      <c r="AF57" s="58">
        <f t="shared" si="35"/>
        <v>4967.1836062077828</v>
      </c>
      <c r="AG57" s="58">
        <f t="shared" si="35"/>
        <v>4991.4210566443762</v>
      </c>
      <c r="AH57" s="58">
        <f t="shared" si="35"/>
        <v>5027.0341153494746</v>
      </c>
      <c r="AI57" s="58">
        <f t="shared" si="35"/>
        <v>4995.8216530819072</v>
      </c>
      <c r="AJ57" s="58">
        <f t="shared" si="35"/>
        <v>4965.658232057619</v>
      </c>
      <c r="AK57" s="58">
        <f t="shared" si="35"/>
        <v>5047.2104819346405</v>
      </c>
      <c r="AL57" s="58">
        <f t="shared" si="35"/>
        <v>5127.3936001542916</v>
      </c>
      <c r="AM57" s="58">
        <f t="shared" si="35"/>
        <v>5207.4246686166571</v>
      </c>
      <c r="AN57" s="58">
        <f t="shared" si="35"/>
        <v>5177.64409644228</v>
      </c>
      <c r="AO57" s="58">
        <f t="shared" si="35"/>
        <v>5258.5763400200976</v>
      </c>
      <c r="AP57" s="58">
        <f t="shared" si="35"/>
        <v>5284.8377093327545</v>
      </c>
      <c r="AQ57" s="58">
        <f t="shared" si="35"/>
        <v>5369.9482277782245</v>
      </c>
      <c r="AR57" s="58">
        <f t="shared" si="35"/>
        <v>5394.9098297584842</v>
      </c>
      <c r="AS57" s="58">
        <f t="shared" si="35"/>
        <v>5426.0042630633716</v>
      </c>
      <c r="AT57" s="58">
        <f t="shared" si="35"/>
        <v>5485.3768624279955</v>
      </c>
      <c r="AU57" s="58">
        <f t="shared" si="35"/>
        <v>5510.8065047920463</v>
      </c>
      <c r="AV57" s="58">
        <f t="shared" si="35"/>
        <v>5533.7268085164878</v>
      </c>
      <c r="AW57" s="58">
        <f t="shared" si="35"/>
        <v>5612.7994112765955</v>
      </c>
      <c r="AX57" s="58">
        <f t="shared" si="35"/>
        <v>5637.2583673264489</v>
      </c>
      <c r="AY57" s="58">
        <f t="shared" si="35"/>
        <v>5668.2961977409941</v>
      </c>
      <c r="AZ57" s="58">
        <f t="shared" si="35"/>
        <v>5749.1236238268211</v>
      </c>
      <c r="BA57" s="58">
        <f t="shared" si="35"/>
        <v>5776.2014758327732</v>
      </c>
      <c r="BB57" s="58">
        <f t="shared" si="35"/>
        <v>5803.5568709964991</v>
      </c>
      <c r="BC57" s="58">
        <f t="shared" si="35"/>
        <v>5838.0579060161999</v>
      </c>
      <c r="BD57" s="58">
        <f t="shared" si="35"/>
        <v>5922.5504913813102</v>
      </c>
      <c r="BE57" s="58">
        <f t="shared" si="35"/>
        <v>6609.2310924182393</v>
      </c>
    </row>
    <row r="58" spans="1:57" x14ac:dyDescent="0.2">
      <c r="A58" s="49" t="s">
        <v>54</v>
      </c>
      <c r="B58" s="54" t="e">
        <f>B59+B60</f>
        <v>#REF!</v>
      </c>
      <c r="C58" s="54" t="e">
        <f t="shared" ref="C58:AB58" si="36">C59+C60</f>
        <v>#REF!</v>
      </c>
      <c r="D58" s="54" t="e">
        <f t="shared" si="36"/>
        <v>#REF!</v>
      </c>
      <c r="E58" s="54" t="e">
        <f t="shared" si="36"/>
        <v>#REF!</v>
      </c>
      <c r="F58" s="54" t="e">
        <f t="shared" si="36"/>
        <v>#REF!</v>
      </c>
      <c r="G58" s="54" t="e">
        <f t="shared" si="36"/>
        <v>#REF!</v>
      </c>
      <c r="H58" s="54" t="e">
        <f t="shared" si="36"/>
        <v>#REF!</v>
      </c>
      <c r="I58" s="54" t="e">
        <f t="shared" si="36"/>
        <v>#REF!</v>
      </c>
      <c r="J58" s="54" t="e">
        <f t="shared" si="36"/>
        <v>#REF!</v>
      </c>
      <c r="K58" s="54" t="e">
        <f t="shared" si="36"/>
        <v>#REF!</v>
      </c>
      <c r="L58" s="54" t="e">
        <f t="shared" si="36"/>
        <v>#REF!</v>
      </c>
      <c r="M58" s="54" t="e">
        <f t="shared" si="36"/>
        <v>#REF!</v>
      </c>
      <c r="N58" s="54" t="e">
        <f t="shared" si="36"/>
        <v>#REF!</v>
      </c>
      <c r="O58" s="54" t="e">
        <f t="shared" si="36"/>
        <v>#REF!</v>
      </c>
      <c r="P58" s="54" t="e">
        <f t="shared" si="36"/>
        <v>#REF!</v>
      </c>
      <c r="Q58" s="54" t="e">
        <f t="shared" si="36"/>
        <v>#REF!</v>
      </c>
      <c r="R58" s="54" t="e">
        <f t="shared" si="36"/>
        <v>#REF!</v>
      </c>
      <c r="S58" s="54" t="e">
        <f t="shared" si="36"/>
        <v>#REF!</v>
      </c>
      <c r="T58" s="54" t="e">
        <f t="shared" si="36"/>
        <v>#REF!</v>
      </c>
      <c r="U58" s="54" t="e">
        <f t="shared" si="36"/>
        <v>#REF!</v>
      </c>
      <c r="V58" s="54" t="e">
        <f t="shared" si="36"/>
        <v>#REF!</v>
      </c>
      <c r="W58" s="54" t="e">
        <f t="shared" si="36"/>
        <v>#REF!</v>
      </c>
      <c r="X58" s="54" t="e">
        <f t="shared" si="36"/>
        <v>#REF!</v>
      </c>
      <c r="Y58" s="54" t="e">
        <f t="shared" si="36"/>
        <v>#REF!</v>
      </c>
      <c r="Z58" s="54">
        <f t="shared" si="36"/>
        <v>72.500402870337908</v>
      </c>
      <c r="AA58" s="54">
        <f t="shared" si="36"/>
        <v>4.4991936884716672</v>
      </c>
      <c r="AB58" s="54">
        <f t="shared" si="36"/>
        <v>4.5496521778809154</v>
      </c>
      <c r="AC58" s="55">
        <f>AC59+AC60</f>
        <v>4.4712072257414706</v>
      </c>
      <c r="AD58" s="55">
        <f t="shared" ref="AD58:BE58" si="37">AD59+AD60</f>
        <v>6.659286498323187</v>
      </c>
      <c r="AE58" s="55">
        <f t="shared" si="37"/>
        <v>6.6592225239888014</v>
      </c>
      <c r="AF58" s="55">
        <f t="shared" si="37"/>
        <v>6.7478598641239298</v>
      </c>
      <c r="AG58" s="55">
        <f t="shared" si="37"/>
        <v>7.5091191566282749</v>
      </c>
      <c r="AH58" s="55">
        <f t="shared" si="37"/>
        <v>8.291726691962527</v>
      </c>
      <c r="AI58" s="55">
        <f t="shared" si="37"/>
        <v>9.1979811814458809</v>
      </c>
      <c r="AJ58" s="55">
        <f t="shared" si="37"/>
        <v>9.7540254445220125</v>
      </c>
      <c r="AK58" s="55">
        <f t="shared" si="37"/>
        <v>10.663256857861603</v>
      </c>
      <c r="AL58" s="55">
        <f t="shared" si="37"/>
        <v>11.266835568260845</v>
      </c>
      <c r="AM58" s="55">
        <f t="shared" si="37"/>
        <v>12.218378443435201</v>
      </c>
      <c r="AN58" s="55">
        <f t="shared" si="37"/>
        <v>13.048772967087638</v>
      </c>
      <c r="AO58" s="55">
        <f t="shared" si="37"/>
        <v>14.70691029094397</v>
      </c>
      <c r="AP58" s="55">
        <f t="shared" si="37"/>
        <v>15.087475647005034</v>
      </c>
      <c r="AQ58" s="55">
        <f t="shared" si="37"/>
        <v>16.219530860710606</v>
      </c>
      <c r="AR58" s="55">
        <f t="shared" si="37"/>
        <v>17.292460209386878</v>
      </c>
      <c r="AS58" s="55">
        <f t="shared" si="37"/>
        <v>18.242496233631353</v>
      </c>
      <c r="AT58" s="55">
        <f t="shared" si="37"/>
        <v>19.108805445409853</v>
      </c>
      <c r="AU58" s="55">
        <f t="shared" si="37"/>
        <v>20.195362577351418</v>
      </c>
      <c r="AV58" s="55">
        <f t="shared" si="37"/>
        <v>21.466277426480438</v>
      </c>
      <c r="AW58" s="55">
        <f t="shared" si="37"/>
        <v>22.598552650098309</v>
      </c>
      <c r="AX58" s="55">
        <f t="shared" si="37"/>
        <v>23.530763526569345</v>
      </c>
      <c r="AY58" s="55">
        <f t="shared" si="37"/>
        <v>24.589259446126416</v>
      </c>
      <c r="AZ58" s="55">
        <f t="shared" si="37"/>
        <v>25.727042901850929</v>
      </c>
      <c r="BA58" s="55">
        <f t="shared" si="37"/>
        <v>26.709213419682605</v>
      </c>
      <c r="BB58" s="55">
        <f t="shared" si="37"/>
        <v>27.807787617125882</v>
      </c>
      <c r="BC58" s="55">
        <f t="shared" si="37"/>
        <v>28.707776858214991</v>
      </c>
      <c r="BD58" s="55">
        <f t="shared" si="37"/>
        <v>29.766421951136476</v>
      </c>
      <c r="BE58" s="55">
        <f t="shared" si="37"/>
        <v>30.681410451289011</v>
      </c>
    </row>
    <row r="59" spans="1:57" x14ac:dyDescent="0.2">
      <c r="A59" s="49" t="s">
        <v>55</v>
      </c>
      <c r="B59" s="54" t="e">
        <f>'Inedible Tallow'!B59+UCO!B59+'Choice White Grease'!B59+'Poultry Fat'!B59</f>
        <v>#REF!</v>
      </c>
      <c r="C59" s="54" t="e">
        <f>'Inedible Tallow'!C59+UCO!C59+'Choice White Grease'!C59+'Poultry Fat'!C59</f>
        <v>#REF!</v>
      </c>
      <c r="D59" s="54" t="e">
        <f>'Inedible Tallow'!D59+UCO!D59+'Choice White Grease'!D59+'Poultry Fat'!D59</f>
        <v>#REF!</v>
      </c>
      <c r="E59" s="54" t="e">
        <f>'Inedible Tallow'!E59+UCO!E59+'Choice White Grease'!E59+'Poultry Fat'!E59</f>
        <v>#REF!</v>
      </c>
      <c r="F59" s="54" t="e">
        <f>'Inedible Tallow'!F59+UCO!F59+'Choice White Grease'!F59+'Poultry Fat'!F59</f>
        <v>#REF!</v>
      </c>
      <c r="G59" s="54" t="e">
        <f>'Inedible Tallow'!G59+UCO!G59+'Choice White Grease'!G59+'Poultry Fat'!G59</f>
        <v>#REF!</v>
      </c>
      <c r="H59" s="54" t="e">
        <f>'Inedible Tallow'!H59+UCO!H59+'Choice White Grease'!H59+'Poultry Fat'!H59</f>
        <v>#REF!</v>
      </c>
      <c r="I59" s="54" t="e">
        <f>'Inedible Tallow'!I59+UCO!I59+'Choice White Grease'!I59+'Poultry Fat'!I59</f>
        <v>#REF!</v>
      </c>
      <c r="J59" s="54" t="e">
        <f>'Inedible Tallow'!J59+UCO!J59+'Choice White Grease'!J59+'Poultry Fat'!J59</f>
        <v>#REF!</v>
      </c>
      <c r="K59" s="54" t="e">
        <f>'Inedible Tallow'!K59+UCO!K59+'Choice White Grease'!K59+'Poultry Fat'!K59</f>
        <v>#REF!</v>
      </c>
      <c r="L59" s="54" t="e">
        <f>'Inedible Tallow'!L59+UCO!L59+'Choice White Grease'!L59+'Poultry Fat'!L59</f>
        <v>#REF!</v>
      </c>
      <c r="M59" s="54" t="e">
        <f>'Inedible Tallow'!M59+UCO!M59+'Choice White Grease'!M59+'Poultry Fat'!M59</f>
        <v>#REF!</v>
      </c>
      <c r="N59" s="54" t="e">
        <f>'Inedible Tallow'!N59+UCO!N59+'Choice White Grease'!N59+'Poultry Fat'!N59</f>
        <v>#REF!</v>
      </c>
      <c r="O59" s="54" t="e">
        <f>'Inedible Tallow'!O59+UCO!O59+'Choice White Grease'!O59+'Poultry Fat'!O59</f>
        <v>#REF!</v>
      </c>
      <c r="P59" s="54" t="e">
        <f>'Inedible Tallow'!P59+UCO!P59+'Choice White Grease'!P59+'Poultry Fat'!P59</f>
        <v>#REF!</v>
      </c>
      <c r="Q59" s="54" t="e">
        <f>'Inedible Tallow'!Q59+UCO!Q59+'Choice White Grease'!Q59+'Poultry Fat'!Q59</f>
        <v>#REF!</v>
      </c>
      <c r="R59" s="54" t="e">
        <f>'Inedible Tallow'!R59+UCO!R59+'Choice White Grease'!R59+'Poultry Fat'!R59</f>
        <v>#REF!</v>
      </c>
      <c r="S59" s="54" t="e">
        <f>'Inedible Tallow'!S59+UCO!S59+'Choice White Grease'!S59+'Poultry Fat'!S59</f>
        <v>#REF!</v>
      </c>
      <c r="T59" s="54" t="e">
        <f>'Inedible Tallow'!T59+UCO!T59+'Choice White Grease'!T59+'Poultry Fat'!T59</f>
        <v>#REF!</v>
      </c>
      <c r="U59" s="54" t="e">
        <f>'Inedible Tallow'!U59+UCO!U59+'Choice White Grease'!U59+'Poultry Fat'!U59</f>
        <v>#REF!</v>
      </c>
      <c r="V59" s="54" t="e">
        <f>'Inedible Tallow'!V59+UCO!V59+'Choice White Grease'!V59+'Poultry Fat'!V59</f>
        <v>#REF!</v>
      </c>
      <c r="W59" s="54" t="e">
        <f>'Inedible Tallow'!W59+UCO!W59+'Choice White Grease'!W59+'Poultry Fat'!W59</f>
        <v>#REF!</v>
      </c>
      <c r="X59" s="54" t="e">
        <f>'Inedible Tallow'!X59+UCO!X59+'Choice White Grease'!X59+'Poultry Fat'!X59</f>
        <v>#REF!</v>
      </c>
      <c r="Y59" s="54" t="e">
        <f>'Inedible Tallow'!Y59+UCO!Y59+'Choice White Grease'!Y59+'Poultry Fat'!Y59</f>
        <v>#REF!</v>
      </c>
      <c r="Z59" s="54">
        <f>'Inedible Tallow'!Z59+UCO!Z59+'Choice White Grease'!Z59+'Poultry Fat'!Z59</f>
        <v>72.500402870337908</v>
      </c>
      <c r="AA59" s="54">
        <f>'Inedible Tallow'!AA59+UCO!AA59+'Choice White Grease'!AA59+'Poultry Fat'!AA59</f>
        <v>4.4991936884716672</v>
      </c>
      <c r="AB59" s="54">
        <f>'Inedible Tallow'!AB59+UCO!AB59+'Choice White Grease'!AB59+'Poultry Fat'!AB59</f>
        <v>4.5496521778809154</v>
      </c>
      <c r="AC59" s="55">
        <f>'Inedible Tallow'!AC59+UCO!AC59+'Choice White Grease'!AC59+'Poultry Fat'!AC59</f>
        <v>4.4712072257414706</v>
      </c>
      <c r="AD59" s="55">
        <f>'Inedible Tallow'!AD59+UCO!AD59+'Choice White Grease'!AD59+'Poultry Fat'!AD59</f>
        <v>6.659286498323187</v>
      </c>
      <c r="AE59" s="55">
        <f>'Inedible Tallow'!AE59+UCO!AE59+'Choice White Grease'!AE59+'Poultry Fat'!AE59</f>
        <v>6.6592225239888014</v>
      </c>
      <c r="AF59" s="55">
        <f>'Inedible Tallow'!AF59+UCO!AF59+'Choice White Grease'!AF59+'Poultry Fat'!AF59</f>
        <v>6.7478598641239298</v>
      </c>
      <c r="AG59" s="55">
        <f>'Inedible Tallow'!AG59+UCO!AG59+'Choice White Grease'!AG59+'Poultry Fat'!AG59</f>
        <v>7.5091191566282749</v>
      </c>
      <c r="AH59" s="55">
        <f>'Inedible Tallow'!AH59+UCO!AH59+'Choice White Grease'!AH59+'Poultry Fat'!AH59</f>
        <v>8.291726691962527</v>
      </c>
      <c r="AI59" s="55">
        <f>'Inedible Tallow'!AI59+UCO!AI59+'Choice White Grease'!AI59+'Poultry Fat'!AI59</f>
        <v>9.1979811814458809</v>
      </c>
      <c r="AJ59" s="55">
        <f>'Inedible Tallow'!AJ59+UCO!AJ59+'Choice White Grease'!AJ59+'Poultry Fat'!AJ59</f>
        <v>9.7540254445220125</v>
      </c>
      <c r="AK59" s="55">
        <f>'Inedible Tallow'!AK59+UCO!AK59+'Choice White Grease'!AK59+'Poultry Fat'!AK59</f>
        <v>10.663256857861603</v>
      </c>
      <c r="AL59" s="55">
        <f>'Inedible Tallow'!AL59+UCO!AL59+'Choice White Grease'!AL59+'Poultry Fat'!AL59</f>
        <v>11.266835568260845</v>
      </c>
      <c r="AM59" s="55">
        <f>'Inedible Tallow'!AM59+UCO!AM59+'Choice White Grease'!AM59+'Poultry Fat'!AM59</f>
        <v>12.218378443435201</v>
      </c>
      <c r="AN59" s="55">
        <f>'Inedible Tallow'!AN59+UCO!AN59+'Choice White Grease'!AN59+'Poultry Fat'!AN59</f>
        <v>13.048772967087638</v>
      </c>
      <c r="AO59" s="55">
        <f>'Inedible Tallow'!AO59+UCO!AO59+'Choice White Grease'!AO59+'Poultry Fat'!AO59</f>
        <v>14.70691029094397</v>
      </c>
      <c r="AP59" s="55">
        <f>'Inedible Tallow'!AP59+UCO!AP59+'Choice White Grease'!AP59+'Poultry Fat'!AP59</f>
        <v>15.087475647005034</v>
      </c>
      <c r="AQ59" s="55">
        <f>'Inedible Tallow'!AQ59+UCO!AQ59+'Choice White Grease'!AQ59+'Poultry Fat'!AQ59</f>
        <v>16.219530860710606</v>
      </c>
      <c r="AR59" s="55">
        <f>'Inedible Tallow'!AR59+UCO!AR59+'Choice White Grease'!AR59+'Poultry Fat'!AR59</f>
        <v>17.292460209386878</v>
      </c>
      <c r="AS59" s="55">
        <f>'Inedible Tallow'!AS59+UCO!AS59+'Choice White Grease'!AS59+'Poultry Fat'!AS59</f>
        <v>18.242496233631353</v>
      </c>
      <c r="AT59" s="55">
        <f>'Inedible Tallow'!AT59+UCO!AT59+'Choice White Grease'!AT59+'Poultry Fat'!AT59</f>
        <v>19.108805445409853</v>
      </c>
      <c r="AU59" s="55">
        <f>'Inedible Tallow'!AU59+UCO!AU59+'Choice White Grease'!AU59+'Poultry Fat'!AU59</f>
        <v>20.195362577351418</v>
      </c>
      <c r="AV59" s="55">
        <f>'Inedible Tallow'!AV59+UCO!AV59+'Choice White Grease'!AV59+'Poultry Fat'!AV59</f>
        <v>21.466277426480438</v>
      </c>
      <c r="AW59" s="55">
        <f>'Inedible Tallow'!AW59+UCO!AW59+'Choice White Grease'!AW59+'Poultry Fat'!AW59</f>
        <v>22.598552650098309</v>
      </c>
      <c r="AX59" s="55">
        <f>'Inedible Tallow'!AX59+UCO!AX59+'Choice White Grease'!AX59+'Poultry Fat'!AX59</f>
        <v>23.530763526569345</v>
      </c>
      <c r="AY59" s="55">
        <f>'Inedible Tallow'!AY59+UCO!AY59+'Choice White Grease'!AY59+'Poultry Fat'!AY59</f>
        <v>24.589259446126416</v>
      </c>
      <c r="AZ59" s="55">
        <f>'Inedible Tallow'!AZ59+UCO!AZ59+'Choice White Grease'!AZ59+'Poultry Fat'!AZ59</f>
        <v>25.727042901850929</v>
      </c>
      <c r="BA59" s="55">
        <f>'Inedible Tallow'!BA59+UCO!BA59+'Choice White Grease'!BA59+'Poultry Fat'!BA59</f>
        <v>26.709213419682605</v>
      </c>
      <c r="BB59" s="55">
        <f>'Inedible Tallow'!BB59+UCO!BB59+'Choice White Grease'!BB59+'Poultry Fat'!BB59</f>
        <v>27.807787617125882</v>
      </c>
      <c r="BC59" s="55">
        <f>'Inedible Tallow'!BC59+UCO!BC59+'Choice White Grease'!BC59+'Poultry Fat'!BC59</f>
        <v>28.707776858214991</v>
      </c>
      <c r="BD59" s="55">
        <f>'Inedible Tallow'!BD59+UCO!BD59+'Choice White Grease'!BD59+'Poultry Fat'!BD59</f>
        <v>29.766421951136476</v>
      </c>
      <c r="BE59" s="55">
        <f>'Inedible Tallow'!BE59+UCO!BE59+'Choice White Grease'!BE59+'Poultry Fat'!BE59</f>
        <v>30.681410451289011</v>
      </c>
    </row>
    <row r="60" spans="1:57" x14ac:dyDescent="0.2">
      <c r="A60" s="49" t="s">
        <v>56</v>
      </c>
      <c r="B60" s="54" t="e">
        <f>'Inedible Tallow'!B60+UCO!B60+'Choice White Grease'!B60+'Poultry Fat'!B60</f>
        <v>#REF!</v>
      </c>
      <c r="C60" s="54" t="e">
        <f>'Inedible Tallow'!C60+UCO!C60+'Choice White Grease'!C60+'Poultry Fat'!C60</f>
        <v>#REF!</v>
      </c>
      <c r="D60" s="54" t="e">
        <f>'Inedible Tallow'!D60+UCO!D60+'Choice White Grease'!D60+'Poultry Fat'!D60</f>
        <v>#REF!</v>
      </c>
      <c r="E60" s="54" t="e">
        <f>'Inedible Tallow'!E60+UCO!E60+'Choice White Grease'!E60+'Poultry Fat'!E60</f>
        <v>#REF!</v>
      </c>
      <c r="F60" s="54" t="e">
        <f>'Inedible Tallow'!F60+UCO!F60+'Choice White Grease'!F60+'Poultry Fat'!F60</f>
        <v>#REF!</v>
      </c>
      <c r="G60" s="54" t="e">
        <f>'Inedible Tallow'!G60+UCO!G60+'Choice White Grease'!G60+'Poultry Fat'!G60</f>
        <v>#REF!</v>
      </c>
      <c r="H60" s="54" t="e">
        <f>'Inedible Tallow'!H60+UCO!H60+'Choice White Grease'!H60+'Poultry Fat'!H60</f>
        <v>#REF!</v>
      </c>
      <c r="I60" s="54" t="e">
        <f>'Inedible Tallow'!I60+UCO!I60+'Choice White Grease'!I60+'Poultry Fat'!I60</f>
        <v>#REF!</v>
      </c>
      <c r="J60" s="54" t="e">
        <f>'Inedible Tallow'!J60+UCO!J60+'Choice White Grease'!J60+'Poultry Fat'!J60</f>
        <v>#REF!</v>
      </c>
      <c r="K60" s="54" t="e">
        <f>'Inedible Tallow'!K60+UCO!K60+'Choice White Grease'!K60+'Poultry Fat'!K60</f>
        <v>#REF!</v>
      </c>
      <c r="L60" s="54" t="e">
        <f>'Inedible Tallow'!L60+UCO!L60+'Choice White Grease'!L60+'Poultry Fat'!L60</f>
        <v>#REF!</v>
      </c>
      <c r="M60" s="54" t="e">
        <f>'Inedible Tallow'!M60+UCO!M60+'Choice White Grease'!M60+'Poultry Fat'!M60</f>
        <v>#REF!</v>
      </c>
      <c r="N60" s="54" t="e">
        <f>'Inedible Tallow'!N60+UCO!N60+'Choice White Grease'!N60+'Poultry Fat'!N60</f>
        <v>#REF!</v>
      </c>
      <c r="O60" s="54" t="e">
        <f>'Inedible Tallow'!O60+UCO!O60+'Choice White Grease'!O60+'Poultry Fat'!O60</f>
        <v>#REF!</v>
      </c>
      <c r="P60" s="54" t="e">
        <f>'Inedible Tallow'!P60+UCO!P60+'Choice White Grease'!P60+'Poultry Fat'!P60</f>
        <v>#REF!</v>
      </c>
      <c r="Q60" s="54" t="e">
        <f>'Inedible Tallow'!Q60+UCO!Q60+'Choice White Grease'!Q60+'Poultry Fat'!Q60</f>
        <v>#REF!</v>
      </c>
      <c r="R60" s="54" t="e">
        <f>'Inedible Tallow'!R60+UCO!R60+'Choice White Grease'!R60+'Poultry Fat'!R60</f>
        <v>#REF!</v>
      </c>
      <c r="S60" s="54" t="e">
        <f>'Inedible Tallow'!S60+UCO!S60+'Choice White Grease'!S60+'Poultry Fat'!S60</f>
        <v>#REF!</v>
      </c>
      <c r="T60" s="54" t="e">
        <f>'Inedible Tallow'!T60+UCO!T60+'Choice White Grease'!T60+'Poultry Fat'!T60</f>
        <v>#REF!</v>
      </c>
      <c r="U60" s="54" t="e">
        <f>'Inedible Tallow'!U60+UCO!U60+'Choice White Grease'!U60+'Poultry Fat'!U60</f>
        <v>#REF!</v>
      </c>
      <c r="V60" s="54" t="e">
        <f>'Inedible Tallow'!V60+UCO!V60+'Choice White Grease'!V60+'Poultry Fat'!V60</f>
        <v>#REF!</v>
      </c>
      <c r="W60" s="54" t="e">
        <f>'Inedible Tallow'!W60+UCO!W60+'Choice White Grease'!W60+'Poultry Fat'!W60</f>
        <v>#REF!</v>
      </c>
      <c r="X60" s="54" t="e">
        <f>'Inedible Tallow'!X60+UCO!X60+'Choice White Grease'!X60+'Poultry Fat'!X60</f>
        <v>#REF!</v>
      </c>
      <c r="Y60" s="54" t="e">
        <f>'Inedible Tallow'!Y60+UCO!Y60+'Choice White Grease'!Y60+'Poultry Fat'!Y60</f>
        <v>#REF!</v>
      </c>
      <c r="Z60" s="54">
        <f>'Inedible Tallow'!Z60+UCO!Z60+'Choice White Grease'!Z60+'Poultry Fat'!Z60</f>
        <v>0</v>
      </c>
      <c r="AA60" s="54">
        <f>'Inedible Tallow'!AA60+UCO!AA60+'Choice White Grease'!AA60+'Poultry Fat'!AA60</f>
        <v>0</v>
      </c>
      <c r="AB60" s="54">
        <f>'Inedible Tallow'!AB60+UCO!AB60+'Choice White Grease'!AB60+'Poultry Fat'!AB60</f>
        <v>0</v>
      </c>
      <c r="AC60" s="55">
        <f>'Inedible Tallow'!AC60+UCO!AC60+'Choice White Grease'!AC60+'Poultry Fat'!AC60</f>
        <v>0</v>
      </c>
      <c r="AD60" s="55">
        <f>'Inedible Tallow'!AD60+UCO!AD60+'Choice White Grease'!AD60+'Poultry Fat'!AD60</f>
        <v>0</v>
      </c>
      <c r="AE60" s="55">
        <f>'Inedible Tallow'!AE60+UCO!AE60+'Choice White Grease'!AE60+'Poultry Fat'!AE60</f>
        <v>0</v>
      </c>
      <c r="AF60" s="55">
        <f>'Inedible Tallow'!AF60+UCO!AF60+'Choice White Grease'!AF60+'Poultry Fat'!AF60</f>
        <v>0</v>
      </c>
      <c r="AG60" s="55">
        <f>'Inedible Tallow'!AG60+UCO!AG60+'Choice White Grease'!AG60+'Poultry Fat'!AG60</f>
        <v>0</v>
      </c>
      <c r="AH60" s="55">
        <f>'Inedible Tallow'!AH60+UCO!AH60+'Choice White Grease'!AH60+'Poultry Fat'!AH60</f>
        <v>0</v>
      </c>
      <c r="AI60" s="55">
        <f>'Inedible Tallow'!AI60+UCO!AI60+'Choice White Grease'!AI60+'Poultry Fat'!AI60</f>
        <v>0</v>
      </c>
      <c r="AJ60" s="55">
        <f>'Inedible Tallow'!AJ60+UCO!AJ60+'Choice White Grease'!AJ60+'Poultry Fat'!AJ60</f>
        <v>0</v>
      </c>
      <c r="AK60" s="55">
        <f>'Inedible Tallow'!AK60+UCO!AK60+'Choice White Grease'!AK60+'Poultry Fat'!AK60</f>
        <v>0</v>
      </c>
      <c r="AL60" s="55">
        <f>'Inedible Tallow'!AL60+UCO!AL60+'Choice White Grease'!AL60+'Poultry Fat'!AL60</f>
        <v>0</v>
      </c>
      <c r="AM60" s="55">
        <f>'Inedible Tallow'!AM60+UCO!AM60+'Choice White Grease'!AM60+'Poultry Fat'!AM60</f>
        <v>0</v>
      </c>
      <c r="AN60" s="55">
        <f>'Inedible Tallow'!AN60+UCO!AN60+'Choice White Grease'!AN60+'Poultry Fat'!AN60</f>
        <v>0</v>
      </c>
      <c r="AO60" s="55">
        <f>'Inedible Tallow'!AO60+UCO!AO60+'Choice White Grease'!AO60+'Poultry Fat'!AO60</f>
        <v>0</v>
      </c>
      <c r="AP60" s="55">
        <f>'Inedible Tallow'!AP60+UCO!AP60+'Choice White Grease'!AP60+'Poultry Fat'!AP60</f>
        <v>0</v>
      </c>
      <c r="AQ60" s="55">
        <f>'Inedible Tallow'!AQ60+UCO!AQ60+'Choice White Grease'!AQ60+'Poultry Fat'!AQ60</f>
        <v>0</v>
      </c>
      <c r="AR60" s="55">
        <f>'Inedible Tallow'!AR60+UCO!AR60+'Choice White Grease'!AR60+'Poultry Fat'!AR60</f>
        <v>0</v>
      </c>
      <c r="AS60" s="55">
        <f>'Inedible Tallow'!AS60+UCO!AS60+'Choice White Grease'!AS60+'Poultry Fat'!AS60</f>
        <v>0</v>
      </c>
      <c r="AT60" s="55">
        <f>'Inedible Tallow'!AT60+UCO!AT60+'Choice White Grease'!AT60+'Poultry Fat'!AT60</f>
        <v>0</v>
      </c>
      <c r="AU60" s="55">
        <f>'Inedible Tallow'!AU60+UCO!AU60+'Choice White Grease'!AU60+'Poultry Fat'!AU60</f>
        <v>0</v>
      </c>
      <c r="AV60" s="55">
        <f>'Inedible Tallow'!AV60+UCO!AV60+'Choice White Grease'!AV60+'Poultry Fat'!AV60</f>
        <v>0</v>
      </c>
      <c r="AW60" s="55">
        <f>'Inedible Tallow'!AW60+UCO!AW60+'Choice White Grease'!AW60+'Poultry Fat'!AW60</f>
        <v>0</v>
      </c>
      <c r="AX60" s="55">
        <f>'Inedible Tallow'!AX60+UCO!AX60+'Choice White Grease'!AX60+'Poultry Fat'!AX60</f>
        <v>0</v>
      </c>
      <c r="AY60" s="55">
        <f>'Inedible Tallow'!AY60+UCO!AY60+'Choice White Grease'!AY60+'Poultry Fat'!AY60</f>
        <v>0</v>
      </c>
      <c r="AZ60" s="55">
        <f>'Inedible Tallow'!AZ60+UCO!AZ60+'Choice White Grease'!AZ60+'Poultry Fat'!AZ60</f>
        <v>0</v>
      </c>
      <c r="BA60" s="55">
        <f>'Inedible Tallow'!BA60+UCO!BA60+'Choice White Grease'!BA60+'Poultry Fat'!BA60</f>
        <v>0</v>
      </c>
      <c r="BB60" s="55">
        <f>'Inedible Tallow'!BB60+UCO!BB60+'Choice White Grease'!BB60+'Poultry Fat'!BB60</f>
        <v>0</v>
      </c>
      <c r="BC60" s="55">
        <f>'Inedible Tallow'!BC60+UCO!BC60+'Choice White Grease'!BC60+'Poultry Fat'!BC60</f>
        <v>0</v>
      </c>
      <c r="BD60" s="55">
        <f>'Inedible Tallow'!BD60+UCO!BD60+'Choice White Grease'!BD60+'Poultry Fat'!BD60</f>
        <v>0</v>
      </c>
      <c r="BE60" s="55">
        <f>'Inedible Tallow'!BE60+UCO!BE60+'Choice White Grease'!BE60+'Poultry Fat'!BE60</f>
        <v>0</v>
      </c>
    </row>
    <row r="61" spans="1:57" x14ac:dyDescent="0.2">
      <c r="A61" s="49" t="s">
        <v>57</v>
      </c>
      <c r="B61" s="54" t="e">
        <f>B57-B58</f>
        <v>#REF!</v>
      </c>
      <c r="C61" s="54" t="e">
        <f t="shared" ref="C61:AB61" si="38">C57-C58</f>
        <v>#REF!</v>
      </c>
      <c r="D61" s="54" t="e">
        <f t="shared" si="38"/>
        <v>#REF!</v>
      </c>
      <c r="E61" s="54" t="e">
        <f t="shared" si="38"/>
        <v>#REF!</v>
      </c>
      <c r="F61" s="54" t="e">
        <f t="shared" si="38"/>
        <v>#REF!</v>
      </c>
      <c r="G61" s="54" t="e">
        <f t="shared" si="38"/>
        <v>#REF!</v>
      </c>
      <c r="H61" s="54" t="e">
        <f t="shared" si="38"/>
        <v>#REF!</v>
      </c>
      <c r="I61" s="54" t="e">
        <f t="shared" si="38"/>
        <v>#REF!</v>
      </c>
      <c r="J61" s="54" t="e">
        <f t="shared" si="38"/>
        <v>#REF!</v>
      </c>
      <c r="K61" s="54" t="e">
        <f t="shared" si="38"/>
        <v>#REF!</v>
      </c>
      <c r="L61" s="54" t="e">
        <f t="shared" si="38"/>
        <v>#REF!</v>
      </c>
      <c r="M61" s="54" t="e">
        <f t="shared" si="38"/>
        <v>#REF!</v>
      </c>
      <c r="N61" s="54" t="e">
        <f t="shared" si="38"/>
        <v>#REF!</v>
      </c>
      <c r="O61" s="54" t="e">
        <f t="shared" si="38"/>
        <v>#REF!</v>
      </c>
      <c r="P61" s="54" t="e">
        <f t="shared" si="38"/>
        <v>#REF!</v>
      </c>
      <c r="Q61" s="54" t="e">
        <f t="shared" si="38"/>
        <v>#REF!</v>
      </c>
      <c r="R61" s="54" t="e">
        <f t="shared" si="38"/>
        <v>#REF!</v>
      </c>
      <c r="S61" s="54" t="e">
        <f t="shared" si="38"/>
        <v>#REF!</v>
      </c>
      <c r="T61" s="54" t="e">
        <f t="shared" si="38"/>
        <v>#REF!</v>
      </c>
      <c r="U61" s="54" t="e">
        <f t="shared" si="38"/>
        <v>#REF!</v>
      </c>
      <c r="V61" s="54" t="e">
        <f t="shared" si="38"/>
        <v>#REF!</v>
      </c>
      <c r="W61" s="54" t="e">
        <f t="shared" si="38"/>
        <v>#REF!</v>
      </c>
      <c r="X61" s="54" t="e">
        <f t="shared" si="38"/>
        <v>#REF!</v>
      </c>
      <c r="Y61" s="54" t="e">
        <f t="shared" si="38"/>
        <v>#REF!</v>
      </c>
      <c r="Z61" s="54">
        <f t="shared" si="38"/>
        <v>4655.3257211830833</v>
      </c>
      <c r="AA61" s="54">
        <f t="shared" si="38"/>
        <v>4666.1137976566251</v>
      </c>
      <c r="AB61" s="54">
        <f t="shared" si="38"/>
        <v>4731.4404733187175</v>
      </c>
      <c r="AC61" s="55">
        <f>AC57-AC58</f>
        <v>4563.2784791663489</v>
      </c>
      <c r="AD61" s="55">
        <f t="shared" ref="AD61:BE61" si="39">AD57-AD58</f>
        <v>4544.4423014690219</v>
      </c>
      <c r="AE61" s="55">
        <f t="shared" si="39"/>
        <v>4891.9346513214223</v>
      </c>
      <c r="AF61" s="55">
        <f t="shared" si="39"/>
        <v>4960.435746343659</v>
      </c>
      <c r="AG61" s="55">
        <f t="shared" si="39"/>
        <v>4983.9119374877482</v>
      </c>
      <c r="AH61" s="55">
        <f t="shared" si="39"/>
        <v>5018.7423886575125</v>
      </c>
      <c r="AI61" s="55">
        <f t="shared" si="39"/>
        <v>4986.623671900461</v>
      </c>
      <c r="AJ61" s="55">
        <f t="shared" si="39"/>
        <v>4955.9042066130969</v>
      </c>
      <c r="AK61" s="55">
        <f t="shared" si="39"/>
        <v>5036.5472250767789</v>
      </c>
      <c r="AL61" s="55">
        <f t="shared" si="39"/>
        <v>5116.1267645860307</v>
      </c>
      <c r="AM61" s="55">
        <f t="shared" si="39"/>
        <v>5195.2062901732215</v>
      </c>
      <c r="AN61" s="55">
        <f t="shared" si="39"/>
        <v>5164.5953234751923</v>
      </c>
      <c r="AO61" s="55">
        <f t="shared" si="39"/>
        <v>5243.869429729154</v>
      </c>
      <c r="AP61" s="55">
        <f t="shared" si="39"/>
        <v>5269.7502336857497</v>
      </c>
      <c r="AQ61" s="55">
        <f t="shared" si="39"/>
        <v>5353.7286969175138</v>
      </c>
      <c r="AR61" s="55">
        <f t="shared" si="39"/>
        <v>5377.617369549097</v>
      </c>
      <c r="AS61" s="55">
        <f t="shared" si="39"/>
        <v>5407.7617668297398</v>
      </c>
      <c r="AT61" s="55">
        <f t="shared" si="39"/>
        <v>5466.2680569825861</v>
      </c>
      <c r="AU61" s="55">
        <f t="shared" si="39"/>
        <v>5490.6111422146951</v>
      </c>
      <c r="AV61" s="55">
        <f t="shared" si="39"/>
        <v>5512.2605310900071</v>
      </c>
      <c r="AW61" s="55">
        <f t="shared" si="39"/>
        <v>5590.2008586264974</v>
      </c>
      <c r="AX61" s="55">
        <f t="shared" si="39"/>
        <v>5613.7276037998799</v>
      </c>
      <c r="AY61" s="55">
        <f t="shared" si="39"/>
        <v>5643.7069382948675</v>
      </c>
      <c r="AZ61" s="55">
        <f t="shared" si="39"/>
        <v>5723.3965809249703</v>
      </c>
      <c r="BA61" s="55">
        <f t="shared" si="39"/>
        <v>5749.4922624130904</v>
      </c>
      <c r="BB61" s="55">
        <f t="shared" si="39"/>
        <v>5775.7490833793736</v>
      </c>
      <c r="BC61" s="55">
        <f t="shared" si="39"/>
        <v>5809.3501291579851</v>
      </c>
      <c r="BD61" s="55">
        <f t="shared" si="39"/>
        <v>5892.784069430174</v>
      </c>
      <c r="BE61" s="55">
        <f t="shared" si="39"/>
        <v>6578.5496819669506</v>
      </c>
    </row>
    <row r="62" spans="1:57" x14ac:dyDescent="0.2">
      <c r="A62" s="49" t="s">
        <v>58</v>
      </c>
      <c r="B62" s="54" t="e">
        <f>'Inedible Tallow'!B62+DCO!B51+UCO!B62+'Choice White Grease'!B62+'Poultry Fat'!B62</f>
        <v>#REF!</v>
      </c>
      <c r="C62" s="54" t="e">
        <f>'Inedible Tallow'!C62+DCO!C51+UCO!C62+'Choice White Grease'!C62+'Poultry Fat'!C62</f>
        <v>#REF!</v>
      </c>
      <c r="D62" s="54" t="e">
        <f>'Inedible Tallow'!D62+DCO!D51+UCO!D62+'Choice White Grease'!D62+'Poultry Fat'!D62</f>
        <v>#REF!</v>
      </c>
      <c r="E62" s="54" t="e">
        <f>'Inedible Tallow'!E62+DCO!E51+UCO!E62+'Choice White Grease'!E62+'Poultry Fat'!E62</f>
        <v>#REF!</v>
      </c>
      <c r="F62" s="54" t="e">
        <f>'Inedible Tallow'!F62+DCO!F51+UCO!F62+'Choice White Grease'!F62+'Poultry Fat'!F62</f>
        <v>#REF!</v>
      </c>
      <c r="G62" s="54" t="e">
        <f>'Inedible Tallow'!G62+DCO!G51+UCO!G62+'Choice White Grease'!G62+'Poultry Fat'!G62</f>
        <v>#REF!</v>
      </c>
      <c r="H62" s="54" t="e">
        <f>'Inedible Tallow'!H62+DCO!H51+UCO!H62+'Choice White Grease'!H62+'Poultry Fat'!H62</f>
        <v>#REF!</v>
      </c>
      <c r="I62" s="54" t="e">
        <f>'Inedible Tallow'!I62+DCO!I51+UCO!I62+'Choice White Grease'!I62+'Poultry Fat'!I62</f>
        <v>#REF!</v>
      </c>
      <c r="J62" s="54" t="e">
        <f>'Inedible Tallow'!J62+DCO!J51+UCO!J62+'Choice White Grease'!J62+'Poultry Fat'!J62</f>
        <v>#REF!</v>
      </c>
      <c r="K62" s="54" t="e">
        <f>'Inedible Tallow'!K62+DCO!K51+UCO!K62+'Choice White Grease'!K62+'Poultry Fat'!K62</f>
        <v>#REF!</v>
      </c>
      <c r="L62" s="54" t="e">
        <f>'Inedible Tallow'!L62+DCO!L51+UCO!L62+'Choice White Grease'!L62+'Poultry Fat'!L62</f>
        <v>#REF!</v>
      </c>
      <c r="M62" s="54" t="e">
        <f>'Inedible Tallow'!M62+DCO!M51+UCO!M62+'Choice White Grease'!M62+'Poultry Fat'!M62</f>
        <v>#REF!</v>
      </c>
      <c r="N62" s="54" t="e">
        <f>'Inedible Tallow'!N62+DCO!N51+UCO!N62+'Choice White Grease'!N62+'Poultry Fat'!N62</f>
        <v>#REF!</v>
      </c>
      <c r="O62" s="54" t="e">
        <f>'Inedible Tallow'!O62+DCO!O51+UCO!O62+'Choice White Grease'!O62+'Poultry Fat'!O62</f>
        <v>#REF!</v>
      </c>
      <c r="P62" s="54" t="e">
        <f>'Inedible Tallow'!P62+DCO!P51+UCO!P62+'Choice White Grease'!P62+'Poultry Fat'!P62</f>
        <v>#REF!</v>
      </c>
      <c r="Q62" s="54" t="e">
        <f>'Inedible Tallow'!Q62+DCO!Q51+UCO!Q62+'Choice White Grease'!Q62+'Poultry Fat'!Q62</f>
        <v>#REF!</v>
      </c>
      <c r="R62" s="54" t="e">
        <f>'Inedible Tallow'!R62+DCO!R51+UCO!R62+'Choice White Grease'!R62+'Poultry Fat'!R62</f>
        <v>#REF!</v>
      </c>
      <c r="S62" s="54" t="e">
        <f>'Inedible Tallow'!S62+DCO!S51+UCO!S62+'Choice White Grease'!S62+'Poultry Fat'!S62</f>
        <v>#REF!</v>
      </c>
      <c r="T62" s="54" t="e">
        <f>'Inedible Tallow'!T62+DCO!T51+UCO!T62+'Choice White Grease'!T62+'Poultry Fat'!T62</f>
        <v>#REF!</v>
      </c>
      <c r="U62" s="54" t="e">
        <f>'Inedible Tallow'!U62+DCO!U51+UCO!U62+'Choice White Grease'!U62+'Poultry Fat'!U62</f>
        <v>#REF!</v>
      </c>
      <c r="V62" s="54" t="e">
        <f>'Inedible Tallow'!V62+DCO!V51+UCO!V62+'Choice White Grease'!V62+'Poultry Fat'!V62</f>
        <v>#REF!</v>
      </c>
      <c r="W62" s="54" t="e">
        <f>'Inedible Tallow'!W62+DCO!W51+UCO!W62+'Choice White Grease'!W62+'Poultry Fat'!W62</f>
        <v>#REF!</v>
      </c>
      <c r="X62" s="54" t="e">
        <f>'Inedible Tallow'!X62+DCO!X51+UCO!X62+'Choice White Grease'!X62+'Poultry Fat'!X62</f>
        <v>#REF!</v>
      </c>
      <c r="Y62" s="54" t="e">
        <f>'Inedible Tallow'!Y62+DCO!Y51+UCO!Y62+'Choice White Grease'!Y62+'Poultry Fat'!Y62</f>
        <v>#REF!</v>
      </c>
      <c r="Z62" s="54">
        <f>'Inedible Tallow'!Z62+DCO!Z51+UCO!Z62+'Choice White Grease'!Z62+'Poultry Fat'!Z62</f>
        <v>12.731692049999999</v>
      </c>
      <c r="AA62" s="54">
        <f>'Inedible Tallow'!AA62+DCO!AA51+UCO!AA62+'Choice White Grease'!AA62+'Poultry Fat'!AA62</f>
        <v>58.814905715999998</v>
      </c>
      <c r="AB62" s="54">
        <f>'Inedible Tallow'!AB62+DCO!AB51+UCO!AB62+'Choice White Grease'!AB62+'Poultry Fat'!AB62</f>
        <v>76.815644345999999</v>
      </c>
      <c r="AC62" s="55">
        <f>'Inedible Tallow'!AC62+DCO!AC51+UCO!AC62+'Choice White Grease'!AC62+'Poultry Fat'!AC62</f>
        <v>202.86490719600002</v>
      </c>
      <c r="AD62" s="55">
        <f>'Inedible Tallow'!AD62+DCO!AD51+UCO!AD62+'Choice White Grease'!AD62+'Poultry Fat'!AD62</f>
        <v>172.11924878400001</v>
      </c>
      <c r="AE62" s="55">
        <f>'Inedible Tallow'!AE62+DCO!AE51+UCO!AE62+'Choice White Grease'!AE62+'Poultry Fat'!AE62</f>
        <v>141.929155116</v>
      </c>
      <c r="AF62" s="55">
        <f>'Inedible Tallow'!AF62+DCO!AF51+UCO!AF62+'Choice White Grease'!AF62+'Poultry Fat'!AF62</f>
        <v>176.93855247599998</v>
      </c>
      <c r="AG62" s="55">
        <f>'Inedible Tallow'!AG62+DCO!AG51+UCO!AG62+'Choice White Grease'!AG62+'Poultry Fat'!AG62</f>
        <v>232.05410247600003</v>
      </c>
      <c r="AH62" s="55">
        <f>'Inedible Tallow'!AH62+DCO!AH51+UCO!AH62+'Choice White Grease'!AH62+'Poultry Fat'!AH62</f>
        <v>276.14654247599998</v>
      </c>
      <c r="AI62" s="55">
        <f>'Inedible Tallow'!AI62+DCO!AI51+UCO!AI62+'Choice White Grease'!AI62+'Poultry Fat'!AI62</f>
        <v>386.37764247600001</v>
      </c>
      <c r="AJ62" s="55">
        <f>'Inedible Tallow'!AJ62+DCO!AJ51+UCO!AJ62+'Choice White Grease'!AJ62+'Poultry Fat'!AJ62</f>
        <v>496.60874247599997</v>
      </c>
      <c r="AK62" s="55">
        <f>'Inedible Tallow'!AK62+DCO!AK51+UCO!AK62+'Choice White Grease'!AK62+'Poultry Fat'!AK62</f>
        <v>496.60874247599997</v>
      </c>
      <c r="AL62" s="55">
        <f>'Inedible Tallow'!AL62+DCO!AL51+UCO!AL62+'Choice White Grease'!AL62+'Poultry Fat'!AL62</f>
        <v>496.60874247599997</v>
      </c>
      <c r="AM62" s="55">
        <f>'Inedible Tallow'!AM62+DCO!AM51+UCO!AM62+'Choice White Grease'!AM62+'Poultry Fat'!AM62</f>
        <v>496.60874247599997</v>
      </c>
      <c r="AN62" s="55">
        <f>'Inedible Tallow'!AN62+DCO!AN51+UCO!AN62+'Choice White Grease'!AN62+'Poultry Fat'!AN62</f>
        <v>606.83984247600006</v>
      </c>
      <c r="AO62" s="55">
        <f>'Inedible Tallow'!AO62+DCO!AO51+UCO!AO62+'Choice White Grease'!AO62+'Poultry Fat'!AO62</f>
        <v>606.83984247600006</v>
      </c>
      <c r="AP62" s="55">
        <f>'Inedible Tallow'!AP62+DCO!AP51+UCO!AP62+'Choice White Grease'!AP62+'Poultry Fat'!AP62</f>
        <v>661.95539247600004</v>
      </c>
      <c r="AQ62" s="55">
        <f>'Inedible Tallow'!AQ62+DCO!AQ51+UCO!AQ62+'Choice White Grease'!AQ62+'Poultry Fat'!AQ62</f>
        <v>656.44383747600011</v>
      </c>
      <c r="AR62" s="55">
        <f>'Inedible Tallow'!AR62+DCO!AR51+UCO!AR62+'Choice White Grease'!AR62+'Poultry Fat'!AR62</f>
        <v>711.5593874760001</v>
      </c>
      <c r="AS62" s="55">
        <f>'Inedible Tallow'!AS62+DCO!AS51+UCO!AS62+'Choice White Grease'!AS62+'Poultry Fat'!AS62</f>
        <v>761.16338247600004</v>
      </c>
      <c r="AT62" s="55">
        <f>'Inedible Tallow'!AT62+DCO!AT51+UCO!AT62+'Choice White Grease'!AT62+'Poultry Fat'!AT62</f>
        <v>761.16338247600004</v>
      </c>
      <c r="AU62" s="55">
        <f>'Inedible Tallow'!AU62+DCO!AU51+UCO!AU62+'Choice White Grease'!AU62+'Poultry Fat'!AU62</f>
        <v>810.76737747599998</v>
      </c>
      <c r="AV62" s="55">
        <f>'Inedible Tallow'!AV62+DCO!AV51+UCO!AV62+'Choice White Grease'!AV62+'Poultry Fat'!AV62</f>
        <v>868.08754947599994</v>
      </c>
      <c r="AW62" s="55">
        <f>'Inedible Tallow'!AW62+DCO!AW51+UCO!AW62+'Choice White Grease'!AW62+'Poultry Fat'!AW62</f>
        <v>870.29217147599991</v>
      </c>
      <c r="AX62" s="55">
        <f>'Inedible Tallow'!AX62+DCO!AX51+UCO!AX62+'Choice White Grease'!AX62+'Poultry Fat'!AX62</f>
        <v>927.61234347599986</v>
      </c>
      <c r="AY62" s="55">
        <f>'Inedible Tallow'!AY62+DCO!AY51+UCO!AY62+'Choice White Grease'!AY62+'Poultry Fat'!AY62</f>
        <v>979.42096047600012</v>
      </c>
      <c r="AZ62" s="55">
        <f>'Inedible Tallow'!AZ62+DCO!AZ51+UCO!AZ62+'Choice White Grease'!AZ62+'Poultry Fat'!AZ62</f>
        <v>981.62558247600009</v>
      </c>
      <c r="BA62" s="55">
        <f>'Inedible Tallow'!BA62+DCO!BA51+UCO!BA62+'Choice White Grease'!BA62+'Poultry Fat'!BA62</f>
        <v>1038.945754476</v>
      </c>
      <c r="BB62" s="55">
        <f>'Inedible Tallow'!BB62+DCO!BB51+UCO!BB62+'Choice White Grease'!BB62+'Poultry Fat'!BB62</f>
        <v>1096.265926476</v>
      </c>
      <c r="BC62" s="55">
        <f>'Inedible Tallow'!BC62+DCO!BC51+UCO!BC62+'Choice White Grease'!BC62+'Poultry Fat'!BC62</f>
        <v>1148.0745434760001</v>
      </c>
      <c r="BD62" s="55">
        <f>'Inedible Tallow'!BD62+DCO!BD51+UCO!BD62+'Choice White Grease'!BD62+'Poultry Fat'!BD62</f>
        <v>1150.2791654760001</v>
      </c>
      <c r="BE62" s="55">
        <f>'Inedible Tallow'!BE62+DCO!BE51+UCO!BE62+'Choice White Grease'!BE62+'Poultry Fat'!BE62</f>
        <v>1207.5993374760001</v>
      </c>
    </row>
    <row r="63" spans="1:57" x14ac:dyDescent="0.2">
      <c r="A63" s="49" t="s">
        <v>59</v>
      </c>
      <c r="B63" s="54" t="e">
        <f>B56-B64</f>
        <v>#REF!</v>
      </c>
      <c r="C63" s="54" t="e">
        <f t="shared" ref="C63:AB63" si="40">C56-C64</f>
        <v>#REF!</v>
      </c>
      <c r="D63" s="54" t="e">
        <f t="shared" si="40"/>
        <v>#REF!</v>
      </c>
      <c r="E63" s="54" t="e">
        <f t="shared" si="40"/>
        <v>#REF!</v>
      </c>
      <c r="F63" s="54" t="e">
        <f t="shared" si="40"/>
        <v>#REF!</v>
      </c>
      <c r="G63" s="54" t="e">
        <f t="shared" si="40"/>
        <v>#REF!</v>
      </c>
      <c r="H63" s="54" t="e">
        <f t="shared" si="40"/>
        <v>#REF!</v>
      </c>
      <c r="I63" s="54" t="e">
        <f t="shared" si="40"/>
        <v>#REF!</v>
      </c>
      <c r="J63" s="54" t="e">
        <f t="shared" si="40"/>
        <v>#REF!</v>
      </c>
      <c r="K63" s="54" t="e">
        <f t="shared" si="40"/>
        <v>#REF!</v>
      </c>
      <c r="L63" s="54" t="e">
        <f t="shared" si="40"/>
        <v>#REF!</v>
      </c>
      <c r="M63" s="54" t="e">
        <f t="shared" si="40"/>
        <v>#REF!</v>
      </c>
      <c r="N63" s="54" t="e">
        <f t="shared" si="40"/>
        <v>#REF!</v>
      </c>
      <c r="O63" s="54" t="e">
        <f t="shared" si="40"/>
        <v>#REF!</v>
      </c>
      <c r="P63" s="54" t="e">
        <f t="shared" si="40"/>
        <v>#REF!</v>
      </c>
      <c r="Q63" s="54" t="e">
        <f t="shared" si="40"/>
        <v>#REF!</v>
      </c>
      <c r="R63" s="54" t="e">
        <f t="shared" si="40"/>
        <v>#REF!</v>
      </c>
      <c r="S63" s="54" t="e">
        <f t="shared" si="40"/>
        <v>#REF!</v>
      </c>
      <c r="T63" s="54" t="e">
        <f t="shared" si="40"/>
        <v>#REF!</v>
      </c>
      <c r="U63" s="54" t="e">
        <f t="shared" si="40"/>
        <v>#REF!</v>
      </c>
      <c r="V63" s="54" t="e">
        <f t="shared" si="40"/>
        <v>#REF!</v>
      </c>
      <c r="W63" s="54" t="e">
        <f t="shared" si="40"/>
        <v>#REF!</v>
      </c>
      <c r="X63" s="54" t="e">
        <f t="shared" si="40"/>
        <v>#REF!</v>
      </c>
      <c r="Y63" s="54" t="e">
        <f t="shared" si="40"/>
        <v>#REF!</v>
      </c>
      <c r="Z63" s="54">
        <f t="shared" si="40"/>
        <v>4740.5578161034209</v>
      </c>
      <c r="AA63" s="54">
        <f t="shared" si="40"/>
        <v>4729.4278970610967</v>
      </c>
      <c r="AB63" s="54">
        <f t="shared" si="40"/>
        <v>4812.8057698425982</v>
      </c>
      <c r="AC63" s="55">
        <f>AC56-AC64</f>
        <v>4770.6145935880904</v>
      </c>
      <c r="AD63" s="55">
        <f t="shared" ref="AD63:BE63" si="41">AD56-AD64</f>
        <v>4723.2208367513449</v>
      </c>
      <c r="AE63" s="55">
        <f t="shared" si="41"/>
        <v>5040.5230289614119</v>
      </c>
      <c r="AF63" s="55">
        <f t="shared" si="41"/>
        <v>5144.1221586837828</v>
      </c>
      <c r="AG63" s="55">
        <f t="shared" si="41"/>
        <v>5223.4751591203758</v>
      </c>
      <c r="AH63" s="55">
        <f t="shared" si="41"/>
        <v>5303.1806578254746</v>
      </c>
      <c r="AI63" s="55">
        <f t="shared" si="41"/>
        <v>5382.1992955579071</v>
      </c>
      <c r="AJ63" s="55">
        <f t="shared" si="41"/>
        <v>5462.2669745336188</v>
      </c>
      <c r="AK63" s="55">
        <f t="shared" si="41"/>
        <v>5543.8192244106403</v>
      </c>
      <c r="AL63" s="55">
        <f t="shared" si="41"/>
        <v>5624.0023426302914</v>
      </c>
      <c r="AM63" s="55">
        <f t="shared" si="41"/>
        <v>5704.0334110926569</v>
      </c>
      <c r="AN63" s="55">
        <f t="shared" si="41"/>
        <v>5784.4839389182798</v>
      </c>
      <c r="AO63" s="55">
        <f t="shared" si="41"/>
        <v>5865.4161824960975</v>
      </c>
      <c r="AP63" s="55">
        <f t="shared" si="41"/>
        <v>5946.7931018087547</v>
      </c>
      <c r="AQ63" s="55">
        <f t="shared" si="41"/>
        <v>6026.3920652542247</v>
      </c>
      <c r="AR63" s="55">
        <f t="shared" si="41"/>
        <v>6106.4692172344839</v>
      </c>
      <c r="AS63" s="55">
        <f t="shared" si="41"/>
        <v>6187.1676455393717</v>
      </c>
      <c r="AT63" s="55">
        <f t="shared" si="41"/>
        <v>6246.5402449039957</v>
      </c>
      <c r="AU63" s="55">
        <f t="shared" si="41"/>
        <v>6321.573882268046</v>
      </c>
      <c r="AV63" s="55">
        <f t="shared" si="41"/>
        <v>6401.8143579924881</v>
      </c>
      <c r="AW63" s="55">
        <f t="shared" si="41"/>
        <v>6483.0915827525951</v>
      </c>
      <c r="AX63" s="55">
        <f t="shared" si="41"/>
        <v>6564.8707108024491</v>
      </c>
      <c r="AY63" s="55">
        <f t="shared" si="41"/>
        <v>6647.717158216994</v>
      </c>
      <c r="AZ63" s="55">
        <f t="shared" si="41"/>
        <v>6730.7492063028212</v>
      </c>
      <c r="BA63" s="55">
        <f t="shared" si="41"/>
        <v>6815.147230308773</v>
      </c>
      <c r="BB63" s="55">
        <f t="shared" si="41"/>
        <v>6899.8227974724996</v>
      </c>
      <c r="BC63" s="55">
        <f t="shared" si="41"/>
        <v>6986.1324494922001</v>
      </c>
      <c r="BD63" s="55">
        <f t="shared" si="41"/>
        <v>7072.8296568573105</v>
      </c>
      <c r="BE63" s="55">
        <f t="shared" si="41"/>
        <v>7816.8304298942394</v>
      </c>
    </row>
    <row r="64" spans="1:57" ht="12" thickBot="1" x14ac:dyDescent="0.25">
      <c r="A64" s="56" t="s">
        <v>60</v>
      </c>
      <c r="B64" s="57" t="e">
        <f>'Inedible Tallow'!B64+UCO!B64+'Choice White Grease'!B64+'Poultry Fat'!B64</f>
        <v>#REF!</v>
      </c>
      <c r="C64" s="57" t="e">
        <f>'Inedible Tallow'!C64+UCO!C64+'Choice White Grease'!C64+'Poultry Fat'!C64</f>
        <v>#REF!</v>
      </c>
      <c r="D64" s="57" t="e">
        <f>'Inedible Tallow'!D64+UCO!D64+'Choice White Grease'!D64+'Poultry Fat'!D64</f>
        <v>#REF!</v>
      </c>
      <c r="E64" s="57" t="e">
        <f>'Inedible Tallow'!E64+UCO!E64+'Choice White Grease'!E64+'Poultry Fat'!E64</f>
        <v>#REF!</v>
      </c>
      <c r="F64" s="57" t="e">
        <f>'Inedible Tallow'!F64+UCO!F64+'Choice White Grease'!F64+'Poultry Fat'!F64</f>
        <v>#REF!</v>
      </c>
      <c r="G64" s="57" t="e">
        <f>'Inedible Tallow'!G64+UCO!G64+'Choice White Grease'!G64+'Poultry Fat'!G64</f>
        <v>#REF!</v>
      </c>
      <c r="H64" s="57" t="e">
        <f>'Inedible Tallow'!H64+UCO!H64+'Choice White Grease'!H64+'Poultry Fat'!H64</f>
        <v>#REF!</v>
      </c>
      <c r="I64" s="57" t="e">
        <f>'Inedible Tallow'!I64+UCO!I64+'Choice White Grease'!I64+'Poultry Fat'!I64</f>
        <v>#REF!</v>
      </c>
      <c r="J64" s="57" t="e">
        <f>'Inedible Tallow'!J64+UCO!J64+'Choice White Grease'!J64+'Poultry Fat'!J64</f>
        <v>#REF!</v>
      </c>
      <c r="K64" s="57" t="e">
        <f>'Inedible Tallow'!K64+UCO!K64+'Choice White Grease'!K64+'Poultry Fat'!K64</f>
        <v>#REF!</v>
      </c>
      <c r="L64" s="57" t="e">
        <f>'Inedible Tallow'!L64+UCO!L64+'Choice White Grease'!L64+'Poultry Fat'!L64</f>
        <v>#REF!</v>
      </c>
      <c r="M64" s="57" t="e">
        <f>'Inedible Tallow'!M64+UCO!M64+'Choice White Grease'!M64+'Poultry Fat'!M64</f>
        <v>#REF!</v>
      </c>
      <c r="N64" s="57" t="e">
        <f>'Inedible Tallow'!N64+UCO!N64+'Choice White Grease'!N64+'Poultry Fat'!N64</f>
        <v>#REF!</v>
      </c>
      <c r="O64" s="57" t="e">
        <f>'Inedible Tallow'!O64+UCO!O64+'Choice White Grease'!O64+'Poultry Fat'!O64</f>
        <v>#REF!</v>
      </c>
      <c r="P64" s="57" t="e">
        <f>'Inedible Tallow'!P64+UCO!P64+'Choice White Grease'!P64+'Poultry Fat'!P64</f>
        <v>#REF!</v>
      </c>
      <c r="Q64" s="57" t="e">
        <f>'Inedible Tallow'!Q64+UCO!Q64+'Choice White Grease'!Q64+'Poultry Fat'!Q64</f>
        <v>#REF!</v>
      </c>
      <c r="R64" s="57" t="e">
        <f>'Inedible Tallow'!R64+UCO!R64+'Choice White Grease'!R64+'Poultry Fat'!R64</f>
        <v>#REF!</v>
      </c>
      <c r="S64" s="57" t="e">
        <f>'Inedible Tallow'!S64+UCO!S64+'Choice White Grease'!S64+'Poultry Fat'!S64</f>
        <v>#REF!</v>
      </c>
      <c r="T64" s="57" t="e">
        <f>'Inedible Tallow'!T64+UCO!T64+'Choice White Grease'!T64+'Poultry Fat'!T64</f>
        <v>#REF!</v>
      </c>
      <c r="U64" s="57" t="e">
        <f>'Inedible Tallow'!U64+UCO!U64+'Choice White Grease'!U64+'Poultry Fat'!U64</f>
        <v>#REF!</v>
      </c>
      <c r="V64" s="57" t="e">
        <f>'Inedible Tallow'!V64+UCO!V64+'Choice White Grease'!V64+'Poultry Fat'!V64</f>
        <v>#REF!</v>
      </c>
      <c r="W64" s="57" t="e">
        <f>'Inedible Tallow'!W64+UCO!W64+'Choice White Grease'!W64+'Poultry Fat'!W64</f>
        <v>#REF!</v>
      </c>
      <c r="X64" s="57" t="e">
        <f>'Inedible Tallow'!X64+UCO!X64+'Choice White Grease'!X64+'Poultry Fat'!X64</f>
        <v>#REF!</v>
      </c>
      <c r="Y64" s="57" t="e">
        <f>'Inedible Tallow'!Y64+UCO!Y64+'Choice White Grease'!Y64+'Poultry Fat'!Y64</f>
        <v>#REF!</v>
      </c>
      <c r="Z64" s="57">
        <f>'Inedible Tallow'!Z64+UCO!Z64+'Choice White Grease'!Z64+'Poultry Fat'!Z64</f>
        <v>99.378060127851128</v>
      </c>
      <c r="AA64" s="57">
        <f>'Inedible Tallow'!AA64+UCO!AA64+'Choice White Grease'!AA64+'Poultry Fat'!AA64</f>
        <v>34.606034034588895</v>
      </c>
      <c r="AB64" s="57">
        <f>'Inedible Tallow'!AB64+UCO!AB64+'Choice White Grease'!AB64+'Poultry Fat'!AB64</f>
        <v>35.732037260139762</v>
      </c>
      <c r="AC64" s="58">
        <f>'Inedible Tallow'!AC64+UCO!AC64+'Choice White Grease'!AC64+'Poultry Fat'!AC64</f>
        <v>34.46716467489621</v>
      </c>
      <c r="AD64" s="58">
        <f>'Inedible Tallow'!AD64+UCO!AD64+'Choice White Grease'!AD64+'Poultry Fat'!AD64</f>
        <v>38.492193906840001</v>
      </c>
      <c r="AE64" s="58">
        <f>'Inedible Tallow'!AE64+UCO!AE64+'Choice White Grease'!AE64+'Poultry Fat'!AE64</f>
        <v>37.649461067402129</v>
      </c>
      <c r="AF64" s="58">
        <f>'Inedible Tallow'!AF64+UCO!AF64+'Choice White Grease'!AF64+'Poultry Fat'!AF64</f>
        <v>38.298102094428245</v>
      </c>
      <c r="AG64" s="58">
        <f>'Inedible Tallow'!AG64+UCO!AG64+'Choice White Grease'!AG64+'Poultry Fat'!AG64</f>
        <v>38.768077698814103</v>
      </c>
      <c r="AH64" s="58">
        <f>'Inedible Tallow'!AH64+UCO!AH64+'Choice White Grease'!AH64+'Poultry Fat'!AH64</f>
        <v>38.924485602296159</v>
      </c>
      <c r="AI64" s="58">
        <f>'Inedible Tallow'!AI64+UCO!AI64+'Choice White Grease'!AI64+'Poultry Fat'!AI64</f>
        <v>39.498013602986902</v>
      </c>
      <c r="AJ64" s="58">
        <f>'Inedible Tallow'!AJ64+UCO!AJ64+'Choice White Grease'!AJ64+'Poultry Fat'!AJ64</f>
        <v>39.509304571850443</v>
      </c>
      <c r="AK64" s="58">
        <f>'Inedible Tallow'!AK64+UCO!AK64+'Choice White Grease'!AK64+'Poultry Fat'!AK64</f>
        <v>39.911121802848683</v>
      </c>
      <c r="AL64" s="58">
        <f>'Inedible Tallow'!AL64+UCO!AL64+'Choice White Grease'!AL64+'Poultry Fat'!AL64</f>
        <v>40.163558032716566</v>
      </c>
      <c r="AM64" s="58">
        <f>'Inedible Tallow'!AM64+UCO!AM64+'Choice White Grease'!AM64+'Poultry Fat'!AM64</f>
        <v>40.386023606981496</v>
      </c>
      <c r="AN64" s="58">
        <f>'Inedible Tallow'!AN64+UCO!AN64+'Choice White Grease'!AN64+'Poultry Fat'!AN64</f>
        <v>40.633173124161608</v>
      </c>
      <c r="AO64" s="58">
        <f>'Inedible Tallow'!AO64+UCO!AO64+'Choice White Grease'!AO64+'Poultry Fat'!AO64</f>
        <v>40.849014745511859</v>
      </c>
      <c r="AP64" s="58">
        <f>'Inedible Tallow'!AP64+UCO!AP64+'Choice White Grease'!AP64+'Poultry Fat'!AP64</f>
        <v>41.020229653648201</v>
      </c>
      <c r="AQ64" s="58">
        <f>'Inedible Tallow'!AQ64+UCO!AQ64+'Choice White Grease'!AQ64+'Poultry Fat'!AQ64</f>
        <v>41.187384432974952</v>
      </c>
      <c r="AR64" s="58">
        <f>'Inedible Tallow'!AR64+UCO!AR64+'Choice White Grease'!AR64+'Poultry Fat'!AR64</f>
        <v>41.390323706833932</v>
      </c>
      <c r="AS64" s="58">
        <f>'Inedible Tallow'!AS64+UCO!AS64+'Choice White Grease'!AS64+'Poultry Fat'!AS64</f>
        <v>41.59355969585917</v>
      </c>
      <c r="AT64" s="58">
        <f>'Inedible Tallow'!AT64+UCO!AT64+'Choice White Grease'!AT64+'Poultry Fat'!AT64</f>
        <v>41.725014703999619</v>
      </c>
      <c r="AU64" s="58">
        <f>'Inedible Tallow'!AU64+UCO!AU64+'Choice White Grease'!AU64+'Poultry Fat'!AU64</f>
        <v>41.880359661064404</v>
      </c>
      <c r="AV64" s="58">
        <f>'Inedible Tallow'!AV64+UCO!AV64+'Choice White Grease'!AV64+'Poultry Fat'!AV64</f>
        <v>42.075401753997753</v>
      </c>
      <c r="AW64" s="58">
        <f>'Inedible Tallow'!AW64+UCO!AW64+'Choice White Grease'!AW64+'Poultry Fat'!AW64</f>
        <v>42.255213826686941</v>
      </c>
      <c r="AX64" s="58">
        <f>'Inedible Tallow'!AX64+UCO!AX64+'Choice White Grease'!AX64+'Poultry Fat'!AX64</f>
        <v>42.376211130653175</v>
      </c>
      <c r="AY64" s="58">
        <f>'Inedible Tallow'!AY64+UCO!AY64+'Choice White Grease'!AY64+'Poultry Fat'!AY64</f>
        <v>42.53708082222041</v>
      </c>
      <c r="AZ64" s="58">
        <f>'Inedible Tallow'!AZ64+UCO!AZ64+'Choice White Grease'!AZ64+'Poultry Fat'!AZ64</f>
        <v>42.730466055786451</v>
      </c>
      <c r="BA64" s="58">
        <f>'Inedible Tallow'!BA64+UCO!BA64+'Choice White Grease'!BA64+'Poultry Fat'!BA64</f>
        <v>42.888837334571555</v>
      </c>
      <c r="BB64" s="58">
        <f>'Inedible Tallow'!BB64+UCO!BB64+'Choice White Grease'!BB64+'Poultry Fat'!BB64</f>
        <v>43.097247582431649</v>
      </c>
      <c r="BC64" s="58">
        <f>'Inedible Tallow'!BC64+UCO!BC64+'Choice White Grease'!BC64+'Poultry Fat'!BC64</f>
        <v>43.21145309174269</v>
      </c>
      <c r="BD64" s="58">
        <f>'Inedible Tallow'!BD64+UCO!BD64+'Choice White Grease'!BD64+'Poultry Fat'!BD64</f>
        <v>43.417410822445248</v>
      </c>
      <c r="BE64" s="58">
        <f>'Inedible Tallow'!BE64+UCO!BE64+'Choice White Grease'!BE64+'Poultry Fat'!BE64</f>
        <v>43.597235741562329</v>
      </c>
    </row>
    <row r="65" spans="1:57" x14ac:dyDescent="0.2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3907-744F-4125-B6A6-F9A84426F2A0}">
  <dimension ref="A1:XFA193"/>
  <sheetViews>
    <sheetView zoomScaleNormal="100" workbookViewId="0">
      <pane xSplit="1" ySplit="2" topLeftCell="Y125" activePane="bottomRight" state="frozen"/>
      <selection pane="topRight"/>
      <selection pane="bottomLeft"/>
      <selection pane="bottomRight" activeCell="Z146" sqref="Z146"/>
    </sheetView>
  </sheetViews>
  <sheetFormatPr defaultColWidth="9" defaultRowHeight="11.25" x14ac:dyDescent="0.2"/>
  <cols>
    <col min="1" max="1" width="35.5" style="38" customWidth="1"/>
    <col min="2" max="24" width="10.83203125" style="38" hidden="1" customWidth="1"/>
    <col min="25" max="27" width="10.83203125" style="38" customWidth="1"/>
    <col min="28" max="28" width="10.83203125" style="62" customWidth="1"/>
    <col min="29" max="57" width="10.83203125" style="38" customWidth="1"/>
    <col min="58" max="16384" width="9" style="38"/>
  </cols>
  <sheetData>
    <row r="1" spans="1:1023 1037:2045 2059:3067 3081:4089 4103:5111 5125:6133 6147:7155 7169:8191 8205:9213 9227:10235 10249:11257 11271:12279 12293:13301 13315:14323 14337:15359 15373:16381" x14ac:dyDescent="0.2">
      <c r="A1" s="36" t="s">
        <v>79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6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1023 1037:2045 2059:3067 3081:4089 4103:5111 5125:6133 6147:7155 7169:8191 8205:9213 9227:10235 10249:11257 11271:12279 12293:13301 13315:14323 14337:15359 15373:16381" s="65" customFormat="1" ht="22.5" x14ac:dyDescent="0.2">
      <c r="A2" s="63" t="s">
        <v>80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</row>
    <row r="3" spans="1:1023 1037:2045 2059:3067 3081:4089 4103:5111 5125:6133 6147:7155 7169:8191 8205:9213 9227:10235 10249:11257 11271:12279 12293:13301 13315:14323 14337:15359 15373:16381" ht="12" thickBot="1" x14ac:dyDescent="0.25">
      <c r="A3" s="66"/>
      <c r="B3" s="66" t="e">
        <f>'[6]Soy Complex'!AK$3</f>
        <v>#REF!</v>
      </c>
      <c r="C3" s="66" t="e">
        <f>'[7]Soy Complex'!AL$3</f>
        <v>#REF!</v>
      </c>
      <c r="D3" s="66" t="str">
        <f>'[8]Soy Complex'!AM$3</f>
        <v xml:space="preserve">97/98 </v>
      </c>
      <c r="E3" s="66" t="str">
        <f>'[8]Soy Complex'!AN$3</f>
        <v xml:space="preserve">98/99 </v>
      </c>
      <c r="F3" s="66" t="str">
        <f>'[8]Soy Complex'!AO$3</f>
        <v xml:space="preserve">99/00 </v>
      </c>
      <c r="G3" s="66" t="str">
        <f>'[8]Soy Complex'!AP$3</f>
        <v xml:space="preserve">00/01 </v>
      </c>
      <c r="H3" s="66" t="str">
        <f>'[8]Soy Complex'!AQ$3</f>
        <v xml:space="preserve">01/02 </v>
      </c>
      <c r="I3" s="66" t="str">
        <f>'[8]Soy Complex'!AR$3</f>
        <v xml:space="preserve">02/03 </v>
      </c>
      <c r="J3" s="66" t="str">
        <f>'[8]Soy Complex'!AS$3</f>
        <v xml:space="preserve">03/04 </v>
      </c>
      <c r="K3" s="66" t="str">
        <f>'[8]Soy Complex'!AT$3</f>
        <v xml:space="preserve">04/05 </v>
      </c>
      <c r="L3" s="66" t="str">
        <f>'[8]Soy Complex'!AU$3</f>
        <v xml:space="preserve">05/06 </v>
      </c>
      <c r="M3" s="66" t="str">
        <f>'[8]Soy Complex'!AV$3</f>
        <v xml:space="preserve">06/07 </v>
      </c>
      <c r="N3" s="66" t="str">
        <f>'[8]Soy Complex'!AW$3</f>
        <v xml:space="preserve">07/08 </v>
      </c>
      <c r="O3" s="66" t="str">
        <f>'[8]Soy Complex'!AX$3</f>
        <v xml:space="preserve">08/09 </v>
      </c>
      <c r="P3" s="66" t="str">
        <f>'[8]Soy Complex'!AY$3</f>
        <v xml:space="preserve">09/10 </v>
      </c>
      <c r="Q3" s="66" t="str">
        <f>'[8]Soy Complex'!AZ$3</f>
        <v xml:space="preserve">10/11 </v>
      </c>
      <c r="R3" s="66" t="str">
        <f>'[8]Soy Complex'!BA$3</f>
        <v xml:space="preserve">11/12 </v>
      </c>
      <c r="S3" s="66" t="str">
        <f>'[8]Soy Complex'!BB$3</f>
        <v xml:space="preserve">12/13 </v>
      </c>
      <c r="T3" s="66" t="str">
        <f>'[8]Soy Complex'!BC$3</f>
        <v xml:space="preserve">13/14 </v>
      </c>
      <c r="U3" s="66" t="str">
        <f>'[8]Soy Complex'!BD$3</f>
        <v xml:space="preserve">14/15 </v>
      </c>
      <c r="V3" s="66" t="str">
        <f>'[8]Soy Complex'!BE$3</f>
        <v xml:space="preserve">15/16 </v>
      </c>
      <c r="W3" s="66" t="str">
        <f>'[8]Soy Complex'!BF$3</f>
        <v xml:space="preserve">16/17 </v>
      </c>
      <c r="X3" s="66" t="str">
        <f>'[8]Soy Complex'!BG$3</f>
        <v xml:space="preserve">17/18 </v>
      </c>
      <c r="Y3" s="67">
        <v>2018</v>
      </c>
      <c r="Z3" s="67">
        <v>2019</v>
      </c>
      <c r="AA3" s="67">
        <v>2020</v>
      </c>
      <c r="AB3" s="67">
        <v>2021</v>
      </c>
      <c r="AC3" s="67">
        <v>2022</v>
      </c>
      <c r="AD3" s="67">
        <v>2023</v>
      </c>
      <c r="AE3" s="67">
        <v>2024</v>
      </c>
      <c r="AF3" s="67">
        <v>2025</v>
      </c>
      <c r="AG3" s="67">
        <v>2026</v>
      </c>
      <c r="AH3" s="67">
        <v>2027</v>
      </c>
      <c r="AI3" s="67">
        <v>2028</v>
      </c>
      <c r="AJ3" s="67">
        <v>2029</v>
      </c>
      <c r="AK3" s="67">
        <v>2030</v>
      </c>
      <c r="AL3" s="67">
        <v>2031</v>
      </c>
      <c r="AM3" s="67">
        <v>2032</v>
      </c>
      <c r="AN3" s="67">
        <v>2033</v>
      </c>
      <c r="AO3" s="67">
        <v>2034</v>
      </c>
      <c r="AP3" s="67">
        <v>2035</v>
      </c>
      <c r="AQ3" s="67">
        <v>2036</v>
      </c>
      <c r="AR3" s="67">
        <v>2037</v>
      </c>
      <c r="AS3" s="67">
        <v>2038</v>
      </c>
      <c r="AT3" s="67">
        <v>2039</v>
      </c>
      <c r="AU3" s="67">
        <v>2040</v>
      </c>
      <c r="AV3" s="67">
        <v>2041</v>
      </c>
      <c r="AW3" s="67">
        <v>2042</v>
      </c>
      <c r="AX3" s="67">
        <v>2043</v>
      </c>
      <c r="AY3" s="67">
        <v>2044</v>
      </c>
      <c r="AZ3" s="67">
        <v>2045</v>
      </c>
      <c r="BA3" s="67">
        <v>2046</v>
      </c>
      <c r="BB3" s="67">
        <v>2047</v>
      </c>
      <c r="BC3" s="67">
        <v>2048</v>
      </c>
      <c r="BD3" s="67">
        <v>2049</v>
      </c>
      <c r="BE3" s="67">
        <v>2050</v>
      </c>
    </row>
    <row r="4" spans="1:1023 1037:2045 2059:3067 3081:4089 4103:5111 5125:6133 6147:7155 7169:8191 8205:9213 9227:10235 10249:11257 11271:12279 12293:13301 13315:14323 14337:15359 15373:16381" s="74" customFormat="1" x14ac:dyDescent="0.2">
      <c r="A4" s="68" t="s">
        <v>81</v>
      </c>
      <c r="B4" s="69">
        <f>((('[13]Canada Soy Complex'!AG4*2.47105)+('[13]Mexico Soy Complex'!D4*2.47105))/1000)+('[8]Soy Complex'!AK4)</f>
        <v>62.494999999999997</v>
      </c>
      <c r="C4" s="70">
        <f>((('[13]Canada Soy Complex'!AH4*2.47105)+('[13]Mexico Soy Complex'!E4*2.47105))/1000)+('[8]Soy Complex'!AL4)</f>
        <v>64.194999999999993</v>
      </c>
      <c r="D4" s="70">
        <f>((('[13]Canada Soy Complex'!AI4*2.47105)+('[13]Mexico Soy Complex'!F4*2.47105))/1000)+('[8]Soy Complex'!AM4)</f>
        <v>70.004999999999995</v>
      </c>
      <c r="E4" s="70">
        <f>((('[13]Canada Soy Complex'!AJ4*2.47105)+('[13]Mexico Soy Complex'!G4*2.47105))/1000)+('[8]Soy Complex'!AN4)</f>
        <v>72.025000000000006</v>
      </c>
      <c r="F4" s="70">
        <f>((('[1]Canada Soy Complex'!AK4*2.47105)+('[1]Mexico Soy Complex'!H4*2.47105))/1000)+('[8]Soy Complex'!AO4)</f>
        <v>76.396262950000008</v>
      </c>
      <c r="G4" s="70">
        <f>((('[1]Canada Soy Complex'!AL4*2.47105)+('[1]Mexico Soy Complex'!I4*2.47105))/1000)+('[8]Soy Complex'!AP4)</f>
        <v>77.092139885000009</v>
      </c>
      <c r="H4" s="70">
        <f>((('[1]Canada Soy Complex'!AM4*2.47105)+('[1]Mexico Soy Complex'!J4*2.47105))/1000)+('[8]Soy Complex'!AQ4)</f>
        <v>76.870993075000001</v>
      </c>
      <c r="I4" s="70">
        <f>((('[1]Canada Soy Complex'!AN4*2.47105)+('[1]Mexico Soy Complex'!K4*2.47105))/1000)+('[8]Soy Complex'!AR4)</f>
        <v>76.632475314999994</v>
      </c>
      <c r="J4" s="70">
        <f>((('[1]Canada Soy Complex'!AO4*2.47105)+('[1]Mexico Soy Complex'!L4*2.47105))/1000)+('[8]Soy Complex'!AS4)</f>
        <v>76.190850189999992</v>
      </c>
      <c r="K4" s="70">
        <f>((('[1]Canada Soy Complex'!AP4*2.47105)+('[1]Mexico Soy Complex'!M4*2.47105))/1000)+('[8]Soy Complex'!AT4)</f>
        <v>78.477199150000004</v>
      </c>
      <c r="L4" s="70">
        <f>((('[1]Canada Soy Complex'!AQ4*2.47105)+('[1]Mexico Soy Complex'!N4*2.47105))/1000)+('[8]Soy Complex'!AU4)</f>
        <v>75.176164020000002</v>
      </c>
      <c r="M4" s="70">
        <f>((('[1]Canada Soy Complex'!AR4*2.47105)+('[1]Mexico Soy Complex'!O4*2.47105))/1000)+('[8]Soy Complex'!AV4)</f>
        <v>78.656526925000009</v>
      </c>
      <c r="N4" s="70">
        <f>((('[1]Canada Soy Complex'!AS4*2.47105)+('[1]Mexico Soy Complex'!P4*2.47105))/1000)+('[8]Soy Complex'!AW4)</f>
        <v>67.802630949999994</v>
      </c>
      <c r="O4" s="71">
        <f>((('[1]Canada Soy Complex'!AT4*2.47105)+('[1]Mexico Soy Complex'!Q4*2.47105))/1000)+('[8]Soy Complex'!AX4)</f>
        <v>78.886874520000006</v>
      </c>
      <c r="P4" s="70">
        <f>((('[1]Canada Soy Complex'!AU4*2.47105)+('[1]Mexico Soy Complex'!R4*2.47105))/1000)+('[8]Soy Complex'!AY4)</f>
        <v>81.129652134999986</v>
      </c>
      <c r="Q4" s="70">
        <f>((('[1]Canada Soy Complex'!AV4*2.47105)+('[1]Mexico Soy Complex'!S4*2.47105))/1000)+('[8]Soy Complex'!AZ4)</f>
        <v>81.537819544999991</v>
      </c>
      <c r="R4" s="70">
        <f>((('[1]Canada Soy Complex'!AW4*2.47105)+('[1]Mexico Soy Complex'!T4*2.47105))/1000)+('[8]Soy Complex'!BA4)</f>
        <v>79.293240740000002</v>
      </c>
      <c r="S4" s="70">
        <f>((('[1]Canada Soy Complex'!AX4*2.47105)+('[1]Mexico Soy Complex'!U4*2.47105))/1000)+('[8]Soy Complex'!BB4)</f>
        <v>81.747944364999995</v>
      </c>
      <c r="T4" s="70">
        <f>((('[1]Canada Soy Complex'!AY4*2.47105)+('[1]Mexico Soy Complex'!V4*2.47105))/1000)+('[8]Soy Complex'!BC4)</f>
        <v>81.868586750000006</v>
      </c>
      <c r="U4" s="70">
        <f>((('[1]Canada Soy Complex'!AZ4*2.47105)+('[1]Mexico Soy Complex'!W4*2.47105))/1000)+('[8]Soy Complex'!BD4)</f>
        <v>89.408157680000002</v>
      </c>
      <c r="V4" s="70">
        <f>((('[1]Canada Soy Complex'!BA4*2.47105)+('[1]Mexico Soy Complex'!X4*2.47105))/1000)+('[8]Soy Complex'!BE4)</f>
        <v>88.824659740000001</v>
      </c>
      <c r="W4" s="70">
        <f>((('[1]Canada Soy Complex'!BB4*2.47105)+('[1]Mexico Soy Complex'!Y4*2.47105))/1000)+('[8]Soy Complex'!BF4)</f>
        <v>89.801621659999995</v>
      </c>
      <c r="X4" s="70">
        <f>((('[1]Canada Soy Complex'!BC4*2.47105)+('[1]Mexico Soy Complex'!Z4*2.47105))/1000)+('[8]Soy Complex'!BG4)</f>
        <v>98.123475995000007</v>
      </c>
      <c r="Y4" s="70">
        <f>((('[1]Canada Soy Complex'!BD4*2.47105)+('[1]Mexico Soy Complex'!AA4*2.47105))/1000)+('[8]Soy Complex'!BH4)</f>
        <v>95.969059334999997</v>
      </c>
      <c r="Z4" s="70">
        <f>((('[1]Canada Soy Complex'!BE4*2.47105)+('[1]Mexico Soy Complex'!AB4*2.47105))/1000)+('[8]Soy Complex'!BI4)</f>
        <v>82.197315875000001</v>
      </c>
      <c r="AA4" s="70">
        <f>((('[1]Canada Soy Complex'!BF4*2.47105)+('[1]Mexico Soy Complex'!AC4*2.47105))/1000)+('[8]Soy Complex'!BJ4)</f>
        <v>88.819715494999997</v>
      </c>
      <c r="AB4" s="70">
        <f>((('[1]Canada Soy Complex'!BG4*2.47105)+('[1]Mexico Soy Complex'!AD4*2.47105))/1000)+('[8]Soy Complex'!BK4)</f>
        <v>92.822589038399997</v>
      </c>
      <c r="AC4" s="72">
        <f>((('[1]Canada Soy Complex'!BH4*2.47105)+('[1]Mexico Soy Complex'!AE4*2.47105))/1000)+('[8]Soy Complex'!BL4)</f>
        <v>93.033337474999996</v>
      </c>
      <c r="AD4" s="72">
        <f>((('[1]Canada Soy Complex'!BI4*2.47105)+('[1]Mexico Soy Complex'!AF4*2.47105))/1000)+('[8]Soy Complex'!BM4)</f>
        <v>89.382256999999996</v>
      </c>
      <c r="AE4" s="72">
        <f>((('[1]Canada Soy Complex'!BJ4*2.47105)+('[1]Mexico Soy Complex'!AG4*2.47105))/1000)+('[8]Soy Complex'!BN4)</f>
        <v>92.943454250000002</v>
      </c>
      <c r="AF4" s="72">
        <f>((('[1]Canada Soy Complex'!BK4*2.47105)+('[1]Mexico Soy Complex'!AH4*2.47105))/1000)+('[8]Soy Complex'!BO4)</f>
        <v>89.372296249999991</v>
      </c>
      <c r="AG4" s="72">
        <f>((('[1]Canada Soy Complex'!BL4*2.47105)+('[1]Mexico Soy Complex'!AI4*2.47105))/1000)+('[8]Soy Complex'!BP4)</f>
        <v>90.078783000000001</v>
      </c>
      <c r="AH4" s="72">
        <f>((('[1]Canada Soy Complex'!BM4*2.47105)+('[1]Mexico Soy Complex'!AJ4*2.47105))/1000)+('[8]Soy Complex'!BQ4)</f>
        <v>89.140559249999995</v>
      </c>
      <c r="AI4" s="72">
        <f>((('[1]Canada Soy Complex'!BN4*2.47105)+('[1]Mexico Soy Complex'!AK4*2.47105))/1000)+('[8]Soy Complex'!BR4)</f>
        <v>88.214690750000003</v>
      </c>
      <c r="AJ4" s="72">
        <f>((('[1]Canada Soy Complex'!BO4*2.47105)+('[1]Mexico Soy Complex'!AL4*2.47105))/1000)+('[8]Soy Complex'!BS4)</f>
        <v>95.276466999999997</v>
      </c>
      <c r="AK4" s="72">
        <f>((('[1]Canada Soy Complex'!BP4*2.47105)+('[1]Mexico Soy Complex'!AM4*2.47105))/1000)+('[8]Soy Complex'!BT4)</f>
        <v>96.350598500000004</v>
      </c>
      <c r="AL4" s="72">
        <f>((('[1]Canada Soy Complex'!BQ4*2.47105)+('[1]Mexico Soy Complex'!AN4*2.47105))/1000)+('[8]Soy Complex'!BU4)</f>
        <v>97.412374749999998</v>
      </c>
      <c r="AM4" s="72">
        <f>((('[1]Canada Soy Complex'!BR4*2.47105)+('[1]Mexico Soy Complex'!AO4*2.47105))/1000)+('[8]Soy Complex'!BV4)</f>
        <v>97.486506250000005</v>
      </c>
      <c r="AN4" s="72">
        <f>((('[1]Canada Soy Complex'!BS4*2.47105)+('[1]Mexico Soy Complex'!AP4*2.47105))/1000)+('[8]Soy Complex'!BW4)</f>
        <v>97.560637749999998</v>
      </c>
      <c r="AO4" s="70">
        <f>((('[1]Canada Soy Complex'!BT4*2.47105)+('[1]Mexico Soy Complex'!AQ4*2.47105))/1000)+('[8]Soy Complex'!BX4)</f>
        <v>97.134769250000005</v>
      </c>
      <c r="AP4" s="73">
        <f>((('[1]Canada Soy Complex'!BU4*2.47105)+('[1]Mexico Soy Complex'!AR4*2.47105))/1000)+('[8]Soy Complex'!BY4)</f>
        <v>97.696545499999999</v>
      </c>
      <c r="AQ4" s="73">
        <f>((('[1]Canada Soy Complex'!BV4*2.47105)+('[1]Mexico Soy Complex'!AS4*2.47105))/1000)+('[8]Soy Complex'!BZ4)</f>
        <v>97.770677000000006</v>
      </c>
      <c r="AR4" s="73">
        <f>((('[1]Canada Soy Complex'!BW4*2.47105)+('[1]Mexico Soy Complex'!AT4*2.47105))/1000)+('[8]Soy Complex'!CA4)</f>
        <v>97.83245325</v>
      </c>
      <c r="AS4" s="73">
        <f>((('[1]Canada Soy Complex'!BX4*2.47105)+('[1]Mexico Soy Complex'!AU4*2.47105))/1000)+('[8]Soy Complex'!CB4)</f>
        <v>97.906584750000007</v>
      </c>
      <c r="AT4" s="73">
        <f>((('[1]Canada Soy Complex'!BY4*2.47105)+('[1]Mexico Soy Complex'!AV4*2.47105))/1000)+('[8]Soy Complex'!CC4)</f>
        <v>97.98071625</v>
      </c>
      <c r="AU4" s="73">
        <f>((('[1]Canada Soy Complex'!BZ4*2.47105)+('[1]Mexico Soy Complex'!AW4*2.47105))/1000)+('[8]Soy Complex'!CD4)</f>
        <v>98.042492499999994</v>
      </c>
      <c r="AV4" s="73">
        <f>((('[1]Canada Soy Complex'!CK4*2.47105)+('[1]Mexico Soy Complex'!AX4*2.47105))/1000)+('[8]Soy Complex'!CE4)</f>
        <v>98.116624000000002</v>
      </c>
      <c r="AW4" s="73">
        <f>((('[1]Canada Soy Complex'!CL4*2.47105)+('[1]Mexico Soy Complex'!BI4*2.47105))/1000)+('[8]Soy Complex'!CF4)</f>
        <v>91</v>
      </c>
      <c r="AX4" s="73" t="e">
        <f>((('[1]Canada Soy Complex'!CM4*2.47105)+('[1]Mexico Soy Complex'!BJ4*2.47105))/1000)+('[8]Soy Complex'!CG4)</f>
        <v>#VALUE!</v>
      </c>
      <c r="AY4" s="73" t="e">
        <f>((('[1]Canada Soy Complex'!CN4*2.47105)+('[1]Mexico Soy Complex'!BK4*2.47105))/1000)+('[8]Soy Complex'!CH4)</f>
        <v>#VALUE!</v>
      </c>
      <c r="AZ4" s="73">
        <f>((('[1]Canada Soy Complex'!CO4*2.47105)+('[1]Mexico Soy Complex'!BL4*2.47105))/1000)+('[8]Soy Complex'!CI4)</f>
        <v>91</v>
      </c>
      <c r="BA4" s="73">
        <f>((('[1]Canada Soy Complex'!CP4*2.47105)+('[1]Mexico Soy Complex'!BM4*2.47105))/1000)+('[8]Soy Complex'!CJ4)</f>
        <v>91</v>
      </c>
      <c r="BB4" s="73">
        <f>((('[1]Canada Soy Complex'!CQ4*2.47105)+('[1]Mexico Soy Complex'!BN4*2.47105))/1000)+('[8]Soy Complex'!CK4)</f>
        <v>91</v>
      </c>
      <c r="BC4" s="73">
        <f>((('[1]Canada Soy Complex'!CR4*2.47105)+('[1]Mexico Soy Complex'!BO4*2.47105))/1000)+('[8]Soy Complex'!CL4)</f>
        <v>91</v>
      </c>
      <c r="BD4" s="73">
        <f>((('[1]Canada Soy Complex'!CS4*2.47105)+('[1]Mexico Soy Complex'!BP4*2.47105))/1000)+('[8]Soy Complex'!CM4)</f>
        <v>91</v>
      </c>
      <c r="BE4" s="73">
        <f>((('[1]Canada Soy Complex'!CT4*2.47105)+('[1]Mexico Soy Complex'!BQ4*2.47105))/1000)+('[8]Soy Complex'!CN4)</f>
        <v>91</v>
      </c>
      <c r="BS4" s="75"/>
      <c r="CG4" s="75"/>
      <c r="CU4" s="75"/>
      <c r="DI4" s="75"/>
      <c r="DW4" s="75"/>
      <c r="EK4" s="75"/>
      <c r="EY4" s="75"/>
      <c r="FM4" s="75"/>
      <c r="GA4" s="75"/>
      <c r="GO4" s="75"/>
      <c r="HC4" s="75"/>
      <c r="HQ4" s="75"/>
      <c r="IE4" s="75"/>
      <c r="IS4" s="75"/>
      <c r="JG4" s="75"/>
      <c r="JU4" s="75"/>
      <c r="KI4" s="75"/>
      <c r="KW4" s="75"/>
      <c r="LK4" s="75"/>
      <c r="LY4" s="75"/>
      <c r="MM4" s="75"/>
      <c r="NA4" s="75"/>
      <c r="NO4" s="75"/>
      <c r="OC4" s="75"/>
      <c r="OQ4" s="75"/>
      <c r="PE4" s="75"/>
      <c r="PS4" s="75"/>
      <c r="QG4" s="75"/>
      <c r="QU4" s="75"/>
      <c r="RI4" s="75"/>
      <c r="RW4" s="75"/>
      <c r="SK4" s="75"/>
      <c r="SY4" s="75"/>
      <c r="TM4" s="75"/>
      <c r="UA4" s="75"/>
      <c r="UO4" s="75"/>
      <c r="VC4" s="75"/>
      <c r="VQ4" s="75"/>
      <c r="WE4" s="75"/>
      <c r="WS4" s="75"/>
      <c r="XG4" s="75"/>
      <c r="XU4" s="75"/>
      <c r="YI4" s="75"/>
      <c r="YW4" s="75"/>
      <c r="ZK4" s="75"/>
      <c r="ZY4" s="75"/>
      <c r="AAM4" s="75"/>
      <c r="ABA4" s="75"/>
      <c r="ABO4" s="75"/>
      <c r="ACC4" s="75"/>
      <c r="ACQ4" s="75"/>
      <c r="ADE4" s="75"/>
      <c r="ADS4" s="75"/>
      <c r="AEG4" s="75"/>
      <c r="AEU4" s="75"/>
      <c r="AFI4" s="75"/>
      <c r="AFW4" s="75"/>
      <c r="AGK4" s="75"/>
      <c r="AGY4" s="75"/>
      <c r="AHM4" s="75"/>
      <c r="AIA4" s="75"/>
      <c r="AIO4" s="75"/>
      <c r="AJC4" s="75"/>
      <c r="AJQ4" s="75"/>
      <c r="AKE4" s="75"/>
      <c r="AKS4" s="75"/>
      <c r="ALG4" s="75"/>
      <c r="ALU4" s="75"/>
      <c r="AMI4" s="75"/>
      <c r="AMW4" s="75"/>
      <c r="ANK4" s="75"/>
      <c r="ANY4" s="75"/>
      <c r="AOM4" s="75"/>
      <c r="APA4" s="75"/>
      <c r="APO4" s="75"/>
      <c r="AQC4" s="75"/>
      <c r="AQQ4" s="75"/>
      <c r="ARE4" s="75"/>
      <c r="ARS4" s="75"/>
      <c r="ASG4" s="75"/>
      <c r="ASU4" s="75"/>
      <c r="ATI4" s="75"/>
      <c r="ATW4" s="75"/>
      <c r="AUK4" s="75"/>
      <c r="AUY4" s="75"/>
      <c r="AVM4" s="75"/>
      <c r="AWA4" s="75"/>
      <c r="AWO4" s="75"/>
      <c r="AXC4" s="75"/>
      <c r="AXQ4" s="75"/>
      <c r="AYE4" s="75"/>
      <c r="AYS4" s="75"/>
      <c r="AZG4" s="75"/>
      <c r="AZU4" s="75"/>
      <c r="BAI4" s="75"/>
      <c r="BAW4" s="75"/>
      <c r="BBK4" s="75"/>
      <c r="BBY4" s="75"/>
      <c r="BCM4" s="75"/>
      <c r="BDA4" s="75"/>
      <c r="BDO4" s="75"/>
      <c r="BEC4" s="75"/>
      <c r="BEQ4" s="75"/>
      <c r="BFE4" s="75"/>
      <c r="BFS4" s="75"/>
      <c r="BGG4" s="75"/>
      <c r="BGU4" s="75"/>
      <c r="BHI4" s="75"/>
      <c r="BHW4" s="75"/>
      <c r="BIK4" s="75"/>
      <c r="BIY4" s="75"/>
      <c r="BJM4" s="75"/>
      <c r="BKA4" s="75"/>
      <c r="BKO4" s="75"/>
      <c r="BLC4" s="75"/>
      <c r="BLQ4" s="75"/>
      <c r="BME4" s="75"/>
      <c r="BMS4" s="75"/>
      <c r="BNG4" s="75"/>
      <c r="BNU4" s="75"/>
      <c r="BOI4" s="75"/>
      <c r="BOW4" s="75"/>
      <c r="BPK4" s="75"/>
      <c r="BPY4" s="75"/>
      <c r="BQM4" s="75"/>
      <c r="BRA4" s="75"/>
      <c r="BRO4" s="75"/>
      <c r="BSC4" s="75"/>
      <c r="BSQ4" s="75"/>
      <c r="BTE4" s="75"/>
      <c r="BTS4" s="75"/>
      <c r="BUG4" s="75"/>
      <c r="BUU4" s="75"/>
      <c r="BVI4" s="75"/>
      <c r="BVW4" s="75"/>
      <c r="BWK4" s="75"/>
      <c r="BWY4" s="75"/>
      <c r="BXM4" s="75"/>
      <c r="BYA4" s="75"/>
      <c r="BYO4" s="75"/>
      <c r="BZC4" s="75"/>
      <c r="BZQ4" s="75"/>
      <c r="CAE4" s="75"/>
      <c r="CAS4" s="75"/>
      <c r="CBG4" s="75"/>
      <c r="CBU4" s="75"/>
      <c r="CCI4" s="75"/>
      <c r="CCW4" s="75"/>
      <c r="CDK4" s="75"/>
      <c r="CDY4" s="75"/>
      <c r="CEM4" s="75"/>
      <c r="CFA4" s="75"/>
      <c r="CFO4" s="75"/>
      <c r="CGC4" s="75"/>
      <c r="CGQ4" s="75"/>
      <c r="CHE4" s="75"/>
      <c r="CHS4" s="75"/>
      <c r="CIG4" s="75"/>
      <c r="CIU4" s="75"/>
      <c r="CJI4" s="75"/>
      <c r="CJW4" s="75"/>
      <c r="CKK4" s="75"/>
      <c r="CKY4" s="75"/>
      <c r="CLM4" s="75"/>
      <c r="CMA4" s="75"/>
      <c r="CMO4" s="75"/>
      <c r="CNC4" s="75"/>
      <c r="CNQ4" s="75"/>
      <c r="COE4" s="75"/>
      <c r="COS4" s="75"/>
      <c r="CPG4" s="75"/>
      <c r="CPU4" s="75"/>
      <c r="CQI4" s="75"/>
      <c r="CQW4" s="75"/>
      <c r="CRK4" s="75"/>
      <c r="CRY4" s="75"/>
      <c r="CSM4" s="75"/>
      <c r="CTA4" s="75"/>
      <c r="CTO4" s="75"/>
      <c r="CUC4" s="75"/>
      <c r="CUQ4" s="75"/>
      <c r="CVE4" s="75"/>
      <c r="CVS4" s="75"/>
      <c r="CWG4" s="75"/>
      <c r="CWU4" s="75"/>
      <c r="CXI4" s="75"/>
      <c r="CXW4" s="75"/>
      <c r="CYK4" s="75"/>
      <c r="CYY4" s="75"/>
      <c r="CZM4" s="75"/>
      <c r="DAA4" s="75"/>
      <c r="DAO4" s="75"/>
      <c r="DBC4" s="75"/>
      <c r="DBQ4" s="75"/>
      <c r="DCE4" s="75"/>
      <c r="DCS4" s="75"/>
      <c r="DDG4" s="75"/>
      <c r="DDU4" s="75"/>
      <c r="DEI4" s="75"/>
      <c r="DEW4" s="75"/>
      <c r="DFK4" s="75"/>
      <c r="DFY4" s="75"/>
      <c r="DGM4" s="75"/>
      <c r="DHA4" s="75"/>
      <c r="DHO4" s="75"/>
      <c r="DIC4" s="75"/>
      <c r="DIQ4" s="75"/>
      <c r="DJE4" s="75"/>
      <c r="DJS4" s="75"/>
      <c r="DKG4" s="75"/>
      <c r="DKU4" s="75"/>
      <c r="DLI4" s="75"/>
      <c r="DLW4" s="75"/>
      <c r="DMK4" s="75"/>
      <c r="DMY4" s="75"/>
      <c r="DNM4" s="75"/>
      <c r="DOA4" s="75"/>
      <c r="DOO4" s="75"/>
      <c r="DPC4" s="75"/>
      <c r="DPQ4" s="75"/>
      <c r="DQE4" s="75"/>
      <c r="DQS4" s="75"/>
      <c r="DRG4" s="75"/>
      <c r="DRU4" s="75"/>
      <c r="DSI4" s="75"/>
      <c r="DSW4" s="75"/>
      <c r="DTK4" s="75"/>
      <c r="DTY4" s="75"/>
      <c r="DUM4" s="75"/>
      <c r="DVA4" s="75"/>
      <c r="DVO4" s="75"/>
      <c r="DWC4" s="75"/>
      <c r="DWQ4" s="75"/>
      <c r="DXE4" s="75"/>
      <c r="DXS4" s="75"/>
      <c r="DYG4" s="75"/>
      <c r="DYU4" s="75"/>
      <c r="DZI4" s="75"/>
      <c r="DZW4" s="75"/>
      <c r="EAK4" s="75"/>
      <c r="EAY4" s="75"/>
      <c r="EBM4" s="75"/>
      <c r="ECA4" s="75"/>
      <c r="ECO4" s="75"/>
      <c r="EDC4" s="75"/>
      <c r="EDQ4" s="75"/>
      <c r="EEE4" s="75"/>
      <c r="EES4" s="75"/>
      <c r="EFG4" s="75"/>
      <c r="EFU4" s="75"/>
      <c r="EGI4" s="75"/>
      <c r="EGW4" s="75"/>
      <c r="EHK4" s="75"/>
      <c r="EHY4" s="75"/>
      <c r="EIM4" s="75"/>
      <c r="EJA4" s="75"/>
      <c r="EJO4" s="75"/>
      <c r="EKC4" s="75"/>
      <c r="EKQ4" s="75"/>
      <c r="ELE4" s="75"/>
      <c r="ELS4" s="75"/>
      <c r="EMG4" s="75"/>
      <c r="EMU4" s="75"/>
      <c r="ENI4" s="75"/>
      <c r="ENW4" s="75"/>
      <c r="EOK4" s="75"/>
      <c r="EOY4" s="75"/>
      <c r="EPM4" s="75"/>
      <c r="EQA4" s="75"/>
      <c r="EQO4" s="75"/>
      <c r="ERC4" s="75"/>
      <c r="ERQ4" s="75"/>
      <c r="ESE4" s="75"/>
      <c r="ESS4" s="75"/>
      <c r="ETG4" s="75"/>
      <c r="ETU4" s="75"/>
      <c r="EUI4" s="75"/>
      <c r="EUW4" s="75"/>
      <c r="EVK4" s="75"/>
      <c r="EVY4" s="75"/>
      <c r="EWM4" s="75"/>
      <c r="EXA4" s="75"/>
      <c r="EXO4" s="75"/>
      <c r="EYC4" s="75"/>
      <c r="EYQ4" s="75"/>
      <c r="EZE4" s="75"/>
      <c r="EZS4" s="75"/>
      <c r="FAG4" s="75"/>
      <c r="FAU4" s="75"/>
      <c r="FBI4" s="75"/>
      <c r="FBW4" s="75"/>
      <c r="FCK4" s="75"/>
      <c r="FCY4" s="75"/>
      <c r="FDM4" s="75"/>
      <c r="FEA4" s="75"/>
      <c r="FEO4" s="75"/>
      <c r="FFC4" s="75"/>
      <c r="FFQ4" s="75"/>
      <c r="FGE4" s="75"/>
      <c r="FGS4" s="75"/>
      <c r="FHG4" s="75"/>
      <c r="FHU4" s="75"/>
      <c r="FII4" s="75"/>
      <c r="FIW4" s="75"/>
      <c r="FJK4" s="75"/>
      <c r="FJY4" s="75"/>
      <c r="FKM4" s="75"/>
      <c r="FLA4" s="75"/>
      <c r="FLO4" s="75"/>
      <c r="FMC4" s="75"/>
      <c r="FMQ4" s="75"/>
      <c r="FNE4" s="75"/>
      <c r="FNS4" s="75"/>
      <c r="FOG4" s="75"/>
      <c r="FOU4" s="75"/>
      <c r="FPI4" s="75"/>
      <c r="FPW4" s="75"/>
      <c r="FQK4" s="75"/>
      <c r="FQY4" s="75"/>
      <c r="FRM4" s="75"/>
      <c r="FSA4" s="75"/>
      <c r="FSO4" s="75"/>
      <c r="FTC4" s="75"/>
      <c r="FTQ4" s="75"/>
      <c r="FUE4" s="75"/>
      <c r="FUS4" s="75"/>
      <c r="FVG4" s="75"/>
      <c r="FVU4" s="75"/>
      <c r="FWI4" s="75"/>
      <c r="FWW4" s="75"/>
      <c r="FXK4" s="75"/>
      <c r="FXY4" s="75"/>
      <c r="FYM4" s="75"/>
      <c r="FZA4" s="75"/>
      <c r="FZO4" s="75"/>
      <c r="GAC4" s="75"/>
      <c r="GAQ4" s="75"/>
      <c r="GBE4" s="75"/>
      <c r="GBS4" s="75"/>
      <c r="GCG4" s="75"/>
      <c r="GCU4" s="75"/>
      <c r="GDI4" s="75"/>
      <c r="GDW4" s="75"/>
      <c r="GEK4" s="75"/>
      <c r="GEY4" s="75"/>
      <c r="GFM4" s="75"/>
      <c r="GGA4" s="75"/>
      <c r="GGO4" s="75"/>
      <c r="GHC4" s="75"/>
      <c r="GHQ4" s="75"/>
      <c r="GIE4" s="75"/>
      <c r="GIS4" s="75"/>
      <c r="GJG4" s="75"/>
      <c r="GJU4" s="75"/>
      <c r="GKI4" s="75"/>
      <c r="GKW4" s="75"/>
      <c r="GLK4" s="75"/>
      <c r="GLY4" s="75"/>
      <c r="GMM4" s="75"/>
      <c r="GNA4" s="75"/>
      <c r="GNO4" s="75"/>
      <c r="GOC4" s="75"/>
      <c r="GOQ4" s="75"/>
      <c r="GPE4" s="75"/>
      <c r="GPS4" s="75"/>
      <c r="GQG4" s="75"/>
      <c r="GQU4" s="75"/>
      <c r="GRI4" s="75"/>
      <c r="GRW4" s="75"/>
      <c r="GSK4" s="75"/>
      <c r="GSY4" s="75"/>
      <c r="GTM4" s="75"/>
      <c r="GUA4" s="75"/>
      <c r="GUO4" s="75"/>
      <c r="GVC4" s="75"/>
      <c r="GVQ4" s="75"/>
      <c r="GWE4" s="75"/>
      <c r="GWS4" s="75"/>
      <c r="GXG4" s="75"/>
      <c r="GXU4" s="75"/>
      <c r="GYI4" s="75"/>
      <c r="GYW4" s="75"/>
      <c r="GZK4" s="75"/>
      <c r="GZY4" s="75"/>
      <c r="HAM4" s="75"/>
      <c r="HBA4" s="75"/>
      <c r="HBO4" s="75"/>
      <c r="HCC4" s="75"/>
      <c r="HCQ4" s="75"/>
      <c r="HDE4" s="75"/>
      <c r="HDS4" s="75"/>
      <c r="HEG4" s="75"/>
      <c r="HEU4" s="75"/>
      <c r="HFI4" s="75"/>
      <c r="HFW4" s="75"/>
      <c r="HGK4" s="75"/>
      <c r="HGY4" s="75"/>
      <c r="HHM4" s="75"/>
      <c r="HIA4" s="75"/>
      <c r="HIO4" s="75"/>
      <c r="HJC4" s="75"/>
      <c r="HJQ4" s="75"/>
      <c r="HKE4" s="75"/>
      <c r="HKS4" s="75"/>
      <c r="HLG4" s="75"/>
      <c r="HLU4" s="75"/>
      <c r="HMI4" s="75"/>
      <c r="HMW4" s="75"/>
      <c r="HNK4" s="75"/>
      <c r="HNY4" s="75"/>
      <c r="HOM4" s="75"/>
      <c r="HPA4" s="75"/>
      <c r="HPO4" s="75"/>
      <c r="HQC4" s="75"/>
      <c r="HQQ4" s="75"/>
      <c r="HRE4" s="75"/>
      <c r="HRS4" s="75"/>
      <c r="HSG4" s="75"/>
      <c r="HSU4" s="75"/>
      <c r="HTI4" s="75"/>
      <c r="HTW4" s="75"/>
      <c r="HUK4" s="75"/>
      <c r="HUY4" s="75"/>
      <c r="HVM4" s="75"/>
      <c r="HWA4" s="75"/>
      <c r="HWO4" s="75"/>
      <c r="HXC4" s="75"/>
      <c r="HXQ4" s="75"/>
      <c r="HYE4" s="75"/>
      <c r="HYS4" s="75"/>
      <c r="HZG4" s="75"/>
      <c r="HZU4" s="75"/>
      <c r="IAI4" s="75"/>
      <c r="IAW4" s="75"/>
      <c r="IBK4" s="75"/>
      <c r="IBY4" s="75"/>
      <c r="ICM4" s="75"/>
      <c r="IDA4" s="75"/>
      <c r="IDO4" s="75"/>
      <c r="IEC4" s="75"/>
      <c r="IEQ4" s="75"/>
      <c r="IFE4" s="75"/>
      <c r="IFS4" s="75"/>
      <c r="IGG4" s="75"/>
      <c r="IGU4" s="75"/>
      <c r="IHI4" s="75"/>
      <c r="IHW4" s="75"/>
      <c r="IIK4" s="75"/>
      <c r="IIY4" s="75"/>
      <c r="IJM4" s="75"/>
      <c r="IKA4" s="75"/>
      <c r="IKO4" s="75"/>
      <c r="ILC4" s="75"/>
      <c r="ILQ4" s="75"/>
      <c r="IME4" s="75"/>
      <c r="IMS4" s="75"/>
      <c r="ING4" s="75"/>
      <c r="INU4" s="75"/>
      <c r="IOI4" s="75"/>
      <c r="IOW4" s="75"/>
      <c r="IPK4" s="75"/>
      <c r="IPY4" s="75"/>
      <c r="IQM4" s="75"/>
      <c r="IRA4" s="75"/>
      <c r="IRO4" s="75"/>
      <c r="ISC4" s="75"/>
      <c r="ISQ4" s="75"/>
      <c r="ITE4" s="75"/>
      <c r="ITS4" s="75"/>
      <c r="IUG4" s="75"/>
      <c r="IUU4" s="75"/>
      <c r="IVI4" s="75"/>
      <c r="IVW4" s="75"/>
      <c r="IWK4" s="75"/>
      <c r="IWY4" s="75"/>
      <c r="IXM4" s="75"/>
      <c r="IYA4" s="75"/>
      <c r="IYO4" s="75"/>
      <c r="IZC4" s="75"/>
      <c r="IZQ4" s="75"/>
      <c r="JAE4" s="75"/>
      <c r="JAS4" s="75"/>
      <c r="JBG4" s="75"/>
      <c r="JBU4" s="75"/>
      <c r="JCI4" s="75"/>
      <c r="JCW4" s="75"/>
      <c r="JDK4" s="75"/>
      <c r="JDY4" s="75"/>
      <c r="JEM4" s="75"/>
      <c r="JFA4" s="75"/>
      <c r="JFO4" s="75"/>
      <c r="JGC4" s="75"/>
      <c r="JGQ4" s="75"/>
      <c r="JHE4" s="75"/>
      <c r="JHS4" s="75"/>
      <c r="JIG4" s="75"/>
      <c r="JIU4" s="75"/>
      <c r="JJI4" s="75"/>
      <c r="JJW4" s="75"/>
      <c r="JKK4" s="75"/>
      <c r="JKY4" s="75"/>
      <c r="JLM4" s="75"/>
      <c r="JMA4" s="75"/>
      <c r="JMO4" s="75"/>
      <c r="JNC4" s="75"/>
      <c r="JNQ4" s="75"/>
      <c r="JOE4" s="75"/>
      <c r="JOS4" s="75"/>
      <c r="JPG4" s="75"/>
      <c r="JPU4" s="75"/>
      <c r="JQI4" s="75"/>
      <c r="JQW4" s="75"/>
      <c r="JRK4" s="75"/>
      <c r="JRY4" s="75"/>
      <c r="JSM4" s="75"/>
      <c r="JTA4" s="75"/>
      <c r="JTO4" s="75"/>
      <c r="JUC4" s="75"/>
      <c r="JUQ4" s="75"/>
      <c r="JVE4" s="75"/>
      <c r="JVS4" s="75"/>
      <c r="JWG4" s="75"/>
      <c r="JWU4" s="75"/>
      <c r="JXI4" s="75"/>
      <c r="JXW4" s="75"/>
      <c r="JYK4" s="75"/>
      <c r="JYY4" s="75"/>
      <c r="JZM4" s="75"/>
      <c r="KAA4" s="75"/>
      <c r="KAO4" s="75"/>
      <c r="KBC4" s="75"/>
      <c r="KBQ4" s="75"/>
      <c r="KCE4" s="75"/>
      <c r="KCS4" s="75"/>
      <c r="KDG4" s="75"/>
      <c r="KDU4" s="75"/>
      <c r="KEI4" s="75"/>
      <c r="KEW4" s="75"/>
      <c r="KFK4" s="75"/>
      <c r="KFY4" s="75"/>
      <c r="KGM4" s="75"/>
      <c r="KHA4" s="75"/>
      <c r="KHO4" s="75"/>
      <c r="KIC4" s="75"/>
      <c r="KIQ4" s="75"/>
      <c r="KJE4" s="75"/>
      <c r="KJS4" s="75"/>
      <c r="KKG4" s="75"/>
      <c r="KKU4" s="75"/>
      <c r="KLI4" s="75"/>
      <c r="KLW4" s="75"/>
      <c r="KMK4" s="75"/>
      <c r="KMY4" s="75"/>
      <c r="KNM4" s="75"/>
      <c r="KOA4" s="75"/>
      <c r="KOO4" s="75"/>
      <c r="KPC4" s="75"/>
      <c r="KPQ4" s="75"/>
      <c r="KQE4" s="75"/>
      <c r="KQS4" s="75"/>
      <c r="KRG4" s="75"/>
      <c r="KRU4" s="75"/>
      <c r="KSI4" s="75"/>
      <c r="KSW4" s="75"/>
      <c r="KTK4" s="75"/>
      <c r="KTY4" s="75"/>
      <c r="KUM4" s="75"/>
      <c r="KVA4" s="75"/>
      <c r="KVO4" s="75"/>
      <c r="KWC4" s="75"/>
      <c r="KWQ4" s="75"/>
      <c r="KXE4" s="75"/>
      <c r="KXS4" s="75"/>
      <c r="KYG4" s="75"/>
      <c r="KYU4" s="75"/>
      <c r="KZI4" s="75"/>
      <c r="KZW4" s="75"/>
      <c r="LAK4" s="75"/>
      <c r="LAY4" s="75"/>
      <c r="LBM4" s="75"/>
      <c r="LCA4" s="75"/>
      <c r="LCO4" s="75"/>
      <c r="LDC4" s="75"/>
      <c r="LDQ4" s="75"/>
      <c r="LEE4" s="75"/>
      <c r="LES4" s="75"/>
      <c r="LFG4" s="75"/>
      <c r="LFU4" s="75"/>
      <c r="LGI4" s="75"/>
      <c r="LGW4" s="75"/>
      <c r="LHK4" s="75"/>
      <c r="LHY4" s="75"/>
      <c r="LIM4" s="75"/>
      <c r="LJA4" s="75"/>
      <c r="LJO4" s="75"/>
      <c r="LKC4" s="75"/>
      <c r="LKQ4" s="75"/>
      <c r="LLE4" s="75"/>
      <c r="LLS4" s="75"/>
      <c r="LMG4" s="75"/>
      <c r="LMU4" s="75"/>
      <c r="LNI4" s="75"/>
      <c r="LNW4" s="75"/>
      <c r="LOK4" s="75"/>
      <c r="LOY4" s="75"/>
      <c r="LPM4" s="75"/>
      <c r="LQA4" s="75"/>
      <c r="LQO4" s="75"/>
      <c r="LRC4" s="75"/>
      <c r="LRQ4" s="75"/>
      <c r="LSE4" s="75"/>
      <c r="LSS4" s="75"/>
      <c r="LTG4" s="75"/>
      <c r="LTU4" s="75"/>
      <c r="LUI4" s="75"/>
      <c r="LUW4" s="75"/>
      <c r="LVK4" s="75"/>
      <c r="LVY4" s="75"/>
      <c r="LWM4" s="75"/>
      <c r="LXA4" s="75"/>
      <c r="LXO4" s="75"/>
      <c r="LYC4" s="75"/>
      <c r="LYQ4" s="75"/>
      <c r="LZE4" s="75"/>
      <c r="LZS4" s="75"/>
      <c r="MAG4" s="75"/>
      <c r="MAU4" s="75"/>
      <c r="MBI4" s="75"/>
      <c r="MBW4" s="75"/>
      <c r="MCK4" s="75"/>
      <c r="MCY4" s="75"/>
      <c r="MDM4" s="75"/>
      <c r="MEA4" s="75"/>
      <c r="MEO4" s="75"/>
      <c r="MFC4" s="75"/>
      <c r="MFQ4" s="75"/>
      <c r="MGE4" s="75"/>
      <c r="MGS4" s="75"/>
      <c r="MHG4" s="75"/>
      <c r="MHU4" s="75"/>
      <c r="MII4" s="75"/>
      <c r="MIW4" s="75"/>
      <c r="MJK4" s="75"/>
      <c r="MJY4" s="75"/>
      <c r="MKM4" s="75"/>
      <c r="MLA4" s="75"/>
      <c r="MLO4" s="75"/>
      <c r="MMC4" s="75"/>
      <c r="MMQ4" s="75"/>
      <c r="MNE4" s="75"/>
      <c r="MNS4" s="75"/>
      <c r="MOG4" s="75"/>
      <c r="MOU4" s="75"/>
      <c r="MPI4" s="75"/>
      <c r="MPW4" s="75"/>
      <c r="MQK4" s="75"/>
      <c r="MQY4" s="75"/>
      <c r="MRM4" s="75"/>
      <c r="MSA4" s="75"/>
      <c r="MSO4" s="75"/>
      <c r="MTC4" s="75"/>
      <c r="MTQ4" s="75"/>
      <c r="MUE4" s="75"/>
      <c r="MUS4" s="75"/>
      <c r="MVG4" s="75"/>
      <c r="MVU4" s="75"/>
      <c r="MWI4" s="75"/>
      <c r="MWW4" s="75"/>
      <c r="MXK4" s="75"/>
      <c r="MXY4" s="75"/>
      <c r="MYM4" s="75"/>
      <c r="MZA4" s="75"/>
      <c r="MZO4" s="75"/>
      <c r="NAC4" s="75"/>
      <c r="NAQ4" s="75"/>
      <c r="NBE4" s="75"/>
      <c r="NBS4" s="75"/>
      <c r="NCG4" s="75"/>
      <c r="NCU4" s="75"/>
      <c r="NDI4" s="75"/>
      <c r="NDW4" s="75"/>
      <c r="NEK4" s="75"/>
      <c r="NEY4" s="75"/>
      <c r="NFM4" s="75"/>
      <c r="NGA4" s="75"/>
      <c r="NGO4" s="75"/>
      <c r="NHC4" s="75"/>
      <c r="NHQ4" s="75"/>
      <c r="NIE4" s="75"/>
      <c r="NIS4" s="75"/>
      <c r="NJG4" s="75"/>
      <c r="NJU4" s="75"/>
      <c r="NKI4" s="75"/>
      <c r="NKW4" s="75"/>
      <c r="NLK4" s="75"/>
      <c r="NLY4" s="75"/>
      <c r="NMM4" s="75"/>
      <c r="NNA4" s="75"/>
      <c r="NNO4" s="75"/>
      <c r="NOC4" s="75"/>
      <c r="NOQ4" s="75"/>
      <c r="NPE4" s="75"/>
      <c r="NPS4" s="75"/>
      <c r="NQG4" s="75"/>
      <c r="NQU4" s="75"/>
      <c r="NRI4" s="75"/>
      <c r="NRW4" s="75"/>
      <c r="NSK4" s="75"/>
      <c r="NSY4" s="75"/>
      <c r="NTM4" s="75"/>
      <c r="NUA4" s="75"/>
      <c r="NUO4" s="75"/>
      <c r="NVC4" s="75"/>
      <c r="NVQ4" s="75"/>
      <c r="NWE4" s="75"/>
      <c r="NWS4" s="75"/>
      <c r="NXG4" s="75"/>
      <c r="NXU4" s="75"/>
      <c r="NYI4" s="75"/>
      <c r="NYW4" s="75"/>
      <c r="NZK4" s="75"/>
      <c r="NZY4" s="75"/>
      <c r="OAM4" s="75"/>
      <c r="OBA4" s="75"/>
      <c r="OBO4" s="75"/>
      <c r="OCC4" s="75"/>
      <c r="OCQ4" s="75"/>
      <c r="ODE4" s="75"/>
      <c r="ODS4" s="75"/>
      <c r="OEG4" s="75"/>
      <c r="OEU4" s="75"/>
      <c r="OFI4" s="75"/>
      <c r="OFW4" s="75"/>
      <c r="OGK4" s="75"/>
      <c r="OGY4" s="75"/>
      <c r="OHM4" s="75"/>
      <c r="OIA4" s="75"/>
      <c r="OIO4" s="75"/>
      <c r="OJC4" s="75"/>
      <c r="OJQ4" s="75"/>
      <c r="OKE4" s="75"/>
      <c r="OKS4" s="75"/>
      <c r="OLG4" s="75"/>
      <c r="OLU4" s="75"/>
      <c r="OMI4" s="75"/>
      <c r="OMW4" s="75"/>
      <c r="ONK4" s="75"/>
      <c r="ONY4" s="75"/>
      <c r="OOM4" s="75"/>
      <c r="OPA4" s="75"/>
      <c r="OPO4" s="75"/>
      <c r="OQC4" s="75"/>
      <c r="OQQ4" s="75"/>
      <c r="ORE4" s="75"/>
      <c r="ORS4" s="75"/>
      <c r="OSG4" s="75"/>
      <c r="OSU4" s="75"/>
      <c r="OTI4" s="75"/>
      <c r="OTW4" s="75"/>
      <c r="OUK4" s="75"/>
      <c r="OUY4" s="75"/>
      <c r="OVM4" s="75"/>
      <c r="OWA4" s="75"/>
      <c r="OWO4" s="75"/>
      <c r="OXC4" s="75"/>
      <c r="OXQ4" s="75"/>
      <c r="OYE4" s="75"/>
      <c r="OYS4" s="75"/>
      <c r="OZG4" s="75"/>
      <c r="OZU4" s="75"/>
      <c r="PAI4" s="75"/>
      <c r="PAW4" s="75"/>
      <c r="PBK4" s="75"/>
      <c r="PBY4" s="75"/>
      <c r="PCM4" s="75"/>
      <c r="PDA4" s="75"/>
      <c r="PDO4" s="75"/>
      <c r="PEC4" s="75"/>
      <c r="PEQ4" s="75"/>
      <c r="PFE4" s="75"/>
      <c r="PFS4" s="75"/>
      <c r="PGG4" s="75"/>
      <c r="PGU4" s="75"/>
      <c r="PHI4" s="75"/>
      <c r="PHW4" s="75"/>
      <c r="PIK4" s="75"/>
      <c r="PIY4" s="75"/>
      <c r="PJM4" s="75"/>
      <c r="PKA4" s="75"/>
      <c r="PKO4" s="75"/>
      <c r="PLC4" s="75"/>
      <c r="PLQ4" s="75"/>
      <c r="PME4" s="75"/>
      <c r="PMS4" s="75"/>
      <c r="PNG4" s="75"/>
      <c r="PNU4" s="75"/>
      <c r="POI4" s="75"/>
      <c r="POW4" s="75"/>
      <c r="PPK4" s="75"/>
      <c r="PPY4" s="75"/>
      <c r="PQM4" s="75"/>
      <c r="PRA4" s="75"/>
      <c r="PRO4" s="75"/>
      <c r="PSC4" s="75"/>
      <c r="PSQ4" s="75"/>
      <c r="PTE4" s="75"/>
      <c r="PTS4" s="75"/>
      <c r="PUG4" s="75"/>
      <c r="PUU4" s="75"/>
      <c r="PVI4" s="75"/>
      <c r="PVW4" s="75"/>
      <c r="PWK4" s="75"/>
      <c r="PWY4" s="75"/>
      <c r="PXM4" s="75"/>
      <c r="PYA4" s="75"/>
      <c r="PYO4" s="75"/>
      <c r="PZC4" s="75"/>
      <c r="PZQ4" s="75"/>
      <c r="QAE4" s="75"/>
      <c r="QAS4" s="75"/>
      <c r="QBG4" s="75"/>
      <c r="QBU4" s="75"/>
      <c r="QCI4" s="75"/>
      <c r="QCW4" s="75"/>
      <c r="QDK4" s="75"/>
      <c r="QDY4" s="75"/>
      <c r="QEM4" s="75"/>
      <c r="QFA4" s="75"/>
      <c r="QFO4" s="75"/>
      <c r="QGC4" s="75"/>
      <c r="QGQ4" s="75"/>
      <c r="QHE4" s="75"/>
      <c r="QHS4" s="75"/>
      <c r="QIG4" s="75"/>
      <c r="QIU4" s="75"/>
      <c r="QJI4" s="75"/>
      <c r="QJW4" s="75"/>
      <c r="QKK4" s="75"/>
      <c r="QKY4" s="75"/>
      <c r="QLM4" s="75"/>
      <c r="QMA4" s="75"/>
      <c r="QMO4" s="75"/>
      <c r="QNC4" s="75"/>
      <c r="QNQ4" s="75"/>
      <c r="QOE4" s="75"/>
      <c r="QOS4" s="75"/>
      <c r="QPG4" s="75"/>
      <c r="QPU4" s="75"/>
      <c r="QQI4" s="75"/>
      <c r="QQW4" s="75"/>
      <c r="QRK4" s="75"/>
      <c r="QRY4" s="75"/>
      <c r="QSM4" s="75"/>
      <c r="QTA4" s="75"/>
      <c r="QTO4" s="75"/>
      <c r="QUC4" s="75"/>
      <c r="QUQ4" s="75"/>
      <c r="QVE4" s="75"/>
      <c r="QVS4" s="75"/>
      <c r="QWG4" s="75"/>
      <c r="QWU4" s="75"/>
      <c r="QXI4" s="75"/>
      <c r="QXW4" s="75"/>
      <c r="QYK4" s="75"/>
      <c r="QYY4" s="75"/>
      <c r="QZM4" s="75"/>
      <c r="RAA4" s="75"/>
      <c r="RAO4" s="75"/>
      <c r="RBC4" s="75"/>
      <c r="RBQ4" s="75"/>
      <c r="RCE4" s="75"/>
      <c r="RCS4" s="75"/>
      <c r="RDG4" s="75"/>
      <c r="RDU4" s="75"/>
      <c r="REI4" s="75"/>
      <c r="REW4" s="75"/>
      <c r="RFK4" s="75"/>
      <c r="RFY4" s="75"/>
      <c r="RGM4" s="75"/>
      <c r="RHA4" s="75"/>
      <c r="RHO4" s="75"/>
      <c r="RIC4" s="75"/>
      <c r="RIQ4" s="75"/>
      <c r="RJE4" s="75"/>
      <c r="RJS4" s="75"/>
      <c r="RKG4" s="75"/>
      <c r="RKU4" s="75"/>
      <c r="RLI4" s="75"/>
      <c r="RLW4" s="75"/>
      <c r="RMK4" s="75"/>
      <c r="RMY4" s="75"/>
      <c r="RNM4" s="75"/>
      <c r="ROA4" s="75"/>
      <c r="ROO4" s="75"/>
      <c r="RPC4" s="75"/>
      <c r="RPQ4" s="75"/>
      <c r="RQE4" s="75"/>
      <c r="RQS4" s="75"/>
      <c r="RRG4" s="75"/>
      <c r="RRU4" s="75"/>
      <c r="RSI4" s="75"/>
      <c r="RSW4" s="75"/>
      <c r="RTK4" s="75"/>
      <c r="RTY4" s="75"/>
      <c r="RUM4" s="75"/>
      <c r="RVA4" s="75"/>
      <c r="RVO4" s="75"/>
      <c r="RWC4" s="75"/>
      <c r="RWQ4" s="75"/>
      <c r="RXE4" s="75"/>
      <c r="RXS4" s="75"/>
      <c r="RYG4" s="75"/>
      <c r="RYU4" s="75"/>
      <c r="RZI4" s="75"/>
      <c r="RZW4" s="75"/>
      <c r="SAK4" s="75"/>
      <c r="SAY4" s="75"/>
      <c r="SBM4" s="75"/>
      <c r="SCA4" s="75"/>
      <c r="SCO4" s="75"/>
      <c r="SDC4" s="75"/>
      <c r="SDQ4" s="75"/>
      <c r="SEE4" s="75"/>
      <c r="SES4" s="75"/>
      <c r="SFG4" s="75"/>
      <c r="SFU4" s="75"/>
      <c r="SGI4" s="75"/>
      <c r="SGW4" s="75"/>
      <c r="SHK4" s="75"/>
      <c r="SHY4" s="75"/>
      <c r="SIM4" s="75"/>
      <c r="SJA4" s="75"/>
      <c r="SJO4" s="75"/>
      <c r="SKC4" s="75"/>
      <c r="SKQ4" s="75"/>
      <c r="SLE4" s="75"/>
      <c r="SLS4" s="75"/>
      <c r="SMG4" s="75"/>
      <c r="SMU4" s="75"/>
      <c r="SNI4" s="75"/>
      <c r="SNW4" s="75"/>
      <c r="SOK4" s="75"/>
      <c r="SOY4" s="75"/>
      <c r="SPM4" s="75"/>
      <c r="SQA4" s="75"/>
      <c r="SQO4" s="75"/>
      <c r="SRC4" s="75"/>
      <c r="SRQ4" s="75"/>
      <c r="SSE4" s="75"/>
      <c r="SSS4" s="75"/>
      <c r="STG4" s="75"/>
      <c r="STU4" s="75"/>
      <c r="SUI4" s="75"/>
      <c r="SUW4" s="75"/>
      <c r="SVK4" s="75"/>
      <c r="SVY4" s="75"/>
      <c r="SWM4" s="75"/>
      <c r="SXA4" s="75"/>
      <c r="SXO4" s="75"/>
      <c r="SYC4" s="75"/>
      <c r="SYQ4" s="75"/>
      <c r="SZE4" s="75"/>
      <c r="SZS4" s="75"/>
      <c r="TAG4" s="75"/>
      <c r="TAU4" s="75"/>
      <c r="TBI4" s="75"/>
      <c r="TBW4" s="75"/>
      <c r="TCK4" s="75"/>
      <c r="TCY4" s="75"/>
      <c r="TDM4" s="75"/>
      <c r="TEA4" s="75"/>
      <c r="TEO4" s="75"/>
      <c r="TFC4" s="75"/>
      <c r="TFQ4" s="75"/>
      <c r="TGE4" s="75"/>
      <c r="TGS4" s="75"/>
      <c r="THG4" s="75"/>
      <c r="THU4" s="75"/>
      <c r="TII4" s="75"/>
      <c r="TIW4" s="75"/>
      <c r="TJK4" s="75"/>
      <c r="TJY4" s="75"/>
      <c r="TKM4" s="75"/>
      <c r="TLA4" s="75"/>
      <c r="TLO4" s="75"/>
      <c r="TMC4" s="75"/>
      <c r="TMQ4" s="75"/>
      <c r="TNE4" s="75"/>
      <c r="TNS4" s="75"/>
      <c r="TOG4" s="75"/>
      <c r="TOU4" s="75"/>
      <c r="TPI4" s="75"/>
      <c r="TPW4" s="75"/>
      <c r="TQK4" s="75"/>
      <c r="TQY4" s="75"/>
      <c r="TRM4" s="75"/>
      <c r="TSA4" s="75"/>
      <c r="TSO4" s="75"/>
      <c r="TTC4" s="75"/>
      <c r="TTQ4" s="75"/>
      <c r="TUE4" s="75"/>
      <c r="TUS4" s="75"/>
      <c r="TVG4" s="75"/>
      <c r="TVU4" s="75"/>
      <c r="TWI4" s="75"/>
      <c r="TWW4" s="75"/>
      <c r="TXK4" s="75"/>
      <c r="TXY4" s="75"/>
      <c r="TYM4" s="75"/>
      <c r="TZA4" s="75"/>
      <c r="TZO4" s="75"/>
      <c r="UAC4" s="75"/>
      <c r="UAQ4" s="75"/>
      <c r="UBE4" s="75"/>
      <c r="UBS4" s="75"/>
      <c r="UCG4" s="75"/>
      <c r="UCU4" s="75"/>
      <c r="UDI4" s="75"/>
      <c r="UDW4" s="75"/>
      <c r="UEK4" s="75"/>
      <c r="UEY4" s="75"/>
      <c r="UFM4" s="75"/>
      <c r="UGA4" s="75"/>
      <c r="UGO4" s="75"/>
      <c r="UHC4" s="75"/>
      <c r="UHQ4" s="75"/>
      <c r="UIE4" s="75"/>
      <c r="UIS4" s="75"/>
      <c r="UJG4" s="75"/>
      <c r="UJU4" s="75"/>
      <c r="UKI4" s="75"/>
      <c r="UKW4" s="75"/>
      <c r="ULK4" s="75"/>
      <c r="ULY4" s="75"/>
      <c r="UMM4" s="75"/>
      <c r="UNA4" s="75"/>
      <c r="UNO4" s="75"/>
      <c r="UOC4" s="75"/>
      <c r="UOQ4" s="75"/>
      <c r="UPE4" s="75"/>
      <c r="UPS4" s="75"/>
      <c r="UQG4" s="75"/>
      <c r="UQU4" s="75"/>
      <c r="URI4" s="75"/>
      <c r="URW4" s="75"/>
      <c r="USK4" s="75"/>
      <c r="USY4" s="75"/>
      <c r="UTM4" s="75"/>
      <c r="UUA4" s="75"/>
      <c r="UUO4" s="75"/>
      <c r="UVC4" s="75"/>
      <c r="UVQ4" s="75"/>
      <c r="UWE4" s="75"/>
      <c r="UWS4" s="75"/>
      <c r="UXG4" s="75"/>
      <c r="UXU4" s="75"/>
      <c r="UYI4" s="75"/>
      <c r="UYW4" s="75"/>
      <c r="UZK4" s="75"/>
      <c r="UZY4" s="75"/>
      <c r="VAM4" s="75"/>
      <c r="VBA4" s="75"/>
      <c r="VBO4" s="75"/>
      <c r="VCC4" s="75"/>
      <c r="VCQ4" s="75"/>
      <c r="VDE4" s="75"/>
      <c r="VDS4" s="75"/>
      <c r="VEG4" s="75"/>
      <c r="VEU4" s="75"/>
      <c r="VFI4" s="75"/>
      <c r="VFW4" s="75"/>
      <c r="VGK4" s="75"/>
      <c r="VGY4" s="75"/>
      <c r="VHM4" s="75"/>
      <c r="VIA4" s="75"/>
      <c r="VIO4" s="75"/>
      <c r="VJC4" s="75"/>
      <c r="VJQ4" s="75"/>
      <c r="VKE4" s="75"/>
      <c r="VKS4" s="75"/>
      <c r="VLG4" s="75"/>
      <c r="VLU4" s="75"/>
      <c r="VMI4" s="75"/>
      <c r="VMW4" s="75"/>
      <c r="VNK4" s="75"/>
      <c r="VNY4" s="75"/>
      <c r="VOM4" s="75"/>
      <c r="VPA4" s="75"/>
      <c r="VPO4" s="75"/>
      <c r="VQC4" s="75"/>
      <c r="VQQ4" s="75"/>
      <c r="VRE4" s="75"/>
      <c r="VRS4" s="75"/>
      <c r="VSG4" s="75"/>
      <c r="VSU4" s="75"/>
      <c r="VTI4" s="75"/>
      <c r="VTW4" s="75"/>
      <c r="VUK4" s="75"/>
      <c r="VUY4" s="75"/>
      <c r="VVM4" s="75"/>
      <c r="VWA4" s="75"/>
      <c r="VWO4" s="75"/>
      <c r="VXC4" s="75"/>
      <c r="VXQ4" s="75"/>
      <c r="VYE4" s="75"/>
      <c r="VYS4" s="75"/>
      <c r="VZG4" s="75"/>
      <c r="VZU4" s="75"/>
      <c r="WAI4" s="75"/>
      <c r="WAW4" s="75"/>
      <c r="WBK4" s="75"/>
      <c r="WBY4" s="75"/>
      <c r="WCM4" s="75"/>
      <c r="WDA4" s="75"/>
      <c r="WDO4" s="75"/>
      <c r="WEC4" s="75"/>
      <c r="WEQ4" s="75"/>
      <c r="WFE4" s="75"/>
      <c r="WFS4" s="75"/>
      <c r="WGG4" s="75"/>
      <c r="WGU4" s="75"/>
      <c r="WHI4" s="75"/>
      <c r="WHW4" s="75"/>
      <c r="WIK4" s="75"/>
      <c r="WIY4" s="75"/>
      <c r="WJM4" s="75"/>
      <c r="WKA4" s="75"/>
      <c r="WKO4" s="75"/>
      <c r="WLC4" s="75"/>
      <c r="WLQ4" s="75"/>
      <c r="WME4" s="75"/>
      <c r="WMS4" s="75"/>
      <c r="WNG4" s="75"/>
      <c r="WNU4" s="75"/>
      <c r="WOI4" s="75"/>
      <c r="WOW4" s="75"/>
      <c r="WPK4" s="75"/>
      <c r="WPY4" s="75"/>
      <c r="WQM4" s="75"/>
      <c r="WRA4" s="75"/>
      <c r="WRO4" s="75"/>
      <c r="WSC4" s="75"/>
      <c r="WSQ4" s="75"/>
      <c r="WTE4" s="75"/>
      <c r="WTS4" s="75"/>
      <c r="WUG4" s="75"/>
      <c r="WUU4" s="75"/>
      <c r="WVI4" s="75"/>
      <c r="WVW4" s="75"/>
      <c r="WWK4" s="75"/>
      <c r="WWY4" s="75"/>
      <c r="WXM4" s="75"/>
      <c r="WYA4" s="75"/>
      <c r="WYO4" s="75"/>
      <c r="WZC4" s="75"/>
      <c r="WZQ4" s="75"/>
      <c r="XAE4" s="75"/>
      <c r="XAS4" s="75"/>
      <c r="XBG4" s="75"/>
      <c r="XBU4" s="75"/>
      <c r="XCI4" s="75"/>
      <c r="XCW4" s="75"/>
      <c r="XDK4" s="75"/>
      <c r="XDY4" s="75"/>
      <c r="XEM4" s="75"/>
      <c r="XFA4" s="75"/>
    </row>
    <row r="5" spans="1:1023 1037:2045 2059:3067 3081:4089 4103:5111 5125:6133 6147:7155 7169:8191 8205:9213 9227:10235 10249:11257 11271:12279 12293:13301 13315:14323 14337:15359 15373:16381" s="74" customFormat="1" x14ac:dyDescent="0.2">
      <c r="A5" s="76" t="s">
        <v>82</v>
      </c>
      <c r="B5" s="77">
        <f>((('[1]Canada Soy Complex'!AG5*2.47105)+('[1]Mexico Soy Complex'!D5*2.47105))/1000)+('[8]Soy Complex'!AK5)</f>
        <v>63.909041954999999</v>
      </c>
      <c r="C5" s="78">
        <f>((('[1]Canada Soy Complex'!AH5*2.47105)+('[1]Mexico Soy Complex'!E5*2.47105))/1000)+('[8]Soy Complex'!AL5)</f>
        <v>65.608033910000003</v>
      </c>
      <c r="D5" s="78">
        <f>((('[1]Canada Soy Complex'!AI5*2.47105)+('[1]Mexico Soy Complex'!F5*2.47105))/1000)+('[8]Soy Complex'!AM5)</f>
        <v>72.044618979999996</v>
      </c>
      <c r="E5" s="78">
        <f>((('[1]Canada Soy Complex'!AJ5*2.47105)+('[1]Mexico Soy Complex'!G5*2.47105))/1000)+('[8]Soy Complex'!AN5)</f>
        <v>73.085270605000005</v>
      </c>
      <c r="F5" s="78">
        <f>((('[1]Canada Soy Complex'!AK5*2.47105)+('[1]Mexico Soy Complex'!H5*2.47105))/1000)+('[8]Soy Complex'!AO5)</f>
        <v>75.122147150000004</v>
      </c>
      <c r="G5" s="78">
        <f>((('[1]Canada Soy Complex'!AL5*2.47105)+('[1]Mexico Soy Complex'!I5*2.47105))/1000)+('[8]Soy Complex'!AP5)</f>
        <v>75.202016235000002</v>
      </c>
      <c r="H5" s="78">
        <f>((('[1]Canada Soy Complex'!AM5*2.47105)+('[1]Mexico Soy Complex'!J5*2.47105))/1000)+('[8]Soy Complex'!AQ5)</f>
        <v>75.72750259499999</v>
      </c>
      <c r="I5" s="78">
        <f>((('[1]Canada Soy Complex'!AN5*2.47105)+('[1]Mexico Soy Complex'!K5*2.47105))/1000)+('[8]Soy Complex'!AR5)</f>
        <v>75.165239790000001</v>
      </c>
      <c r="J5" s="78">
        <f>((('[1]Canada Soy Complex'!AO5*2.47105)+('[1]Mexico Soy Complex'!L5*2.47105))/1000)+('[8]Soy Complex'!AS5)</f>
        <v>75.235174430000001</v>
      </c>
      <c r="K5" s="78">
        <f>((('[1]Canada Soy Complex'!AP5*2.47105)+('[1]Mexico Soy Complex'!M5*2.47105))/1000)+('[8]Soy Complex'!AT5)</f>
        <v>77.075229574999994</v>
      </c>
      <c r="L5" s="78">
        <f>((('[1]Canada Soy Complex'!AQ5*2.47105)+('[1]Mexico Soy Complex'!N5*2.47105))/1000)+('[8]Soy Complex'!AU5)</f>
        <v>74.369959309999999</v>
      </c>
      <c r="M5" s="78">
        <f>((('[1]Canada Soy Complex'!AR5*2.47105)+('[1]Mexico Soy Complex'!O5*2.47105))/1000)+('[8]Soy Complex'!AV5)</f>
        <v>77.703661960000005</v>
      </c>
      <c r="N5" s="78">
        <f>((('[1]Canada Soy Complex'!AS5*2.47105)+('[1]Mexico Soy Complex'!P5*2.47105))/1000)+('[8]Soy Complex'!AW5)</f>
        <v>67.186379920000007</v>
      </c>
      <c r="O5" s="79">
        <f>((('[1]Canada Soy Complex'!AT5*2.47105)+('[1]Mexico Soy Complex'!Q5*2.47105))/1000)+('[8]Soy Complex'!AX5)</f>
        <v>77.822692969999991</v>
      </c>
      <c r="P5" s="78">
        <f>((('[1]Canada Soy Complex'!AU5*2.47105)+('[1]Mexico Soy Complex'!R5*2.47105))/1000)+('[8]Soy Complex'!AY5)</f>
        <v>80.020999535000001</v>
      </c>
      <c r="Q5" s="78">
        <f>((('[1]Canada Soy Complex'!AV5*2.47105)+('[1]Mexico Soy Complex'!S5*2.47105))/1000)+('[8]Soy Complex'!AZ5)</f>
        <v>80.709224844999994</v>
      </c>
      <c r="R5" s="78">
        <f>((('[1]Canada Soy Complex'!AW5*2.47105)+('[1]Mexico Soy Complex'!T5*2.47105))/1000)+('[8]Soy Complex'!BA5)</f>
        <v>78.001989709999989</v>
      </c>
      <c r="S5" s="78">
        <f>((('[1]Canada Soy Complex'!AX5*2.47105)+('[1]Mexico Soy Complex'!U5*2.47105))/1000)+('[8]Soy Complex'!BB5)</f>
        <v>80.683071745000007</v>
      </c>
      <c r="T5" s="78">
        <f>((('[1]Canada Soy Complex'!AY5*2.47105)+('[1]Mexico Soy Complex'!V5*2.47105))/1000)+('[8]Soy Complex'!BC5)</f>
        <v>81.249710205</v>
      </c>
      <c r="U5" s="78">
        <f>((('[1]Canada Soy Complex'!AZ5*2.47105)+('[1]Mexico Soy Complex'!W5*2.47105))/1000)+('[8]Soy Complex'!BD5)</f>
        <v>88.676454834999987</v>
      </c>
      <c r="V5" s="78">
        <f>((('[1]Canada Soy Complex'!BA5*2.47105)+('[1]Mexico Soy Complex'!X5*2.47105))/1000)+('[8]Soy Complex'!BE5)</f>
        <v>87.866381625000002</v>
      </c>
      <c r="W5" s="78">
        <f>((('[1]Canada Soy Complex'!BB5*2.47105)+('[1]Mexico Soy Complex'!Y5*2.47105))/1000)+('[8]Soy Complex'!BF5)</f>
        <v>88.917725490000009</v>
      </c>
      <c r="X5" s="78">
        <f>((('[1]Canada Soy Complex'!BC5*2.47105)+('[1]Mexico Soy Complex'!Z5*2.47105))/1000)+('[8]Soy Complex'!BG5)</f>
        <v>97.443923690000005</v>
      </c>
      <c r="Y5" s="78">
        <f>((('[1]Canada Soy Complex'!BD5*2.47105)+('[1]Mexico Soy Complex'!AA5*2.47105))/1000)+('[8]Soy Complex'!BH5)</f>
        <v>94.341449130000001</v>
      </c>
      <c r="Z5" s="78">
        <f>((('[1]Canada Soy Complex'!BE5*2.47105)+('[1]Mexico Soy Complex'!AB5*2.47105))/1000)+('[8]Soy Complex'!BI5)</f>
        <v>80.920176524999988</v>
      </c>
      <c r="AA5" s="78">
        <f>((('[1]Canada Soy Complex'!BF5*2.47105)+('[1]Mexico Soy Complex'!AC5*2.47105))/1000)+('[8]Soy Complex'!BJ5)</f>
        <v>88.032391059999995</v>
      </c>
      <c r="AB5" s="78">
        <f>((('[1]Canada Soy Complex'!BG5*2.47105)+('[1]Mexico Soy Complex'!AD5*2.47105))/1000)+('[8]Soy Complex'!BK5)</f>
        <v>91.886704304999995</v>
      </c>
      <c r="AC5" s="80">
        <f>((('[1]Canada Soy Complex'!BH5*2.47105)+('[1]Mexico Soy Complex'!AE5*2.47105))/1000)+('[8]Soy Complex'!BL5)</f>
        <v>91.704209900000009</v>
      </c>
      <c r="AD5" s="80">
        <f>((('[1]Canada Soy Complex'!BI5*2.47105)+('[1]Mexico Soy Complex'!AF5*2.47105))/1000)+('[8]Soy Complex'!BM5)</f>
        <v>87.999516995678661</v>
      </c>
      <c r="AE5" s="80">
        <f>((('[1]Canada Soy Complex'!BJ5*2.47105)+('[1]Mexico Soy Complex'!AG5*2.47105))/1000)+('[8]Soy Complex'!BN5)</f>
        <v>91.887942026765472</v>
      </c>
      <c r="AF5" s="80">
        <f>((('[1]Canada Soy Complex'!BK5*2.47105)+('[1]Mexico Soy Complex'!AH5*2.47105))/1000)+('[8]Soy Complex'!BO5)</f>
        <v>88.470502190533708</v>
      </c>
      <c r="AG5" s="80">
        <f>((('[1]Canada Soy Complex'!BL5*2.47105)+('[1]Mexico Soy Complex'!AI5*2.47105))/1000)+('[8]Soy Complex'!BP5)</f>
        <v>88.998024393792377</v>
      </c>
      <c r="AH5" s="80">
        <f>((('[1]Canada Soy Complex'!BM5*2.47105)+('[1]Mexico Soy Complex'!AJ5*2.47105))/1000)+('[8]Soy Complex'!BQ5)</f>
        <v>88.03050212570632</v>
      </c>
      <c r="AI5" s="80">
        <f>((('[1]Canada Soy Complex'!BN5*2.47105)+('[1]Mexico Soy Complex'!AK5*2.47105))/1000)+('[8]Soy Complex'!BR5)</f>
        <v>87.103867458049393</v>
      </c>
      <c r="AJ5" s="80">
        <f>((('[1]Canada Soy Complex'!BO5*2.47105)+('[1]Mexico Soy Complex'!AL5*2.47105))/1000)+('[8]Soy Complex'!BS5)</f>
        <v>94.205541015762748</v>
      </c>
      <c r="AK5" s="80">
        <f>((('[1]Canada Soy Complex'!BP5*2.47105)+('[1]Mexico Soy Complex'!AM5*2.47105))/1000)+('[8]Soy Complex'!BT5)</f>
        <v>95.231482679779006</v>
      </c>
      <c r="AL5" s="80">
        <f>((('[1]Canada Soy Complex'!BQ5*2.47105)+('[1]Mexico Soy Complex'!AN5*2.47105))/1000)+('[8]Soy Complex'!BU5)</f>
        <v>96.302329388539633</v>
      </c>
      <c r="AM5" s="80">
        <f>((('[1]Canada Soy Complex'!BR5*2.47105)+('[1]Mexico Soy Complex'!AO5*2.47105))/1000)+('[8]Soy Complex'!BV5)</f>
        <v>96.349402809724353</v>
      </c>
      <c r="AN5" s="80">
        <f>((('[1]Canada Soy Complex'!BS5*2.47105)+('[1]Mexico Soy Complex'!AP5*2.47105))/1000)+('[8]Soy Complex'!BW5)</f>
        <v>96.451928260468421</v>
      </c>
      <c r="AO5" s="78">
        <f>((('[1]Canada Soy Complex'!BT5*2.47105)+('[1]Mexico Soy Complex'!AQ5*2.47105))/1000)+('[8]Soy Complex'!BX5)</f>
        <v>96.026154798355904</v>
      </c>
      <c r="AP5" s="81">
        <f>((('[1]Canada Soy Complex'!BU5*2.47105)+('[1]Mexico Soy Complex'!AR5*2.47105))/1000)+('[8]Soy Complex'!BY5)</f>
        <v>96.581733760487623</v>
      </c>
      <c r="AQ5" s="81">
        <f>((('[1]Canada Soy Complex'!BV5*2.47105)+('[1]Mexico Soy Complex'!AS5*2.47105))/1000)+('[8]Soy Complex'!BZ5)</f>
        <v>96.65659394534363</v>
      </c>
      <c r="AR5" s="81">
        <f>((('[1]Canada Soy Complex'!BW5*2.47105)+('[1]Mexico Soy Complex'!AT5*2.47105))/1000)+('[8]Soy Complex'!CA5)</f>
        <v>96.718069545588605</v>
      </c>
      <c r="AS5" s="81">
        <f>((('[1]Canada Soy Complex'!BX5*2.47105)+('[1]Mexico Soy Complex'!AU5*2.47105))/1000)+('[8]Soy Complex'!CB5)</f>
        <v>96.7913085462</v>
      </c>
      <c r="AT5" s="81">
        <f>((('[1]Canada Soy Complex'!BY5*2.47105)+('[1]Mexico Soy Complex'!AV5*2.47105))/1000)+('[8]Soy Complex'!CC5)</f>
        <v>96.860179724490763</v>
      </c>
      <c r="AU5" s="81">
        <f>((('[1]Canada Soy Complex'!BZ5*2.47105)+('[1]Mexico Soy Complex'!AW5*2.47105))/1000)+('[8]Soy Complex'!CD5)</f>
        <v>96.923779709762741</v>
      </c>
      <c r="AV5" s="81">
        <f>((('[1]Canada Soy Complex'!CK5*2.47105)+('[1]Mexico Soy Complex'!AX5*2.47105))/1000)+('[8]Soy Complex'!CE5)</f>
        <v>96.996332639505539</v>
      </c>
      <c r="AW5" s="81">
        <f>((('[1]Canada Soy Complex'!CL5*2.47105)+('[1]Mexico Soy Complex'!BI5*2.47105))/1000)+('[8]Soy Complex'!CF5)</f>
        <v>89.944745570143539</v>
      </c>
      <c r="AX5" s="81">
        <f>((('[1]Canada Soy Complex'!CM5*2.47105)+('[1]Mexico Soy Complex'!BJ5*2.47105))/1000)+('[8]Soy Complex'!CG5)</f>
        <v>89.94712595292134</v>
      </c>
      <c r="AY5" s="81" t="e">
        <f>((('[1]Canada Soy Complex'!CN5*2.47105)+('[1]Mexico Soy Complex'!BK5*2.47105))/1000)+('[8]Soy Complex'!CH5)</f>
        <v>#VALUE!</v>
      </c>
      <c r="AZ5" s="81">
        <f>((('[1]Canada Soy Complex'!CO5*2.47105)+('[1]Mexico Soy Complex'!BL5*2.47105))/1000)+('[8]Soy Complex'!CI5)</f>
        <v>89.9</v>
      </c>
      <c r="BA5" s="81">
        <f>((('[1]Canada Soy Complex'!CP5*2.47105)+('[1]Mexico Soy Complex'!BM5*2.47105))/1000)+('[8]Soy Complex'!CJ5)</f>
        <v>89.9</v>
      </c>
      <c r="BB5" s="81">
        <f>((('[1]Canada Soy Complex'!CQ5*2.47105)+('[1]Mexico Soy Complex'!BN5*2.47105))/1000)+('[8]Soy Complex'!CK5)</f>
        <v>89.9</v>
      </c>
      <c r="BC5" s="81">
        <f>((('[1]Canada Soy Complex'!CR5*2.47105)+('[1]Mexico Soy Complex'!BO5*2.47105))/1000)+('[8]Soy Complex'!CL5)</f>
        <v>89.9</v>
      </c>
      <c r="BD5" s="81">
        <f>((('[1]Canada Soy Complex'!CS5*2.47105)+('[1]Mexico Soy Complex'!BP5*2.47105))/1000)+('[8]Soy Complex'!CM5)</f>
        <v>89.9</v>
      </c>
      <c r="BE5" s="81">
        <f>((('[1]Canada Soy Complex'!CT5*2.47105)+('[1]Mexico Soy Complex'!BQ5*2.47105))/1000)+('[8]Soy Complex'!CN5)</f>
        <v>89.9</v>
      </c>
      <c r="BS5" s="75"/>
      <c r="CG5" s="75"/>
      <c r="CU5" s="75"/>
      <c r="DI5" s="75"/>
      <c r="DW5" s="75"/>
      <c r="EK5" s="75"/>
      <c r="EY5" s="75"/>
      <c r="FM5" s="75"/>
      <c r="GA5" s="75"/>
      <c r="GO5" s="75"/>
      <c r="HC5" s="75"/>
      <c r="HQ5" s="75"/>
      <c r="IE5" s="75"/>
      <c r="IS5" s="75"/>
      <c r="JG5" s="75"/>
      <c r="JU5" s="75"/>
      <c r="KI5" s="75"/>
      <c r="KW5" s="75"/>
      <c r="LK5" s="75"/>
      <c r="LY5" s="75"/>
      <c r="MM5" s="75"/>
      <c r="NA5" s="75"/>
      <c r="NO5" s="75"/>
      <c r="OC5" s="75"/>
      <c r="OQ5" s="75"/>
      <c r="PE5" s="75"/>
      <c r="PS5" s="75"/>
      <c r="QG5" s="75"/>
      <c r="QU5" s="75"/>
      <c r="RI5" s="75"/>
      <c r="RW5" s="75"/>
      <c r="SK5" s="75"/>
      <c r="SY5" s="75"/>
      <c r="TM5" s="75"/>
      <c r="UA5" s="75"/>
      <c r="UO5" s="75"/>
      <c r="VC5" s="75"/>
      <c r="VQ5" s="75"/>
      <c r="WE5" s="75"/>
      <c r="WS5" s="75"/>
      <c r="XG5" s="75"/>
      <c r="XU5" s="75"/>
      <c r="YI5" s="75"/>
      <c r="YW5" s="75"/>
      <c r="ZK5" s="75"/>
      <c r="ZY5" s="75"/>
      <c r="AAM5" s="75"/>
      <c r="ABA5" s="75"/>
      <c r="ABO5" s="75"/>
      <c r="ACC5" s="75"/>
      <c r="ACQ5" s="75"/>
      <c r="ADE5" s="75"/>
      <c r="ADS5" s="75"/>
      <c r="AEG5" s="75"/>
      <c r="AEU5" s="75"/>
      <c r="AFI5" s="75"/>
      <c r="AFW5" s="75"/>
      <c r="AGK5" s="75"/>
      <c r="AGY5" s="75"/>
      <c r="AHM5" s="75"/>
      <c r="AIA5" s="75"/>
      <c r="AIO5" s="75"/>
      <c r="AJC5" s="75"/>
      <c r="AJQ5" s="75"/>
      <c r="AKE5" s="75"/>
      <c r="AKS5" s="75"/>
      <c r="ALG5" s="75"/>
      <c r="ALU5" s="75"/>
      <c r="AMI5" s="75"/>
      <c r="AMW5" s="75"/>
      <c r="ANK5" s="75"/>
      <c r="ANY5" s="75"/>
      <c r="AOM5" s="75"/>
      <c r="APA5" s="75"/>
      <c r="APO5" s="75"/>
      <c r="AQC5" s="75"/>
      <c r="AQQ5" s="75"/>
      <c r="ARE5" s="75"/>
      <c r="ARS5" s="75"/>
      <c r="ASG5" s="75"/>
      <c r="ASU5" s="75"/>
      <c r="ATI5" s="75"/>
      <c r="ATW5" s="75"/>
      <c r="AUK5" s="75"/>
      <c r="AUY5" s="75"/>
      <c r="AVM5" s="75"/>
      <c r="AWA5" s="75"/>
      <c r="AWO5" s="75"/>
      <c r="AXC5" s="75"/>
      <c r="AXQ5" s="75"/>
      <c r="AYE5" s="75"/>
      <c r="AYS5" s="75"/>
      <c r="AZG5" s="75"/>
      <c r="AZU5" s="75"/>
      <c r="BAI5" s="75"/>
      <c r="BAW5" s="75"/>
      <c r="BBK5" s="75"/>
      <c r="BBY5" s="75"/>
      <c r="BCM5" s="75"/>
      <c r="BDA5" s="75"/>
      <c r="BDO5" s="75"/>
      <c r="BEC5" s="75"/>
      <c r="BEQ5" s="75"/>
      <c r="BFE5" s="75"/>
      <c r="BFS5" s="75"/>
      <c r="BGG5" s="75"/>
      <c r="BGU5" s="75"/>
      <c r="BHI5" s="75"/>
      <c r="BHW5" s="75"/>
      <c r="BIK5" s="75"/>
      <c r="BIY5" s="75"/>
      <c r="BJM5" s="75"/>
      <c r="BKA5" s="75"/>
      <c r="BKO5" s="75"/>
      <c r="BLC5" s="75"/>
      <c r="BLQ5" s="75"/>
      <c r="BME5" s="75"/>
      <c r="BMS5" s="75"/>
      <c r="BNG5" s="75"/>
      <c r="BNU5" s="75"/>
      <c r="BOI5" s="75"/>
      <c r="BOW5" s="75"/>
      <c r="BPK5" s="75"/>
      <c r="BPY5" s="75"/>
      <c r="BQM5" s="75"/>
      <c r="BRA5" s="75"/>
      <c r="BRO5" s="75"/>
      <c r="BSC5" s="75"/>
      <c r="BSQ5" s="75"/>
      <c r="BTE5" s="75"/>
      <c r="BTS5" s="75"/>
      <c r="BUG5" s="75"/>
      <c r="BUU5" s="75"/>
      <c r="BVI5" s="75"/>
      <c r="BVW5" s="75"/>
      <c r="BWK5" s="75"/>
      <c r="BWY5" s="75"/>
      <c r="BXM5" s="75"/>
      <c r="BYA5" s="75"/>
      <c r="BYO5" s="75"/>
      <c r="BZC5" s="75"/>
      <c r="BZQ5" s="75"/>
      <c r="CAE5" s="75"/>
      <c r="CAS5" s="75"/>
      <c r="CBG5" s="75"/>
      <c r="CBU5" s="75"/>
      <c r="CCI5" s="75"/>
      <c r="CCW5" s="75"/>
      <c r="CDK5" s="75"/>
      <c r="CDY5" s="75"/>
      <c r="CEM5" s="75"/>
      <c r="CFA5" s="75"/>
      <c r="CFO5" s="75"/>
      <c r="CGC5" s="75"/>
      <c r="CGQ5" s="75"/>
      <c r="CHE5" s="75"/>
      <c r="CHS5" s="75"/>
      <c r="CIG5" s="75"/>
      <c r="CIU5" s="75"/>
      <c r="CJI5" s="75"/>
      <c r="CJW5" s="75"/>
      <c r="CKK5" s="75"/>
      <c r="CKY5" s="75"/>
      <c r="CLM5" s="75"/>
      <c r="CMA5" s="75"/>
      <c r="CMO5" s="75"/>
      <c r="CNC5" s="75"/>
      <c r="CNQ5" s="75"/>
      <c r="COE5" s="75"/>
      <c r="COS5" s="75"/>
      <c r="CPG5" s="75"/>
      <c r="CPU5" s="75"/>
      <c r="CQI5" s="75"/>
      <c r="CQW5" s="75"/>
      <c r="CRK5" s="75"/>
      <c r="CRY5" s="75"/>
      <c r="CSM5" s="75"/>
      <c r="CTA5" s="75"/>
      <c r="CTO5" s="75"/>
      <c r="CUC5" s="75"/>
      <c r="CUQ5" s="75"/>
      <c r="CVE5" s="75"/>
      <c r="CVS5" s="75"/>
      <c r="CWG5" s="75"/>
      <c r="CWU5" s="75"/>
      <c r="CXI5" s="75"/>
      <c r="CXW5" s="75"/>
      <c r="CYK5" s="75"/>
      <c r="CYY5" s="75"/>
      <c r="CZM5" s="75"/>
      <c r="DAA5" s="75"/>
      <c r="DAO5" s="75"/>
      <c r="DBC5" s="75"/>
      <c r="DBQ5" s="75"/>
      <c r="DCE5" s="75"/>
      <c r="DCS5" s="75"/>
      <c r="DDG5" s="75"/>
      <c r="DDU5" s="75"/>
      <c r="DEI5" s="75"/>
      <c r="DEW5" s="75"/>
      <c r="DFK5" s="75"/>
      <c r="DFY5" s="75"/>
      <c r="DGM5" s="75"/>
      <c r="DHA5" s="75"/>
      <c r="DHO5" s="75"/>
      <c r="DIC5" s="75"/>
      <c r="DIQ5" s="75"/>
      <c r="DJE5" s="75"/>
      <c r="DJS5" s="75"/>
      <c r="DKG5" s="75"/>
      <c r="DKU5" s="75"/>
      <c r="DLI5" s="75"/>
      <c r="DLW5" s="75"/>
      <c r="DMK5" s="75"/>
      <c r="DMY5" s="75"/>
      <c r="DNM5" s="75"/>
      <c r="DOA5" s="75"/>
      <c r="DOO5" s="75"/>
      <c r="DPC5" s="75"/>
      <c r="DPQ5" s="75"/>
      <c r="DQE5" s="75"/>
      <c r="DQS5" s="75"/>
      <c r="DRG5" s="75"/>
      <c r="DRU5" s="75"/>
      <c r="DSI5" s="75"/>
      <c r="DSW5" s="75"/>
      <c r="DTK5" s="75"/>
      <c r="DTY5" s="75"/>
      <c r="DUM5" s="75"/>
      <c r="DVA5" s="75"/>
      <c r="DVO5" s="75"/>
      <c r="DWC5" s="75"/>
      <c r="DWQ5" s="75"/>
      <c r="DXE5" s="75"/>
      <c r="DXS5" s="75"/>
      <c r="DYG5" s="75"/>
      <c r="DYU5" s="75"/>
      <c r="DZI5" s="75"/>
      <c r="DZW5" s="75"/>
      <c r="EAK5" s="75"/>
      <c r="EAY5" s="75"/>
      <c r="EBM5" s="75"/>
      <c r="ECA5" s="75"/>
      <c r="ECO5" s="75"/>
      <c r="EDC5" s="75"/>
      <c r="EDQ5" s="75"/>
      <c r="EEE5" s="75"/>
      <c r="EES5" s="75"/>
      <c r="EFG5" s="75"/>
      <c r="EFU5" s="75"/>
      <c r="EGI5" s="75"/>
      <c r="EGW5" s="75"/>
      <c r="EHK5" s="75"/>
      <c r="EHY5" s="75"/>
      <c r="EIM5" s="75"/>
      <c r="EJA5" s="75"/>
      <c r="EJO5" s="75"/>
      <c r="EKC5" s="75"/>
      <c r="EKQ5" s="75"/>
      <c r="ELE5" s="75"/>
      <c r="ELS5" s="75"/>
      <c r="EMG5" s="75"/>
      <c r="EMU5" s="75"/>
      <c r="ENI5" s="75"/>
      <c r="ENW5" s="75"/>
      <c r="EOK5" s="75"/>
      <c r="EOY5" s="75"/>
      <c r="EPM5" s="75"/>
      <c r="EQA5" s="75"/>
      <c r="EQO5" s="75"/>
      <c r="ERC5" s="75"/>
      <c r="ERQ5" s="75"/>
      <c r="ESE5" s="75"/>
      <c r="ESS5" s="75"/>
      <c r="ETG5" s="75"/>
      <c r="ETU5" s="75"/>
      <c r="EUI5" s="75"/>
      <c r="EUW5" s="75"/>
      <c r="EVK5" s="75"/>
      <c r="EVY5" s="75"/>
      <c r="EWM5" s="75"/>
      <c r="EXA5" s="75"/>
      <c r="EXO5" s="75"/>
      <c r="EYC5" s="75"/>
      <c r="EYQ5" s="75"/>
      <c r="EZE5" s="75"/>
      <c r="EZS5" s="75"/>
      <c r="FAG5" s="75"/>
      <c r="FAU5" s="75"/>
      <c r="FBI5" s="75"/>
      <c r="FBW5" s="75"/>
      <c r="FCK5" s="75"/>
      <c r="FCY5" s="75"/>
      <c r="FDM5" s="75"/>
      <c r="FEA5" s="75"/>
      <c r="FEO5" s="75"/>
      <c r="FFC5" s="75"/>
      <c r="FFQ5" s="75"/>
      <c r="FGE5" s="75"/>
      <c r="FGS5" s="75"/>
      <c r="FHG5" s="75"/>
      <c r="FHU5" s="75"/>
      <c r="FII5" s="75"/>
      <c r="FIW5" s="75"/>
      <c r="FJK5" s="75"/>
      <c r="FJY5" s="75"/>
      <c r="FKM5" s="75"/>
      <c r="FLA5" s="75"/>
      <c r="FLO5" s="75"/>
      <c r="FMC5" s="75"/>
      <c r="FMQ5" s="75"/>
      <c r="FNE5" s="75"/>
      <c r="FNS5" s="75"/>
      <c r="FOG5" s="75"/>
      <c r="FOU5" s="75"/>
      <c r="FPI5" s="75"/>
      <c r="FPW5" s="75"/>
      <c r="FQK5" s="75"/>
      <c r="FQY5" s="75"/>
      <c r="FRM5" s="75"/>
      <c r="FSA5" s="75"/>
      <c r="FSO5" s="75"/>
      <c r="FTC5" s="75"/>
      <c r="FTQ5" s="75"/>
      <c r="FUE5" s="75"/>
      <c r="FUS5" s="75"/>
      <c r="FVG5" s="75"/>
      <c r="FVU5" s="75"/>
      <c r="FWI5" s="75"/>
      <c r="FWW5" s="75"/>
      <c r="FXK5" s="75"/>
      <c r="FXY5" s="75"/>
      <c r="FYM5" s="75"/>
      <c r="FZA5" s="75"/>
      <c r="FZO5" s="75"/>
      <c r="GAC5" s="75"/>
      <c r="GAQ5" s="75"/>
      <c r="GBE5" s="75"/>
      <c r="GBS5" s="75"/>
      <c r="GCG5" s="75"/>
      <c r="GCU5" s="75"/>
      <c r="GDI5" s="75"/>
      <c r="GDW5" s="75"/>
      <c r="GEK5" s="75"/>
      <c r="GEY5" s="75"/>
      <c r="GFM5" s="75"/>
      <c r="GGA5" s="75"/>
      <c r="GGO5" s="75"/>
      <c r="GHC5" s="75"/>
      <c r="GHQ5" s="75"/>
      <c r="GIE5" s="75"/>
      <c r="GIS5" s="75"/>
      <c r="GJG5" s="75"/>
      <c r="GJU5" s="75"/>
      <c r="GKI5" s="75"/>
      <c r="GKW5" s="75"/>
      <c r="GLK5" s="75"/>
      <c r="GLY5" s="75"/>
      <c r="GMM5" s="75"/>
      <c r="GNA5" s="75"/>
      <c r="GNO5" s="75"/>
      <c r="GOC5" s="75"/>
      <c r="GOQ5" s="75"/>
      <c r="GPE5" s="75"/>
      <c r="GPS5" s="75"/>
      <c r="GQG5" s="75"/>
      <c r="GQU5" s="75"/>
      <c r="GRI5" s="75"/>
      <c r="GRW5" s="75"/>
      <c r="GSK5" s="75"/>
      <c r="GSY5" s="75"/>
      <c r="GTM5" s="75"/>
      <c r="GUA5" s="75"/>
      <c r="GUO5" s="75"/>
      <c r="GVC5" s="75"/>
      <c r="GVQ5" s="75"/>
      <c r="GWE5" s="75"/>
      <c r="GWS5" s="75"/>
      <c r="GXG5" s="75"/>
      <c r="GXU5" s="75"/>
      <c r="GYI5" s="75"/>
      <c r="GYW5" s="75"/>
      <c r="GZK5" s="75"/>
      <c r="GZY5" s="75"/>
      <c r="HAM5" s="75"/>
      <c r="HBA5" s="75"/>
      <c r="HBO5" s="75"/>
      <c r="HCC5" s="75"/>
      <c r="HCQ5" s="75"/>
      <c r="HDE5" s="75"/>
      <c r="HDS5" s="75"/>
      <c r="HEG5" s="75"/>
      <c r="HEU5" s="75"/>
      <c r="HFI5" s="75"/>
      <c r="HFW5" s="75"/>
      <c r="HGK5" s="75"/>
      <c r="HGY5" s="75"/>
      <c r="HHM5" s="75"/>
      <c r="HIA5" s="75"/>
      <c r="HIO5" s="75"/>
      <c r="HJC5" s="75"/>
      <c r="HJQ5" s="75"/>
      <c r="HKE5" s="75"/>
      <c r="HKS5" s="75"/>
      <c r="HLG5" s="75"/>
      <c r="HLU5" s="75"/>
      <c r="HMI5" s="75"/>
      <c r="HMW5" s="75"/>
      <c r="HNK5" s="75"/>
      <c r="HNY5" s="75"/>
      <c r="HOM5" s="75"/>
      <c r="HPA5" s="75"/>
      <c r="HPO5" s="75"/>
      <c r="HQC5" s="75"/>
      <c r="HQQ5" s="75"/>
      <c r="HRE5" s="75"/>
      <c r="HRS5" s="75"/>
      <c r="HSG5" s="75"/>
      <c r="HSU5" s="75"/>
      <c r="HTI5" s="75"/>
      <c r="HTW5" s="75"/>
      <c r="HUK5" s="75"/>
      <c r="HUY5" s="75"/>
      <c r="HVM5" s="75"/>
      <c r="HWA5" s="75"/>
      <c r="HWO5" s="75"/>
      <c r="HXC5" s="75"/>
      <c r="HXQ5" s="75"/>
      <c r="HYE5" s="75"/>
      <c r="HYS5" s="75"/>
      <c r="HZG5" s="75"/>
      <c r="HZU5" s="75"/>
      <c r="IAI5" s="75"/>
      <c r="IAW5" s="75"/>
      <c r="IBK5" s="75"/>
      <c r="IBY5" s="75"/>
      <c r="ICM5" s="75"/>
      <c r="IDA5" s="75"/>
      <c r="IDO5" s="75"/>
      <c r="IEC5" s="75"/>
      <c r="IEQ5" s="75"/>
      <c r="IFE5" s="75"/>
      <c r="IFS5" s="75"/>
      <c r="IGG5" s="75"/>
      <c r="IGU5" s="75"/>
      <c r="IHI5" s="75"/>
      <c r="IHW5" s="75"/>
      <c r="IIK5" s="75"/>
      <c r="IIY5" s="75"/>
      <c r="IJM5" s="75"/>
      <c r="IKA5" s="75"/>
      <c r="IKO5" s="75"/>
      <c r="ILC5" s="75"/>
      <c r="ILQ5" s="75"/>
      <c r="IME5" s="75"/>
      <c r="IMS5" s="75"/>
      <c r="ING5" s="75"/>
      <c r="INU5" s="75"/>
      <c r="IOI5" s="75"/>
      <c r="IOW5" s="75"/>
      <c r="IPK5" s="75"/>
      <c r="IPY5" s="75"/>
      <c r="IQM5" s="75"/>
      <c r="IRA5" s="75"/>
      <c r="IRO5" s="75"/>
      <c r="ISC5" s="75"/>
      <c r="ISQ5" s="75"/>
      <c r="ITE5" s="75"/>
      <c r="ITS5" s="75"/>
      <c r="IUG5" s="75"/>
      <c r="IUU5" s="75"/>
      <c r="IVI5" s="75"/>
      <c r="IVW5" s="75"/>
      <c r="IWK5" s="75"/>
      <c r="IWY5" s="75"/>
      <c r="IXM5" s="75"/>
      <c r="IYA5" s="75"/>
      <c r="IYO5" s="75"/>
      <c r="IZC5" s="75"/>
      <c r="IZQ5" s="75"/>
      <c r="JAE5" s="75"/>
      <c r="JAS5" s="75"/>
      <c r="JBG5" s="75"/>
      <c r="JBU5" s="75"/>
      <c r="JCI5" s="75"/>
      <c r="JCW5" s="75"/>
      <c r="JDK5" s="75"/>
      <c r="JDY5" s="75"/>
      <c r="JEM5" s="75"/>
      <c r="JFA5" s="75"/>
      <c r="JFO5" s="75"/>
      <c r="JGC5" s="75"/>
      <c r="JGQ5" s="75"/>
      <c r="JHE5" s="75"/>
      <c r="JHS5" s="75"/>
      <c r="JIG5" s="75"/>
      <c r="JIU5" s="75"/>
      <c r="JJI5" s="75"/>
      <c r="JJW5" s="75"/>
      <c r="JKK5" s="75"/>
      <c r="JKY5" s="75"/>
      <c r="JLM5" s="75"/>
      <c r="JMA5" s="75"/>
      <c r="JMO5" s="75"/>
      <c r="JNC5" s="75"/>
      <c r="JNQ5" s="75"/>
      <c r="JOE5" s="75"/>
      <c r="JOS5" s="75"/>
      <c r="JPG5" s="75"/>
      <c r="JPU5" s="75"/>
      <c r="JQI5" s="75"/>
      <c r="JQW5" s="75"/>
      <c r="JRK5" s="75"/>
      <c r="JRY5" s="75"/>
      <c r="JSM5" s="75"/>
      <c r="JTA5" s="75"/>
      <c r="JTO5" s="75"/>
      <c r="JUC5" s="75"/>
      <c r="JUQ5" s="75"/>
      <c r="JVE5" s="75"/>
      <c r="JVS5" s="75"/>
      <c r="JWG5" s="75"/>
      <c r="JWU5" s="75"/>
      <c r="JXI5" s="75"/>
      <c r="JXW5" s="75"/>
      <c r="JYK5" s="75"/>
      <c r="JYY5" s="75"/>
      <c r="JZM5" s="75"/>
      <c r="KAA5" s="75"/>
      <c r="KAO5" s="75"/>
      <c r="KBC5" s="75"/>
      <c r="KBQ5" s="75"/>
      <c r="KCE5" s="75"/>
      <c r="KCS5" s="75"/>
      <c r="KDG5" s="75"/>
      <c r="KDU5" s="75"/>
      <c r="KEI5" s="75"/>
      <c r="KEW5" s="75"/>
      <c r="KFK5" s="75"/>
      <c r="KFY5" s="75"/>
      <c r="KGM5" s="75"/>
      <c r="KHA5" s="75"/>
      <c r="KHO5" s="75"/>
      <c r="KIC5" s="75"/>
      <c r="KIQ5" s="75"/>
      <c r="KJE5" s="75"/>
      <c r="KJS5" s="75"/>
      <c r="KKG5" s="75"/>
      <c r="KKU5" s="75"/>
      <c r="KLI5" s="75"/>
      <c r="KLW5" s="75"/>
      <c r="KMK5" s="75"/>
      <c r="KMY5" s="75"/>
      <c r="KNM5" s="75"/>
      <c r="KOA5" s="75"/>
      <c r="KOO5" s="75"/>
      <c r="KPC5" s="75"/>
      <c r="KPQ5" s="75"/>
      <c r="KQE5" s="75"/>
      <c r="KQS5" s="75"/>
      <c r="KRG5" s="75"/>
      <c r="KRU5" s="75"/>
      <c r="KSI5" s="75"/>
      <c r="KSW5" s="75"/>
      <c r="KTK5" s="75"/>
      <c r="KTY5" s="75"/>
      <c r="KUM5" s="75"/>
      <c r="KVA5" s="75"/>
      <c r="KVO5" s="75"/>
      <c r="KWC5" s="75"/>
      <c r="KWQ5" s="75"/>
      <c r="KXE5" s="75"/>
      <c r="KXS5" s="75"/>
      <c r="KYG5" s="75"/>
      <c r="KYU5" s="75"/>
      <c r="KZI5" s="75"/>
      <c r="KZW5" s="75"/>
      <c r="LAK5" s="75"/>
      <c r="LAY5" s="75"/>
      <c r="LBM5" s="75"/>
      <c r="LCA5" s="75"/>
      <c r="LCO5" s="75"/>
      <c r="LDC5" s="75"/>
      <c r="LDQ5" s="75"/>
      <c r="LEE5" s="75"/>
      <c r="LES5" s="75"/>
      <c r="LFG5" s="75"/>
      <c r="LFU5" s="75"/>
      <c r="LGI5" s="75"/>
      <c r="LGW5" s="75"/>
      <c r="LHK5" s="75"/>
      <c r="LHY5" s="75"/>
      <c r="LIM5" s="75"/>
      <c r="LJA5" s="75"/>
      <c r="LJO5" s="75"/>
      <c r="LKC5" s="75"/>
      <c r="LKQ5" s="75"/>
      <c r="LLE5" s="75"/>
      <c r="LLS5" s="75"/>
      <c r="LMG5" s="75"/>
      <c r="LMU5" s="75"/>
      <c r="LNI5" s="75"/>
      <c r="LNW5" s="75"/>
      <c r="LOK5" s="75"/>
      <c r="LOY5" s="75"/>
      <c r="LPM5" s="75"/>
      <c r="LQA5" s="75"/>
      <c r="LQO5" s="75"/>
      <c r="LRC5" s="75"/>
      <c r="LRQ5" s="75"/>
      <c r="LSE5" s="75"/>
      <c r="LSS5" s="75"/>
      <c r="LTG5" s="75"/>
      <c r="LTU5" s="75"/>
      <c r="LUI5" s="75"/>
      <c r="LUW5" s="75"/>
      <c r="LVK5" s="75"/>
      <c r="LVY5" s="75"/>
      <c r="LWM5" s="75"/>
      <c r="LXA5" s="75"/>
      <c r="LXO5" s="75"/>
      <c r="LYC5" s="75"/>
      <c r="LYQ5" s="75"/>
      <c r="LZE5" s="75"/>
      <c r="LZS5" s="75"/>
      <c r="MAG5" s="75"/>
      <c r="MAU5" s="75"/>
      <c r="MBI5" s="75"/>
      <c r="MBW5" s="75"/>
      <c r="MCK5" s="75"/>
      <c r="MCY5" s="75"/>
      <c r="MDM5" s="75"/>
      <c r="MEA5" s="75"/>
      <c r="MEO5" s="75"/>
      <c r="MFC5" s="75"/>
      <c r="MFQ5" s="75"/>
      <c r="MGE5" s="75"/>
      <c r="MGS5" s="75"/>
      <c r="MHG5" s="75"/>
      <c r="MHU5" s="75"/>
      <c r="MII5" s="75"/>
      <c r="MIW5" s="75"/>
      <c r="MJK5" s="75"/>
      <c r="MJY5" s="75"/>
      <c r="MKM5" s="75"/>
      <c r="MLA5" s="75"/>
      <c r="MLO5" s="75"/>
      <c r="MMC5" s="75"/>
      <c r="MMQ5" s="75"/>
      <c r="MNE5" s="75"/>
      <c r="MNS5" s="75"/>
      <c r="MOG5" s="75"/>
      <c r="MOU5" s="75"/>
      <c r="MPI5" s="75"/>
      <c r="MPW5" s="75"/>
      <c r="MQK5" s="75"/>
      <c r="MQY5" s="75"/>
      <c r="MRM5" s="75"/>
      <c r="MSA5" s="75"/>
      <c r="MSO5" s="75"/>
      <c r="MTC5" s="75"/>
      <c r="MTQ5" s="75"/>
      <c r="MUE5" s="75"/>
      <c r="MUS5" s="75"/>
      <c r="MVG5" s="75"/>
      <c r="MVU5" s="75"/>
      <c r="MWI5" s="75"/>
      <c r="MWW5" s="75"/>
      <c r="MXK5" s="75"/>
      <c r="MXY5" s="75"/>
      <c r="MYM5" s="75"/>
      <c r="MZA5" s="75"/>
      <c r="MZO5" s="75"/>
      <c r="NAC5" s="75"/>
      <c r="NAQ5" s="75"/>
      <c r="NBE5" s="75"/>
      <c r="NBS5" s="75"/>
      <c r="NCG5" s="75"/>
      <c r="NCU5" s="75"/>
      <c r="NDI5" s="75"/>
      <c r="NDW5" s="75"/>
      <c r="NEK5" s="75"/>
      <c r="NEY5" s="75"/>
      <c r="NFM5" s="75"/>
      <c r="NGA5" s="75"/>
      <c r="NGO5" s="75"/>
      <c r="NHC5" s="75"/>
      <c r="NHQ5" s="75"/>
      <c r="NIE5" s="75"/>
      <c r="NIS5" s="75"/>
      <c r="NJG5" s="75"/>
      <c r="NJU5" s="75"/>
      <c r="NKI5" s="75"/>
      <c r="NKW5" s="75"/>
      <c r="NLK5" s="75"/>
      <c r="NLY5" s="75"/>
      <c r="NMM5" s="75"/>
      <c r="NNA5" s="75"/>
      <c r="NNO5" s="75"/>
      <c r="NOC5" s="75"/>
      <c r="NOQ5" s="75"/>
      <c r="NPE5" s="75"/>
      <c r="NPS5" s="75"/>
      <c r="NQG5" s="75"/>
      <c r="NQU5" s="75"/>
      <c r="NRI5" s="75"/>
      <c r="NRW5" s="75"/>
      <c r="NSK5" s="75"/>
      <c r="NSY5" s="75"/>
      <c r="NTM5" s="75"/>
      <c r="NUA5" s="75"/>
      <c r="NUO5" s="75"/>
      <c r="NVC5" s="75"/>
      <c r="NVQ5" s="75"/>
      <c r="NWE5" s="75"/>
      <c r="NWS5" s="75"/>
      <c r="NXG5" s="75"/>
      <c r="NXU5" s="75"/>
      <c r="NYI5" s="75"/>
      <c r="NYW5" s="75"/>
      <c r="NZK5" s="75"/>
      <c r="NZY5" s="75"/>
      <c r="OAM5" s="75"/>
      <c r="OBA5" s="75"/>
      <c r="OBO5" s="75"/>
      <c r="OCC5" s="75"/>
      <c r="OCQ5" s="75"/>
      <c r="ODE5" s="75"/>
      <c r="ODS5" s="75"/>
      <c r="OEG5" s="75"/>
      <c r="OEU5" s="75"/>
      <c r="OFI5" s="75"/>
      <c r="OFW5" s="75"/>
      <c r="OGK5" s="75"/>
      <c r="OGY5" s="75"/>
      <c r="OHM5" s="75"/>
      <c r="OIA5" s="75"/>
      <c r="OIO5" s="75"/>
      <c r="OJC5" s="75"/>
      <c r="OJQ5" s="75"/>
      <c r="OKE5" s="75"/>
      <c r="OKS5" s="75"/>
      <c r="OLG5" s="75"/>
      <c r="OLU5" s="75"/>
      <c r="OMI5" s="75"/>
      <c r="OMW5" s="75"/>
      <c r="ONK5" s="75"/>
      <c r="ONY5" s="75"/>
      <c r="OOM5" s="75"/>
      <c r="OPA5" s="75"/>
      <c r="OPO5" s="75"/>
      <c r="OQC5" s="75"/>
      <c r="OQQ5" s="75"/>
      <c r="ORE5" s="75"/>
      <c r="ORS5" s="75"/>
      <c r="OSG5" s="75"/>
      <c r="OSU5" s="75"/>
      <c r="OTI5" s="75"/>
      <c r="OTW5" s="75"/>
      <c r="OUK5" s="75"/>
      <c r="OUY5" s="75"/>
      <c r="OVM5" s="75"/>
      <c r="OWA5" s="75"/>
      <c r="OWO5" s="75"/>
      <c r="OXC5" s="75"/>
      <c r="OXQ5" s="75"/>
      <c r="OYE5" s="75"/>
      <c r="OYS5" s="75"/>
      <c r="OZG5" s="75"/>
      <c r="OZU5" s="75"/>
      <c r="PAI5" s="75"/>
      <c r="PAW5" s="75"/>
      <c r="PBK5" s="75"/>
      <c r="PBY5" s="75"/>
      <c r="PCM5" s="75"/>
      <c r="PDA5" s="75"/>
      <c r="PDO5" s="75"/>
      <c r="PEC5" s="75"/>
      <c r="PEQ5" s="75"/>
      <c r="PFE5" s="75"/>
      <c r="PFS5" s="75"/>
      <c r="PGG5" s="75"/>
      <c r="PGU5" s="75"/>
      <c r="PHI5" s="75"/>
      <c r="PHW5" s="75"/>
      <c r="PIK5" s="75"/>
      <c r="PIY5" s="75"/>
      <c r="PJM5" s="75"/>
      <c r="PKA5" s="75"/>
      <c r="PKO5" s="75"/>
      <c r="PLC5" s="75"/>
      <c r="PLQ5" s="75"/>
      <c r="PME5" s="75"/>
      <c r="PMS5" s="75"/>
      <c r="PNG5" s="75"/>
      <c r="PNU5" s="75"/>
      <c r="POI5" s="75"/>
      <c r="POW5" s="75"/>
      <c r="PPK5" s="75"/>
      <c r="PPY5" s="75"/>
      <c r="PQM5" s="75"/>
      <c r="PRA5" s="75"/>
      <c r="PRO5" s="75"/>
      <c r="PSC5" s="75"/>
      <c r="PSQ5" s="75"/>
      <c r="PTE5" s="75"/>
      <c r="PTS5" s="75"/>
      <c r="PUG5" s="75"/>
      <c r="PUU5" s="75"/>
      <c r="PVI5" s="75"/>
      <c r="PVW5" s="75"/>
      <c r="PWK5" s="75"/>
      <c r="PWY5" s="75"/>
      <c r="PXM5" s="75"/>
      <c r="PYA5" s="75"/>
      <c r="PYO5" s="75"/>
      <c r="PZC5" s="75"/>
      <c r="PZQ5" s="75"/>
      <c r="QAE5" s="75"/>
      <c r="QAS5" s="75"/>
      <c r="QBG5" s="75"/>
      <c r="QBU5" s="75"/>
      <c r="QCI5" s="75"/>
      <c r="QCW5" s="75"/>
      <c r="QDK5" s="75"/>
      <c r="QDY5" s="75"/>
      <c r="QEM5" s="75"/>
      <c r="QFA5" s="75"/>
      <c r="QFO5" s="75"/>
      <c r="QGC5" s="75"/>
      <c r="QGQ5" s="75"/>
      <c r="QHE5" s="75"/>
      <c r="QHS5" s="75"/>
      <c r="QIG5" s="75"/>
      <c r="QIU5" s="75"/>
      <c r="QJI5" s="75"/>
      <c r="QJW5" s="75"/>
      <c r="QKK5" s="75"/>
      <c r="QKY5" s="75"/>
      <c r="QLM5" s="75"/>
      <c r="QMA5" s="75"/>
      <c r="QMO5" s="75"/>
      <c r="QNC5" s="75"/>
      <c r="QNQ5" s="75"/>
      <c r="QOE5" s="75"/>
      <c r="QOS5" s="75"/>
      <c r="QPG5" s="75"/>
      <c r="QPU5" s="75"/>
      <c r="QQI5" s="75"/>
      <c r="QQW5" s="75"/>
      <c r="QRK5" s="75"/>
      <c r="QRY5" s="75"/>
      <c r="QSM5" s="75"/>
      <c r="QTA5" s="75"/>
      <c r="QTO5" s="75"/>
      <c r="QUC5" s="75"/>
      <c r="QUQ5" s="75"/>
      <c r="QVE5" s="75"/>
      <c r="QVS5" s="75"/>
      <c r="QWG5" s="75"/>
      <c r="QWU5" s="75"/>
      <c r="QXI5" s="75"/>
      <c r="QXW5" s="75"/>
      <c r="QYK5" s="75"/>
      <c r="QYY5" s="75"/>
      <c r="QZM5" s="75"/>
      <c r="RAA5" s="75"/>
      <c r="RAO5" s="75"/>
      <c r="RBC5" s="75"/>
      <c r="RBQ5" s="75"/>
      <c r="RCE5" s="75"/>
      <c r="RCS5" s="75"/>
      <c r="RDG5" s="75"/>
      <c r="RDU5" s="75"/>
      <c r="REI5" s="75"/>
      <c r="REW5" s="75"/>
      <c r="RFK5" s="75"/>
      <c r="RFY5" s="75"/>
      <c r="RGM5" s="75"/>
      <c r="RHA5" s="75"/>
      <c r="RHO5" s="75"/>
      <c r="RIC5" s="75"/>
      <c r="RIQ5" s="75"/>
      <c r="RJE5" s="75"/>
      <c r="RJS5" s="75"/>
      <c r="RKG5" s="75"/>
      <c r="RKU5" s="75"/>
      <c r="RLI5" s="75"/>
      <c r="RLW5" s="75"/>
      <c r="RMK5" s="75"/>
      <c r="RMY5" s="75"/>
      <c r="RNM5" s="75"/>
      <c r="ROA5" s="75"/>
      <c r="ROO5" s="75"/>
      <c r="RPC5" s="75"/>
      <c r="RPQ5" s="75"/>
      <c r="RQE5" s="75"/>
      <c r="RQS5" s="75"/>
      <c r="RRG5" s="75"/>
      <c r="RRU5" s="75"/>
      <c r="RSI5" s="75"/>
      <c r="RSW5" s="75"/>
      <c r="RTK5" s="75"/>
      <c r="RTY5" s="75"/>
      <c r="RUM5" s="75"/>
      <c r="RVA5" s="75"/>
      <c r="RVO5" s="75"/>
      <c r="RWC5" s="75"/>
      <c r="RWQ5" s="75"/>
      <c r="RXE5" s="75"/>
      <c r="RXS5" s="75"/>
      <c r="RYG5" s="75"/>
      <c r="RYU5" s="75"/>
      <c r="RZI5" s="75"/>
      <c r="RZW5" s="75"/>
      <c r="SAK5" s="75"/>
      <c r="SAY5" s="75"/>
      <c r="SBM5" s="75"/>
      <c r="SCA5" s="75"/>
      <c r="SCO5" s="75"/>
      <c r="SDC5" s="75"/>
      <c r="SDQ5" s="75"/>
      <c r="SEE5" s="75"/>
      <c r="SES5" s="75"/>
      <c r="SFG5" s="75"/>
      <c r="SFU5" s="75"/>
      <c r="SGI5" s="75"/>
      <c r="SGW5" s="75"/>
      <c r="SHK5" s="75"/>
      <c r="SHY5" s="75"/>
      <c r="SIM5" s="75"/>
      <c r="SJA5" s="75"/>
      <c r="SJO5" s="75"/>
      <c r="SKC5" s="75"/>
      <c r="SKQ5" s="75"/>
      <c r="SLE5" s="75"/>
      <c r="SLS5" s="75"/>
      <c r="SMG5" s="75"/>
      <c r="SMU5" s="75"/>
      <c r="SNI5" s="75"/>
      <c r="SNW5" s="75"/>
      <c r="SOK5" s="75"/>
      <c r="SOY5" s="75"/>
      <c r="SPM5" s="75"/>
      <c r="SQA5" s="75"/>
      <c r="SQO5" s="75"/>
      <c r="SRC5" s="75"/>
      <c r="SRQ5" s="75"/>
      <c r="SSE5" s="75"/>
      <c r="SSS5" s="75"/>
      <c r="STG5" s="75"/>
      <c r="STU5" s="75"/>
      <c r="SUI5" s="75"/>
      <c r="SUW5" s="75"/>
      <c r="SVK5" s="75"/>
      <c r="SVY5" s="75"/>
      <c r="SWM5" s="75"/>
      <c r="SXA5" s="75"/>
      <c r="SXO5" s="75"/>
      <c r="SYC5" s="75"/>
      <c r="SYQ5" s="75"/>
      <c r="SZE5" s="75"/>
      <c r="SZS5" s="75"/>
      <c r="TAG5" s="75"/>
      <c r="TAU5" s="75"/>
      <c r="TBI5" s="75"/>
      <c r="TBW5" s="75"/>
      <c r="TCK5" s="75"/>
      <c r="TCY5" s="75"/>
      <c r="TDM5" s="75"/>
      <c r="TEA5" s="75"/>
      <c r="TEO5" s="75"/>
      <c r="TFC5" s="75"/>
      <c r="TFQ5" s="75"/>
      <c r="TGE5" s="75"/>
      <c r="TGS5" s="75"/>
      <c r="THG5" s="75"/>
      <c r="THU5" s="75"/>
      <c r="TII5" s="75"/>
      <c r="TIW5" s="75"/>
      <c r="TJK5" s="75"/>
      <c r="TJY5" s="75"/>
      <c r="TKM5" s="75"/>
      <c r="TLA5" s="75"/>
      <c r="TLO5" s="75"/>
      <c r="TMC5" s="75"/>
      <c r="TMQ5" s="75"/>
      <c r="TNE5" s="75"/>
      <c r="TNS5" s="75"/>
      <c r="TOG5" s="75"/>
      <c r="TOU5" s="75"/>
      <c r="TPI5" s="75"/>
      <c r="TPW5" s="75"/>
      <c r="TQK5" s="75"/>
      <c r="TQY5" s="75"/>
      <c r="TRM5" s="75"/>
      <c r="TSA5" s="75"/>
      <c r="TSO5" s="75"/>
      <c r="TTC5" s="75"/>
      <c r="TTQ5" s="75"/>
      <c r="TUE5" s="75"/>
      <c r="TUS5" s="75"/>
      <c r="TVG5" s="75"/>
      <c r="TVU5" s="75"/>
      <c r="TWI5" s="75"/>
      <c r="TWW5" s="75"/>
      <c r="TXK5" s="75"/>
      <c r="TXY5" s="75"/>
      <c r="TYM5" s="75"/>
      <c r="TZA5" s="75"/>
      <c r="TZO5" s="75"/>
      <c r="UAC5" s="75"/>
      <c r="UAQ5" s="75"/>
      <c r="UBE5" s="75"/>
      <c r="UBS5" s="75"/>
      <c r="UCG5" s="75"/>
      <c r="UCU5" s="75"/>
      <c r="UDI5" s="75"/>
      <c r="UDW5" s="75"/>
      <c r="UEK5" s="75"/>
      <c r="UEY5" s="75"/>
      <c r="UFM5" s="75"/>
      <c r="UGA5" s="75"/>
      <c r="UGO5" s="75"/>
      <c r="UHC5" s="75"/>
      <c r="UHQ5" s="75"/>
      <c r="UIE5" s="75"/>
      <c r="UIS5" s="75"/>
      <c r="UJG5" s="75"/>
      <c r="UJU5" s="75"/>
      <c r="UKI5" s="75"/>
      <c r="UKW5" s="75"/>
      <c r="ULK5" s="75"/>
      <c r="ULY5" s="75"/>
      <c r="UMM5" s="75"/>
      <c r="UNA5" s="75"/>
      <c r="UNO5" s="75"/>
      <c r="UOC5" s="75"/>
      <c r="UOQ5" s="75"/>
      <c r="UPE5" s="75"/>
      <c r="UPS5" s="75"/>
      <c r="UQG5" s="75"/>
      <c r="UQU5" s="75"/>
      <c r="URI5" s="75"/>
      <c r="URW5" s="75"/>
      <c r="USK5" s="75"/>
      <c r="USY5" s="75"/>
      <c r="UTM5" s="75"/>
      <c r="UUA5" s="75"/>
      <c r="UUO5" s="75"/>
      <c r="UVC5" s="75"/>
      <c r="UVQ5" s="75"/>
      <c r="UWE5" s="75"/>
      <c r="UWS5" s="75"/>
      <c r="UXG5" s="75"/>
      <c r="UXU5" s="75"/>
      <c r="UYI5" s="75"/>
      <c r="UYW5" s="75"/>
      <c r="UZK5" s="75"/>
      <c r="UZY5" s="75"/>
      <c r="VAM5" s="75"/>
      <c r="VBA5" s="75"/>
      <c r="VBO5" s="75"/>
      <c r="VCC5" s="75"/>
      <c r="VCQ5" s="75"/>
      <c r="VDE5" s="75"/>
      <c r="VDS5" s="75"/>
      <c r="VEG5" s="75"/>
      <c r="VEU5" s="75"/>
      <c r="VFI5" s="75"/>
      <c r="VFW5" s="75"/>
      <c r="VGK5" s="75"/>
      <c r="VGY5" s="75"/>
      <c r="VHM5" s="75"/>
      <c r="VIA5" s="75"/>
      <c r="VIO5" s="75"/>
      <c r="VJC5" s="75"/>
      <c r="VJQ5" s="75"/>
      <c r="VKE5" s="75"/>
      <c r="VKS5" s="75"/>
      <c r="VLG5" s="75"/>
      <c r="VLU5" s="75"/>
      <c r="VMI5" s="75"/>
      <c r="VMW5" s="75"/>
      <c r="VNK5" s="75"/>
      <c r="VNY5" s="75"/>
      <c r="VOM5" s="75"/>
      <c r="VPA5" s="75"/>
      <c r="VPO5" s="75"/>
      <c r="VQC5" s="75"/>
      <c r="VQQ5" s="75"/>
      <c r="VRE5" s="75"/>
      <c r="VRS5" s="75"/>
      <c r="VSG5" s="75"/>
      <c r="VSU5" s="75"/>
      <c r="VTI5" s="75"/>
      <c r="VTW5" s="75"/>
      <c r="VUK5" s="75"/>
      <c r="VUY5" s="75"/>
      <c r="VVM5" s="75"/>
      <c r="VWA5" s="75"/>
      <c r="VWO5" s="75"/>
      <c r="VXC5" s="75"/>
      <c r="VXQ5" s="75"/>
      <c r="VYE5" s="75"/>
      <c r="VYS5" s="75"/>
      <c r="VZG5" s="75"/>
      <c r="VZU5" s="75"/>
      <c r="WAI5" s="75"/>
      <c r="WAW5" s="75"/>
      <c r="WBK5" s="75"/>
      <c r="WBY5" s="75"/>
      <c r="WCM5" s="75"/>
      <c r="WDA5" s="75"/>
      <c r="WDO5" s="75"/>
      <c r="WEC5" s="75"/>
      <c r="WEQ5" s="75"/>
      <c r="WFE5" s="75"/>
      <c r="WFS5" s="75"/>
      <c r="WGG5" s="75"/>
      <c r="WGU5" s="75"/>
      <c r="WHI5" s="75"/>
      <c r="WHW5" s="75"/>
      <c r="WIK5" s="75"/>
      <c r="WIY5" s="75"/>
      <c r="WJM5" s="75"/>
      <c r="WKA5" s="75"/>
      <c r="WKO5" s="75"/>
      <c r="WLC5" s="75"/>
      <c r="WLQ5" s="75"/>
      <c r="WME5" s="75"/>
      <c r="WMS5" s="75"/>
      <c r="WNG5" s="75"/>
      <c r="WNU5" s="75"/>
      <c r="WOI5" s="75"/>
      <c r="WOW5" s="75"/>
      <c r="WPK5" s="75"/>
      <c r="WPY5" s="75"/>
      <c r="WQM5" s="75"/>
      <c r="WRA5" s="75"/>
      <c r="WRO5" s="75"/>
      <c r="WSC5" s="75"/>
      <c r="WSQ5" s="75"/>
      <c r="WTE5" s="75"/>
      <c r="WTS5" s="75"/>
      <c r="WUG5" s="75"/>
      <c r="WUU5" s="75"/>
      <c r="WVI5" s="75"/>
      <c r="WVW5" s="75"/>
      <c r="WWK5" s="75"/>
      <c r="WWY5" s="75"/>
      <c r="WXM5" s="75"/>
      <c r="WYA5" s="75"/>
      <c r="WYO5" s="75"/>
      <c r="WZC5" s="75"/>
      <c r="WZQ5" s="75"/>
      <c r="XAE5" s="75"/>
      <c r="XAS5" s="75"/>
      <c r="XBG5" s="75"/>
      <c r="XBU5" s="75"/>
      <c r="XCI5" s="75"/>
      <c r="XCW5" s="75"/>
      <c r="XDK5" s="75"/>
      <c r="XDY5" s="75"/>
      <c r="XEM5" s="75"/>
      <c r="XFA5" s="75"/>
    </row>
    <row r="6" spans="1:1023 1037:2045 2059:3067 3081:4089 4103:5111 5125:6133 6147:7155 7169:8191 8205:9213 9227:10235 10249:11257 11271:12279 12293:13301 13315:14323 14337:15359 15373:16381" s="74" customFormat="1" x14ac:dyDescent="0.2">
      <c r="A6" s="82" t="s">
        <v>83</v>
      </c>
      <c r="B6" s="83">
        <f t="shared" ref="B6:BC6" si="0">B5/B4</f>
        <v>1.022626481398512</v>
      </c>
      <c r="C6" s="84">
        <f t="shared" si="0"/>
        <v>1.0220115882856922</v>
      </c>
      <c r="D6" s="84">
        <f t="shared" si="0"/>
        <v>1.0291353329047925</v>
      </c>
      <c r="E6" s="84">
        <f t="shared" si="0"/>
        <v>1.014720869212079</v>
      </c>
      <c r="F6" s="84">
        <f t="shared" si="0"/>
        <v>0.98332227584438403</v>
      </c>
      <c r="G6" s="84">
        <f t="shared" si="0"/>
        <v>0.97548227805299548</v>
      </c>
      <c r="H6" s="84">
        <f t="shared" si="0"/>
        <v>0.98512455174236724</v>
      </c>
      <c r="I6" s="84">
        <f t="shared" si="0"/>
        <v>0.98085360652949183</v>
      </c>
      <c r="J6" s="84">
        <f t="shared" si="0"/>
        <v>0.98745681722127021</v>
      </c>
      <c r="K6" s="84">
        <f t="shared" si="0"/>
        <v>0.98213532605412801</v>
      </c>
      <c r="L6" s="84">
        <f t="shared" si="0"/>
        <v>0.98927579345781036</v>
      </c>
      <c r="M6" s="84">
        <f t="shared" si="0"/>
        <v>0.98788574830021958</v>
      </c>
      <c r="N6" s="84">
        <f t="shared" si="0"/>
        <v>0.99091110446061548</v>
      </c>
      <c r="O6" s="85">
        <f t="shared" si="0"/>
        <v>0.98651003026200235</v>
      </c>
      <c r="P6" s="84">
        <f t="shared" si="0"/>
        <v>0.98633480397333417</v>
      </c>
      <c r="Q6" s="84">
        <f t="shared" si="0"/>
        <v>0.98983790951703454</v>
      </c>
      <c r="R6" s="84">
        <f t="shared" si="0"/>
        <v>0.98371549683239734</v>
      </c>
      <c r="S6" s="84">
        <f t="shared" si="0"/>
        <v>0.98697370767825798</v>
      </c>
      <c r="T6" s="84">
        <f t="shared" si="0"/>
        <v>0.9924406103785588</v>
      </c>
      <c r="U6" s="84">
        <f t="shared" si="0"/>
        <v>0.99181615118814048</v>
      </c>
      <c r="V6" s="84">
        <f t="shared" si="0"/>
        <v>0.98921157572902629</v>
      </c>
      <c r="W6" s="84">
        <f t="shared" si="0"/>
        <v>0.99015723598682304</v>
      </c>
      <c r="X6" s="84">
        <f t="shared" si="0"/>
        <v>0.99307451862962304</v>
      </c>
      <c r="Y6" s="84">
        <f t="shared" si="0"/>
        <v>0.98304026093119778</v>
      </c>
      <c r="Z6" s="84">
        <f t="shared" si="0"/>
        <v>0.98446251758461067</v>
      </c>
      <c r="AA6" s="84">
        <f t="shared" si="0"/>
        <v>0.99113570190343248</v>
      </c>
      <c r="AB6" s="84">
        <f t="shared" si="0"/>
        <v>0.98991748944847002</v>
      </c>
      <c r="AC6" s="86">
        <f t="shared" si="0"/>
        <v>0.98571342691691399</v>
      </c>
      <c r="AD6" s="86">
        <f t="shared" si="0"/>
        <v>0.98453003928596994</v>
      </c>
      <c r="AE6" s="86">
        <f t="shared" si="0"/>
        <v>0.98864350123683364</v>
      </c>
      <c r="AF6" s="86">
        <f t="shared" si="0"/>
        <v>0.98990969128796125</v>
      </c>
      <c r="AG6" s="86">
        <f t="shared" si="0"/>
        <v>0.98800207362695358</v>
      </c>
      <c r="AH6" s="86">
        <f t="shared" si="0"/>
        <v>0.98754711509964332</v>
      </c>
      <c r="AI6" s="86">
        <f t="shared" si="0"/>
        <v>0.98740772900175233</v>
      </c>
      <c r="AJ6" s="86">
        <f t="shared" si="0"/>
        <v>0.98875980587906087</v>
      </c>
      <c r="AK6" s="86">
        <f t="shared" si="0"/>
        <v>0.98838496244295782</v>
      </c>
      <c r="AL6" s="86">
        <f t="shared" si="0"/>
        <v>0.98860467816014963</v>
      </c>
      <c r="AM6" s="86">
        <f t="shared" si="0"/>
        <v>0.98833578631529173</v>
      </c>
      <c r="AN6" s="86">
        <f t="shared" si="0"/>
        <v>0.9886356883769799</v>
      </c>
      <c r="AO6" s="84">
        <f t="shared" si="0"/>
        <v>0.98858684217604087</v>
      </c>
      <c r="AP6" s="87">
        <f t="shared" si="0"/>
        <v>0.98858903624681005</v>
      </c>
      <c r="AQ6" s="87">
        <f t="shared" si="0"/>
        <v>0.98860514124642529</v>
      </c>
      <c r="AR6" s="87">
        <f t="shared" si="0"/>
        <v>0.98860926341524202</v>
      </c>
      <c r="AS6" s="87">
        <f t="shared" si="0"/>
        <v>0.98860877226339972</v>
      </c>
      <c r="AT6" s="87">
        <f t="shared" si="0"/>
        <v>0.9885637034674235</v>
      </c>
      <c r="AU6" s="87">
        <f t="shared" si="0"/>
        <v>0.9885895109180618</v>
      </c>
      <c r="AV6" s="87">
        <f t="shared" si="0"/>
        <v>0.98858204333962341</v>
      </c>
      <c r="AW6" s="87">
        <f t="shared" si="0"/>
        <v>0.98840379747410478</v>
      </c>
      <c r="AX6" s="87" t="e">
        <f t="shared" si="0"/>
        <v>#VALUE!</v>
      </c>
      <c r="AY6" s="87" t="e">
        <f t="shared" si="0"/>
        <v>#VALUE!</v>
      </c>
      <c r="AZ6" s="87">
        <f t="shared" si="0"/>
        <v>0.98791208791208796</v>
      </c>
      <c r="BA6" s="87">
        <f t="shared" si="0"/>
        <v>0.98791208791208796</v>
      </c>
      <c r="BB6" s="87">
        <f t="shared" si="0"/>
        <v>0.98791208791208796</v>
      </c>
      <c r="BC6" s="87">
        <f t="shared" si="0"/>
        <v>0.98791208791208796</v>
      </c>
      <c r="BD6" s="87">
        <f>BD5/BD4</f>
        <v>0.98791208791208796</v>
      </c>
      <c r="BE6" s="87">
        <f>BE5/BE4</f>
        <v>0.98791208791208796</v>
      </c>
      <c r="BS6" s="75"/>
      <c r="CG6" s="75"/>
      <c r="CU6" s="75"/>
      <c r="DI6" s="75"/>
      <c r="DW6" s="75"/>
      <c r="EK6" s="75"/>
      <c r="EY6" s="75"/>
      <c r="FM6" s="75"/>
      <c r="GA6" s="75"/>
      <c r="GO6" s="75"/>
      <c r="HC6" s="75"/>
      <c r="HQ6" s="75"/>
      <c r="IE6" s="75"/>
      <c r="IS6" s="75"/>
      <c r="JG6" s="75"/>
      <c r="JU6" s="75"/>
      <c r="KI6" s="75"/>
      <c r="KW6" s="75"/>
      <c r="LK6" s="75"/>
      <c r="LY6" s="75"/>
      <c r="MM6" s="75"/>
      <c r="NA6" s="75"/>
      <c r="NO6" s="75"/>
      <c r="OC6" s="75"/>
      <c r="OQ6" s="75"/>
      <c r="PE6" s="75"/>
      <c r="PS6" s="75"/>
      <c r="QG6" s="75"/>
      <c r="QU6" s="75"/>
      <c r="RI6" s="75"/>
      <c r="RW6" s="75"/>
      <c r="SK6" s="75"/>
      <c r="SY6" s="75"/>
      <c r="TM6" s="75"/>
      <c r="UA6" s="75"/>
      <c r="UO6" s="75"/>
      <c r="VC6" s="75"/>
      <c r="VQ6" s="75"/>
      <c r="WE6" s="75"/>
      <c r="WS6" s="75"/>
      <c r="XG6" s="75"/>
      <c r="XU6" s="75"/>
      <c r="YI6" s="75"/>
      <c r="YW6" s="75"/>
      <c r="ZK6" s="75"/>
      <c r="ZY6" s="75"/>
      <c r="AAM6" s="75"/>
      <c r="ABA6" s="75"/>
      <c r="ABO6" s="75"/>
      <c r="ACC6" s="75"/>
      <c r="ACQ6" s="75"/>
      <c r="ADE6" s="75"/>
      <c r="ADS6" s="75"/>
      <c r="AEG6" s="75"/>
      <c r="AEU6" s="75"/>
      <c r="AFI6" s="75"/>
      <c r="AFW6" s="75"/>
      <c r="AGK6" s="75"/>
      <c r="AGY6" s="75"/>
      <c r="AHM6" s="75"/>
      <c r="AIA6" s="75"/>
      <c r="AIO6" s="75"/>
      <c r="AJC6" s="75"/>
      <c r="AJQ6" s="75"/>
      <c r="AKE6" s="75"/>
      <c r="AKS6" s="75"/>
      <c r="ALG6" s="75"/>
      <c r="ALU6" s="75"/>
      <c r="AMI6" s="75"/>
      <c r="AMW6" s="75"/>
      <c r="ANK6" s="75"/>
      <c r="ANY6" s="75"/>
      <c r="AOM6" s="75"/>
      <c r="APA6" s="75"/>
      <c r="APO6" s="75"/>
      <c r="AQC6" s="75"/>
      <c r="AQQ6" s="75"/>
      <c r="ARE6" s="75"/>
      <c r="ARS6" s="75"/>
      <c r="ASG6" s="75"/>
      <c r="ASU6" s="75"/>
      <c r="ATI6" s="75"/>
      <c r="ATW6" s="75"/>
      <c r="AUK6" s="75"/>
      <c r="AUY6" s="75"/>
      <c r="AVM6" s="75"/>
      <c r="AWA6" s="75"/>
      <c r="AWO6" s="75"/>
      <c r="AXC6" s="75"/>
      <c r="AXQ6" s="75"/>
      <c r="AYE6" s="75"/>
      <c r="AYS6" s="75"/>
      <c r="AZG6" s="75"/>
      <c r="AZU6" s="75"/>
      <c r="BAI6" s="75"/>
      <c r="BAW6" s="75"/>
      <c r="BBK6" s="75"/>
      <c r="BBY6" s="75"/>
      <c r="BCM6" s="75"/>
      <c r="BDA6" s="75"/>
      <c r="BDO6" s="75"/>
      <c r="BEC6" s="75"/>
      <c r="BEQ6" s="75"/>
      <c r="BFE6" s="75"/>
      <c r="BFS6" s="75"/>
      <c r="BGG6" s="75"/>
      <c r="BGU6" s="75"/>
      <c r="BHI6" s="75"/>
      <c r="BHW6" s="75"/>
      <c r="BIK6" s="75"/>
      <c r="BIY6" s="75"/>
      <c r="BJM6" s="75"/>
      <c r="BKA6" s="75"/>
      <c r="BKO6" s="75"/>
      <c r="BLC6" s="75"/>
      <c r="BLQ6" s="75"/>
      <c r="BME6" s="75"/>
      <c r="BMS6" s="75"/>
      <c r="BNG6" s="75"/>
      <c r="BNU6" s="75"/>
      <c r="BOI6" s="75"/>
      <c r="BOW6" s="75"/>
      <c r="BPK6" s="75"/>
      <c r="BPY6" s="75"/>
      <c r="BQM6" s="75"/>
      <c r="BRA6" s="75"/>
      <c r="BRO6" s="75"/>
      <c r="BSC6" s="75"/>
      <c r="BSQ6" s="75"/>
      <c r="BTE6" s="75"/>
      <c r="BTS6" s="75"/>
      <c r="BUG6" s="75"/>
      <c r="BUU6" s="75"/>
      <c r="BVI6" s="75"/>
      <c r="BVW6" s="75"/>
      <c r="BWK6" s="75"/>
      <c r="BWY6" s="75"/>
      <c r="BXM6" s="75"/>
      <c r="BYA6" s="75"/>
      <c r="BYO6" s="75"/>
      <c r="BZC6" s="75"/>
      <c r="BZQ6" s="75"/>
      <c r="CAE6" s="75"/>
      <c r="CAS6" s="75"/>
      <c r="CBG6" s="75"/>
      <c r="CBU6" s="75"/>
      <c r="CCI6" s="75"/>
      <c r="CCW6" s="75"/>
      <c r="CDK6" s="75"/>
      <c r="CDY6" s="75"/>
      <c r="CEM6" s="75"/>
      <c r="CFA6" s="75"/>
      <c r="CFO6" s="75"/>
      <c r="CGC6" s="75"/>
      <c r="CGQ6" s="75"/>
      <c r="CHE6" s="75"/>
      <c r="CHS6" s="75"/>
      <c r="CIG6" s="75"/>
      <c r="CIU6" s="75"/>
      <c r="CJI6" s="75"/>
      <c r="CJW6" s="75"/>
      <c r="CKK6" s="75"/>
      <c r="CKY6" s="75"/>
      <c r="CLM6" s="75"/>
      <c r="CMA6" s="75"/>
      <c r="CMO6" s="75"/>
      <c r="CNC6" s="75"/>
      <c r="CNQ6" s="75"/>
      <c r="COE6" s="75"/>
      <c r="COS6" s="75"/>
      <c r="CPG6" s="75"/>
      <c r="CPU6" s="75"/>
      <c r="CQI6" s="75"/>
      <c r="CQW6" s="75"/>
      <c r="CRK6" s="75"/>
      <c r="CRY6" s="75"/>
      <c r="CSM6" s="75"/>
      <c r="CTA6" s="75"/>
      <c r="CTO6" s="75"/>
      <c r="CUC6" s="75"/>
      <c r="CUQ6" s="75"/>
      <c r="CVE6" s="75"/>
      <c r="CVS6" s="75"/>
      <c r="CWG6" s="75"/>
      <c r="CWU6" s="75"/>
      <c r="CXI6" s="75"/>
      <c r="CXW6" s="75"/>
      <c r="CYK6" s="75"/>
      <c r="CYY6" s="75"/>
      <c r="CZM6" s="75"/>
      <c r="DAA6" s="75"/>
      <c r="DAO6" s="75"/>
      <c r="DBC6" s="75"/>
      <c r="DBQ6" s="75"/>
      <c r="DCE6" s="75"/>
      <c r="DCS6" s="75"/>
      <c r="DDG6" s="75"/>
      <c r="DDU6" s="75"/>
      <c r="DEI6" s="75"/>
      <c r="DEW6" s="75"/>
      <c r="DFK6" s="75"/>
      <c r="DFY6" s="75"/>
      <c r="DGM6" s="75"/>
      <c r="DHA6" s="75"/>
      <c r="DHO6" s="75"/>
      <c r="DIC6" s="75"/>
      <c r="DIQ6" s="75"/>
      <c r="DJE6" s="75"/>
      <c r="DJS6" s="75"/>
      <c r="DKG6" s="75"/>
      <c r="DKU6" s="75"/>
      <c r="DLI6" s="75"/>
      <c r="DLW6" s="75"/>
      <c r="DMK6" s="75"/>
      <c r="DMY6" s="75"/>
      <c r="DNM6" s="75"/>
      <c r="DOA6" s="75"/>
      <c r="DOO6" s="75"/>
      <c r="DPC6" s="75"/>
      <c r="DPQ6" s="75"/>
      <c r="DQE6" s="75"/>
      <c r="DQS6" s="75"/>
      <c r="DRG6" s="75"/>
      <c r="DRU6" s="75"/>
      <c r="DSI6" s="75"/>
      <c r="DSW6" s="75"/>
      <c r="DTK6" s="75"/>
      <c r="DTY6" s="75"/>
      <c r="DUM6" s="75"/>
      <c r="DVA6" s="75"/>
      <c r="DVO6" s="75"/>
      <c r="DWC6" s="75"/>
      <c r="DWQ6" s="75"/>
      <c r="DXE6" s="75"/>
      <c r="DXS6" s="75"/>
      <c r="DYG6" s="75"/>
      <c r="DYU6" s="75"/>
      <c r="DZI6" s="75"/>
      <c r="DZW6" s="75"/>
      <c r="EAK6" s="75"/>
      <c r="EAY6" s="75"/>
      <c r="EBM6" s="75"/>
      <c r="ECA6" s="75"/>
      <c r="ECO6" s="75"/>
      <c r="EDC6" s="75"/>
      <c r="EDQ6" s="75"/>
      <c r="EEE6" s="75"/>
      <c r="EES6" s="75"/>
      <c r="EFG6" s="75"/>
      <c r="EFU6" s="75"/>
      <c r="EGI6" s="75"/>
      <c r="EGW6" s="75"/>
      <c r="EHK6" s="75"/>
      <c r="EHY6" s="75"/>
      <c r="EIM6" s="75"/>
      <c r="EJA6" s="75"/>
      <c r="EJO6" s="75"/>
      <c r="EKC6" s="75"/>
      <c r="EKQ6" s="75"/>
      <c r="ELE6" s="75"/>
      <c r="ELS6" s="75"/>
      <c r="EMG6" s="75"/>
      <c r="EMU6" s="75"/>
      <c r="ENI6" s="75"/>
      <c r="ENW6" s="75"/>
      <c r="EOK6" s="75"/>
      <c r="EOY6" s="75"/>
      <c r="EPM6" s="75"/>
      <c r="EQA6" s="75"/>
      <c r="EQO6" s="75"/>
      <c r="ERC6" s="75"/>
      <c r="ERQ6" s="75"/>
      <c r="ESE6" s="75"/>
      <c r="ESS6" s="75"/>
      <c r="ETG6" s="75"/>
      <c r="ETU6" s="75"/>
      <c r="EUI6" s="75"/>
      <c r="EUW6" s="75"/>
      <c r="EVK6" s="75"/>
      <c r="EVY6" s="75"/>
      <c r="EWM6" s="75"/>
      <c r="EXA6" s="75"/>
      <c r="EXO6" s="75"/>
      <c r="EYC6" s="75"/>
      <c r="EYQ6" s="75"/>
      <c r="EZE6" s="75"/>
      <c r="EZS6" s="75"/>
      <c r="FAG6" s="75"/>
      <c r="FAU6" s="75"/>
      <c r="FBI6" s="75"/>
      <c r="FBW6" s="75"/>
      <c r="FCK6" s="75"/>
      <c r="FCY6" s="75"/>
      <c r="FDM6" s="75"/>
      <c r="FEA6" s="75"/>
      <c r="FEO6" s="75"/>
      <c r="FFC6" s="75"/>
      <c r="FFQ6" s="75"/>
      <c r="FGE6" s="75"/>
      <c r="FGS6" s="75"/>
      <c r="FHG6" s="75"/>
      <c r="FHU6" s="75"/>
      <c r="FII6" s="75"/>
      <c r="FIW6" s="75"/>
      <c r="FJK6" s="75"/>
      <c r="FJY6" s="75"/>
      <c r="FKM6" s="75"/>
      <c r="FLA6" s="75"/>
      <c r="FLO6" s="75"/>
      <c r="FMC6" s="75"/>
      <c r="FMQ6" s="75"/>
      <c r="FNE6" s="75"/>
      <c r="FNS6" s="75"/>
      <c r="FOG6" s="75"/>
      <c r="FOU6" s="75"/>
      <c r="FPI6" s="75"/>
      <c r="FPW6" s="75"/>
      <c r="FQK6" s="75"/>
      <c r="FQY6" s="75"/>
      <c r="FRM6" s="75"/>
      <c r="FSA6" s="75"/>
      <c r="FSO6" s="75"/>
      <c r="FTC6" s="75"/>
      <c r="FTQ6" s="75"/>
      <c r="FUE6" s="75"/>
      <c r="FUS6" s="75"/>
      <c r="FVG6" s="75"/>
      <c r="FVU6" s="75"/>
      <c r="FWI6" s="75"/>
      <c r="FWW6" s="75"/>
      <c r="FXK6" s="75"/>
      <c r="FXY6" s="75"/>
      <c r="FYM6" s="75"/>
      <c r="FZA6" s="75"/>
      <c r="FZO6" s="75"/>
      <c r="GAC6" s="75"/>
      <c r="GAQ6" s="75"/>
      <c r="GBE6" s="75"/>
      <c r="GBS6" s="75"/>
      <c r="GCG6" s="75"/>
      <c r="GCU6" s="75"/>
      <c r="GDI6" s="75"/>
      <c r="GDW6" s="75"/>
      <c r="GEK6" s="75"/>
      <c r="GEY6" s="75"/>
      <c r="GFM6" s="75"/>
      <c r="GGA6" s="75"/>
      <c r="GGO6" s="75"/>
      <c r="GHC6" s="75"/>
      <c r="GHQ6" s="75"/>
      <c r="GIE6" s="75"/>
      <c r="GIS6" s="75"/>
      <c r="GJG6" s="75"/>
      <c r="GJU6" s="75"/>
      <c r="GKI6" s="75"/>
      <c r="GKW6" s="75"/>
      <c r="GLK6" s="75"/>
      <c r="GLY6" s="75"/>
      <c r="GMM6" s="75"/>
      <c r="GNA6" s="75"/>
      <c r="GNO6" s="75"/>
      <c r="GOC6" s="75"/>
      <c r="GOQ6" s="75"/>
      <c r="GPE6" s="75"/>
      <c r="GPS6" s="75"/>
      <c r="GQG6" s="75"/>
      <c r="GQU6" s="75"/>
      <c r="GRI6" s="75"/>
      <c r="GRW6" s="75"/>
      <c r="GSK6" s="75"/>
      <c r="GSY6" s="75"/>
      <c r="GTM6" s="75"/>
      <c r="GUA6" s="75"/>
      <c r="GUO6" s="75"/>
      <c r="GVC6" s="75"/>
      <c r="GVQ6" s="75"/>
      <c r="GWE6" s="75"/>
      <c r="GWS6" s="75"/>
      <c r="GXG6" s="75"/>
      <c r="GXU6" s="75"/>
      <c r="GYI6" s="75"/>
      <c r="GYW6" s="75"/>
      <c r="GZK6" s="75"/>
      <c r="GZY6" s="75"/>
      <c r="HAM6" s="75"/>
      <c r="HBA6" s="75"/>
      <c r="HBO6" s="75"/>
      <c r="HCC6" s="75"/>
      <c r="HCQ6" s="75"/>
      <c r="HDE6" s="75"/>
      <c r="HDS6" s="75"/>
      <c r="HEG6" s="75"/>
      <c r="HEU6" s="75"/>
      <c r="HFI6" s="75"/>
      <c r="HFW6" s="75"/>
      <c r="HGK6" s="75"/>
      <c r="HGY6" s="75"/>
      <c r="HHM6" s="75"/>
      <c r="HIA6" s="75"/>
      <c r="HIO6" s="75"/>
      <c r="HJC6" s="75"/>
      <c r="HJQ6" s="75"/>
      <c r="HKE6" s="75"/>
      <c r="HKS6" s="75"/>
      <c r="HLG6" s="75"/>
      <c r="HLU6" s="75"/>
      <c r="HMI6" s="75"/>
      <c r="HMW6" s="75"/>
      <c r="HNK6" s="75"/>
      <c r="HNY6" s="75"/>
      <c r="HOM6" s="75"/>
      <c r="HPA6" s="75"/>
      <c r="HPO6" s="75"/>
      <c r="HQC6" s="75"/>
      <c r="HQQ6" s="75"/>
      <c r="HRE6" s="75"/>
      <c r="HRS6" s="75"/>
      <c r="HSG6" s="75"/>
      <c r="HSU6" s="75"/>
      <c r="HTI6" s="75"/>
      <c r="HTW6" s="75"/>
      <c r="HUK6" s="75"/>
      <c r="HUY6" s="75"/>
      <c r="HVM6" s="75"/>
      <c r="HWA6" s="75"/>
      <c r="HWO6" s="75"/>
      <c r="HXC6" s="75"/>
      <c r="HXQ6" s="75"/>
      <c r="HYE6" s="75"/>
      <c r="HYS6" s="75"/>
      <c r="HZG6" s="75"/>
      <c r="HZU6" s="75"/>
      <c r="IAI6" s="75"/>
      <c r="IAW6" s="75"/>
      <c r="IBK6" s="75"/>
      <c r="IBY6" s="75"/>
      <c r="ICM6" s="75"/>
      <c r="IDA6" s="75"/>
      <c r="IDO6" s="75"/>
      <c r="IEC6" s="75"/>
      <c r="IEQ6" s="75"/>
      <c r="IFE6" s="75"/>
      <c r="IFS6" s="75"/>
      <c r="IGG6" s="75"/>
      <c r="IGU6" s="75"/>
      <c r="IHI6" s="75"/>
      <c r="IHW6" s="75"/>
      <c r="IIK6" s="75"/>
      <c r="IIY6" s="75"/>
      <c r="IJM6" s="75"/>
      <c r="IKA6" s="75"/>
      <c r="IKO6" s="75"/>
      <c r="ILC6" s="75"/>
      <c r="ILQ6" s="75"/>
      <c r="IME6" s="75"/>
      <c r="IMS6" s="75"/>
      <c r="ING6" s="75"/>
      <c r="INU6" s="75"/>
      <c r="IOI6" s="75"/>
      <c r="IOW6" s="75"/>
      <c r="IPK6" s="75"/>
      <c r="IPY6" s="75"/>
      <c r="IQM6" s="75"/>
      <c r="IRA6" s="75"/>
      <c r="IRO6" s="75"/>
      <c r="ISC6" s="75"/>
      <c r="ISQ6" s="75"/>
      <c r="ITE6" s="75"/>
      <c r="ITS6" s="75"/>
      <c r="IUG6" s="75"/>
      <c r="IUU6" s="75"/>
      <c r="IVI6" s="75"/>
      <c r="IVW6" s="75"/>
      <c r="IWK6" s="75"/>
      <c r="IWY6" s="75"/>
      <c r="IXM6" s="75"/>
      <c r="IYA6" s="75"/>
      <c r="IYO6" s="75"/>
      <c r="IZC6" s="75"/>
      <c r="IZQ6" s="75"/>
      <c r="JAE6" s="75"/>
      <c r="JAS6" s="75"/>
      <c r="JBG6" s="75"/>
      <c r="JBU6" s="75"/>
      <c r="JCI6" s="75"/>
      <c r="JCW6" s="75"/>
      <c r="JDK6" s="75"/>
      <c r="JDY6" s="75"/>
      <c r="JEM6" s="75"/>
      <c r="JFA6" s="75"/>
      <c r="JFO6" s="75"/>
      <c r="JGC6" s="75"/>
      <c r="JGQ6" s="75"/>
      <c r="JHE6" s="75"/>
      <c r="JHS6" s="75"/>
      <c r="JIG6" s="75"/>
      <c r="JIU6" s="75"/>
      <c r="JJI6" s="75"/>
      <c r="JJW6" s="75"/>
      <c r="JKK6" s="75"/>
      <c r="JKY6" s="75"/>
      <c r="JLM6" s="75"/>
      <c r="JMA6" s="75"/>
      <c r="JMO6" s="75"/>
      <c r="JNC6" s="75"/>
      <c r="JNQ6" s="75"/>
      <c r="JOE6" s="75"/>
      <c r="JOS6" s="75"/>
      <c r="JPG6" s="75"/>
      <c r="JPU6" s="75"/>
      <c r="JQI6" s="75"/>
      <c r="JQW6" s="75"/>
      <c r="JRK6" s="75"/>
      <c r="JRY6" s="75"/>
      <c r="JSM6" s="75"/>
      <c r="JTA6" s="75"/>
      <c r="JTO6" s="75"/>
      <c r="JUC6" s="75"/>
      <c r="JUQ6" s="75"/>
      <c r="JVE6" s="75"/>
      <c r="JVS6" s="75"/>
      <c r="JWG6" s="75"/>
      <c r="JWU6" s="75"/>
      <c r="JXI6" s="75"/>
      <c r="JXW6" s="75"/>
      <c r="JYK6" s="75"/>
      <c r="JYY6" s="75"/>
      <c r="JZM6" s="75"/>
      <c r="KAA6" s="75"/>
      <c r="KAO6" s="75"/>
      <c r="KBC6" s="75"/>
      <c r="KBQ6" s="75"/>
      <c r="KCE6" s="75"/>
      <c r="KCS6" s="75"/>
      <c r="KDG6" s="75"/>
      <c r="KDU6" s="75"/>
      <c r="KEI6" s="75"/>
      <c r="KEW6" s="75"/>
      <c r="KFK6" s="75"/>
      <c r="KFY6" s="75"/>
      <c r="KGM6" s="75"/>
      <c r="KHA6" s="75"/>
      <c r="KHO6" s="75"/>
      <c r="KIC6" s="75"/>
      <c r="KIQ6" s="75"/>
      <c r="KJE6" s="75"/>
      <c r="KJS6" s="75"/>
      <c r="KKG6" s="75"/>
      <c r="KKU6" s="75"/>
      <c r="KLI6" s="75"/>
      <c r="KLW6" s="75"/>
      <c r="KMK6" s="75"/>
      <c r="KMY6" s="75"/>
      <c r="KNM6" s="75"/>
      <c r="KOA6" s="75"/>
      <c r="KOO6" s="75"/>
      <c r="KPC6" s="75"/>
      <c r="KPQ6" s="75"/>
      <c r="KQE6" s="75"/>
      <c r="KQS6" s="75"/>
      <c r="KRG6" s="75"/>
      <c r="KRU6" s="75"/>
      <c r="KSI6" s="75"/>
      <c r="KSW6" s="75"/>
      <c r="KTK6" s="75"/>
      <c r="KTY6" s="75"/>
      <c r="KUM6" s="75"/>
      <c r="KVA6" s="75"/>
      <c r="KVO6" s="75"/>
      <c r="KWC6" s="75"/>
      <c r="KWQ6" s="75"/>
      <c r="KXE6" s="75"/>
      <c r="KXS6" s="75"/>
      <c r="KYG6" s="75"/>
      <c r="KYU6" s="75"/>
      <c r="KZI6" s="75"/>
      <c r="KZW6" s="75"/>
      <c r="LAK6" s="75"/>
      <c r="LAY6" s="75"/>
      <c r="LBM6" s="75"/>
      <c r="LCA6" s="75"/>
      <c r="LCO6" s="75"/>
      <c r="LDC6" s="75"/>
      <c r="LDQ6" s="75"/>
      <c r="LEE6" s="75"/>
      <c r="LES6" s="75"/>
      <c r="LFG6" s="75"/>
      <c r="LFU6" s="75"/>
      <c r="LGI6" s="75"/>
      <c r="LGW6" s="75"/>
      <c r="LHK6" s="75"/>
      <c r="LHY6" s="75"/>
      <c r="LIM6" s="75"/>
      <c r="LJA6" s="75"/>
      <c r="LJO6" s="75"/>
      <c r="LKC6" s="75"/>
      <c r="LKQ6" s="75"/>
      <c r="LLE6" s="75"/>
      <c r="LLS6" s="75"/>
      <c r="LMG6" s="75"/>
      <c r="LMU6" s="75"/>
      <c r="LNI6" s="75"/>
      <c r="LNW6" s="75"/>
      <c r="LOK6" s="75"/>
      <c r="LOY6" s="75"/>
      <c r="LPM6" s="75"/>
      <c r="LQA6" s="75"/>
      <c r="LQO6" s="75"/>
      <c r="LRC6" s="75"/>
      <c r="LRQ6" s="75"/>
      <c r="LSE6" s="75"/>
      <c r="LSS6" s="75"/>
      <c r="LTG6" s="75"/>
      <c r="LTU6" s="75"/>
      <c r="LUI6" s="75"/>
      <c r="LUW6" s="75"/>
      <c r="LVK6" s="75"/>
      <c r="LVY6" s="75"/>
      <c r="LWM6" s="75"/>
      <c r="LXA6" s="75"/>
      <c r="LXO6" s="75"/>
      <c r="LYC6" s="75"/>
      <c r="LYQ6" s="75"/>
      <c r="LZE6" s="75"/>
      <c r="LZS6" s="75"/>
      <c r="MAG6" s="75"/>
      <c r="MAU6" s="75"/>
      <c r="MBI6" s="75"/>
      <c r="MBW6" s="75"/>
      <c r="MCK6" s="75"/>
      <c r="MCY6" s="75"/>
      <c r="MDM6" s="75"/>
      <c r="MEA6" s="75"/>
      <c r="MEO6" s="75"/>
      <c r="MFC6" s="75"/>
      <c r="MFQ6" s="75"/>
      <c r="MGE6" s="75"/>
      <c r="MGS6" s="75"/>
      <c r="MHG6" s="75"/>
      <c r="MHU6" s="75"/>
      <c r="MII6" s="75"/>
      <c r="MIW6" s="75"/>
      <c r="MJK6" s="75"/>
      <c r="MJY6" s="75"/>
      <c r="MKM6" s="75"/>
      <c r="MLA6" s="75"/>
      <c r="MLO6" s="75"/>
      <c r="MMC6" s="75"/>
      <c r="MMQ6" s="75"/>
      <c r="MNE6" s="75"/>
      <c r="MNS6" s="75"/>
      <c r="MOG6" s="75"/>
      <c r="MOU6" s="75"/>
      <c r="MPI6" s="75"/>
      <c r="MPW6" s="75"/>
      <c r="MQK6" s="75"/>
      <c r="MQY6" s="75"/>
      <c r="MRM6" s="75"/>
      <c r="MSA6" s="75"/>
      <c r="MSO6" s="75"/>
      <c r="MTC6" s="75"/>
      <c r="MTQ6" s="75"/>
      <c r="MUE6" s="75"/>
      <c r="MUS6" s="75"/>
      <c r="MVG6" s="75"/>
      <c r="MVU6" s="75"/>
      <c r="MWI6" s="75"/>
      <c r="MWW6" s="75"/>
      <c r="MXK6" s="75"/>
      <c r="MXY6" s="75"/>
      <c r="MYM6" s="75"/>
      <c r="MZA6" s="75"/>
      <c r="MZO6" s="75"/>
      <c r="NAC6" s="75"/>
      <c r="NAQ6" s="75"/>
      <c r="NBE6" s="75"/>
      <c r="NBS6" s="75"/>
      <c r="NCG6" s="75"/>
      <c r="NCU6" s="75"/>
      <c r="NDI6" s="75"/>
      <c r="NDW6" s="75"/>
      <c r="NEK6" s="75"/>
      <c r="NEY6" s="75"/>
      <c r="NFM6" s="75"/>
      <c r="NGA6" s="75"/>
      <c r="NGO6" s="75"/>
      <c r="NHC6" s="75"/>
      <c r="NHQ6" s="75"/>
      <c r="NIE6" s="75"/>
      <c r="NIS6" s="75"/>
      <c r="NJG6" s="75"/>
      <c r="NJU6" s="75"/>
      <c r="NKI6" s="75"/>
      <c r="NKW6" s="75"/>
      <c r="NLK6" s="75"/>
      <c r="NLY6" s="75"/>
      <c r="NMM6" s="75"/>
      <c r="NNA6" s="75"/>
      <c r="NNO6" s="75"/>
      <c r="NOC6" s="75"/>
      <c r="NOQ6" s="75"/>
      <c r="NPE6" s="75"/>
      <c r="NPS6" s="75"/>
      <c r="NQG6" s="75"/>
      <c r="NQU6" s="75"/>
      <c r="NRI6" s="75"/>
      <c r="NRW6" s="75"/>
      <c r="NSK6" s="75"/>
      <c r="NSY6" s="75"/>
      <c r="NTM6" s="75"/>
      <c r="NUA6" s="75"/>
      <c r="NUO6" s="75"/>
      <c r="NVC6" s="75"/>
      <c r="NVQ6" s="75"/>
      <c r="NWE6" s="75"/>
      <c r="NWS6" s="75"/>
      <c r="NXG6" s="75"/>
      <c r="NXU6" s="75"/>
      <c r="NYI6" s="75"/>
      <c r="NYW6" s="75"/>
      <c r="NZK6" s="75"/>
      <c r="NZY6" s="75"/>
      <c r="OAM6" s="75"/>
      <c r="OBA6" s="75"/>
      <c r="OBO6" s="75"/>
      <c r="OCC6" s="75"/>
      <c r="OCQ6" s="75"/>
      <c r="ODE6" s="75"/>
      <c r="ODS6" s="75"/>
      <c r="OEG6" s="75"/>
      <c r="OEU6" s="75"/>
      <c r="OFI6" s="75"/>
      <c r="OFW6" s="75"/>
      <c r="OGK6" s="75"/>
      <c r="OGY6" s="75"/>
      <c r="OHM6" s="75"/>
      <c r="OIA6" s="75"/>
      <c r="OIO6" s="75"/>
      <c r="OJC6" s="75"/>
      <c r="OJQ6" s="75"/>
      <c r="OKE6" s="75"/>
      <c r="OKS6" s="75"/>
      <c r="OLG6" s="75"/>
      <c r="OLU6" s="75"/>
      <c r="OMI6" s="75"/>
      <c r="OMW6" s="75"/>
      <c r="ONK6" s="75"/>
      <c r="ONY6" s="75"/>
      <c r="OOM6" s="75"/>
      <c r="OPA6" s="75"/>
      <c r="OPO6" s="75"/>
      <c r="OQC6" s="75"/>
      <c r="OQQ6" s="75"/>
      <c r="ORE6" s="75"/>
      <c r="ORS6" s="75"/>
      <c r="OSG6" s="75"/>
      <c r="OSU6" s="75"/>
      <c r="OTI6" s="75"/>
      <c r="OTW6" s="75"/>
      <c r="OUK6" s="75"/>
      <c r="OUY6" s="75"/>
      <c r="OVM6" s="75"/>
      <c r="OWA6" s="75"/>
      <c r="OWO6" s="75"/>
      <c r="OXC6" s="75"/>
      <c r="OXQ6" s="75"/>
      <c r="OYE6" s="75"/>
      <c r="OYS6" s="75"/>
      <c r="OZG6" s="75"/>
      <c r="OZU6" s="75"/>
      <c r="PAI6" s="75"/>
      <c r="PAW6" s="75"/>
      <c r="PBK6" s="75"/>
      <c r="PBY6" s="75"/>
      <c r="PCM6" s="75"/>
      <c r="PDA6" s="75"/>
      <c r="PDO6" s="75"/>
      <c r="PEC6" s="75"/>
      <c r="PEQ6" s="75"/>
      <c r="PFE6" s="75"/>
      <c r="PFS6" s="75"/>
      <c r="PGG6" s="75"/>
      <c r="PGU6" s="75"/>
      <c r="PHI6" s="75"/>
      <c r="PHW6" s="75"/>
      <c r="PIK6" s="75"/>
      <c r="PIY6" s="75"/>
      <c r="PJM6" s="75"/>
      <c r="PKA6" s="75"/>
      <c r="PKO6" s="75"/>
      <c r="PLC6" s="75"/>
      <c r="PLQ6" s="75"/>
      <c r="PME6" s="75"/>
      <c r="PMS6" s="75"/>
      <c r="PNG6" s="75"/>
      <c r="PNU6" s="75"/>
      <c r="POI6" s="75"/>
      <c r="POW6" s="75"/>
      <c r="PPK6" s="75"/>
      <c r="PPY6" s="75"/>
      <c r="PQM6" s="75"/>
      <c r="PRA6" s="75"/>
      <c r="PRO6" s="75"/>
      <c r="PSC6" s="75"/>
      <c r="PSQ6" s="75"/>
      <c r="PTE6" s="75"/>
      <c r="PTS6" s="75"/>
      <c r="PUG6" s="75"/>
      <c r="PUU6" s="75"/>
      <c r="PVI6" s="75"/>
      <c r="PVW6" s="75"/>
      <c r="PWK6" s="75"/>
      <c r="PWY6" s="75"/>
      <c r="PXM6" s="75"/>
      <c r="PYA6" s="75"/>
      <c r="PYO6" s="75"/>
      <c r="PZC6" s="75"/>
      <c r="PZQ6" s="75"/>
      <c r="QAE6" s="75"/>
      <c r="QAS6" s="75"/>
      <c r="QBG6" s="75"/>
      <c r="QBU6" s="75"/>
      <c r="QCI6" s="75"/>
      <c r="QCW6" s="75"/>
      <c r="QDK6" s="75"/>
      <c r="QDY6" s="75"/>
      <c r="QEM6" s="75"/>
      <c r="QFA6" s="75"/>
      <c r="QFO6" s="75"/>
      <c r="QGC6" s="75"/>
      <c r="QGQ6" s="75"/>
      <c r="QHE6" s="75"/>
      <c r="QHS6" s="75"/>
      <c r="QIG6" s="75"/>
      <c r="QIU6" s="75"/>
      <c r="QJI6" s="75"/>
      <c r="QJW6" s="75"/>
      <c r="QKK6" s="75"/>
      <c r="QKY6" s="75"/>
      <c r="QLM6" s="75"/>
      <c r="QMA6" s="75"/>
      <c r="QMO6" s="75"/>
      <c r="QNC6" s="75"/>
      <c r="QNQ6" s="75"/>
      <c r="QOE6" s="75"/>
      <c r="QOS6" s="75"/>
      <c r="QPG6" s="75"/>
      <c r="QPU6" s="75"/>
      <c r="QQI6" s="75"/>
      <c r="QQW6" s="75"/>
      <c r="QRK6" s="75"/>
      <c r="QRY6" s="75"/>
      <c r="QSM6" s="75"/>
      <c r="QTA6" s="75"/>
      <c r="QTO6" s="75"/>
      <c r="QUC6" s="75"/>
      <c r="QUQ6" s="75"/>
      <c r="QVE6" s="75"/>
      <c r="QVS6" s="75"/>
      <c r="QWG6" s="75"/>
      <c r="QWU6" s="75"/>
      <c r="QXI6" s="75"/>
      <c r="QXW6" s="75"/>
      <c r="QYK6" s="75"/>
      <c r="QYY6" s="75"/>
      <c r="QZM6" s="75"/>
      <c r="RAA6" s="75"/>
      <c r="RAO6" s="75"/>
      <c r="RBC6" s="75"/>
      <c r="RBQ6" s="75"/>
      <c r="RCE6" s="75"/>
      <c r="RCS6" s="75"/>
      <c r="RDG6" s="75"/>
      <c r="RDU6" s="75"/>
      <c r="REI6" s="75"/>
      <c r="REW6" s="75"/>
      <c r="RFK6" s="75"/>
      <c r="RFY6" s="75"/>
      <c r="RGM6" s="75"/>
      <c r="RHA6" s="75"/>
      <c r="RHO6" s="75"/>
      <c r="RIC6" s="75"/>
      <c r="RIQ6" s="75"/>
      <c r="RJE6" s="75"/>
      <c r="RJS6" s="75"/>
      <c r="RKG6" s="75"/>
      <c r="RKU6" s="75"/>
      <c r="RLI6" s="75"/>
      <c r="RLW6" s="75"/>
      <c r="RMK6" s="75"/>
      <c r="RMY6" s="75"/>
      <c r="RNM6" s="75"/>
      <c r="ROA6" s="75"/>
      <c r="ROO6" s="75"/>
      <c r="RPC6" s="75"/>
      <c r="RPQ6" s="75"/>
      <c r="RQE6" s="75"/>
      <c r="RQS6" s="75"/>
      <c r="RRG6" s="75"/>
      <c r="RRU6" s="75"/>
      <c r="RSI6" s="75"/>
      <c r="RSW6" s="75"/>
      <c r="RTK6" s="75"/>
      <c r="RTY6" s="75"/>
      <c r="RUM6" s="75"/>
      <c r="RVA6" s="75"/>
      <c r="RVO6" s="75"/>
      <c r="RWC6" s="75"/>
      <c r="RWQ6" s="75"/>
      <c r="RXE6" s="75"/>
      <c r="RXS6" s="75"/>
      <c r="RYG6" s="75"/>
      <c r="RYU6" s="75"/>
      <c r="RZI6" s="75"/>
      <c r="RZW6" s="75"/>
      <c r="SAK6" s="75"/>
      <c r="SAY6" s="75"/>
      <c r="SBM6" s="75"/>
      <c r="SCA6" s="75"/>
      <c r="SCO6" s="75"/>
      <c r="SDC6" s="75"/>
      <c r="SDQ6" s="75"/>
      <c r="SEE6" s="75"/>
      <c r="SES6" s="75"/>
      <c r="SFG6" s="75"/>
      <c r="SFU6" s="75"/>
      <c r="SGI6" s="75"/>
      <c r="SGW6" s="75"/>
      <c r="SHK6" s="75"/>
      <c r="SHY6" s="75"/>
      <c r="SIM6" s="75"/>
      <c r="SJA6" s="75"/>
      <c r="SJO6" s="75"/>
      <c r="SKC6" s="75"/>
      <c r="SKQ6" s="75"/>
      <c r="SLE6" s="75"/>
      <c r="SLS6" s="75"/>
      <c r="SMG6" s="75"/>
      <c r="SMU6" s="75"/>
      <c r="SNI6" s="75"/>
      <c r="SNW6" s="75"/>
      <c r="SOK6" s="75"/>
      <c r="SOY6" s="75"/>
      <c r="SPM6" s="75"/>
      <c r="SQA6" s="75"/>
      <c r="SQO6" s="75"/>
      <c r="SRC6" s="75"/>
      <c r="SRQ6" s="75"/>
      <c r="SSE6" s="75"/>
      <c r="SSS6" s="75"/>
      <c r="STG6" s="75"/>
      <c r="STU6" s="75"/>
      <c r="SUI6" s="75"/>
      <c r="SUW6" s="75"/>
      <c r="SVK6" s="75"/>
      <c r="SVY6" s="75"/>
      <c r="SWM6" s="75"/>
      <c r="SXA6" s="75"/>
      <c r="SXO6" s="75"/>
      <c r="SYC6" s="75"/>
      <c r="SYQ6" s="75"/>
      <c r="SZE6" s="75"/>
      <c r="SZS6" s="75"/>
      <c r="TAG6" s="75"/>
      <c r="TAU6" s="75"/>
      <c r="TBI6" s="75"/>
      <c r="TBW6" s="75"/>
      <c r="TCK6" s="75"/>
      <c r="TCY6" s="75"/>
      <c r="TDM6" s="75"/>
      <c r="TEA6" s="75"/>
      <c r="TEO6" s="75"/>
      <c r="TFC6" s="75"/>
      <c r="TFQ6" s="75"/>
      <c r="TGE6" s="75"/>
      <c r="TGS6" s="75"/>
      <c r="THG6" s="75"/>
      <c r="THU6" s="75"/>
      <c r="TII6" s="75"/>
      <c r="TIW6" s="75"/>
      <c r="TJK6" s="75"/>
      <c r="TJY6" s="75"/>
      <c r="TKM6" s="75"/>
      <c r="TLA6" s="75"/>
      <c r="TLO6" s="75"/>
      <c r="TMC6" s="75"/>
      <c r="TMQ6" s="75"/>
      <c r="TNE6" s="75"/>
      <c r="TNS6" s="75"/>
      <c r="TOG6" s="75"/>
      <c r="TOU6" s="75"/>
      <c r="TPI6" s="75"/>
      <c r="TPW6" s="75"/>
      <c r="TQK6" s="75"/>
      <c r="TQY6" s="75"/>
      <c r="TRM6" s="75"/>
      <c r="TSA6" s="75"/>
      <c r="TSO6" s="75"/>
      <c r="TTC6" s="75"/>
      <c r="TTQ6" s="75"/>
      <c r="TUE6" s="75"/>
      <c r="TUS6" s="75"/>
      <c r="TVG6" s="75"/>
      <c r="TVU6" s="75"/>
      <c r="TWI6" s="75"/>
      <c r="TWW6" s="75"/>
      <c r="TXK6" s="75"/>
      <c r="TXY6" s="75"/>
      <c r="TYM6" s="75"/>
      <c r="TZA6" s="75"/>
      <c r="TZO6" s="75"/>
      <c r="UAC6" s="75"/>
      <c r="UAQ6" s="75"/>
      <c r="UBE6" s="75"/>
      <c r="UBS6" s="75"/>
      <c r="UCG6" s="75"/>
      <c r="UCU6" s="75"/>
      <c r="UDI6" s="75"/>
      <c r="UDW6" s="75"/>
      <c r="UEK6" s="75"/>
      <c r="UEY6" s="75"/>
      <c r="UFM6" s="75"/>
      <c r="UGA6" s="75"/>
      <c r="UGO6" s="75"/>
      <c r="UHC6" s="75"/>
      <c r="UHQ6" s="75"/>
      <c r="UIE6" s="75"/>
      <c r="UIS6" s="75"/>
      <c r="UJG6" s="75"/>
      <c r="UJU6" s="75"/>
      <c r="UKI6" s="75"/>
      <c r="UKW6" s="75"/>
      <c r="ULK6" s="75"/>
      <c r="ULY6" s="75"/>
      <c r="UMM6" s="75"/>
      <c r="UNA6" s="75"/>
      <c r="UNO6" s="75"/>
      <c r="UOC6" s="75"/>
      <c r="UOQ6" s="75"/>
      <c r="UPE6" s="75"/>
      <c r="UPS6" s="75"/>
      <c r="UQG6" s="75"/>
      <c r="UQU6" s="75"/>
      <c r="URI6" s="75"/>
      <c r="URW6" s="75"/>
      <c r="USK6" s="75"/>
      <c r="USY6" s="75"/>
      <c r="UTM6" s="75"/>
      <c r="UUA6" s="75"/>
      <c r="UUO6" s="75"/>
      <c r="UVC6" s="75"/>
      <c r="UVQ6" s="75"/>
      <c r="UWE6" s="75"/>
      <c r="UWS6" s="75"/>
      <c r="UXG6" s="75"/>
      <c r="UXU6" s="75"/>
      <c r="UYI6" s="75"/>
      <c r="UYW6" s="75"/>
      <c r="UZK6" s="75"/>
      <c r="UZY6" s="75"/>
      <c r="VAM6" s="75"/>
      <c r="VBA6" s="75"/>
      <c r="VBO6" s="75"/>
      <c r="VCC6" s="75"/>
      <c r="VCQ6" s="75"/>
      <c r="VDE6" s="75"/>
      <c r="VDS6" s="75"/>
      <c r="VEG6" s="75"/>
      <c r="VEU6" s="75"/>
      <c r="VFI6" s="75"/>
      <c r="VFW6" s="75"/>
      <c r="VGK6" s="75"/>
      <c r="VGY6" s="75"/>
      <c r="VHM6" s="75"/>
      <c r="VIA6" s="75"/>
      <c r="VIO6" s="75"/>
      <c r="VJC6" s="75"/>
      <c r="VJQ6" s="75"/>
      <c r="VKE6" s="75"/>
      <c r="VKS6" s="75"/>
      <c r="VLG6" s="75"/>
      <c r="VLU6" s="75"/>
      <c r="VMI6" s="75"/>
      <c r="VMW6" s="75"/>
      <c r="VNK6" s="75"/>
      <c r="VNY6" s="75"/>
      <c r="VOM6" s="75"/>
      <c r="VPA6" s="75"/>
      <c r="VPO6" s="75"/>
      <c r="VQC6" s="75"/>
      <c r="VQQ6" s="75"/>
      <c r="VRE6" s="75"/>
      <c r="VRS6" s="75"/>
      <c r="VSG6" s="75"/>
      <c r="VSU6" s="75"/>
      <c r="VTI6" s="75"/>
      <c r="VTW6" s="75"/>
      <c r="VUK6" s="75"/>
      <c r="VUY6" s="75"/>
      <c r="VVM6" s="75"/>
      <c r="VWA6" s="75"/>
      <c r="VWO6" s="75"/>
      <c r="VXC6" s="75"/>
      <c r="VXQ6" s="75"/>
      <c r="VYE6" s="75"/>
      <c r="VYS6" s="75"/>
      <c r="VZG6" s="75"/>
      <c r="VZU6" s="75"/>
      <c r="WAI6" s="75"/>
      <c r="WAW6" s="75"/>
      <c r="WBK6" s="75"/>
      <c r="WBY6" s="75"/>
      <c r="WCM6" s="75"/>
      <c r="WDA6" s="75"/>
      <c r="WDO6" s="75"/>
      <c r="WEC6" s="75"/>
      <c r="WEQ6" s="75"/>
      <c r="WFE6" s="75"/>
      <c r="WFS6" s="75"/>
      <c r="WGG6" s="75"/>
      <c r="WGU6" s="75"/>
      <c r="WHI6" s="75"/>
      <c r="WHW6" s="75"/>
      <c r="WIK6" s="75"/>
      <c r="WIY6" s="75"/>
      <c r="WJM6" s="75"/>
      <c r="WKA6" s="75"/>
      <c r="WKO6" s="75"/>
      <c r="WLC6" s="75"/>
      <c r="WLQ6" s="75"/>
      <c r="WME6" s="75"/>
      <c r="WMS6" s="75"/>
      <c r="WNG6" s="75"/>
      <c r="WNU6" s="75"/>
      <c r="WOI6" s="75"/>
      <c r="WOW6" s="75"/>
      <c r="WPK6" s="75"/>
      <c r="WPY6" s="75"/>
      <c r="WQM6" s="75"/>
      <c r="WRA6" s="75"/>
      <c r="WRO6" s="75"/>
      <c r="WSC6" s="75"/>
      <c r="WSQ6" s="75"/>
      <c r="WTE6" s="75"/>
      <c r="WTS6" s="75"/>
      <c r="WUG6" s="75"/>
      <c r="WUU6" s="75"/>
      <c r="WVI6" s="75"/>
      <c r="WVW6" s="75"/>
      <c r="WWK6" s="75"/>
      <c r="WWY6" s="75"/>
      <c r="WXM6" s="75"/>
      <c r="WYA6" s="75"/>
      <c r="WYO6" s="75"/>
      <c r="WZC6" s="75"/>
      <c r="WZQ6" s="75"/>
      <c r="XAE6" s="75"/>
      <c r="XAS6" s="75"/>
      <c r="XBG6" s="75"/>
      <c r="XBU6" s="75"/>
      <c r="XCI6" s="75"/>
      <c r="XCW6" s="75"/>
      <c r="XDK6" s="75"/>
      <c r="XDY6" s="75"/>
      <c r="XEM6" s="75"/>
      <c r="XFA6" s="75"/>
    </row>
    <row r="7" spans="1:1023 1037:2045 2059:3067 3081:4089 4103:5111 5125:6133 6147:7155 7169:8191 8205:9213 9227:10235 10249:11257 11271:12279 12293:13301 13315:14323 14337:15359 15373:16381" s="74" customFormat="1" x14ac:dyDescent="0.2">
      <c r="A7" s="76" t="s">
        <v>84</v>
      </c>
      <c r="B7" s="77">
        <f t="shared" ref="B7:BC7" si="1">B9/B5</f>
        <v>35.451227000794425</v>
      </c>
      <c r="C7" s="78">
        <f t="shared" si="1"/>
        <v>37.529410288801628</v>
      </c>
      <c r="D7" s="78">
        <f t="shared" si="1"/>
        <v>38.813277471371819</v>
      </c>
      <c r="E7" s="78">
        <f t="shared" si="1"/>
        <v>38.952050597254541</v>
      </c>
      <c r="F7" s="78">
        <f t="shared" si="1"/>
        <v>36.746261058247718</v>
      </c>
      <c r="G7" s="78">
        <f t="shared" si="1"/>
        <v>38.043033490749593</v>
      </c>
      <c r="H7" s="78">
        <f t="shared" si="1"/>
        <v>38.997593757105996</v>
      </c>
      <c r="I7" s="78">
        <f t="shared" si="1"/>
        <v>37.85312808605623</v>
      </c>
      <c r="J7" s="78">
        <f t="shared" si="1"/>
        <v>33.786954505901846</v>
      </c>
      <c r="K7" s="78">
        <f t="shared" si="1"/>
        <v>42.043135449590388</v>
      </c>
      <c r="L7" s="78">
        <f t="shared" si="1"/>
        <v>42.909281129469534</v>
      </c>
      <c r="M7" s="78">
        <f t="shared" si="1"/>
        <v>42.81652504437514</v>
      </c>
      <c r="N7" s="78">
        <f t="shared" si="1"/>
        <v>41.363314645752084</v>
      </c>
      <c r="O7" s="79">
        <f t="shared" si="1"/>
        <v>39.772487648598528</v>
      </c>
      <c r="P7" s="78">
        <f t="shared" si="1"/>
        <v>43.700756600652973</v>
      </c>
      <c r="Q7" s="78">
        <f t="shared" si="1"/>
        <v>43.375339031482184</v>
      </c>
      <c r="R7" s="78">
        <f t="shared" si="1"/>
        <v>41.906971946523704</v>
      </c>
      <c r="S7" s="78">
        <f t="shared" si="1"/>
        <v>40.13294887326429</v>
      </c>
      <c r="T7" s="78">
        <f t="shared" si="1"/>
        <v>43.847311185988247</v>
      </c>
      <c r="U7" s="78">
        <f t="shared" si="1"/>
        <v>46.96171196073054</v>
      </c>
      <c r="V7" s="78">
        <f t="shared" si="1"/>
        <v>47.532820571066736</v>
      </c>
      <c r="W7" s="78">
        <f t="shared" si="1"/>
        <v>51.261087253773837</v>
      </c>
      <c r="X7" s="78">
        <f t="shared" si="1"/>
        <v>48.346569792360128</v>
      </c>
      <c r="Y7" s="78">
        <f t="shared" si="1"/>
        <v>49.956540930653389</v>
      </c>
      <c r="Z7" s="78">
        <f t="shared" si="1"/>
        <v>46.790960778863678</v>
      </c>
      <c r="AA7" s="78">
        <f t="shared" si="1"/>
        <v>50.651535337838411</v>
      </c>
      <c r="AB7" s="78">
        <f t="shared" si="1"/>
        <v>51.190953855021931</v>
      </c>
      <c r="AC7" s="80">
        <f t="shared" si="1"/>
        <v>49.262715681546915</v>
      </c>
      <c r="AD7" s="80">
        <f t="shared" si="1"/>
        <v>50.132740550344614</v>
      </c>
      <c r="AE7" s="80">
        <f t="shared" si="1"/>
        <v>50.318638317530564</v>
      </c>
      <c r="AF7" s="80">
        <f t="shared" si="1"/>
        <v>53.217080971747933</v>
      </c>
      <c r="AG7" s="80">
        <f t="shared" si="1"/>
        <v>53.876841787795577</v>
      </c>
      <c r="AH7" s="80">
        <f t="shared" si="1"/>
        <v>54.54708057170707</v>
      </c>
      <c r="AI7" s="80">
        <f t="shared" si="1"/>
        <v>55.166422366650217</v>
      </c>
      <c r="AJ7" s="80">
        <f t="shared" si="1"/>
        <v>55.863288576563875</v>
      </c>
      <c r="AK7" s="80">
        <f t="shared" si="1"/>
        <v>56.483705865544245</v>
      </c>
      <c r="AL7" s="80">
        <f t="shared" si="1"/>
        <v>57.153942081795932</v>
      </c>
      <c r="AM7" s="80">
        <f t="shared" si="1"/>
        <v>57.790984654350403</v>
      </c>
      <c r="AN7" s="80">
        <f t="shared" si="1"/>
        <v>58.444732148520984</v>
      </c>
      <c r="AO7" s="78">
        <f t="shared" si="1"/>
        <v>59.087192220682553</v>
      </c>
      <c r="AP7" s="81">
        <f t="shared" si="1"/>
        <v>59.730691488620742</v>
      </c>
      <c r="AQ7" s="81">
        <f t="shared" si="1"/>
        <v>60.371615115937303</v>
      </c>
      <c r="AR7" s="81">
        <f t="shared" si="1"/>
        <v>61.005548604223925</v>
      </c>
      <c r="AS7" s="81">
        <f t="shared" si="1"/>
        <v>61.647732856693693</v>
      </c>
      <c r="AT7" s="81">
        <f t="shared" si="1"/>
        <v>62.287742778650632</v>
      </c>
      <c r="AU7" s="81">
        <f t="shared" si="1"/>
        <v>62.931505268396151</v>
      </c>
      <c r="AV7" s="81">
        <f t="shared" si="1"/>
        <v>60.1225916218498</v>
      </c>
      <c r="AW7" s="81">
        <f t="shared" si="1"/>
        <v>65.316752401418853</v>
      </c>
      <c r="AX7" s="81">
        <f t="shared" si="1"/>
        <v>65.98993708013154</v>
      </c>
      <c r="AY7" s="81" t="e">
        <f t="shared" si="1"/>
        <v>#VALUE!</v>
      </c>
      <c r="AZ7" s="81">
        <f t="shared" si="1"/>
        <v>67.336306437556459</v>
      </c>
      <c r="BA7" s="81">
        <f t="shared" si="1"/>
        <v>68.009491116268919</v>
      </c>
      <c r="BB7" s="81">
        <f t="shared" si="1"/>
        <v>68.682675794981606</v>
      </c>
      <c r="BC7" s="81">
        <f t="shared" si="1"/>
        <v>69.355860473694065</v>
      </c>
      <c r="BD7" s="81">
        <f>BD9/BD5</f>
        <v>70.029045152406525</v>
      </c>
      <c r="BE7" s="81">
        <f>BE9/BE5</f>
        <v>70.702229831119212</v>
      </c>
      <c r="BS7" s="75"/>
      <c r="CG7" s="75"/>
      <c r="CU7" s="75"/>
      <c r="DI7" s="75"/>
      <c r="DW7" s="75"/>
      <c r="EK7" s="75"/>
      <c r="EY7" s="75"/>
      <c r="FM7" s="75"/>
      <c r="GA7" s="75"/>
      <c r="GO7" s="75"/>
      <c r="HC7" s="75"/>
      <c r="HQ7" s="75"/>
      <c r="IE7" s="75"/>
      <c r="IS7" s="75"/>
      <c r="JG7" s="75"/>
      <c r="JU7" s="75"/>
      <c r="KI7" s="75"/>
      <c r="KW7" s="75"/>
      <c r="LK7" s="75"/>
      <c r="LY7" s="75"/>
      <c r="MM7" s="75"/>
      <c r="NA7" s="75"/>
      <c r="NO7" s="75"/>
      <c r="OC7" s="75"/>
      <c r="OQ7" s="75"/>
      <c r="PE7" s="75"/>
      <c r="PS7" s="75"/>
      <c r="QG7" s="75"/>
      <c r="QU7" s="75"/>
      <c r="RI7" s="75"/>
      <c r="RW7" s="75"/>
      <c r="SK7" s="75"/>
      <c r="SY7" s="75"/>
      <c r="TM7" s="75"/>
      <c r="UA7" s="75"/>
      <c r="UO7" s="75"/>
      <c r="VC7" s="75"/>
      <c r="VQ7" s="75"/>
      <c r="WE7" s="75"/>
      <c r="WS7" s="75"/>
      <c r="XG7" s="75"/>
      <c r="XU7" s="75"/>
      <c r="YI7" s="75"/>
      <c r="YW7" s="75"/>
      <c r="ZK7" s="75"/>
      <c r="ZY7" s="75"/>
      <c r="AAM7" s="75"/>
      <c r="ABA7" s="75"/>
      <c r="ABO7" s="75"/>
      <c r="ACC7" s="75"/>
      <c r="ACQ7" s="75"/>
      <c r="ADE7" s="75"/>
      <c r="ADS7" s="75"/>
      <c r="AEG7" s="75"/>
      <c r="AEU7" s="75"/>
      <c r="AFI7" s="75"/>
      <c r="AFW7" s="75"/>
      <c r="AGK7" s="75"/>
      <c r="AGY7" s="75"/>
      <c r="AHM7" s="75"/>
      <c r="AIA7" s="75"/>
      <c r="AIO7" s="75"/>
      <c r="AJC7" s="75"/>
      <c r="AJQ7" s="75"/>
      <c r="AKE7" s="75"/>
      <c r="AKS7" s="75"/>
      <c r="ALG7" s="75"/>
      <c r="ALU7" s="75"/>
      <c r="AMI7" s="75"/>
      <c r="AMW7" s="75"/>
      <c r="ANK7" s="75"/>
      <c r="ANY7" s="75"/>
      <c r="AOM7" s="75"/>
      <c r="APA7" s="75"/>
      <c r="APO7" s="75"/>
      <c r="AQC7" s="75"/>
      <c r="AQQ7" s="75"/>
      <c r="ARE7" s="75"/>
      <c r="ARS7" s="75"/>
      <c r="ASG7" s="75"/>
      <c r="ASU7" s="75"/>
      <c r="ATI7" s="75"/>
      <c r="ATW7" s="75"/>
      <c r="AUK7" s="75"/>
      <c r="AUY7" s="75"/>
      <c r="AVM7" s="75"/>
      <c r="AWA7" s="75"/>
      <c r="AWO7" s="75"/>
      <c r="AXC7" s="75"/>
      <c r="AXQ7" s="75"/>
      <c r="AYE7" s="75"/>
      <c r="AYS7" s="75"/>
      <c r="AZG7" s="75"/>
      <c r="AZU7" s="75"/>
      <c r="BAI7" s="75"/>
      <c r="BAW7" s="75"/>
      <c r="BBK7" s="75"/>
      <c r="BBY7" s="75"/>
      <c r="BCM7" s="75"/>
      <c r="BDA7" s="75"/>
      <c r="BDO7" s="75"/>
      <c r="BEC7" s="75"/>
      <c r="BEQ7" s="75"/>
      <c r="BFE7" s="75"/>
      <c r="BFS7" s="75"/>
      <c r="BGG7" s="75"/>
      <c r="BGU7" s="75"/>
      <c r="BHI7" s="75"/>
      <c r="BHW7" s="75"/>
      <c r="BIK7" s="75"/>
      <c r="BIY7" s="75"/>
      <c r="BJM7" s="75"/>
      <c r="BKA7" s="75"/>
      <c r="BKO7" s="75"/>
      <c r="BLC7" s="75"/>
      <c r="BLQ7" s="75"/>
      <c r="BME7" s="75"/>
      <c r="BMS7" s="75"/>
      <c r="BNG7" s="75"/>
      <c r="BNU7" s="75"/>
      <c r="BOI7" s="75"/>
      <c r="BOW7" s="75"/>
      <c r="BPK7" s="75"/>
      <c r="BPY7" s="75"/>
      <c r="BQM7" s="75"/>
      <c r="BRA7" s="75"/>
      <c r="BRO7" s="75"/>
      <c r="BSC7" s="75"/>
      <c r="BSQ7" s="75"/>
      <c r="BTE7" s="75"/>
      <c r="BTS7" s="75"/>
      <c r="BUG7" s="75"/>
      <c r="BUU7" s="75"/>
      <c r="BVI7" s="75"/>
      <c r="BVW7" s="75"/>
      <c r="BWK7" s="75"/>
      <c r="BWY7" s="75"/>
      <c r="BXM7" s="75"/>
      <c r="BYA7" s="75"/>
      <c r="BYO7" s="75"/>
      <c r="BZC7" s="75"/>
      <c r="BZQ7" s="75"/>
      <c r="CAE7" s="75"/>
      <c r="CAS7" s="75"/>
      <c r="CBG7" s="75"/>
      <c r="CBU7" s="75"/>
      <c r="CCI7" s="75"/>
      <c r="CCW7" s="75"/>
      <c r="CDK7" s="75"/>
      <c r="CDY7" s="75"/>
      <c r="CEM7" s="75"/>
      <c r="CFA7" s="75"/>
      <c r="CFO7" s="75"/>
      <c r="CGC7" s="75"/>
      <c r="CGQ7" s="75"/>
      <c r="CHE7" s="75"/>
      <c r="CHS7" s="75"/>
      <c r="CIG7" s="75"/>
      <c r="CIU7" s="75"/>
      <c r="CJI7" s="75"/>
      <c r="CJW7" s="75"/>
      <c r="CKK7" s="75"/>
      <c r="CKY7" s="75"/>
      <c r="CLM7" s="75"/>
      <c r="CMA7" s="75"/>
      <c r="CMO7" s="75"/>
      <c r="CNC7" s="75"/>
      <c r="CNQ7" s="75"/>
      <c r="COE7" s="75"/>
      <c r="COS7" s="75"/>
      <c r="CPG7" s="75"/>
      <c r="CPU7" s="75"/>
      <c r="CQI7" s="75"/>
      <c r="CQW7" s="75"/>
      <c r="CRK7" s="75"/>
      <c r="CRY7" s="75"/>
      <c r="CSM7" s="75"/>
      <c r="CTA7" s="75"/>
      <c r="CTO7" s="75"/>
      <c r="CUC7" s="75"/>
      <c r="CUQ7" s="75"/>
      <c r="CVE7" s="75"/>
      <c r="CVS7" s="75"/>
      <c r="CWG7" s="75"/>
      <c r="CWU7" s="75"/>
      <c r="CXI7" s="75"/>
      <c r="CXW7" s="75"/>
      <c r="CYK7" s="75"/>
      <c r="CYY7" s="75"/>
      <c r="CZM7" s="75"/>
      <c r="DAA7" s="75"/>
      <c r="DAO7" s="75"/>
      <c r="DBC7" s="75"/>
      <c r="DBQ7" s="75"/>
      <c r="DCE7" s="75"/>
      <c r="DCS7" s="75"/>
      <c r="DDG7" s="75"/>
      <c r="DDU7" s="75"/>
      <c r="DEI7" s="75"/>
      <c r="DEW7" s="75"/>
      <c r="DFK7" s="75"/>
      <c r="DFY7" s="75"/>
      <c r="DGM7" s="75"/>
      <c r="DHA7" s="75"/>
      <c r="DHO7" s="75"/>
      <c r="DIC7" s="75"/>
      <c r="DIQ7" s="75"/>
      <c r="DJE7" s="75"/>
      <c r="DJS7" s="75"/>
      <c r="DKG7" s="75"/>
      <c r="DKU7" s="75"/>
      <c r="DLI7" s="75"/>
      <c r="DLW7" s="75"/>
      <c r="DMK7" s="75"/>
      <c r="DMY7" s="75"/>
      <c r="DNM7" s="75"/>
      <c r="DOA7" s="75"/>
      <c r="DOO7" s="75"/>
      <c r="DPC7" s="75"/>
      <c r="DPQ7" s="75"/>
      <c r="DQE7" s="75"/>
      <c r="DQS7" s="75"/>
      <c r="DRG7" s="75"/>
      <c r="DRU7" s="75"/>
      <c r="DSI7" s="75"/>
      <c r="DSW7" s="75"/>
      <c r="DTK7" s="75"/>
      <c r="DTY7" s="75"/>
      <c r="DUM7" s="75"/>
      <c r="DVA7" s="75"/>
      <c r="DVO7" s="75"/>
      <c r="DWC7" s="75"/>
      <c r="DWQ7" s="75"/>
      <c r="DXE7" s="75"/>
      <c r="DXS7" s="75"/>
      <c r="DYG7" s="75"/>
      <c r="DYU7" s="75"/>
      <c r="DZI7" s="75"/>
      <c r="DZW7" s="75"/>
      <c r="EAK7" s="75"/>
      <c r="EAY7" s="75"/>
      <c r="EBM7" s="75"/>
      <c r="ECA7" s="75"/>
      <c r="ECO7" s="75"/>
      <c r="EDC7" s="75"/>
      <c r="EDQ7" s="75"/>
      <c r="EEE7" s="75"/>
      <c r="EES7" s="75"/>
      <c r="EFG7" s="75"/>
      <c r="EFU7" s="75"/>
      <c r="EGI7" s="75"/>
      <c r="EGW7" s="75"/>
      <c r="EHK7" s="75"/>
      <c r="EHY7" s="75"/>
      <c r="EIM7" s="75"/>
      <c r="EJA7" s="75"/>
      <c r="EJO7" s="75"/>
      <c r="EKC7" s="75"/>
      <c r="EKQ7" s="75"/>
      <c r="ELE7" s="75"/>
      <c r="ELS7" s="75"/>
      <c r="EMG7" s="75"/>
      <c r="EMU7" s="75"/>
      <c r="ENI7" s="75"/>
      <c r="ENW7" s="75"/>
      <c r="EOK7" s="75"/>
      <c r="EOY7" s="75"/>
      <c r="EPM7" s="75"/>
      <c r="EQA7" s="75"/>
      <c r="EQO7" s="75"/>
      <c r="ERC7" s="75"/>
      <c r="ERQ7" s="75"/>
      <c r="ESE7" s="75"/>
      <c r="ESS7" s="75"/>
      <c r="ETG7" s="75"/>
      <c r="ETU7" s="75"/>
      <c r="EUI7" s="75"/>
      <c r="EUW7" s="75"/>
      <c r="EVK7" s="75"/>
      <c r="EVY7" s="75"/>
      <c r="EWM7" s="75"/>
      <c r="EXA7" s="75"/>
      <c r="EXO7" s="75"/>
      <c r="EYC7" s="75"/>
      <c r="EYQ7" s="75"/>
      <c r="EZE7" s="75"/>
      <c r="EZS7" s="75"/>
      <c r="FAG7" s="75"/>
      <c r="FAU7" s="75"/>
      <c r="FBI7" s="75"/>
      <c r="FBW7" s="75"/>
      <c r="FCK7" s="75"/>
      <c r="FCY7" s="75"/>
      <c r="FDM7" s="75"/>
      <c r="FEA7" s="75"/>
      <c r="FEO7" s="75"/>
      <c r="FFC7" s="75"/>
      <c r="FFQ7" s="75"/>
      <c r="FGE7" s="75"/>
      <c r="FGS7" s="75"/>
      <c r="FHG7" s="75"/>
      <c r="FHU7" s="75"/>
      <c r="FII7" s="75"/>
      <c r="FIW7" s="75"/>
      <c r="FJK7" s="75"/>
      <c r="FJY7" s="75"/>
      <c r="FKM7" s="75"/>
      <c r="FLA7" s="75"/>
      <c r="FLO7" s="75"/>
      <c r="FMC7" s="75"/>
      <c r="FMQ7" s="75"/>
      <c r="FNE7" s="75"/>
      <c r="FNS7" s="75"/>
      <c r="FOG7" s="75"/>
      <c r="FOU7" s="75"/>
      <c r="FPI7" s="75"/>
      <c r="FPW7" s="75"/>
      <c r="FQK7" s="75"/>
      <c r="FQY7" s="75"/>
      <c r="FRM7" s="75"/>
      <c r="FSA7" s="75"/>
      <c r="FSO7" s="75"/>
      <c r="FTC7" s="75"/>
      <c r="FTQ7" s="75"/>
      <c r="FUE7" s="75"/>
      <c r="FUS7" s="75"/>
      <c r="FVG7" s="75"/>
      <c r="FVU7" s="75"/>
      <c r="FWI7" s="75"/>
      <c r="FWW7" s="75"/>
      <c r="FXK7" s="75"/>
      <c r="FXY7" s="75"/>
      <c r="FYM7" s="75"/>
      <c r="FZA7" s="75"/>
      <c r="FZO7" s="75"/>
      <c r="GAC7" s="75"/>
      <c r="GAQ7" s="75"/>
      <c r="GBE7" s="75"/>
      <c r="GBS7" s="75"/>
      <c r="GCG7" s="75"/>
      <c r="GCU7" s="75"/>
      <c r="GDI7" s="75"/>
      <c r="GDW7" s="75"/>
      <c r="GEK7" s="75"/>
      <c r="GEY7" s="75"/>
      <c r="GFM7" s="75"/>
      <c r="GGA7" s="75"/>
      <c r="GGO7" s="75"/>
      <c r="GHC7" s="75"/>
      <c r="GHQ7" s="75"/>
      <c r="GIE7" s="75"/>
      <c r="GIS7" s="75"/>
      <c r="GJG7" s="75"/>
      <c r="GJU7" s="75"/>
      <c r="GKI7" s="75"/>
      <c r="GKW7" s="75"/>
      <c r="GLK7" s="75"/>
      <c r="GLY7" s="75"/>
      <c r="GMM7" s="75"/>
      <c r="GNA7" s="75"/>
      <c r="GNO7" s="75"/>
      <c r="GOC7" s="75"/>
      <c r="GOQ7" s="75"/>
      <c r="GPE7" s="75"/>
      <c r="GPS7" s="75"/>
      <c r="GQG7" s="75"/>
      <c r="GQU7" s="75"/>
      <c r="GRI7" s="75"/>
      <c r="GRW7" s="75"/>
      <c r="GSK7" s="75"/>
      <c r="GSY7" s="75"/>
      <c r="GTM7" s="75"/>
      <c r="GUA7" s="75"/>
      <c r="GUO7" s="75"/>
      <c r="GVC7" s="75"/>
      <c r="GVQ7" s="75"/>
      <c r="GWE7" s="75"/>
      <c r="GWS7" s="75"/>
      <c r="GXG7" s="75"/>
      <c r="GXU7" s="75"/>
      <c r="GYI7" s="75"/>
      <c r="GYW7" s="75"/>
      <c r="GZK7" s="75"/>
      <c r="GZY7" s="75"/>
      <c r="HAM7" s="75"/>
      <c r="HBA7" s="75"/>
      <c r="HBO7" s="75"/>
      <c r="HCC7" s="75"/>
      <c r="HCQ7" s="75"/>
      <c r="HDE7" s="75"/>
      <c r="HDS7" s="75"/>
      <c r="HEG7" s="75"/>
      <c r="HEU7" s="75"/>
      <c r="HFI7" s="75"/>
      <c r="HFW7" s="75"/>
      <c r="HGK7" s="75"/>
      <c r="HGY7" s="75"/>
      <c r="HHM7" s="75"/>
      <c r="HIA7" s="75"/>
      <c r="HIO7" s="75"/>
      <c r="HJC7" s="75"/>
      <c r="HJQ7" s="75"/>
      <c r="HKE7" s="75"/>
      <c r="HKS7" s="75"/>
      <c r="HLG7" s="75"/>
      <c r="HLU7" s="75"/>
      <c r="HMI7" s="75"/>
      <c r="HMW7" s="75"/>
      <c r="HNK7" s="75"/>
      <c r="HNY7" s="75"/>
      <c r="HOM7" s="75"/>
      <c r="HPA7" s="75"/>
      <c r="HPO7" s="75"/>
      <c r="HQC7" s="75"/>
      <c r="HQQ7" s="75"/>
      <c r="HRE7" s="75"/>
      <c r="HRS7" s="75"/>
      <c r="HSG7" s="75"/>
      <c r="HSU7" s="75"/>
      <c r="HTI7" s="75"/>
      <c r="HTW7" s="75"/>
      <c r="HUK7" s="75"/>
      <c r="HUY7" s="75"/>
      <c r="HVM7" s="75"/>
      <c r="HWA7" s="75"/>
      <c r="HWO7" s="75"/>
      <c r="HXC7" s="75"/>
      <c r="HXQ7" s="75"/>
      <c r="HYE7" s="75"/>
      <c r="HYS7" s="75"/>
      <c r="HZG7" s="75"/>
      <c r="HZU7" s="75"/>
      <c r="IAI7" s="75"/>
      <c r="IAW7" s="75"/>
      <c r="IBK7" s="75"/>
      <c r="IBY7" s="75"/>
      <c r="ICM7" s="75"/>
      <c r="IDA7" s="75"/>
      <c r="IDO7" s="75"/>
      <c r="IEC7" s="75"/>
      <c r="IEQ7" s="75"/>
      <c r="IFE7" s="75"/>
      <c r="IFS7" s="75"/>
      <c r="IGG7" s="75"/>
      <c r="IGU7" s="75"/>
      <c r="IHI7" s="75"/>
      <c r="IHW7" s="75"/>
      <c r="IIK7" s="75"/>
      <c r="IIY7" s="75"/>
      <c r="IJM7" s="75"/>
      <c r="IKA7" s="75"/>
      <c r="IKO7" s="75"/>
      <c r="ILC7" s="75"/>
      <c r="ILQ7" s="75"/>
      <c r="IME7" s="75"/>
      <c r="IMS7" s="75"/>
      <c r="ING7" s="75"/>
      <c r="INU7" s="75"/>
      <c r="IOI7" s="75"/>
      <c r="IOW7" s="75"/>
      <c r="IPK7" s="75"/>
      <c r="IPY7" s="75"/>
      <c r="IQM7" s="75"/>
      <c r="IRA7" s="75"/>
      <c r="IRO7" s="75"/>
      <c r="ISC7" s="75"/>
      <c r="ISQ7" s="75"/>
      <c r="ITE7" s="75"/>
      <c r="ITS7" s="75"/>
      <c r="IUG7" s="75"/>
      <c r="IUU7" s="75"/>
      <c r="IVI7" s="75"/>
      <c r="IVW7" s="75"/>
      <c r="IWK7" s="75"/>
      <c r="IWY7" s="75"/>
      <c r="IXM7" s="75"/>
      <c r="IYA7" s="75"/>
      <c r="IYO7" s="75"/>
      <c r="IZC7" s="75"/>
      <c r="IZQ7" s="75"/>
      <c r="JAE7" s="75"/>
      <c r="JAS7" s="75"/>
      <c r="JBG7" s="75"/>
      <c r="JBU7" s="75"/>
      <c r="JCI7" s="75"/>
      <c r="JCW7" s="75"/>
      <c r="JDK7" s="75"/>
      <c r="JDY7" s="75"/>
      <c r="JEM7" s="75"/>
      <c r="JFA7" s="75"/>
      <c r="JFO7" s="75"/>
      <c r="JGC7" s="75"/>
      <c r="JGQ7" s="75"/>
      <c r="JHE7" s="75"/>
      <c r="JHS7" s="75"/>
      <c r="JIG7" s="75"/>
      <c r="JIU7" s="75"/>
      <c r="JJI7" s="75"/>
      <c r="JJW7" s="75"/>
      <c r="JKK7" s="75"/>
      <c r="JKY7" s="75"/>
      <c r="JLM7" s="75"/>
      <c r="JMA7" s="75"/>
      <c r="JMO7" s="75"/>
      <c r="JNC7" s="75"/>
      <c r="JNQ7" s="75"/>
      <c r="JOE7" s="75"/>
      <c r="JOS7" s="75"/>
      <c r="JPG7" s="75"/>
      <c r="JPU7" s="75"/>
      <c r="JQI7" s="75"/>
      <c r="JQW7" s="75"/>
      <c r="JRK7" s="75"/>
      <c r="JRY7" s="75"/>
      <c r="JSM7" s="75"/>
      <c r="JTA7" s="75"/>
      <c r="JTO7" s="75"/>
      <c r="JUC7" s="75"/>
      <c r="JUQ7" s="75"/>
      <c r="JVE7" s="75"/>
      <c r="JVS7" s="75"/>
      <c r="JWG7" s="75"/>
      <c r="JWU7" s="75"/>
      <c r="JXI7" s="75"/>
      <c r="JXW7" s="75"/>
      <c r="JYK7" s="75"/>
      <c r="JYY7" s="75"/>
      <c r="JZM7" s="75"/>
      <c r="KAA7" s="75"/>
      <c r="KAO7" s="75"/>
      <c r="KBC7" s="75"/>
      <c r="KBQ7" s="75"/>
      <c r="KCE7" s="75"/>
      <c r="KCS7" s="75"/>
      <c r="KDG7" s="75"/>
      <c r="KDU7" s="75"/>
      <c r="KEI7" s="75"/>
      <c r="KEW7" s="75"/>
      <c r="KFK7" s="75"/>
      <c r="KFY7" s="75"/>
      <c r="KGM7" s="75"/>
      <c r="KHA7" s="75"/>
      <c r="KHO7" s="75"/>
      <c r="KIC7" s="75"/>
      <c r="KIQ7" s="75"/>
      <c r="KJE7" s="75"/>
      <c r="KJS7" s="75"/>
      <c r="KKG7" s="75"/>
      <c r="KKU7" s="75"/>
      <c r="KLI7" s="75"/>
      <c r="KLW7" s="75"/>
      <c r="KMK7" s="75"/>
      <c r="KMY7" s="75"/>
      <c r="KNM7" s="75"/>
      <c r="KOA7" s="75"/>
      <c r="KOO7" s="75"/>
      <c r="KPC7" s="75"/>
      <c r="KPQ7" s="75"/>
      <c r="KQE7" s="75"/>
      <c r="KQS7" s="75"/>
      <c r="KRG7" s="75"/>
      <c r="KRU7" s="75"/>
      <c r="KSI7" s="75"/>
      <c r="KSW7" s="75"/>
      <c r="KTK7" s="75"/>
      <c r="KTY7" s="75"/>
      <c r="KUM7" s="75"/>
      <c r="KVA7" s="75"/>
      <c r="KVO7" s="75"/>
      <c r="KWC7" s="75"/>
      <c r="KWQ7" s="75"/>
      <c r="KXE7" s="75"/>
      <c r="KXS7" s="75"/>
      <c r="KYG7" s="75"/>
      <c r="KYU7" s="75"/>
      <c r="KZI7" s="75"/>
      <c r="KZW7" s="75"/>
      <c r="LAK7" s="75"/>
      <c r="LAY7" s="75"/>
      <c r="LBM7" s="75"/>
      <c r="LCA7" s="75"/>
      <c r="LCO7" s="75"/>
      <c r="LDC7" s="75"/>
      <c r="LDQ7" s="75"/>
      <c r="LEE7" s="75"/>
      <c r="LES7" s="75"/>
      <c r="LFG7" s="75"/>
      <c r="LFU7" s="75"/>
      <c r="LGI7" s="75"/>
      <c r="LGW7" s="75"/>
      <c r="LHK7" s="75"/>
      <c r="LHY7" s="75"/>
      <c r="LIM7" s="75"/>
      <c r="LJA7" s="75"/>
      <c r="LJO7" s="75"/>
      <c r="LKC7" s="75"/>
      <c r="LKQ7" s="75"/>
      <c r="LLE7" s="75"/>
      <c r="LLS7" s="75"/>
      <c r="LMG7" s="75"/>
      <c r="LMU7" s="75"/>
      <c r="LNI7" s="75"/>
      <c r="LNW7" s="75"/>
      <c r="LOK7" s="75"/>
      <c r="LOY7" s="75"/>
      <c r="LPM7" s="75"/>
      <c r="LQA7" s="75"/>
      <c r="LQO7" s="75"/>
      <c r="LRC7" s="75"/>
      <c r="LRQ7" s="75"/>
      <c r="LSE7" s="75"/>
      <c r="LSS7" s="75"/>
      <c r="LTG7" s="75"/>
      <c r="LTU7" s="75"/>
      <c r="LUI7" s="75"/>
      <c r="LUW7" s="75"/>
      <c r="LVK7" s="75"/>
      <c r="LVY7" s="75"/>
      <c r="LWM7" s="75"/>
      <c r="LXA7" s="75"/>
      <c r="LXO7" s="75"/>
      <c r="LYC7" s="75"/>
      <c r="LYQ7" s="75"/>
      <c r="LZE7" s="75"/>
      <c r="LZS7" s="75"/>
      <c r="MAG7" s="75"/>
      <c r="MAU7" s="75"/>
      <c r="MBI7" s="75"/>
      <c r="MBW7" s="75"/>
      <c r="MCK7" s="75"/>
      <c r="MCY7" s="75"/>
      <c r="MDM7" s="75"/>
      <c r="MEA7" s="75"/>
      <c r="MEO7" s="75"/>
      <c r="MFC7" s="75"/>
      <c r="MFQ7" s="75"/>
      <c r="MGE7" s="75"/>
      <c r="MGS7" s="75"/>
      <c r="MHG7" s="75"/>
      <c r="MHU7" s="75"/>
      <c r="MII7" s="75"/>
      <c r="MIW7" s="75"/>
      <c r="MJK7" s="75"/>
      <c r="MJY7" s="75"/>
      <c r="MKM7" s="75"/>
      <c r="MLA7" s="75"/>
      <c r="MLO7" s="75"/>
      <c r="MMC7" s="75"/>
      <c r="MMQ7" s="75"/>
      <c r="MNE7" s="75"/>
      <c r="MNS7" s="75"/>
      <c r="MOG7" s="75"/>
      <c r="MOU7" s="75"/>
      <c r="MPI7" s="75"/>
      <c r="MPW7" s="75"/>
      <c r="MQK7" s="75"/>
      <c r="MQY7" s="75"/>
      <c r="MRM7" s="75"/>
      <c r="MSA7" s="75"/>
      <c r="MSO7" s="75"/>
      <c r="MTC7" s="75"/>
      <c r="MTQ7" s="75"/>
      <c r="MUE7" s="75"/>
      <c r="MUS7" s="75"/>
      <c r="MVG7" s="75"/>
      <c r="MVU7" s="75"/>
      <c r="MWI7" s="75"/>
      <c r="MWW7" s="75"/>
      <c r="MXK7" s="75"/>
      <c r="MXY7" s="75"/>
      <c r="MYM7" s="75"/>
      <c r="MZA7" s="75"/>
      <c r="MZO7" s="75"/>
      <c r="NAC7" s="75"/>
      <c r="NAQ7" s="75"/>
      <c r="NBE7" s="75"/>
      <c r="NBS7" s="75"/>
      <c r="NCG7" s="75"/>
      <c r="NCU7" s="75"/>
      <c r="NDI7" s="75"/>
      <c r="NDW7" s="75"/>
      <c r="NEK7" s="75"/>
      <c r="NEY7" s="75"/>
      <c r="NFM7" s="75"/>
      <c r="NGA7" s="75"/>
      <c r="NGO7" s="75"/>
      <c r="NHC7" s="75"/>
      <c r="NHQ7" s="75"/>
      <c r="NIE7" s="75"/>
      <c r="NIS7" s="75"/>
      <c r="NJG7" s="75"/>
      <c r="NJU7" s="75"/>
      <c r="NKI7" s="75"/>
      <c r="NKW7" s="75"/>
      <c r="NLK7" s="75"/>
      <c r="NLY7" s="75"/>
      <c r="NMM7" s="75"/>
      <c r="NNA7" s="75"/>
      <c r="NNO7" s="75"/>
      <c r="NOC7" s="75"/>
      <c r="NOQ7" s="75"/>
      <c r="NPE7" s="75"/>
      <c r="NPS7" s="75"/>
      <c r="NQG7" s="75"/>
      <c r="NQU7" s="75"/>
      <c r="NRI7" s="75"/>
      <c r="NRW7" s="75"/>
      <c r="NSK7" s="75"/>
      <c r="NSY7" s="75"/>
      <c r="NTM7" s="75"/>
      <c r="NUA7" s="75"/>
      <c r="NUO7" s="75"/>
      <c r="NVC7" s="75"/>
      <c r="NVQ7" s="75"/>
      <c r="NWE7" s="75"/>
      <c r="NWS7" s="75"/>
      <c r="NXG7" s="75"/>
      <c r="NXU7" s="75"/>
      <c r="NYI7" s="75"/>
      <c r="NYW7" s="75"/>
      <c r="NZK7" s="75"/>
      <c r="NZY7" s="75"/>
      <c r="OAM7" s="75"/>
      <c r="OBA7" s="75"/>
      <c r="OBO7" s="75"/>
      <c r="OCC7" s="75"/>
      <c r="OCQ7" s="75"/>
      <c r="ODE7" s="75"/>
      <c r="ODS7" s="75"/>
      <c r="OEG7" s="75"/>
      <c r="OEU7" s="75"/>
      <c r="OFI7" s="75"/>
      <c r="OFW7" s="75"/>
      <c r="OGK7" s="75"/>
      <c r="OGY7" s="75"/>
      <c r="OHM7" s="75"/>
      <c r="OIA7" s="75"/>
      <c r="OIO7" s="75"/>
      <c r="OJC7" s="75"/>
      <c r="OJQ7" s="75"/>
      <c r="OKE7" s="75"/>
      <c r="OKS7" s="75"/>
      <c r="OLG7" s="75"/>
      <c r="OLU7" s="75"/>
      <c r="OMI7" s="75"/>
      <c r="OMW7" s="75"/>
      <c r="ONK7" s="75"/>
      <c r="ONY7" s="75"/>
      <c r="OOM7" s="75"/>
      <c r="OPA7" s="75"/>
      <c r="OPO7" s="75"/>
      <c r="OQC7" s="75"/>
      <c r="OQQ7" s="75"/>
      <c r="ORE7" s="75"/>
      <c r="ORS7" s="75"/>
      <c r="OSG7" s="75"/>
      <c r="OSU7" s="75"/>
      <c r="OTI7" s="75"/>
      <c r="OTW7" s="75"/>
      <c r="OUK7" s="75"/>
      <c r="OUY7" s="75"/>
      <c r="OVM7" s="75"/>
      <c r="OWA7" s="75"/>
      <c r="OWO7" s="75"/>
      <c r="OXC7" s="75"/>
      <c r="OXQ7" s="75"/>
      <c r="OYE7" s="75"/>
      <c r="OYS7" s="75"/>
      <c r="OZG7" s="75"/>
      <c r="OZU7" s="75"/>
      <c r="PAI7" s="75"/>
      <c r="PAW7" s="75"/>
      <c r="PBK7" s="75"/>
      <c r="PBY7" s="75"/>
      <c r="PCM7" s="75"/>
      <c r="PDA7" s="75"/>
      <c r="PDO7" s="75"/>
      <c r="PEC7" s="75"/>
      <c r="PEQ7" s="75"/>
      <c r="PFE7" s="75"/>
      <c r="PFS7" s="75"/>
      <c r="PGG7" s="75"/>
      <c r="PGU7" s="75"/>
      <c r="PHI7" s="75"/>
      <c r="PHW7" s="75"/>
      <c r="PIK7" s="75"/>
      <c r="PIY7" s="75"/>
      <c r="PJM7" s="75"/>
      <c r="PKA7" s="75"/>
      <c r="PKO7" s="75"/>
      <c r="PLC7" s="75"/>
      <c r="PLQ7" s="75"/>
      <c r="PME7" s="75"/>
      <c r="PMS7" s="75"/>
      <c r="PNG7" s="75"/>
      <c r="PNU7" s="75"/>
      <c r="POI7" s="75"/>
      <c r="POW7" s="75"/>
      <c r="PPK7" s="75"/>
      <c r="PPY7" s="75"/>
      <c r="PQM7" s="75"/>
      <c r="PRA7" s="75"/>
      <c r="PRO7" s="75"/>
      <c r="PSC7" s="75"/>
      <c r="PSQ7" s="75"/>
      <c r="PTE7" s="75"/>
      <c r="PTS7" s="75"/>
      <c r="PUG7" s="75"/>
      <c r="PUU7" s="75"/>
      <c r="PVI7" s="75"/>
      <c r="PVW7" s="75"/>
      <c r="PWK7" s="75"/>
      <c r="PWY7" s="75"/>
      <c r="PXM7" s="75"/>
      <c r="PYA7" s="75"/>
      <c r="PYO7" s="75"/>
      <c r="PZC7" s="75"/>
      <c r="PZQ7" s="75"/>
      <c r="QAE7" s="75"/>
      <c r="QAS7" s="75"/>
      <c r="QBG7" s="75"/>
      <c r="QBU7" s="75"/>
      <c r="QCI7" s="75"/>
      <c r="QCW7" s="75"/>
      <c r="QDK7" s="75"/>
      <c r="QDY7" s="75"/>
      <c r="QEM7" s="75"/>
      <c r="QFA7" s="75"/>
      <c r="QFO7" s="75"/>
      <c r="QGC7" s="75"/>
      <c r="QGQ7" s="75"/>
      <c r="QHE7" s="75"/>
      <c r="QHS7" s="75"/>
      <c r="QIG7" s="75"/>
      <c r="QIU7" s="75"/>
      <c r="QJI7" s="75"/>
      <c r="QJW7" s="75"/>
      <c r="QKK7" s="75"/>
      <c r="QKY7" s="75"/>
      <c r="QLM7" s="75"/>
      <c r="QMA7" s="75"/>
      <c r="QMO7" s="75"/>
      <c r="QNC7" s="75"/>
      <c r="QNQ7" s="75"/>
      <c r="QOE7" s="75"/>
      <c r="QOS7" s="75"/>
      <c r="QPG7" s="75"/>
      <c r="QPU7" s="75"/>
      <c r="QQI7" s="75"/>
      <c r="QQW7" s="75"/>
      <c r="QRK7" s="75"/>
      <c r="QRY7" s="75"/>
      <c r="QSM7" s="75"/>
      <c r="QTA7" s="75"/>
      <c r="QTO7" s="75"/>
      <c r="QUC7" s="75"/>
      <c r="QUQ7" s="75"/>
      <c r="QVE7" s="75"/>
      <c r="QVS7" s="75"/>
      <c r="QWG7" s="75"/>
      <c r="QWU7" s="75"/>
      <c r="QXI7" s="75"/>
      <c r="QXW7" s="75"/>
      <c r="QYK7" s="75"/>
      <c r="QYY7" s="75"/>
      <c r="QZM7" s="75"/>
      <c r="RAA7" s="75"/>
      <c r="RAO7" s="75"/>
      <c r="RBC7" s="75"/>
      <c r="RBQ7" s="75"/>
      <c r="RCE7" s="75"/>
      <c r="RCS7" s="75"/>
      <c r="RDG7" s="75"/>
      <c r="RDU7" s="75"/>
      <c r="REI7" s="75"/>
      <c r="REW7" s="75"/>
      <c r="RFK7" s="75"/>
      <c r="RFY7" s="75"/>
      <c r="RGM7" s="75"/>
      <c r="RHA7" s="75"/>
      <c r="RHO7" s="75"/>
      <c r="RIC7" s="75"/>
      <c r="RIQ7" s="75"/>
      <c r="RJE7" s="75"/>
      <c r="RJS7" s="75"/>
      <c r="RKG7" s="75"/>
      <c r="RKU7" s="75"/>
      <c r="RLI7" s="75"/>
      <c r="RLW7" s="75"/>
      <c r="RMK7" s="75"/>
      <c r="RMY7" s="75"/>
      <c r="RNM7" s="75"/>
      <c r="ROA7" s="75"/>
      <c r="ROO7" s="75"/>
      <c r="RPC7" s="75"/>
      <c r="RPQ7" s="75"/>
      <c r="RQE7" s="75"/>
      <c r="RQS7" s="75"/>
      <c r="RRG7" s="75"/>
      <c r="RRU7" s="75"/>
      <c r="RSI7" s="75"/>
      <c r="RSW7" s="75"/>
      <c r="RTK7" s="75"/>
      <c r="RTY7" s="75"/>
      <c r="RUM7" s="75"/>
      <c r="RVA7" s="75"/>
      <c r="RVO7" s="75"/>
      <c r="RWC7" s="75"/>
      <c r="RWQ7" s="75"/>
      <c r="RXE7" s="75"/>
      <c r="RXS7" s="75"/>
      <c r="RYG7" s="75"/>
      <c r="RYU7" s="75"/>
      <c r="RZI7" s="75"/>
      <c r="RZW7" s="75"/>
      <c r="SAK7" s="75"/>
      <c r="SAY7" s="75"/>
      <c r="SBM7" s="75"/>
      <c r="SCA7" s="75"/>
      <c r="SCO7" s="75"/>
      <c r="SDC7" s="75"/>
      <c r="SDQ7" s="75"/>
      <c r="SEE7" s="75"/>
      <c r="SES7" s="75"/>
      <c r="SFG7" s="75"/>
      <c r="SFU7" s="75"/>
      <c r="SGI7" s="75"/>
      <c r="SGW7" s="75"/>
      <c r="SHK7" s="75"/>
      <c r="SHY7" s="75"/>
      <c r="SIM7" s="75"/>
      <c r="SJA7" s="75"/>
      <c r="SJO7" s="75"/>
      <c r="SKC7" s="75"/>
      <c r="SKQ7" s="75"/>
      <c r="SLE7" s="75"/>
      <c r="SLS7" s="75"/>
      <c r="SMG7" s="75"/>
      <c r="SMU7" s="75"/>
      <c r="SNI7" s="75"/>
      <c r="SNW7" s="75"/>
      <c r="SOK7" s="75"/>
      <c r="SOY7" s="75"/>
      <c r="SPM7" s="75"/>
      <c r="SQA7" s="75"/>
      <c r="SQO7" s="75"/>
      <c r="SRC7" s="75"/>
      <c r="SRQ7" s="75"/>
      <c r="SSE7" s="75"/>
      <c r="SSS7" s="75"/>
      <c r="STG7" s="75"/>
      <c r="STU7" s="75"/>
      <c r="SUI7" s="75"/>
      <c r="SUW7" s="75"/>
      <c r="SVK7" s="75"/>
      <c r="SVY7" s="75"/>
      <c r="SWM7" s="75"/>
      <c r="SXA7" s="75"/>
      <c r="SXO7" s="75"/>
      <c r="SYC7" s="75"/>
      <c r="SYQ7" s="75"/>
      <c r="SZE7" s="75"/>
      <c r="SZS7" s="75"/>
      <c r="TAG7" s="75"/>
      <c r="TAU7" s="75"/>
      <c r="TBI7" s="75"/>
      <c r="TBW7" s="75"/>
      <c r="TCK7" s="75"/>
      <c r="TCY7" s="75"/>
      <c r="TDM7" s="75"/>
      <c r="TEA7" s="75"/>
      <c r="TEO7" s="75"/>
      <c r="TFC7" s="75"/>
      <c r="TFQ7" s="75"/>
      <c r="TGE7" s="75"/>
      <c r="TGS7" s="75"/>
      <c r="THG7" s="75"/>
      <c r="THU7" s="75"/>
      <c r="TII7" s="75"/>
      <c r="TIW7" s="75"/>
      <c r="TJK7" s="75"/>
      <c r="TJY7" s="75"/>
      <c r="TKM7" s="75"/>
      <c r="TLA7" s="75"/>
      <c r="TLO7" s="75"/>
      <c r="TMC7" s="75"/>
      <c r="TMQ7" s="75"/>
      <c r="TNE7" s="75"/>
      <c r="TNS7" s="75"/>
      <c r="TOG7" s="75"/>
      <c r="TOU7" s="75"/>
      <c r="TPI7" s="75"/>
      <c r="TPW7" s="75"/>
      <c r="TQK7" s="75"/>
      <c r="TQY7" s="75"/>
      <c r="TRM7" s="75"/>
      <c r="TSA7" s="75"/>
      <c r="TSO7" s="75"/>
      <c r="TTC7" s="75"/>
      <c r="TTQ7" s="75"/>
      <c r="TUE7" s="75"/>
      <c r="TUS7" s="75"/>
      <c r="TVG7" s="75"/>
      <c r="TVU7" s="75"/>
      <c r="TWI7" s="75"/>
      <c r="TWW7" s="75"/>
      <c r="TXK7" s="75"/>
      <c r="TXY7" s="75"/>
      <c r="TYM7" s="75"/>
      <c r="TZA7" s="75"/>
      <c r="TZO7" s="75"/>
      <c r="UAC7" s="75"/>
      <c r="UAQ7" s="75"/>
      <c r="UBE7" s="75"/>
      <c r="UBS7" s="75"/>
      <c r="UCG7" s="75"/>
      <c r="UCU7" s="75"/>
      <c r="UDI7" s="75"/>
      <c r="UDW7" s="75"/>
      <c r="UEK7" s="75"/>
      <c r="UEY7" s="75"/>
      <c r="UFM7" s="75"/>
      <c r="UGA7" s="75"/>
      <c r="UGO7" s="75"/>
      <c r="UHC7" s="75"/>
      <c r="UHQ7" s="75"/>
      <c r="UIE7" s="75"/>
      <c r="UIS7" s="75"/>
      <c r="UJG7" s="75"/>
      <c r="UJU7" s="75"/>
      <c r="UKI7" s="75"/>
      <c r="UKW7" s="75"/>
      <c r="ULK7" s="75"/>
      <c r="ULY7" s="75"/>
      <c r="UMM7" s="75"/>
      <c r="UNA7" s="75"/>
      <c r="UNO7" s="75"/>
      <c r="UOC7" s="75"/>
      <c r="UOQ7" s="75"/>
      <c r="UPE7" s="75"/>
      <c r="UPS7" s="75"/>
      <c r="UQG7" s="75"/>
      <c r="UQU7" s="75"/>
      <c r="URI7" s="75"/>
      <c r="URW7" s="75"/>
      <c r="USK7" s="75"/>
      <c r="USY7" s="75"/>
      <c r="UTM7" s="75"/>
      <c r="UUA7" s="75"/>
      <c r="UUO7" s="75"/>
      <c r="UVC7" s="75"/>
      <c r="UVQ7" s="75"/>
      <c r="UWE7" s="75"/>
      <c r="UWS7" s="75"/>
      <c r="UXG7" s="75"/>
      <c r="UXU7" s="75"/>
      <c r="UYI7" s="75"/>
      <c r="UYW7" s="75"/>
      <c r="UZK7" s="75"/>
      <c r="UZY7" s="75"/>
      <c r="VAM7" s="75"/>
      <c r="VBA7" s="75"/>
      <c r="VBO7" s="75"/>
      <c r="VCC7" s="75"/>
      <c r="VCQ7" s="75"/>
      <c r="VDE7" s="75"/>
      <c r="VDS7" s="75"/>
      <c r="VEG7" s="75"/>
      <c r="VEU7" s="75"/>
      <c r="VFI7" s="75"/>
      <c r="VFW7" s="75"/>
      <c r="VGK7" s="75"/>
      <c r="VGY7" s="75"/>
      <c r="VHM7" s="75"/>
      <c r="VIA7" s="75"/>
      <c r="VIO7" s="75"/>
      <c r="VJC7" s="75"/>
      <c r="VJQ7" s="75"/>
      <c r="VKE7" s="75"/>
      <c r="VKS7" s="75"/>
      <c r="VLG7" s="75"/>
      <c r="VLU7" s="75"/>
      <c r="VMI7" s="75"/>
      <c r="VMW7" s="75"/>
      <c r="VNK7" s="75"/>
      <c r="VNY7" s="75"/>
      <c r="VOM7" s="75"/>
      <c r="VPA7" s="75"/>
      <c r="VPO7" s="75"/>
      <c r="VQC7" s="75"/>
      <c r="VQQ7" s="75"/>
      <c r="VRE7" s="75"/>
      <c r="VRS7" s="75"/>
      <c r="VSG7" s="75"/>
      <c r="VSU7" s="75"/>
      <c r="VTI7" s="75"/>
      <c r="VTW7" s="75"/>
      <c r="VUK7" s="75"/>
      <c r="VUY7" s="75"/>
      <c r="VVM7" s="75"/>
      <c r="VWA7" s="75"/>
      <c r="VWO7" s="75"/>
      <c r="VXC7" s="75"/>
      <c r="VXQ7" s="75"/>
      <c r="VYE7" s="75"/>
      <c r="VYS7" s="75"/>
      <c r="VZG7" s="75"/>
      <c r="VZU7" s="75"/>
      <c r="WAI7" s="75"/>
      <c r="WAW7" s="75"/>
      <c r="WBK7" s="75"/>
      <c r="WBY7" s="75"/>
      <c r="WCM7" s="75"/>
      <c r="WDA7" s="75"/>
      <c r="WDO7" s="75"/>
      <c r="WEC7" s="75"/>
      <c r="WEQ7" s="75"/>
      <c r="WFE7" s="75"/>
      <c r="WFS7" s="75"/>
      <c r="WGG7" s="75"/>
      <c r="WGU7" s="75"/>
      <c r="WHI7" s="75"/>
      <c r="WHW7" s="75"/>
      <c r="WIK7" s="75"/>
      <c r="WIY7" s="75"/>
      <c r="WJM7" s="75"/>
      <c r="WKA7" s="75"/>
      <c r="WKO7" s="75"/>
      <c r="WLC7" s="75"/>
      <c r="WLQ7" s="75"/>
      <c r="WME7" s="75"/>
      <c r="WMS7" s="75"/>
      <c r="WNG7" s="75"/>
      <c r="WNU7" s="75"/>
      <c r="WOI7" s="75"/>
      <c r="WOW7" s="75"/>
      <c r="WPK7" s="75"/>
      <c r="WPY7" s="75"/>
      <c r="WQM7" s="75"/>
      <c r="WRA7" s="75"/>
      <c r="WRO7" s="75"/>
      <c r="WSC7" s="75"/>
      <c r="WSQ7" s="75"/>
      <c r="WTE7" s="75"/>
      <c r="WTS7" s="75"/>
      <c r="WUG7" s="75"/>
      <c r="WUU7" s="75"/>
      <c r="WVI7" s="75"/>
      <c r="WVW7" s="75"/>
      <c r="WWK7" s="75"/>
      <c r="WWY7" s="75"/>
      <c r="WXM7" s="75"/>
      <c r="WYA7" s="75"/>
      <c r="WYO7" s="75"/>
      <c r="WZC7" s="75"/>
      <c r="WZQ7" s="75"/>
      <c r="XAE7" s="75"/>
      <c r="XAS7" s="75"/>
      <c r="XBG7" s="75"/>
      <c r="XBU7" s="75"/>
      <c r="XCI7" s="75"/>
      <c r="XCW7" s="75"/>
      <c r="XDK7" s="75"/>
      <c r="XDY7" s="75"/>
      <c r="XEM7" s="75"/>
      <c r="XFA7" s="75"/>
    </row>
    <row r="8" spans="1:1023 1037:2045 2059:3067 3081:4089 4103:5111 5125:6133 6147:7155 7169:8191 8205:9213 9227:10235 10249:11257 11271:12279 12293:13301 13315:14323 14337:15359 15373:16381" s="74" customFormat="1" x14ac:dyDescent="0.2">
      <c r="A8" s="82" t="s">
        <v>85</v>
      </c>
      <c r="B8" s="88">
        <f>('[1]Mexico Soy Complex'!D8*36.7437/1000)+('[1]Canada Soy Complex'!AG7*36.7437/1000)+'[8]Soy Complex'!AK8</f>
        <v>344.84503010000003</v>
      </c>
      <c r="C8" s="89">
        <f>('[1]Mexico Soy Complex'!E8*36.7437/1000)+('[1]Canada Soy Complex'!AH7*36.7437/1000)+'[8]Soy Complex'!AL8</f>
        <v>194.2973915</v>
      </c>
      <c r="D8" s="89">
        <f>('[1]Mexico Soy Complex'!F8*36.7437/1000)+('[1]Canada Soy Complex'!AI7*36.7437/1000)+'[8]Soy Complex'!AM8</f>
        <v>141.82728639999999</v>
      </c>
      <c r="E8" s="89">
        <f>('[1]Mexico Soy Complex'!G8*36.7437/1000)+('[1]Canada Soy Complex'!AJ7*36.7437/1000)+'[8]Soy Complex'!AN8</f>
        <v>213.02673200000001</v>
      </c>
      <c r="F8" s="89">
        <f>('[1]Mexico Soy Complex'!H8*36.7437/1000)+('[1]Canada Soy Complex'!AK7*36.7437/1000)+'[8]Soy Complex'!AO8</f>
        <v>360.90137060000001</v>
      </c>
      <c r="G8" s="89">
        <f>('[1]Mexico Soy Complex'!I8*36.7437/1000)+('[1]Canada Soy Complex'!AL7*36.7437/1000)+'[8]Soy Complex'!AP8</f>
        <v>306.10876579999996</v>
      </c>
      <c r="H8" s="89">
        <f>('[1]Mexico Soy Complex'!J8*36.7437/1000)+('[1]Canada Soy Complex'!AM7*36.7437/1000)+'[8]Soy Complex'!AQ8</f>
        <v>269.82996370000001</v>
      </c>
      <c r="I8" s="89">
        <f>('[1]Mexico Soy Complex'!K8*36.7437/1000)+('[1]Canada Soy Complex'!AN7*36.7437/1000)+'[8]Soy Complex'!AR8</f>
        <v>226.43285</v>
      </c>
      <c r="J8" s="89">
        <f>('[1]Mexico Soy Complex'!L8*36.7437/1000)+('[1]Canada Soy Complex'!AO7*36.7437/1000)+'[8]Soy Complex'!AS8</f>
        <v>193.32042960000001</v>
      </c>
      <c r="K8" s="89">
        <f>('[1]Mexico Soy Complex'!M8*36.7437/1000)+('[1]Canada Soy Complex'!AP7*36.7437/1000)+'[8]Soy Complex'!AT8</f>
        <v>119.5790215</v>
      </c>
      <c r="L8" s="89">
        <f>('[1]Mexico Soy Complex'!N8*36.7437/1000)+('[1]Canada Soy Complex'!AQ7*36.7437/1000)+'[8]Soy Complex'!AU8</f>
        <v>272.64010200000001</v>
      </c>
      <c r="M8" s="89">
        <f>('[1]Mexico Soy Complex'!O8*36.7437/1000)+('[1]Canada Soy Complex'!AR7*36.7437/1000)+'[8]Soy Complex'!AV8</f>
        <v>476.47959430000003</v>
      </c>
      <c r="N8" s="89">
        <f>('[1]Mexico Soy Complex'!P8*36.7437/1000)+('[1]Canada Soy Complex'!AS7*36.7437/1000)+'[8]Soy Complex'!AW8</f>
        <v>605.26260719999993</v>
      </c>
      <c r="O8" s="90">
        <f>('[1]Mexico Soy Complex'!Q8*36.7437/1000)+('[1]Canada Soy Complex'!AT7*36.7437/1000)+'[8]Soy Complex'!AX8</f>
        <v>217.60034539999998</v>
      </c>
      <c r="P8" s="89">
        <f>('[1]Mexico Soy Complex'!R8*36.7437/1000)+('[1]Canada Soy Complex'!AU7*36.7437/1000)+'[8]Soy Complex'!AY8</f>
        <v>146.75928210000001</v>
      </c>
      <c r="Q8" s="89">
        <f>('[1]Mexico Soy Complex'!S8*36.7437/1000)+('[1]Canada Soy Complex'!AV7*36.7437/1000)+'[8]Soy Complex'!AZ8</f>
        <v>162.90018989999999</v>
      </c>
      <c r="R8" s="89">
        <f>('[1]Mexico Soy Complex'!T8*36.7437/1000)+('[1]Canada Soy Complex'!AW7*36.7437/1000)+'[8]Soy Complex'!BA8</f>
        <v>226.9547025</v>
      </c>
      <c r="S8" s="89">
        <f>('[1]Mexico Soy Complex'!U8*36.7437/1000)+('[1]Canada Soy Complex'!AX7*36.7437/1000)+'[8]Soy Complex'!BB8</f>
        <v>182.59773200000001</v>
      </c>
      <c r="T8" s="89">
        <f>('[1]Mexico Soy Complex'!V8*36.7437/1000)+('[1]Canada Soy Complex'!AY7*36.7437/1000)+'[8]Soy Complex'!BC8</f>
        <v>150.07361829999999</v>
      </c>
      <c r="U8" s="89">
        <f>('[1]Mexico Soy Complex'!W8*36.7437/1000)+('[1]Canada Soy Complex'!AZ7*36.7437/1000)+'[8]Soy Complex'!BD8</f>
        <v>105.3289631</v>
      </c>
      <c r="V8" s="89">
        <f>('[1]Mexico Soy Complex'!X8*36.7437/1000)+('[1]Canada Soy Complex'!BA7*36.7437/1000)+'[8]Soy Complex'!BE8</f>
        <v>211.88460230000001</v>
      </c>
      <c r="W8" s="89">
        <f>('[1]Mexico Soy Complex'!Y8*36.7437/1000)+('[1]Canada Soy Complex'!BB7*36.7437/1000)+'[8]Soy Complex'!BF8</f>
        <v>213.15343390000001</v>
      </c>
      <c r="X8" s="89">
        <f>('[1]Mexico Soy Complex'!Z8*36.7437/1000)+('[1]Canada Soy Complex'!BC7*36.7437/1000)+'[8]Soy Complex'!BG8</f>
        <v>322.79611490000002</v>
      </c>
      <c r="Y8" s="89">
        <f>('[1]Mexico Soy Complex'!AA8*36.7437/1000)+('[1]Canada Soy Complex'!BD7*36.7437/1000)+'[8]Soy Complex'!BH8</f>
        <v>475.62031769999999</v>
      </c>
      <c r="Z8" s="89">
        <f>('[1]Mexico Soy Complex'!AB8*36.7437/1000)+('[1]Canada Soy Complex'!BE7*36.7437/1000)+'[8]Soy Complex'!BI8</f>
        <v>950.93246926000006</v>
      </c>
      <c r="AA8" s="89">
        <f>('[1]Mexico Soy Complex'!AC8*36.7437/1000)+('[1]Canada Soy Complex'!BF7*36.7437/1000)+'[8]Soy Complex'!BJ8</f>
        <v>560.81070627000008</v>
      </c>
      <c r="AB8" s="89">
        <f>('[1]Mexico Soy Complex'!AD8*36.7437/1000)+('[1]Canada Soy Complex'!BG7*36.7437/1000)+'[8]Soy Complex'!BK8</f>
        <v>284.82337586</v>
      </c>
      <c r="AC8" s="91">
        <f>('[1]Mexico Soy Complex'!AE8*36.7437/1000)+('[1]Canada Soy Complex'!BH7*36.7437/1000)+'[8]Soy Complex'!BL8</f>
        <v>296.11320107</v>
      </c>
      <c r="AD8" s="91">
        <f>('[1]Mexico Soy Complex'!AF8*36.7437/1000)+('[1]Canada Soy Complex'!BI7*36.7437/1000)+'[8]Soy Complex'!BM8</f>
        <v>286.01710654000004</v>
      </c>
      <c r="AE8" s="91">
        <f>('[1]Mexico Soy Complex'!AG8*36.7437/1000)+('[1]Canada Soy Complex'!BJ7*36.7437/1000)+'[8]Soy Complex'!BN8</f>
        <v>367.23499749999996</v>
      </c>
      <c r="AF8" s="91">
        <f>('[1]Mexico Soy Complex'!AH8*36.7437/1000)+('[1]Canada Soy Complex'!BK7*36.7437/1000)+'[8]Soy Complex'!BO8</f>
        <v>382.11218611651145</v>
      </c>
      <c r="AG8" s="91">
        <f>('[1]Mexico Soy Complex'!AI8*36.7437/1000)+('[1]Canada Soy Complex'!BL7*36.7437/1000)+'[8]Soy Complex'!BP8</f>
        <v>491.2033535384229</v>
      </c>
      <c r="AH8" s="91">
        <f>('[1]Mexico Soy Complex'!AJ8*36.7437/1000)+('[1]Canada Soy Complex'!BM7*36.7437/1000)+'[8]Soy Complex'!BQ8</f>
        <v>794.85413559079404</v>
      </c>
      <c r="AI8" s="91">
        <f>('[1]Mexico Soy Complex'!AK8*36.7437/1000)+('[1]Canada Soy Complex'!BN7*36.7437/1000)+'[8]Soy Complex'!BR8</f>
        <v>1017.0155736682067</v>
      </c>
      <c r="AJ8" s="91">
        <f>('[1]Mexico Soy Complex'!AL8*36.7437/1000)+('[1]Canada Soy Complex'!BO7*36.7437/1000)+'[8]Soy Complex'!BS8</f>
        <v>1110.4550604443632</v>
      </c>
      <c r="AK8" s="91">
        <f>('[1]Mexico Soy Complex'!AM8*36.7437/1000)+('[1]Canada Soy Complex'!BP7*36.7437/1000)+'[8]Soy Complex'!BT8</f>
        <v>1496.924841260404</v>
      </c>
      <c r="AL8" s="91">
        <f>('[1]Mexico Soy Complex'!AN8*36.7437/1000)+('[1]Canada Soy Complex'!BQ7*36.7437/1000)+'[8]Soy Complex'!BU8</f>
        <v>1947.0144038853325</v>
      </c>
      <c r="AM8" s="91">
        <f>('[1]Mexico Soy Complex'!AO8*36.7437/1000)+('[1]Canada Soy Complex'!BR7*36.7437/1000)+'[8]Soy Complex'!BV8</f>
        <v>2390.5604773393547</v>
      </c>
      <c r="AN8" s="91">
        <f>('[1]Mexico Soy Complex'!AP8*36.7437/1000)+('[1]Canada Soy Complex'!BS7*36.7437/1000)+'[8]Soy Complex'!BW8</f>
        <v>2818.2392763582097</v>
      </c>
      <c r="AO8" s="89">
        <f>('[1]Mexico Soy Complex'!AQ8*36.7437/1000)+('[1]Canada Soy Complex'!BT7*36.7437/1000)+'[8]Soy Complex'!BX8</f>
        <v>3308.0334685752991</v>
      </c>
      <c r="AP8" s="92">
        <f>('[1]Mexico Soy Complex'!AR8*36.7437/1000)+('[1]Canada Soy Complex'!BU7*36.7437/1000)+'[8]Soy Complex'!BY8</f>
        <v>3778.5969837589769</v>
      </c>
      <c r="AQ8" s="92">
        <f>('[1]Mexico Soy Complex'!AS8*36.7437/1000)+('[1]Canada Soy Complex'!BV7*36.7437/1000)+'[8]Soy Complex'!BZ8</f>
        <v>4339.3417879050012</v>
      </c>
      <c r="AR8" s="92">
        <f>('[1]Mexico Soy Complex'!AT8*36.7437/1000)+('[1]Canada Soy Complex'!BW7*36.7437/1000)+'[8]Soy Complex'!CA8</f>
        <v>5260.7152519444371</v>
      </c>
      <c r="AS8" s="92">
        <f>('[1]Mexico Soy Complex'!AU8*36.7437/1000)+('[1]Canada Soy Complex'!BX7*36.7437/1000)+'[8]Soy Complex'!CB8</f>
        <v>6142.6324967892378</v>
      </c>
      <c r="AT8" s="92">
        <f>('[1]Mexico Soy Complex'!AV8*36.7437/1000)+('[1]Canada Soy Complex'!BY7*36.7437/1000)+'[8]Soy Complex'!CC8</f>
        <v>7185.0946826600211</v>
      </c>
      <c r="AU8" s="92">
        <f>('[1]Mexico Soy Complex'!AW8*36.7437/1000)+('[1]Canada Soy Complex'!BZ7*36.7437/1000)+'[8]Soy Complex'!CD8</f>
        <v>8387.7948414112998</v>
      </c>
      <c r="AV8" s="92">
        <f>('[1]Mexico Soy Complex'!AX8*36.7437/1000)+('[1]Canada Soy Complex'!CK7*36.7437/1000)+'[8]Soy Complex'!CE8</f>
        <v>9727.2935410440168</v>
      </c>
      <c r="AW8" s="92">
        <f>('[1]Mexico Soy Complex'!BI8*36.7437/1000)+('[1]Canada Soy Complex'!CL7*36.7437/1000)+'[8]Soy Complex'!CF8</f>
        <v>11189.167181851542</v>
      </c>
      <c r="AX8" s="92">
        <f>('[1]Mexico Soy Complex'!BJ8*36.7437/1000)+('[1]Canada Soy Complex'!CM7*36.7437/1000)+'[8]Soy Complex'!CG8</f>
        <v>12721.595317858839</v>
      </c>
      <c r="AY8" s="92">
        <f>('[1]Mexico Soy Complex'!BK8*36.7437/1000)+('[1]Canada Soy Complex'!CN7*36.7437/1000)+'[8]Soy Complex'!CH8</f>
        <v>14317.877148497902</v>
      </c>
      <c r="AZ8" s="92">
        <f>('[1]Mexico Soy Complex'!BL8*36.7437/1000)+('[1]Canada Soy Complex'!CO7*36.7437/1000)+'[8]Soy Complex'!CI8</f>
        <v>15946.985520080718</v>
      </c>
      <c r="BA8" s="92">
        <f>('[1]Mexico Soy Complex'!BM8*36.7437/1000)+('[1]Canada Soy Complex'!CP7*36.7437/1000)+'[8]Soy Complex'!CJ8</f>
        <v>17556.143027084792</v>
      </c>
      <c r="BB8" s="92">
        <f>('[1]Mexico Soy Complex'!BN8*36.7437/1000)+('[1]Canada Soy Complex'!CQ7*36.7437/1000)+'[8]Soy Complex'!CK8</f>
        <v>19102.126429414813</v>
      </c>
      <c r="BC8" s="92">
        <f>('[1]Mexico Soy Complex'!BO8*36.7437/1000)+('[1]Canada Soy Complex'!CR7*36.7437/1000)+'[8]Soy Complex'!CL8</f>
        <v>20609.641307596728</v>
      </c>
      <c r="BD8" s="92">
        <f>('[1]Mexico Soy Complex'!BP8*36.7437/1000)+('[1]Canada Soy Complex'!CS7*36.7437/1000)+'[8]Soy Complex'!CM8</f>
        <v>22177.675488394892</v>
      </c>
      <c r="BE8" s="92">
        <f>('[1]Mexico Soy Complex'!BQ8*36.7437/1000)+('[1]Canada Soy Complex'!CT7*36.7437/1000)+'[8]Soy Complex'!CN8</f>
        <v>23806.228971809309</v>
      </c>
      <c r="BS8" s="75"/>
      <c r="CG8" s="75"/>
      <c r="CU8" s="75"/>
      <c r="DI8" s="75"/>
      <c r="DW8" s="75"/>
      <c r="EK8" s="75"/>
      <c r="EY8" s="75"/>
      <c r="FM8" s="75"/>
      <c r="GA8" s="75"/>
      <c r="GO8" s="75"/>
      <c r="HC8" s="75"/>
      <c r="HQ8" s="75"/>
      <c r="IE8" s="75"/>
      <c r="IS8" s="75"/>
      <c r="JG8" s="75"/>
      <c r="JU8" s="75"/>
      <c r="KI8" s="75"/>
      <c r="KW8" s="75"/>
      <c r="LK8" s="75"/>
      <c r="LY8" s="75"/>
      <c r="MM8" s="75"/>
      <c r="NA8" s="75"/>
      <c r="NO8" s="75"/>
      <c r="OC8" s="75"/>
      <c r="OQ8" s="75"/>
      <c r="PE8" s="75"/>
      <c r="PS8" s="75"/>
      <c r="QG8" s="75"/>
      <c r="QU8" s="75"/>
      <c r="RI8" s="75"/>
      <c r="RW8" s="75"/>
      <c r="SK8" s="75"/>
      <c r="SY8" s="75"/>
      <c r="TM8" s="75"/>
      <c r="UA8" s="75"/>
      <c r="UO8" s="75"/>
      <c r="VC8" s="75"/>
      <c r="VQ8" s="75"/>
      <c r="WE8" s="75"/>
      <c r="WS8" s="75"/>
      <c r="XG8" s="75"/>
      <c r="XU8" s="75"/>
      <c r="YI8" s="75"/>
      <c r="YW8" s="75"/>
      <c r="ZK8" s="75"/>
      <c r="ZY8" s="75"/>
      <c r="AAM8" s="75"/>
      <c r="ABA8" s="75"/>
      <c r="ABO8" s="75"/>
      <c r="ACC8" s="75"/>
      <c r="ACQ8" s="75"/>
      <c r="ADE8" s="75"/>
      <c r="ADS8" s="75"/>
      <c r="AEG8" s="75"/>
      <c r="AEU8" s="75"/>
      <c r="AFI8" s="75"/>
      <c r="AFW8" s="75"/>
      <c r="AGK8" s="75"/>
      <c r="AGY8" s="75"/>
      <c r="AHM8" s="75"/>
      <c r="AIA8" s="75"/>
      <c r="AIO8" s="75"/>
      <c r="AJC8" s="75"/>
      <c r="AJQ8" s="75"/>
      <c r="AKE8" s="75"/>
      <c r="AKS8" s="75"/>
      <c r="ALG8" s="75"/>
      <c r="ALU8" s="75"/>
      <c r="AMI8" s="75"/>
      <c r="AMW8" s="75"/>
      <c r="ANK8" s="75"/>
      <c r="ANY8" s="75"/>
      <c r="AOM8" s="75"/>
      <c r="APA8" s="75"/>
      <c r="APO8" s="75"/>
      <c r="AQC8" s="75"/>
      <c r="AQQ8" s="75"/>
      <c r="ARE8" s="75"/>
      <c r="ARS8" s="75"/>
      <c r="ASG8" s="75"/>
      <c r="ASU8" s="75"/>
      <c r="ATI8" s="75"/>
      <c r="ATW8" s="75"/>
      <c r="AUK8" s="75"/>
      <c r="AUY8" s="75"/>
      <c r="AVM8" s="75"/>
      <c r="AWA8" s="75"/>
      <c r="AWO8" s="75"/>
      <c r="AXC8" s="75"/>
      <c r="AXQ8" s="75"/>
      <c r="AYE8" s="75"/>
      <c r="AYS8" s="75"/>
      <c r="AZG8" s="75"/>
      <c r="AZU8" s="75"/>
      <c r="BAI8" s="75"/>
      <c r="BAW8" s="75"/>
      <c r="BBK8" s="75"/>
      <c r="BBY8" s="75"/>
      <c r="BCM8" s="75"/>
      <c r="BDA8" s="75"/>
      <c r="BDO8" s="75"/>
      <c r="BEC8" s="75"/>
      <c r="BEQ8" s="75"/>
      <c r="BFE8" s="75"/>
      <c r="BFS8" s="75"/>
      <c r="BGG8" s="75"/>
      <c r="BGU8" s="75"/>
      <c r="BHI8" s="75"/>
      <c r="BHW8" s="75"/>
      <c r="BIK8" s="75"/>
      <c r="BIY8" s="75"/>
      <c r="BJM8" s="75"/>
      <c r="BKA8" s="75"/>
      <c r="BKO8" s="75"/>
      <c r="BLC8" s="75"/>
      <c r="BLQ8" s="75"/>
      <c r="BME8" s="75"/>
      <c r="BMS8" s="75"/>
      <c r="BNG8" s="75"/>
      <c r="BNU8" s="75"/>
      <c r="BOI8" s="75"/>
      <c r="BOW8" s="75"/>
      <c r="BPK8" s="75"/>
      <c r="BPY8" s="75"/>
      <c r="BQM8" s="75"/>
      <c r="BRA8" s="75"/>
      <c r="BRO8" s="75"/>
      <c r="BSC8" s="75"/>
      <c r="BSQ8" s="75"/>
      <c r="BTE8" s="75"/>
      <c r="BTS8" s="75"/>
      <c r="BUG8" s="75"/>
      <c r="BUU8" s="75"/>
      <c r="BVI8" s="75"/>
      <c r="BVW8" s="75"/>
      <c r="BWK8" s="75"/>
      <c r="BWY8" s="75"/>
      <c r="BXM8" s="75"/>
      <c r="BYA8" s="75"/>
      <c r="BYO8" s="75"/>
      <c r="BZC8" s="75"/>
      <c r="BZQ8" s="75"/>
      <c r="CAE8" s="75"/>
      <c r="CAS8" s="75"/>
      <c r="CBG8" s="75"/>
      <c r="CBU8" s="75"/>
      <c r="CCI8" s="75"/>
      <c r="CCW8" s="75"/>
      <c r="CDK8" s="75"/>
      <c r="CDY8" s="75"/>
      <c r="CEM8" s="75"/>
      <c r="CFA8" s="75"/>
      <c r="CFO8" s="75"/>
      <c r="CGC8" s="75"/>
      <c r="CGQ8" s="75"/>
      <c r="CHE8" s="75"/>
      <c r="CHS8" s="75"/>
      <c r="CIG8" s="75"/>
      <c r="CIU8" s="75"/>
      <c r="CJI8" s="75"/>
      <c r="CJW8" s="75"/>
      <c r="CKK8" s="75"/>
      <c r="CKY8" s="75"/>
      <c r="CLM8" s="75"/>
      <c r="CMA8" s="75"/>
      <c r="CMO8" s="75"/>
      <c r="CNC8" s="75"/>
      <c r="CNQ8" s="75"/>
      <c r="COE8" s="75"/>
      <c r="COS8" s="75"/>
      <c r="CPG8" s="75"/>
      <c r="CPU8" s="75"/>
      <c r="CQI8" s="75"/>
      <c r="CQW8" s="75"/>
      <c r="CRK8" s="75"/>
      <c r="CRY8" s="75"/>
      <c r="CSM8" s="75"/>
      <c r="CTA8" s="75"/>
      <c r="CTO8" s="75"/>
      <c r="CUC8" s="75"/>
      <c r="CUQ8" s="75"/>
      <c r="CVE8" s="75"/>
      <c r="CVS8" s="75"/>
      <c r="CWG8" s="75"/>
      <c r="CWU8" s="75"/>
      <c r="CXI8" s="75"/>
      <c r="CXW8" s="75"/>
      <c r="CYK8" s="75"/>
      <c r="CYY8" s="75"/>
      <c r="CZM8" s="75"/>
      <c r="DAA8" s="75"/>
      <c r="DAO8" s="75"/>
      <c r="DBC8" s="75"/>
      <c r="DBQ8" s="75"/>
      <c r="DCE8" s="75"/>
      <c r="DCS8" s="75"/>
      <c r="DDG8" s="75"/>
      <c r="DDU8" s="75"/>
      <c r="DEI8" s="75"/>
      <c r="DEW8" s="75"/>
      <c r="DFK8" s="75"/>
      <c r="DFY8" s="75"/>
      <c r="DGM8" s="75"/>
      <c r="DHA8" s="75"/>
      <c r="DHO8" s="75"/>
      <c r="DIC8" s="75"/>
      <c r="DIQ8" s="75"/>
      <c r="DJE8" s="75"/>
      <c r="DJS8" s="75"/>
      <c r="DKG8" s="75"/>
      <c r="DKU8" s="75"/>
      <c r="DLI8" s="75"/>
      <c r="DLW8" s="75"/>
      <c r="DMK8" s="75"/>
      <c r="DMY8" s="75"/>
      <c r="DNM8" s="75"/>
      <c r="DOA8" s="75"/>
      <c r="DOO8" s="75"/>
      <c r="DPC8" s="75"/>
      <c r="DPQ8" s="75"/>
      <c r="DQE8" s="75"/>
      <c r="DQS8" s="75"/>
      <c r="DRG8" s="75"/>
      <c r="DRU8" s="75"/>
      <c r="DSI8" s="75"/>
      <c r="DSW8" s="75"/>
      <c r="DTK8" s="75"/>
      <c r="DTY8" s="75"/>
      <c r="DUM8" s="75"/>
      <c r="DVA8" s="75"/>
      <c r="DVO8" s="75"/>
      <c r="DWC8" s="75"/>
      <c r="DWQ8" s="75"/>
      <c r="DXE8" s="75"/>
      <c r="DXS8" s="75"/>
      <c r="DYG8" s="75"/>
      <c r="DYU8" s="75"/>
      <c r="DZI8" s="75"/>
      <c r="DZW8" s="75"/>
      <c r="EAK8" s="75"/>
      <c r="EAY8" s="75"/>
      <c r="EBM8" s="75"/>
      <c r="ECA8" s="75"/>
      <c r="ECO8" s="75"/>
      <c r="EDC8" s="75"/>
      <c r="EDQ8" s="75"/>
      <c r="EEE8" s="75"/>
      <c r="EES8" s="75"/>
      <c r="EFG8" s="75"/>
      <c r="EFU8" s="75"/>
      <c r="EGI8" s="75"/>
      <c r="EGW8" s="75"/>
      <c r="EHK8" s="75"/>
      <c r="EHY8" s="75"/>
      <c r="EIM8" s="75"/>
      <c r="EJA8" s="75"/>
      <c r="EJO8" s="75"/>
      <c r="EKC8" s="75"/>
      <c r="EKQ8" s="75"/>
      <c r="ELE8" s="75"/>
      <c r="ELS8" s="75"/>
      <c r="EMG8" s="75"/>
      <c r="EMU8" s="75"/>
      <c r="ENI8" s="75"/>
      <c r="ENW8" s="75"/>
      <c r="EOK8" s="75"/>
      <c r="EOY8" s="75"/>
      <c r="EPM8" s="75"/>
      <c r="EQA8" s="75"/>
      <c r="EQO8" s="75"/>
      <c r="ERC8" s="75"/>
      <c r="ERQ8" s="75"/>
      <c r="ESE8" s="75"/>
      <c r="ESS8" s="75"/>
      <c r="ETG8" s="75"/>
      <c r="ETU8" s="75"/>
      <c r="EUI8" s="75"/>
      <c r="EUW8" s="75"/>
      <c r="EVK8" s="75"/>
      <c r="EVY8" s="75"/>
      <c r="EWM8" s="75"/>
      <c r="EXA8" s="75"/>
      <c r="EXO8" s="75"/>
      <c r="EYC8" s="75"/>
      <c r="EYQ8" s="75"/>
      <c r="EZE8" s="75"/>
      <c r="EZS8" s="75"/>
      <c r="FAG8" s="75"/>
      <c r="FAU8" s="75"/>
      <c r="FBI8" s="75"/>
      <c r="FBW8" s="75"/>
      <c r="FCK8" s="75"/>
      <c r="FCY8" s="75"/>
      <c r="FDM8" s="75"/>
      <c r="FEA8" s="75"/>
      <c r="FEO8" s="75"/>
      <c r="FFC8" s="75"/>
      <c r="FFQ8" s="75"/>
      <c r="FGE8" s="75"/>
      <c r="FGS8" s="75"/>
      <c r="FHG8" s="75"/>
      <c r="FHU8" s="75"/>
      <c r="FII8" s="75"/>
      <c r="FIW8" s="75"/>
      <c r="FJK8" s="75"/>
      <c r="FJY8" s="75"/>
      <c r="FKM8" s="75"/>
      <c r="FLA8" s="75"/>
      <c r="FLO8" s="75"/>
      <c r="FMC8" s="75"/>
      <c r="FMQ8" s="75"/>
      <c r="FNE8" s="75"/>
      <c r="FNS8" s="75"/>
      <c r="FOG8" s="75"/>
      <c r="FOU8" s="75"/>
      <c r="FPI8" s="75"/>
      <c r="FPW8" s="75"/>
      <c r="FQK8" s="75"/>
      <c r="FQY8" s="75"/>
      <c r="FRM8" s="75"/>
      <c r="FSA8" s="75"/>
      <c r="FSO8" s="75"/>
      <c r="FTC8" s="75"/>
      <c r="FTQ8" s="75"/>
      <c r="FUE8" s="75"/>
      <c r="FUS8" s="75"/>
      <c r="FVG8" s="75"/>
      <c r="FVU8" s="75"/>
      <c r="FWI8" s="75"/>
      <c r="FWW8" s="75"/>
      <c r="FXK8" s="75"/>
      <c r="FXY8" s="75"/>
      <c r="FYM8" s="75"/>
      <c r="FZA8" s="75"/>
      <c r="FZO8" s="75"/>
      <c r="GAC8" s="75"/>
      <c r="GAQ8" s="75"/>
      <c r="GBE8" s="75"/>
      <c r="GBS8" s="75"/>
      <c r="GCG8" s="75"/>
      <c r="GCU8" s="75"/>
      <c r="GDI8" s="75"/>
      <c r="GDW8" s="75"/>
      <c r="GEK8" s="75"/>
      <c r="GEY8" s="75"/>
      <c r="GFM8" s="75"/>
      <c r="GGA8" s="75"/>
      <c r="GGO8" s="75"/>
      <c r="GHC8" s="75"/>
      <c r="GHQ8" s="75"/>
      <c r="GIE8" s="75"/>
      <c r="GIS8" s="75"/>
      <c r="GJG8" s="75"/>
      <c r="GJU8" s="75"/>
      <c r="GKI8" s="75"/>
      <c r="GKW8" s="75"/>
      <c r="GLK8" s="75"/>
      <c r="GLY8" s="75"/>
      <c r="GMM8" s="75"/>
      <c r="GNA8" s="75"/>
      <c r="GNO8" s="75"/>
      <c r="GOC8" s="75"/>
      <c r="GOQ8" s="75"/>
      <c r="GPE8" s="75"/>
      <c r="GPS8" s="75"/>
      <c r="GQG8" s="75"/>
      <c r="GQU8" s="75"/>
      <c r="GRI8" s="75"/>
      <c r="GRW8" s="75"/>
      <c r="GSK8" s="75"/>
      <c r="GSY8" s="75"/>
      <c r="GTM8" s="75"/>
      <c r="GUA8" s="75"/>
      <c r="GUO8" s="75"/>
      <c r="GVC8" s="75"/>
      <c r="GVQ8" s="75"/>
      <c r="GWE8" s="75"/>
      <c r="GWS8" s="75"/>
      <c r="GXG8" s="75"/>
      <c r="GXU8" s="75"/>
      <c r="GYI8" s="75"/>
      <c r="GYW8" s="75"/>
      <c r="GZK8" s="75"/>
      <c r="GZY8" s="75"/>
      <c r="HAM8" s="75"/>
      <c r="HBA8" s="75"/>
      <c r="HBO8" s="75"/>
      <c r="HCC8" s="75"/>
      <c r="HCQ8" s="75"/>
      <c r="HDE8" s="75"/>
      <c r="HDS8" s="75"/>
      <c r="HEG8" s="75"/>
      <c r="HEU8" s="75"/>
      <c r="HFI8" s="75"/>
      <c r="HFW8" s="75"/>
      <c r="HGK8" s="75"/>
      <c r="HGY8" s="75"/>
      <c r="HHM8" s="75"/>
      <c r="HIA8" s="75"/>
      <c r="HIO8" s="75"/>
      <c r="HJC8" s="75"/>
      <c r="HJQ8" s="75"/>
      <c r="HKE8" s="75"/>
      <c r="HKS8" s="75"/>
      <c r="HLG8" s="75"/>
      <c r="HLU8" s="75"/>
      <c r="HMI8" s="75"/>
      <c r="HMW8" s="75"/>
      <c r="HNK8" s="75"/>
      <c r="HNY8" s="75"/>
      <c r="HOM8" s="75"/>
      <c r="HPA8" s="75"/>
      <c r="HPO8" s="75"/>
      <c r="HQC8" s="75"/>
      <c r="HQQ8" s="75"/>
      <c r="HRE8" s="75"/>
      <c r="HRS8" s="75"/>
      <c r="HSG8" s="75"/>
      <c r="HSU8" s="75"/>
      <c r="HTI8" s="75"/>
      <c r="HTW8" s="75"/>
      <c r="HUK8" s="75"/>
      <c r="HUY8" s="75"/>
      <c r="HVM8" s="75"/>
      <c r="HWA8" s="75"/>
      <c r="HWO8" s="75"/>
      <c r="HXC8" s="75"/>
      <c r="HXQ8" s="75"/>
      <c r="HYE8" s="75"/>
      <c r="HYS8" s="75"/>
      <c r="HZG8" s="75"/>
      <c r="HZU8" s="75"/>
      <c r="IAI8" s="75"/>
      <c r="IAW8" s="75"/>
      <c r="IBK8" s="75"/>
      <c r="IBY8" s="75"/>
      <c r="ICM8" s="75"/>
      <c r="IDA8" s="75"/>
      <c r="IDO8" s="75"/>
      <c r="IEC8" s="75"/>
      <c r="IEQ8" s="75"/>
      <c r="IFE8" s="75"/>
      <c r="IFS8" s="75"/>
      <c r="IGG8" s="75"/>
      <c r="IGU8" s="75"/>
      <c r="IHI8" s="75"/>
      <c r="IHW8" s="75"/>
      <c r="IIK8" s="75"/>
      <c r="IIY8" s="75"/>
      <c r="IJM8" s="75"/>
      <c r="IKA8" s="75"/>
      <c r="IKO8" s="75"/>
      <c r="ILC8" s="75"/>
      <c r="ILQ8" s="75"/>
      <c r="IME8" s="75"/>
      <c r="IMS8" s="75"/>
      <c r="ING8" s="75"/>
      <c r="INU8" s="75"/>
      <c r="IOI8" s="75"/>
      <c r="IOW8" s="75"/>
      <c r="IPK8" s="75"/>
      <c r="IPY8" s="75"/>
      <c r="IQM8" s="75"/>
      <c r="IRA8" s="75"/>
      <c r="IRO8" s="75"/>
      <c r="ISC8" s="75"/>
      <c r="ISQ8" s="75"/>
      <c r="ITE8" s="75"/>
      <c r="ITS8" s="75"/>
      <c r="IUG8" s="75"/>
      <c r="IUU8" s="75"/>
      <c r="IVI8" s="75"/>
      <c r="IVW8" s="75"/>
      <c r="IWK8" s="75"/>
      <c r="IWY8" s="75"/>
      <c r="IXM8" s="75"/>
      <c r="IYA8" s="75"/>
      <c r="IYO8" s="75"/>
      <c r="IZC8" s="75"/>
      <c r="IZQ8" s="75"/>
      <c r="JAE8" s="75"/>
      <c r="JAS8" s="75"/>
      <c r="JBG8" s="75"/>
      <c r="JBU8" s="75"/>
      <c r="JCI8" s="75"/>
      <c r="JCW8" s="75"/>
      <c r="JDK8" s="75"/>
      <c r="JDY8" s="75"/>
      <c r="JEM8" s="75"/>
      <c r="JFA8" s="75"/>
      <c r="JFO8" s="75"/>
      <c r="JGC8" s="75"/>
      <c r="JGQ8" s="75"/>
      <c r="JHE8" s="75"/>
      <c r="JHS8" s="75"/>
      <c r="JIG8" s="75"/>
      <c r="JIU8" s="75"/>
      <c r="JJI8" s="75"/>
      <c r="JJW8" s="75"/>
      <c r="JKK8" s="75"/>
      <c r="JKY8" s="75"/>
      <c r="JLM8" s="75"/>
      <c r="JMA8" s="75"/>
      <c r="JMO8" s="75"/>
      <c r="JNC8" s="75"/>
      <c r="JNQ8" s="75"/>
      <c r="JOE8" s="75"/>
      <c r="JOS8" s="75"/>
      <c r="JPG8" s="75"/>
      <c r="JPU8" s="75"/>
      <c r="JQI8" s="75"/>
      <c r="JQW8" s="75"/>
      <c r="JRK8" s="75"/>
      <c r="JRY8" s="75"/>
      <c r="JSM8" s="75"/>
      <c r="JTA8" s="75"/>
      <c r="JTO8" s="75"/>
      <c r="JUC8" s="75"/>
      <c r="JUQ8" s="75"/>
      <c r="JVE8" s="75"/>
      <c r="JVS8" s="75"/>
      <c r="JWG8" s="75"/>
      <c r="JWU8" s="75"/>
      <c r="JXI8" s="75"/>
      <c r="JXW8" s="75"/>
      <c r="JYK8" s="75"/>
      <c r="JYY8" s="75"/>
      <c r="JZM8" s="75"/>
      <c r="KAA8" s="75"/>
      <c r="KAO8" s="75"/>
      <c r="KBC8" s="75"/>
      <c r="KBQ8" s="75"/>
      <c r="KCE8" s="75"/>
      <c r="KCS8" s="75"/>
      <c r="KDG8" s="75"/>
      <c r="KDU8" s="75"/>
      <c r="KEI8" s="75"/>
      <c r="KEW8" s="75"/>
      <c r="KFK8" s="75"/>
      <c r="KFY8" s="75"/>
      <c r="KGM8" s="75"/>
      <c r="KHA8" s="75"/>
      <c r="KHO8" s="75"/>
      <c r="KIC8" s="75"/>
      <c r="KIQ8" s="75"/>
      <c r="KJE8" s="75"/>
      <c r="KJS8" s="75"/>
      <c r="KKG8" s="75"/>
      <c r="KKU8" s="75"/>
      <c r="KLI8" s="75"/>
      <c r="KLW8" s="75"/>
      <c r="KMK8" s="75"/>
      <c r="KMY8" s="75"/>
      <c r="KNM8" s="75"/>
      <c r="KOA8" s="75"/>
      <c r="KOO8" s="75"/>
      <c r="KPC8" s="75"/>
      <c r="KPQ8" s="75"/>
      <c r="KQE8" s="75"/>
      <c r="KQS8" s="75"/>
      <c r="KRG8" s="75"/>
      <c r="KRU8" s="75"/>
      <c r="KSI8" s="75"/>
      <c r="KSW8" s="75"/>
      <c r="KTK8" s="75"/>
      <c r="KTY8" s="75"/>
      <c r="KUM8" s="75"/>
      <c r="KVA8" s="75"/>
      <c r="KVO8" s="75"/>
      <c r="KWC8" s="75"/>
      <c r="KWQ8" s="75"/>
      <c r="KXE8" s="75"/>
      <c r="KXS8" s="75"/>
      <c r="KYG8" s="75"/>
      <c r="KYU8" s="75"/>
      <c r="KZI8" s="75"/>
      <c r="KZW8" s="75"/>
      <c r="LAK8" s="75"/>
      <c r="LAY8" s="75"/>
      <c r="LBM8" s="75"/>
      <c r="LCA8" s="75"/>
      <c r="LCO8" s="75"/>
      <c r="LDC8" s="75"/>
      <c r="LDQ8" s="75"/>
      <c r="LEE8" s="75"/>
      <c r="LES8" s="75"/>
      <c r="LFG8" s="75"/>
      <c r="LFU8" s="75"/>
      <c r="LGI8" s="75"/>
      <c r="LGW8" s="75"/>
      <c r="LHK8" s="75"/>
      <c r="LHY8" s="75"/>
      <c r="LIM8" s="75"/>
      <c r="LJA8" s="75"/>
      <c r="LJO8" s="75"/>
      <c r="LKC8" s="75"/>
      <c r="LKQ8" s="75"/>
      <c r="LLE8" s="75"/>
      <c r="LLS8" s="75"/>
      <c r="LMG8" s="75"/>
      <c r="LMU8" s="75"/>
      <c r="LNI8" s="75"/>
      <c r="LNW8" s="75"/>
      <c r="LOK8" s="75"/>
      <c r="LOY8" s="75"/>
      <c r="LPM8" s="75"/>
      <c r="LQA8" s="75"/>
      <c r="LQO8" s="75"/>
      <c r="LRC8" s="75"/>
      <c r="LRQ8" s="75"/>
      <c r="LSE8" s="75"/>
      <c r="LSS8" s="75"/>
      <c r="LTG8" s="75"/>
      <c r="LTU8" s="75"/>
      <c r="LUI8" s="75"/>
      <c r="LUW8" s="75"/>
      <c r="LVK8" s="75"/>
      <c r="LVY8" s="75"/>
      <c r="LWM8" s="75"/>
      <c r="LXA8" s="75"/>
      <c r="LXO8" s="75"/>
      <c r="LYC8" s="75"/>
      <c r="LYQ8" s="75"/>
      <c r="LZE8" s="75"/>
      <c r="LZS8" s="75"/>
      <c r="MAG8" s="75"/>
      <c r="MAU8" s="75"/>
      <c r="MBI8" s="75"/>
      <c r="MBW8" s="75"/>
      <c r="MCK8" s="75"/>
      <c r="MCY8" s="75"/>
      <c r="MDM8" s="75"/>
      <c r="MEA8" s="75"/>
      <c r="MEO8" s="75"/>
      <c r="MFC8" s="75"/>
      <c r="MFQ8" s="75"/>
      <c r="MGE8" s="75"/>
      <c r="MGS8" s="75"/>
      <c r="MHG8" s="75"/>
      <c r="MHU8" s="75"/>
      <c r="MII8" s="75"/>
      <c r="MIW8" s="75"/>
      <c r="MJK8" s="75"/>
      <c r="MJY8" s="75"/>
      <c r="MKM8" s="75"/>
      <c r="MLA8" s="75"/>
      <c r="MLO8" s="75"/>
      <c r="MMC8" s="75"/>
      <c r="MMQ8" s="75"/>
      <c r="MNE8" s="75"/>
      <c r="MNS8" s="75"/>
      <c r="MOG8" s="75"/>
      <c r="MOU8" s="75"/>
      <c r="MPI8" s="75"/>
      <c r="MPW8" s="75"/>
      <c r="MQK8" s="75"/>
      <c r="MQY8" s="75"/>
      <c r="MRM8" s="75"/>
      <c r="MSA8" s="75"/>
      <c r="MSO8" s="75"/>
      <c r="MTC8" s="75"/>
      <c r="MTQ8" s="75"/>
      <c r="MUE8" s="75"/>
      <c r="MUS8" s="75"/>
      <c r="MVG8" s="75"/>
      <c r="MVU8" s="75"/>
      <c r="MWI8" s="75"/>
      <c r="MWW8" s="75"/>
      <c r="MXK8" s="75"/>
      <c r="MXY8" s="75"/>
      <c r="MYM8" s="75"/>
      <c r="MZA8" s="75"/>
      <c r="MZO8" s="75"/>
      <c r="NAC8" s="75"/>
      <c r="NAQ8" s="75"/>
      <c r="NBE8" s="75"/>
      <c r="NBS8" s="75"/>
      <c r="NCG8" s="75"/>
      <c r="NCU8" s="75"/>
      <c r="NDI8" s="75"/>
      <c r="NDW8" s="75"/>
      <c r="NEK8" s="75"/>
      <c r="NEY8" s="75"/>
      <c r="NFM8" s="75"/>
      <c r="NGA8" s="75"/>
      <c r="NGO8" s="75"/>
      <c r="NHC8" s="75"/>
      <c r="NHQ8" s="75"/>
      <c r="NIE8" s="75"/>
      <c r="NIS8" s="75"/>
      <c r="NJG8" s="75"/>
      <c r="NJU8" s="75"/>
      <c r="NKI8" s="75"/>
      <c r="NKW8" s="75"/>
      <c r="NLK8" s="75"/>
      <c r="NLY8" s="75"/>
      <c r="NMM8" s="75"/>
      <c r="NNA8" s="75"/>
      <c r="NNO8" s="75"/>
      <c r="NOC8" s="75"/>
      <c r="NOQ8" s="75"/>
      <c r="NPE8" s="75"/>
      <c r="NPS8" s="75"/>
      <c r="NQG8" s="75"/>
      <c r="NQU8" s="75"/>
      <c r="NRI8" s="75"/>
      <c r="NRW8" s="75"/>
      <c r="NSK8" s="75"/>
      <c r="NSY8" s="75"/>
      <c r="NTM8" s="75"/>
      <c r="NUA8" s="75"/>
      <c r="NUO8" s="75"/>
      <c r="NVC8" s="75"/>
      <c r="NVQ8" s="75"/>
      <c r="NWE8" s="75"/>
      <c r="NWS8" s="75"/>
      <c r="NXG8" s="75"/>
      <c r="NXU8" s="75"/>
      <c r="NYI8" s="75"/>
      <c r="NYW8" s="75"/>
      <c r="NZK8" s="75"/>
      <c r="NZY8" s="75"/>
      <c r="OAM8" s="75"/>
      <c r="OBA8" s="75"/>
      <c r="OBO8" s="75"/>
      <c r="OCC8" s="75"/>
      <c r="OCQ8" s="75"/>
      <c r="ODE8" s="75"/>
      <c r="ODS8" s="75"/>
      <c r="OEG8" s="75"/>
      <c r="OEU8" s="75"/>
      <c r="OFI8" s="75"/>
      <c r="OFW8" s="75"/>
      <c r="OGK8" s="75"/>
      <c r="OGY8" s="75"/>
      <c r="OHM8" s="75"/>
      <c r="OIA8" s="75"/>
      <c r="OIO8" s="75"/>
      <c r="OJC8" s="75"/>
      <c r="OJQ8" s="75"/>
      <c r="OKE8" s="75"/>
      <c r="OKS8" s="75"/>
      <c r="OLG8" s="75"/>
      <c r="OLU8" s="75"/>
      <c r="OMI8" s="75"/>
      <c r="OMW8" s="75"/>
      <c r="ONK8" s="75"/>
      <c r="ONY8" s="75"/>
      <c r="OOM8" s="75"/>
      <c r="OPA8" s="75"/>
      <c r="OPO8" s="75"/>
      <c r="OQC8" s="75"/>
      <c r="OQQ8" s="75"/>
      <c r="ORE8" s="75"/>
      <c r="ORS8" s="75"/>
      <c r="OSG8" s="75"/>
      <c r="OSU8" s="75"/>
      <c r="OTI8" s="75"/>
      <c r="OTW8" s="75"/>
      <c r="OUK8" s="75"/>
      <c r="OUY8" s="75"/>
      <c r="OVM8" s="75"/>
      <c r="OWA8" s="75"/>
      <c r="OWO8" s="75"/>
      <c r="OXC8" s="75"/>
      <c r="OXQ8" s="75"/>
      <c r="OYE8" s="75"/>
      <c r="OYS8" s="75"/>
      <c r="OZG8" s="75"/>
      <c r="OZU8" s="75"/>
      <c r="PAI8" s="75"/>
      <c r="PAW8" s="75"/>
      <c r="PBK8" s="75"/>
      <c r="PBY8" s="75"/>
      <c r="PCM8" s="75"/>
      <c r="PDA8" s="75"/>
      <c r="PDO8" s="75"/>
      <c r="PEC8" s="75"/>
      <c r="PEQ8" s="75"/>
      <c r="PFE8" s="75"/>
      <c r="PFS8" s="75"/>
      <c r="PGG8" s="75"/>
      <c r="PGU8" s="75"/>
      <c r="PHI8" s="75"/>
      <c r="PHW8" s="75"/>
      <c r="PIK8" s="75"/>
      <c r="PIY8" s="75"/>
      <c r="PJM8" s="75"/>
      <c r="PKA8" s="75"/>
      <c r="PKO8" s="75"/>
      <c r="PLC8" s="75"/>
      <c r="PLQ8" s="75"/>
      <c r="PME8" s="75"/>
      <c r="PMS8" s="75"/>
      <c r="PNG8" s="75"/>
      <c r="PNU8" s="75"/>
      <c r="POI8" s="75"/>
      <c r="POW8" s="75"/>
      <c r="PPK8" s="75"/>
      <c r="PPY8" s="75"/>
      <c r="PQM8" s="75"/>
      <c r="PRA8" s="75"/>
      <c r="PRO8" s="75"/>
      <c r="PSC8" s="75"/>
      <c r="PSQ8" s="75"/>
      <c r="PTE8" s="75"/>
      <c r="PTS8" s="75"/>
      <c r="PUG8" s="75"/>
      <c r="PUU8" s="75"/>
      <c r="PVI8" s="75"/>
      <c r="PVW8" s="75"/>
      <c r="PWK8" s="75"/>
      <c r="PWY8" s="75"/>
      <c r="PXM8" s="75"/>
      <c r="PYA8" s="75"/>
      <c r="PYO8" s="75"/>
      <c r="PZC8" s="75"/>
      <c r="PZQ8" s="75"/>
      <c r="QAE8" s="75"/>
      <c r="QAS8" s="75"/>
      <c r="QBG8" s="75"/>
      <c r="QBU8" s="75"/>
      <c r="QCI8" s="75"/>
      <c r="QCW8" s="75"/>
      <c r="QDK8" s="75"/>
      <c r="QDY8" s="75"/>
      <c r="QEM8" s="75"/>
      <c r="QFA8" s="75"/>
      <c r="QFO8" s="75"/>
      <c r="QGC8" s="75"/>
      <c r="QGQ8" s="75"/>
      <c r="QHE8" s="75"/>
      <c r="QHS8" s="75"/>
      <c r="QIG8" s="75"/>
      <c r="QIU8" s="75"/>
      <c r="QJI8" s="75"/>
      <c r="QJW8" s="75"/>
      <c r="QKK8" s="75"/>
      <c r="QKY8" s="75"/>
      <c r="QLM8" s="75"/>
      <c r="QMA8" s="75"/>
      <c r="QMO8" s="75"/>
      <c r="QNC8" s="75"/>
      <c r="QNQ8" s="75"/>
      <c r="QOE8" s="75"/>
      <c r="QOS8" s="75"/>
      <c r="QPG8" s="75"/>
      <c r="QPU8" s="75"/>
      <c r="QQI8" s="75"/>
      <c r="QQW8" s="75"/>
      <c r="QRK8" s="75"/>
      <c r="QRY8" s="75"/>
      <c r="QSM8" s="75"/>
      <c r="QTA8" s="75"/>
      <c r="QTO8" s="75"/>
      <c r="QUC8" s="75"/>
      <c r="QUQ8" s="75"/>
      <c r="QVE8" s="75"/>
      <c r="QVS8" s="75"/>
      <c r="QWG8" s="75"/>
      <c r="QWU8" s="75"/>
      <c r="QXI8" s="75"/>
      <c r="QXW8" s="75"/>
      <c r="QYK8" s="75"/>
      <c r="QYY8" s="75"/>
      <c r="QZM8" s="75"/>
      <c r="RAA8" s="75"/>
      <c r="RAO8" s="75"/>
      <c r="RBC8" s="75"/>
      <c r="RBQ8" s="75"/>
      <c r="RCE8" s="75"/>
      <c r="RCS8" s="75"/>
      <c r="RDG8" s="75"/>
      <c r="RDU8" s="75"/>
      <c r="REI8" s="75"/>
      <c r="REW8" s="75"/>
      <c r="RFK8" s="75"/>
      <c r="RFY8" s="75"/>
      <c r="RGM8" s="75"/>
      <c r="RHA8" s="75"/>
      <c r="RHO8" s="75"/>
      <c r="RIC8" s="75"/>
      <c r="RIQ8" s="75"/>
      <c r="RJE8" s="75"/>
      <c r="RJS8" s="75"/>
      <c r="RKG8" s="75"/>
      <c r="RKU8" s="75"/>
      <c r="RLI8" s="75"/>
      <c r="RLW8" s="75"/>
      <c r="RMK8" s="75"/>
      <c r="RMY8" s="75"/>
      <c r="RNM8" s="75"/>
      <c r="ROA8" s="75"/>
      <c r="ROO8" s="75"/>
      <c r="RPC8" s="75"/>
      <c r="RPQ8" s="75"/>
      <c r="RQE8" s="75"/>
      <c r="RQS8" s="75"/>
      <c r="RRG8" s="75"/>
      <c r="RRU8" s="75"/>
      <c r="RSI8" s="75"/>
      <c r="RSW8" s="75"/>
      <c r="RTK8" s="75"/>
      <c r="RTY8" s="75"/>
      <c r="RUM8" s="75"/>
      <c r="RVA8" s="75"/>
      <c r="RVO8" s="75"/>
      <c r="RWC8" s="75"/>
      <c r="RWQ8" s="75"/>
      <c r="RXE8" s="75"/>
      <c r="RXS8" s="75"/>
      <c r="RYG8" s="75"/>
      <c r="RYU8" s="75"/>
      <c r="RZI8" s="75"/>
      <c r="RZW8" s="75"/>
      <c r="SAK8" s="75"/>
      <c r="SAY8" s="75"/>
      <c r="SBM8" s="75"/>
      <c r="SCA8" s="75"/>
      <c r="SCO8" s="75"/>
      <c r="SDC8" s="75"/>
      <c r="SDQ8" s="75"/>
      <c r="SEE8" s="75"/>
      <c r="SES8" s="75"/>
      <c r="SFG8" s="75"/>
      <c r="SFU8" s="75"/>
      <c r="SGI8" s="75"/>
      <c r="SGW8" s="75"/>
      <c r="SHK8" s="75"/>
      <c r="SHY8" s="75"/>
      <c r="SIM8" s="75"/>
      <c r="SJA8" s="75"/>
      <c r="SJO8" s="75"/>
      <c r="SKC8" s="75"/>
      <c r="SKQ8" s="75"/>
      <c r="SLE8" s="75"/>
      <c r="SLS8" s="75"/>
      <c r="SMG8" s="75"/>
      <c r="SMU8" s="75"/>
      <c r="SNI8" s="75"/>
      <c r="SNW8" s="75"/>
      <c r="SOK8" s="75"/>
      <c r="SOY8" s="75"/>
      <c r="SPM8" s="75"/>
      <c r="SQA8" s="75"/>
      <c r="SQO8" s="75"/>
      <c r="SRC8" s="75"/>
      <c r="SRQ8" s="75"/>
      <c r="SSE8" s="75"/>
      <c r="SSS8" s="75"/>
      <c r="STG8" s="75"/>
      <c r="STU8" s="75"/>
      <c r="SUI8" s="75"/>
      <c r="SUW8" s="75"/>
      <c r="SVK8" s="75"/>
      <c r="SVY8" s="75"/>
      <c r="SWM8" s="75"/>
      <c r="SXA8" s="75"/>
      <c r="SXO8" s="75"/>
      <c r="SYC8" s="75"/>
      <c r="SYQ8" s="75"/>
      <c r="SZE8" s="75"/>
      <c r="SZS8" s="75"/>
      <c r="TAG8" s="75"/>
      <c r="TAU8" s="75"/>
      <c r="TBI8" s="75"/>
      <c r="TBW8" s="75"/>
      <c r="TCK8" s="75"/>
      <c r="TCY8" s="75"/>
      <c r="TDM8" s="75"/>
      <c r="TEA8" s="75"/>
      <c r="TEO8" s="75"/>
      <c r="TFC8" s="75"/>
      <c r="TFQ8" s="75"/>
      <c r="TGE8" s="75"/>
      <c r="TGS8" s="75"/>
      <c r="THG8" s="75"/>
      <c r="THU8" s="75"/>
      <c r="TII8" s="75"/>
      <c r="TIW8" s="75"/>
      <c r="TJK8" s="75"/>
      <c r="TJY8" s="75"/>
      <c r="TKM8" s="75"/>
      <c r="TLA8" s="75"/>
      <c r="TLO8" s="75"/>
      <c r="TMC8" s="75"/>
      <c r="TMQ8" s="75"/>
      <c r="TNE8" s="75"/>
      <c r="TNS8" s="75"/>
      <c r="TOG8" s="75"/>
      <c r="TOU8" s="75"/>
      <c r="TPI8" s="75"/>
      <c r="TPW8" s="75"/>
      <c r="TQK8" s="75"/>
      <c r="TQY8" s="75"/>
      <c r="TRM8" s="75"/>
      <c r="TSA8" s="75"/>
      <c r="TSO8" s="75"/>
      <c r="TTC8" s="75"/>
      <c r="TTQ8" s="75"/>
      <c r="TUE8" s="75"/>
      <c r="TUS8" s="75"/>
      <c r="TVG8" s="75"/>
      <c r="TVU8" s="75"/>
      <c r="TWI8" s="75"/>
      <c r="TWW8" s="75"/>
      <c r="TXK8" s="75"/>
      <c r="TXY8" s="75"/>
      <c r="TYM8" s="75"/>
      <c r="TZA8" s="75"/>
      <c r="TZO8" s="75"/>
      <c r="UAC8" s="75"/>
      <c r="UAQ8" s="75"/>
      <c r="UBE8" s="75"/>
      <c r="UBS8" s="75"/>
      <c r="UCG8" s="75"/>
      <c r="UCU8" s="75"/>
      <c r="UDI8" s="75"/>
      <c r="UDW8" s="75"/>
      <c r="UEK8" s="75"/>
      <c r="UEY8" s="75"/>
      <c r="UFM8" s="75"/>
      <c r="UGA8" s="75"/>
      <c r="UGO8" s="75"/>
      <c r="UHC8" s="75"/>
      <c r="UHQ8" s="75"/>
      <c r="UIE8" s="75"/>
      <c r="UIS8" s="75"/>
      <c r="UJG8" s="75"/>
      <c r="UJU8" s="75"/>
      <c r="UKI8" s="75"/>
      <c r="UKW8" s="75"/>
      <c r="ULK8" s="75"/>
      <c r="ULY8" s="75"/>
      <c r="UMM8" s="75"/>
      <c r="UNA8" s="75"/>
      <c r="UNO8" s="75"/>
      <c r="UOC8" s="75"/>
      <c r="UOQ8" s="75"/>
      <c r="UPE8" s="75"/>
      <c r="UPS8" s="75"/>
      <c r="UQG8" s="75"/>
      <c r="UQU8" s="75"/>
      <c r="URI8" s="75"/>
      <c r="URW8" s="75"/>
      <c r="USK8" s="75"/>
      <c r="USY8" s="75"/>
      <c r="UTM8" s="75"/>
      <c r="UUA8" s="75"/>
      <c r="UUO8" s="75"/>
      <c r="UVC8" s="75"/>
      <c r="UVQ8" s="75"/>
      <c r="UWE8" s="75"/>
      <c r="UWS8" s="75"/>
      <c r="UXG8" s="75"/>
      <c r="UXU8" s="75"/>
      <c r="UYI8" s="75"/>
      <c r="UYW8" s="75"/>
      <c r="UZK8" s="75"/>
      <c r="UZY8" s="75"/>
      <c r="VAM8" s="75"/>
      <c r="VBA8" s="75"/>
      <c r="VBO8" s="75"/>
      <c r="VCC8" s="75"/>
      <c r="VCQ8" s="75"/>
      <c r="VDE8" s="75"/>
      <c r="VDS8" s="75"/>
      <c r="VEG8" s="75"/>
      <c r="VEU8" s="75"/>
      <c r="VFI8" s="75"/>
      <c r="VFW8" s="75"/>
      <c r="VGK8" s="75"/>
      <c r="VGY8" s="75"/>
      <c r="VHM8" s="75"/>
      <c r="VIA8" s="75"/>
      <c r="VIO8" s="75"/>
      <c r="VJC8" s="75"/>
      <c r="VJQ8" s="75"/>
      <c r="VKE8" s="75"/>
      <c r="VKS8" s="75"/>
      <c r="VLG8" s="75"/>
      <c r="VLU8" s="75"/>
      <c r="VMI8" s="75"/>
      <c r="VMW8" s="75"/>
      <c r="VNK8" s="75"/>
      <c r="VNY8" s="75"/>
      <c r="VOM8" s="75"/>
      <c r="VPA8" s="75"/>
      <c r="VPO8" s="75"/>
      <c r="VQC8" s="75"/>
      <c r="VQQ8" s="75"/>
      <c r="VRE8" s="75"/>
      <c r="VRS8" s="75"/>
      <c r="VSG8" s="75"/>
      <c r="VSU8" s="75"/>
      <c r="VTI8" s="75"/>
      <c r="VTW8" s="75"/>
      <c r="VUK8" s="75"/>
      <c r="VUY8" s="75"/>
      <c r="VVM8" s="75"/>
      <c r="VWA8" s="75"/>
      <c r="VWO8" s="75"/>
      <c r="VXC8" s="75"/>
      <c r="VXQ8" s="75"/>
      <c r="VYE8" s="75"/>
      <c r="VYS8" s="75"/>
      <c r="VZG8" s="75"/>
      <c r="VZU8" s="75"/>
      <c r="WAI8" s="75"/>
      <c r="WAW8" s="75"/>
      <c r="WBK8" s="75"/>
      <c r="WBY8" s="75"/>
      <c r="WCM8" s="75"/>
      <c r="WDA8" s="75"/>
      <c r="WDO8" s="75"/>
      <c r="WEC8" s="75"/>
      <c r="WEQ8" s="75"/>
      <c r="WFE8" s="75"/>
      <c r="WFS8" s="75"/>
      <c r="WGG8" s="75"/>
      <c r="WGU8" s="75"/>
      <c r="WHI8" s="75"/>
      <c r="WHW8" s="75"/>
      <c r="WIK8" s="75"/>
      <c r="WIY8" s="75"/>
      <c r="WJM8" s="75"/>
      <c r="WKA8" s="75"/>
      <c r="WKO8" s="75"/>
      <c r="WLC8" s="75"/>
      <c r="WLQ8" s="75"/>
      <c r="WME8" s="75"/>
      <c r="WMS8" s="75"/>
      <c r="WNG8" s="75"/>
      <c r="WNU8" s="75"/>
      <c r="WOI8" s="75"/>
      <c r="WOW8" s="75"/>
      <c r="WPK8" s="75"/>
      <c r="WPY8" s="75"/>
      <c r="WQM8" s="75"/>
      <c r="WRA8" s="75"/>
      <c r="WRO8" s="75"/>
      <c r="WSC8" s="75"/>
      <c r="WSQ8" s="75"/>
      <c r="WTE8" s="75"/>
      <c r="WTS8" s="75"/>
      <c r="WUG8" s="75"/>
      <c r="WUU8" s="75"/>
      <c r="WVI8" s="75"/>
      <c r="WVW8" s="75"/>
      <c r="WWK8" s="75"/>
      <c r="WWY8" s="75"/>
      <c r="WXM8" s="75"/>
      <c r="WYA8" s="75"/>
      <c r="WYO8" s="75"/>
      <c r="WZC8" s="75"/>
      <c r="WZQ8" s="75"/>
      <c r="XAE8" s="75"/>
      <c r="XAS8" s="75"/>
      <c r="XBG8" s="75"/>
      <c r="XBU8" s="75"/>
      <c r="XCI8" s="75"/>
      <c r="XCW8" s="75"/>
      <c r="XDK8" s="75"/>
      <c r="XDY8" s="75"/>
      <c r="XEM8" s="75"/>
      <c r="XFA8" s="75"/>
    </row>
    <row r="9" spans="1:1023 1037:2045 2059:3067 3081:4089 4103:5111 5125:6133 6147:7155 7169:8191 8205:9213 9227:10235 10249:11257 11271:12279 12293:13301 13315:14323 14337:15359 15373:16381" s="74" customFormat="1" x14ac:dyDescent="0.2">
      <c r="A9" s="76" t="s">
        <v>50</v>
      </c>
      <c r="B9" s="93">
        <f>('[1]Mexico Soy Complex'!D9*36.7437/1000)+('[1]Canada Soy Complex'!AG8*36.7437/1000)+'[8]Soy Complex'!AK9</f>
        <v>2265.6539537499998</v>
      </c>
      <c r="C9" s="94">
        <f>('[1]Mexico Soy Complex'!E9*36.7437/1000)+('[1]Canada Soy Complex'!AH8*36.7437/1000)+'[8]Soy Complex'!AL9</f>
        <v>2462.2308228500001</v>
      </c>
      <c r="D9" s="94">
        <f>('[1]Mexico Soy Complex'!F9*36.7437/1000)+('[1]Canada Soy Complex'!AI8*36.7437/1000)+'[8]Soy Complex'!AM9</f>
        <v>2796.2877867900002</v>
      </c>
      <c r="E9" s="94">
        <f>('[1]Mexico Soy Complex'!G9*36.7437/1000)+('[1]Canada Soy Complex'!AJ8*36.7437/1000)+'[8]Soy Complex'!AN9</f>
        <v>2846.8211585200002</v>
      </c>
      <c r="F9" s="94">
        <f>('[1]Mexico Soy Complex'!H9*36.7437/1000)+('[1]Canada Soy Complex'!AK8*36.7437/1000)+'[8]Soy Complex'!AO9</f>
        <v>2760.4580304299998</v>
      </c>
      <c r="G9" s="94">
        <f>('[1]Mexico Soy Complex'!I9*36.7437/1000)+('[1]Canada Soy Complex'!AL8*36.7437/1000)+'[8]Soy Complex'!AP9</f>
        <v>2860.9128221999999</v>
      </c>
      <c r="H9" s="94">
        <f>('[1]Mexico Soy Complex'!J9*36.7437/1000)+('[1]Canada Soy Complex'!AM8*36.7437/1000)+'[8]Soy Complex'!AQ9</f>
        <v>2953.1903824399997</v>
      </c>
      <c r="I9" s="94">
        <f>('[1]Mexico Soy Complex'!K9*36.7437/1000)+('[1]Canada Soy Complex'!AN8*36.7437/1000)+'[8]Soy Complex'!AR9</f>
        <v>2845.2394493900001</v>
      </c>
      <c r="J9" s="94">
        <f>('[1]Mexico Soy Complex'!L9*36.7437/1000)+('[1]Canada Soy Complex'!AO8*36.7437/1000)+'[8]Soy Complex'!AS9</f>
        <v>2541.9674157099998</v>
      </c>
      <c r="K9" s="94">
        <f>('[1]Mexico Soy Complex'!M9*36.7437/1000)+('[1]Canada Soy Complex'!AP8*36.7437/1000)+'[8]Soy Complex'!AT9</f>
        <v>3240.4843168299999</v>
      </c>
      <c r="L9" s="94">
        <f>('[1]Mexico Soy Complex'!N9*36.7437/1000)+('[1]Canada Soy Complex'!AQ8*36.7437/1000)+'[8]Soy Complex'!AU9</f>
        <v>3191.1614916200001</v>
      </c>
      <c r="M9" s="94">
        <f>('[1]Mexico Soy Complex'!O9*36.7437/1000)+('[1]Canada Soy Complex'!AR8*36.7437/1000)+'[8]Soy Complex'!AV9</f>
        <v>3327.0007883500002</v>
      </c>
      <c r="N9" s="94">
        <f>('[1]Mexico Soy Complex'!P9*36.7437/1000)+('[1]Canada Soy Complex'!AS8*36.7437/1000)+'[8]Soy Complex'!AW9</f>
        <v>2779.0513725400001</v>
      </c>
      <c r="O9" s="95">
        <f>('[1]Mexico Soy Complex'!Q9*36.7437/1000)+('[1]Canada Soy Complex'!AT8*36.7437/1000)+'[8]Soy Complex'!AX9</f>
        <v>3095.2020949299999</v>
      </c>
      <c r="P9" s="94">
        <f>('[1]Mexico Soy Complex'!R9*36.7437/1000)+('[1]Canada Soy Complex'!AU8*36.7437/1000)+'[8]Soy Complex'!AY9</f>
        <v>3496.9782236199999</v>
      </c>
      <c r="Q9" s="94">
        <f>('[1]Mexico Soy Complex'!S9*36.7437/1000)+('[1]Canada Soy Complex'!AV8*36.7437/1000)+'[8]Soy Complex'!AZ9</f>
        <v>3500.78999062</v>
      </c>
      <c r="R9" s="94">
        <f>('[1]Mexico Soy Complex'!T9*36.7437/1000)+('[1]Canada Soy Complex'!AW8*36.7437/1000)+'[8]Soy Complex'!BA9</f>
        <v>3268.8271945500001</v>
      </c>
      <c r="S9" s="94">
        <f>('[1]Mexico Soy Complex'!U9*36.7437/1000)+('[1]Canada Soy Complex'!AX8*36.7437/1000)+'[8]Soy Complex'!BB9</f>
        <v>3238.04959328</v>
      </c>
      <c r="T9" s="94">
        <f>('[1]Mexico Soy Complex'!V9*36.7437/1000)+('[1]Canada Soy Complex'!AY8*36.7437/1000)+'[8]Soy Complex'!BC9</f>
        <v>3562.5813271299999</v>
      </c>
      <c r="U9" s="94">
        <f>('[1]Mexico Soy Complex'!W9*36.7437/1000)+('[1]Canada Soy Complex'!AZ8*36.7437/1000)+'[8]Soy Complex'!BD9</f>
        <v>4164.3981296600004</v>
      </c>
      <c r="V9" s="94">
        <f>('[1]Mexico Soy Complex'!X9*36.7437/1000)+('[1]Canada Soy Complex'!BA8*36.7437/1000)+'[8]Soy Complex'!BE9</f>
        <v>4176.5369520100003</v>
      </c>
      <c r="W9" s="94">
        <f>('[1]Mexico Soy Complex'!Y9*36.7437/1000)+('[1]Canada Soy Complex'!BB8*36.7437/1000)+'[8]Soy Complex'!BF9</f>
        <v>4558.0192847500002</v>
      </c>
      <c r="X9" s="94">
        <f>('[1]Mexico Soy Complex'!Z9*36.7437/1000)+('[1]Canada Soy Complex'!BC8*36.7437/1000)+'[8]Soy Complex'!BG9</f>
        <v>4711.0794575199998</v>
      </c>
      <c r="Y9" s="94">
        <f>('[1]Mexico Soy Complex'!AA9*36.7437/1000)+('[1]Canada Soy Complex'!BD8*36.7437/1000)+'[8]Soy Complex'!BH9</f>
        <v>4712.9724649199998</v>
      </c>
      <c r="Z9" s="94">
        <f>('[1]Mexico Soy Complex'!AB9*36.7437/1000)+('[1]Canada Soy Complex'!BE8*36.7437/1000)+'[8]Soy Complex'!BI9</f>
        <v>3786.3328059999999</v>
      </c>
      <c r="AA9" s="94">
        <f>('[1]Mexico Soy Complex'!AC9*36.7437/1000)+('[1]Canada Soy Complex'!BF8*36.7437/1000)+'[8]Soy Complex'!BJ9</f>
        <v>4458.97576665</v>
      </c>
      <c r="AB9" s="94">
        <f>('[1]Mexico Soy Complex'!AD9*36.7437/1000)+('[1]Canada Soy Complex'!BG8*36.7437/1000)+'[8]Soy Complex'!BK9</f>
        <v>4703.7680399673</v>
      </c>
      <c r="AC9" s="96">
        <f>('[1]Mexico Soy Complex'!AE9*36.7437/1000)+('[1]Canada Soy Complex'!BH8*36.7437/1000)+'[8]Soy Complex'!BL9</f>
        <v>4517.5984191046</v>
      </c>
      <c r="AD9" s="96">
        <f>('[1]Mexico Soy Complex'!AF9*36.7437/1000)+('[1]Canada Soy Complex'!BI8*36.7437/1000)+'[8]Soy Complex'!BM9</f>
        <v>4411.6569540999999</v>
      </c>
      <c r="AE9" s="96">
        <f>('[1]Mexico Soy Complex'!AG9*36.7437/1000)+('[1]Canada Soy Complex'!BJ8*36.7437/1000)+'[8]Soy Complex'!BN9</f>
        <v>4623.676120587028</v>
      </c>
      <c r="AF9" s="96">
        <f>('[1]Mexico Soy Complex'!AH9*36.7437/1000)+('[1]Canada Soy Complex'!BK8*36.7437/1000)+'[8]Soy Complex'!BO9</f>
        <v>4708.1418786848353</v>
      </c>
      <c r="AG9" s="96">
        <f>('[1]Mexico Soy Complex'!AI9*36.7437/1000)+('[1]Canada Soy Complex'!BL8*36.7437/1000)+'[8]Soy Complex'!BP9</f>
        <v>4794.9324796907231</v>
      </c>
      <c r="AH9" s="96">
        <f>('[1]Mexico Soy Complex'!AJ9*36.7437/1000)+('[1]Canada Soy Complex'!BM8*36.7437/1000)+'[8]Soy Complex'!BQ9</f>
        <v>4801.8068922187331</v>
      </c>
      <c r="AI9" s="96">
        <f>('[1]Mexico Soy Complex'!AK9*36.7437/1000)+('[1]Canada Soy Complex'!BN8*36.7437/1000)+'[8]Soy Complex'!BR9</f>
        <v>4805.2087419594718</v>
      </c>
      <c r="AJ9" s="96">
        <f>('[1]Mexico Soy Complex'!AL9*36.7437/1000)+('[1]Canada Soy Complex'!BO8*36.7437/1000)+'[8]Soy Complex'!BS9</f>
        <v>5262.6313232748789</v>
      </c>
      <c r="AK9" s="96">
        <f>('[1]Mexico Soy Complex'!AM9*36.7437/1000)+('[1]Canada Soy Complex'!BP8*36.7437/1000)+'[8]Soy Complex'!BT9</f>
        <v>5379.0270568243086</v>
      </c>
      <c r="AL9" s="96">
        <f>('[1]Mexico Soy Complex'!AN9*36.7437/1000)+('[1]Canada Soy Complex'!BQ8*36.7437/1000)+'[8]Soy Complex'!BU9</f>
        <v>5504.0577562146282</v>
      </c>
      <c r="AM9" s="96">
        <f>('[1]Mexico Soy Complex'!AO9*36.7437/1000)+('[1]Canada Soy Complex'!BR8*36.7437/1000)+'[8]Soy Complex'!BV9</f>
        <v>5568.126859232606</v>
      </c>
      <c r="AN9" s="96">
        <f>('[1]Mexico Soy Complex'!AP9*36.7437/1000)+('[1]Canada Soy Complex'!BS8*36.7437/1000)+'[8]Soy Complex'!BW9</f>
        <v>5637.107112391438</v>
      </c>
      <c r="AO9" s="94">
        <f>('[1]Mexico Soy Complex'!AQ9*36.7437/1000)+('[1]Canada Soy Complex'!BT8*36.7437/1000)+'[8]Soy Complex'!BX9</f>
        <v>5673.9158667834736</v>
      </c>
      <c r="AP9" s="97">
        <f>('[1]Mexico Soy Complex'!AR9*36.7437/1000)+('[1]Canada Soy Complex'!BU8*36.7437/1000)+'[8]Soy Complex'!BY9</f>
        <v>5768.8937426837929</v>
      </c>
      <c r="AQ9" s="97">
        <f>('[1]Mexico Soy Complex'!AS9*36.7437/1000)+('[1]Canada Soy Complex'!BV8*36.7437/1000)+'[8]Soy Complex'!BZ9</f>
        <v>5835.3146880857212</v>
      </c>
      <c r="AR9" s="97">
        <f>('[1]Mexico Soy Complex'!AT9*36.7437/1000)+('[1]Canada Soy Complex'!BW8*36.7437/1000)+'[8]Soy Complex'!CA9</f>
        <v>5900.3388925701156</v>
      </c>
      <c r="AS9" s="97">
        <f>('[1]Mexico Soy Complex'!AU9*36.7437/1000)+('[1]Canada Soy Complex'!BX8*36.7437/1000)+'[8]Soy Complex'!CB9</f>
        <v>5966.964732105951</v>
      </c>
      <c r="AT9" s="97">
        <f>('[1]Mexico Soy Complex'!AV9*36.7437/1000)+('[1]Canada Soy Complex'!BY8*36.7437/1000)+'[8]Soy Complex'!CC9</f>
        <v>6033.2019601729517</v>
      </c>
      <c r="AU9" s="97">
        <f>('[1]Mexico Soy Complex'!AW9*36.7437/1000)+('[1]Canada Soy Complex'!BZ8*36.7437/1000)+'[8]Soy Complex'!CD9</f>
        <v>6099.5593534378022</v>
      </c>
      <c r="AV9" s="97">
        <f>('[1]Mexico Soy Complex'!AX9*36.7437/1000)+('[1]Canada Soy Complex'!CK8*36.7437/1000)+'[8]Soy Complex'!CE9</f>
        <v>5831.6708961020922</v>
      </c>
      <c r="AW9" s="97">
        <f>('[1]Mexico Soy Complex'!BI9*36.7437/1000)+('[1]Canada Soy Complex'!CL8*36.7437/1000)+'[8]Soy Complex'!CF9</f>
        <v>5874.898676213681</v>
      </c>
      <c r="AX9" s="97">
        <f>('[1]Mexico Soy Complex'!BJ9*36.7437/1000)+('[1]Canada Soy Complex'!CM8*36.7437/1000)+'[8]Soy Complex'!CG9</f>
        <v>5935.6051821719457</v>
      </c>
      <c r="AY9" s="97" t="e">
        <f>('[1]Mexico Soy Complex'!BK9*36.7437/1000)+('[1]Canada Soy Complex'!CN8*36.7437/1000)+'[8]Soy Complex'!CH9</f>
        <v>#VALUE!</v>
      </c>
      <c r="AZ9" s="97">
        <f>('[1]Mexico Soy Complex'!BL9*36.7437/1000)+('[1]Canada Soy Complex'!CO8*36.7437/1000)+'[8]Soy Complex'!CI9</f>
        <v>6053.5339487363262</v>
      </c>
      <c r="BA9" s="97">
        <f>('[1]Mexico Soy Complex'!BM9*36.7437/1000)+('[1]Canada Soy Complex'!CP8*36.7437/1000)+'[8]Soy Complex'!CJ9</f>
        <v>6114.0532513525759</v>
      </c>
      <c r="BB9" s="97">
        <f>('[1]Mexico Soy Complex'!BN9*36.7437/1000)+('[1]Canada Soy Complex'!CQ8*36.7437/1000)+'[8]Soy Complex'!CK9</f>
        <v>6174.5725539688465</v>
      </c>
      <c r="BC9" s="97">
        <f>('[1]Mexico Soy Complex'!BO9*36.7437/1000)+('[1]Canada Soy Complex'!CR8*36.7437/1000)+'[8]Soy Complex'!CL9</f>
        <v>6235.091856585097</v>
      </c>
      <c r="BD9" s="97">
        <f>('[1]Mexico Soy Complex'!BP9*36.7437/1000)+('[1]Canada Soy Complex'!CS8*36.7437/1000)+'[8]Soy Complex'!CM9</f>
        <v>6295.6111592013467</v>
      </c>
      <c r="BE9" s="97">
        <f>('[1]Mexico Soy Complex'!BQ9*36.7437/1000)+('[1]Canada Soy Complex'!CT8*36.7437/1000)+'[8]Soy Complex'!CN9</f>
        <v>6356.1304618176173</v>
      </c>
      <c r="BS9" s="75"/>
      <c r="CG9" s="75"/>
      <c r="CU9" s="75"/>
      <c r="DI9" s="75"/>
      <c r="DW9" s="75"/>
      <c r="EK9" s="75"/>
      <c r="EY9" s="75"/>
      <c r="FM9" s="75"/>
      <c r="GA9" s="75"/>
      <c r="GO9" s="75"/>
      <c r="HC9" s="75"/>
      <c r="HQ9" s="75"/>
      <c r="IE9" s="75"/>
      <c r="IS9" s="75"/>
      <c r="JG9" s="75"/>
      <c r="JU9" s="75"/>
      <c r="KI9" s="75"/>
      <c r="KW9" s="75"/>
      <c r="LK9" s="75"/>
      <c r="LY9" s="75"/>
      <c r="MM9" s="75"/>
      <c r="NA9" s="75"/>
      <c r="NO9" s="75"/>
      <c r="OC9" s="75"/>
      <c r="OQ9" s="75"/>
      <c r="PE9" s="75"/>
      <c r="PS9" s="75"/>
      <c r="QG9" s="75"/>
      <c r="QU9" s="75"/>
      <c r="RI9" s="75"/>
      <c r="RW9" s="75"/>
      <c r="SK9" s="75"/>
      <c r="SY9" s="75"/>
      <c r="TM9" s="75"/>
      <c r="UA9" s="75"/>
      <c r="UO9" s="75"/>
      <c r="VC9" s="75"/>
      <c r="VQ9" s="75"/>
      <c r="WE9" s="75"/>
      <c r="WS9" s="75"/>
      <c r="XG9" s="75"/>
      <c r="XU9" s="75"/>
      <c r="YI9" s="75"/>
      <c r="YW9" s="75"/>
      <c r="ZK9" s="75"/>
      <c r="ZY9" s="75"/>
      <c r="AAM9" s="75"/>
      <c r="ABA9" s="75"/>
      <c r="ABO9" s="75"/>
      <c r="ACC9" s="75"/>
      <c r="ACQ9" s="75"/>
      <c r="ADE9" s="75"/>
      <c r="ADS9" s="75"/>
      <c r="AEG9" s="75"/>
      <c r="AEU9" s="75"/>
      <c r="AFI9" s="75"/>
      <c r="AFW9" s="75"/>
      <c r="AGK9" s="75"/>
      <c r="AGY9" s="75"/>
      <c r="AHM9" s="75"/>
      <c r="AIA9" s="75"/>
      <c r="AIO9" s="75"/>
      <c r="AJC9" s="75"/>
      <c r="AJQ9" s="75"/>
      <c r="AKE9" s="75"/>
      <c r="AKS9" s="75"/>
      <c r="ALG9" s="75"/>
      <c r="ALU9" s="75"/>
      <c r="AMI9" s="75"/>
      <c r="AMW9" s="75"/>
      <c r="ANK9" s="75"/>
      <c r="ANY9" s="75"/>
      <c r="AOM9" s="75"/>
      <c r="APA9" s="75"/>
      <c r="APO9" s="75"/>
      <c r="AQC9" s="75"/>
      <c r="AQQ9" s="75"/>
      <c r="ARE9" s="75"/>
      <c r="ARS9" s="75"/>
      <c r="ASG9" s="75"/>
      <c r="ASU9" s="75"/>
      <c r="ATI9" s="75"/>
      <c r="ATW9" s="75"/>
      <c r="AUK9" s="75"/>
      <c r="AUY9" s="75"/>
      <c r="AVM9" s="75"/>
      <c r="AWA9" s="75"/>
      <c r="AWO9" s="75"/>
      <c r="AXC9" s="75"/>
      <c r="AXQ9" s="75"/>
      <c r="AYE9" s="75"/>
      <c r="AYS9" s="75"/>
      <c r="AZG9" s="75"/>
      <c r="AZU9" s="75"/>
      <c r="BAI9" s="75"/>
      <c r="BAW9" s="75"/>
      <c r="BBK9" s="75"/>
      <c r="BBY9" s="75"/>
      <c r="BCM9" s="75"/>
      <c r="BDA9" s="75"/>
      <c r="BDO9" s="75"/>
      <c r="BEC9" s="75"/>
      <c r="BEQ9" s="75"/>
      <c r="BFE9" s="75"/>
      <c r="BFS9" s="75"/>
      <c r="BGG9" s="75"/>
      <c r="BGU9" s="75"/>
      <c r="BHI9" s="75"/>
      <c r="BHW9" s="75"/>
      <c r="BIK9" s="75"/>
      <c r="BIY9" s="75"/>
      <c r="BJM9" s="75"/>
      <c r="BKA9" s="75"/>
      <c r="BKO9" s="75"/>
      <c r="BLC9" s="75"/>
      <c r="BLQ9" s="75"/>
      <c r="BME9" s="75"/>
      <c r="BMS9" s="75"/>
      <c r="BNG9" s="75"/>
      <c r="BNU9" s="75"/>
      <c r="BOI9" s="75"/>
      <c r="BOW9" s="75"/>
      <c r="BPK9" s="75"/>
      <c r="BPY9" s="75"/>
      <c r="BQM9" s="75"/>
      <c r="BRA9" s="75"/>
      <c r="BRO9" s="75"/>
      <c r="BSC9" s="75"/>
      <c r="BSQ9" s="75"/>
      <c r="BTE9" s="75"/>
      <c r="BTS9" s="75"/>
      <c r="BUG9" s="75"/>
      <c r="BUU9" s="75"/>
      <c r="BVI9" s="75"/>
      <c r="BVW9" s="75"/>
      <c r="BWK9" s="75"/>
      <c r="BWY9" s="75"/>
      <c r="BXM9" s="75"/>
      <c r="BYA9" s="75"/>
      <c r="BYO9" s="75"/>
      <c r="BZC9" s="75"/>
      <c r="BZQ9" s="75"/>
      <c r="CAE9" s="75"/>
      <c r="CAS9" s="75"/>
      <c r="CBG9" s="75"/>
      <c r="CBU9" s="75"/>
      <c r="CCI9" s="75"/>
      <c r="CCW9" s="75"/>
      <c r="CDK9" s="75"/>
      <c r="CDY9" s="75"/>
      <c r="CEM9" s="75"/>
      <c r="CFA9" s="75"/>
      <c r="CFO9" s="75"/>
      <c r="CGC9" s="75"/>
      <c r="CGQ9" s="75"/>
      <c r="CHE9" s="75"/>
      <c r="CHS9" s="75"/>
      <c r="CIG9" s="75"/>
      <c r="CIU9" s="75"/>
      <c r="CJI9" s="75"/>
      <c r="CJW9" s="75"/>
      <c r="CKK9" s="75"/>
      <c r="CKY9" s="75"/>
      <c r="CLM9" s="75"/>
      <c r="CMA9" s="75"/>
      <c r="CMO9" s="75"/>
      <c r="CNC9" s="75"/>
      <c r="CNQ9" s="75"/>
      <c r="COE9" s="75"/>
      <c r="COS9" s="75"/>
      <c r="CPG9" s="75"/>
      <c r="CPU9" s="75"/>
      <c r="CQI9" s="75"/>
      <c r="CQW9" s="75"/>
      <c r="CRK9" s="75"/>
      <c r="CRY9" s="75"/>
      <c r="CSM9" s="75"/>
      <c r="CTA9" s="75"/>
      <c r="CTO9" s="75"/>
      <c r="CUC9" s="75"/>
      <c r="CUQ9" s="75"/>
      <c r="CVE9" s="75"/>
      <c r="CVS9" s="75"/>
      <c r="CWG9" s="75"/>
      <c r="CWU9" s="75"/>
      <c r="CXI9" s="75"/>
      <c r="CXW9" s="75"/>
      <c r="CYK9" s="75"/>
      <c r="CYY9" s="75"/>
      <c r="CZM9" s="75"/>
      <c r="DAA9" s="75"/>
      <c r="DAO9" s="75"/>
      <c r="DBC9" s="75"/>
      <c r="DBQ9" s="75"/>
      <c r="DCE9" s="75"/>
      <c r="DCS9" s="75"/>
      <c r="DDG9" s="75"/>
      <c r="DDU9" s="75"/>
      <c r="DEI9" s="75"/>
      <c r="DEW9" s="75"/>
      <c r="DFK9" s="75"/>
      <c r="DFY9" s="75"/>
      <c r="DGM9" s="75"/>
      <c r="DHA9" s="75"/>
      <c r="DHO9" s="75"/>
      <c r="DIC9" s="75"/>
      <c r="DIQ9" s="75"/>
      <c r="DJE9" s="75"/>
      <c r="DJS9" s="75"/>
      <c r="DKG9" s="75"/>
      <c r="DKU9" s="75"/>
      <c r="DLI9" s="75"/>
      <c r="DLW9" s="75"/>
      <c r="DMK9" s="75"/>
      <c r="DMY9" s="75"/>
      <c r="DNM9" s="75"/>
      <c r="DOA9" s="75"/>
      <c r="DOO9" s="75"/>
      <c r="DPC9" s="75"/>
      <c r="DPQ9" s="75"/>
      <c r="DQE9" s="75"/>
      <c r="DQS9" s="75"/>
      <c r="DRG9" s="75"/>
      <c r="DRU9" s="75"/>
      <c r="DSI9" s="75"/>
      <c r="DSW9" s="75"/>
      <c r="DTK9" s="75"/>
      <c r="DTY9" s="75"/>
      <c r="DUM9" s="75"/>
      <c r="DVA9" s="75"/>
      <c r="DVO9" s="75"/>
      <c r="DWC9" s="75"/>
      <c r="DWQ9" s="75"/>
      <c r="DXE9" s="75"/>
      <c r="DXS9" s="75"/>
      <c r="DYG9" s="75"/>
      <c r="DYU9" s="75"/>
      <c r="DZI9" s="75"/>
      <c r="DZW9" s="75"/>
      <c r="EAK9" s="75"/>
      <c r="EAY9" s="75"/>
      <c r="EBM9" s="75"/>
      <c r="ECA9" s="75"/>
      <c r="ECO9" s="75"/>
      <c r="EDC9" s="75"/>
      <c r="EDQ9" s="75"/>
      <c r="EEE9" s="75"/>
      <c r="EES9" s="75"/>
      <c r="EFG9" s="75"/>
      <c r="EFU9" s="75"/>
      <c r="EGI9" s="75"/>
      <c r="EGW9" s="75"/>
      <c r="EHK9" s="75"/>
      <c r="EHY9" s="75"/>
      <c r="EIM9" s="75"/>
      <c r="EJA9" s="75"/>
      <c r="EJO9" s="75"/>
      <c r="EKC9" s="75"/>
      <c r="EKQ9" s="75"/>
      <c r="ELE9" s="75"/>
      <c r="ELS9" s="75"/>
      <c r="EMG9" s="75"/>
      <c r="EMU9" s="75"/>
      <c r="ENI9" s="75"/>
      <c r="ENW9" s="75"/>
      <c r="EOK9" s="75"/>
      <c r="EOY9" s="75"/>
      <c r="EPM9" s="75"/>
      <c r="EQA9" s="75"/>
      <c r="EQO9" s="75"/>
      <c r="ERC9" s="75"/>
      <c r="ERQ9" s="75"/>
      <c r="ESE9" s="75"/>
      <c r="ESS9" s="75"/>
      <c r="ETG9" s="75"/>
      <c r="ETU9" s="75"/>
      <c r="EUI9" s="75"/>
      <c r="EUW9" s="75"/>
      <c r="EVK9" s="75"/>
      <c r="EVY9" s="75"/>
      <c r="EWM9" s="75"/>
      <c r="EXA9" s="75"/>
      <c r="EXO9" s="75"/>
      <c r="EYC9" s="75"/>
      <c r="EYQ9" s="75"/>
      <c r="EZE9" s="75"/>
      <c r="EZS9" s="75"/>
      <c r="FAG9" s="75"/>
      <c r="FAU9" s="75"/>
      <c r="FBI9" s="75"/>
      <c r="FBW9" s="75"/>
      <c r="FCK9" s="75"/>
      <c r="FCY9" s="75"/>
      <c r="FDM9" s="75"/>
      <c r="FEA9" s="75"/>
      <c r="FEO9" s="75"/>
      <c r="FFC9" s="75"/>
      <c r="FFQ9" s="75"/>
      <c r="FGE9" s="75"/>
      <c r="FGS9" s="75"/>
      <c r="FHG9" s="75"/>
      <c r="FHU9" s="75"/>
      <c r="FII9" s="75"/>
      <c r="FIW9" s="75"/>
      <c r="FJK9" s="75"/>
      <c r="FJY9" s="75"/>
      <c r="FKM9" s="75"/>
      <c r="FLA9" s="75"/>
      <c r="FLO9" s="75"/>
      <c r="FMC9" s="75"/>
      <c r="FMQ9" s="75"/>
      <c r="FNE9" s="75"/>
      <c r="FNS9" s="75"/>
      <c r="FOG9" s="75"/>
      <c r="FOU9" s="75"/>
      <c r="FPI9" s="75"/>
      <c r="FPW9" s="75"/>
      <c r="FQK9" s="75"/>
      <c r="FQY9" s="75"/>
      <c r="FRM9" s="75"/>
      <c r="FSA9" s="75"/>
      <c r="FSO9" s="75"/>
      <c r="FTC9" s="75"/>
      <c r="FTQ9" s="75"/>
      <c r="FUE9" s="75"/>
      <c r="FUS9" s="75"/>
      <c r="FVG9" s="75"/>
      <c r="FVU9" s="75"/>
      <c r="FWI9" s="75"/>
      <c r="FWW9" s="75"/>
      <c r="FXK9" s="75"/>
      <c r="FXY9" s="75"/>
      <c r="FYM9" s="75"/>
      <c r="FZA9" s="75"/>
      <c r="FZO9" s="75"/>
      <c r="GAC9" s="75"/>
      <c r="GAQ9" s="75"/>
      <c r="GBE9" s="75"/>
      <c r="GBS9" s="75"/>
      <c r="GCG9" s="75"/>
      <c r="GCU9" s="75"/>
      <c r="GDI9" s="75"/>
      <c r="GDW9" s="75"/>
      <c r="GEK9" s="75"/>
      <c r="GEY9" s="75"/>
      <c r="GFM9" s="75"/>
      <c r="GGA9" s="75"/>
      <c r="GGO9" s="75"/>
      <c r="GHC9" s="75"/>
      <c r="GHQ9" s="75"/>
      <c r="GIE9" s="75"/>
      <c r="GIS9" s="75"/>
      <c r="GJG9" s="75"/>
      <c r="GJU9" s="75"/>
      <c r="GKI9" s="75"/>
      <c r="GKW9" s="75"/>
      <c r="GLK9" s="75"/>
      <c r="GLY9" s="75"/>
      <c r="GMM9" s="75"/>
      <c r="GNA9" s="75"/>
      <c r="GNO9" s="75"/>
      <c r="GOC9" s="75"/>
      <c r="GOQ9" s="75"/>
      <c r="GPE9" s="75"/>
      <c r="GPS9" s="75"/>
      <c r="GQG9" s="75"/>
      <c r="GQU9" s="75"/>
      <c r="GRI9" s="75"/>
      <c r="GRW9" s="75"/>
      <c r="GSK9" s="75"/>
      <c r="GSY9" s="75"/>
      <c r="GTM9" s="75"/>
      <c r="GUA9" s="75"/>
      <c r="GUO9" s="75"/>
      <c r="GVC9" s="75"/>
      <c r="GVQ9" s="75"/>
      <c r="GWE9" s="75"/>
      <c r="GWS9" s="75"/>
      <c r="GXG9" s="75"/>
      <c r="GXU9" s="75"/>
      <c r="GYI9" s="75"/>
      <c r="GYW9" s="75"/>
      <c r="GZK9" s="75"/>
      <c r="GZY9" s="75"/>
      <c r="HAM9" s="75"/>
      <c r="HBA9" s="75"/>
      <c r="HBO9" s="75"/>
      <c r="HCC9" s="75"/>
      <c r="HCQ9" s="75"/>
      <c r="HDE9" s="75"/>
      <c r="HDS9" s="75"/>
      <c r="HEG9" s="75"/>
      <c r="HEU9" s="75"/>
      <c r="HFI9" s="75"/>
      <c r="HFW9" s="75"/>
      <c r="HGK9" s="75"/>
      <c r="HGY9" s="75"/>
      <c r="HHM9" s="75"/>
      <c r="HIA9" s="75"/>
      <c r="HIO9" s="75"/>
      <c r="HJC9" s="75"/>
      <c r="HJQ9" s="75"/>
      <c r="HKE9" s="75"/>
      <c r="HKS9" s="75"/>
      <c r="HLG9" s="75"/>
      <c r="HLU9" s="75"/>
      <c r="HMI9" s="75"/>
      <c r="HMW9" s="75"/>
      <c r="HNK9" s="75"/>
      <c r="HNY9" s="75"/>
      <c r="HOM9" s="75"/>
      <c r="HPA9" s="75"/>
      <c r="HPO9" s="75"/>
      <c r="HQC9" s="75"/>
      <c r="HQQ9" s="75"/>
      <c r="HRE9" s="75"/>
      <c r="HRS9" s="75"/>
      <c r="HSG9" s="75"/>
      <c r="HSU9" s="75"/>
      <c r="HTI9" s="75"/>
      <c r="HTW9" s="75"/>
      <c r="HUK9" s="75"/>
      <c r="HUY9" s="75"/>
      <c r="HVM9" s="75"/>
      <c r="HWA9" s="75"/>
      <c r="HWO9" s="75"/>
      <c r="HXC9" s="75"/>
      <c r="HXQ9" s="75"/>
      <c r="HYE9" s="75"/>
      <c r="HYS9" s="75"/>
      <c r="HZG9" s="75"/>
      <c r="HZU9" s="75"/>
      <c r="IAI9" s="75"/>
      <c r="IAW9" s="75"/>
      <c r="IBK9" s="75"/>
      <c r="IBY9" s="75"/>
      <c r="ICM9" s="75"/>
      <c r="IDA9" s="75"/>
      <c r="IDO9" s="75"/>
      <c r="IEC9" s="75"/>
      <c r="IEQ9" s="75"/>
      <c r="IFE9" s="75"/>
      <c r="IFS9" s="75"/>
      <c r="IGG9" s="75"/>
      <c r="IGU9" s="75"/>
      <c r="IHI9" s="75"/>
      <c r="IHW9" s="75"/>
      <c r="IIK9" s="75"/>
      <c r="IIY9" s="75"/>
      <c r="IJM9" s="75"/>
      <c r="IKA9" s="75"/>
      <c r="IKO9" s="75"/>
      <c r="ILC9" s="75"/>
      <c r="ILQ9" s="75"/>
      <c r="IME9" s="75"/>
      <c r="IMS9" s="75"/>
      <c r="ING9" s="75"/>
      <c r="INU9" s="75"/>
      <c r="IOI9" s="75"/>
      <c r="IOW9" s="75"/>
      <c r="IPK9" s="75"/>
      <c r="IPY9" s="75"/>
      <c r="IQM9" s="75"/>
      <c r="IRA9" s="75"/>
      <c r="IRO9" s="75"/>
      <c r="ISC9" s="75"/>
      <c r="ISQ9" s="75"/>
      <c r="ITE9" s="75"/>
      <c r="ITS9" s="75"/>
      <c r="IUG9" s="75"/>
      <c r="IUU9" s="75"/>
      <c r="IVI9" s="75"/>
      <c r="IVW9" s="75"/>
      <c r="IWK9" s="75"/>
      <c r="IWY9" s="75"/>
      <c r="IXM9" s="75"/>
      <c r="IYA9" s="75"/>
      <c r="IYO9" s="75"/>
      <c r="IZC9" s="75"/>
      <c r="IZQ9" s="75"/>
      <c r="JAE9" s="75"/>
      <c r="JAS9" s="75"/>
      <c r="JBG9" s="75"/>
      <c r="JBU9" s="75"/>
      <c r="JCI9" s="75"/>
      <c r="JCW9" s="75"/>
      <c r="JDK9" s="75"/>
      <c r="JDY9" s="75"/>
      <c r="JEM9" s="75"/>
      <c r="JFA9" s="75"/>
      <c r="JFO9" s="75"/>
      <c r="JGC9" s="75"/>
      <c r="JGQ9" s="75"/>
      <c r="JHE9" s="75"/>
      <c r="JHS9" s="75"/>
      <c r="JIG9" s="75"/>
      <c r="JIU9" s="75"/>
      <c r="JJI9" s="75"/>
      <c r="JJW9" s="75"/>
      <c r="JKK9" s="75"/>
      <c r="JKY9" s="75"/>
      <c r="JLM9" s="75"/>
      <c r="JMA9" s="75"/>
      <c r="JMO9" s="75"/>
      <c r="JNC9" s="75"/>
      <c r="JNQ9" s="75"/>
      <c r="JOE9" s="75"/>
      <c r="JOS9" s="75"/>
      <c r="JPG9" s="75"/>
      <c r="JPU9" s="75"/>
      <c r="JQI9" s="75"/>
      <c r="JQW9" s="75"/>
      <c r="JRK9" s="75"/>
      <c r="JRY9" s="75"/>
      <c r="JSM9" s="75"/>
      <c r="JTA9" s="75"/>
      <c r="JTO9" s="75"/>
      <c r="JUC9" s="75"/>
      <c r="JUQ9" s="75"/>
      <c r="JVE9" s="75"/>
      <c r="JVS9" s="75"/>
      <c r="JWG9" s="75"/>
      <c r="JWU9" s="75"/>
      <c r="JXI9" s="75"/>
      <c r="JXW9" s="75"/>
      <c r="JYK9" s="75"/>
      <c r="JYY9" s="75"/>
      <c r="JZM9" s="75"/>
      <c r="KAA9" s="75"/>
      <c r="KAO9" s="75"/>
      <c r="KBC9" s="75"/>
      <c r="KBQ9" s="75"/>
      <c r="KCE9" s="75"/>
      <c r="KCS9" s="75"/>
      <c r="KDG9" s="75"/>
      <c r="KDU9" s="75"/>
      <c r="KEI9" s="75"/>
      <c r="KEW9" s="75"/>
      <c r="KFK9" s="75"/>
      <c r="KFY9" s="75"/>
      <c r="KGM9" s="75"/>
      <c r="KHA9" s="75"/>
      <c r="KHO9" s="75"/>
      <c r="KIC9" s="75"/>
      <c r="KIQ9" s="75"/>
      <c r="KJE9" s="75"/>
      <c r="KJS9" s="75"/>
      <c r="KKG9" s="75"/>
      <c r="KKU9" s="75"/>
      <c r="KLI9" s="75"/>
      <c r="KLW9" s="75"/>
      <c r="KMK9" s="75"/>
      <c r="KMY9" s="75"/>
      <c r="KNM9" s="75"/>
      <c r="KOA9" s="75"/>
      <c r="KOO9" s="75"/>
      <c r="KPC9" s="75"/>
      <c r="KPQ9" s="75"/>
      <c r="KQE9" s="75"/>
      <c r="KQS9" s="75"/>
      <c r="KRG9" s="75"/>
      <c r="KRU9" s="75"/>
      <c r="KSI9" s="75"/>
      <c r="KSW9" s="75"/>
      <c r="KTK9" s="75"/>
      <c r="KTY9" s="75"/>
      <c r="KUM9" s="75"/>
      <c r="KVA9" s="75"/>
      <c r="KVO9" s="75"/>
      <c r="KWC9" s="75"/>
      <c r="KWQ9" s="75"/>
      <c r="KXE9" s="75"/>
      <c r="KXS9" s="75"/>
      <c r="KYG9" s="75"/>
      <c r="KYU9" s="75"/>
      <c r="KZI9" s="75"/>
      <c r="KZW9" s="75"/>
      <c r="LAK9" s="75"/>
      <c r="LAY9" s="75"/>
      <c r="LBM9" s="75"/>
      <c r="LCA9" s="75"/>
      <c r="LCO9" s="75"/>
      <c r="LDC9" s="75"/>
      <c r="LDQ9" s="75"/>
      <c r="LEE9" s="75"/>
      <c r="LES9" s="75"/>
      <c r="LFG9" s="75"/>
      <c r="LFU9" s="75"/>
      <c r="LGI9" s="75"/>
      <c r="LGW9" s="75"/>
      <c r="LHK9" s="75"/>
      <c r="LHY9" s="75"/>
      <c r="LIM9" s="75"/>
      <c r="LJA9" s="75"/>
      <c r="LJO9" s="75"/>
      <c r="LKC9" s="75"/>
      <c r="LKQ9" s="75"/>
      <c r="LLE9" s="75"/>
      <c r="LLS9" s="75"/>
      <c r="LMG9" s="75"/>
      <c r="LMU9" s="75"/>
      <c r="LNI9" s="75"/>
      <c r="LNW9" s="75"/>
      <c r="LOK9" s="75"/>
      <c r="LOY9" s="75"/>
      <c r="LPM9" s="75"/>
      <c r="LQA9" s="75"/>
      <c r="LQO9" s="75"/>
      <c r="LRC9" s="75"/>
      <c r="LRQ9" s="75"/>
      <c r="LSE9" s="75"/>
      <c r="LSS9" s="75"/>
      <c r="LTG9" s="75"/>
      <c r="LTU9" s="75"/>
      <c r="LUI9" s="75"/>
      <c r="LUW9" s="75"/>
      <c r="LVK9" s="75"/>
      <c r="LVY9" s="75"/>
      <c r="LWM9" s="75"/>
      <c r="LXA9" s="75"/>
      <c r="LXO9" s="75"/>
      <c r="LYC9" s="75"/>
      <c r="LYQ9" s="75"/>
      <c r="LZE9" s="75"/>
      <c r="LZS9" s="75"/>
      <c r="MAG9" s="75"/>
      <c r="MAU9" s="75"/>
      <c r="MBI9" s="75"/>
      <c r="MBW9" s="75"/>
      <c r="MCK9" s="75"/>
      <c r="MCY9" s="75"/>
      <c r="MDM9" s="75"/>
      <c r="MEA9" s="75"/>
      <c r="MEO9" s="75"/>
      <c r="MFC9" s="75"/>
      <c r="MFQ9" s="75"/>
      <c r="MGE9" s="75"/>
      <c r="MGS9" s="75"/>
      <c r="MHG9" s="75"/>
      <c r="MHU9" s="75"/>
      <c r="MII9" s="75"/>
      <c r="MIW9" s="75"/>
      <c r="MJK9" s="75"/>
      <c r="MJY9" s="75"/>
      <c r="MKM9" s="75"/>
      <c r="MLA9" s="75"/>
      <c r="MLO9" s="75"/>
      <c r="MMC9" s="75"/>
      <c r="MMQ9" s="75"/>
      <c r="MNE9" s="75"/>
      <c r="MNS9" s="75"/>
      <c r="MOG9" s="75"/>
      <c r="MOU9" s="75"/>
      <c r="MPI9" s="75"/>
      <c r="MPW9" s="75"/>
      <c r="MQK9" s="75"/>
      <c r="MQY9" s="75"/>
      <c r="MRM9" s="75"/>
      <c r="MSA9" s="75"/>
      <c r="MSO9" s="75"/>
      <c r="MTC9" s="75"/>
      <c r="MTQ9" s="75"/>
      <c r="MUE9" s="75"/>
      <c r="MUS9" s="75"/>
      <c r="MVG9" s="75"/>
      <c r="MVU9" s="75"/>
      <c r="MWI9" s="75"/>
      <c r="MWW9" s="75"/>
      <c r="MXK9" s="75"/>
      <c r="MXY9" s="75"/>
      <c r="MYM9" s="75"/>
      <c r="MZA9" s="75"/>
      <c r="MZO9" s="75"/>
      <c r="NAC9" s="75"/>
      <c r="NAQ9" s="75"/>
      <c r="NBE9" s="75"/>
      <c r="NBS9" s="75"/>
      <c r="NCG9" s="75"/>
      <c r="NCU9" s="75"/>
      <c r="NDI9" s="75"/>
      <c r="NDW9" s="75"/>
      <c r="NEK9" s="75"/>
      <c r="NEY9" s="75"/>
      <c r="NFM9" s="75"/>
      <c r="NGA9" s="75"/>
      <c r="NGO9" s="75"/>
      <c r="NHC9" s="75"/>
      <c r="NHQ9" s="75"/>
      <c r="NIE9" s="75"/>
      <c r="NIS9" s="75"/>
      <c r="NJG9" s="75"/>
      <c r="NJU9" s="75"/>
      <c r="NKI9" s="75"/>
      <c r="NKW9" s="75"/>
      <c r="NLK9" s="75"/>
      <c r="NLY9" s="75"/>
      <c r="NMM9" s="75"/>
      <c r="NNA9" s="75"/>
      <c r="NNO9" s="75"/>
      <c r="NOC9" s="75"/>
      <c r="NOQ9" s="75"/>
      <c r="NPE9" s="75"/>
      <c r="NPS9" s="75"/>
      <c r="NQG9" s="75"/>
      <c r="NQU9" s="75"/>
      <c r="NRI9" s="75"/>
      <c r="NRW9" s="75"/>
      <c r="NSK9" s="75"/>
      <c r="NSY9" s="75"/>
      <c r="NTM9" s="75"/>
      <c r="NUA9" s="75"/>
      <c r="NUO9" s="75"/>
      <c r="NVC9" s="75"/>
      <c r="NVQ9" s="75"/>
      <c r="NWE9" s="75"/>
      <c r="NWS9" s="75"/>
      <c r="NXG9" s="75"/>
      <c r="NXU9" s="75"/>
      <c r="NYI9" s="75"/>
      <c r="NYW9" s="75"/>
      <c r="NZK9" s="75"/>
      <c r="NZY9" s="75"/>
      <c r="OAM9" s="75"/>
      <c r="OBA9" s="75"/>
      <c r="OBO9" s="75"/>
      <c r="OCC9" s="75"/>
      <c r="OCQ9" s="75"/>
      <c r="ODE9" s="75"/>
      <c r="ODS9" s="75"/>
      <c r="OEG9" s="75"/>
      <c r="OEU9" s="75"/>
      <c r="OFI9" s="75"/>
      <c r="OFW9" s="75"/>
      <c r="OGK9" s="75"/>
      <c r="OGY9" s="75"/>
      <c r="OHM9" s="75"/>
      <c r="OIA9" s="75"/>
      <c r="OIO9" s="75"/>
      <c r="OJC9" s="75"/>
      <c r="OJQ9" s="75"/>
      <c r="OKE9" s="75"/>
      <c r="OKS9" s="75"/>
      <c r="OLG9" s="75"/>
      <c r="OLU9" s="75"/>
      <c r="OMI9" s="75"/>
      <c r="OMW9" s="75"/>
      <c r="ONK9" s="75"/>
      <c r="ONY9" s="75"/>
      <c r="OOM9" s="75"/>
      <c r="OPA9" s="75"/>
      <c r="OPO9" s="75"/>
      <c r="OQC9" s="75"/>
      <c r="OQQ9" s="75"/>
      <c r="ORE9" s="75"/>
      <c r="ORS9" s="75"/>
      <c r="OSG9" s="75"/>
      <c r="OSU9" s="75"/>
      <c r="OTI9" s="75"/>
      <c r="OTW9" s="75"/>
      <c r="OUK9" s="75"/>
      <c r="OUY9" s="75"/>
      <c r="OVM9" s="75"/>
      <c r="OWA9" s="75"/>
      <c r="OWO9" s="75"/>
      <c r="OXC9" s="75"/>
      <c r="OXQ9" s="75"/>
      <c r="OYE9" s="75"/>
      <c r="OYS9" s="75"/>
      <c r="OZG9" s="75"/>
      <c r="OZU9" s="75"/>
      <c r="PAI9" s="75"/>
      <c r="PAW9" s="75"/>
      <c r="PBK9" s="75"/>
      <c r="PBY9" s="75"/>
      <c r="PCM9" s="75"/>
      <c r="PDA9" s="75"/>
      <c r="PDO9" s="75"/>
      <c r="PEC9" s="75"/>
      <c r="PEQ9" s="75"/>
      <c r="PFE9" s="75"/>
      <c r="PFS9" s="75"/>
      <c r="PGG9" s="75"/>
      <c r="PGU9" s="75"/>
      <c r="PHI9" s="75"/>
      <c r="PHW9" s="75"/>
      <c r="PIK9" s="75"/>
      <c r="PIY9" s="75"/>
      <c r="PJM9" s="75"/>
      <c r="PKA9" s="75"/>
      <c r="PKO9" s="75"/>
      <c r="PLC9" s="75"/>
      <c r="PLQ9" s="75"/>
      <c r="PME9" s="75"/>
      <c r="PMS9" s="75"/>
      <c r="PNG9" s="75"/>
      <c r="PNU9" s="75"/>
      <c r="POI9" s="75"/>
      <c r="POW9" s="75"/>
      <c r="PPK9" s="75"/>
      <c r="PPY9" s="75"/>
      <c r="PQM9" s="75"/>
      <c r="PRA9" s="75"/>
      <c r="PRO9" s="75"/>
      <c r="PSC9" s="75"/>
      <c r="PSQ9" s="75"/>
      <c r="PTE9" s="75"/>
      <c r="PTS9" s="75"/>
      <c r="PUG9" s="75"/>
      <c r="PUU9" s="75"/>
      <c r="PVI9" s="75"/>
      <c r="PVW9" s="75"/>
      <c r="PWK9" s="75"/>
      <c r="PWY9" s="75"/>
      <c r="PXM9" s="75"/>
      <c r="PYA9" s="75"/>
      <c r="PYO9" s="75"/>
      <c r="PZC9" s="75"/>
      <c r="PZQ9" s="75"/>
      <c r="QAE9" s="75"/>
      <c r="QAS9" s="75"/>
      <c r="QBG9" s="75"/>
      <c r="QBU9" s="75"/>
      <c r="QCI9" s="75"/>
      <c r="QCW9" s="75"/>
      <c r="QDK9" s="75"/>
      <c r="QDY9" s="75"/>
      <c r="QEM9" s="75"/>
      <c r="QFA9" s="75"/>
      <c r="QFO9" s="75"/>
      <c r="QGC9" s="75"/>
      <c r="QGQ9" s="75"/>
      <c r="QHE9" s="75"/>
      <c r="QHS9" s="75"/>
      <c r="QIG9" s="75"/>
      <c r="QIU9" s="75"/>
      <c r="QJI9" s="75"/>
      <c r="QJW9" s="75"/>
      <c r="QKK9" s="75"/>
      <c r="QKY9" s="75"/>
      <c r="QLM9" s="75"/>
      <c r="QMA9" s="75"/>
      <c r="QMO9" s="75"/>
      <c r="QNC9" s="75"/>
      <c r="QNQ9" s="75"/>
      <c r="QOE9" s="75"/>
      <c r="QOS9" s="75"/>
      <c r="QPG9" s="75"/>
      <c r="QPU9" s="75"/>
      <c r="QQI9" s="75"/>
      <c r="QQW9" s="75"/>
      <c r="QRK9" s="75"/>
      <c r="QRY9" s="75"/>
      <c r="QSM9" s="75"/>
      <c r="QTA9" s="75"/>
      <c r="QTO9" s="75"/>
      <c r="QUC9" s="75"/>
      <c r="QUQ9" s="75"/>
      <c r="QVE9" s="75"/>
      <c r="QVS9" s="75"/>
      <c r="QWG9" s="75"/>
      <c r="QWU9" s="75"/>
      <c r="QXI9" s="75"/>
      <c r="QXW9" s="75"/>
      <c r="QYK9" s="75"/>
      <c r="QYY9" s="75"/>
      <c r="QZM9" s="75"/>
      <c r="RAA9" s="75"/>
      <c r="RAO9" s="75"/>
      <c r="RBC9" s="75"/>
      <c r="RBQ9" s="75"/>
      <c r="RCE9" s="75"/>
      <c r="RCS9" s="75"/>
      <c r="RDG9" s="75"/>
      <c r="RDU9" s="75"/>
      <c r="REI9" s="75"/>
      <c r="REW9" s="75"/>
      <c r="RFK9" s="75"/>
      <c r="RFY9" s="75"/>
      <c r="RGM9" s="75"/>
      <c r="RHA9" s="75"/>
      <c r="RHO9" s="75"/>
      <c r="RIC9" s="75"/>
      <c r="RIQ9" s="75"/>
      <c r="RJE9" s="75"/>
      <c r="RJS9" s="75"/>
      <c r="RKG9" s="75"/>
      <c r="RKU9" s="75"/>
      <c r="RLI9" s="75"/>
      <c r="RLW9" s="75"/>
      <c r="RMK9" s="75"/>
      <c r="RMY9" s="75"/>
      <c r="RNM9" s="75"/>
      <c r="ROA9" s="75"/>
      <c r="ROO9" s="75"/>
      <c r="RPC9" s="75"/>
      <c r="RPQ9" s="75"/>
      <c r="RQE9" s="75"/>
      <c r="RQS9" s="75"/>
      <c r="RRG9" s="75"/>
      <c r="RRU9" s="75"/>
      <c r="RSI9" s="75"/>
      <c r="RSW9" s="75"/>
      <c r="RTK9" s="75"/>
      <c r="RTY9" s="75"/>
      <c r="RUM9" s="75"/>
      <c r="RVA9" s="75"/>
      <c r="RVO9" s="75"/>
      <c r="RWC9" s="75"/>
      <c r="RWQ9" s="75"/>
      <c r="RXE9" s="75"/>
      <c r="RXS9" s="75"/>
      <c r="RYG9" s="75"/>
      <c r="RYU9" s="75"/>
      <c r="RZI9" s="75"/>
      <c r="RZW9" s="75"/>
      <c r="SAK9" s="75"/>
      <c r="SAY9" s="75"/>
      <c r="SBM9" s="75"/>
      <c r="SCA9" s="75"/>
      <c r="SCO9" s="75"/>
      <c r="SDC9" s="75"/>
      <c r="SDQ9" s="75"/>
      <c r="SEE9" s="75"/>
      <c r="SES9" s="75"/>
      <c r="SFG9" s="75"/>
      <c r="SFU9" s="75"/>
      <c r="SGI9" s="75"/>
      <c r="SGW9" s="75"/>
      <c r="SHK9" s="75"/>
      <c r="SHY9" s="75"/>
      <c r="SIM9" s="75"/>
      <c r="SJA9" s="75"/>
      <c r="SJO9" s="75"/>
      <c r="SKC9" s="75"/>
      <c r="SKQ9" s="75"/>
      <c r="SLE9" s="75"/>
      <c r="SLS9" s="75"/>
      <c r="SMG9" s="75"/>
      <c r="SMU9" s="75"/>
      <c r="SNI9" s="75"/>
      <c r="SNW9" s="75"/>
      <c r="SOK9" s="75"/>
      <c r="SOY9" s="75"/>
      <c r="SPM9" s="75"/>
      <c r="SQA9" s="75"/>
      <c r="SQO9" s="75"/>
      <c r="SRC9" s="75"/>
      <c r="SRQ9" s="75"/>
      <c r="SSE9" s="75"/>
      <c r="SSS9" s="75"/>
      <c r="STG9" s="75"/>
      <c r="STU9" s="75"/>
      <c r="SUI9" s="75"/>
      <c r="SUW9" s="75"/>
      <c r="SVK9" s="75"/>
      <c r="SVY9" s="75"/>
      <c r="SWM9" s="75"/>
      <c r="SXA9" s="75"/>
      <c r="SXO9" s="75"/>
      <c r="SYC9" s="75"/>
      <c r="SYQ9" s="75"/>
      <c r="SZE9" s="75"/>
      <c r="SZS9" s="75"/>
      <c r="TAG9" s="75"/>
      <c r="TAU9" s="75"/>
      <c r="TBI9" s="75"/>
      <c r="TBW9" s="75"/>
      <c r="TCK9" s="75"/>
      <c r="TCY9" s="75"/>
      <c r="TDM9" s="75"/>
      <c r="TEA9" s="75"/>
      <c r="TEO9" s="75"/>
      <c r="TFC9" s="75"/>
      <c r="TFQ9" s="75"/>
      <c r="TGE9" s="75"/>
      <c r="TGS9" s="75"/>
      <c r="THG9" s="75"/>
      <c r="THU9" s="75"/>
      <c r="TII9" s="75"/>
      <c r="TIW9" s="75"/>
      <c r="TJK9" s="75"/>
      <c r="TJY9" s="75"/>
      <c r="TKM9" s="75"/>
      <c r="TLA9" s="75"/>
      <c r="TLO9" s="75"/>
      <c r="TMC9" s="75"/>
      <c r="TMQ9" s="75"/>
      <c r="TNE9" s="75"/>
      <c r="TNS9" s="75"/>
      <c r="TOG9" s="75"/>
      <c r="TOU9" s="75"/>
      <c r="TPI9" s="75"/>
      <c r="TPW9" s="75"/>
      <c r="TQK9" s="75"/>
      <c r="TQY9" s="75"/>
      <c r="TRM9" s="75"/>
      <c r="TSA9" s="75"/>
      <c r="TSO9" s="75"/>
      <c r="TTC9" s="75"/>
      <c r="TTQ9" s="75"/>
      <c r="TUE9" s="75"/>
      <c r="TUS9" s="75"/>
      <c r="TVG9" s="75"/>
      <c r="TVU9" s="75"/>
      <c r="TWI9" s="75"/>
      <c r="TWW9" s="75"/>
      <c r="TXK9" s="75"/>
      <c r="TXY9" s="75"/>
      <c r="TYM9" s="75"/>
      <c r="TZA9" s="75"/>
      <c r="TZO9" s="75"/>
      <c r="UAC9" s="75"/>
      <c r="UAQ9" s="75"/>
      <c r="UBE9" s="75"/>
      <c r="UBS9" s="75"/>
      <c r="UCG9" s="75"/>
      <c r="UCU9" s="75"/>
      <c r="UDI9" s="75"/>
      <c r="UDW9" s="75"/>
      <c r="UEK9" s="75"/>
      <c r="UEY9" s="75"/>
      <c r="UFM9" s="75"/>
      <c r="UGA9" s="75"/>
      <c r="UGO9" s="75"/>
      <c r="UHC9" s="75"/>
      <c r="UHQ9" s="75"/>
      <c r="UIE9" s="75"/>
      <c r="UIS9" s="75"/>
      <c r="UJG9" s="75"/>
      <c r="UJU9" s="75"/>
      <c r="UKI9" s="75"/>
      <c r="UKW9" s="75"/>
      <c r="ULK9" s="75"/>
      <c r="ULY9" s="75"/>
      <c r="UMM9" s="75"/>
      <c r="UNA9" s="75"/>
      <c r="UNO9" s="75"/>
      <c r="UOC9" s="75"/>
      <c r="UOQ9" s="75"/>
      <c r="UPE9" s="75"/>
      <c r="UPS9" s="75"/>
      <c r="UQG9" s="75"/>
      <c r="UQU9" s="75"/>
      <c r="URI9" s="75"/>
      <c r="URW9" s="75"/>
      <c r="USK9" s="75"/>
      <c r="USY9" s="75"/>
      <c r="UTM9" s="75"/>
      <c r="UUA9" s="75"/>
      <c r="UUO9" s="75"/>
      <c r="UVC9" s="75"/>
      <c r="UVQ9" s="75"/>
      <c r="UWE9" s="75"/>
      <c r="UWS9" s="75"/>
      <c r="UXG9" s="75"/>
      <c r="UXU9" s="75"/>
      <c r="UYI9" s="75"/>
      <c r="UYW9" s="75"/>
      <c r="UZK9" s="75"/>
      <c r="UZY9" s="75"/>
      <c r="VAM9" s="75"/>
      <c r="VBA9" s="75"/>
      <c r="VBO9" s="75"/>
      <c r="VCC9" s="75"/>
      <c r="VCQ9" s="75"/>
      <c r="VDE9" s="75"/>
      <c r="VDS9" s="75"/>
      <c r="VEG9" s="75"/>
      <c r="VEU9" s="75"/>
      <c r="VFI9" s="75"/>
      <c r="VFW9" s="75"/>
      <c r="VGK9" s="75"/>
      <c r="VGY9" s="75"/>
      <c r="VHM9" s="75"/>
      <c r="VIA9" s="75"/>
      <c r="VIO9" s="75"/>
      <c r="VJC9" s="75"/>
      <c r="VJQ9" s="75"/>
      <c r="VKE9" s="75"/>
      <c r="VKS9" s="75"/>
      <c r="VLG9" s="75"/>
      <c r="VLU9" s="75"/>
      <c r="VMI9" s="75"/>
      <c r="VMW9" s="75"/>
      <c r="VNK9" s="75"/>
      <c r="VNY9" s="75"/>
      <c r="VOM9" s="75"/>
      <c r="VPA9" s="75"/>
      <c r="VPO9" s="75"/>
      <c r="VQC9" s="75"/>
      <c r="VQQ9" s="75"/>
      <c r="VRE9" s="75"/>
      <c r="VRS9" s="75"/>
      <c r="VSG9" s="75"/>
      <c r="VSU9" s="75"/>
      <c r="VTI9" s="75"/>
      <c r="VTW9" s="75"/>
      <c r="VUK9" s="75"/>
      <c r="VUY9" s="75"/>
      <c r="VVM9" s="75"/>
      <c r="VWA9" s="75"/>
      <c r="VWO9" s="75"/>
      <c r="VXC9" s="75"/>
      <c r="VXQ9" s="75"/>
      <c r="VYE9" s="75"/>
      <c r="VYS9" s="75"/>
      <c r="VZG9" s="75"/>
      <c r="VZU9" s="75"/>
      <c r="WAI9" s="75"/>
      <c r="WAW9" s="75"/>
      <c r="WBK9" s="75"/>
      <c r="WBY9" s="75"/>
      <c r="WCM9" s="75"/>
      <c r="WDA9" s="75"/>
      <c r="WDO9" s="75"/>
      <c r="WEC9" s="75"/>
      <c r="WEQ9" s="75"/>
      <c r="WFE9" s="75"/>
      <c r="WFS9" s="75"/>
      <c r="WGG9" s="75"/>
      <c r="WGU9" s="75"/>
      <c r="WHI9" s="75"/>
      <c r="WHW9" s="75"/>
      <c r="WIK9" s="75"/>
      <c r="WIY9" s="75"/>
      <c r="WJM9" s="75"/>
      <c r="WKA9" s="75"/>
      <c r="WKO9" s="75"/>
      <c r="WLC9" s="75"/>
      <c r="WLQ9" s="75"/>
      <c r="WME9" s="75"/>
      <c r="WMS9" s="75"/>
      <c r="WNG9" s="75"/>
      <c r="WNU9" s="75"/>
      <c r="WOI9" s="75"/>
      <c r="WOW9" s="75"/>
      <c r="WPK9" s="75"/>
      <c r="WPY9" s="75"/>
      <c r="WQM9" s="75"/>
      <c r="WRA9" s="75"/>
      <c r="WRO9" s="75"/>
      <c r="WSC9" s="75"/>
      <c r="WSQ9" s="75"/>
      <c r="WTE9" s="75"/>
      <c r="WTS9" s="75"/>
      <c r="WUG9" s="75"/>
      <c r="WUU9" s="75"/>
      <c r="WVI9" s="75"/>
      <c r="WVW9" s="75"/>
      <c r="WWK9" s="75"/>
      <c r="WWY9" s="75"/>
      <c r="WXM9" s="75"/>
      <c r="WYA9" s="75"/>
      <c r="WYO9" s="75"/>
      <c r="WZC9" s="75"/>
      <c r="WZQ9" s="75"/>
      <c r="XAE9" s="75"/>
      <c r="XAS9" s="75"/>
      <c r="XBG9" s="75"/>
      <c r="XBU9" s="75"/>
      <c r="XCI9" s="75"/>
      <c r="XCW9" s="75"/>
      <c r="XDK9" s="75"/>
      <c r="XDY9" s="75"/>
      <c r="XEM9" s="75"/>
      <c r="XFA9" s="75"/>
    </row>
    <row r="10" spans="1:1023 1037:2045 2059:3067 3081:4089 4103:5111 5125:6133 6147:7155 7169:8191 8205:9213 9227:10235 10249:11257 11271:12279 12293:13301 13315:14323 14337:15359 15373:16381" s="74" customFormat="1" x14ac:dyDescent="0.2">
      <c r="A10" s="82" t="s">
        <v>51</v>
      </c>
      <c r="B10" s="88">
        <f>'Soybean Trade'!C32</f>
        <v>6.9606201500014203E-2</v>
      </c>
      <c r="C10" s="89">
        <f>'Soybean Trade'!D32</f>
        <v>10.994075911300021</v>
      </c>
      <c r="D10" s="89">
        <f>'Soybean Trade'!E32</f>
        <v>10.366500220099988</v>
      </c>
      <c r="E10" s="89">
        <f>'Soybean Trade'!F32</f>
        <v>1.1464621322000019</v>
      </c>
      <c r="F10" s="89">
        <f>'Soybean Trade'!G32</f>
        <v>5.8804057960999998</v>
      </c>
      <c r="G10" s="89">
        <f>'Soybean Trade'!H32</f>
        <v>7.9795108057000128</v>
      </c>
      <c r="H10" s="89">
        <f>'Soybean Trade'!I32</f>
        <v>3.1819530201999915</v>
      </c>
      <c r="I10" s="89">
        <f>'Soybean Trade'!J32</f>
        <v>3.3954962556000061</v>
      </c>
      <c r="J10" s="89">
        <f>'Soybean Trade'!K32</f>
        <v>29.159542554200012</v>
      </c>
      <c r="K10" s="89">
        <f>'Soybean Trade'!L32</f>
        <v>5.1117887880999922</v>
      </c>
      <c r="L10" s="89">
        <f>'Soybean Trade'!M32</f>
        <v>1.8843374292999671</v>
      </c>
      <c r="M10" s="89">
        <f>'Soybean Trade'!N32</f>
        <v>2.213812496200025</v>
      </c>
      <c r="N10" s="89">
        <f>'Soybean Trade'!O32</f>
        <v>2.733260295699989</v>
      </c>
      <c r="O10" s="90">
        <f>'Soybean Trade'!P32</f>
        <v>5.1981407082999995</v>
      </c>
      <c r="P10" s="89">
        <f>'Soybean Trade'!Q32</f>
        <v>8.7057065529999864</v>
      </c>
      <c r="Q10" s="89">
        <f>'Soybean Trade'!R32</f>
        <v>8.1477481043999997</v>
      </c>
      <c r="R10" s="89">
        <f>'Soybean Trade'!S32</f>
        <v>12.743307348700004</v>
      </c>
      <c r="S10" s="89">
        <f>'Soybean Trade'!T32</f>
        <v>50.23491805039999</v>
      </c>
      <c r="T10" s="89">
        <f>'Soybean Trade'!U32</f>
        <v>69.010377906400038</v>
      </c>
      <c r="U10" s="89">
        <f>'Soybean Trade'!V32</f>
        <v>26.395266849299979</v>
      </c>
      <c r="V10" s="89">
        <f>'Soybean Trade'!W32</f>
        <v>30.147035173543362</v>
      </c>
      <c r="W10" s="89">
        <f>'Soybean Trade'!X32</f>
        <v>33.459492368210618</v>
      </c>
      <c r="X10" s="89">
        <f>'Soybean Trade'!Y32</f>
        <v>30.528151702601811</v>
      </c>
      <c r="Y10" s="89">
        <f>'Soybean Trade'!Z32</f>
        <v>35.261093854834257</v>
      </c>
      <c r="Z10" s="89">
        <f>'Soybean Trade'!AA32</f>
        <v>43.626187830219727</v>
      </c>
      <c r="AA10" s="89">
        <f>'Soybean Trade'!AB32</f>
        <v>60.100182856533756</v>
      </c>
      <c r="AB10" s="89">
        <f>'Soybean Trade'!AC32</f>
        <v>43.057148119727444</v>
      </c>
      <c r="AC10" s="91">
        <f>'Soybean Trade'!AD32</f>
        <v>134.81329246056364</v>
      </c>
      <c r="AD10" s="91">
        <f>'Soybean Trade'!AE32</f>
        <v>178.21602135000211</v>
      </c>
      <c r="AE10" s="91">
        <f>'Soybean Trade'!AF32</f>
        <v>119.91305373728429</v>
      </c>
      <c r="AF10" s="91">
        <f>'Soybean Trade'!AG32</f>
        <v>74.137906602484321</v>
      </c>
      <c r="AG10" s="91">
        <f>'Soybean Trade'!AH32</f>
        <v>81.933052526571515</v>
      </c>
      <c r="AH10" s="91">
        <f>'Soybean Trade'!AI32</f>
        <v>87.520199855057641</v>
      </c>
      <c r="AI10" s="91">
        <f>'Soybean Trade'!AJ32</f>
        <v>87.332549709771556</v>
      </c>
      <c r="AJ10" s="91">
        <f>'Soybean Trade'!AK32</f>
        <v>81.848510975495174</v>
      </c>
      <c r="AK10" s="91">
        <f>'Soybean Trade'!AL32</f>
        <v>83.881241005538186</v>
      </c>
      <c r="AL10" s="91">
        <f>'Soybean Trade'!AM32</f>
        <v>84.761237999231753</v>
      </c>
      <c r="AM10" s="91">
        <f>'Soybean Trade'!AN32</f>
        <v>85.886053019486397</v>
      </c>
      <c r="AN10" s="91">
        <f>'Soybean Trade'!AO32</f>
        <v>85.330420742697157</v>
      </c>
      <c r="AO10" s="89">
        <f>'Soybean Trade'!AP32</f>
        <v>84.365004720836367</v>
      </c>
      <c r="AP10" s="92">
        <f>'Soybean Trade'!AQ32</f>
        <v>85.447389401166731</v>
      </c>
      <c r="AQ10" s="92">
        <f>'Soybean Trade'!AR32</f>
        <v>274.45012249999996</v>
      </c>
      <c r="AR10" s="92">
        <f>'Soybean Trade'!AS32</f>
        <v>241.45012249999996</v>
      </c>
      <c r="AS10" s="92">
        <f>'Soybean Trade'!AT32</f>
        <v>-453.7126925</v>
      </c>
      <c r="AT10" s="92">
        <f>'Soybean Trade'!AU32</f>
        <v>-793.7126925</v>
      </c>
      <c r="AU10" s="92">
        <f>'Soybean Trade'!AV32</f>
        <v>-297.7126925</v>
      </c>
      <c r="AV10" s="92">
        <f>'Soybean Trade'!AW32</f>
        <v>-52.639205099999984</v>
      </c>
      <c r="AW10" s="92">
        <f>'Soybean Trade'!AX32</f>
        <v>-67.565717700000064</v>
      </c>
      <c r="AX10" s="92">
        <f>'Soybean Trade'!AY32</f>
        <v>-213.49223030000002</v>
      </c>
      <c r="AY10" s="92">
        <f>'Soybean Trade'!AZ32</f>
        <v>-489.41874289999993</v>
      </c>
      <c r="AZ10" s="92">
        <f>'Soybean Trade'!BA32</f>
        <v>-416.34525550000006</v>
      </c>
      <c r="BA10" s="92">
        <f>'Soybean Trade'!BB32</f>
        <v>-328.27176810000003</v>
      </c>
      <c r="BB10" s="92">
        <f>'Soybean Trade'!BC32</f>
        <v>-263.1982807</v>
      </c>
      <c r="BC10" s="92">
        <f>'Soybean Trade'!BD32</f>
        <v>67.875206700000007</v>
      </c>
      <c r="BD10" s="92">
        <f>'Soybean Trade'!BE32</f>
        <v>220.94869409999998</v>
      </c>
      <c r="BE10" s="92">
        <f>'Soybean Trade'!BF32</f>
        <v>0</v>
      </c>
      <c r="BS10" s="75"/>
      <c r="CG10" s="75"/>
      <c r="CU10" s="75"/>
      <c r="DI10" s="75"/>
      <c r="DW10" s="75"/>
      <c r="EK10" s="75"/>
      <c r="EY10" s="75"/>
      <c r="FM10" s="75"/>
      <c r="GA10" s="75"/>
      <c r="GO10" s="75"/>
      <c r="HC10" s="75"/>
      <c r="HQ10" s="75"/>
      <c r="IE10" s="75"/>
      <c r="IS10" s="75"/>
      <c r="JG10" s="75"/>
      <c r="JU10" s="75"/>
      <c r="KI10" s="75"/>
      <c r="KW10" s="75"/>
      <c r="LK10" s="75"/>
      <c r="LY10" s="75"/>
      <c r="MM10" s="75"/>
      <c r="NA10" s="75"/>
      <c r="NO10" s="75"/>
      <c r="OC10" s="75"/>
      <c r="OQ10" s="75"/>
      <c r="PE10" s="75"/>
      <c r="PS10" s="75"/>
      <c r="QG10" s="75"/>
      <c r="QU10" s="75"/>
      <c r="RI10" s="75"/>
      <c r="RW10" s="75"/>
      <c r="SK10" s="75"/>
      <c r="SY10" s="75"/>
      <c r="TM10" s="75"/>
      <c r="UA10" s="75"/>
      <c r="UO10" s="75"/>
      <c r="VC10" s="75"/>
      <c r="VQ10" s="75"/>
      <c r="WE10" s="75"/>
      <c r="WS10" s="75"/>
      <c r="XG10" s="75"/>
      <c r="XU10" s="75"/>
      <c r="YI10" s="75"/>
      <c r="YW10" s="75"/>
      <c r="ZK10" s="75"/>
      <c r="ZY10" s="75"/>
      <c r="AAM10" s="75"/>
      <c r="ABA10" s="75"/>
      <c r="ABO10" s="75"/>
      <c r="ACC10" s="75"/>
      <c r="ACQ10" s="75"/>
      <c r="ADE10" s="75"/>
      <c r="ADS10" s="75"/>
      <c r="AEG10" s="75"/>
      <c r="AEU10" s="75"/>
      <c r="AFI10" s="75"/>
      <c r="AFW10" s="75"/>
      <c r="AGK10" s="75"/>
      <c r="AGY10" s="75"/>
      <c r="AHM10" s="75"/>
      <c r="AIA10" s="75"/>
      <c r="AIO10" s="75"/>
      <c r="AJC10" s="75"/>
      <c r="AJQ10" s="75"/>
      <c r="AKE10" s="75"/>
      <c r="AKS10" s="75"/>
      <c r="ALG10" s="75"/>
      <c r="ALU10" s="75"/>
      <c r="AMI10" s="75"/>
      <c r="AMW10" s="75"/>
      <c r="ANK10" s="75"/>
      <c r="ANY10" s="75"/>
      <c r="AOM10" s="75"/>
      <c r="APA10" s="75"/>
      <c r="APO10" s="75"/>
      <c r="AQC10" s="75"/>
      <c r="AQQ10" s="75"/>
      <c r="ARE10" s="75"/>
      <c r="ARS10" s="75"/>
      <c r="ASG10" s="75"/>
      <c r="ASU10" s="75"/>
      <c r="ATI10" s="75"/>
      <c r="ATW10" s="75"/>
      <c r="AUK10" s="75"/>
      <c r="AUY10" s="75"/>
      <c r="AVM10" s="75"/>
      <c r="AWA10" s="75"/>
      <c r="AWO10" s="75"/>
      <c r="AXC10" s="75"/>
      <c r="AXQ10" s="75"/>
      <c r="AYE10" s="75"/>
      <c r="AYS10" s="75"/>
      <c r="AZG10" s="75"/>
      <c r="AZU10" s="75"/>
      <c r="BAI10" s="75"/>
      <c r="BAW10" s="75"/>
      <c r="BBK10" s="75"/>
      <c r="BBY10" s="75"/>
      <c r="BCM10" s="75"/>
      <c r="BDA10" s="75"/>
      <c r="BDO10" s="75"/>
      <c r="BEC10" s="75"/>
      <c r="BEQ10" s="75"/>
      <c r="BFE10" s="75"/>
      <c r="BFS10" s="75"/>
      <c r="BGG10" s="75"/>
      <c r="BGU10" s="75"/>
      <c r="BHI10" s="75"/>
      <c r="BHW10" s="75"/>
      <c r="BIK10" s="75"/>
      <c r="BIY10" s="75"/>
      <c r="BJM10" s="75"/>
      <c r="BKA10" s="75"/>
      <c r="BKO10" s="75"/>
      <c r="BLC10" s="75"/>
      <c r="BLQ10" s="75"/>
      <c r="BME10" s="75"/>
      <c r="BMS10" s="75"/>
      <c r="BNG10" s="75"/>
      <c r="BNU10" s="75"/>
      <c r="BOI10" s="75"/>
      <c r="BOW10" s="75"/>
      <c r="BPK10" s="75"/>
      <c r="BPY10" s="75"/>
      <c r="BQM10" s="75"/>
      <c r="BRA10" s="75"/>
      <c r="BRO10" s="75"/>
      <c r="BSC10" s="75"/>
      <c r="BSQ10" s="75"/>
      <c r="BTE10" s="75"/>
      <c r="BTS10" s="75"/>
      <c r="BUG10" s="75"/>
      <c r="BUU10" s="75"/>
      <c r="BVI10" s="75"/>
      <c r="BVW10" s="75"/>
      <c r="BWK10" s="75"/>
      <c r="BWY10" s="75"/>
      <c r="BXM10" s="75"/>
      <c r="BYA10" s="75"/>
      <c r="BYO10" s="75"/>
      <c r="BZC10" s="75"/>
      <c r="BZQ10" s="75"/>
      <c r="CAE10" s="75"/>
      <c r="CAS10" s="75"/>
      <c r="CBG10" s="75"/>
      <c r="CBU10" s="75"/>
      <c r="CCI10" s="75"/>
      <c r="CCW10" s="75"/>
      <c r="CDK10" s="75"/>
      <c r="CDY10" s="75"/>
      <c r="CEM10" s="75"/>
      <c r="CFA10" s="75"/>
      <c r="CFO10" s="75"/>
      <c r="CGC10" s="75"/>
      <c r="CGQ10" s="75"/>
      <c r="CHE10" s="75"/>
      <c r="CHS10" s="75"/>
      <c r="CIG10" s="75"/>
      <c r="CIU10" s="75"/>
      <c r="CJI10" s="75"/>
      <c r="CJW10" s="75"/>
      <c r="CKK10" s="75"/>
      <c r="CKY10" s="75"/>
      <c r="CLM10" s="75"/>
      <c r="CMA10" s="75"/>
      <c r="CMO10" s="75"/>
      <c r="CNC10" s="75"/>
      <c r="CNQ10" s="75"/>
      <c r="COE10" s="75"/>
      <c r="COS10" s="75"/>
      <c r="CPG10" s="75"/>
      <c r="CPU10" s="75"/>
      <c r="CQI10" s="75"/>
      <c r="CQW10" s="75"/>
      <c r="CRK10" s="75"/>
      <c r="CRY10" s="75"/>
      <c r="CSM10" s="75"/>
      <c r="CTA10" s="75"/>
      <c r="CTO10" s="75"/>
      <c r="CUC10" s="75"/>
      <c r="CUQ10" s="75"/>
      <c r="CVE10" s="75"/>
      <c r="CVS10" s="75"/>
      <c r="CWG10" s="75"/>
      <c r="CWU10" s="75"/>
      <c r="CXI10" s="75"/>
      <c r="CXW10" s="75"/>
      <c r="CYK10" s="75"/>
      <c r="CYY10" s="75"/>
      <c r="CZM10" s="75"/>
      <c r="DAA10" s="75"/>
      <c r="DAO10" s="75"/>
      <c r="DBC10" s="75"/>
      <c r="DBQ10" s="75"/>
      <c r="DCE10" s="75"/>
      <c r="DCS10" s="75"/>
      <c r="DDG10" s="75"/>
      <c r="DDU10" s="75"/>
      <c r="DEI10" s="75"/>
      <c r="DEW10" s="75"/>
      <c r="DFK10" s="75"/>
      <c r="DFY10" s="75"/>
      <c r="DGM10" s="75"/>
      <c r="DHA10" s="75"/>
      <c r="DHO10" s="75"/>
      <c r="DIC10" s="75"/>
      <c r="DIQ10" s="75"/>
      <c r="DJE10" s="75"/>
      <c r="DJS10" s="75"/>
      <c r="DKG10" s="75"/>
      <c r="DKU10" s="75"/>
      <c r="DLI10" s="75"/>
      <c r="DLW10" s="75"/>
      <c r="DMK10" s="75"/>
      <c r="DMY10" s="75"/>
      <c r="DNM10" s="75"/>
      <c r="DOA10" s="75"/>
      <c r="DOO10" s="75"/>
      <c r="DPC10" s="75"/>
      <c r="DPQ10" s="75"/>
      <c r="DQE10" s="75"/>
      <c r="DQS10" s="75"/>
      <c r="DRG10" s="75"/>
      <c r="DRU10" s="75"/>
      <c r="DSI10" s="75"/>
      <c r="DSW10" s="75"/>
      <c r="DTK10" s="75"/>
      <c r="DTY10" s="75"/>
      <c r="DUM10" s="75"/>
      <c r="DVA10" s="75"/>
      <c r="DVO10" s="75"/>
      <c r="DWC10" s="75"/>
      <c r="DWQ10" s="75"/>
      <c r="DXE10" s="75"/>
      <c r="DXS10" s="75"/>
      <c r="DYG10" s="75"/>
      <c r="DYU10" s="75"/>
      <c r="DZI10" s="75"/>
      <c r="DZW10" s="75"/>
      <c r="EAK10" s="75"/>
      <c r="EAY10" s="75"/>
      <c r="EBM10" s="75"/>
      <c r="ECA10" s="75"/>
      <c r="ECO10" s="75"/>
      <c r="EDC10" s="75"/>
      <c r="EDQ10" s="75"/>
      <c r="EEE10" s="75"/>
      <c r="EES10" s="75"/>
      <c r="EFG10" s="75"/>
      <c r="EFU10" s="75"/>
      <c r="EGI10" s="75"/>
      <c r="EGW10" s="75"/>
      <c r="EHK10" s="75"/>
      <c r="EHY10" s="75"/>
      <c r="EIM10" s="75"/>
      <c r="EJA10" s="75"/>
      <c r="EJO10" s="75"/>
      <c r="EKC10" s="75"/>
      <c r="EKQ10" s="75"/>
      <c r="ELE10" s="75"/>
      <c r="ELS10" s="75"/>
      <c r="EMG10" s="75"/>
      <c r="EMU10" s="75"/>
      <c r="ENI10" s="75"/>
      <c r="ENW10" s="75"/>
      <c r="EOK10" s="75"/>
      <c r="EOY10" s="75"/>
      <c r="EPM10" s="75"/>
      <c r="EQA10" s="75"/>
      <c r="EQO10" s="75"/>
      <c r="ERC10" s="75"/>
      <c r="ERQ10" s="75"/>
      <c r="ESE10" s="75"/>
      <c r="ESS10" s="75"/>
      <c r="ETG10" s="75"/>
      <c r="ETU10" s="75"/>
      <c r="EUI10" s="75"/>
      <c r="EUW10" s="75"/>
      <c r="EVK10" s="75"/>
      <c r="EVY10" s="75"/>
      <c r="EWM10" s="75"/>
      <c r="EXA10" s="75"/>
      <c r="EXO10" s="75"/>
      <c r="EYC10" s="75"/>
      <c r="EYQ10" s="75"/>
      <c r="EZE10" s="75"/>
      <c r="EZS10" s="75"/>
      <c r="FAG10" s="75"/>
      <c r="FAU10" s="75"/>
      <c r="FBI10" s="75"/>
      <c r="FBW10" s="75"/>
      <c r="FCK10" s="75"/>
      <c r="FCY10" s="75"/>
      <c r="FDM10" s="75"/>
      <c r="FEA10" s="75"/>
      <c r="FEO10" s="75"/>
      <c r="FFC10" s="75"/>
      <c r="FFQ10" s="75"/>
      <c r="FGE10" s="75"/>
      <c r="FGS10" s="75"/>
      <c r="FHG10" s="75"/>
      <c r="FHU10" s="75"/>
      <c r="FII10" s="75"/>
      <c r="FIW10" s="75"/>
      <c r="FJK10" s="75"/>
      <c r="FJY10" s="75"/>
      <c r="FKM10" s="75"/>
      <c r="FLA10" s="75"/>
      <c r="FLO10" s="75"/>
      <c r="FMC10" s="75"/>
      <c r="FMQ10" s="75"/>
      <c r="FNE10" s="75"/>
      <c r="FNS10" s="75"/>
      <c r="FOG10" s="75"/>
      <c r="FOU10" s="75"/>
      <c r="FPI10" s="75"/>
      <c r="FPW10" s="75"/>
      <c r="FQK10" s="75"/>
      <c r="FQY10" s="75"/>
      <c r="FRM10" s="75"/>
      <c r="FSA10" s="75"/>
      <c r="FSO10" s="75"/>
      <c r="FTC10" s="75"/>
      <c r="FTQ10" s="75"/>
      <c r="FUE10" s="75"/>
      <c r="FUS10" s="75"/>
      <c r="FVG10" s="75"/>
      <c r="FVU10" s="75"/>
      <c r="FWI10" s="75"/>
      <c r="FWW10" s="75"/>
      <c r="FXK10" s="75"/>
      <c r="FXY10" s="75"/>
      <c r="FYM10" s="75"/>
      <c r="FZA10" s="75"/>
      <c r="FZO10" s="75"/>
      <c r="GAC10" s="75"/>
      <c r="GAQ10" s="75"/>
      <c r="GBE10" s="75"/>
      <c r="GBS10" s="75"/>
      <c r="GCG10" s="75"/>
      <c r="GCU10" s="75"/>
      <c r="GDI10" s="75"/>
      <c r="GDW10" s="75"/>
      <c r="GEK10" s="75"/>
      <c r="GEY10" s="75"/>
      <c r="GFM10" s="75"/>
      <c r="GGA10" s="75"/>
      <c r="GGO10" s="75"/>
      <c r="GHC10" s="75"/>
      <c r="GHQ10" s="75"/>
      <c r="GIE10" s="75"/>
      <c r="GIS10" s="75"/>
      <c r="GJG10" s="75"/>
      <c r="GJU10" s="75"/>
      <c r="GKI10" s="75"/>
      <c r="GKW10" s="75"/>
      <c r="GLK10" s="75"/>
      <c r="GLY10" s="75"/>
      <c r="GMM10" s="75"/>
      <c r="GNA10" s="75"/>
      <c r="GNO10" s="75"/>
      <c r="GOC10" s="75"/>
      <c r="GOQ10" s="75"/>
      <c r="GPE10" s="75"/>
      <c r="GPS10" s="75"/>
      <c r="GQG10" s="75"/>
      <c r="GQU10" s="75"/>
      <c r="GRI10" s="75"/>
      <c r="GRW10" s="75"/>
      <c r="GSK10" s="75"/>
      <c r="GSY10" s="75"/>
      <c r="GTM10" s="75"/>
      <c r="GUA10" s="75"/>
      <c r="GUO10" s="75"/>
      <c r="GVC10" s="75"/>
      <c r="GVQ10" s="75"/>
      <c r="GWE10" s="75"/>
      <c r="GWS10" s="75"/>
      <c r="GXG10" s="75"/>
      <c r="GXU10" s="75"/>
      <c r="GYI10" s="75"/>
      <c r="GYW10" s="75"/>
      <c r="GZK10" s="75"/>
      <c r="GZY10" s="75"/>
      <c r="HAM10" s="75"/>
      <c r="HBA10" s="75"/>
      <c r="HBO10" s="75"/>
      <c r="HCC10" s="75"/>
      <c r="HCQ10" s="75"/>
      <c r="HDE10" s="75"/>
      <c r="HDS10" s="75"/>
      <c r="HEG10" s="75"/>
      <c r="HEU10" s="75"/>
      <c r="HFI10" s="75"/>
      <c r="HFW10" s="75"/>
      <c r="HGK10" s="75"/>
      <c r="HGY10" s="75"/>
      <c r="HHM10" s="75"/>
      <c r="HIA10" s="75"/>
      <c r="HIO10" s="75"/>
      <c r="HJC10" s="75"/>
      <c r="HJQ10" s="75"/>
      <c r="HKE10" s="75"/>
      <c r="HKS10" s="75"/>
      <c r="HLG10" s="75"/>
      <c r="HLU10" s="75"/>
      <c r="HMI10" s="75"/>
      <c r="HMW10" s="75"/>
      <c r="HNK10" s="75"/>
      <c r="HNY10" s="75"/>
      <c r="HOM10" s="75"/>
      <c r="HPA10" s="75"/>
      <c r="HPO10" s="75"/>
      <c r="HQC10" s="75"/>
      <c r="HQQ10" s="75"/>
      <c r="HRE10" s="75"/>
      <c r="HRS10" s="75"/>
      <c r="HSG10" s="75"/>
      <c r="HSU10" s="75"/>
      <c r="HTI10" s="75"/>
      <c r="HTW10" s="75"/>
      <c r="HUK10" s="75"/>
      <c r="HUY10" s="75"/>
      <c r="HVM10" s="75"/>
      <c r="HWA10" s="75"/>
      <c r="HWO10" s="75"/>
      <c r="HXC10" s="75"/>
      <c r="HXQ10" s="75"/>
      <c r="HYE10" s="75"/>
      <c r="HYS10" s="75"/>
      <c r="HZG10" s="75"/>
      <c r="HZU10" s="75"/>
      <c r="IAI10" s="75"/>
      <c r="IAW10" s="75"/>
      <c r="IBK10" s="75"/>
      <c r="IBY10" s="75"/>
      <c r="ICM10" s="75"/>
      <c r="IDA10" s="75"/>
      <c r="IDO10" s="75"/>
      <c r="IEC10" s="75"/>
      <c r="IEQ10" s="75"/>
      <c r="IFE10" s="75"/>
      <c r="IFS10" s="75"/>
      <c r="IGG10" s="75"/>
      <c r="IGU10" s="75"/>
      <c r="IHI10" s="75"/>
      <c r="IHW10" s="75"/>
      <c r="IIK10" s="75"/>
      <c r="IIY10" s="75"/>
      <c r="IJM10" s="75"/>
      <c r="IKA10" s="75"/>
      <c r="IKO10" s="75"/>
      <c r="ILC10" s="75"/>
      <c r="ILQ10" s="75"/>
      <c r="IME10" s="75"/>
      <c r="IMS10" s="75"/>
      <c r="ING10" s="75"/>
      <c r="INU10" s="75"/>
      <c r="IOI10" s="75"/>
      <c r="IOW10" s="75"/>
      <c r="IPK10" s="75"/>
      <c r="IPY10" s="75"/>
      <c r="IQM10" s="75"/>
      <c r="IRA10" s="75"/>
      <c r="IRO10" s="75"/>
      <c r="ISC10" s="75"/>
      <c r="ISQ10" s="75"/>
      <c r="ITE10" s="75"/>
      <c r="ITS10" s="75"/>
      <c r="IUG10" s="75"/>
      <c r="IUU10" s="75"/>
      <c r="IVI10" s="75"/>
      <c r="IVW10" s="75"/>
      <c r="IWK10" s="75"/>
      <c r="IWY10" s="75"/>
      <c r="IXM10" s="75"/>
      <c r="IYA10" s="75"/>
      <c r="IYO10" s="75"/>
      <c r="IZC10" s="75"/>
      <c r="IZQ10" s="75"/>
      <c r="JAE10" s="75"/>
      <c r="JAS10" s="75"/>
      <c r="JBG10" s="75"/>
      <c r="JBU10" s="75"/>
      <c r="JCI10" s="75"/>
      <c r="JCW10" s="75"/>
      <c r="JDK10" s="75"/>
      <c r="JDY10" s="75"/>
      <c r="JEM10" s="75"/>
      <c r="JFA10" s="75"/>
      <c r="JFO10" s="75"/>
      <c r="JGC10" s="75"/>
      <c r="JGQ10" s="75"/>
      <c r="JHE10" s="75"/>
      <c r="JHS10" s="75"/>
      <c r="JIG10" s="75"/>
      <c r="JIU10" s="75"/>
      <c r="JJI10" s="75"/>
      <c r="JJW10" s="75"/>
      <c r="JKK10" s="75"/>
      <c r="JKY10" s="75"/>
      <c r="JLM10" s="75"/>
      <c r="JMA10" s="75"/>
      <c r="JMO10" s="75"/>
      <c r="JNC10" s="75"/>
      <c r="JNQ10" s="75"/>
      <c r="JOE10" s="75"/>
      <c r="JOS10" s="75"/>
      <c r="JPG10" s="75"/>
      <c r="JPU10" s="75"/>
      <c r="JQI10" s="75"/>
      <c r="JQW10" s="75"/>
      <c r="JRK10" s="75"/>
      <c r="JRY10" s="75"/>
      <c r="JSM10" s="75"/>
      <c r="JTA10" s="75"/>
      <c r="JTO10" s="75"/>
      <c r="JUC10" s="75"/>
      <c r="JUQ10" s="75"/>
      <c r="JVE10" s="75"/>
      <c r="JVS10" s="75"/>
      <c r="JWG10" s="75"/>
      <c r="JWU10" s="75"/>
      <c r="JXI10" s="75"/>
      <c r="JXW10" s="75"/>
      <c r="JYK10" s="75"/>
      <c r="JYY10" s="75"/>
      <c r="JZM10" s="75"/>
      <c r="KAA10" s="75"/>
      <c r="KAO10" s="75"/>
      <c r="KBC10" s="75"/>
      <c r="KBQ10" s="75"/>
      <c r="KCE10" s="75"/>
      <c r="KCS10" s="75"/>
      <c r="KDG10" s="75"/>
      <c r="KDU10" s="75"/>
      <c r="KEI10" s="75"/>
      <c r="KEW10" s="75"/>
      <c r="KFK10" s="75"/>
      <c r="KFY10" s="75"/>
      <c r="KGM10" s="75"/>
      <c r="KHA10" s="75"/>
      <c r="KHO10" s="75"/>
      <c r="KIC10" s="75"/>
      <c r="KIQ10" s="75"/>
      <c r="KJE10" s="75"/>
      <c r="KJS10" s="75"/>
      <c r="KKG10" s="75"/>
      <c r="KKU10" s="75"/>
      <c r="KLI10" s="75"/>
      <c r="KLW10" s="75"/>
      <c r="KMK10" s="75"/>
      <c r="KMY10" s="75"/>
      <c r="KNM10" s="75"/>
      <c r="KOA10" s="75"/>
      <c r="KOO10" s="75"/>
      <c r="KPC10" s="75"/>
      <c r="KPQ10" s="75"/>
      <c r="KQE10" s="75"/>
      <c r="KQS10" s="75"/>
      <c r="KRG10" s="75"/>
      <c r="KRU10" s="75"/>
      <c r="KSI10" s="75"/>
      <c r="KSW10" s="75"/>
      <c r="KTK10" s="75"/>
      <c r="KTY10" s="75"/>
      <c r="KUM10" s="75"/>
      <c r="KVA10" s="75"/>
      <c r="KVO10" s="75"/>
      <c r="KWC10" s="75"/>
      <c r="KWQ10" s="75"/>
      <c r="KXE10" s="75"/>
      <c r="KXS10" s="75"/>
      <c r="KYG10" s="75"/>
      <c r="KYU10" s="75"/>
      <c r="KZI10" s="75"/>
      <c r="KZW10" s="75"/>
      <c r="LAK10" s="75"/>
      <c r="LAY10" s="75"/>
      <c r="LBM10" s="75"/>
      <c r="LCA10" s="75"/>
      <c r="LCO10" s="75"/>
      <c r="LDC10" s="75"/>
      <c r="LDQ10" s="75"/>
      <c r="LEE10" s="75"/>
      <c r="LES10" s="75"/>
      <c r="LFG10" s="75"/>
      <c r="LFU10" s="75"/>
      <c r="LGI10" s="75"/>
      <c r="LGW10" s="75"/>
      <c r="LHK10" s="75"/>
      <c r="LHY10" s="75"/>
      <c r="LIM10" s="75"/>
      <c r="LJA10" s="75"/>
      <c r="LJO10" s="75"/>
      <c r="LKC10" s="75"/>
      <c r="LKQ10" s="75"/>
      <c r="LLE10" s="75"/>
      <c r="LLS10" s="75"/>
      <c r="LMG10" s="75"/>
      <c r="LMU10" s="75"/>
      <c r="LNI10" s="75"/>
      <c r="LNW10" s="75"/>
      <c r="LOK10" s="75"/>
      <c r="LOY10" s="75"/>
      <c r="LPM10" s="75"/>
      <c r="LQA10" s="75"/>
      <c r="LQO10" s="75"/>
      <c r="LRC10" s="75"/>
      <c r="LRQ10" s="75"/>
      <c r="LSE10" s="75"/>
      <c r="LSS10" s="75"/>
      <c r="LTG10" s="75"/>
      <c r="LTU10" s="75"/>
      <c r="LUI10" s="75"/>
      <c r="LUW10" s="75"/>
      <c r="LVK10" s="75"/>
      <c r="LVY10" s="75"/>
      <c r="LWM10" s="75"/>
      <c r="LXA10" s="75"/>
      <c r="LXO10" s="75"/>
      <c r="LYC10" s="75"/>
      <c r="LYQ10" s="75"/>
      <c r="LZE10" s="75"/>
      <c r="LZS10" s="75"/>
      <c r="MAG10" s="75"/>
      <c r="MAU10" s="75"/>
      <c r="MBI10" s="75"/>
      <c r="MBW10" s="75"/>
      <c r="MCK10" s="75"/>
      <c r="MCY10" s="75"/>
      <c r="MDM10" s="75"/>
      <c r="MEA10" s="75"/>
      <c r="MEO10" s="75"/>
      <c r="MFC10" s="75"/>
      <c r="MFQ10" s="75"/>
      <c r="MGE10" s="75"/>
      <c r="MGS10" s="75"/>
      <c r="MHG10" s="75"/>
      <c r="MHU10" s="75"/>
      <c r="MII10" s="75"/>
      <c r="MIW10" s="75"/>
      <c r="MJK10" s="75"/>
      <c r="MJY10" s="75"/>
      <c r="MKM10" s="75"/>
      <c r="MLA10" s="75"/>
      <c r="MLO10" s="75"/>
      <c r="MMC10" s="75"/>
      <c r="MMQ10" s="75"/>
      <c r="MNE10" s="75"/>
      <c r="MNS10" s="75"/>
      <c r="MOG10" s="75"/>
      <c r="MOU10" s="75"/>
      <c r="MPI10" s="75"/>
      <c r="MPW10" s="75"/>
      <c r="MQK10" s="75"/>
      <c r="MQY10" s="75"/>
      <c r="MRM10" s="75"/>
      <c r="MSA10" s="75"/>
      <c r="MSO10" s="75"/>
      <c r="MTC10" s="75"/>
      <c r="MTQ10" s="75"/>
      <c r="MUE10" s="75"/>
      <c r="MUS10" s="75"/>
      <c r="MVG10" s="75"/>
      <c r="MVU10" s="75"/>
      <c r="MWI10" s="75"/>
      <c r="MWW10" s="75"/>
      <c r="MXK10" s="75"/>
      <c r="MXY10" s="75"/>
      <c r="MYM10" s="75"/>
      <c r="MZA10" s="75"/>
      <c r="MZO10" s="75"/>
      <c r="NAC10" s="75"/>
      <c r="NAQ10" s="75"/>
      <c r="NBE10" s="75"/>
      <c r="NBS10" s="75"/>
      <c r="NCG10" s="75"/>
      <c r="NCU10" s="75"/>
      <c r="NDI10" s="75"/>
      <c r="NDW10" s="75"/>
      <c r="NEK10" s="75"/>
      <c r="NEY10" s="75"/>
      <c r="NFM10" s="75"/>
      <c r="NGA10" s="75"/>
      <c r="NGO10" s="75"/>
      <c r="NHC10" s="75"/>
      <c r="NHQ10" s="75"/>
      <c r="NIE10" s="75"/>
      <c r="NIS10" s="75"/>
      <c r="NJG10" s="75"/>
      <c r="NJU10" s="75"/>
      <c r="NKI10" s="75"/>
      <c r="NKW10" s="75"/>
      <c r="NLK10" s="75"/>
      <c r="NLY10" s="75"/>
      <c r="NMM10" s="75"/>
      <c r="NNA10" s="75"/>
      <c r="NNO10" s="75"/>
      <c r="NOC10" s="75"/>
      <c r="NOQ10" s="75"/>
      <c r="NPE10" s="75"/>
      <c r="NPS10" s="75"/>
      <c r="NQG10" s="75"/>
      <c r="NQU10" s="75"/>
      <c r="NRI10" s="75"/>
      <c r="NRW10" s="75"/>
      <c r="NSK10" s="75"/>
      <c r="NSY10" s="75"/>
      <c r="NTM10" s="75"/>
      <c r="NUA10" s="75"/>
      <c r="NUO10" s="75"/>
      <c r="NVC10" s="75"/>
      <c r="NVQ10" s="75"/>
      <c r="NWE10" s="75"/>
      <c r="NWS10" s="75"/>
      <c r="NXG10" s="75"/>
      <c r="NXU10" s="75"/>
      <c r="NYI10" s="75"/>
      <c r="NYW10" s="75"/>
      <c r="NZK10" s="75"/>
      <c r="NZY10" s="75"/>
      <c r="OAM10" s="75"/>
      <c r="OBA10" s="75"/>
      <c r="OBO10" s="75"/>
      <c r="OCC10" s="75"/>
      <c r="OCQ10" s="75"/>
      <c r="ODE10" s="75"/>
      <c r="ODS10" s="75"/>
      <c r="OEG10" s="75"/>
      <c r="OEU10" s="75"/>
      <c r="OFI10" s="75"/>
      <c r="OFW10" s="75"/>
      <c r="OGK10" s="75"/>
      <c r="OGY10" s="75"/>
      <c r="OHM10" s="75"/>
      <c r="OIA10" s="75"/>
      <c r="OIO10" s="75"/>
      <c r="OJC10" s="75"/>
      <c r="OJQ10" s="75"/>
      <c r="OKE10" s="75"/>
      <c r="OKS10" s="75"/>
      <c r="OLG10" s="75"/>
      <c r="OLU10" s="75"/>
      <c r="OMI10" s="75"/>
      <c r="OMW10" s="75"/>
      <c r="ONK10" s="75"/>
      <c r="ONY10" s="75"/>
      <c r="OOM10" s="75"/>
      <c r="OPA10" s="75"/>
      <c r="OPO10" s="75"/>
      <c r="OQC10" s="75"/>
      <c r="OQQ10" s="75"/>
      <c r="ORE10" s="75"/>
      <c r="ORS10" s="75"/>
      <c r="OSG10" s="75"/>
      <c r="OSU10" s="75"/>
      <c r="OTI10" s="75"/>
      <c r="OTW10" s="75"/>
      <c r="OUK10" s="75"/>
      <c r="OUY10" s="75"/>
      <c r="OVM10" s="75"/>
      <c r="OWA10" s="75"/>
      <c r="OWO10" s="75"/>
      <c r="OXC10" s="75"/>
      <c r="OXQ10" s="75"/>
      <c r="OYE10" s="75"/>
      <c r="OYS10" s="75"/>
      <c r="OZG10" s="75"/>
      <c r="OZU10" s="75"/>
      <c r="PAI10" s="75"/>
      <c r="PAW10" s="75"/>
      <c r="PBK10" s="75"/>
      <c r="PBY10" s="75"/>
      <c r="PCM10" s="75"/>
      <c r="PDA10" s="75"/>
      <c r="PDO10" s="75"/>
      <c r="PEC10" s="75"/>
      <c r="PEQ10" s="75"/>
      <c r="PFE10" s="75"/>
      <c r="PFS10" s="75"/>
      <c r="PGG10" s="75"/>
      <c r="PGU10" s="75"/>
      <c r="PHI10" s="75"/>
      <c r="PHW10" s="75"/>
      <c r="PIK10" s="75"/>
      <c r="PIY10" s="75"/>
      <c r="PJM10" s="75"/>
      <c r="PKA10" s="75"/>
      <c r="PKO10" s="75"/>
      <c r="PLC10" s="75"/>
      <c r="PLQ10" s="75"/>
      <c r="PME10" s="75"/>
      <c r="PMS10" s="75"/>
      <c r="PNG10" s="75"/>
      <c r="PNU10" s="75"/>
      <c r="POI10" s="75"/>
      <c r="POW10" s="75"/>
      <c r="PPK10" s="75"/>
      <c r="PPY10" s="75"/>
      <c r="PQM10" s="75"/>
      <c r="PRA10" s="75"/>
      <c r="PRO10" s="75"/>
      <c r="PSC10" s="75"/>
      <c r="PSQ10" s="75"/>
      <c r="PTE10" s="75"/>
      <c r="PTS10" s="75"/>
      <c r="PUG10" s="75"/>
      <c r="PUU10" s="75"/>
      <c r="PVI10" s="75"/>
      <c r="PVW10" s="75"/>
      <c r="PWK10" s="75"/>
      <c r="PWY10" s="75"/>
      <c r="PXM10" s="75"/>
      <c r="PYA10" s="75"/>
      <c r="PYO10" s="75"/>
      <c r="PZC10" s="75"/>
      <c r="PZQ10" s="75"/>
      <c r="QAE10" s="75"/>
      <c r="QAS10" s="75"/>
      <c r="QBG10" s="75"/>
      <c r="QBU10" s="75"/>
      <c r="QCI10" s="75"/>
      <c r="QCW10" s="75"/>
      <c r="QDK10" s="75"/>
      <c r="QDY10" s="75"/>
      <c r="QEM10" s="75"/>
      <c r="QFA10" s="75"/>
      <c r="QFO10" s="75"/>
      <c r="QGC10" s="75"/>
      <c r="QGQ10" s="75"/>
      <c r="QHE10" s="75"/>
      <c r="QHS10" s="75"/>
      <c r="QIG10" s="75"/>
      <c r="QIU10" s="75"/>
      <c r="QJI10" s="75"/>
      <c r="QJW10" s="75"/>
      <c r="QKK10" s="75"/>
      <c r="QKY10" s="75"/>
      <c r="QLM10" s="75"/>
      <c r="QMA10" s="75"/>
      <c r="QMO10" s="75"/>
      <c r="QNC10" s="75"/>
      <c r="QNQ10" s="75"/>
      <c r="QOE10" s="75"/>
      <c r="QOS10" s="75"/>
      <c r="QPG10" s="75"/>
      <c r="QPU10" s="75"/>
      <c r="QQI10" s="75"/>
      <c r="QQW10" s="75"/>
      <c r="QRK10" s="75"/>
      <c r="QRY10" s="75"/>
      <c r="QSM10" s="75"/>
      <c r="QTA10" s="75"/>
      <c r="QTO10" s="75"/>
      <c r="QUC10" s="75"/>
      <c r="QUQ10" s="75"/>
      <c r="QVE10" s="75"/>
      <c r="QVS10" s="75"/>
      <c r="QWG10" s="75"/>
      <c r="QWU10" s="75"/>
      <c r="QXI10" s="75"/>
      <c r="QXW10" s="75"/>
      <c r="QYK10" s="75"/>
      <c r="QYY10" s="75"/>
      <c r="QZM10" s="75"/>
      <c r="RAA10" s="75"/>
      <c r="RAO10" s="75"/>
      <c r="RBC10" s="75"/>
      <c r="RBQ10" s="75"/>
      <c r="RCE10" s="75"/>
      <c r="RCS10" s="75"/>
      <c r="RDG10" s="75"/>
      <c r="RDU10" s="75"/>
      <c r="REI10" s="75"/>
      <c r="REW10" s="75"/>
      <c r="RFK10" s="75"/>
      <c r="RFY10" s="75"/>
      <c r="RGM10" s="75"/>
      <c r="RHA10" s="75"/>
      <c r="RHO10" s="75"/>
      <c r="RIC10" s="75"/>
      <c r="RIQ10" s="75"/>
      <c r="RJE10" s="75"/>
      <c r="RJS10" s="75"/>
      <c r="RKG10" s="75"/>
      <c r="RKU10" s="75"/>
      <c r="RLI10" s="75"/>
      <c r="RLW10" s="75"/>
      <c r="RMK10" s="75"/>
      <c r="RMY10" s="75"/>
      <c r="RNM10" s="75"/>
      <c r="ROA10" s="75"/>
      <c r="ROO10" s="75"/>
      <c r="RPC10" s="75"/>
      <c r="RPQ10" s="75"/>
      <c r="RQE10" s="75"/>
      <c r="RQS10" s="75"/>
      <c r="RRG10" s="75"/>
      <c r="RRU10" s="75"/>
      <c r="RSI10" s="75"/>
      <c r="RSW10" s="75"/>
      <c r="RTK10" s="75"/>
      <c r="RTY10" s="75"/>
      <c r="RUM10" s="75"/>
      <c r="RVA10" s="75"/>
      <c r="RVO10" s="75"/>
      <c r="RWC10" s="75"/>
      <c r="RWQ10" s="75"/>
      <c r="RXE10" s="75"/>
      <c r="RXS10" s="75"/>
      <c r="RYG10" s="75"/>
      <c r="RYU10" s="75"/>
      <c r="RZI10" s="75"/>
      <c r="RZW10" s="75"/>
      <c r="SAK10" s="75"/>
      <c r="SAY10" s="75"/>
      <c r="SBM10" s="75"/>
      <c r="SCA10" s="75"/>
      <c r="SCO10" s="75"/>
      <c r="SDC10" s="75"/>
      <c r="SDQ10" s="75"/>
      <c r="SEE10" s="75"/>
      <c r="SES10" s="75"/>
      <c r="SFG10" s="75"/>
      <c r="SFU10" s="75"/>
      <c r="SGI10" s="75"/>
      <c r="SGW10" s="75"/>
      <c r="SHK10" s="75"/>
      <c r="SHY10" s="75"/>
      <c r="SIM10" s="75"/>
      <c r="SJA10" s="75"/>
      <c r="SJO10" s="75"/>
      <c r="SKC10" s="75"/>
      <c r="SKQ10" s="75"/>
      <c r="SLE10" s="75"/>
      <c r="SLS10" s="75"/>
      <c r="SMG10" s="75"/>
      <c r="SMU10" s="75"/>
      <c r="SNI10" s="75"/>
      <c r="SNW10" s="75"/>
      <c r="SOK10" s="75"/>
      <c r="SOY10" s="75"/>
      <c r="SPM10" s="75"/>
      <c r="SQA10" s="75"/>
      <c r="SQO10" s="75"/>
      <c r="SRC10" s="75"/>
      <c r="SRQ10" s="75"/>
      <c r="SSE10" s="75"/>
      <c r="SSS10" s="75"/>
      <c r="STG10" s="75"/>
      <c r="STU10" s="75"/>
      <c r="SUI10" s="75"/>
      <c r="SUW10" s="75"/>
      <c r="SVK10" s="75"/>
      <c r="SVY10" s="75"/>
      <c r="SWM10" s="75"/>
      <c r="SXA10" s="75"/>
      <c r="SXO10" s="75"/>
      <c r="SYC10" s="75"/>
      <c r="SYQ10" s="75"/>
      <c r="SZE10" s="75"/>
      <c r="SZS10" s="75"/>
      <c r="TAG10" s="75"/>
      <c r="TAU10" s="75"/>
      <c r="TBI10" s="75"/>
      <c r="TBW10" s="75"/>
      <c r="TCK10" s="75"/>
      <c r="TCY10" s="75"/>
      <c r="TDM10" s="75"/>
      <c r="TEA10" s="75"/>
      <c r="TEO10" s="75"/>
      <c r="TFC10" s="75"/>
      <c r="TFQ10" s="75"/>
      <c r="TGE10" s="75"/>
      <c r="TGS10" s="75"/>
      <c r="THG10" s="75"/>
      <c r="THU10" s="75"/>
      <c r="TII10" s="75"/>
      <c r="TIW10" s="75"/>
      <c r="TJK10" s="75"/>
      <c r="TJY10" s="75"/>
      <c r="TKM10" s="75"/>
      <c r="TLA10" s="75"/>
      <c r="TLO10" s="75"/>
      <c r="TMC10" s="75"/>
      <c r="TMQ10" s="75"/>
      <c r="TNE10" s="75"/>
      <c r="TNS10" s="75"/>
      <c r="TOG10" s="75"/>
      <c r="TOU10" s="75"/>
      <c r="TPI10" s="75"/>
      <c r="TPW10" s="75"/>
      <c r="TQK10" s="75"/>
      <c r="TQY10" s="75"/>
      <c r="TRM10" s="75"/>
      <c r="TSA10" s="75"/>
      <c r="TSO10" s="75"/>
      <c r="TTC10" s="75"/>
      <c r="TTQ10" s="75"/>
      <c r="TUE10" s="75"/>
      <c r="TUS10" s="75"/>
      <c r="TVG10" s="75"/>
      <c r="TVU10" s="75"/>
      <c r="TWI10" s="75"/>
      <c r="TWW10" s="75"/>
      <c r="TXK10" s="75"/>
      <c r="TXY10" s="75"/>
      <c r="TYM10" s="75"/>
      <c r="TZA10" s="75"/>
      <c r="TZO10" s="75"/>
      <c r="UAC10" s="75"/>
      <c r="UAQ10" s="75"/>
      <c r="UBE10" s="75"/>
      <c r="UBS10" s="75"/>
      <c r="UCG10" s="75"/>
      <c r="UCU10" s="75"/>
      <c r="UDI10" s="75"/>
      <c r="UDW10" s="75"/>
      <c r="UEK10" s="75"/>
      <c r="UEY10" s="75"/>
      <c r="UFM10" s="75"/>
      <c r="UGA10" s="75"/>
      <c r="UGO10" s="75"/>
      <c r="UHC10" s="75"/>
      <c r="UHQ10" s="75"/>
      <c r="UIE10" s="75"/>
      <c r="UIS10" s="75"/>
      <c r="UJG10" s="75"/>
      <c r="UJU10" s="75"/>
      <c r="UKI10" s="75"/>
      <c r="UKW10" s="75"/>
      <c r="ULK10" s="75"/>
      <c r="ULY10" s="75"/>
      <c r="UMM10" s="75"/>
      <c r="UNA10" s="75"/>
      <c r="UNO10" s="75"/>
      <c r="UOC10" s="75"/>
      <c r="UOQ10" s="75"/>
      <c r="UPE10" s="75"/>
      <c r="UPS10" s="75"/>
      <c r="UQG10" s="75"/>
      <c r="UQU10" s="75"/>
      <c r="URI10" s="75"/>
      <c r="URW10" s="75"/>
      <c r="USK10" s="75"/>
      <c r="USY10" s="75"/>
      <c r="UTM10" s="75"/>
      <c r="UUA10" s="75"/>
      <c r="UUO10" s="75"/>
      <c r="UVC10" s="75"/>
      <c r="UVQ10" s="75"/>
      <c r="UWE10" s="75"/>
      <c r="UWS10" s="75"/>
      <c r="UXG10" s="75"/>
      <c r="UXU10" s="75"/>
      <c r="UYI10" s="75"/>
      <c r="UYW10" s="75"/>
      <c r="UZK10" s="75"/>
      <c r="UZY10" s="75"/>
      <c r="VAM10" s="75"/>
      <c r="VBA10" s="75"/>
      <c r="VBO10" s="75"/>
      <c r="VCC10" s="75"/>
      <c r="VCQ10" s="75"/>
      <c r="VDE10" s="75"/>
      <c r="VDS10" s="75"/>
      <c r="VEG10" s="75"/>
      <c r="VEU10" s="75"/>
      <c r="VFI10" s="75"/>
      <c r="VFW10" s="75"/>
      <c r="VGK10" s="75"/>
      <c r="VGY10" s="75"/>
      <c r="VHM10" s="75"/>
      <c r="VIA10" s="75"/>
      <c r="VIO10" s="75"/>
      <c r="VJC10" s="75"/>
      <c r="VJQ10" s="75"/>
      <c r="VKE10" s="75"/>
      <c r="VKS10" s="75"/>
      <c r="VLG10" s="75"/>
      <c r="VLU10" s="75"/>
      <c r="VMI10" s="75"/>
      <c r="VMW10" s="75"/>
      <c r="VNK10" s="75"/>
      <c r="VNY10" s="75"/>
      <c r="VOM10" s="75"/>
      <c r="VPA10" s="75"/>
      <c r="VPO10" s="75"/>
      <c r="VQC10" s="75"/>
      <c r="VQQ10" s="75"/>
      <c r="VRE10" s="75"/>
      <c r="VRS10" s="75"/>
      <c r="VSG10" s="75"/>
      <c r="VSU10" s="75"/>
      <c r="VTI10" s="75"/>
      <c r="VTW10" s="75"/>
      <c r="VUK10" s="75"/>
      <c r="VUY10" s="75"/>
      <c r="VVM10" s="75"/>
      <c r="VWA10" s="75"/>
      <c r="VWO10" s="75"/>
      <c r="VXC10" s="75"/>
      <c r="VXQ10" s="75"/>
      <c r="VYE10" s="75"/>
      <c r="VYS10" s="75"/>
      <c r="VZG10" s="75"/>
      <c r="VZU10" s="75"/>
      <c r="WAI10" s="75"/>
      <c r="WAW10" s="75"/>
      <c r="WBK10" s="75"/>
      <c r="WBY10" s="75"/>
      <c r="WCM10" s="75"/>
      <c r="WDA10" s="75"/>
      <c r="WDO10" s="75"/>
      <c r="WEC10" s="75"/>
      <c r="WEQ10" s="75"/>
      <c r="WFE10" s="75"/>
      <c r="WFS10" s="75"/>
      <c r="WGG10" s="75"/>
      <c r="WGU10" s="75"/>
      <c r="WHI10" s="75"/>
      <c r="WHW10" s="75"/>
      <c r="WIK10" s="75"/>
      <c r="WIY10" s="75"/>
      <c r="WJM10" s="75"/>
      <c r="WKA10" s="75"/>
      <c r="WKO10" s="75"/>
      <c r="WLC10" s="75"/>
      <c r="WLQ10" s="75"/>
      <c r="WME10" s="75"/>
      <c r="WMS10" s="75"/>
      <c r="WNG10" s="75"/>
      <c r="WNU10" s="75"/>
      <c r="WOI10" s="75"/>
      <c r="WOW10" s="75"/>
      <c r="WPK10" s="75"/>
      <c r="WPY10" s="75"/>
      <c r="WQM10" s="75"/>
      <c r="WRA10" s="75"/>
      <c r="WRO10" s="75"/>
      <c r="WSC10" s="75"/>
      <c r="WSQ10" s="75"/>
      <c r="WTE10" s="75"/>
      <c r="WTS10" s="75"/>
      <c r="WUG10" s="75"/>
      <c r="WUU10" s="75"/>
      <c r="WVI10" s="75"/>
      <c r="WVW10" s="75"/>
      <c r="WWK10" s="75"/>
      <c r="WWY10" s="75"/>
      <c r="WXM10" s="75"/>
      <c r="WYA10" s="75"/>
      <c r="WYO10" s="75"/>
      <c r="WZC10" s="75"/>
      <c r="WZQ10" s="75"/>
      <c r="XAE10" s="75"/>
      <c r="XAS10" s="75"/>
      <c r="XBG10" s="75"/>
      <c r="XBU10" s="75"/>
      <c r="XCI10" s="75"/>
      <c r="XCW10" s="75"/>
      <c r="XDK10" s="75"/>
      <c r="XDY10" s="75"/>
      <c r="XEM10" s="75"/>
      <c r="XFA10" s="75"/>
    </row>
    <row r="11" spans="1:1023 1037:2045 2059:3067 3081:4089 4103:5111 5125:6133 6147:7155 7169:8191 8205:9213 9227:10235 10249:11257 11271:12279 12293:13301 13315:14323 14337:15359 15373:16381" s="74" customFormat="1" x14ac:dyDescent="0.2">
      <c r="A11" s="76" t="s">
        <v>52</v>
      </c>
      <c r="B11" s="93">
        <f>SUM(B8:B10)</f>
        <v>2610.5685900514995</v>
      </c>
      <c r="C11" s="94">
        <f t="shared" ref="C11:BC11" si="2">SUM(C8:C10)</f>
        <v>2667.5222902613</v>
      </c>
      <c r="D11" s="94">
        <f t="shared" si="2"/>
        <v>2948.4815734101003</v>
      </c>
      <c r="E11" s="94">
        <f t="shared" si="2"/>
        <v>3060.9943526522002</v>
      </c>
      <c r="F11" s="94">
        <f t="shared" si="2"/>
        <v>3127.2398068261</v>
      </c>
      <c r="G11" s="94">
        <f t="shared" si="2"/>
        <v>3175.0010988057002</v>
      </c>
      <c r="H11" s="94">
        <f t="shared" si="2"/>
        <v>3226.2022991601998</v>
      </c>
      <c r="I11" s="94">
        <f t="shared" si="2"/>
        <v>3075.0677956456002</v>
      </c>
      <c r="J11" s="94">
        <f t="shared" si="2"/>
        <v>2764.4473878641998</v>
      </c>
      <c r="K11" s="94">
        <f t="shared" si="2"/>
        <v>3365.1751271181001</v>
      </c>
      <c r="L11" s="94">
        <f t="shared" si="2"/>
        <v>3465.6859310493001</v>
      </c>
      <c r="M11" s="94">
        <f t="shared" si="2"/>
        <v>3805.6941951461999</v>
      </c>
      <c r="N11" s="94">
        <f t="shared" si="2"/>
        <v>3387.0472400356998</v>
      </c>
      <c r="O11" s="95">
        <f t="shared" si="2"/>
        <v>3318.0005810383</v>
      </c>
      <c r="P11" s="94">
        <f t="shared" si="2"/>
        <v>3652.4432122729995</v>
      </c>
      <c r="Q11" s="94">
        <f t="shared" si="2"/>
        <v>3671.8379286243999</v>
      </c>
      <c r="R11" s="94">
        <f t="shared" si="2"/>
        <v>3508.5252043987002</v>
      </c>
      <c r="S11" s="94">
        <f t="shared" si="2"/>
        <v>3470.8822433304003</v>
      </c>
      <c r="T11" s="94">
        <f t="shared" si="2"/>
        <v>3781.6653233364</v>
      </c>
      <c r="U11" s="94">
        <f t="shared" si="2"/>
        <v>4296.1223596093005</v>
      </c>
      <c r="V11" s="94">
        <f t="shared" si="2"/>
        <v>4418.5685894835433</v>
      </c>
      <c r="W11" s="94">
        <f t="shared" si="2"/>
        <v>4804.6322110182109</v>
      </c>
      <c r="X11" s="94">
        <f t="shared" si="2"/>
        <v>5064.4037241226015</v>
      </c>
      <c r="Y11" s="94">
        <f t="shared" si="2"/>
        <v>5223.8538764748337</v>
      </c>
      <c r="Z11" s="94">
        <f t="shared" si="2"/>
        <v>4780.8914630902191</v>
      </c>
      <c r="AA11" s="94">
        <f t="shared" si="2"/>
        <v>5079.8866557765341</v>
      </c>
      <c r="AB11" s="94">
        <f t="shared" si="2"/>
        <v>5031.6485639470275</v>
      </c>
      <c r="AC11" s="96">
        <f t="shared" si="2"/>
        <v>4948.5249126351637</v>
      </c>
      <c r="AD11" s="96">
        <f t="shared" si="2"/>
        <v>4875.8900819900018</v>
      </c>
      <c r="AE11" s="96">
        <f t="shared" si="2"/>
        <v>5110.8241718243116</v>
      </c>
      <c r="AF11" s="96">
        <f t="shared" si="2"/>
        <v>5164.3919714038311</v>
      </c>
      <c r="AG11" s="96">
        <f t="shared" si="2"/>
        <v>5368.068885755717</v>
      </c>
      <c r="AH11" s="96">
        <f t="shared" si="2"/>
        <v>5684.1812276645842</v>
      </c>
      <c r="AI11" s="96">
        <f t="shared" si="2"/>
        <v>5909.5568653374494</v>
      </c>
      <c r="AJ11" s="96">
        <f t="shared" si="2"/>
        <v>6454.9348946947375</v>
      </c>
      <c r="AK11" s="96">
        <f t="shared" si="2"/>
        <v>6959.8331390902504</v>
      </c>
      <c r="AL11" s="96">
        <f t="shared" si="2"/>
        <v>7535.833398099192</v>
      </c>
      <c r="AM11" s="96">
        <f t="shared" si="2"/>
        <v>8044.5733895914464</v>
      </c>
      <c r="AN11" s="96">
        <f t="shared" si="2"/>
        <v>8540.6768094923445</v>
      </c>
      <c r="AO11" s="94">
        <f t="shared" si="2"/>
        <v>9066.3143400796089</v>
      </c>
      <c r="AP11" s="97">
        <f t="shared" si="2"/>
        <v>9632.9381158439355</v>
      </c>
      <c r="AQ11" s="97">
        <f t="shared" si="2"/>
        <v>10449.106598490724</v>
      </c>
      <c r="AR11" s="97">
        <f t="shared" si="2"/>
        <v>11402.504267014554</v>
      </c>
      <c r="AS11" s="97">
        <f t="shared" si="2"/>
        <v>11655.88453639519</v>
      </c>
      <c r="AT11" s="97">
        <f t="shared" si="2"/>
        <v>12424.583950332973</v>
      </c>
      <c r="AU11" s="97">
        <f t="shared" si="2"/>
        <v>14189.641502349103</v>
      </c>
      <c r="AV11" s="97">
        <f t="shared" si="2"/>
        <v>15506.325232046109</v>
      </c>
      <c r="AW11" s="97">
        <f t="shared" si="2"/>
        <v>16996.500140365224</v>
      </c>
      <c r="AX11" s="97">
        <f t="shared" si="2"/>
        <v>18443.708269730785</v>
      </c>
      <c r="AY11" s="97" t="e">
        <f t="shared" si="2"/>
        <v>#VALUE!</v>
      </c>
      <c r="AZ11" s="97">
        <f t="shared" si="2"/>
        <v>21584.174213317045</v>
      </c>
      <c r="BA11" s="97">
        <f t="shared" si="2"/>
        <v>23341.924510337369</v>
      </c>
      <c r="BB11" s="97">
        <f t="shared" si="2"/>
        <v>25013.500702683661</v>
      </c>
      <c r="BC11" s="97">
        <f t="shared" si="2"/>
        <v>26912.608370881822</v>
      </c>
      <c r="BD11" s="97">
        <f>SUM(BD8:BD10)</f>
        <v>28694.23534169624</v>
      </c>
      <c r="BE11" s="97">
        <f>SUM(BE8:BE10)</f>
        <v>30162.359433626927</v>
      </c>
      <c r="BS11" s="75"/>
      <c r="CG11" s="75"/>
      <c r="CU11" s="75"/>
      <c r="DI11" s="75"/>
      <c r="DW11" s="75"/>
      <c r="EK11" s="75"/>
      <c r="EY11" s="75"/>
      <c r="FM11" s="75"/>
      <c r="GA11" s="75"/>
      <c r="GO11" s="75"/>
      <c r="HC11" s="75"/>
      <c r="HQ11" s="75"/>
      <c r="IE11" s="75"/>
      <c r="IS11" s="75"/>
      <c r="JG11" s="75"/>
      <c r="JU11" s="75"/>
      <c r="KI11" s="75"/>
      <c r="KW11" s="75"/>
      <c r="LK11" s="75"/>
      <c r="LY11" s="75"/>
      <c r="MM11" s="75"/>
      <c r="NA11" s="75"/>
      <c r="NO11" s="75"/>
      <c r="OC11" s="75"/>
      <c r="OQ11" s="75"/>
      <c r="PE11" s="75"/>
      <c r="PS11" s="75"/>
      <c r="QG11" s="75"/>
      <c r="QU11" s="75"/>
      <c r="RI11" s="75"/>
      <c r="RW11" s="75"/>
      <c r="SK11" s="75"/>
      <c r="SY11" s="75"/>
      <c r="TM11" s="75"/>
      <c r="UA11" s="75"/>
      <c r="UO11" s="75"/>
      <c r="VC11" s="75"/>
      <c r="VQ11" s="75"/>
      <c r="WE11" s="75"/>
      <c r="WS11" s="75"/>
      <c r="XG11" s="75"/>
      <c r="XU11" s="75"/>
      <c r="YI11" s="75"/>
      <c r="YW11" s="75"/>
      <c r="ZK11" s="75"/>
      <c r="ZY11" s="75"/>
      <c r="AAM11" s="75"/>
      <c r="ABA11" s="75"/>
      <c r="ABO11" s="75"/>
      <c r="ACC11" s="75"/>
      <c r="ACQ11" s="75"/>
      <c r="ADE11" s="75"/>
      <c r="ADS11" s="75"/>
      <c r="AEG11" s="75"/>
      <c r="AEU11" s="75"/>
      <c r="AFI11" s="75"/>
      <c r="AFW11" s="75"/>
      <c r="AGK11" s="75"/>
      <c r="AGY11" s="75"/>
      <c r="AHM11" s="75"/>
      <c r="AIA11" s="75"/>
      <c r="AIO11" s="75"/>
      <c r="AJC11" s="75"/>
      <c r="AJQ11" s="75"/>
      <c r="AKE11" s="75"/>
      <c r="AKS11" s="75"/>
      <c r="ALG11" s="75"/>
      <c r="ALU11" s="75"/>
      <c r="AMI11" s="75"/>
      <c r="AMW11" s="75"/>
      <c r="ANK11" s="75"/>
      <c r="ANY11" s="75"/>
      <c r="AOM11" s="75"/>
      <c r="APA11" s="75"/>
      <c r="APO11" s="75"/>
      <c r="AQC11" s="75"/>
      <c r="AQQ11" s="75"/>
      <c r="ARE11" s="75"/>
      <c r="ARS11" s="75"/>
      <c r="ASG11" s="75"/>
      <c r="ASU11" s="75"/>
      <c r="ATI11" s="75"/>
      <c r="ATW11" s="75"/>
      <c r="AUK11" s="75"/>
      <c r="AUY11" s="75"/>
      <c r="AVM11" s="75"/>
      <c r="AWA11" s="75"/>
      <c r="AWO11" s="75"/>
      <c r="AXC11" s="75"/>
      <c r="AXQ11" s="75"/>
      <c r="AYE11" s="75"/>
      <c r="AYS11" s="75"/>
      <c r="AZG11" s="75"/>
      <c r="AZU11" s="75"/>
      <c r="BAI11" s="75"/>
      <c r="BAW11" s="75"/>
      <c r="BBK11" s="75"/>
      <c r="BBY11" s="75"/>
      <c r="BCM11" s="75"/>
      <c r="BDA11" s="75"/>
      <c r="BDO11" s="75"/>
      <c r="BEC11" s="75"/>
      <c r="BEQ11" s="75"/>
      <c r="BFE11" s="75"/>
      <c r="BFS11" s="75"/>
      <c r="BGG11" s="75"/>
      <c r="BGU11" s="75"/>
      <c r="BHI11" s="75"/>
      <c r="BHW11" s="75"/>
      <c r="BIK11" s="75"/>
      <c r="BIY11" s="75"/>
      <c r="BJM11" s="75"/>
      <c r="BKA11" s="75"/>
      <c r="BKO11" s="75"/>
      <c r="BLC11" s="75"/>
      <c r="BLQ11" s="75"/>
      <c r="BME11" s="75"/>
      <c r="BMS11" s="75"/>
      <c r="BNG11" s="75"/>
      <c r="BNU11" s="75"/>
      <c r="BOI11" s="75"/>
      <c r="BOW11" s="75"/>
      <c r="BPK11" s="75"/>
      <c r="BPY11" s="75"/>
      <c r="BQM11" s="75"/>
      <c r="BRA11" s="75"/>
      <c r="BRO11" s="75"/>
      <c r="BSC11" s="75"/>
      <c r="BSQ11" s="75"/>
      <c r="BTE11" s="75"/>
      <c r="BTS11" s="75"/>
      <c r="BUG11" s="75"/>
      <c r="BUU11" s="75"/>
      <c r="BVI11" s="75"/>
      <c r="BVW11" s="75"/>
      <c r="BWK11" s="75"/>
      <c r="BWY11" s="75"/>
      <c r="BXM11" s="75"/>
      <c r="BYA11" s="75"/>
      <c r="BYO11" s="75"/>
      <c r="BZC11" s="75"/>
      <c r="BZQ11" s="75"/>
      <c r="CAE11" s="75"/>
      <c r="CAS11" s="75"/>
      <c r="CBG11" s="75"/>
      <c r="CBU11" s="75"/>
      <c r="CCI11" s="75"/>
      <c r="CCW11" s="75"/>
      <c r="CDK11" s="75"/>
      <c r="CDY11" s="75"/>
      <c r="CEM11" s="75"/>
      <c r="CFA11" s="75"/>
      <c r="CFO11" s="75"/>
      <c r="CGC11" s="75"/>
      <c r="CGQ11" s="75"/>
      <c r="CHE11" s="75"/>
      <c r="CHS11" s="75"/>
      <c r="CIG11" s="75"/>
      <c r="CIU11" s="75"/>
      <c r="CJI11" s="75"/>
      <c r="CJW11" s="75"/>
      <c r="CKK11" s="75"/>
      <c r="CKY11" s="75"/>
      <c r="CLM11" s="75"/>
      <c r="CMA11" s="75"/>
      <c r="CMO11" s="75"/>
      <c r="CNC11" s="75"/>
      <c r="CNQ11" s="75"/>
      <c r="COE11" s="75"/>
      <c r="COS11" s="75"/>
      <c r="CPG11" s="75"/>
      <c r="CPU11" s="75"/>
      <c r="CQI11" s="75"/>
      <c r="CQW11" s="75"/>
      <c r="CRK11" s="75"/>
      <c r="CRY11" s="75"/>
      <c r="CSM11" s="75"/>
      <c r="CTA11" s="75"/>
      <c r="CTO11" s="75"/>
      <c r="CUC11" s="75"/>
      <c r="CUQ11" s="75"/>
      <c r="CVE11" s="75"/>
      <c r="CVS11" s="75"/>
      <c r="CWG11" s="75"/>
      <c r="CWU11" s="75"/>
      <c r="CXI11" s="75"/>
      <c r="CXW11" s="75"/>
      <c r="CYK11" s="75"/>
      <c r="CYY11" s="75"/>
      <c r="CZM11" s="75"/>
      <c r="DAA11" s="75"/>
      <c r="DAO11" s="75"/>
      <c r="DBC11" s="75"/>
      <c r="DBQ11" s="75"/>
      <c r="DCE11" s="75"/>
      <c r="DCS11" s="75"/>
      <c r="DDG11" s="75"/>
      <c r="DDU11" s="75"/>
      <c r="DEI11" s="75"/>
      <c r="DEW11" s="75"/>
      <c r="DFK11" s="75"/>
      <c r="DFY11" s="75"/>
      <c r="DGM11" s="75"/>
      <c r="DHA11" s="75"/>
      <c r="DHO11" s="75"/>
      <c r="DIC11" s="75"/>
      <c r="DIQ11" s="75"/>
      <c r="DJE11" s="75"/>
      <c r="DJS11" s="75"/>
      <c r="DKG11" s="75"/>
      <c r="DKU11" s="75"/>
      <c r="DLI11" s="75"/>
      <c r="DLW11" s="75"/>
      <c r="DMK11" s="75"/>
      <c r="DMY11" s="75"/>
      <c r="DNM11" s="75"/>
      <c r="DOA11" s="75"/>
      <c r="DOO11" s="75"/>
      <c r="DPC11" s="75"/>
      <c r="DPQ11" s="75"/>
      <c r="DQE11" s="75"/>
      <c r="DQS11" s="75"/>
      <c r="DRG11" s="75"/>
      <c r="DRU11" s="75"/>
      <c r="DSI11" s="75"/>
      <c r="DSW11" s="75"/>
      <c r="DTK11" s="75"/>
      <c r="DTY11" s="75"/>
      <c r="DUM11" s="75"/>
      <c r="DVA11" s="75"/>
      <c r="DVO11" s="75"/>
      <c r="DWC11" s="75"/>
      <c r="DWQ11" s="75"/>
      <c r="DXE11" s="75"/>
      <c r="DXS11" s="75"/>
      <c r="DYG11" s="75"/>
      <c r="DYU11" s="75"/>
      <c r="DZI11" s="75"/>
      <c r="DZW11" s="75"/>
      <c r="EAK11" s="75"/>
      <c r="EAY11" s="75"/>
      <c r="EBM11" s="75"/>
      <c r="ECA11" s="75"/>
      <c r="ECO11" s="75"/>
      <c r="EDC11" s="75"/>
      <c r="EDQ11" s="75"/>
      <c r="EEE11" s="75"/>
      <c r="EES11" s="75"/>
      <c r="EFG11" s="75"/>
      <c r="EFU11" s="75"/>
      <c r="EGI11" s="75"/>
      <c r="EGW11" s="75"/>
      <c r="EHK11" s="75"/>
      <c r="EHY11" s="75"/>
      <c r="EIM11" s="75"/>
      <c r="EJA11" s="75"/>
      <c r="EJO11" s="75"/>
      <c r="EKC11" s="75"/>
      <c r="EKQ11" s="75"/>
      <c r="ELE11" s="75"/>
      <c r="ELS11" s="75"/>
      <c r="EMG11" s="75"/>
      <c r="EMU11" s="75"/>
      <c r="ENI11" s="75"/>
      <c r="ENW11" s="75"/>
      <c r="EOK11" s="75"/>
      <c r="EOY11" s="75"/>
      <c r="EPM11" s="75"/>
      <c r="EQA11" s="75"/>
      <c r="EQO11" s="75"/>
      <c r="ERC11" s="75"/>
      <c r="ERQ11" s="75"/>
      <c r="ESE11" s="75"/>
      <c r="ESS11" s="75"/>
      <c r="ETG11" s="75"/>
      <c r="ETU11" s="75"/>
      <c r="EUI11" s="75"/>
      <c r="EUW11" s="75"/>
      <c r="EVK11" s="75"/>
      <c r="EVY11" s="75"/>
      <c r="EWM11" s="75"/>
      <c r="EXA11" s="75"/>
      <c r="EXO11" s="75"/>
      <c r="EYC11" s="75"/>
      <c r="EYQ11" s="75"/>
      <c r="EZE11" s="75"/>
      <c r="EZS11" s="75"/>
      <c r="FAG11" s="75"/>
      <c r="FAU11" s="75"/>
      <c r="FBI11" s="75"/>
      <c r="FBW11" s="75"/>
      <c r="FCK11" s="75"/>
      <c r="FCY11" s="75"/>
      <c r="FDM11" s="75"/>
      <c r="FEA11" s="75"/>
      <c r="FEO11" s="75"/>
      <c r="FFC11" s="75"/>
      <c r="FFQ11" s="75"/>
      <c r="FGE11" s="75"/>
      <c r="FGS11" s="75"/>
      <c r="FHG11" s="75"/>
      <c r="FHU11" s="75"/>
      <c r="FII11" s="75"/>
      <c r="FIW11" s="75"/>
      <c r="FJK11" s="75"/>
      <c r="FJY11" s="75"/>
      <c r="FKM11" s="75"/>
      <c r="FLA11" s="75"/>
      <c r="FLO11" s="75"/>
      <c r="FMC11" s="75"/>
      <c r="FMQ11" s="75"/>
      <c r="FNE11" s="75"/>
      <c r="FNS11" s="75"/>
      <c r="FOG11" s="75"/>
      <c r="FOU11" s="75"/>
      <c r="FPI11" s="75"/>
      <c r="FPW11" s="75"/>
      <c r="FQK11" s="75"/>
      <c r="FQY11" s="75"/>
      <c r="FRM11" s="75"/>
      <c r="FSA11" s="75"/>
      <c r="FSO11" s="75"/>
      <c r="FTC11" s="75"/>
      <c r="FTQ11" s="75"/>
      <c r="FUE11" s="75"/>
      <c r="FUS11" s="75"/>
      <c r="FVG11" s="75"/>
      <c r="FVU11" s="75"/>
      <c r="FWI11" s="75"/>
      <c r="FWW11" s="75"/>
      <c r="FXK11" s="75"/>
      <c r="FXY11" s="75"/>
      <c r="FYM11" s="75"/>
      <c r="FZA11" s="75"/>
      <c r="FZO11" s="75"/>
      <c r="GAC11" s="75"/>
      <c r="GAQ11" s="75"/>
      <c r="GBE11" s="75"/>
      <c r="GBS11" s="75"/>
      <c r="GCG11" s="75"/>
      <c r="GCU11" s="75"/>
      <c r="GDI11" s="75"/>
      <c r="GDW11" s="75"/>
      <c r="GEK11" s="75"/>
      <c r="GEY11" s="75"/>
      <c r="GFM11" s="75"/>
      <c r="GGA11" s="75"/>
      <c r="GGO11" s="75"/>
      <c r="GHC11" s="75"/>
      <c r="GHQ11" s="75"/>
      <c r="GIE11" s="75"/>
      <c r="GIS11" s="75"/>
      <c r="GJG11" s="75"/>
      <c r="GJU11" s="75"/>
      <c r="GKI11" s="75"/>
      <c r="GKW11" s="75"/>
      <c r="GLK11" s="75"/>
      <c r="GLY11" s="75"/>
      <c r="GMM11" s="75"/>
      <c r="GNA11" s="75"/>
      <c r="GNO11" s="75"/>
      <c r="GOC11" s="75"/>
      <c r="GOQ11" s="75"/>
      <c r="GPE11" s="75"/>
      <c r="GPS11" s="75"/>
      <c r="GQG11" s="75"/>
      <c r="GQU11" s="75"/>
      <c r="GRI11" s="75"/>
      <c r="GRW11" s="75"/>
      <c r="GSK11" s="75"/>
      <c r="GSY11" s="75"/>
      <c r="GTM11" s="75"/>
      <c r="GUA11" s="75"/>
      <c r="GUO11" s="75"/>
      <c r="GVC11" s="75"/>
      <c r="GVQ11" s="75"/>
      <c r="GWE11" s="75"/>
      <c r="GWS11" s="75"/>
      <c r="GXG11" s="75"/>
      <c r="GXU11" s="75"/>
      <c r="GYI11" s="75"/>
      <c r="GYW11" s="75"/>
      <c r="GZK11" s="75"/>
      <c r="GZY11" s="75"/>
      <c r="HAM11" s="75"/>
      <c r="HBA11" s="75"/>
      <c r="HBO11" s="75"/>
      <c r="HCC11" s="75"/>
      <c r="HCQ11" s="75"/>
      <c r="HDE11" s="75"/>
      <c r="HDS11" s="75"/>
      <c r="HEG11" s="75"/>
      <c r="HEU11" s="75"/>
      <c r="HFI11" s="75"/>
      <c r="HFW11" s="75"/>
      <c r="HGK11" s="75"/>
      <c r="HGY11" s="75"/>
      <c r="HHM11" s="75"/>
      <c r="HIA11" s="75"/>
      <c r="HIO11" s="75"/>
      <c r="HJC11" s="75"/>
      <c r="HJQ11" s="75"/>
      <c r="HKE11" s="75"/>
      <c r="HKS11" s="75"/>
      <c r="HLG11" s="75"/>
      <c r="HLU11" s="75"/>
      <c r="HMI11" s="75"/>
      <c r="HMW11" s="75"/>
      <c r="HNK11" s="75"/>
      <c r="HNY11" s="75"/>
      <c r="HOM11" s="75"/>
      <c r="HPA11" s="75"/>
      <c r="HPO11" s="75"/>
      <c r="HQC11" s="75"/>
      <c r="HQQ11" s="75"/>
      <c r="HRE11" s="75"/>
      <c r="HRS11" s="75"/>
      <c r="HSG11" s="75"/>
      <c r="HSU11" s="75"/>
      <c r="HTI11" s="75"/>
      <c r="HTW11" s="75"/>
      <c r="HUK11" s="75"/>
      <c r="HUY11" s="75"/>
      <c r="HVM11" s="75"/>
      <c r="HWA11" s="75"/>
      <c r="HWO11" s="75"/>
      <c r="HXC11" s="75"/>
      <c r="HXQ11" s="75"/>
      <c r="HYE11" s="75"/>
      <c r="HYS11" s="75"/>
      <c r="HZG11" s="75"/>
      <c r="HZU11" s="75"/>
      <c r="IAI11" s="75"/>
      <c r="IAW11" s="75"/>
      <c r="IBK11" s="75"/>
      <c r="IBY11" s="75"/>
      <c r="ICM11" s="75"/>
      <c r="IDA11" s="75"/>
      <c r="IDO11" s="75"/>
      <c r="IEC11" s="75"/>
      <c r="IEQ11" s="75"/>
      <c r="IFE11" s="75"/>
      <c r="IFS11" s="75"/>
      <c r="IGG11" s="75"/>
      <c r="IGU11" s="75"/>
      <c r="IHI11" s="75"/>
      <c r="IHW11" s="75"/>
      <c r="IIK11" s="75"/>
      <c r="IIY11" s="75"/>
      <c r="IJM11" s="75"/>
      <c r="IKA11" s="75"/>
      <c r="IKO11" s="75"/>
      <c r="ILC11" s="75"/>
      <c r="ILQ11" s="75"/>
      <c r="IME11" s="75"/>
      <c r="IMS11" s="75"/>
      <c r="ING11" s="75"/>
      <c r="INU11" s="75"/>
      <c r="IOI11" s="75"/>
      <c r="IOW11" s="75"/>
      <c r="IPK11" s="75"/>
      <c r="IPY11" s="75"/>
      <c r="IQM11" s="75"/>
      <c r="IRA11" s="75"/>
      <c r="IRO11" s="75"/>
      <c r="ISC11" s="75"/>
      <c r="ISQ11" s="75"/>
      <c r="ITE11" s="75"/>
      <c r="ITS11" s="75"/>
      <c r="IUG11" s="75"/>
      <c r="IUU11" s="75"/>
      <c r="IVI11" s="75"/>
      <c r="IVW11" s="75"/>
      <c r="IWK11" s="75"/>
      <c r="IWY11" s="75"/>
      <c r="IXM11" s="75"/>
      <c r="IYA11" s="75"/>
      <c r="IYO11" s="75"/>
      <c r="IZC11" s="75"/>
      <c r="IZQ11" s="75"/>
      <c r="JAE11" s="75"/>
      <c r="JAS11" s="75"/>
      <c r="JBG11" s="75"/>
      <c r="JBU11" s="75"/>
      <c r="JCI11" s="75"/>
      <c r="JCW11" s="75"/>
      <c r="JDK11" s="75"/>
      <c r="JDY11" s="75"/>
      <c r="JEM11" s="75"/>
      <c r="JFA11" s="75"/>
      <c r="JFO11" s="75"/>
      <c r="JGC11" s="75"/>
      <c r="JGQ11" s="75"/>
      <c r="JHE11" s="75"/>
      <c r="JHS11" s="75"/>
      <c r="JIG11" s="75"/>
      <c r="JIU11" s="75"/>
      <c r="JJI11" s="75"/>
      <c r="JJW11" s="75"/>
      <c r="JKK11" s="75"/>
      <c r="JKY11" s="75"/>
      <c r="JLM11" s="75"/>
      <c r="JMA11" s="75"/>
      <c r="JMO11" s="75"/>
      <c r="JNC11" s="75"/>
      <c r="JNQ11" s="75"/>
      <c r="JOE11" s="75"/>
      <c r="JOS11" s="75"/>
      <c r="JPG11" s="75"/>
      <c r="JPU11" s="75"/>
      <c r="JQI11" s="75"/>
      <c r="JQW11" s="75"/>
      <c r="JRK11" s="75"/>
      <c r="JRY11" s="75"/>
      <c r="JSM11" s="75"/>
      <c r="JTA11" s="75"/>
      <c r="JTO11" s="75"/>
      <c r="JUC11" s="75"/>
      <c r="JUQ11" s="75"/>
      <c r="JVE11" s="75"/>
      <c r="JVS11" s="75"/>
      <c r="JWG11" s="75"/>
      <c r="JWU11" s="75"/>
      <c r="JXI11" s="75"/>
      <c r="JXW11" s="75"/>
      <c r="JYK11" s="75"/>
      <c r="JYY11" s="75"/>
      <c r="JZM11" s="75"/>
      <c r="KAA11" s="75"/>
      <c r="KAO11" s="75"/>
      <c r="KBC11" s="75"/>
      <c r="KBQ11" s="75"/>
      <c r="KCE11" s="75"/>
      <c r="KCS11" s="75"/>
      <c r="KDG11" s="75"/>
      <c r="KDU11" s="75"/>
      <c r="KEI11" s="75"/>
      <c r="KEW11" s="75"/>
      <c r="KFK11" s="75"/>
      <c r="KFY11" s="75"/>
      <c r="KGM11" s="75"/>
      <c r="KHA11" s="75"/>
      <c r="KHO11" s="75"/>
      <c r="KIC11" s="75"/>
      <c r="KIQ11" s="75"/>
      <c r="KJE11" s="75"/>
      <c r="KJS11" s="75"/>
      <c r="KKG11" s="75"/>
      <c r="KKU11" s="75"/>
      <c r="KLI11" s="75"/>
      <c r="KLW11" s="75"/>
      <c r="KMK11" s="75"/>
      <c r="KMY11" s="75"/>
      <c r="KNM11" s="75"/>
      <c r="KOA11" s="75"/>
      <c r="KOO11" s="75"/>
      <c r="KPC11" s="75"/>
      <c r="KPQ11" s="75"/>
      <c r="KQE11" s="75"/>
      <c r="KQS11" s="75"/>
      <c r="KRG11" s="75"/>
      <c r="KRU11" s="75"/>
      <c r="KSI11" s="75"/>
      <c r="KSW11" s="75"/>
      <c r="KTK11" s="75"/>
      <c r="KTY11" s="75"/>
      <c r="KUM11" s="75"/>
      <c r="KVA11" s="75"/>
      <c r="KVO11" s="75"/>
      <c r="KWC11" s="75"/>
      <c r="KWQ11" s="75"/>
      <c r="KXE11" s="75"/>
      <c r="KXS11" s="75"/>
      <c r="KYG11" s="75"/>
      <c r="KYU11" s="75"/>
      <c r="KZI11" s="75"/>
      <c r="KZW11" s="75"/>
      <c r="LAK11" s="75"/>
      <c r="LAY11" s="75"/>
      <c r="LBM11" s="75"/>
      <c r="LCA11" s="75"/>
      <c r="LCO11" s="75"/>
      <c r="LDC11" s="75"/>
      <c r="LDQ11" s="75"/>
      <c r="LEE11" s="75"/>
      <c r="LES11" s="75"/>
      <c r="LFG11" s="75"/>
      <c r="LFU11" s="75"/>
      <c r="LGI11" s="75"/>
      <c r="LGW11" s="75"/>
      <c r="LHK11" s="75"/>
      <c r="LHY11" s="75"/>
      <c r="LIM11" s="75"/>
      <c r="LJA11" s="75"/>
      <c r="LJO11" s="75"/>
      <c r="LKC11" s="75"/>
      <c r="LKQ11" s="75"/>
      <c r="LLE11" s="75"/>
      <c r="LLS11" s="75"/>
      <c r="LMG11" s="75"/>
      <c r="LMU11" s="75"/>
      <c r="LNI11" s="75"/>
      <c r="LNW11" s="75"/>
      <c r="LOK11" s="75"/>
      <c r="LOY11" s="75"/>
      <c r="LPM11" s="75"/>
      <c r="LQA11" s="75"/>
      <c r="LQO11" s="75"/>
      <c r="LRC11" s="75"/>
      <c r="LRQ11" s="75"/>
      <c r="LSE11" s="75"/>
      <c r="LSS11" s="75"/>
      <c r="LTG11" s="75"/>
      <c r="LTU11" s="75"/>
      <c r="LUI11" s="75"/>
      <c r="LUW11" s="75"/>
      <c r="LVK11" s="75"/>
      <c r="LVY11" s="75"/>
      <c r="LWM11" s="75"/>
      <c r="LXA11" s="75"/>
      <c r="LXO11" s="75"/>
      <c r="LYC11" s="75"/>
      <c r="LYQ11" s="75"/>
      <c r="LZE11" s="75"/>
      <c r="LZS11" s="75"/>
      <c r="MAG11" s="75"/>
      <c r="MAU11" s="75"/>
      <c r="MBI11" s="75"/>
      <c r="MBW11" s="75"/>
      <c r="MCK11" s="75"/>
      <c r="MCY11" s="75"/>
      <c r="MDM11" s="75"/>
      <c r="MEA11" s="75"/>
      <c r="MEO11" s="75"/>
      <c r="MFC11" s="75"/>
      <c r="MFQ11" s="75"/>
      <c r="MGE11" s="75"/>
      <c r="MGS11" s="75"/>
      <c r="MHG11" s="75"/>
      <c r="MHU11" s="75"/>
      <c r="MII11" s="75"/>
      <c r="MIW11" s="75"/>
      <c r="MJK11" s="75"/>
      <c r="MJY11" s="75"/>
      <c r="MKM11" s="75"/>
      <c r="MLA11" s="75"/>
      <c r="MLO11" s="75"/>
      <c r="MMC11" s="75"/>
      <c r="MMQ11" s="75"/>
      <c r="MNE11" s="75"/>
      <c r="MNS11" s="75"/>
      <c r="MOG11" s="75"/>
      <c r="MOU11" s="75"/>
      <c r="MPI11" s="75"/>
      <c r="MPW11" s="75"/>
      <c r="MQK11" s="75"/>
      <c r="MQY11" s="75"/>
      <c r="MRM11" s="75"/>
      <c r="MSA11" s="75"/>
      <c r="MSO11" s="75"/>
      <c r="MTC11" s="75"/>
      <c r="MTQ11" s="75"/>
      <c r="MUE11" s="75"/>
      <c r="MUS11" s="75"/>
      <c r="MVG11" s="75"/>
      <c r="MVU11" s="75"/>
      <c r="MWI11" s="75"/>
      <c r="MWW11" s="75"/>
      <c r="MXK11" s="75"/>
      <c r="MXY11" s="75"/>
      <c r="MYM11" s="75"/>
      <c r="MZA11" s="75"/>
      <c r="MZO11" s="75"/>
      <c r="NAC11" s="75"/>
      <c r="NAQ11" s="75"/>
      <c r="NBE11" s="75"/>
      <c r="NBS11" s="75"/>
      <c r="NCG11" s="75"/>
      <c r="NCU11" s="75"/>
      <c r="NDI11" s="75"/>
      <c r="NDW11" s="75"/>
      <c r="NEK11" s="75"/>
      <c r="NEY11" s="75"/>
      <c r="NFM11" s="75"/>
      <c r="NGA11" s="75"/>
      <c r="NGO11" s="75"/>
      <c r="NHC11" s="75"/>
      <c r="NHQ11" s="75"/>
      <c r="NIE11" s="75"/>
      <c r="NIS11" s="75"/>
      <c r="NJG11" s="75"/>
      <c r="NJU11" s="75"/>
      <c r="NKI11" s="75"/>
      <c r="NKW11" s="75"/>
      <c r="NLK11" s="75"/>
      <c r="NLY11" s="75"/>
      <c r="NMM11" s="75"/>
      <c r="NNA11" s="75"/>
      <c r="NNO11" s="75"/>
      <c r="NOC11" s="75"/>
      <c r="NOQ11" s="75"/>
      <c r="NPE11" s="75"/>
      <c r="NPS11" s="75"/>
      <c r="NQG11" s="75"/>
      <c r="NQU11" s="75"/>
      <c r="NRI11" s="75"/>
      <c r="NRW11" s="75"/>
      <c r="NSK11" s="75"/>
      <c r="NSY11" s="75"/>
      <c r="NTM11" s="75"/>
      <c r="NUA11" s="75"/>
      <c r="NUO11" s="75"/>
      <c r="NVC11" s="75"/>
      <c r="NVQ11" s="75"/>
      <c r="NWE11" s="75"/>
      <c r="NWS11" s="75"/>
      <c r="NXG11" s="75"/>
      <c r="NXU11" s="75"/>
      <c r="NYI11" s="75"/>
      <c r="NYW11" s="75"/>
      <c r="NZK11" s="75"/>
      <c r="NZY11" s="75"/>
      <c r="OAM11" s="75"/>
      <c r="OBA11" s="75"/>
      <c r="OBO11" s="75"/>
      <c r="OCC11" s="75"/>
      <c r="OCQ11" s="75"/>
      <c r="ODE11" s="75"/>
      <c r="ODS11" s="75"/>
      <c r="OEG11" s="75"/>
      <c r="OEU11" s="75"/>
      <c r="OFI11" s="75"/>
      <c r="OFW11" s="75"/>
      <c r="OGK11" s="75"/>
      <c r="OGY11" s="75"/>
      <c r="OHM11" s="75"/>
      <c r="OIA11" s="75"/>
      <c r="OIO11" s="75"/>
      <c r="OJC11" s="75"/>
      <c r="OJQ11" s="75"/>
      <c r="OKE11" s="75"/>
      <c r="OKS11" s="75"/>
      <c r="OLG11" s="75"/>
      <c r="OLU11" s="75"/>
      <c r="OMI11" s="75"/>
      <c r="OMW11" s="75"/>
      <c r="ONK11" s="75"/>
      <c r="ONY11" s="75"/>
      <c r="OOM11" s="75"/>
      <c r="OPA11" s="75"/>
      <c r="OPO11" s="75"/>
      <c r="OQC11" s="75"/>
      <c r="OQQ11" s="75"/>
      <c r="ORE11" s="75"/>
      <c r="ORS11" s="75"/>
      <c r="OSG11" s="75"/>
      <c r="OSU11" s="75"/>
      <c r="OTI11" s="75"/>
      <c r="OTW11" s="75"/>
      <c r="OUK11" s="75"/>
      <c r="OUY11" s="75"/>
      <c r="OVM11" s="75"/>
      <c r="OWA11" s="75"/>
      <c r="OWO11" s="75"/>
      <c r="OXC11" s="75"/>
      <c r="OXQ11" s="75"/>
      <c r="OYE11" s="75"/>
      <c r="OYS11" s="75"/>
      <c r="OZG11" s="75"/>
      <c r="OZU11" s="75"/>
      <c r="PAI11" s="75"/>
      <c r="PAW11" s="75"/>
      <c r="PBK11" s="75"/>
      <c r="PBY11" s="75"/>
      <c r="PCM11" s="75"/>
      <c r="PDA11" s="75"/>
      <c r="PDO11" s="75"/>
      <c r="PEC11" s="75"/>
      <c r="PEQ11" s="75"/>
      <c r="PFE11" s="75"/>
      <c r="PFS11" s="75"/>
      <c r="PGG11" s="75"/>
      <c r="PGU11" s="75"/>
      <c r="PHI11" s="75"/>
      <c r="PHW11" s="75"/>
      <c r="PIK11" s="75"/>
      <c r="PIY11" s="75"/>
      <c r="PJM11" s="75"/>
      <c r="PKA11" s="75"/>
      <c r="PKO11" s="75"/>
      <c r="PLC11" s="75"/>
      <c r="PLQ11" s="75"/>
      <c r="PME11" s="75"/>
      <c r="PMS11" s="75"/>
      <c r="PNG11" s="75"/>
      <c r="PNU11" s="75"/>
      <c r="POI11" s="75"/>
      <c r="POW11" s="75"/>
      <c r="PPK11" s="75"/>
      <c r="PPY11" s="75"/>
      <c r="PQM11" s="75"/>
      <c r="PRA11" s="75"/>
      <c r="PRO11" s="75"/>
      <c r="PSC11" s="75"/>
      <c r="PSQ11" s="75"/>
      <c r="PTE11" s="75"/>
      <c r="PTS11" s="75"/>
      <c r="PUG11" s="75"/>
      <c r="PUU11" s="75"/>
      <c r="PVI11" s="75"/>
      <c r="PVW11" s="75"/>
      <c r="PWK11" s="75"/>
      <c r="PWY11" s="75"/>
      <c r="PXM11" s="75"/>
      <c r="PYA11" s="75"/>
      <c r="PYO11" s="75"/>
      <c r="PZC11" s="75"/>
      <c r="PZQ11" s="75"/>
      <c r="QAE11" s="75"/>
      <c r="QAS11" s="75"/>
      <c r="QBG11" s="75"/>
      <c r="QBU11" s="75"/>
      <c r="QCI11" s="75"/>
      <c r="QCW11" s="75"/>
      <c r="QDK11" s="75"/>
      <c r="QDY11" s="75"/>
      <c r="QEM11" s="75"/>
      <c r="QFA11" s="75"/>
      <c r="QFO11" s="75"/>
      <c r="QGC11" s="75"/>
      <c r="QGQ11" s="75"/>
      <c r="QHE11" s="75"/>
      <c r="QHS11" s="75"/>
      <c r="QIG11" s="75"/>
      <c r="QIU11" s="75"/>
      <c r="QJI11" s="75"/>
      <c r="QJW11" s="75"/>
      <c r="QKK11" s="75"/>
      <c r="QKY11" s="75"/>
      <c r="QLM11" s="75"/>
      <c r="QMA11" s="75"/>
      <c r="QMO11" s="75"/>
      <c r="QNC11" s="75"/>
      <c r="QNQ11" s="75"/>
      <c r="QOE11" s="75"/>
      <c r="QOS11" s="75"/>
      <c r="QPG11" s="75"/>
      <c r="QPU11" s="75"/>
      <c r="QQI11" s="75"/>
      <c r="QQW11" s="75"/>
      <c r="QRK11" s="75"/>
      <c r="QRY11" s="75"/>
      <c r="QSM11" s="75"/>
      <c r="QTA11" s="75"/>
      <c r="QTO11" s="75"/>
      <c r="QUC11" s="75"/>
      <c r="QUQ11" s="75"/>
      <c r="QVE11" s="75"/>
      <c r="QVS11" s="75"/>
      <c r="QWG11" s="75"/>
      <c r="QWU11" s="75"/>
      <c r="QXI11" s="75"/>
      <c r="QXW11" s="75"/>
      <c r="QYK11" s="75"/>
      <c r="QYY11" s="75"/>
      <c r="QZM11" s="75"/>
      <c r="RAA11" s="75"/>
      <c r="RAO11" s="75"/>
      <c r="RBC11" s="75"/>
      <c r="RBQ11" s="75"/>
      <c r="RCE11" s="75"/>
      <c r="RCS11" s="75"/>
      <c r="RDG11" s="75"/>
      <c r="RDU11" s="75"/>
      <c r="REI11" s="75"/>
      <c r="REW11" s="75"/>
      <c r="RFK11" s="75"/>
      <c r="RFY11" s="75"/>
      <c r="RGM11" s="75"/>
      <c r="RHA11" s="75"/>
      <c r="RHO11" s="75"/>
      <c r="RIC11" s="75"/>
      <c r="RIQ11" s="75"/>
      <c r="RJE11" s="75"/>
      <c r="RJS11" s="75"/>
      <c r="RKG11" s="75"/>
      <c r="RKU11" s="75"/>
      <c r="RLI11" s="75"/>
      <c r="RLW11" s="75"/>
      <c r="RMK11" s="75"/>
      <c r="RMY11" s="75"/>
      <c r="RNM11" s="75"/>
      <c r="ROA11" s="75"/>
      <c r="ROO11" s="75"/>
      <c r="RPC11" s="75"/>
      <c r="RPQ11" s="75"/>
      <c r="RQE11" s="75"/>
      <c r="RQS11" s="75"/>
      <c r="RRG11" s="75"/>
      <c r="RRU11" s="75"/>
      <c r="RSI11" s="75"/>
      <c r="RSW11" s="75"/>
      <c r="RTK11" s="75"/>
      <c r="RTY11" s="75"/>
      <c r="RUM11" s="75"/>
      <c r="RVA11" s="75"/>
      <c r="RVO11" s="75"/>
      <c r="RWC11" s="75"/>
      <c r="RWQ11" s="75"/>
      <c r="RXE11" s="75"/>
      <c r="RXS11" s="75"/>
      <c r="RYG11" s="75"/>
      <c r="RYU11" s="75"/>
      <c r="RZI11" s="75"/>
      <c r="RZW11" s="75"/>
      <c r="SAK11" s="75"/>
      <c r="SAY11" s="75"/>
      <c r="SBM11" s="75"/>
      <c r="SCA11" s="75"/>
      <c r="SCO11" s="75"/>
      <c r="SDC11" s="75"/>
      <c r="SDQ11" s="75"/>
      <c r="SEE11" s="75"/>
      <c r="SES11" s="75"/>
      <c r="SFG11" s="75"/>
      <c r="SFU11" s="75"/>
      <c r="SGI11" s="75"/>
      <c r="SGW11" s="75"/>
      <c r="SHK11" s="75"/>
      <c r="SHY11" s="75"/>
      <c r="SIM11" s="75"/>
      <c r="SJA11" s="75"/>
      <c r="SJO11" s="75"/>
      <c r="SKC11" s="75"/>
      <c r="SKQ11" s="75"/>
      <c r="SLE11" s="75"/>
      <c r="SLS11" s="75"/>
      <c r="SMG11" s="75"/>
      <c r="SMU11" s="75"/>
      <c r="SNI11" s="75"/>
      <c r="SNW11" s="75"/>
      <c r="SOK11" s="75"/>
      <c r="SOY11" s="75"/>
      <c r="SPM11" s="75"/>
      <c r="SQA11" s="75"/>
      <c r="SQO11" s="75"/>
      <c r="SRC11" s="75"/>
      <c r="SRQ11" s="75"/>
      <c r="SSE11" s="75"/>
      <c r="SSS11" s="75"/>
      <c r="STG11" s="75"/>
      <c r="STU11" s="75"/>
      <c r="SUI11" s="75"/>
      <c r="SUW11" s="75"/>
      <c r="SVK11" s="75"/>
      <c r="SVY11" s="75"/>
      <c r="SWM11" s="75"/>
      <c r="SXA11" s="75"/>
      <c r="SXO11" s="75"/>
      <c r="SYC11" s="75"/>
      <c r="SYQ11" s="75"/>
      <c r="SZE11" s="75"/>
      <c r="SZS11" s="75"/>
      <c r="TAG11" s="75"/>
      <c r="TAU11" s="75"/>
      <c r="TBI11" s="75"/>
      <c r="TBW11" s="75"/>
      <c r="TCK11" s="75"/>
      <c r="TCY11" s="75"/>
      <c r="TDM11" s="75"/>
      <c r="TEA11" s="75"/>
      <c r="TEO11" s="75"/>
      <c r="TFC11" s="75"/>
      <c r="TFQ11" s="75"/>
      <c r="TGE11" s="75"/>
      <c r="TGS11" s="75"/>
      <c r="THG11" s="75"/>
      <c r="THU11" s="75"/>
      <c r="TII11" s="75"/>
      <c r="TIW11" s="75"/>
      <c r="TJK11" s="75"/>
      <c r="TJY11" s="75"/>
      <c r="TKM11" s="75"/>
      <c r="TLA11" s="75"/>
      <c r="TLO11" s="75"/>
      <c r="TMC11" s="75"/>
      <c r="TMQ11" s="75"/>
      <c r="TNE11" s="75"/>
      <c r="TNS11" s="75"/>
      <c r="TOG11" s="75"/>
      <c r="TOU11" s="75"/>
      <c r="TPI11" s="75"/>
      <c r="TPW11" s="75"/>
      <c r="TQK11" s="75"/>
      <c r="TQY11" s="75"/>
      <c r="TRM11" s="75"/>
      <c r="TSA11" s="75"/>
      <c r="TSO11" s="75"/>
      <c r="TTC11" s="75"/>
      <c r="TTQ11" s="75"/>
      <c r="TUE11" s="75"/>
      <c r="TUS11" s="75"/>
      <c r="TVG11" s="75"/>
      <c r="TVU11" s="75"/>
      <c r="TWI11" s="75"/>
      <c r="TWW11" s="75"/>
      <c r="TXK11" s="75"/>
      <c r="TXY11" s="75"/>
      <c r="TYM11" s="75"/>
      <c r="TZA11" s="75"/>
      <c r="TZO11" s="75"/>
      <c r="UAC11" s="75"/>
      <c r="UAQ11" s="75"/>
      <c r="UBE11" s="75"/>
      <c r="UBS11" s="75"/>
      <c r="UCG11" s="75"/>
      <c r="UCU11" s="75"/>
      <c r="UDI11" s="75"/>
      <c r="UDW11" s="75"/>
      <c r="UEK11" s="75"/>
      <c r="UEY11" s="75"/>
      <c r="UFM11" s="75"/>
      <c r="UGA11" s="75"/>
      <c r="UGO11" s="75"/>
      <c r="UHC11" s="75"/>
      <c r="UHQ11" s="75"/>
      <c r="UIE11" s="75"/>
      <c r="UIS11" s="75"/>
      <c r="UJG11" s="75"/>
      <c r="UJU11" s="75"/>
      <c r="UKI11" s="75"/>
      <c r="UKW11" s="75"/>
      <c r="ULK11" s="75"/>
      <c r="ULY11" s="75"/>
      <c r="UMM11" s="75"/>
      <c r="UNA11" s="75"/>
      <c r="UNO11" s="75"/>
      <c r="UOC11" s="75"/>
      <c r="UOQ11" s="75"/>
      <c r="UPE11" s="75"/>
      <c r="UPS11" s="75"/>
      <c r="UQG11" s="75"/>
      <c r="UQU11" s="75"/>
      <c r="URI11" s="75"/>
      <c r="URW11" s="75"/>
      <c r="USK11" s="75"/>
      <c r="USY11" s="75"/>
      <c r="UTM11" s="75"/>
      <c r="UUA11" s="75"/>
      <c r="UUO11" s="75"/>
      <c r="UVC11" s="75"/>
      <c r="UVQ11" s="75"/>
      <c r="UWE11" s="75"/>
      <c r="UWS11" s="75"/>
      <c r="UXG11" s="75"/>
      <c r="UXU11" s="75"/>
      <c r="UYI11" s="75"/>
      <c r="UYW11" s="75"/>
      <c r="UZK11" s="75"/>
      <c r="UZY11" s="75"/>
      <c r="VAM11" s="75"/>
      <c r="VBA11" s="75"/>
      <c r="VBO11" s="75"/>
      <c r="VCC11" s="75"/>
      <c r="VCQ11" s="75"/>
      <c r="VDE11" s="75"/>
      <c r="VDS11" s="75"/>
      <c r="VEG11" s="75"/>
      <c r="VEU11" s="75"/>
      <c r="VFI11" s="75"/>
      <c r="VFW11" s="75"/>
      <c r="VGK11" s="75"/>
      <c r="VGY11" s="75"/>
      <c r="VHM11" s="75"/>
      <c r="VIA11" s="75"/>
      <c r="VIO11" s="75"/>
      <c r="VJC11" s="75"/>
      <c r="VJQ11" s="75"/>
      <c r="VKE11" s="75"/>
      <c r="VKS11" s="75"/>
      <c r="VLG11" s="75"/>
      <c r="VLU11" s="75"/>
      <c r="VMI11" s="75"/>
      <c r="VMW11" s="75"/>
      <c r="VNK11" s="75"/>
      <c r="VNY11" s="75"/>
      <c r="VOM11" s="75"/>
      <c r="VPA11" s="75"/>
      <c r="VPO11" s="75"/>
      <c r="VQC11" s="75"/>
      <c r="VQQ11" s="75"/>
      <c r="VRE11" s="75"/>
      <c r="VRS11" s="75"/>
      <c r="VSG11" s="75"/>
      <c r="VSU11" s="75"/>
      <c r="VTI11" s="75"/>
      <c r="VTW11" s="75"/>
      <c r="VUK11" s="75"/>
      <c r="VUY11" s="75"/>
      <c r="VVM11" s="75"/>
      <c r="VWA11" s="75"/>
      <c r="VWO11" s="75"/>
      <c r="VXC11" s="75"/>
      <c r="VXQ11" s="75"/>
      <c r="VYE11" s="75"/>
      <c r="VYS11" s="75"/>
      <c r="VZG11" s="75"/>
      <c r="VZU11" s="75"/>
      <c r="WAI11" s="75"/>
      <c r="WAW11" s="75"/>
      <c r="WBK11" s="75"/>
      <c r="WBY11" s="75"/>
      <c r="WCM11" s="75"/>
      <c r="WDA11" s="75"/>
      <c r="WDO11" s="75"/>
      <c r="WEC11" s="75"/>
      <c r="WEQ11" s="75"/>
      <c r="WFE11" s="75"/>
      <c r="WFS11" s="75"/>
      <c r="WGG11" s="75"/>
      <c r="WGU11" s="75"/>
      <c r="WHI11" s="75"/>
      <c r="WHW11" s="75"/>
      <c r="WIK11" s="75"/>
      <c r="WIY11" s="75"/>
      <c r="WJM11" s="75"/>
      <c r="WKA11" s="75"/>
      <c r="WKO11" s="75"/>
      <c r="WLC11" s="75"/>
      <c r="WLQ11" s="75"/>
      <c r="WME11" s="75"/>
      <c r="WMS11" s="75"/>
      <c r="WNG11" s="75"/>
      <c r="WNU11" s="75"/>
      <c r="WOI11" s="75"/>
      <c r="WOW11" s="75"/>
      <c r="WPK11" s="75"/>
      <c r="WPY11" s="75"/>
      <c r="WQM11" s="75"/>
      <c r="WRA11" s="75"/>
      <c r="WRO11" s="75"/>
      <c r="WSC11" s="75"/>
      <c r="WSQ11" s="75"/>
      <c r="WTE11" s="75"/>
      <c r="WTS11" s="75"/>
      <c r="WUG11" s="75"/>
      <c r="WUU11" s="75"/>
      <c r="WVI11" s="75"/>
      <c r="WVW11" s="75"/>
      <c r="WWK11" s="75"/>
      <c r="WWY11" s="75"/>
      <c r="WXM11" s="75"/>
      <c r="WYA11" s="75"/>
      <c r="WYO11" s="75"/>
      <c r="WZC11" s="75"/>
      <c r="WZQ11" s="75"/>
      <c r="XAE11" s="75"/>
      <c r="XAS11" s="75"/>
      <c r="XBG11" s="75"/>
      <c r="XBU11" s="75"/>
      <c r="XCI11" s="75"/>
      <c r="XCW11" s="75"/>
      <c r="XDK11" s="75"/>
      <c r="XDY11" s="75"/>
      <c r="XEM11" s="75"/>
      <c r="XFA11" s="75"/>
    </row>
    <row r="12" spans="1:1023 1037:2045 2059:3067 3081:4089 4103:5111 5125:6133 6147:7155 7169:8191 8205:9213 9227:10235 10249:11257 11271:12279 12293:13301 13315:14323 14337:15359 15373:16381" s="74" customFormat="1" x14ac:dyDescent="0.2">
      <c r="A12" s="82" t="s">
        <v>86</v>
      </c>
      <c r="B12" s="88">
        <f>('[1]Mexico Soy Complex'!D$12*36.7437/1000)+('[1]Canada Soy Complex'!AG$11*36.7437/1000)+'[8]Soy Complex'!AK$12</f>
        <v>1522.026355</v>
      </c>
      <c r="C12" s="89">
        <f>('[1]Mexico Soy Complex'!E$12*36.7437/1000)+('[1]Canada Soy Complex'!AH$11*36.7437/1000)+'[8]Soy Complex'!AL$12</f>
        <v>1588.1410412533332</v>
      </c>
      <c r="D12" s="89">
        <f>('[1]Mexico Soy Complex'!F$12*36.7437/1000)+('[1]Canada Soy Complex'!AI$11*36.7437/1000)+'[8]Soy Complex'!AM$12</f>
        <v>1786.32763484</v>
      </c>
      <c r="E12" s="89">
        <f>('[1]Mexico Soy Complex'!G$12*36.7437/1000)+('[1]Canada Soy Complex'!AJ$11*36.7437/1000)+'[8]Soy Complex'!AN$12</f>
        <v>1792.8874684166667</v>
      </c>
      <c r="F12" s="89">
        <f>('[1]Mexico Soy Complex'!H$12*36.7437/1000)+('[1]Canada Soy Complex'!AK$11*36.7437/1000)+'[8]Soy Complex'!AO$12</f>
        <v>1790.8085867766667</v>
      </c>
      <c r="G12" s="89">
        <f>('[1]Mexico Soy Complex'!I$12*36.7437/1000)+('[1]Canada Soy Complex'!AL$11*36.7437/1000)+'[8]Soy Complex'!AP$12</f>
        <v>1863.80289563</v>
      </c>
      <c r="H12" s="89">
        <f>('[1]Mexico Soy Complex'!J$12*36.7437/1000)+('[1]Canada Soy Complex'!AM$11*36.7437/1000)+'[8]Soy Complex'!AQ$12</f>
        <v>1928.3185422933334</v>
      </c>
      <c r="I12" s="89">
        <f>('[1]Mexico Soy Complex'!K$12*36.7437/1000)+('[1]Canada Soy Complex'!AN$11*36.7437/1000)+'[8]Soy Complex'!AR$12</f>
        <v>1838.8343697133332</v>
      </c>
      <c r="J12" s="89">
        <f>('[1]Mexico Soy Complex'!L$12*36.7437/1000)+('[1]Canada Soy Complex'!AO$11*36.7437/1000)+'[8]Soy Complex'!AS$12</f>
        <v>1731.3931770033334</v>
      </c>
      <c r="K12" s="89">
        <f>('[1]Mexico Soy Complex'!M$12*36.7437/1000)+('[1]Canada Soy Complex'!AP$11*36.7437/1000)+'[8]Soy Complex'!AT$12</f>
        <v>1892.2695218988333</v>
      </c>
      <c r="L12" s="89">
        <f>('[1]Mexico Soy Complex'!N$12*36.7437/1000)+('[1]Canada Soy Complex'!AQ$11*36.7437/1000)+'[8]Soy Complex'!AU$12</f>
        <v>1930.5162989414337</v>
      </c>
      <c r="M12" s="89">
        <f>('[1]Mexico Soy Complex'!O$12*36.7437/1000)+('[1]Canada Soy Complex'!AR$11*36.7437/1000)+'[8]Soy Complex'!AV$12</f>
        <v>2002.9239787580664</v>
      </c>
      <c r="N12" s="89">
        <f>('[1]Mexico Soy Complex'!P$12*36.7437/1000)+('[1]Canada Soy Complex'!AS$11*36.7437/1000)+'[8]Soy Complex'!AW$12</f>
        <v>1988.8676028003999</v>
      </c>
      <c r="O12" s="90">
        <f>('[1]Mexico Soy Complex'!Q$12*36.7437/1000)+('[1]Canada Soy Complex'!AT$11*36.7437/1000)+'[8]Soy Complex'!AX$12</f>
        <v>1841.2288869100664</v>
      </c>
      <c r="P12" s="89">
        <f>('[1]Mexico Soy Complex'!R$12*36.7437/1000)+('[1]Canada Soy Complex'!AU$11*36.7437/1000)+'[8]Soy Complex'!AY$12</f>
        <v>1931.4649883571333</v>
      </c>
      <c r="Q12" s="89">
        <f>('[1]Mexico Soy Complex'!S$12*36.7437/1000)+('[1]Canada Soy Complex'!AV$11*36.7437/1000)+'[8]Soy Complex'!AZ$12</f>
        <v>1834.4165778035667</v>
      </c>
      <c r="R12" s="89">
        <f>('[1]Mexico Soy Complex'!T$12*36.7437/1000)+('[1]Canada Soy Complex'!AW$11*36.7437/1000)+'[8]Soy Complex'!BA$12</f>
        <v>1889.7566738178998</v>
      </c>
      <c r="S12" s="89">
        <f>('[1]Mexico Soy Complex'!U$12*36.7437/1000)+('[1]Canada Soy Complex'!AX$11*36.7437/1000)+'[8]Soy Complex'!BB$12</f>
        <v>1880.1721022890288</v>
      </c>
      <c r="T12" s="89">
        <f>('[1]Mexico Soy Complex'!V$12*36.7437/1000)+('[1]Canada Soy Complex'!AY$11*36.7437/1000)+'[8]Soy Complex'!BC$12</f>
        <v>1907.6521206507382</v>
      </c>
      <c r="U12" s="89">
        <f>('[1]Mexico Soy Complex'!W$12*36.7437/1000)+('[1]Canada Soy Complex'!AZ$11*36.7437/1000)+'[8]Soy Complex'!BD$12</f>
        <v>2092.0350731823996</v>
      </c>
      <c r="V12" s="89">
        <f>('[1]Mexico Soy Complex'!X$12*36.7437/1000)+('[1]Canada Soy Complex'!BA$11*36.7437/1000)+'[8]Soy Complex'!BE$12</f>
        <v>2118.5589477674998</v>
      </c>
      <c r="W12" s="89">
        <f>('[1]Mexico Soy Complex'!Y$12*36.7437/1000)+('[1]Canada Soy Complex'!BB$11*36.7437/1000)+'[8]Soy Complex'!BF$12</f>
        <v>2144.8924998152665</v>
      </c>
      <c r="X12" s="89">
        <f>('[1]Mexico Soy Complex'!Z$12*36.7437/1000)+('[1]Canada Soy Complex'!BC$11*36.7437/1000)+'[8]Soy Complex'!BG$12</f>
        <v>2327.5354209724001</v>
      </c>
      <c r="Y12" s="89">
        <f>('[1]Mexico Soy Complex'!AA$12*36.7437/1000)+('[1]Canada Soy Complex'!BD$11*36.7437/1000)+'[8]Soy Complex'!BH$12</f>
        <v>2393.5852753004665</v>
      </c>
      <c r="Z12" s="89">
        <f>('[1]Mexico Soy Complex'!AB$12*36.7437/1000)+('[1]Canada Soy Complex'!BE$11*36.7437/1000)+'[8]Soy Complex'!BI$12</f>
        <v>2449.0081221986338</v>
      </c>
      <c r="AA12" s="89">
        <f>('[1]Mexico Soy Complex'!AC$12*36.7437/1000)+('[1]Canada Soy Complex'!BF$11*36.7437/1000)+'[8]Soy Complex'!BJ$12</f>
        <v>2428.4984525550667</v>
      </c>
      <c r="AB12" s="89">
        <f>('[1]Mexico Soy Complex'!AD$12*36.7437/1000)+('[1]Canada Soy Complex'!BG$11*36.7437/1000)+'[8]Soy Complex'!BK$12</f>
        <v>2505.4511917909667</v>
      </c>
      <c r="AC12" s="91">
        <f>('[1]Mexico Soy Complex'!AE$12*36.7437/1000)+('[1]Canada Soy Complex'!BH$11*36.7437/1000)+'[8]Soy Complex'!BL$12</f>
        <v>2517.3192540066334</v>
      </c>
      <c r="AD12" s="91">
        <f>('[1]Mexico Soy Complex'!AF$12*36.7437/1000)+('[1]Canada Soy Complex'!BI$11*36.7437/1000)+'[8]Soy Complex'!BM$12</f>
        <v>2595.7874316666666</v>
      </c>
      <c r="AE12" s="91">
        <f>('[1]Mexico Soy Complex'!AG$12*36.7437/1000)+('[1]Canada Soy Complex'!BJ$11*36.7437/1000)+'[8]Soy Complex'!BN$12</f>
        <v>2736.5865760000002</v>
      </c>
      <c r="AF12" s="91">
        <f>('[1]Mexico Soy Complex'!AH$12*36.7437/1000)+('[1]Canada Soy Complex'!BK$11*36.7437/1000)+'[8]Soy Complex'!BO$12</f>
        <v>2807.6888869999998</v>
      </c>
      <c r="AG12" s="91">
        <f>('[1]Mexico Soy Complex'!AI$12*36.7437/1000)+('[1]Canada Soy Complex'!BL$11*36.7437/1000)+'[8]Soy Complex'!BP$12</f>
        <v>2746.5469754999999</v>
      </c>
      <c r="AH12" s="91">
        <f>('[1]Mexico Soy Complex'!AJ$12*36.7437/1000)+('[1]Canada Soy Complex'!BM$11*36.7437/1000)+'[8]Soy Complex'!BQ$12</f>
        <v>2827.6492865</v>
      </c>
      <c r="AI12" s="91">
        <f>('[1]Mexico Soy Complex'!AK$12*36.7437/1000)+('[1]Canada Soy Complex'!BN$11*36.7437/1000)+'[8]Soy Complex'!BR$12</f>
        <v>2858.7515975000001</v>
      </c>
      <c r="AJ12" s="91">
        <f>('[1]Mexico Soy Complex'!AL$12*36.7437/1000)+('[1]Canada Soy Complex'!BO$11*36.7437/1000)+'[8]Soy Complex'!BS$12</f>
        <v>3022.6096859999998</v>
      </c>
      <c r="AK12" s="91">
        <f>('[1]Mexico Soy Complex'!AM$12*36.7437/1000)+('[1]Canada Soy Complex'!BP$11*36.7437/1000)+'[8]Soy Complex'!BT$12</f>
        <v>3073.7119969999999</v>
      </c>
      <c r="AL12" s="91">
        <f>('[1]Mexico Soy Complex'!AN$12*36.7437/1000)+('[1]Canada Soy Complex'!BQ$11*36.7437/1000)+'[8]Soy Complex'!BU$12</f>
        <v>3199.814308</v>
      </c>
      <c r="AM12" s="91">
        <f>('[1]Mexico Soy Complex'!AO$12*36.7437/1000)+('[1]Canada Soy Complex'!BR$11*36.7437/1000)+'[8]Soy Complex'!BV$12</f>
        <v>3278.6723965000001</v>
      </c>
      <c r="AN12" s="91">
        <f>('[1]Mexico Soy Complex'!AP$12*36.7437/1000)+('[1]Canada Soy Complex'!BS$11*36.7437/1000)+'[8]Soy Complex'!BW$12</f>
        <v>3329.7747074999997</v>
      </c>
      <c r="AO12" s="89">
        <f>('[1]Mexico Soy Complex'!AQ$12*36.7437/1000)+('[1]Canada Soy Complex'!BT$11*36.7437/1000)+'[8]Soy Complex'!BX$12</f>
        <v>3380.8770184999998</v>
      </c>
      <c r="AP12" s="92">
        <f>('[1]Mexico Soy Complex'!AR$12*36.7437/1000)+('[1]Canada Soy Complex'!BU$11*36.7437/1000)+'[8]Soy Complex'!BY$12</f>
        <v>3384.735107</v>
      </c>
      <c r="AQ12" s="92">
        <f>('[1]Mexico Soy Complex'!AS$12*36.7437/1000)+('[1]Canada Soy Complex'!BV$11*36.7437/1000)+'[8]Soy Complex'!BZ$12</f>
        <v>3385.8374180000001</v>
      </c>
      <c r="AR12" s="92">
        <f>('[1]Mexico Soy Complex'!AT$12*36.7437/1000)+('[1]Canada Soy Complex'!BW$11*36.7437/1000)+'[8]Soy Complex'!CA$12</f>
        <v>3486.9397289999997</v>
      </c>
      <c r="AS12" s="92">
        <f>('[1]Mexico Soy Complex'!AU$12*36.7437/1000)+('[1]Canada Soy Complex'!BX$11*36.7437/1000)+'[8]Soy Complex'!CB$12</f>
        <v>3490.7978174999998</v>
      </c>
      <c r="AT12" s="92">
        <f>('[1]Mexico Soy Complex'!AV$12*36.7437/1000)+('[1]Canada Soy Complex'!BY$11*36.7437/1000)+'[8]Soy Complex'!CC$12</f>
        <v>3491.9001284999999</v>
      </c>
      <c r="AU12" s="92">
        <f>('[1]Mexico Soy Complex'!AW$12*36.7437/1000)+('[1]Canada Soy Complex'!BZ$11*36.7437/1000)+'[8]Soy Complex'!CD$12</f>
        <v>3493.0024395</v>
      </c>
      <c r="AV12" s="92">
        <f>('[1]Mexico Soy Complex'!AX$12*36.7437/1000)+('[1]Canada Soy Complex'!CK$11*36.7437/1000)+'[8]Soy Complex'!CE$12</f>
        <v>3354.4868661999999</v>
      </c>
      <c r="AW12" s="92" t="e">
        <f>('[1]Mexico Soy Complex'!BI$12*36.7437/1000)+('[1]Canada Soy Complex'!CL$11*36.7437/1000)+'[8]Soy Complex'!CF$12</f>
        <v>#VALUE!</v>
      </c>
      <c r="AX12" s="92" t="e">
        <f>('[1]Mexico Soy Complex'!BJ$12*36.7437/1000)+('[1]Canada Soy Complex'!CM$11*36.7437/1000)+'[8]Soy Complex'!CG$12</f>
        <v>#VALUE!</v>
      </c>
      <c r="AY12" s="92">
        <f>('[1]Mexico Soy Complex'!BK$12*36.7437/1000)+('[1]Canada Soy Complex'!CN$11*36.7437/1000)+'[8]Soy Complex'!CH$12</f>
        <v>3100</v>
      </c>
      <c r="AZ12" s="92">
        <f>('[1]Mexico Soy Complex'!BL$12*36.7437/1000)+('[1]Canada Soy Complex'!CO$11*36.7437/1000)+'[8]Soy Complex'!CI$12</f>
        <v>3200</v>
      </c>
      <c r="BA12" s="92">
        <f>('[1]Mexico Soy Complex'!BM$12*36.7437/1000)+('[1]Canada Soy Complex'!CP$11*36.7437/1000)+'[8]Soy Complex'!CJ$12</f>
        <v>3300</v>
      </c>
      <c r="BB12" s="92">
        <f>('[1]Mexico Soy Complex'!BN$12*36.7437/1000)+('[1]Canada Soy Complex'!CQ$11*36.7437/1000)+'[8]Soy Complex'!CK$12</f>
        <v>3400</v>
      </c>
      <c r="BC12" s="92">
        <f>('[1]Mexico Soy Complex'!BO$12*36.7437/1000)+('[1]Canada Soy Complex'!CR$11*36.7437/1000)+'[8]Soy Complex'!CL$12</f>
        <v>3400</v>
      </c>
      <c r="BD12" s="92">
        <f>('[1]Mexico Soy Complex'!BP$12*36.7437/1000)+('[1]Canada Soy Complex'!CS$11*36.7437/1000)+'[8]Soy Complex'!CM$12</f>
        <v>3400</v>
      </c>
      <c r="BE12" s="92">
        <f>('[1]Mexico Soy Complex'!BQ$12*36.7437/1000)+('[1]Canada Soy Complex'!CT$11*36.7437/1000)+'[8]Soy Complex'!CN$12</f>
        <v>3400</v>
      </c>
      <c r="BS12" s="75"/>
      <c r="CG12" s="75"/>
      <c r="CU12" s="75"/>
      <c r="DI12" s="75"/>
      <c r="DW12" s="75"/>
      <c r="EK12" s="75"/>
      <c r="EY12" s="75"/>
      <c r="FM12" s="75"/>
      <c r="GA12" s="75"/>
      <c r="GO12" s="75"/>
      <c r="HC12" s="75"/>
      <c r="HQ12" s="75"/>
      <c r="IE12" s="75"/>
      <c r="IS12" s="75"/>
      <c r="JG12" s="75"/>
      <c r="JU12" s="75"/>
      <c r="KI12" s="75"/>
      <c r="KW12" s="75"/>
      <c r="LK12" s="75"/>
      <c r="LY12" s="75"/>
      <c r="MM12" s="75"/>
      <c r="NA12" s="75"/>
      <c r="NO12" s="75"/>
      <c r="OC12" s="75"/>
      <c r="OQ12" s="75"/>
      <c r="PE12" s="75"/>
      <c r="PS12" s="75"/>
      <c r="QG12" s="75"/>
      <c r="QU12" s="75"/>
      <c r="RI12" s="75"/>
      <c r="RW12" s="75"/>
      <c r="SK12" s="75"/>
      <c r="SY12" s="75"/>
      <c r="TM12" s="75"/>
      <c r="UA12" s="75"/>
      <c r="UO12" s="75"/>
      <c r="VC12" s="75"/>
      <c r="VQ12" s="75"/>
      <c r="WE12" s="75"/>
      <c r="WS12" s="75"/>
      <c r="XG12" s="75"/>
      <c r="XU12" s="75"/>
      <c r="YI12" s="75"/>
      <c r="YW12" s="75"/>
      <c r="ZK12" s="75"/>
      <c r="ZY12" s="75"/>
      <c r="AAM12" s="75"/>
      <c r="ABA12" s="75"/>
      <c r="ABO12" s="75"/>
      <c r="ACC12" s="75"/>
      <c r="ACQ12" s="75"/>
      <c r="ADE12" s="75"/>
      <c r="ADS12" s="75"/>
      <c r="AEG12" s="75"/>
      <c r="AEU12" s="75"/>
      <c r="AFI12" s="75"/>
      <c r="AFW12" s="75"/>
      <c r="AGK12" s="75"/>
      <c r="AGY12" s="75"/>
      <c r="AHM12" s="75"/>
      <c r="AIA12" s="75"/>
      <c r="AIO12" s="75"/>
      <c r="AJC12" s="75"/>
      <c r="AJQ12" s="75"/>
      <c r="AKE12" s="75"/>
      <c r="AKS12" s="75"/>
      <c r="ALG12" s="75"/>
      <c r="ALU12" s="75"/>
      <c r="AMI12" s="75"/>
      <c r="AMW12" s="75"/>
      <c r="ANK12" s="75"/>
      <c r="ANY12" s="75"/>
      <c r="AOM12" s="75"/>
      <c r="APA12" s="75"/>
      <c r="APO12" s="75"/>
      <c r="AQC12" s="75"/>
      <c r="AQQ12" s="75"/>
      <c r="ARE12" s="75"/>
      <c r="ARS12" s="75"/>
      <c r="ASG12" s="75"/>
      <c r="ASU12" s="75"/>
      <c r="ATI12" s="75"/>
      <c r="ATW12" s="75"/>
      <c r="AUK12" s="75"/>
      <c r="AUY12" s="75"/>
      <c r="AVM12" s="75"/>
      <c r="AWA12" s="75"/>
      <c r="AWO12" s="75"/>
      <c r="AXC12" s="75"/>
      <c r="AXQ12" s="75"/>
      <c r="AYE12" s="75"/>
      <c r="AYS12" s="75"/>
      <c r="AZG12" s="75"/>
      <c r="AZU12" s="75"/>
      <c r="BAI12" s="75"/>
      <c r="BAW12" s="75"/>
      <c r="BBK12" s="75"/>
      <c r="BBY12" s="75"/>
      <c r="BCM12" s="75"/>
      <c r="BDA12" s="75"/>
      <c r="BDO12" s="75"/>
      <c r="BEC12" s="75"/>
      <c r="BEQ12" s="75"/>
      <c r="BFE12" s="75"/>
      <c r="BFS12" s="75"/>
      <c r="BGG12" s="75"/>
      <c r="BGU12" s="75"/>
      <c r="BHI12" s="75"/>
      <c r="BHW12" s="75"/>
      <c r="BIK12" s="75"/>
      <c r="BIY12" s="75"/>
      <c r="BJM12" s="75"/>
      <c r="BKA12" s="75"/>
      <c r="BKO12" s="75"/>
      <c r="BLC12" s="75"/>
      <c r="BLQ12" s="75"/>
      <c r="BME12" s="75"/>
      <c r="BMS12" s="75"/>
      <c r="BNG12" s="75"/>
      <c r="BNU12" s="75"/>
      <c r="BOI12" s="75"/>
      <c r="BOW12" s="75"/>
      <c r="BPK12" s="75"/>
      <c r="BPY12" s="75"/>
      <c r="BQM12" s="75"/>
      <c r="BRA12" s="75"/>
      <c r="BRO12" s="75"/>
      <c r="BSC12" s="75"/>
      <c r="BSQ12" s="75"/>
      <c r="BTE12" s="75"/>
      <c r="BTS12" s="75"/>
      <c r="BUG12" s="75"/>
      <c r="BUU12" s="75"/>
      <c r="BVI12" s="75"/>
      <c r="BVW12" s="75"/>
      <c r="BWK12" s="75"/>
      <c r="BWY12" s="75"/>
      <c r="BXM12" s="75"/>
      <c r="BYA12" s="75"/>
      <c r="BYO12" s="75"/>
      <c r="BZC12" s="75"/>
      <c r="BZQ12" s="75"/>
      <c r="CAE12" s="75"/>
      <c r="CAS12" s="75"/>
      <c r="CBG12" s="75"/>
      <c r="CBU12" s="75"/>
      <c r="CCI12" s="75"/>
      <c r="CCW12" s="75"/>
      <c r="CDK12" s="75"/>
      <c r="CDY12" s="75"/>
      <c r="CEM12" s="75"/>
      <c r="CFA12" s="75"/>
      <c r="CFO12" s="75"/>
      <c r="CGC12" s="75"/>
      <c r="CGQ12" s="75"/>
      <c r="CHE12" s="75"/>
      <c r="CHS12" s="75"/>
      <c r="CIG12" s="75"/>
      <c r="CIU12" s="75"/>
      <c r="CJI12" s="75"/>
      <c r="CJW12" s="75"/>
      <c r="CKK12" s="75"/>
      <c r="CKY12" s="75"/>
      <c r="CLM12" s="75"/>
      <c r="CMA12" s="75"/>
      <c r="CMO12" s="75"/>
      <c r="CNC12" s="75"/>
      <c r="CNQ12" s="75"/>
      <c r="COE12" s="75"/>
      <c r="COS12" s="75"/>
      <c r="CPG12" s="75"/>
      <c r="CPU12" s="75"/>
      <c r="CQI12" s="75"/>
      <c r="CQW12" s="75"/>
      <c r="CRK12" s="75"/>
      <c r="CRY12" s="75"/>
      <c r="CSM12" s="75"/>
      <c r="CTA12" s="75"/>
      <c r="CTO12" s="75"/>
      <c r="CUC12" s="75"/>
      <c r="CUQ12" s="75"/>
      <c r="CVE12" s="75"/>
      <c r="CVS12" s="75"/>
      <c r="CWG12" s="75"/>
      <c r="CWU12" s="75"/>
      <c r="CXI12" s="75"/>
      <c r="CXW12" s="75"/>
      <c r="CYK12" s="75"/>
      <c r="CYY12" s="75"/>
      <c r="CZM12" s="75"/>
      <c r="DAA12" s="75"/>
      <c r="DAO12" s="75"/>
      <c r="DBC12" s="75"/>
      <c r="DBQ12" s="75"/>
      <c r="DCE12" s="75"/>
      <c r="DCS12" s="75"/>
      <c r="DDG12" s="75"/>
      <c r="DDU12" s="75"/>
      <c r="DEI12" s="75"/>
      <c r="DEW12" s="75"/>
      <c r="DFK12" s="75"/>
      <c r="DFY12" s="75"/>
      <c r="DGM12" s="75"/>
      <c r="DHA12" s="75"/>
      <c r="DHO12" s="75"/>
      <c r="DIC12" s="75"/>
      <c r="DIQ12" s="75"/>
      <c r="DJE12" s="75"/>
      <c r="DJS12" s="75"/>
      <c r="DKG12" s="75"/>
      <c r="DKU12" s="75"/>
      <c r="DLI12" s="75"/>
      <c r="DLW12" s="75"/>
      <c r="DMK12" s="75"/>
      <c r="DMY12" s="75"/>
      <c r="DNM12" s="75"/>
      <c r="DOA12" s="75"/>
      <c r="DOO12" s="75"/>
      <c r="DPC12" s="75"/>
      <c r="DPQ12" s="75"/>
      <c r="DQE12" s="75"/>
      <c r="DQS12" s="75"/>
      <c r="DRG12" s="75"/>
      <c r="DRU12" s="75"/>
      <c r="DSI12" s="75"/>
      <c r="DSW12" s="75"/>
      <c r="DTK12" s="75"/>
      <c r="DTY12" s="75"/>
      <c r="DUM12" s="75"/>
      <c r="DVA12" s="75"/>
      <c r="DVO12" s="75"/>
      <c r="DWC12" s="75"/>
      <c r="DWQ12" s="75"/>
      <c r="DXE12" s="75"/>
      <c r="DXS12" s="75"/>
      <c r="DYG12" s="75"/>
      <c r="DYU12" s="75"/>
      <c r="DZI12" s="75"/>
      <c r="DZW12" s="75"/>
      <c r="EAK12" s="75"/>
      <c r="EAY12" s="75"/>
      <c r="EBM12" s="75"/>
      <c r="ECA12" s="75"/>
      <c r="ECO12" s="75"/>
      <c r="EDC12" s="75"/>
      <c r="EDQ12" s="75"/>
      <c r="EEE12" s="75"/>
      <c r="EES12" s="75"/>
      <c r="EFG12" s="75"/>
      <c r="EFU12" s="75"/>
      <c r="EGI12" s="75"/>
      <c r="EGW12" s="75"/>
      <c r="EHK12" s="75"/>
      <c r="EHY12" s="75"/>
      <c r="EIM12" s="75"/>
      <c r="EJA12" s="75"/>
      <c r="EJO12" s="75"/>
      <c r="EKC12" s="75"/>
      <c r="EKQ12" s="75"/>
      <c r="ELE12" s="75"/>
      <c r="ELS12" s="75"/>
      <c r="EMG12" s="75"/>
      <c r="EMU12" s="75"/>
      <c r="ENI12" s="75"/>
      <c r="ENW12" s="75"/>
      <c r="EOK12" s="75"/>
      <c r="EOY12" s="75"/>
      <c r="EPM12" s="75"/>
      <c r="EQA12" s="75"/>
      <c r="EQO12" s="75"/>
      <c r="ERC12" s="75"/>
      <c r="ERQ12" s="75"/>
      <c r="ESE12" s="75"/>
      <c r="ESS12" s="75"/>
      <c r="ETG12" s="75"/>
      <c r="ETU12" s="75"/>
      <c r="EUI12" s="75"/>
      <c r="EUW12" s="75"/>
      <c r="EVK12" s="75"/>
      <c r="EVY12" s="75"/>
      <c r="EWM12" s="75"/>
      <c r="EXA12" s="75"/>
      <c r="EXO12" s="75"/>
      <c r="EYC12" s="75"/>
      <c r="EYQ12" s="75"/>
      <c r="EZE12" s="75"/>
      <c r="EZS12" s="75"/>
      <c r="FAG12" s="75"/>
      <c r="FAU12" s="75"/>
      <c r="FBI12" s="75"/>
      <c r="FBW12" s="75"/>
      <c r="FCK12" s="75"/>
      <c r="FCY12" s="75"/>
      <c r="FDM12" s="75"/>
      <c r="FEA12" s="75"/>
      <c r="FEO12" s="75"/>
      <c r="FFC12" s="75"/>
      <c r="FFQ12" s="75"/>
      <c r="FGE12" s="75"/>
      <c r="FGS12" s="75"/>
      <c r="FHG12" s="75"/>
      <c r="FHU12" s="75"/>
      <c r="FII12" s="75"/>
      <c r="FIW12" s="75"/>
      <c r="FJK12" s="75"/>
      <c r="FJY12" s="75"/>
      <c r="FKM12" s="75"/>
      <c r="FLA12" s="75"/>
      <c r="FLO12" s="75"/>
      <c r="FMC12" s="75"/>
      <c r="FMQ12" s="75"/>
      <c r="FNE12" s="75"/>
      <c r="FNS12" s="75"/>
      <c r="FOG12" s="75"/>
      <c r="FOU12" s="75"/>
      <c r="FPI12" s="75"/>
      <c r="FPW12" s="75"/>
      <c r="FQK12" s="75"/>
      <c r="FQY12" s="75"/>
      <c r="FRM12" s="75"/>
      <c r="FSA12" s="75"/>
      <c r="FSO12" s="75"/>
      <c r="FTC12" s="75"/>
      <c r="FTQ12" s="75"/>
      <c r="FUE12" s="75"/>
      <c r="FUS12" s="75"/>
      <c r="FVG12" s="75"/>
      <c r="FVU12" s="75"/>
      <c r="FWI12" s="75"/>
      <c r="FWW12" s="75"/>
      <c r="FXK12" s="75"/>
      <c r="FXY12" s="75"/>
      <c r="FYM12" s="75"/>
      <c r="FZA12" s="75"/>
      <c r="FZO12" s="75"/>
      <c r="GAC12" s="75"/>
      <c r="GAQ12" s="75"/>
      <c r="GBE12" s="75"/>
      <c r="GBS12" s="75"/>
      <c r="GCG12" s="75"/>
      <c r="GCU12" s="75"/>
      <c r="GDI12" s="75"/>
      <c r="GDW12" s="75"/>
      <c r="GEK12" s="75"/>
      <c r="GEY12" s="75"/>
      <c r="GFM12" s="75"/>
      <c r="GGA12" s="75"/>
      <c r="GGO12" s="75"/>
      <c r="GHC12" s="75"/>
      <c r="GHQ12" s="75"/>
      <c r="GIE12" s="75"/>
      <c r="GIS12" s="75"/>
      <c r="GJG12" s="75"/>
      <c r="GJU12" s="75"/>
      <c r="GKI12" s="75"/>
      <c r="GKW12" s="75"/>
      <c r="GLK12" s="75"/>
      <c r="GLY12" s="75"/>
      <c r="GMM12" s="75"/>
      <c r="GNA12" s="75"/>
      <c r="GNO12" s="75"/>
      <c r="GOC12" s="75"/>
      <c r="GOQ12" s="75"/>
      <c r="GPE12" s="75"/>
      <c r="GPS12" s="75"/>
      <c r="GQG12" s="75"/>
      <c r="GQU12" s="75"/>
      <c r="GRI12" s="75"/>
      <c r="GRW12" s="75"/>
      <c r="GSK12" s="75"/>
      <c r="GSY12" s="75"/>
      <c r="GTM12" s="75"/>
      <c r="GUA12" s="75"/>
      <c r="GUO12" s="75"/>
      <c r="GVC12" s="75"/>
      <c r="GVQ12" s="75"/>
      <c r="GWE12" s="75"/>
      <c r="GWS12" s="75"/>
      <c r="GXG12" s="75"/>
      <c r="GXU12" s="75"/>
      <c r="GYI12" s="75"/>
      <c r="GYW12" s="75"/>
      <c r="GZK12" s="75"/>
      <c r="GZY12" s="75"/>
      <c r="HAM12" s="75"/>
      <c r="HBA12" s="75"/>
      <c r="HBO12" s="75"/>
      <c r="HCC12" s="75"/>
      <c r="HCQ12" s="75"/>
      <c r="HDE12" s="75"/>
      <c r="HDS12" s="75"/>
      <c r="HEG12" s="75"/>
      <c r="HEU12" s="75"/>
      <c r="HFI12" s="75"/>
      <c r="HFW12" s="75"/>
      <c r="HGK12" s="75"/>
      <c r="HGY12" s="75"/>
      <c r="HHM12" s="75"/>
      <c r="HIA12" s="75"/>
      <c r="HIO12" s="75"/>
      <c r="HJC12" s="75"/>
      <c r="HJQ12" s="75"/>
      <c r="HKE12" s="75"/>
      <c r="HKS12" s="75"/>
      <c r="HLG12" s="75"/>
      <c r="HLU12" s="75"/>
      <c r="HMI12" s="75"/>
      <c r="HMW12" s="75"/>
      <c r="HNK12" s="75"/>
      <c r="HNY12" s="75"/>
      <c r="HOM12" s="75"/>
      <c r="HPA12" s="75"/>
      <c r="HPO12" s="75"/>
      <c r="HQC12" s="75"/>
      <c r="HQQ12" s="75"/>
      <c r="HRE12" s="75"/>
      <c r="HRS12" s="75"/>
      <c r="HSG12" s="75"/>
      <c r="HSU12" s="75"/>
      <c r="HTI12" s="75"/>
      <c r="HTW12" s="75"/>
      <c r="HUK12" s="75"/>
      <c r="HUY12" s="75"/>
      <c r="HVM12" s="75"/>
      <c r="HWA12" s="75"/>
      <c r="HWO12" s="75"/>
      <c r="HXC12" s="75"/>
      <c r="HXQ12" s="75"/>
      <c r="HYE12" s="75"/>
      <c r="HYS12" s="75"/>
      <c r="HZG12" s="75"/>
      <c r="HZU12" s="75"/>
      <c r="IAI12" s="75"/>
      <c r="IAW12" s="75"/>
      <c r="IBK12" s="75"/>
      <c r="IBY12" s="75"/>
      <c r="ICM12" s="75"/>
      <c r="IDA12" s="75"/>
      <c r="IDO12" s="75"/>
      <c r="IEC12" s="75"/>
      <c r="IEQ12" s="75"/>
      <c r="IFE12" s="75"/>
      <c r="IFS12" s="75"/>
      <c r="IGG12" s="75"/>
      <c r="IGU12" s="75"/>
      <c r="IHI12" s="75"/>
      <c r="IHW12" s="75"/>
      <c r="IIK12" s="75"/>
      <c r="IIY12" s="75"/>
      <c r="IJM12" s="75"/>
      <c r="IKA12" s="75"/>
      <c r="IKO12" s="75"/>
      <c r="ILC12" s="75"/>
      <c r="ILQ12" s="75"/>
      <c r="IME12" s="75"/>
      <c r="IMS12" s="75"/>
      <c r="ING12" s="75"/>
      <c r="INU12" s="75"/>
      <c r="IOI12" s="75"/>
      <c r="IOW12" s="75"/>
      <c r="IPK12" s="75"/>
      <c r="IPY12" s="75"/>
      <c r="IQM12" s="75"/>
      <c r="IRA12" s="75"/>
      <c r="IRO12" s="75"/>
      <c r="ISC12" s="75"/>
      <c r="ISQ12" s="75"/>
      <c r="ITE12" s="75"/>
      <c r="ITS12" s="75"/>
      <c r="IUG12" s="75"/>
      <c r="IUU12" s="75"/>
      <c r="IVI12" s="75"/>
      <c r="IVW12" s="75"/>
      <c r="IWK12" s="75"/>
      <c r="IWY12" s="75"/>
      <c r="IXM12" s="75"/>
      <c r="IYA12" s="75"/>
      <c r="IYO12" s="75"/>
      <c r="IZC12" s="75"/>
      <c r="IZQ12" s="75"/>
      <c r="JAE12" s="75"/>
      <c r="JAS12" s="75"/>
      <c r="JBG12" s="75"/>
      <c r="JBU12" s="75"/>
      <c r="JCI12" s="75"/>
      <c r="JCW12" s="75"/>
      <c r="JDK12" s="75"/>
      <c r="JDY12" s="75"/>
      <c r="JEM12" s="75"/>
      <c r="JFA12" s="75"/>
      <c r="JFO12" s="75"/>
      <c r="JGC12" s="75"/>
      <c r="JGQ12" s="75"/>
      <c r="JHE12" s="75"/>
      <c r="JHS12" s="75"/>
      <c r="JIG12" s="75"/>
      <c r="JIU12" s="75"/>
      <c r="JJI12" s="75"/>
      <c r="JJW12" s="75"/>
      <c r="JKK12" s="75"/>
      <c r="JKY12" s="75"/>
      <c r="JLM12" s="75"/>
      <c r="JMA12" s="75"/>
      <c r="JMO12" s="75"/>
      <c r="JNC12" s="75"/>
      <c r="JNQ12" s="75"/>
      <c r="JOE12" s="75"/>
      <c r="JOS12" s="75"/>
      <c r="JPG12" s="75"/>
      <c r="JPU12" s="75"/>
      <c r="JQI12" s="75"/>
      <c r="JQW12" s="75"/>
      <c r="JRK12" s="75"/>
      <c r="JRY12" s="75"/>
      <c r="JSM12" s="75"/>
      <c r="JTA12" s="75"/>
      <c r="JTO12" s="75"/>
      <c r="JUC12" s="75"/>
      <c r="JUQ12" s="75"/>
      <c r="JVE12" s="75"/>
      <c r="JVS12" s="75"/>
      <c r="JWG12" s="75"/>
      <c r="JWU12" s="75"/>
      <c r="JXI12" s="75"/>
      <c r="JXW12" s="75"/>
      <c r="JYK12" s="75"/>
      <c r="JYY12" s="75"/>
      <c r="JZM12" s="75"/>
      <c r="KAA12" s="75"/>
      <c r="KAO12" s="75"/>
      <c r="KBC12" s="75"/>
      <c r="KBQ12" s="75"/>
      <c r="KCE12" s="75"/>
      <c r="KCS12" s="75"/>
      <c r="KDG12" s="75"/>
      <c r="KDU12" s="75"/>
      <c r="KEI12" s="75"/>
      <c r="KEW12" s="75"/>
      <c r="KFK12" s="75"/>
      <c r="KFY12" s="75"/>
      <c r="KGM12" s="75"/>
      <c r="KHA12" s="75"/>
      <c r="KHO12" s="75"/>
      <c r="KIC12" s="75"/>
      <c r="KIQ12" s="75"/>
      <c r="KJE12" s="75"/>
      <c r="KJS12" s="75"/>
      <c r="KKG12" s="75"/>
      <c r="KKU12" s="75"/>
      <c r="KLI12" s="75"/>
      <c r="KLW12" s="75"/>
      <c r="KMK12" s="75"/>
      <c r="KMY12" s="75"/>
      <c r="KNM12" s="75"/>
      <c r="KOA12" s="75"/>
      <c r="KOO12" s="75"/>
      <c r="KPC12" s="75"/>
      <c r="KPQ12" s="75"/>
      <c r="KQE12" s="75"/>
      <c r="KQS12" s="75"/>
      <c r="KRG12" s="75"/>
      <c r="KRU12" s="75"/>
      <c r="KSI12" s="75"/>
      <c r="KSW12" s="75"/>
      <c r="KTK12" s="75"/>
      <c r="KTY12" s="75"/>
      <c r="KUM12" s="75"/>
      <c r="KVA12" s="75"/>
      <c r="KVO12" s="75"/>
      <c r="KWC12" s="75"/>
      <c r="KWQ12" s="75"/>
      <c r="KXE12" s="75"/>
      <c r="KXS12" s="75"/>
      <c r="KYG12" s="75"/>
      <c r="KYU12" s="75"/>
      <c r="KZI12" s="75"/>
      <c r="KZW12" s="75"/>
      <c r="LAK12" s="75"/>
      <c r="LAY12" s="75"/>
      <c r="LBM12" s="75"/>
      <c r="LCA12" s="75"/>
      <c r="LCO12" s="75"/>
      <c r="LDC12" s="75"/>
      <c r="LDQ12" s="75"/>
      <c r="LEE12" s="75"/>
      <c r="LES12" s="75"/>
      <c r="LFG12" s="75"/>
      <c r="LFU12" s="75"/>
      <c r="LGI12" s="75"/>
      <c r="LGW12" s="75"/>
      <c r="LHK12" s="75"/>
      <c r="LHY12" s="75"/>
      <c r="LIM12" s="75"/>
      <c r="LJA12" s="75"/>
      <c r="LJO12" s="75"/>
      <c r="LKC12" s="75"/>
      <c r="LKQ12" s="75"/>
      <c r="LLE12" s="75"/>
      <c r="LLS12" s="75"/>
      <c r="LMG12" s="75"/>
      <c r="LMU12" s="75"/>
      <c r="LNI12" s="75"/>
      <c r="LNW12" s="75"/>
      <c r="LOK12" s="75"/>
      <c r="LOY12" s="75"/>
      <c r="LPM12" s="75"/>
      <c r="LQA12" s="75"/>
      <c r="LQO12" s="75"/>
      <c r="LRC12" s="75"/>
      <c r="LRQ12" s="75"/>
      <c r="LSE12" s="75"/>
      <c r="LSS12" s="75"/>
      <c r="LTG12" s="75"/>
      <c r="LTU12" s="75"/>
      <c r="LUI12" s="75"/>
      <c r="LUW12" s="75"/>
      <c r="LVK12" s="75"/>
      <c r="LVY12" s="75"/>
      <c r="LWM12" s="75"/>
      <c r="LXA12" s="75"/>
      <c r="LXO12" s="75"/>
      <c r="LYC12" s="75"/>
      <c r="LYQ12" s="75"/>
      <c r="LZE12" s="75"/>
      <c r="LZS12" s="75"/>
      <c r="MAG12" s="75"/>
      <c r="MAU12" s="75"/>
      <c r="MBI12" s="75"/>
      <c r="MBW12" s="75"/>
      <c r="MCK12" s="75"/>
      <c r="MCY12" s="75"/>
      <c r="MDM12" s="75"/>
      <c r="MEA12" s="75"/>
      <c r="MEO12" s="75"/>
      <c r="MFC12" s="75"/>
      <c r="MFQ12" s="75"/>
      <c r="MGE12" s="75"/>
      <c r="MGS12" s="75"/>
      <c r="MHG12" s="75"/>
      <c r="MHU12" s="75"/>
      <c r="MII12" s="75"/>
      <c r="MIW12" s="75"/>
      <c r="MJK12" s="75"/>
      <c r="MJY12" s="75"/>
      <c r="MKM12" s="75"/>
      <c r="MLA12" s="75"/>
      <c r="MLO12" s="75"/>
      <c r="MMC12" s="75"/>
      <c r="MMQ12" s="75"/>
      <c r="MNE12" s="75"/>
      <c r="MNS12" s="75"/>
      <c r="MOG12" s="75"/>
      <c r="MOU12" s="75"/>
      <c r="MPI12" s="75"/>
      <c r="MPW12" s="75"/>
      <c r="MQK12" s="75"/>
      <c r="MQY12" s="75"/>
      <c r="MRM12" s="75"/>
      <c r="MSA12" s="75"/>
      <c r="MSO12" s="75"/>
      <c r="MTC12" s="75"/>
      <c r="MTQ12" s="75"/>
      <c r="MUE12" s="75"/>
      <c r="MUS12" s="75"/>
      <c r="MVG12" s="75"/>
      <c r="MVU12" s="75"/>
      <c r="MWI12" s="75"/>
      <c r="MWW12" s="75"/>
      <c r="MXK12" s="75"/>
      <c r="MXY12" s="75"/>
      <c r="MYM12" s="75"/>
      <c r="MZA12" s="75"/>
      <c r="MZO12" s="75"/>
      <c r="NAC12" s="75"/>
      <c r="NAQ12" s="75"/>
      <c r="NBE12" s="75"/>
      <c r="NBS12" s="75"/>
      <c r="NCG12" s="75"/>
      <c r="NCU12" s="75"/>
      <c r="NDI12" s="75"/>
      <c r="NDW12" s="75"/>
      <c r="NEK12" s="75"/>
      <c r="NEY12" s="75"/>
      <c r="NFM12" s="75"/>
      <c r="NGA12" s="75"/>
      <c r="NGO12" s="75"/>
      <c r="NHC12" s="75"/>
      <c r="NHQ12" s="75"/>
      <c r="NIE12" s="75"/>
      <c r="NIS12" s="75"/>
      <c r="NJG12" s="75"/>
      <c r="NJU12" s="75"/>
      <c r="NKI12" s="75"/>
      <c r="NKW12" s="75"/>
      <c r="NLK12" s="75"/>
      <c r="NLY12" s="75"/>
      <c r="NMM12" s="75"/>
      <c r="NNA12" s="75"/>
      <c r="NNO12" s="75"/>
      <c r="NOC12" s="75"/>
      <c r="NOQ12" s="75"/>
      <c r="NPE12" s="75"/>
      <c r="NPS12" s="75"/>
      <c r="NQG12" s="75"/>
      <c r="NQU12" s="75"/>
      <c r="NRI12" s="75"/>
      <c r="NRW12" s="75"/>
      <c r="NSK12" s="75"/>
      <c r="NSY12" s="75"/>
      <c r="NTM12" s="75"/>
      <c r="NUA12" s="75"/>
      <c r="NUO12" s="75"/>
      <c r="NVC12" s="75"/>
      <c r="NVQ12" s="75"/>
      <c r="NWE12" s="75"/>
      <c r="NWS12" s="75"/>
      <c r="NXG12" s="75"/>
      <c r="NXU12" s="75"/>
      <c r="NYI12" s="75"/>
      <c r="NYW12" s="75"/>
      <c r="NZK12" s="75"/>
      <c r="NZY12" s="75"/>
      <c r="OAM12" s="75"/>
      <c r="OBA12" s="75"/>
      <c r="OBO12" s="75"/>
      <c r="OCC12" s="75"/>
      <c r="OCQ12" s="75"/>
      <c r="ODE12" s="75"/>
      <c r="ODS12" s="75"/>
      <c r="OEG12" s="75"/>
      <c r="OEU12" s="75"/>
      <c r="OFI12" s="75"/>
      <c r="OFW12" s="75"/>
      <c r="OGK12" s="75"/>
      <c r="OGY12" s="75"/>
      <c r="OHM12" s="75"/>
      <c r="OIA12" s="75"/>
      <c r="OIO12" s="75"/>
      <c r="OJC12" s="75"/>
      <c r="OJQ12" s="75"/>
      <c r="OKE12" s="75"/>
      <c r="OKS12" s="75"/>
      <c r="OLG12" s="75"/>
      <c r="OLU12" s="75"/>
      <c r="OMI12" s="75"/>
      <c r="OMW12" s="75"/>
      <c r="ONK12" s="75"/>
      <c r="ONY12" s="75"/>
      <c r="OOM12" s="75"/>
      <c r="OPA12" s="75"/>
      <c r="OPO12" s="75"/>
      <c r="OQC12" s="75"/>
      <c r="OQQ12" s="75"/>
      <c r="ORE12" s="75"/>
      <c r="ORS12" s="75"/>
      <c r="OSG12" s="75"/>
      <c r="OSU12" s="75"/>
      <c r="OTI12" s="75"/>
      <c r="OTW12" s="75"/>
      <c r="OUK12" s="75"/>
      <c r="OUY12" s="75"/>
      <c r="OVM12" s="75"/>
      <c r="OWA12" s="75"/>
      <c r="OWO12" s="75"/>
      <c r="OXC12" s="75"/>
      <c r="OXQ12" s="75"/>
      <c r="OYE12" s="75"/>
      <c r="OYS12" s="75"/>
      <c r="OZG12" s="75"/>
      <c r="OZU12" s="75"/>
      <c r="PAI12" s="75"/>
      <c r="PAW12" s="75"/>
      <c r="PBK12" s="75"/>
      <c r="PBY12" s="75"/>
      <c r="PCM12" s="75"/>
      <c r="PDA12" s="75"/>
      <c r="PDO12" s="75"/>
      <c r="PEC12" s="75"/>
      <c r="PEQ12" s="75"/>
      <c r="PFE12" s="75"/>
      <c r="PFS12" s="75"/>
      <c r="PGG12" s="75"/>
      <c r="PGU12" s="75"/>
      <c r="PHI12" s="75"/>
      <c r="PHW12" s="75"/>
      <c r="PIK12" s="75"/>
      <c r="PIY12" s="75"/>
      <c r="PJM12" s="75"/>
      <c r="PKA12" s="75"/>
      <c r="PKO12" s="75"/>
      <c r="PLC12" s="75"/>
      <c r="PLQ12" s="75"/>
      <c r="PME12" s="75"/>
      <c r="PMS12" s="75"/>
      <c r="PNG12" s="75"/>
      <c r="PNU12" s="75"/>
      <c r="POI12" s="75"/>
      <c r="POW12" s="75"/>
      <c r="PPK12" s="75"/>
      <c r="PPY12" s="75"/>
      <c r="PQM12" s="75"/>
      <c r="PRA12" s="75"/>
      <c r="PRO12" s="75"/>
      <c r="PSC12" s="75"/>
      <c r="PSQ12" s="75"/>
      <c r="PTE12" s="75"/>
      <c r="PTS12" s="75"/>
      <c r="PUG12" s="75"/>
      <c r="PUU12" s="75"/>
      <c r="PVI12" s="75"/>
      <c r="PVW12" s="75"/>
      <c r="PWK12" s="75"/>
      <c r="PWY12" s="75"/>
      <c r="PXM12" s="75"/>
      <c r="PYA12" s="75"/>
      <c r="PYO12" s="75"/>
      <c r="PZC12" s="75"/>
      <c r="PZQ12" s="75"/>
      <c r="QAE12" s="75"/>
      <c r="QAS12" s="75"/>
      <c r="QBG12" s="75"/>
      <c r="QBU12" s="75"/>
      <c r="QCI12" s="75"/>
      <c r="QCW12" s="75"/>
      <c r="QDK12" s="75"/>
      <c r="QDY12" s="75"/>
      <c r="QEM12" s="75"/>
      <c r="QFA12" s="75"/>
      <c r="QFO12" s="75"/>
      <c r="QGC12" s="75"/>
      <c r="QGQ12" s="75"/>
      <c r="QHE12" s="75"/>
      <c r="QHS12" s="75"/>
      <c r="QIG12" s="75"/>
      <c r="QIU12" s="75"/>
      <c r="QJI12" s="75"/>
      <c r="QJW12" s="75"/>
      <c r="QKK12" s="75"/>
      <c r="QKY12" s="75"/>
      <c r="QLM12" s="75"/>
      <c r="QMA12" s="75"/>
      <c r="QMO12" s="75"/>
      <c r="QNC12" s="75"/>
      <c r="QNQ12" s="75"/>
      <c r="QOE12" s="75"/>
      <c r="QOS12" s="75"/>
      <c r="QPG12" s="75"/>
      <c r="QPU12" s="75"/>
      <c r="QQI12" s="75"/>
      <c r="QQW12" s="75"/>
      <c r="QRK12" s="75"/>
      <c r="QRY12" s="75"/>
      <c r="QSM12" s="75"/>
      <c r="QTA12" s="75"/>
      <c r="QTO12" s="75"/>
      <c r="QUC12" s="75"/>
      <c r="QUQ12" s="75"/>
      <c r="QVE12" s="75"/>
      <c r="QVS12" s="75"/>
      <c r="QWG12" s="75"/>
      <c r="QWU12" s="75"/>
      <c r="QXI12" s="75"/>
      <c r="QXW12" s="75"/>
      <c r="QYK12" s="75"/>
      <c r="QYY12" s="75"/>
      <c r="QZM12" s="75"/>
      <c r="RAA12" s="75"/>
      <c r="RAO12" s="75"/>
      <c r="RBC12" s="75"/>
      <c r="RBQ12" s="75"/>
      <c r="RCE12" s="75"/>
      <c r="RCS12" s="75"/>
      <c r="RDG12" s="75"/>
      <c r="RDU12" s="75"/>
      <c r="REI12" s="75"/>
      <c r="REW12" s="75"/>
      <c r="RFK12" s="75"/>
      <c r="RFY12" s="75"/>
      <c r="RGM12" s="75"/>
      <c r="RHA12" s="75"/>
      <c r="RHO12" s="75"/>
      <c r="RIC12" s="75"/>
      <c r="RIQ12" s="75"/>
      <c r="RJE12" s="75"/>
      <c r="RJS12" s="75"/>
      <c r="RKG12" s="75"/>
      <c r="RKU12" s="75"/>
      <c r="RLI12" s="75"/>
      <c r="RLW12" s="75"/>
      <c r="RMK12" s="75"/>
      <c r="RMY12" s="75"/>
      <c r="RNM12" s="75"/>
      <c r="ROA12" s="75"/>
      <c r="ROO12" s="75"/>
      <c r="RPC12" s="75"/>
      <c r="RPQ12" s="75"/>
      <c r="RQE12" s="75"/>
      <c r="RQS12" s="75"/>
      <c r="RRG12" s="75"/>
      <c r="RRU12" s="75"/>
      <c r="RSI12" s="75"/>
      <c r="RSW12" s="75"/>
      <c r="RTK12" s="75"/>
      <c r="RTY12" s="75"/>
      <c r="RUM12" s="75"/>
      <c r="RVA12" s="75"/>
      <c r="RVO12" s="75"/>
      <c r="RWC12" s="75"/>
      <c r="RWQ12" s="75"/>
      <c r="RXE12" s="75"/>
      <c r="RXS12" s="75"/>
      <c r="RYG12" s="75"/>
      <c r="RYU12" s="75"/>
      <c r="RZI12" s="75"/>
      <c r="RZW12" s="75"/>
      <c r="SAK12" s="75"/>
      <c r="SAY12" s="75"/>
      <c r="SBM12" s="75"/>
      <c r="SCA12" s="75"/>
      <c r="SCO12" s="75"/>
      <c r="SDC12" s="75"/>
      <c r="SDQ12" s="75"/>
      <c r="SEE12" s="75"/>
      <c r="SES12" s="75"/>
      <c r="SFG12" s="75"/>
      <c r="SFU12" s="75"/>
      <c r="SGI12" s="75"/>
      <c r="SGW12" s="75"/>
      <c r="SHK12" s="75"/>
      <c r="SHY12" s="75"/>
      <c r="SIM12" s="75"/>
      <c r="SJA12" s="75"/>
      <c r="SJO12" s="75"/>
      <c r="SKC12" s="75"/>
      <c r="SKQ12" s="75"/>
      <c r="SLE12" s="75"/>
      <c r="SLS12" s="75"/>
      <c r="SMG12" s="75"/>
      <c r="SMU12" s="75"/>
      <c r="SNI12" s="75"/>
      <c r="SNW12" s="75"/>
      <c r="SOK12" s="75"/>
      <c r="SOY12" s="75"/>
      <c r="SPM12" s="75"/>
      <c r="SQA12" s="75"/>
      <c r="SQO12" s="75"/>
      <c r="SRC12" s="75"/>
      <c r="SRQ12" s="75"/>
      <c r="SSE12" s="75"/>
      <c r="SSS12" s="75"/>
      <c r="STG12" s="75"/>
      <c r="STU12" s="75"/>
      <c r="SUI12" s="75"/>
      <c r="SUW12" s="75"/>
      <c r="SVK12" s="75"/>
      <c r="SVY12" s="75"/>
      <c r="SWM12" s="75"/>
      <c r="SXA12" s="75"/>
      <c r="SXO12" s="75"/>
      <c r="SYC12" s="75"/>
      <c r="SYQ12" s="75"/>
      <c r="SZE12" s="75"/>
      <c r="SZS12" s="75"/>
      <c r="TAG12" s="75"/>
      <c r="TAU12" s="75"/>
      <c r="TBI12" s="75"/>
      <c r="TBW12" s="75"/>
      <c r="TCK12" s="75"/>
      <c r="TCY12" s="75"/>
      <c r="TDM12" s="75"/>
      <c r="TEA12" s="75"/>
      <c r="TEO12" s="75"/>
      <c r="TFC12" s="75"/>
      <c r="TFQ12" s="75"/>
      <c r="TGE12" s="75"/>
      <c r="TGS12" s="75"/>
      <c r="THG12" s="75"/>
      <c r="THU12" s="75"/>
      <c r="TII12" s="75"/>
      <c r="TIW12" s="75"/>
      <c r="TJK12" s="75"/>
      <c r="TJY12" s="75"/>
      <c r="TKM12" s="75"/>
      <c r="TLA12" s="75"/>
      <c r="TLO12" s="75"/>
      <c r="TMC12" s="75"/>
      <c r="TMQ12" s="75"/>
      <c r="TNE12" s="75"/>
      <c r="TNS12" s="75"/>
      <c r="TOG12" s="75"/>
      <c r="TOU12" s="75"/>
      <c r="TPI12" s="75"/>
      <c r="TPW12" s="75"/>
      <c r="TQK12" s="75"/>
      <c r="TQY12" s="75"/>
      <c r="TRM12" s="75"/>
      <c r="TSA12" s="75"/>
      <c r="TSO12" s="75"/>
      <c r="TTC12" s="75"/>
      <c r="TTQ12" s="75"/>
      <c r="TUE12" s="75"/>
      <c r="TUS12" s="75"/>
      <c r="TVG12" s="75"/>
      <c r="TVU12" s="75"/>
      <c r="TWI12" s="75"/>
      <c r="TWW12" s="75"/>
      <c r="TXK12" s="75"/>
      <c r="TXY12" s="75"/>
      <c r="TYM12" s="75"/>
      <c r="TZA12" s="75"/>
      <c r="TZO12" s="75"/>
      <c r="UAC12" s="75"/>
      <c r="UAQ12" s="75"/>
      <c r="UBE12" s="75"/>
      <c r="UBS12" s="75"/>
      <c r="UCG12" s="75"/>
      <c r="UCU12" s="75"/>
      <c r="UDI12" s="75"/>
      <c r="UDW12" s="75"/>
      <c r="UEK12" s="75"/>
      <c r="UEY12" s="75"/>
      <c r="UFM12" s="75"/>
      <c r="UGA12" s="75"/>
      <c r="UGO12" s="75"/>
      <c r="UHC12" s="75"/>
      <c r="UHQ12" s="75"/>
      <c r="UIE12" s="75"/>
      <c r="UIS12" s="75"/>
      <c r="UJG12" s="75"/>
      <c r="UJU12" s="75"/>
      <c r="UKI12" s="75"/>
      <c r="UKW12" s="75"/>
      <c r="ULK12" s="75"/>
      <c r="ULY12" s="75"/>
      <c r="UMM12" s="75"/>
      <c r="UNA12" s="75"/>
      <c r="UNO12" s="75"/>
      <c r="UOC12" s="75"/>
      <c r="UOQ12" s="75"/>
      <c r="UPE12" s="75"/>
      <c r="UPS12" s="75"/>
      <c r="UQG12" s="75"/>
      <c r="UQU12" s="75"/>
      <c r="URI12" s="75"/>
      <c r="URW12" s="75"/>
      <c r="USK12" s="75"/>
      <c r="USY12" s="75"/>
      <c r="UTM12" s="75"/>
      <c r="UUA12" s="75"/>
      <c r="UUO12" s="75"/>
      <c r="UVC12" s="75"/>
      <c r="UVQ12" s="75"/>
      <c r="UWE12" s="75"/>
      <c r="UWS12" s="75"/>
      <c r="UXG12" s="75"/>
      <c r="UXU12" s="75"/>
      <c r="UYI12" s="75"/>
      <c r="UYW12" s="75"/>
      <c r="UZK12" s="75"/>
      <c r="UZY12" s="75"/>
      <c r="VAM12" s="75"/>
      <c r="VBA12" s="75"/>
      <c r="VBO12" s="75"/>
      <c r="VCC12" s="75"/>
      <c r="VCQ12" s="75"/>
      <c r="VDE12" s="75"/>
      <c r="VDS12" s="75"/>
      <c r="VEG12" s="75"/>
      <c r="VEU12" s="75"/>
      <c r="VFI12" s="75"/>
      <c r="VFW12" s="75"/>
      <c r="VGK12" s="75"/>
      <c r="VGY12" s="75"/>
      <c r="VHM12" s="75"/>
      <c r="VIA12" s="75"/>
      <c r="VIO12" s="75"/>
      <c r="VJC12" s="75"/>
      <c r="VJQ12" s="75"/>
      <c r="VKE12" s="75"/>
      <c r="VKS12" s="75"/>
      <c r="VLG12" s="75"/>
      <c r="VLU12" s="75"/>
      <c r="VMI12" s="75"/>
      <c r="VMW12" s="75"/>
      <c r="VNK12" s="75"/>
      <c r="VNY12" s="75"/>
      <c r="VOM12" s="75"/>
      <c r="VPA12" s="75"/>
      <c r="VPO12" s="75"/>
      <c r="VQC12" s="75"/>
      <c r="VQQ12" s="75"/>
      <c r="VRE12" s="75"/>
      <c r="VRS12" s="75"/>
      <c r="VSG12" s="75"/>
      <c r="VSU12" s="75"/>
      <c r="VTI12" s="75"/>
      <c r="VTW12" s="75"/>
      <c r="VUK12" s="75"/>
      <c r="VUY12" s="75"/>
      <c r="VVM12" s="75"/>
      <c r="VWA12" s="75"/>
      <c r="VWO12" s="75"/>
      <c r="VXC12" s="75"/>
      <c r="VXQ12" s="75"/>
      <c r="VYE12" s="75"/>
      <c r="VYS12" s="75"/>
      <c r="VZG12" s="75"/>
      <c r="VZU12" s="75"/>
      <c r="WAI12" s="75"/>
      <c r="WAW12" s="75"/>
      <c r="WBK12" s="75"/>
      <c r="WBY12" s="75"/>
      <c r="WCM12" s="75"/>
      <c r="WDA12" s="75"/>
      <c r="WDO12" s="75"/>
      <c r="WEC12" s="75"/>
      <c r="WEQ12" s="75"/>
      <c r="WFE12" s="75"/>
      <c r="WFS12" s="75"/>
      <c r="WGG12" s="75"/>
      <c r="WGU12" s="75"/>
      <c r="WHI12" s="75"/>
      <c r="WHW12" s="75"/>
      <c r="WIK12" s="75"/>
      <c r="WIY12" s="75"/>
      <c r="WJM12" s="75"/>
      <c r="WKA12" s="75"/>
      <c r="WKO12" s="75"/>
      <c r="WLC12" s="75"/>
      <c r="WLQ12" s="75"/>
      <c r="WME12" s="75"/>
      <c r="WMS12" s="75"/>
      <c r="WNG12" s="75"/>
      <c r="WNU12" s="75"/>
      <c r="WOI12" s="75"/>
      <c r="WOW12" s="75"/>
      <c r="WPK12" s="75"/>
      <c r="WPY12" s="75"/>
      <c r="WQM12" s="75"/>
      <c r="WRA12" s="75"/>
      <c r="WRO12" s="75"/>
      <c r="WSC12" s="75"/>
      <c r="WSQ12" s="75"/>
      <c r="WTE12" s="75"/>
      <c r="WTS12" s="75"/>
      <c r="WUG12" s="75"/>
      <c r="WUU12" s="75"/>
      <c r="WVI12" s="75"/>
      <c r="WVW12" s="75"/>
      <c r="WWK12" s="75"/>
      <c r="WWY12" s="75"/>
      <c r="WXM12" s="75"/>
      <c r="WYA12" s="75"/>
      <c r="WYO12" s="75"/>
      <c r="WZC12" s="75"/>
      <c r="WZQ12" s="75"/>
      <c r="XAE12" s="75"/>
      <c r="XAS12" s="75"/>
      <c r="XBG12" s="75"/>
      <c r="XBU12" s="75"/>
      <c r="XCI12" s="75"/>
      <c r="XCW12" s="75"/>
      <c r="XDK12" s="75"/>
      <c r="XDY12" s="75"/>
      <c r="XEM12" s="75"/>
      <c r="XFA12" s="75"/>
    </row>
    <row r="13" spans="1:1023 1037:2045 2059:3067 3081:4089 4103:5111 5125:6133 6147:7155 7169:8191 8205:9213 9227:10235 10249:11257 11271:12279 12293:13301 13315:14323 14337:15359 15373:16381" s="74" customFormat="1" x14ac:dyDescent="0.2">
      <c r="A13" s="76" t="s">
        <v>58</v>
      </c>
      <c r="B13" s="93">
        <f>'Soybean Trade'!C33</f>
        <v>864.15368118949993</v>
      </c>
      <c r="C13" s="94">
        <f>'Soybean Trade'!D33</f>
        <v>893.4079768662001</v>
      </c>
      <c r="D13" s="94">
        <f>'Soybean Trade'!E33</f>
        <v>892.81370102410006</v>
      </c>
      <c r="E13" s="94">
        <f>'Soybean Trade'!F33</f>
        <v>825.27381485180001</v>
      </c>
      <c r="F13" s="94">
        <f>'Soybean Trade'!G33</f>
        <v>992.61534743620018</v>
      </c>
      <c r="G13" s="94">
        <f>'Soybean Trade'!H33</f>
        <v>1007.3439491170999</v>
      </c>
      <c r="H13" s="94">
        <f>'Soybean Trade'!I33</f>
        <v>1050.3308113848</v>
      </c>
      <c r="I13" s="94">
        <f>'Soybean Trade'!J33</f>
        <v>1042.2475982660001</v>
      </c>
      <c r="J13" s="94">
        <f>'Soybean Trade'!K33</f>
        <v>894.42440825189988</v>
      </c>
      <c r="K13" s="94">
        <f>'Soybean Trade'!L33</f>
        <v>1119.3240931150001</v>
      </c>
      <c r="L13" s="94">
        <f>'Soybean Trade'!M33</f>
        <v>974.31449320749994</v>
      </c>
      <c r="M13" s="94">
        <f>'Soybean Trade'!N33</f>
        <v>1164.6325796130998</v>
      </c>
      <c r="N13" s="94">
        <f>'Soybean Trade'!O33</f>
        <v>1201.8220414104001</v>
      </c>
      <c r="O13" s="95">
        <f>'Soybean Trade'!P33</f>
        <v>1329.8140369582998</v>
      </c>
      <c r="P13" s="94">
        <f>'Soybean Trade'!Q33</f>
        <v>1558.2383947267001</v>
      </c>
      <c r="Q13" s="94">
        <f>'Soybean Trade'!R33</f>
        <v>1589.344680999</v>
      </c>
      <c r="R13" s="94">
        <f>'Soybean Trade'!S33</f>
        <v>1453.8633765566001</v>
      </c>
      <c r="S13" s="94">
        <f>'Soybean Trade'!T33</f>
        <v>1428.4126772027</v>
      </c>
      <c r="T13" s="94">
        <f>'Soybean Trade'!U33</f>
        <v>1733.0513688022997</v>
      </c>
      <c r="U13" s="94">
        <f>'Soybean Trade'!V33</f>
        <v>1957.4441806538998</v>
      </c>
      <c r="V13" s="94">
        <f>'Soybean Trade'!W33</f>
        <v>2080.1843220257133</v>
      </c>
      <c r="W13" s="94">
        <f>'Soybean Trade'!X33</f>
        <v>2316.1347092087826</v>
      </c>
      <c r="X13" s="94">
        <f>'Soybean Trade'!Y33</f>
        <v>2296.2838781043774</v>
      </c>
      <c r="Y13" s="94">
        <f>'Soybean Trade'!Z33</f>
        <v>1921.5072502033356</v>
      </c>
      <c r="Z13" s="94">
        <f>'Soybean Trade'!AA33</f>
        <v>1802.0390041713129</v>
      </c>
      <c r="AA13" s="94">
        <f>'Soybean Trade'!AB33</f>
        <v>2412.8642045619113</v>
      </c>
      <c r="AB13" s="94">
        <f>'Soybean Trade'!AC33</f>
        <v>2287.1695816895635</v>
      </c>
      <c r="AC13" s="96">
        <f>'Soybean Trade'!AD33</f>
        <v>2100.2777515513289</v>
      </c>
      <c r="AD13" s="96">
        <f>'Soybean Trade'!AE33</f>
        <v>1849.0838306699807</v>
      </c>
      <c r="AE13" s="96">
        <f>'Soybean Trade'!AF33</f>
        <v>1995.1634131491724</v>
      </c>
      <c r="AF13" s="96">
        <f>'Soybean Trade'!AG33</f>
        <v>1900.8437037811314</v>
      </c>
      <c r="AG13" s="96">
        <f>'Soybean Trade'!AH33</f>
        <v>1857.4805120935966</v>
      </c>
      <c r="AH13" s="96">
        <f>'Soybean Trade'!AI33</f>
        <v>1862.4578742568253</v>
      </c>
      <c r="AI13" s="96">
        <f>'Soybean Trade'!AJ33</f>
        <v>1964.6285569498623</v>
      </c>
      <c r="AJ13" s="96">
        <f>'Soybean Trade'!AK33</f>
        <v>1967.43140340473</v>
      </c>
      <c r="AK13" s="96">
        <f>'Soybean Trade'!AL33</f>
        <v>1969.3627522625313</v>
      </c>
      <c r="AL13" s="96">
        <f>'Soybean Trade'!AM33</f>
        <v>1974.7383796570743</v>
      </c>
      <c r="AM13" s="96">
        <f>'Soybean Trade'!AN33</f>
        <v>1977.3794203552345</v>
      </c>
      <c r="AN13" s="96">
        <f>'Soybean Trade'!AO33</f>
        <v>1931.1693611797903</v>
      </c>
      <c r="AO13" s="94">
        <f>'Soybean Trade'!AP33</f>
        <v>1938.1464595495067</v>
      </c>
      <c r="AP13" s="97">
        <f>'Soybean Trade'!AQ33</f>
        <v>1939.8348187432036</v>
      </c>
      <c r="AQ13" s="97">
        <f>'Soybean Trade'!AR33</f>
        <v>1665.2261345159995</v>
      </c>
      <c r="AR13" s="97">
        <f>'Soybean Trade'!AS33</f>
        <v>582.9819120159998</v>
      </c>
      <c r="AS13" s="97">
        <f>'Soybean Trade'!AT33</f>
        <v>1547.5748745159999</v>
      </c>
      <c r="AT13" s="97">
        <f>'Soybean Trade'!AU33</f>
        <v>1440.2492445159996</v>
      </c>
      <c r="AU13" s="97">
        <f>'Soybean Trade'!AV33</f>
        <v>1341.7607995160001</v>
      </c>
      <c r="AV13" s="97">
        <f>'Soybean Trade'!AW33</f>
        <v>1108.8342869160001</v>
      </c>
      <c r="AW13" s="97">
        <f>'Soybean Trade'!AX33</f>
        <v>1090.9077743160001</v>
      </c>
      <c r="AX13" s="97">
        <f>'Soybean Trade'!AY33</f>
        <v>1287.9812617160001</v>
      </c>
      <c r="AY13" s="97">
        <f>'Soybean Trade'!AZ33</f>
        <v>1342.054749116</v>
      </c>
      <c r="AZ13" s="97">
        <f>'Soybean Trade'!BA33</f>
        <v>1360.128236516</v>
      </c>
      <c r="BA13" s="97">
        <f>'Soybean Trade'!BB33</f>
        <v>1357.201723916</v>
      </c>
      <c r="BB13" s="97">
        <f>'Soybean Trade'!BC33</f>
        <v>1352.275211316</v>
      </c>
      <c r="BC13" s="97">
        <f>'Soybean Trade'!BD33</f>
        <v>1372.3486987160002</v>
      </c>
      <c r="BD13" s="97">
        <f>'Soybean Trade'!BE33</f>
        <v>1324.4221861159999</v>
      </c>
      <c r="BE13" s="97">
        <f>'Soybean Trade'!BF33</f>
        <v>0</v>
      </c>
      <c r="BS13" s="75"/>
      <c r="CG13" s="75"/>
      <c r="CU13" s="75"/>
      <c r="DI13" s="75"/>
      <c r="DW13" s="75"/>
      <c r="EK13" s="75"/>
      <c r="EY13" s="75"/>
      <c r="FM13" s="75"/>
      <c r="GA13" s="75"/>
      <c r="GO13" s="75"/>
      <c r="HC13" s="75"/>
      <c r="HQ13" s="75"/>
      <c r="IE13" s="75"/>
      <c r="IS13" s="75"/>
      <c r="JG13" s="75"/>
      <c r="JU13" s="75"/>
      <c r="KI13" s="75"/>
      <c r="KW13" s="75"/>
      <c r="LK13" s="75"/>
      <c r="LY13" s="75"/>
      <c r="MM13" s="75"/>
      <c r="NA13" s="75"/>
      <c r="NO13" s="75"/>
      <c r="OC13" s="75"/>
      <c r="OQ13" s="75"/>
      <c r="PE13" s="75"/>
      <c r="PS13" s="75"/>
      <c r="QG13" s="75"/>
      <c r="QU13" s="75"/>
      <c r="RI13" s="75"/>
      <c r="RW13" s="75"/>
      <c r="SK13" s="75"/>
      <c r="SY13" s="75"/>
      <c r="TM13" s="75"/>
      <c r="UA13" s="75"/>
      <c r="UO13" s="75"/>
      <c r="VC13" s="75"/>
      <c r="VQ13" s="75"/>
      <c r="WE13" s="75"/>
      <c r="WS13" s="75"/>
      <c r="XG13" s="75"/>
      <c r="XU13" s="75"/>
      <c r="YI13" s="75"/>
      <c r="YW13" s="75"/>
      <c r="ZK13" s="75"/>
      <c r="ZY13" s="75"/>
      <c r="AAM13" s="75"/>
      <c r="ABA13" s="75"/>
      <c r="ABO13" s="75"/>
      <c r="ACC13" s="75"/>
      <c r="ACQ13" s="75"/>
      <c r="ADE13" s="75"/>
      <c r="ADS13" s="75"/>
      <c r="AEG13" s="75"/>
      <c r="AEU13" s="75"/>
      <c r="AFI13" s="75"/>
      <c r="AFW13" s="75"/>
      <c r="AGK13" s="75"/>
      <c r="AGY13" s="75"/>
      <c r="AHM13" s="75"/>
      <c r="AIA13" s="75"/>
      <c r="AIO13" s="75"/>
      <c r="AJC13" s="75"/>
      <c r="AJQ13" s="75"/>
      <c r="AKE13" s="75"/>
      <c r="AKS13" s="75"/>
      <c r="ALG13" s="75"/>
      <c r="ALU13" s="75"/>
      <c r="AMI13" s="75"/>
      <c r="AMW13" s="75"/>
      <c r="ANK13" s="75"/>
      <c r="ANY13" s="75"/>
      <c r="AOM13" s="75"/>
      <c r="APA13" s="75"/>
      <c r="APO13" s="75"/>
      <c r="AQC13" s="75"/>
      <c r="AQQ13" s="75"/>
      <c r="ARE13" s="75"/>
      <c r="ARS13" s="75"/>
      <c r="ASG13" s="75"/>
      <c r="ASU13" s="75"/>
      <c r="ATI13" s="75"/>
      <c r="ATW13" s="75"/>
      <c r="AUK13" s="75"/>
      <c r="AUY13" s="75"/>
      <c r="AVM13" s="75"/>
      <c r="AWA13" s="75"/>
      <c r="AWO13" s="75"/>
      <c r="AXC13" s="75"/>
      <c r="AXQ13" s="75"/>
      <c r="AYE13" s="75"/>
      <c r="AYS13" s="75"/>
      <c r="AZG13" s="75"/>
      <c r="AZU13" s="75"/>
      <c r="BAI13" s="75"/>
      <c r="BAW13" s="75"/>
      <c r="BBK13" s="75"/>
      <c r="BBY13" s="75"/>
      <c r="BCM13" s="75"/>
      <c r="BDA13" s="75"/>
      <c r="BDO13" s="75"/>
      <c r="BEC13" s="75"/>
      <c r="BEQ13" s="75"/>
      <c r="BFE13" s="75"/>
      <c r="BFS13" s="75"/>
      <c r="BGG13" s="75"/>
      <c r="BGU13" s="75"/>
      <c r="BHI13" s="75"/>
      <c r="BHW13" s="75"/>
      <c r="BIK13" s="75"/>
      <c r="BIY13" s="75"/>
      <c r="BJM13" s="75"/>
      <c r="BKA13" s="75"/>
      <c r="BKO13" s="75"/>
      <c r="BLC13" s="75"/>
      <c r="BLQ13" s="75"/>
      <c r="BME13" s="75"/>
      <c r="BMS13" s="75"/>
      <c r="BNG13" s="75"/>
      <c r="BNU13" s="75"/>
      <c r="BOI13" s="75"/>
      <c r="BOW13" s="75"/>
      <c r="BPK13" s="75"/>
      <c r="BPY13" s="75"/>
      <c r="BQM13" s="75"/>
      <c r="BRA13" s="75"/>
      <c r="BRO13" s="75"/>
      <c r="BSC13" s="75"/>
      <c r="BSQ13" s="75"/>
      <c r="BTE13" s="75"/>
      <c r="BTS13" s="75"/>
      <c r="BUG13" s="75"/>
      <c r="BUU13" s="75"/>
      <c r="BVI13" s="75"/>
      <c r="BVW13" s="75"/>
      <c r="BWK13" s="75"/>
      <c r="BWY13" s="75"/>
      <c r="BXM13" s="75"/>
      <c r="BYA13" s="75"/>
      <c r="BYO13" s="75"/>
      <c r="BZC13" s="75"/>
      <c r="BZQ13" s="75"/>
      <c r="CAE13" s="75"/>
      <c r="CAS13" s="75"/>
      <c r="CBG13" s="75"/>
      <c r="CBU13" s="75"/>
      <c r="CCI13" s="75"/>
      <c r="CCW13" s="75"/>
      <c r="CDK13" s="75"/>
      <c r="CDY13" s="75"/>
      <c r="CEM13" s="75"/>
      <c r="CFA13" s="75"/>
      <c r="CFO13" s="75"/>
      <c r="CGC13" s="75"/>
      <c r="CGQ13" s="75"/>
      <c r="CHE13" s="75"/>
      <c r="CHS13" s="75"/>
      <c r="CIG13" s="75"/>
      <c r="CIU13" s="75"/>
      <c r="CJI13" s="75"/>
      <c r="CJW13" s="75"/>
      <c r="CKK13" s="75"/>
      <c r="CKY13" s="75"/>
      <c r="CLM13" s="75"/>
      <c r="CMA13" s="75"/>
      <c r="CMO13" s="75"/>
      <c r="CNC13" s="75"/>
      <c r="CNQ13" s="75"/>
      <c r="COE13" s="75"/>
      <c r="COS13" s="75"/>
      <c r="CPG13" s="75"/>
      <c r="CPU13" s="75"/>
      <c r="CQI13" s="75"/>
      <c r="CQW13" s="75"/>
      <c r="CRK13" s="75"/>
      <c r="CRY13" s="75"/>
      <c r="CSM13" s="75"/>
      <c r="CTA13" s="75"/>
      <c r="CTO13" s="75"/>
      <c r="CUC13" s="75"/>
      <c r="CUQ13" s="75"/>
      <c r="CVE13" s="75"/>
      <c r="CVS13" s="75"/>
      <c r="CWG13" s="75"/>
      <c r="CWU13" s="75"/>
      <c r="CXI13" s="75"/>
      <c r="CXW13" s="75"/>
      <c r="CYK13" s="75"/>
      <c r="CYY13" s="75"/>
      <c r="CZM13" s="75"/>
      <c r="DAA13" s="75"/>
      <c r="DAO13" s="75"/>
      <c r="DBC13" s="75"/>
      <c r="DBQ13" s="75"/>
      <c r="DCE13" s="75"/>
      <c r="DCS13" s="75"/>
      <c r="DDG13" s="75"/>
      <c r="DDU13" s="75"/>
      <c r="DEI13" s="75"/>
      <c r="DEW13" s="75"/>
      <c r="DFK13" s="75"/>
      <c r="DFY13" s="75"/>
      <c r="DGM13" s="75"/>
      <c r="DHA13" s="75"/>
      <c r="DHO13" s="75"/>
      <c r="DIC13" s="75"/>
      <c r="DIQ13" s="75"/>
      <c r="DJE13" s="75"/>
      <c r="DJS13" s="75"/>
      <c r="DKG13" s="75"/>
      <c r="DKU13" s="75"/>
      <c r="DLI13" s="75"/>
      <c r="DLW13" s="75"/>
      <c r="DMK13" s="75"/>
      <c r="DMY13" s="75"/>
      <c r="DNM13" s="75"/>
      <c r="DOA13" s="75"/>
      <c r="DOO13" s="75"/>
      <c r="DPC13" s="75"/>
      <c r="DPQ13" s="75"/>
      <c r="DQE13" s="75"/>
      <c r="DQS13" s="75"/>
      <c r="DRG13" s="75"/>
      <c r="DRU13" s="75"/>
      <c r="DSI13" s="75"/>
      <c r="DSW13" s="75"/>
      <c r="DTK13" s="75"/>
      <c r="DTY13" s="75"/>
      <c r="DUM13" s="75"/>
      <c r="DVA13" s="75"/>
      <c r="DVO13" s="75"/>
      <c r="DWC13" s="75"/>
      <c r="DWQ13" s="75"/>
      <c r="DXE13" s="75"/>
      <c r="DXS13" s="75"/>
      <c r="DYG13" s="75"/>
      <c r="DYU13" s="75"/>
      <c r="DZI13" s="75"/>
      <c r="DZW13" s="75"/>
      <c r="EAK13" s="75"/>
      <c r="EAY13" s="75"/>
      <c r="EBM13" s="75"/>
      <c r="ECA13" s="75"/>
      <c r="ECO13" s="75"/>
      <c r="EDC13" s="75"/>
      <c r="EDQ13" s="75"/>
      <c r="EEE13" s="75"/>
      <c r="EES13" s="75"/>
      <c r="EFG13" s="75"/>
      <c r="EFU13" s="75"/>
      <c r="EGI13" s="75"/>
      <c r="EGW13" s="75"/>
      <c r="EHK13" s="75"/>
      <c r="EHY13" s="75"/>
      <c r="EIM13" s="75"/>
      <c r="EJA13" s="75"/>
      <c r="EJO13" s="75"/>
      <c r="EKC13" s="75"/>
      <c r="EKQ13" s="75"/>
      <c r="ELE13" s="75"/>
      <c r="ELS13" s="75"/>
      <c r="EMG13" s="75"/>
      <c r="EMU13" s="75"/>
      <c r="ENI13" s="75"/>
      <c r="ENW13" s="75"/>
      <c r="EOK13" s="75"/>
      <c r="EOY13" s="75"/>
      <c r="EPM13" s="75"/>
      <c r="EQA13" s="75"/>
      <c r="EQO13" s="75"/>
      <c r="ERC13" s="75"/>
      <c r="ERQ13" s="75"/>
      <c r="ESE13" s="75"/>
      <c r="ESS13" s="75"/>
      <c r="ETG13" s="75"/>
      <c r="ETU13" s="75"/>
      <c r="EUI13" s="75"/>
      <c r="EUW13" s="75"/>
      <c r="EVK13" s="75"/>
      <c r="EVY13" s="75"/>
      <c r="EWM13" s="75"/>
      <c r="EXA13" s="75"/>
      <c r="EXO13" s="75"/>
      <c r="EYC13" s="75"/>
      <c r="EYQ13" s="75"/>
      <c r="EZE13" s="75"/>
      <c r="EZS13" s="75"/>
      <c r="FAG13" s="75"/>
      <c r="FAU13" s="75"/>
      <c r="FBI13" s="75"/>
      <c r="FBW13" s="75"/>
      <c r="FCK13" s="75"/>
      <c r="FCY13" s="75"/>
      <c r="FDM13" s="75"/>
      <c r="FEA13" s="75"/>
      <c r="FEO13" s="75"/>
      <c r="FFC13" s="75"/>
      <c r="FFQ13" s="75"/>
      <c r="FGE13" s="75"/>
      <c r="FGS13" s="75"/>
      <c r="FHG13" s="75"/>
      <c r="FHU13" s="75"/>
      <c r="FII13" s="75"/>
      <c r="FIW13" s="75"/>
      <c r="FJK13" s="75"/>
      <c r="FJY13" s="75"/>
      <c r="FKM13" s="75"/>
      <c r="FLA13" s="75"/>
      <c r="FLO13" s="75"/>
      <c r="FMC13" s="75"/>
      <c r="FMQ13" s="75"/>
      <c r="FNE13" s="75"/>
      <c r="FNS13" s="75"/>
      <c r="FOG13" s="75"/>
      <c r="FOU13" s="75"/>
      <c r="FPI13" s="75"/>
      <c r="FPW13" s="75"/>
      <c r="FQK13" s="75"/>
      <c r="FQY13" s="75"/>
      <c r="FRM13" s="75"/>
      <c r="FSA13" s="75"/>
      <c r="FSO13" s="75"/>
      <c r="FTC13" s="75"/>
      <c r="FTQ13" s="75"/>
      <c r="FUE13" s="75"/>
      <c r="FUS13" s="75"/>
      <c r="FVG13" s="75"/>
      <c r="FVU13" s="75"/>
      <c r="FWI13" s="75"/>
      <c r="FWW13" s="75"/>
      <c r="FXK13" s="75"/>
      <c r="FXY13" s="75"/>
      <c r="FYM13" s="75"/>
      <c r="FZA13" s="75"/>
      <c r="FZO13" s="75"/>
      <c r="GAC13" s="75"/>
      <c r="GAQ13" s="75"/>
      <c r="GBE13" s="75"/>
      <c r="GBS13" s="75"/>
      <c r="GCG13" s="75"/>
      <c r="GCU13" s="75"/>
      <c r="GDI13" s="75"/>
      <c r="GDW13" s="75"/>
      <c r="GEK13" s="75"/>
      <c r="GEY13" s="75"/>
      <c r="GFM13" s="75"/>
      <c r="GGA13" s="75"/>
      <c r="GGO13" s="75"/>
      <c r="GHC13" s="75"/>
      <c r="GHQ13" s="75"/>
      <c r="GIE13" s="75"/>
      <c r="GIS13" s="75"/>
      <c r="GJG13" s="75"/>
      <c r="GJU13" s="75"/>
      <c r="GKI13" s="75"/>
      <c r="GKW13" s="75"/>
      <c r="GLK13" s="75"/>
      <c r="GLY13" s="75"/>
      <c r="GMM13" s="75"/>
      <c r="GNA13" s="75"/>
      <c r="GNO13" s="75"/>
      <c r="GOC13" s="75"/>
      <c r="GOQ13" s="75"/>
      <c r="GPE13" s="75"/>
      <c r="GPS13" s="75"/>
      <c r="GQG13" s="75"/>
      <c r="GQU13" s="75"/>
      <c r="GRI13" s="75"/>
      <c r="GRW13" s="75"/>
      <c r="GSK13" s="75"/>
      <c r="GSY13" s="75"/>
      <c r="GTM13" s="75"/>
      <c r="GUA13" s="75"/>
      <c r="GUO13" s="75"/>
      <c r="GVC13" s="75"/>
      <c r="GVQ13" s="75"/>
      <c r="GWE13" s="75"/>
      <c r="GWS13" s="75"/>
      <c r="GXG13" s="75"/>
      <c r="GXU13" s="75"/>
      <c r="GYI13" s="75"/>
      <c r="GYW13" s="75"/>
      <c r="GZK13" s="75"/>
      <c r="GZY13" s="75"/>
      <c r="HAM13" s="75"/>
      <c r="HBA13" s="75"/>
      <c r="HBO13" s="75"/>
      <c r="HCC13" s="75"/>
      <c r="HCQ13" s="75"/>
      <c r="HDE13" s="75"/>
      <c r="HDS13" s="75"/>
      <c r="HEG13" s="75"/>
      <c r="HEU13" s="75"/>
      <c r="HFI13" s="75"/>
      <c r="HFW13" s="75"/>
      <c r="HGK13" s="75"/>
      <c r="HGY13" s="75"/>
      <c r="HHM13" s="75"/>
      <c r="HIA13" s="75"/>
      <c r="HIO13" s="75"/>
      <c r="HJC13" s="75"/>
      <c r="HJQ13" s="75"/>
      <c r="HKE13" s="75"/>
      <c r="HKS13" s="75"/>
      <c r="HLG13" s="75"/>
      <c r="HLU13" s="75"/>
      <c r="HMI13" s="75"/>
      <c r="HMW13" s="75"/>
      <c r="HNK13" s="75"/>
      <c r="HNY13" s="75"/>
      <c r="HOM13" s="75"/>
      <c r="HPA13" s="75"/>
      <c r="HPO13" s="75"/>
      <c r="HQC13" s="75"/>
      <c r="HQQ13" s="75"/>
      <c r="HRE13" s="75"/>
      <c r="HRS13" s="75"/>
      <c r="HSG13" s="75"/>
      <c r="HSU13" s="75"/>
      <c r="HTI13" s="75"/>
      <c r="HTW13" s="75"/>
      <c r="HUK13" s="75"/>
      <c r="HUY13" s="75"/>
      <c r="HVM13" s="75"/>
      <c r="HWA13" s="75"/>
      <c r="HWO13" s="75"/>
      <c r="HXC13" s="75"/>
      <c r="HXQ13" s="75"/>
      <c r="HYE13" s="75"/>
      <c r="HYS13" s="75"/>
      <c r="HZG13" s="75"/>
      <c r="HZU13" s="75"/>
      <c r="IAI13" s="75"/>
      <c r="IAW13" s="75"/>
      <c r="IBK13" s="75"/>
      <c r="IBY13" s="75"/>
      <c r="ICM13" s="75"/>
      <c r="IDA13" s="75"/>
      <c r="IDO13" s="75"/>
      <c r="IEC13" s="75"/>
      <c r="IEQ13" s="75"/>
      <c r="IFE13" s="75"/>
      <c r="IFS13" s="75"/>
      <c r="IGG13" s="75"/>
      <c r="IGU13" s="75"/>
      <c r="IHI13" s="75"/>
      <c r="IHW13" s="75"/>
      <c r="IIK13" s="75"/>
      <c r="IIY13" s="75"/>
      <c r="IJM13" s="75"/>
      <c r="IKA13" s="75"/>
      <c r="IKO13" s="75"/>
      <c r="ILC13" s="75"/>
      <c r="ILQ13" s="75"/>
      <c r="IME13" s="75"/>
      <c r="IMS13" s="75"/>
      <c r="ING13" s="75"/>
      <c r="INU13" s="75"/>
      <c r="IOI13" s="75"/>
      <c r="IOW13" s="75"/>
      <c r="IPK13" s="75"/>
      <c r="IPY13" s="75"/>
      <c r="IQM13" s="75"/>
      <c r="IRA13" s="75"/>
      <c r="IRO13" s="75"/>
      <c r="ISC13" s="75"/>
      <c r="ISQ13" s="75"/>
      <c r="ITE13" s="75"/>
      <c r="ITS13" s="75"/>
      <c r="IUG13" s="75"/>
      <c r="IUU13" s="75"/>
      <c r="IVI13" s="75"/>
      <c r="IVW13" s="75"/>
      <c r="IWK13" s="75"/>
      <c r="IWY13" s="75"/>
      <c r="IXM13" s="75"/>
      <c r="IYA13" s="75"/>
      <c r="IYO13" s="75"/>
      <c r="IZC13" s="75"/>
      <c r="IZQ13" s="75"/>
      <c r="JAE13" s="75"/>
      <c r="JAS13" s="75"/>
      <c r="JBG13" s="75"/>
      <c r="JBU13" s="75"/>
      <c r="JCI13" s="75"/>
      <c r="JCW13" s="75"/>
      <c r="JDK13" s="75"/>
      <c r="JDY13" s="75"/>
      <c r="JEM13" s="75"/>
      <c r="JFA13" s="75"/>
      <c r="JFO13" s="75"/>
      <c r="JGC13" s="75"/>
      <c r="JGQ13" s="75"/>
      <c r="JHE13" s="75"/>
      <c r="JHS13" s="75"/>
      <c r="JIG13" s="75"/>
      <c r="JIU13" s="75"/>
      <c r="JJI13" s="75"/>
      <c r="JJW13" s="75"/>
      <c r="JKK13" s="75"/>
      <c r="JKY13" s="75"/>
      <c r="JLM13" s="75"/>
      <c r="JMA13" s="75"/>
      <c r="JMO13" s="75"/>
      <c r="JNC13" s="75"/>
      <c r="JNQ13" s="75"/>
      <c r="JOE13" s="75"/>
      <c r="JOS13" s="75"/>
      <c r="JPG13" s="75"/>
      <c r="JPU13" s="75"/>
      <c r="JQI13" s="75"/>
      <c r="JQW13" s="75"/>
      <c r="JRK13" s="75"/>
      <c r="JRY13" s="75"/>
      <c r="JSM13" s="75"/>
      <c r="JTA13" s="75"/>
      <c r="JTO13" s="75"/>
      <c r="JUC13" s="75"/>
      <c r="JUQ13" s="75"/>
      <c r="JVE13" s="75"/>
      <c r="JVS13" s="75"/>
      <c r="JWG13" s="75"/>
      <c r="JWU13" s="75"/>
      <c r="JXI13" s="75"/>
      <c r="JXW13" s="75"/>
      <c r="JYK13" s="75"/>
      <c r="JYY13" s="75"/>
      <c r="JZM13" s="75"/>
      <c r="KAA13" s="75"/>
      <c r="KAO13" s="75"/>
      <c r="KBC13" s="75"/>
      <c r="KBQ13" s="75"/>
      <c r="KCE13" s="75"/>
      <c r="KCS13" s="75"/>
      <c r="KDG13" s="75"/>
      <c r="KDU13" s="75"/>
      <c r="KEI13" s="75"/>
      <c r="KEW13" s="75"/>
      <c r="KFK13" s="75"/>
      <c r="KFY13" s="75"/>
      <c r="KGM13" s="75"/>
      <c r="KHA13" s="75"/>
      <c r="KHO13" s="75"/>
      <c r="KIC13" s="75"/>
      <c r="KIQ13" s="75"/>
      <c r="KJE13" s="75"/>
      <c r="KJS13" s="75"/>
      <c r="KKG13" s="75"/>
      <c r="KKU13" s="75"/>
      <c r="KLI13" s="75"/>
      <c r="KLW13" s="75"/>
      <c r="KMK13" s="75"/>
      <c r="KMY13" s="75"/>
      <c r="KNM13" s="75"/>
      <c r="KOA13" s="75"/>
      <c r="KOO13" s="75"/>
      <c r="KPC13" s="75"/>
      <c r="KPQ13" s="75"/>
      <c r="KQE13" s="75"/>
      <c r="KQS13" s="75"/>
      <c r="KRG13" s="75"/>
      <c r="KRU13" s="75"/>
      <c r="KSI13" s="75"/>
      <c r="KSW13" s="75"/>
      <c r="KTK13" s="75"/>
      <c r="KTY13" s="75"/>
      <c r="KUM13" s="75"/>
      <c r="KVA13" s="75"/>
      <c r="KVO13" s="75"/>
      <c r="KWC13" s="75"/>
      <c r="KWQ13" s="75"/>
      <c r="KXE13" s="75"/>
      <c r="KXS13" s="75"/>
      <c r="KYG13" s="75"/>
      <c r="KYU13" s="75"/>
      <c r="KZI13" s="75"/>
      <c r="KZW13" s="75"/>
      <c r="LAK13" s="75"/>
      <c r="LAY13" s="75"/>
      <c r="LBM13" s="75"/>
      <c r="LCA13" s="75"/>
      <c r="LCO13" s="75"/>
      <c r="LDC13" s="75"/>
      <c r="LDQ13" s="75"/>
      <c r="LEE13" s="75"/>
      <c r="LES13" s="75"/>
      <c r="LFG13" s="75"/>
      <c r="LFU13" s="75"/>
      <c r="LGI13" s="75"/>
      <c r="LGW13" s="75"/>
      <c r="LHK13" s="75"/>
      <c r="LHY13" s="75"/>
      <c r="LIM13" s="75"/>
      <c r="LJA13" s="75"/>
      <c r="LJO13" s="75"/>
      <c r="LKC13" s="75"/>
      <c r="LKQ13" s="75"/>
      <c r="LLE13" s="75"/>
      <c r="LLS13" s="75"/>
      <c r="LMG13" s="75"/>
      <c r="LMU13" s="75"/>
      <c r="LNI13" s="75"/>
      <c r="LNW13" s="75"/>
      <c r="LOK13" s="75"/>
      <c r="LOY13" s="75"/>
      <c r="LPM13" s="75"/>
      <c r="LQA13" s="75"/>
      <c r="LQO13" s="75"/>
      <c r="LRC13" s="75"/>
      <c r="LRQ13" s="75"/>
      <c r="LSE13" s="75"/>
      <c r="LSS13" s="75"/>
      <c r="LTG13" s="75"/>
      <c r="LTU13" s="75"/>
      <c r="LUI13" s="75"/>
      <c r="LUW13" s="75"/>
      <c r="LVK13" s="75"/>
      <c r="LVY13" s="75"/>
      <c r="LWM13" s="75"/>
      <c r="LXA13" s="75"/>
      <c r="LXO13" s="75"/>
      <c r="LYC13" s="75"/>
      <c r="LYQ13" s="75"/>
      <c r="LZE13" s="75"/>
      <c r="LZS13" s="75"/>
      <c r="MAG13" s="75"/>
      <c r="MAU13" s="75"/>
      <c r="MBI13" s="75"/>
      <c r="MBW13" s="75"/>
      <c r="MCK13" s="75"/>
      <c r="MCY13" s="75"/>
      <c r="MDM13" s="75"/>
      <c r="MEA13" s="75"/>
      <c r="MEO13" s="75"/>
      <c r="MFC13" s="75"/>
      <c r="MFQ13" s="75"/>
      <c r="MGE13" s="75"/>
      <c r="MGS13" s="75"/>
      <c r="MHG13" s="75"/>
      <c r="MHU13" s="75"/>
      <c r="MII13" s="75"/>
      <c r="MIW13" s="75"/>
      <c r="MJK13" s="75"/>
      <c r="MJY13" s="75"/>
      <c r="MKM13" s="75"/>
      <c r="MLA13" s="75"/>
      <c r="MLO13" s="75"/>
      <c r="MMC13" s="75"/>
      <c r="MMQ13" s="75"/>
      <c r="MNE13" s="75"/>
      <c r="MNS13" s="75"/>
      <c r="MOG13" s="75"/>
      <c r="MOU13" s="75"/>
      <c r="MPI13" s="75"/>
      <c r="MPW13" s="75"/>
      <c r="MQK13" s="75"/>
      <c r="MQY13" s="75"/>
      <c r="MRM13" s="75"/>
      <c r="MSA13" s="75"/>
      <c r="MSO13" s="75"/>
      <c r="MTC13" s="75"/>
      <c r="MTQ13" s="75"/>
      <c r="MUE13" s="75"/>
      <c r="MUS13" s="75"/>
      <c r="MVG13" s="75"/>
      <c r="MVU13" s="75"/>
      <c r="MWI13" s="75"/>
      <c r="MWW13" s="75"/>
      <c r="MXK13" s="75"/>
      <c r="MXY13" s="75"/>
      <c r="MYM13" s="75"/>
      <c r="MZA13" s="75"/>
      <c r="MZO13" s="75"/>
      <c r="NAC13" s="75"/>
      <c r="NAQ13" s="75"/>
      <c r="NBE13" s="75"/>
      <c r="NBS13" s="75"/>
      <c r="NCG13" s="75"/>
      <c r="NCU13" s="75"/>
      <c r="NDI13" s="75"/>
      <c r="NDW13" s="75"/>
      <c r="NEK13" s="75"/>
      <c r="NEY13" s="75"/>
      <c r="NFM13" s="75"/>
      <c r="NGA13" s="75"/>
      <c r="NGO13" s="75"/>
      <c r="NHC13" s="75"/>
      <c r="NHQ13" s="75"/>
      <c r="NIE13" s="75"/>
      <c r="NIS13" s="75"/>
      <c r="NJG13" s="75"/>
      <c r="NJU13" s="75"/>
      <c r="NKI13" s="75"/>
      <c r="NKW13" s="75"/>
      <c r="NLK13" s="75"/>
      <c r="NLY13" s="75"/>
      <c r="NMM13" s="75"/>
      <c r="NNA13" s="75"/>
      <c r="NNO13" s="75"/>
      <c r="NOC13" s="75"/>
      <c r="NOQ13" s="75"/>
      <c r="NPE13" s="75"/>
      <c r="NPS13" s="75"/>
      <c r="NQG13" s="75"/>
      <c r="NQU13" s="75"/>
      <c r="NRI13" s="75"/>
      <c r="NRW13" s="75"/>
      <c r="NSK13" s="75"/>
      <c r="NSY13" s="75"/>
      <c r="NTM13" s="75"/>
      <c r="NUA13" s="75"/>
      <c r="NUO13" s="75"/>
      <c r="NVC13" s="75"/>
      <c r="NVQ13" s="75"/>
      <c r="NWE13" s="75"/>
      <c r="NWS13" s="75"/>
      <c r="NXG13" s="75"/>
      <c r="NXU13" s="75"/>
      <c r="NYI13" s="75"/>
      <c r="NYW13" s="75"/>
      <c r="NZK13" s="75"/>
      <c r="NZY13" s="75"/>
      <c r="OAM13" s="75"/>
      <c r="OBA13" s="75"/>
      <c r="OBO13" s="75"/>
      <c r="OCC13" s="75"/>
      <c r="OCQ13" s="75"/>
      <c r="ODE13" s="75"/>
      <c r="ODS13" s="75"/>
      <c r="OEG13" s="75"/>
      <c r="OEU13" s="75"/>
      <c r="OFI13" s="75"/>
      <c r="OFW13" s="75"/>
      <c r="OGK13" s="75"/>
      <c r="OGY13" s="75"/>
      <c r="OHM13" s="75"/>
      <c r="OIA13" s="75"/>
      <c r="OIO13" s="75"/>
      <c r="OJC13" s="75"/>
      <c r="OJQ13" s="75"/>
      <c r="OKE13" s="75"/>
      <c r="OKS13" s="75"/>
      <c r="OLG13" s="75"/>
      <c r="OLU13" s="75"/>
      <c r="OMI13" s="75"/>
      <c r="OMW13" s="75"/>
      <c r="ONK13" s="75"/>
      <c r="ONY13" s="75"/>
      <c r="OOM13" s="75"/>
      <c r="OPA13" s="75"/>
      <c r="OPO13" s="75"/>
      <c r="OQC13" s="75"/>
      <c r="OQQ13" s="75"/>
      <c r="ORE13" s="75"/>
      <c r="ORS13" s="75"/>
      <c r="OSG13" s="75"/>
      <c r="OSU13" s="75"/>
      <c r="OTI13" s="75"/>
      <c r="OTW13" s="75"/>
      <c r="OUK13" s="75"/>
      <c r="OUY13" s="75"/>
      <c r="OVM13" s="75"/>
      <c r="OWA13" s="75"/>
      <c r="OWO13" s="75"/>
      <c r="OXC13" s="75"/>
      <c r="OXQ13" s="75"/>
      <c r="OYE13" s="75"/>
      <c r="OYS13" s="75"/>
      <c r="OZG13" s="75"/>
      <c r="OZU13" s="75"/>
      <c r="PAI13" s="75"/>
      <c r="PAW13" s="75"/>
      <c r="PBK13" s="75"/>
      <c r="PBY13" s="75"/>
      <c r="PCM13" s="75"/>
      <c r="PDA13" s="75"/>
      <c r="PDO13" s="75"/>
      <c r="PEC13" s="75"/>
      <c r="PEQ13" s="75"/>
      <c r="PFE13" s="75"/>
      <c r="PFS13" s="75"/>
      <c r="PGG13" s="75"/>
      <c r="PGU13" s="75"/>
      <c r="PHI13" s="75"/>
      <c r="PHW13" s="75"/>
      <c r="PIK13" s="75"/>
      <c r="PIY13" s="75"/>
      <c r="PJM13" s="75"/>
      <c r="PKA13" s="75"/>
      <c r="PKO13" s="75"/>
      <c r="PLC13" s="75"/>
      <c r="PLQ13" s="75"/>
      <c r="PME13" s="75"/>
      <c r="PMS13" s="75"/>
      <c r="PNG13" s="75"/>
      <c r="PNU13" s="75"/>
      <c r="POI13" s="75"/>
      <c r="POW13" s="75"/>
      <c r="PPK13" s="75"/>
      <c r="PPY13" s="75"/>
      <c r="PQM13" s="75"/>
      <c r="PRA13" s="75"/>
      <c r="PRO13" s="75"/>
      <c r="PSC13" s="75"/>
      <c r="PSQ13" s="75"/>
      <c r="PTE13" s="75"/>
      <c r="PTS13" s="75"/>
      <c r="PUG13" s="75"/>
      <c r="PUU13" s="75"/>
      <c r="PVI13" s="75"/>
      <c r="PVW13" s="75"/>
      <c r="PWK13" s="75"/>
      <c r="PWY13" s="75"/>
      <c r="PXM13" s="75"/>
      <c r="PYA13" s="75"/>
      <c r="PYO13" s="75"/>
      <c r="PZC13" s="75"/>
      <c r="PZQ13" s="75"/>
      <c r="QAE13" s="75"/>
      <c r="QAS13" s="75"/>
      <c r="QBG13" s="75"/>
      <c r="QBU13" s="75"/>
      <c r="QCI13" s="75"/>
      <c r="QCW13" s="75"/>
      <c r="QDK13" s="75"/>
      <c r="QDY13" s="75"/>
      <c r="QEM13" s="75"/>
      <c r="QFA13" s="75"/>
      <c r="QFO13" s="75"/>
      <c r="QGC13" s="75"/>
      <c r="QGQ13" s="75"/>
      <c r="QHE13" s="75"/>
      <c r="QHS13" s="75"/>
      <c r="QIG13" s="75"/>
      <c r="QIU13" s="75"/>
      <c r="QJI13" s="75"/>
      <c r="QJW13" s="75"/>
      <c r="QKK13" s="75"/>
      <c r="QKY13" s="75"/>
      <c r="QLM13" s="75"/>
      <c r="QMA13" s="75"/>
      <c r="QMO13" s="75"/>
      <c r="QNC13" s="75"/>
      <c r="QNQ13" s="75"/>
      <c r="QOE13" s="75"/>
      <c r="QOS13" s="75"/>
      <c r="QPG13" s="75"/>
      <c r="QPU13" s="75"/>
      <c r="QQI13" s="75"/>
      <c r="QQW13" s="75"/>
      <c r="QRK13" s="75"/>
      <c r="QRY13" s="75"/>
      <c r="QSM13" s="75"/>
      <c r="QTA13" s="75"/>
      <c r="QTO13" s="75"/>
      <c r="QUC13" s="75"/>
      <c r="QUQ13" s="75"/>
      <c r="QVE13" s="75"/>
      <c r="QVS13" s="75"/>
      <c r="QWG13" s="75"/>
      <c r="QWU13" s="75"/>
      <c r="QXI13" s="75"/>
      <c r="QXW13" s="75"/>
      <c r="QYK13" s="75"/>
      <c r="QYY13" s="75"/>
      <c r="QZM13" s="75"/>
      <c r="RAA13" s="75"/>
      <c r="RAO13" s="75"/>
      <c r="RBC13" s="75"/>
      <c r="RBQ13" s="75"/>
      <c r="RCE13" s="75"/>
      <c r="RCS13" s="75"/>
      <c r="RDG13" s="75"/>
      <c r="RDU13" s="75"/>
      <c r="REI13" s="75"/>
      <c r="REW13" s="75"/>
      <c r="RFK13" s="75"/>
      <c r="RFY13" s="75"/>
      <c r="RGM13" s="75"/>
      <c r="RHA13" s="75"/>
      <c r="RHO13" s="75"/>
      <c r="RIC13" s="75"/>
      <c r="RIQ13" s="75"/>
      <c r="RJE13" s="75"/>
      <c r="RJS13" s="75"/>
      <c r="RKG13" s="75"/>
      <c r="RKU13" s="75"/>
      <c r="RLI13" s="75"/>
      <c r="RLW13" s="75"/>
      <c r="RMK13" s="75"/>
      <c r="RMY13" s="75"/>
      <c r="RNM13" s="75"/>
      <c r="ROA13" s="75"/>
      <c r="ROO13" s="75"/>
      <c r="RPC13" s="75"/>
      <c r="RPQ13" s="75"/>
      <c r="RQE13" s="75"/>
      <c r="RQS13" s="75"/>
      <c r="RRG13" s="75"/>
      <c r="RRU13" s="75"/>
      <c r="RSI13" s="75"/>
      <c r="RSW13" s="75"/>
      <c r="RTK13" s="75"/>
      <c r="RTY13" s="75"/>
      <c r="RUM13" s="75"/>
      <c r="RVA13" s="75"/>
      <c r="RVO13" s="75"/>
      <c r="RWC13" s="75"/>
      <c r="RWQ13" s="75"/>
      <c r="RXE13" s="75"/>
      <c r="RXS13" s="75"/>
      <c r="RYG13" s="75"/>
      <c r="RYU13" s="75"/>
      <c r="RZI13" s="75"/>
      <c r="RZW13" s="75"/>
      <c r="SAK13" s="75"/>
      <c r="SAY13" s="75"/>
      <c r="SBM13" s="75"/>
      <c r="SCA13" s="75"/>
      <c r="SCO13" s="75"/>
      <c r="SDC13" s="75"/>
      <c r="SDQ13" s="75"/>
      <c r="SEE13" s="75"/>
      <c r="SES13" s="75"/>
      <c r="SFG13" s="75"/>
      <c r="SFU13" s="75"/>
      <c r="SGI13" s="75"/>
      <c r="SGW13" s="75"/>
      <c r="SHK13" s="75"/>
      <c r="SHY13" s="75"/>
      <c r="SIM13" s="75"/>
      <c r="SJA13" s="75"/>
      <c r="SJO13" s="75"/>
      <c r="SKC13" s="75"/>
      <c r="SKQ13" s="75"/>
      <c r="SLE13" s="75"/>
      <c r="SLS13" s="75"/>
      <c r="SMG13" s="75"/>
      <c r="SMU13" s="75"/>
      <c r="SNI13" s="75"/>
      <c r="SNW13" s="75"/>
      <c r="SOK13" s="75"/>
      <c r="SOY13" s="75"/>
      <c r="SPM13" s="75"/>
      <c r="SQA13" s="75"/>
      <c r="SQO13" s="75"/>
      <c r="SRC13" s="75"/>
      <c r="SRQ13" s="75"/>
      <c r="SSE13" s="75"/>
      <c r="SSS13" s="75"/>
      <c r="STG13" s="75"/>
      <c r="STU13" s="75"/>
      <c r="SUI13" s="75"/>
      <c r="SUW13" s="75"/>
      <c r="SVK13" s="75"/>
      <c r="SVY13" s="75"/>
      <c r="SWM13" s="75"/>
      <c r="SXA13" s="75"/>
      <c r="SXO13" s="75"/>
      <c r="SYC13" s="75"/>
      <c r="SYQ13" s="75"/>
      <c r="SZE13" s="75"/>
      <c r="SZS13" s="75"/>
      <c r="TAG13" s="75"/>
      <c r="TAU13" s="75"/>
      <c r="TBI13" s="75"/>
      <c r="TBW13" s="75"/>
      <c r="TCK13" s="75"/>
      <c r="TCY13" s="75"/>
      <c r="TDM13" s="75"/>
      <c r="TEA13" s="75"/>
      <c r="TEO13" s="75"/>
      <c r="TFC13" s="75"/>
      <c r="TFQ13" s="75"/>
      <c r="TGE13" s="75"/>
      <c r="TGS13" s="75"/>
      <c r="THG13" s="75"/>
      <c r="THU13" s="75"/>
      <c r="TII13" s="75"/>
      <c r="TIW13" s="75"/>
      <c r="TJK13" s="75"/>
      <c r="TJY13" s="75"/>
      <c r="TKM13" s="75"/>
      <c r="TLA13" s="75"/>
      <c r="TLO13" s="75"/>
      <c r="TMC13" s="75"/>
      <c r="TMQ13" s="75"/>
      <c r="TNE13" s="75"/>
      <c r="TNS13" s="75"/>
      <c r="TOG13" s="75"/>
      <c r="TOU13" s="75"/>
      <c r="TPI13" s="75"/>
      <c r="TPW13" s="75"/>
      <c r="TQK13" s="75"/>
      <c r="TQY13" s="75"/>
      <c r="TRM13" s="75"/>
      <c r="TSA13" s="75"/>
      <c r="TSO13" s="75"/>
      <c r="TTC13" s="75"/>
      <c r="TTQ13" s="75"/>
      <c r="TUE13" s="75"/>
      <c r="TUS13" s="75"/>
      <c r="TVG13" s="75"/>
      <c r="TVU13" s="75"/>
      <c r="TWI13" s="75"/>
      <c r="TWW13" s="75"/>
      <c r="TXK13" s="75"/>
      <c r="TXY13" s="75"/>
      <c r="TYM13" s="75"/>
      <c r="TZA13" s="75"/>
      <c r="TZO13" s="75"/>
      <c r="UAC13" s="75"/>
      <c r="UAQ13" s="75"/>
      <c r="UBE13" s="75"/>
      <c r="UBS13" s="75"/>
      <c r="UCG13" s="75"/>
      <c r="UCU13" s="75"/>
      <c r="UDI13" s="75"/>
      <c r="UDW13" s="75"/>
      <c r="UEK13" s="75"/>
      <c r="UEY13" s="75"/>
      <c r="UFM13" s="75"/>
      <c r="UGA13" s="75"/>
      <c r="UGO13" s="75"/>
      <c r="UHC13" s="75"/>
      <c r="UHQ13" s="75"/>
      <c r="UIE13" s="75"/>
      <c r="UIS13" s="75"/>
      <c r="UJG13" s="75"/>
      <c r="UJU13" s="75"/>
      <c r="UKI13" s="75"/>
      <c r="UKW13" s="75"/>
      <c r="ULK13" s="75"/>
      <c r="ULY13" s="75"/>
      <c r="UMM13" s="75"/>
      <c r="UNA13" s="75"/>
      <c r="UNO13" s="75"/>
      <c r="UOC13" s="75"/>
      <c r="UOQ13" s="75"/>
      <c r="UPE13" s="75"/>
      <c r="UPS13" s="75"/>
      <c r="UQG13" s="75"/>
      <c r="UQU13" s="75"/>
      <c r="URI13" s="75"/>
      <c r="URW13" s="75"/>
      <c r="USK13" s="75"/>
      <c r="USY13" s="75"/>
      <c r="UTM13" s="75"/>
      <c r="UUA13" s="75"/>
      <c r="UUO13" s="75"/>
      <c r="UVC13" s="75"/>
      <c r="UVQ13" s="75"/>
      <c r="UWE13" s="75"/>
      <c r="UWS13" s="75"/>
      <c r="UXG13" s="75"/>
      <c r="UXU13" s="75"/>
      <c r="UYI13" s="75"/>
      <c r="UYW13" s="75"/>
      <c r="UZK13" s="75"/>
      <c r="UZY13" s="75"/>
      <c r="VAM13" s="75"/>
      <c r="VBA13" s="75"/>
      <c r="VBO13" s="75"/>
      <c r="VCC13" s="75"/>
      <c r="VCQ13" s="75"/>
      <c r="VDE13" s="75"/>
      <c r="VDS13" s="75"/>
      <c r="VEG13" s="75"/>
      <c r="VEU13" s="75"/>
      <c r="VFI13" s="75"/>
      <c r="VFW13" s="75"/>
      <c r="VGK13" s="75"/>
      <c r="VGY13" s="75"/>
      <c r="VHM13" s="75"/>
      <c r="VIA13" s="75"/>
      <c r="VIO13" s="75"/>
      <c r="VJC13" s="75"/>
      <c r="VJQ13" s="75"/>
      <c r="VKE13" s="75"/>
      <c r="VKS13" s="75"/>
      <c r="VLG13" s="75"/>
      <c r="VLU13" s="75"/>
      <c r="VMI13" s="75"/>
      <c r="VMW13" s="75"/>
      <c r="VNK13" s="75"/>
      <c r="VNY13" s="75"/>
      <c r="VOM13" s="75"/>
      <c r="VPA13" s="75"/>
      <c r="VPO13" s="75"/>
      <c r="VQC13" s="75"/>
      <c r="VQQ13" s="75"/>
      <c r="VRE13" s="75"/>
      <c r="VRS13" s="75"/>
      <c r="VSG13" s="75"/>
      <c r="VSU13" s="75"/>
      <c r="VTI13" s="75"/>
      <c r="VTW13" s="75"/>
      <c r="VUK13" s="75"/>
      <c r="VUY13" s="75"/>
      <c r="VVM13" s="75"/>
      <c r="VWA13" s="75"/>
      <c r="VWO13" s="75"/>
      <c r="VXC13" s="75"/>
      <c r="VXQ13" s="75"/>
      <c r="VYE13" s="75"/>
      <c r="VYS13" s="75"/>
      <c r="VZG13" s="75"/>
      <c r="VZU13" s="75"/>
      <c r="WAI13" s="75"/>
      <c r="WAW13" s="75"/>
      <c r="WBK13" s="75"/>
      <c r="WBY13" s="75"/>
      <c r="WCM13" s="75"/>
      <c r="WDA13" s="75"/>
      <c r="WDO13" s="75"/>
      <c r="WEC13" s="75"/>
      <c r="WEQ13" s="75"/>
      <c r="WFE13" s="75"/>
      <c r="WFS13" s="75"/>
      <c r="WGG13" s="75"/>
      <c r="WGU13" s="75"/>
      <c r="WHI13" s="75"/>
      <c r="WHW13" s="75"/>
      <c r="WIK13" s="75"/>
      <c r="WIY13" s="75"/>
      <c r="WJM13" s="75"/>
      <c r="WKA13" s="75"/>
      <c r="WKO13" s="75"/>
      <c r="WLC13" s="75"/>
      <c r="WLQ13" s="75"/>
      <c r="WME13" s="75"/>
      <c r="WMS13" s="75"/>
      <c r="WNG13" s="75"/>
      <c r="WNU13" s="75"/>
      <c r="WOI13" s="75"/>
      <c r="WOW13" s="75"/>
      <c r="WPK13" s="75"/>
      <c r="WPY13" s="75"/>
      <c r="WQM13" s="75"/>
      <c r="WRA13" s="75"/>
      <c r="WRO13" s="75"/>
      <c r="WSC13" s="75"/>
      <c r="WSQ13" s="75"/>
      <c r="WTE13" s="75"/>
      <c r="WTS13" s="75"/>
      <c r="WUG13" s="75"/>
      <c r="WUU13" s="75"/>
      <c r="WVI13" s="75"/>
      <c r="WVW13" s="75"/>
      <c r="WWK13" s="75"/>
      <c r="WWY13" s="75"/>
      <c r="WXM13" s="75"/>
      <c r="WYA13" s="75"/>
      <c r="WYO13" s="75"/>
      <c r="WZC13" s="75"/>
      <c r="WZQ13" s="75"/>
      <c r="XAE13" s="75"/>
      <c r="XAS13" s="75"/>
      <c r="XBG13" s="75"/>
      <c r="XBU13" s="75"/>
      <c r="XCI13" s="75"/>
      <c r="XCW13" s="75"/>
      <c r="XDK13" s="75"/>
      <c r="XDY13" s="75"/>
      <c r="XEM13" s="75"/>
      <c r="XFA13" s="75"/>
    </row>
    <row r="14" spans="1:1023 1037:2045 2059:3067 3081:4089 4103:5111 5125:6133 6147:7155 7169:8191 8205:9213 9227:10235 10249:11257 11271:12279 12293:13301 13315:14323 14337:15359 15373:16381" s="74" customFormat="1" x14ac:dyDescent="0.2">
      <c r="A14" s="82" t="s">
        <v>87</v>
      </c>
      <c r="B14" s="88">
        <f>('[1]Mexico Soy Complex'!D13*36.7437/1000)+('[1]Canada Soy Complex'!AG13*36.7437/1000)+'[8]Soy Complex'!AK14</f>
        <v>76.159610967500001</v>
      </c>
      <c r="C14" s="89">
        <f>('[1]Mexico Soy Complex'!E$13*36.7437/1000)+('[1]Canada Soy Complex'!AH$13*36.7437/1000)+'[8]Soy Complex'!AL$14</f>
        <v>84.629011735000006</v>
      </c>
      <c r="D14" s="89">
        <f>('[1]Mexico Soy Complex'!F$13*36.7437/1000)+('[1]Canada Soy Complex'!AI$13*36.7437/1000)+'[8]Soy Complex'!AM$14</f>
        <v>88.540238955799992</v>
      </c>
      <c r="E14" s="89">
        <f>('[1]Mexico Soy Complex'!G$13*36.7437/1000)+('[1]Canada Soy Complex'!AJ$13*36.7437/1000)+'[8]Soy Complex'!AN$14</f>
        <v>89.524034984099998</v>
      </c>
      <c r="F14" s="89">
        <f>('[1]Mexico Soy Complex'!H$13*36.7437/1000)+('[1]Canada Soy Complex'!AK$13*36.7437/1000)+'[8]Soy Complex'!AO$14</f>
        <v>90.705512118399994</v>
      </c>
      <c r="G14" s="89">
        <f>('[1]Mexico Soy Complex'!I$13*36.7437/1000)+('[1]Canada Soy Complex'!AL$13*36.7437/1000)+'[8]Soy Complex'!AP$14</f>
        <v>93.123414757700004</v>
      </c>
      <c r="H14" s="89">
        <f>('[1]Mexico Soy Complex'!J$13*36.7437/1000)+('[1]Canada Soy Complex'!AM$13*36.7437/1000)+'[8]Soy Complex'!AQ$14</f>
        <v>91.924962034000004</v>
      </c>
      <c r="I14" s="89">
        <f>('[1]Mexico Soy Complex'!K$13*36.7437/1000)+('[1]Canada Soy Complex'!AN$13*36.7437/1000)+'[8]Soy Complex'!AR$14</f>
        <v>91.0390879662</v>
      </c>
      <c r="J14" s="89">
        <f>('[1]Mexico Soy Complex'!L$13*36.7437/1000)+('[1]Canada Soy Complex'!AO$13*36.7437/1000)+'[8]Soy Complex'!AS$14</f>
        <v>93.788659446200001</v>
      </c>
      <c r="K14" s="89">
        <f>('[1]Mexico Soy Complex'!M$13*36.7437/1000)+('[1]Canada Soy Complex'!AP$13*36.7437/1000)+'[8]Soy Complex'!AT$14</f>
        <v>90.523957831399997</v>
      </c>
      <c r="L14" s="89">
        <f>('[1]Mexico Soy Complex'!N$13*36.7437/1000)+('[1]Canada Soy Complex'!AQ$13*36.7437/1000)+'[8]Soy Complex'!AU$14</f>
        <v>93.638561431699998</v>
      </c>
      <c r="M14" s="89">
        <f>('[1]Mexico Soy Complex'!O$13*36.7437/1000)+('[1]Canada Soy Complex'!AR$13*36.7437/1000)+'[8]Soy Complex'!AV$14</f>
        <v>80.502132073599995</v>
      </c>
      <c r="N14" s="89">
        <f>('[1]Mexico Soy Complex'!P$13*36.7437/1000)+('[1]Canada Soy Complex'!AS$13*36.7437/1000)+'[8]Soy Complex'!AW$14</f>
        <v>93.632168027899993</v>
      </c>
      <c r="O14" s="90">
        <f>('[1]Mexico Soy Complex'!Q$13*36.7437/1000)+('[1]Canada Soy Complex'!AT$13*36.7437/1000)+'[8]Soy Complex'!AX$14</f>
        <v>95.447253524999994</v>
      </c>
      <c r="P14" s="89">
        <f>('[1]Mexico Soy Complex'!R$13*36.7437/1000)+('[1]Canada Soy Complex'!AU$13*36.7437/1000)+'[8]Soy Complex'!AY$14</f>
        <v>95.786361132300001</v>
      </c>
      <c r="Q14" s="89">
        <f>('[1]Mexico Soy Complex'!S$13*36.7437/1000)+('[1]Canada Soy Complex'!AV$13*36.7437/1000)+'[8]Soy Complex'!AZ$14</f>
        <v>92.977501859699998</v>
      </c>
      <c r="R14" s="89">
        <f>('[1]Mexico Soy Complex'!T$13*36.7437/1000)+('[1]Canada Soy Complex'!AW$13*36.7437/1000)+'[8]Soy Complex'!BA$14</f>
        <v>96.408395229600004</v>
      </c>
      <c r="S14" s="89">
        <f>('[1]Mexico Soy Complex'!U$13*36.7437/1000)+('[1]Canada Soy Complex'!AX$13*36.7437/1000)+'[8]Soy Complex'!BB$14</f>
        <v>95.852883768499993</v>
      </c>
      <c r="T14" s="89">
        <f>('[1]Mexico Soy Complex'!V$13*36.7437/1000)+('[1]Canada Soy Complex'!AY$13*36.7437/1000)+'[8]Soy Complex'!BC$14</f>
        <v>105.5566156501</v>
      </c>
      <c r="U14" s="89">
        <f>('[1]Mexico Soy Complex'!W$13*36.7437/1000)+('[1]Canada Soy Complex'!AZ$13*36.7437/1000)+'[8]Soy Complex'!BD$14</f>
        <v>104.2987483635</v>
      </c>
      <c r="V14" s="89">
        <f>('[1]Mexico Soy Complex'!X$13*36.7437/1000)+('[1]Canada Soy Complex'!BA$13*36.7437/1000)+'[8]Soy Complex'!BE$14</f>
        <v>105.37686546969999</v>
      </c>
      <c r="W14" s="89">
        <f>('[1]Mexico Soy Complex'!Y$13*36.7437/1000)+('[1]Canada Soy Complex'!BB$13*36.7437/1000)+'[8]Soy Complex'!BF$14</f>
        <v>105.99960211707031</v>
      </c>
      <c r="X14" s="89">
        <f>('[1]Mexico Soy Complex'!Z$13*36.7437/1000)+('[1]Canada Soy Complex'!BC$13*36.7437/1000)+'[8]Soy Complex'!BG$14</f>
        <v>105.52474863738369</v>
      </c>
      <c r="Y14" s="89">
        <f>('[1]Mexico Soy Complex'!AA$13*36.7437/1000)+('[1]Canada Soy Complex'!BD$13*36.7437/1000)+'[8]Soy Complex'!BH$14</f>
        <v>84.931371516927697</v>
      </c>
      <c r="Z14" s="89">
        <f>('[1]Mexico Soy Complex'!AB$13*36.7437/1000)+('[1]Canada Soy Complex'!BE$13*36.7437/1000)+'[8]Soy Complex'!BI$14</f>
        <v>101.67779793154089</v>
      </c>
      <c r="AA14" s="89">
        <f>('[1]Mexico Soy Complex'!AC$13*36.7437/1000)+('[1]Canada Soy Complex'!BF$13*36.7437/1000)+'[8]Soy Complex'!BJ$14</f>
        <v>90.928145325260701</v>
      </c>
      <c r="AB14" s="89">
        <f>('[1]Mexico Soy Complex'!AD$13*36.7437/1000)+('[1]Canada Soy Complex'!BG$13*36.7437/1000)+'[8]Soy Complex'!BK$14</f>
        <v>83.272599048008402</v>
      </c>
      <c r="AC14" s="91">
        <f>('[1]Mexico Soy Complex'!AE$13*36.7437/1000)+('[1]Canada Soy Complex'!BH$13*36.7437/1000)+'[8]Soy Complex'!BL$14</f>
        <v>83.629134840000006</v>
      </c>
      <c r="AD14" s="91">
        <f>('[1]Mexico Soy Complex'!AF$13*36.7437/1000)+('[1]Canada Soy Complex'!BI$13*36.7437/1000)+'[8]Soy Complex'!BM$14</f>
        <v>83.702622239999997</v>
      </c>
      <c r="AE14" s="91">
        <f>('[1]Mexico Soy Complex'!AG$13*36.7437/1000)+('[1]Canada Soy Complex'!BJ$13*36.7437/1000)+'[8]Soy Complex'!BN$14</f>
        <v>82.495438523489014</v>
      </c>
      <c r="AF14" s="91">
        <f>('[1]Mexico Soy Complex'!AH$13*36.7437/1000)+('[1]Canada Soy Complex'!BK$13*36.7437/1000)+'[8]Soy Complex'!BO$14</f>
        <v>83.138206661040925</v>
      </c>
      <c r="AG14" s="91">
        <f>('[1]Mexico Soy Complex'!AI$13*36.7437/1000)+('[1]Canada Soy Complex'!BL$13*36.7437/1000)+'[8]Soy Complex'!BP$14</f>
        <v>83.470893353134826</v>
      </c>
      <c r="AH14" s="91">
        <f>('[1]Mexico Soy Complex'!AJ$13*36.7437/1000)+('[1]Canada Soy Complex'!BM$13*36.7437/1000)+'[8]Soy Complex'!BQ$14</f>
        <v>83.803580045228756</v>
      </c>
      <c r="AI14" s="91">
        <f>('[1]Mexico Soy Complex'!AK$13*36.7437/1000)+('[1]Canada Soy Complex'!BN$13*36.7437/1000)+'[8]Soy Complex'!BR$14</f>
        <v>82.062672400571344</v>
      </c>
      <c r="AJ14" s="91">
        <f>('[1]Mexico Soy Complex'!AL$13*36.7437/1000)+('[1]Canada Soy Complex'!BO$13*36.7437/1000)+'[8]Soy Complex'!BS$14</f>
        <v>81.87696050847741</v>
      </c>
      <c r="AK14" s="91">
        <f>('[1]Mexico Soy Complex'!AM$13*36.7437/1000)+('[1]Canada Soy Complex'!BP$13*36.7437/1000)+'[8]Soy Complex'!BT$14</f>
        <v>81.691248616383504</v>
      </c>
      <c r="AL14" s="91">
        <f>('[1]Mexico Soy Complex'!AN$13*36.7437/1000)+('[1]Canada Soy Complex'!BQ$13*36.7437/1000)+'[8]Soy Complex'!BU$14</f>
        <v>81.764736016383509</v>
      </c>
      <c r="AM14" s="91">
        <f>('[1]Mexico Soy Complex'!AO$13*36.7437/1000)+('[1]Canada Soy Complex'!BR$13*36.7437/1000)+'[8]Soy Complex'!BV$14</f>
        <v>81.838223416383499</v>
      </c>
      <c r="AN14" s="91">
        <f>('[1]Mexico Soy Complex'!AP$13*36.7437/1000)+('[1]Canada Soy Complex'!BS$13*36.7437/1000)+'[8]Soy Complex'!BW$14</f>
        <v>82.041310462430459</v>
      </c>
      <c r="AO14" s="89">
        <f>('[1]Mexico Soy Complex'!AQ$13*36.7437/1000)+('[1]Canada Soy Complex'!BT$13*36.7437/1000)+'[8]Soy Complex'!BX$14</f>
        <v>81.985198216383509</v>
      </c>
      <c r="AP14" s="92">
        <f>('[1]Mexico Soy Complex'!AR$13*36.7437/1000)+('[1]Canada Soy Complex'!BU$13*36.7437/1000)+'[8]Soy Complex'!BY$14</f>
        <v>82.062359986383498</v>
      </c>
      <c r="AQ14" s="92">
        <f>('[1]Mexico Soy Complex'!AS$13*36.7437/1000)+('[1]Canada Soy Complex'!BV$13*36.7437/1000)+'[8]Soy Complex'!BZ$14</f>
        <v>82.135847386383503</v>
      </c>
      <c r="AR14" s="92">
        <f>('[1]Mexico Soy Complex'!AT$13*36.7437/1000)+('[1]Canada Soy Complex'!BW$13*36.7437/1000)+'[8]Soy Complex'!CA$14</f>
        <v>82.209334786383508</v>
      </c>
      <c r="AS14" s="92">
        <f>('[1]Mexico Soy Complex'!AU$13*36.7437/1000)+('[1]Canada Soy Complex'!BX$13*36.7437/1000)+'[8]Soy Complex'!CB$14</f>
        <v>82.282822186383498</v>
      </c>
      <c r="AT14" s="92">
        <f>('[1]Mexico Soy Complex'!AV$13*36.7437/1000)+('[1]Canada Soy Complex'!BY$13*36.7437/1000)+'[8]Soy Complex'!CC$14</f>
        <v>82.356309586383503</v>
      </c>
      <c r="AU14" s="92">
        <f>('[1]Mexico Soy Complex'!AW$13*36.7437/1000)+('[1]Canada Soy Complex'!BZ$13*36.7437/1000)+'[8]Soy Complex'!CD$14</f>
        <v>82.429796986383508</v>
      </c>
      <c r="AV14" s="92">
        <f>('[1]Mexico Soy Complex'!AX$13*36.7437/1000)+('[1]Canada Soy Complex'!CK$13*36.7437/1000)+'[8]Soy Complex'!CE$14</f>
        <v>75.782861656383503</v>
      </c>
      <c r="AW14" s="92">
        <f>('[1]Mexico Soy Complex'!BI$13*36.7437/1000)+('[1]Canada Soy Complex'!CL$13*36.7437/1000)+'[8]Soy Complex'!CF$14</f>
        <v>75.470540206383504</v>
      </c>
      <c r="AX14" s="92">
        <f>('[1]Mexico Soy Complex'!BJ$13*36.7437/1000)+('[1]Canada Soy Complex'!CM$13*36.7437/1000)+'[8]Soy Complex'!CG$14</f>
        <v>71.323351532880849</v>
      </c>
      <c r="AY14" s="92">
        <f>('[1]Mexico Soy Complex'!BK$13*36.7437/1000)+('[1]Canada Soy Complex'!CN$13*36.7437/1000)+'[8]Soy Complex'!CH$14</f>
        <v>99.01041133237193</v>
      </c>
      <c r="AZ14" s="92">
        <f>('[1]Mexico Soy Complex'!BL$13*36.7437/1000)+('[1]Canada Soy Complex'!CO$13*36.7437/1000)+'[8]Soy Complex'!CI$14</f>
        <v>76.376441732251749</v>
      </c>
      <c r="BA14" s="92">
        <f>('[1]Mexico Soy Complex'!BM$13*36.7437/1000)+('[1]Canada Soy Complex'!CP$13*36.7437/1000)+'[8]Soy Complex'!CJ$14</f>
        <v>100.06984902255664</v>
      </c>
      <c r="BB14" s="92">
        <f>('[1]Mexico Soy Complex'!BN$13*36.7437/1000)+('[1]Canada Soy Complex'!CQ$13*36.7437/1000)+'[8]Soy Complex'!CK$14</f>
        <v>99.057675786929892</v>
      </c>
      <c r="BC14" s="92">
        <f>('[1]Mexico Soy Complex'!BO$13*36.7437/1000)+('[1]Canada Soy Complex'!CR$13*36.7437/1000)+'[8]Soy Complex'!CL$14</f>
        <v>99.057675786929892</v>
      </c>
      <c r="BD14" s="92">
        <f>('[1]Mexico Soy Complex'!BP$13*36.7437/1000)+('[1]Canada Soy Complex'!CS$13*36.7437/1000)+'[8]Soy Complex'!CM$14</f>
        <v>99.057675786929892</v>
      </c>
      <c r="BE14" s="92">
        <f>('[1]Mexico Soy Complex'!BQ$13*36.7437/1000)+('[1]Canada Soy Complex'!CT$13*36.7437/1000)+'[8]Soy Complex'!CN$14</f>
        <v>99.057675786929892</v>
      </c>
      <c r="BS14" s="75"/>
      <c r="CG14" s="75"/>
      <c r="CU14" s="75"/>
      <c r="DI14" s="75"/>
      <c r="DW14" s="75"/>
      <c r="EK14" s="75"/>
      <c r="EY14" s="75"/>
      <c r="FM14" s="75"/>
      <c r="GA14" s="75"/>
      <c r="GO14" s="75"/>
      <c r="HC14" s="75"/>
      <c r="HQ14" s="75"/>
      <c r="IE14" s="75"/>
      <c r="IS14" s="75"/>
      <c r="JG14" s="75"/>
      <c r="JU14" s="75"/>
      <c r="KI14" s="75"/>
      <c r="KW14" s="75"/>
      <c r="LK14" s="75"/>
      <c r="LY14" s="75"/>
      <c r="MM14" s="75"/>
      <c r="NA14" s="75"/>
      <c r="NO14" s="75"/>
      <c r="OC14" s="75"/>
      <c r="OQ14" s="75"/>
      <c r="PE14" s="75"/>
      <c r="PS14" s="75"/>
      <c r="QG14" s="75"/>
      <c r="QU14" s="75"/>
      <c r="RI14" s="75"/>
      <c r="RW14" s="75"/>
      <c r="SK14" s="75"/>
      <c r="SY14" s="75"/>
      <c r="TM14" s="75"/>
      <c r="UA14" s="75"/>
      <c r="UO14" s="75"/>
      <c r="VC14" s="75"/>
      <c r="VQ14" s="75"/>
      <c r="WE14" s="75"/>
      <c r="WS14" s="75"/>
      <c r="XG14" s="75"/>
      <c r="XU14" s="75"/>
      <c r="YI14" s="75"/>
      <c r="YW14" s="75"/>
      <c r="ZK14" s="75"/>
      <c r="ZY14" s="75"/>
      <c r="AAM14" s="75"/>
      <c r="ABA14" s="75"/>
      <c r="ABO14" s="75"/>
      <c r="ACC14" s="75"/>
      <c r="ACQ14" s="75"/>
      <c r="ADE14" s="75"/>
      <c r="ADS14" s="75"/>
      <c r="AEG14" s="75"/>
      <c r="AEU14" s="75"/>
      <c r="AFI14" s="75"/>
      <c r="AFW14" s="75"/>
      <c r="AGK14" s="75"/>
      <c r="AGY14" s="75"/>
      <c r="AHM14" s="75"/>
      <c r="AIA14" s="75"/>
      <c r="AIO14" s="75"/>
      <c r="AJC14" s="75"/>
      <c r="AJQ14" s="75"/>
      <c r="AKE14" s="75"/>
      <c r="AKS14" s="75"/>
      <c r="ALG14" s="75"/>
      <c r="ALU14" s="75"/>
      <c r="AMI14" s="75"/>
      <c r="AMW14" s="75"/>
      <c r="ANK14" s="75"/>
      <c r="ANY14" s="75"/>
      <c r="AOM14" s="75"/>
      <c r="APA14" s="75"/>
      <c r="APO14" s="75"/>
      <c r="AQC14" s="75"/>
      <c r="AQQ14" s="75"/>
      <c r="ARE14" s="75"/>
      <c r="ARS14" s="75"/>
      <c r="ASG14" s="75"/>
      <c r="ASU14" s="75"/>
      <c r="ATI14" s="75"/>
      <c r="ATW14" s="75"/>
      <c r="AUK14" s="75"/>
      <c r="AUY14" s="75"/>
      <c r="AVM14" s="75"/>
      <c r="AWA14" s="75"/>
      <c r="AWO14" s="75"/>
      <c r="AXC14" s="75"/>
      <c r="AXQ14" s="75"/>
      <c r="AYE14" s="75"/>
      <c r="AYS14" s="75"/>
      <c r="AZG14" s="75"/>
      <c r="AZU14" s="75"/>
      <c r="BAI14" s="75"/>
      <c r="BAW14" s="75"/>
      <c r="BBK14" s="75"/>
      <c r="BBY14" s="75"/>
      <c r="BCM14" s="75"/>
      <c r="BDA14" s="75"/>
      <c r="BDO14" s="75"/>
      <c r="BEC14" s="75"/>
      <c r="BEQ14" s="75"/>
      <c r="BFE14" s="75"/>
      <c r="BFS14" s="75"/>
      <c r="BGG14" s="75"/>
      <c r="BGU14" s="75"/>
      <c r="BHI14" s="75"/>
      <c r="BHW14" s="75"/>
      <c r="BIK14" s="75"/>
      <c r="BIY14" s="75"/>
      <c r="BJM14" s="75"/>
      <c r="BKA14" s="75"/>
      <c r="BKO14" s="75"/>
      <c r="BLC14" s="75"/>
      <c r="BLQ14" s="75"/>
      <c r="BME14" s="75"/>
      <c r="BMS14" s="75"/>
      <c r="BNG14" s="75"/>
      <c r="BNU14" s="75"/>
      <c r="BOI14" s="75"/>
      <c r="BOW14" s="75"/>
      <c r="BPK14" s="75"/>
      <c r="BPY14" s="75"/>
      <c r="BQM14" s="75"/>
      <c r="BRA14" s="75"/>
      <c r="BRO14" s="75"/>
      <c r="BSC14" s="75"/>
      <c r="BSQ14" s="75"/>
      <c r="BTE14" s="75"/>
      <c r="BTS14" s="75"/>
      <c r="BUG14" s="75"/>
      <c r="BUU14" s="75"/>
      <c r="BVI14" s="75"/>
      <c r="BVW14" s="75"/>
      <c r="BWK14" s="75"/>
      <c r="BWY14" s="75"/>
      <c r="BXM14" s="75"/>
      <c r="BYA14" s="75"/>
      <c r="BYO14" s="75"/>
      <c r="BZC14" s="75"/>
      <c r="BZQ14" s="75"/>
      <c r="CAE14" s="75"/>
      <c r="CAS14" s="75"/>
      <c r="CBG14" s="75"/>
      <c r="CBU14" s="75"/>
      <c r="CCI14" s="75"/>
      <c r="CCW14" s="75"/>
      <c r="CDK14" s="75"/>
      <c r="CDY14" s="75"/>
      <c r="CEM14" s="75"/>
      <c r="CFA14" s="75"/>
      <c r="CFO14" s="75"/>
      <c r="CGC14" s="75"/>
      <c r="CGQ14" s="75"/>
      <c r="CHE14" s="75"/>
      <c r="CHS14" s="75"/>
      <c r="CIG14" s="75"/>
      <c r="CIU14" s="75"/>
      <c r="CJI14" s="75"/>
      <c r="CJW14" s="75"/>
      <c r="CKK14" s="75"/>
      <c r="CKY14" s="75"/>
      <c r="CLM14" s="75"/>
      <c r="CMA14" s="75"/>
      <c r="CMO14" s="75"/>
      <c r="CNC14" s="75"/>
      <c r="CNQ14" s="75"/>
      <c r="COE14" s="75"/>
      <c r="COS14" s="75"/>
      <c r="CPG14" s="75"/>
      <c r="CPU14" s="75"/>
      <c r="CQI14" s="75"/>
      <c r="CQW14" s="75"/>
      <c r="CRK14" s="75"/>
      <c r="CRY14" s="75"/>
      <c r="CSM14" s="75"/>
      <c r="CTA14" s="75"/>
      <c r="CTO14" s="75"/>
      <c r="CUC14" s="75"/>
      <c r="CUQ14" s="75"/>
      <c r="CVE14" s="75"/>
      <c r="CVS14" s="75"/>
      <c r="CWG14" s="75"/>
      <c r="CWU14" s="75"/>
      <c r="CXI14" s="75"/>
      <c r="CXW14" s="75"/>
      <c r="CYK14" s="75"/>
      <c r="CYY14" s="75"/>
      <c r="CZM14" s="75"/>
      <c r="DAA14" s="75"/>
      <c r="DAO14" s="75"/>
      <c r="DBC14" s="75"/>
      <c r="DBQ14" s="75"/>
      <c r="DCE14" s="75"/>
      <c r="DCS14" s="75"/>
      <c r="DDG14" s="75"/>
      <c r="DDU14" s="75"/>
      <c r="DEI14" s="75"/>
      <c r="DEW14" s="75"/>
      <c r="DFK14" s="75"/>
      <c r="DFY14" s="75"/>
      <c r="DGM14" s="75"/>
      <c r="DHA14" s="75"/>
      <c r="DHO14" s="75"/>
      <c r="DIC14" s="75"/>
      <c r="DIQ14" s="75"/>
      <c r="DJE14" s="75"/>
      <c r="DJS14" s="75"/>
      <c r="DKG14" s="75"/>
      <c r="DKU14" s="75"/>
      <c r="DLI14" s="75"/>
      <c r="DLW14" s="75"/>
      <c r="DMK14" s="75"/>
      <c r="DMY14" s="75"/>
      <c r="DNM14" s="75"/>
      <c r="DOA14" s="75"/>
      <c r="DOO14" s="75"/>
      <c r="DPC14" s="75"/>
      <c r="DPQ14" s="75"/>
      <c r="DQE14" s="75"/>
      <c r="DQS14" s="75"/>
      <c r="DRG14" s="75"/>
      <c r="DRU14" s="75"/>
      <c r="DSI14" s="75"/>
      <c r="DSW14" s="75"/>
      <c r="DTK14" s="75"/>
      <c r="DTY14" s="75"/>
      <c r="DUM14" s="75"/>
      <c r="DVA14" s="75"/>
      <c r="DVO14" s="75"/>
      <c r="DWC14" s="75"/>
      <c r="DWQ14" s="75"/>
      <c r="DXE14" s="75"/>
      <c r="DXS14" s="75"/>
      <c r="DYG14" s="75"/>
      <c r="DYU14" s="75"/>
      <c r="DZI14" s="75"/>
      <c r="DZW14" s="75"/>
      <c r="EAK14" s="75"/>
      <c r="EAY14" s="75"/>
      <c r="EBM14" s="75"/>
      <c r="ECA14" s="75"/>
      <c r="ECO14" s="75"/>
      <c r="EDC14" s="75"/>
      <c r="EDQ14" s="75"/>
      <c r="EEE14" s="75"/>
      <c r="EES14" s="75"/>
      <c r="EFG14" s="75"/>
      <c r="EFU14" s="75"/>
      <c r="EGI14" s="75"/>
      <c r="EGW14" s="75"/>
      <c r="EHK14" s="75"/>
      <c r="EHY14" s="75"/>
      <c r="EIM14" s="75"/>
      <c r="EJA14" s="75"/>
      <c r="EJO14" s="75"/>
      <c r="EKC14" s="75"/>
      <c r="EKQ14" s="75"/>
      <c r="ELE14" s="75"/>
      <c r="ELS14" s="75"/>
      <c r="EMG14" s="75"/>
      <c r="EMU14" s="75"/>
      <c r="ENI14" s="75"/>
      <c r="ENW14" s="75"/>
      <c r="EOK14" s="75"/>
      <c r="EOY14" s="75"/>
      <c r="EPM14" s="75"/>
      <c r="EQA14" s="75"/>
      <c r="EQO14" s="75"/>
      <c r="ERC14" s="75"/>
      <c r="ERQ14" s="75"/>
      <c r="ESE14" s="75"/>
      <c r="ESS14" s="75"/>
      <c r="ETG14" s="75"/>
      <c r="ETU14" s="75"/>
      <c r="EUI14" s="75"/>
      <c r="EUW14" s="75"/>
      <c r="EVK14" s="75"/>
      <c r="EVY14" s="75"/>
      <c r="EWM14" s="75"/>
      <c r="EXA14" s="75"/>
      <c r="EXO14" s="75"/>
      <c r="EYC14" s="75"/>
      <c r="EYQ14" s="75"/>
      <c r="EZE14" s="75"/>
      <c r="EZS14" s="75"/>
      <c r="FAG14" s="75"/>
      <c r="FAU14" s="75"/>
      <c r="FBI14" s="75"/>
      <c r="FBW14" s="75"/>
      <c r="FCK14" s="75"/>
      <c r="FCY14" s="75"/>
      <c r="FDM14" s="75"/>
      <c r="FEA14" s="75"/>
      <c r="FEO14" s="75"/>
      <c r="FFC14" s="75"/>
      <c r="FFQ14" s="75"/>
      <c r="FGE14" s="75"/>
      <c r="FGS14" s="75"/>
      <c r="FHG14" s="75"/>
      <c r="FHU14" s="75"/>
      <c r="FII14" s="75"/>
      <c r="FIW14" s="75"/>
      <c r="FJK14" s="75"/>
      <c r="FJY14" s="75"/>
      <c r="FKM14" s="75"/>
      <c r="FLA14" s="75"/>
      <c r="FLO14" s="75"/>
      <c r="FMC14" s="75"/>
      <c r="FMQ14" s="75"/>
      <c r="FNE14" s="75"/>
      <c r="FNS14" s="75"/>
      <c r="FOG14" s="75"/>
      <c r="FOU14" s="75"/>
      <c r="FPI14" s="75"/>
      <c r="FPW14" s="75"/>
      <c r="FQK14" s="75"/>
      <c r="FQY14" s="75"/>
      <c r="FRM14" s="75"/>
      <c r="FSA14" s="75"/>
      <c r="FSO14" s="75"/>
      <c r="FTC14" s="75"/>
      <c r="FTQ14" s="75"/>
      <c r="FUE14" s="75"/>
      <c r="FUS14" s="75"/>
      <c r="FVG14" s="75"/>
      <c r="FVU14" s="75"/>
      <c r="FWI14" s="75"/>
      <c r="FWW14" s="75"/>
      <c r="FXK14" s="75"/>
      <c r="FXY14" s="75"/>
      <c r="FYM14" s="75"/>
      <c r="FZA14" s="75"/>
      <c r="FZO14" s="75"/>
      <c r="GAC14" s="75"/>
      <c r="GAQ14" s="75"/>
      <c r="GBE14" s="75"/>
      <c r="GBS14" s="75"/>
      <c r="GCG14" s="75"/>
      <c r="GCU14" s="75"/>
      <c r="GDI14" s="75"/>
      <c r="GDW14" s="75"/>
      <c r="GEK14" s="75"/>
      <c r="GEY14" s="75"/>
      <c r="GFM14" s="75"/>
      <c r="GGA14" s="75"/>
      <c r="GGO14" s="75"/>
      <c r="GHC14" s="75"/>
      <c r="GHQ14" s="75"/>
      <c r="GIE14" s="75"/>
      <c r="GIS14" s="75"/>
      <c r="GJG14" s="75"/>
      <c r="GJU14" s="75"/>
      <c r="GKI14" s="75"/>
      <c r="GKW14" s="75"/>
      <c r="GLK14" s="75"/>
      <c r="GLY14" s="75"/>
      <c r="GMM14" s="75"/>
      <c r="GNA14" s="75"/>
      <c r="GNO14" s="75"/>
      <c r="GOC14" s="75"/>
      <c r="GOQ14" s="75"/>
      <c r="GPE14" s="75"/>
      <c r="GPS14" s="75"/>
      <c r="GQG14" s="75"/>
      <c r="GQU14" s="75"/>
      <c r="GRI14" s="75"/>
      <c r="GRW14" s="75"/>
      <c r="GSK14" s="75"/>
      <c r="GSY14" s="75"/>
      <c r="GTM14" s="75"/>
      <c r="GUA14" s="75"/>
      <c r="GUO14" s="75"/>
      <c r="GVC14" s="75"/>
      <c r="GVQ14" s="75"/>
      <c r="GWE14" s="75"/>
      <c r="GWS14" s="75"/>
      <c r="GXG14" s="75"/>
      <c r="GXU14" s="75"/>
      <c r="GYI14" s="75"/>
      <c r="GYW14" s="75"/>
      <c r="GZK14" s="75"/>
      <c r="GZY14" s="75"/>
      <c r="HAM14" s="75"/>
      <c r="HBA14" s="75"/>
      <c r="HBO14" s="75"/>
      <c r="HCC14" s="75"/>
      <c r="HCQ14" s="75"/>
      <c r="HDE14" s="75"/>
      <c r="HDS14" s="75"/>
      <c r="HEG14" s="75"/>
      <c r="HEU14" s="75"/>
      <c r="HFI14" s="75"/>
      <c r="HFW14" s="75"/>
      <c r="HGK14" s="75"/>
      <c r="HGY14" s="75"/>
      <c r="HHM14" s="75"/>
      <c r="HIA14" s="75"/>
      <c r="HIO14" s="75"/>
      <c r="HJC14" s="75"/>
      <c r="HJQ14" s="75"/>
      <c r="HKE14" s="75"/>
      <c r="HKS14" s="75"/>
      <c r="HLG14" s="75"/>
      <c r="HLU14" s="75"/>
      <c r="HMI14" s="75"/>
      <c r="HMW14" s="75"/>
      <c r="HNK14" s="75"/>
      <c r="HNY14" s="75"/>
      <c r="HOM14" s="75"/>
      <c r="HPA14" s="75"/>
      <c r="HPO14" s="75"/>
      <c r="HQC14" s="75"/>
      <c r="HQQ14" s="75"/>
      <c r="HRE14" s="75"/>
      <c r="HRS14" s="75"/>
      <c r="HSG14" s="75"/>
      <c r="HSU14" s="75"/>
      <c r="HTI14" s="75"/>
      <c r="HTW14" s="75"/>
      <c r="HUK14" s="75"/>
      <c r="HUY14" s="75"/>
      <c r="HVM14" s="75"/>
      <c r="HWA14" s="75"/>
      <c r="HWO14" s="75"/>
      <c r="HXC14" s="75"/>
      <c r="HXQ14" s="75"/>
      <c r="HYE14" s="75"/>
      <c r="HYS14" s="75"/>
      <c r="HZG14" s="75"/>
      <c r="HZU14" s="75"/>
      <c r="IAI14" s="75"/>
      <c r="IAW14" s="75"/>
      <c r="IBK14" s="75"/>
      <c r="IBY14" s="75"/>
      <c r="ICM14" s="75"/>
      <c r="IDA14" s="75"/>
      <c r="IDO14" s="75"/>
      <c r="IEC14" s="75"/>
      <c r="IEQ14" s="75"/>
      <c r="IFE14" s="75"/>
      <c r="IFS14" s="75"/>
      <c r="IGG14" s="75"/>
      <c r="IGU14" s="75"/>
      <c r="IHI14" s="75"/>
      <c r="IHW14" s="75"/>
      <c r="IIK14" s="75"/>
      <c r="IIY14" s="75"/>
      <c r="IJM14" s="75"/>
      <c r="IKA14" s="75"/>
      <c r="IKO14" s="75"/>
      <c r="ILC14" s="75"/>
      <c r="ILQ14" s="75"/>
      <c r="IME14" s="75"/>
      <c r="IMS14" s="75"/>
      <c r="ING14" s="75"/>
      <c r="INU14" s="75"/>
      <c r="IOI14" s="75"/>
      <c r="IOW14" s="75"/>
      <c r="IPK14" s="75"/>
      <c r="IPY14" s="75"/>
      <c r="IQM14" s="75"/>
      <c r="IRA14" s="75"/>
      <c r="IRO14" s="75"/>
      <c r="ISC14" s="75"/>
      <c r="ISQ14" s="75"/>
      <c r="ITE14" s="75"/>
      <c r="ITS14" s="75"/>
      <c r="IUG14" s="75"/>
      <c r="IUU14" s="75"/>
      <c r="IVI14" s="75"/>
      <c r="IVW14" s="75"/>
      <c r="IWK14" s="75"/>
      <c r="IWY14" s="75"/>
      <c r="IXM14" s="75"/>
      <c r="IYA14" s="75"/>
      <c r="IYO14" s="75"/>
      <c r="IZC14" s="75"/>
      <c r="IZQ14" s="75"/>
      <c r="JAE14" s="75"/>
      <c r="JAS14" s="75"/>
      <c r="JBG14" s="75"/>
      <c r="JBU14" s="75"/>
      <c r="JCI14" s="75"/>
      <c r="JCW14" s="75"/>
      <c r="JDK14" s="75"/>
      <c r="JDY14" s="75"/>
      <c r="JEM14" s="75"/>
      <c r="JFA14" s="75"/>
      <c r="JFO14" s="75"/>
      <c r="JGC14" s="75"/>
      <c r="JGQ14" s="75"/>
      <c r="JHE14" s="75"/>
      <c r="JHS14" s="75"/>
      <c r="JIG14" s="75"/>
      <c r="JIU14" s="75"/>
      <c r="JJI14" s="75"/>
      <c r="JJW14" s="75"/>
      <c r="JKK14" s="75"/>
      <c r="JKY14" s="75"/>
      <c r="JLM14" s="75"/>
      <c r="JMA14" s="75"/>
      <c r="JMO14" s="75"/>
      <c r="JNC14" s="75"/>
      <c r="JNQ14" s="75"/>
      <c r="JOE14" s="75"/>
      <c r="JOS14" s="75"/>
      <c r="JPG14" s="75"/>
      <c r="JPU14" s="75"/>
      <c r="JQI14" s="75"/>
      <c r="JQW14" s="75"/>
      <c r="JRK14" s="75"/>
      <c r="JRY14" s="75"/>
      <c r="JSM14" s="75"/>
      <c r="JTA14" s="75"/>
      <c r="JTO14" s="75"/>
      <c r="JUC14" s="75"/>
      <c r="JUQ14" s="75"/>
      <c r="JVE14" s="75"/>
      <c r="JVS14" s="75"/>
      <c r="JWG14" s="75"/>
      <c r="JWU14" s="75"/>
      <c r="JXI14" s="75"/>
      <c r="JXW14" s="75"/>
      <c r="JYK14" s="75"/>
      <c r="JYY14" s="75"/>
      <c r="JZM14" s="75"/>
      <c r="KAA14" s="75"/>
      <c r="KAO14" s="75"/>
      <c r="KBC14" s="75"/>
      <c r="KBQ14" s="75"/>
      <c r="KCE14" s="75"/>
      <c r="KCS14" s="75"/>
      <c r="KDG14" s="75"/>
      <c r="KDU14" s="75"/>
      <c r="KEI14" s="75"/>
      <c r="KEW14" s="75"/>
      <c r="KFK14" s="75"/>
      <c r="KFY14" s="75"/>
      <c r="KGM14" s="75"/>
      <c r="KHA14" s="75"/>
      <c r="KHO14" s="75"/>
      <c r="KIC14" s="75"/>
      <c r="KIQ14" s="75"/>
      <c r="KJE14" s="75"/>
      <c r="KJS14" s="75"/>
      <c r="KKG14" s="75"/>
      <c r="KKU14" s="75"/>
      <c r="KLI14" s="75"/>
      <c r="KLW14" s="75"/>
      <c r="KMK14" s="75"/>
      <c r="KMY14" s="75"/>
      <c r="KNM14" s="75"/>
      <c r="KOA14" s="75"/>
      <c r="KOO14" s="75"/>
      <c r="KPC14" s="75"/>
      <c r="KPQ14" s="75"/>
      <c r="KQE14" s="75"/>
      <c r="KQS14" s="75"/>
      <c r="KRG14" s="75"/>
      <c r="KRU14" s="75"/>
      <c r="KSI14" s="75"/>
      <c r="KSW14" s="75"/>
      <c r="KTK14" s="75"/>
      <c r="KTY14" s="75"/>
      <c r="KUM14" s="75"/>
      <c r="KVA14" s="75"/>
      <c r="KVO14" s="75"/>
      <c r="KWC14" s="75"/>
      <c r="KWQ14" s="75"/>
      <c r="KXE14" s="75"/>
      <c r="KXS14" s="75"/>
      <c r="KYG14" s="75"/>
      <c r="KYU14" s="75"/>
      <c r="KZI14" s="75"/>
      <c r="KZW14" s="75"/>
      <c r="LAK14" s="75"/>
      <c r="LAY14" s="75"/>
      <c r="LBM14" s="75"/>
      <c r="LCA14" s="75"/>
      <c r="LCO14" s="75"/>
      <c r="LDC14" s="75"/>
      <c r="LDQ14" s="75"/>
      <c r="LEE14" s="75"/>
      <c r="LES14" s="75"/>
      <c r="LFG14" s="75"/>
      <c r="LFU14" s="75"/>
      <c r="LGI14" s="75"/>
      <c r="LGW14" s="75"/>
      <c r="LHK14" s="75"/>
      <c r="LHY14" s="75"/>
      <c r="LIM14" s="75"/>
      <c r="LJA14" s="75"/>
      <c r="LJO14" s="75"/>
      <c r="LKC14" s="75"/>
      <c r="LKQ14" s="75"/>
      <c r="LLE14" s="75"/>
      <c r="LLS14" s="75"/>
      <c r="LMG14" s="75"/>
      <c r="LMU14" s="75"/>
      <c r="LNI14" s="75"/>
      <c r="LNW14" s="75"/>
      <c r="LOK14" s="75"/>
      <c r="LOY14" s="75"/>
      <c r="LPM14" s="75"/>
      <c r="LQA14" s="75"/>
      <c r="LQO14" s="75"/>
      <c r="LRC14" s="75"/>
      <c r="LRQ14" s="75"/>
      <c r="LSE14" s="75"/>
      <c r="LSS14" s="75"/>
      <c r="LTG14" s="75"/>
      <c r="LTU14" s="75"/>
      <c r="LUI14" s="75"/>
      <c r="LUW14" s="75"/>
      <c r="LVK14" s="75"/>
      <c r="LVY14" s="75"/>
      <c r="LWM14" s="75"/>
      <c r="LXA14" s="75"/>
      <c r="LXO14" s="75"/>
      <c r="LYC14" s="75"/>
      <c r="LYQ14" s="75"/>
      <c r="LZE14" s="75"/>
      <c r="LZS14" s="75"/>
      <c r="MAG14" s="75"/>
      <c r="MAU14" s="75"/>
      <c r="MBI14" s="75"/>
      <c r="MBW14" s="75"/>
      <c r="MCK14" s="75"/>
      <c r="MCY14" s="75"/>
      <c r="MDM14" s="75"/>
      <c r="MEA14" s="75"/>
      <c r="MEO14" s="75"/>
      <c r="MFC14" s="75"/>
      <c r="MFQ14" s="75"/>
      <c r="MGE14" s="75"/>
      <c r="MGS14" s="75"/>
      <c r="MHG14" s="75"/>
      <c r="MHU14" s="75"/>
      <c r="MII14" s="75"/>
      <c r="MIW14" s="75"/>
      <c r="MJK14" s="75"/>
      <c r="MJY14" s="75"/>
      <c r="MKM14" s="75"/>
      <c r="MLA14" s="75"/>
      <c r="MLO14" s="75"/>
      <c r="MMC14" s="75"/>
      <c r="MMQ14" s="75"/>
      <c r="MNE14" s="75"/>
      <c r="MNS14" s="75"/>
      <c r="MOG14" s="75"/>
      <c r="MOU14" s="75"/>
      <c r="MPI14" s="75"/>
      <c r="MPW14" s="75"/>
      <c r="MQK14" s="75"/>
      <c r="MQY14" s="75"/>
      <c r="MRM14" s="75"/>
      <c r="MSA14" s="75"/>
      <c r="MSO14" s="75"/>
      <c r="MTC14" s="75"/>
      <c r="MTQ14" s="75"/>
      <c r="MUE14" s="75"/>
      <c r="MUS14" s="75"/>
      <c r="MVG14" s="75"/>
      <c r="MVU14" s="75"/>
      <c r="MWI14" s="75"/>
      <c r="MWW14" s="75"/>
      <c r="MXK14" s="75"/>
      <c r="MXY14" s="75"/>
      <c r="MYM14" s="75"/>
      <c r="MZA14" s="75"/>
      <c r="MZO14" s="75"/>
      <c r="NAC14" s="75"/>
      <c r="NAQ14" s="75"/>
      <c r="NBE14" s="75"/>
      <c r="NBS14" s="75"/>
      <c r="NCG14" s="75"/>
      <c r="NCU14" s="75"/>
      <c r="NDI14" s="75"/>
      <c r="NDW14" s="75"/>
      <c r="NEK14" s="75"/>
      <c r="NEY14" s="75"/>
      <c r="NFM14" s="75"/>
      <c r="NGA14" s="75"/>
      <c r="NGO14" s="75"/>
      <c r="NHC14" s="75"/>
      <c r="NHQ14" s="75"/>
      <c r="NIE14" s="75"/>
      <c r="NIS14" s="75"/>
      <c r="NJG14" s="75"/>
      <c r="NJU14" s="75"/>
      <c r="NKI14" s="75"/>
      <c r="NKW14" s="75"/>
      <c r="NLK14" s="75"/>
      <c r="NLY14" s="75"/>
      <c r="NMM14" s="75"/>
      <c r="NNA14" s="75"/>
      <c r="NNO14" s="75"/>
      <c r="NOC14" s="75"/>
      <c r="NOQ14" s="75"/>
      <c r="NPE14" s="75"/>
      <c r="NPS14" s="75"/>
      <c r="NQG14" s="75"/>
      <c r="NQU14" s="75"/>
      <c r="NRI14" s="75"/>
      <c r="NRW14" s="75"/>
      <c r="NSK14" s="75"/>
      <c r="NSY14" s="75"/>
      <c r="NTM14" s="75"/>
      <c r="NUA14" s="75"/>
      <c r="NUO14" s="75"/>
      <c r="NVC14" s="75"/>
      <c r="NVQ14" s="75"/>
      <c r="NWE14" s="75"/>
      <c r="NWS14" s="75"/>
      <c r="NXG14" s="75"/>
      <c r="NXU14" s="75"/>
      <c r="NYI14" s="75"/>
      <c r="NYW14" s="75"/>
      <c r="NZK14" s="75"/>
      <c r="NZY14" s="75"/>
      <c r="OAM14" s="75"/>
      <c r="OBA14" s="75"/>
      <c r="OBO14" s="75"/>
      <c r="OCC14" s="75"/>
      <c r="OCQ14" s="75"/>
      <c r="ODE14" s="75"/>
      <c r="ODS14" s="75"/>
      <c r="OEG14" s="75"/>
      <c r="OEU14" s="75"/>
      <c r="OFI14" s="75"/>
      <c r="OFW14" s="75"/>
      <c r="OGK14" s="75"/>
      <c r="OGY14" s="75"/>
      <c r="OHM14" s="75"/>
      <c r="OIA14" s="75"/>
      <c r="OIO14" s="75"/>
      <c r="OJC14" s="75"/>
      <c r="OJQ14" s="75"/>
      <c r="OKE14" s="75"/>
      <c r="OKS14" s="75"/>
      <c r="OLG14" s="75"/>
      <c r="OLU14" s="75"/>
      <c r="OMI14" s="75"/>
      <c r="OMW14" s="75"/>
      <c r="ONK14" s="75"/>
      <c r="ONY14" s="75"/>
      <c r="OOM14" s="75"/>
      <c r="OPA14" s="75"/>
      <c r="OPO14" s="75"/>
      <c r="OQC14" s="75"/>
      <c r="OQQ14" s="75"/>
      <c r="ORE14" s="75"/>
      <c r="ORS14" s="75"/>
      <c r="OSG14" s="75"/>
      <c r="OSU14" s="75"/>
      <c r="OTI14" s="75"/>
      <c r="OTW14" s="75"/>
      <c r="OUK14" s="75"/>
      <c r="OUY14" s="75"/>
      <c r="OVM14" s="75"/>
      <c r="OWA14" s="75"/>
      <c r="OWO14" s="75"/>
      <c r="OXC14" s="75"/>
      <c r="OXQ14" s="75"/>
      <c r="OYE14" s="75"/>
      <c r="OYS14" s="75"/>
      <c r="OZG14" s="75"/>
      <c r="OZU14" s="75"/>
      <c r="PAI14" s="75"/>
      <c r="PAW14" s="75"/>
      <c r="PBK14" s="75"/>
      <c r="PBY14" s="75"/>
      <c r="PCM14" s="75"/>
      <c r="PDA14" s="75"/>
      <c r="PDO14" s="75"/>
      <c r="PEC14" s="75"/>
      <c r="PEQ14" s="75"/>
      <c r="PFE14" s="75"/>
      <c r="PFS14" s="75"/>
      <c r="PGG14" s="75"/>
      <c r="PGU14" s="75"/>
      <c r="PHI14" s="75"/>
      <c r="PHW14" s="75"/>
      <c r="PIK14" s="75"/>
      <c r="PIY14" s="75"/>
      <c r="PJM14" s="75"/>
      <c r="PKA14" s="75"/>
      <c r="PKO14" s="75"/>
      <c r="PLC14" s="75"/>
      <c r="PLQ14" s="75"/>
      <c r="PME14" s="75"/>
      <c r="PMS14" s="75"/>
      <c r="PNG14" s="75"/>
      <c r="PNU14" s="75"/>
      <c r="POI14" s="75"/>
      <c r="POW14" s="75"/>
      <c r="PPK14" s="75"/>
      <c r="PPY14" s="75"/>
      <c r="PQM14" s="75"/>
      <c r="PRA14" s="75"/>
      <c r="PRO14" s="75"/>
      <c r="PSC14" s="75"/>
      <c r="PSQ14" s="75"/>
      <c r="PTE14" s="75"/>
      <c r="PTS14" s="75"/>
      <c r="PUG14" s="75"/>
      <c r="PUU14" s="75"/>
      <c r="PVI14" s="75"/>
      <c r="PVW14" s="75"/>
      <c r="PWK14" s="75"/>
      <c r="PWY14" s="75"/>
      <c r="PXM14" s="75"/>
      <c r="PYA14" s="75"/>
      <c r="PYO14" s="75"/>
      <c r="PZC14" s="75"/>
      <c r="PZQ14" s="75"/>
      <c r="QAE14" s="75"/>
      <c r="QAS14" s="75"/>
      <c r="QBG14" s="75"/>
      <c r="QBU14" s="75"/>
      <c r="QCI14" s="75"/>
      <c r="QCW14" s="75"/>
      <c r="QDK14" s="75"/>
      <c r="QDY14" s="75"/>
      <c r="QEM14" s="75"/>
      <c r="QFA14" s="75"/>
      <c r="QFO14" s="75"/>
      <c r="QGC14" s="75"/>
      <c r="QGQ14" s="75"/>
      <c r="QHE14" s="75"/>
      <c r="QHS14" s="75"/>
      <c r="QIG14" s="75"/>
      <c r="QIU14" s="75"/>
      <c r="QJI14" s="75"/>
      <c r="QJW14" s="75"/>
      <c r="QKK14" s="75"/>
      <c r="QKY14" s="75"/>
      <c r="QLM14" s="75"/>
      <c r="QMA14" s="75"/>
      <c r="QMO14" s="75"/>
      <c r="QNC14" s="75"/>
      <c r="QNQ14" s="75"/>
      <c r="QOE14" s="75"/>
      <c r="QOS14" s="75"/>
      <c r="QPG14" s="75"/>
      <c r="QPU14" s="75"/>
      <c r="QQI14" s="75"/>
      <c r="QQW14" s="75"/>
      <c r="QRK14" s="75"/>
      <c r="QRY14" s="75"/>
      <c r="QSM14" s="75"/>
      <c r="QTA14" s="75"/>
      <c r="QTO14" s="75"/>
      <c r="QUC14" s="75"/>
      <c r="QUQ14" s="75"/>
      <c r="QVE14" s="75"/>
      <c r="QVS14" s="75"/>
      <c r="QWG14" s="75"/>
      <c r="QWU14" s="75"/>
      <c r="QXI14" s="75"/>
      <c r="QXW14" s="75"/>
      <c r="QYK14" s="75"/>
      <c r="QYY14" s="75"/>
      <c r="QZM14" s="75"/>
      <c r="RAA14" s="75"/>
      <c r="RAO14" s="75"/>
      <c r="RBC14" s="75"/>
      <c r="RBQ14" s="75"/>
      <c r="RCE14" s="75"/>
      <c r="RCS14" s="75"/>
      <c r="RDG14" s="75"/>
      <c r="RDU14" s="75"/>
      <c r="REI14" s="75"/>
      <c r="REW14" s="75"/>
      <c r="RFK14" s="75"/>
      <c r="RFY14" s="75"/>
      <c r="RGM14" s="75"/>
      <c r="RHA14" s="75"/>
      <c r="RHO14" s="75"/>
      <c r="RIC14" s="75"/>
      <c r="RIQ14" s="75"/>
      <c r="RJE14" s="75"/>
      <c r="RJS14" s="75"/>
      <c r="RKG14" s="75"/>
      <c r="RKU14" s="75"/>
      <c r="RLI14" s="75"/>
      <c r="RLW14" s="75"/>
      <c r="RMK14" s="75"/>
      <c r="RMY14" s="75"/>
      <c r="RNM14" s="75"/>
      <c r="ROA14" s="75"/>
      <c r="ROO14" s="75"/>
      <c r="RPC14" s="75"/>
      <c r="RPQ14" s="75"/>
      <c r="RQE14" s="75"/>
      <c r="RQS14" s="75"/>
      <c r="RRG14" s="75"/>
      <c r="RRU14" s="75"/>
      <c r="RSI14" s="75"/>
      <c r="RSW14" s="75"/>
      <c r="RTK14" s="75"/>
      <c r="RTY14" s="75"/>
      <c r="RUM14" s="75"/>
      <c r="RVA14" s="75"/>
      <c r="RVO14" s="75"/>
      <c r="RWC14" s="75"/>
      <c r="RWQ14" s="75"/>
      <c r="RXE14" s="75"/>
      <c r="RXS14" s="75"/>
      <c r="RYG14" s="75"/>
      <c r="RYU14" s="75"/>
      <c r="RZI14" s="75"/>
      <c r="RZW14" s="75"/>
      <c r="SAK14" s="75"/>
      <c r="SAY14" s="75"/>
      <c r="SBM14" s="75"/>
      <c r="SCA14" s="75"/>
      <c r="SCO14" s="75"/>
      <c r="SDC14" s="75"/>
      <c r="SDQ14" s="75"/>
      <c r="SEE14" s="75"/>
      <c r="SES14" s="75"/>
      <c r="SFG14" s="75"/>
      <c r="SFU14" s="75"/>
      <c r="SGI14" s="75"/>
      <c r="SGW14" s="75"/>
      <c r="SHK14" s="75"/>
      <c r="SHY14" s="75"/>
      <c r="SIM14" s="75"/>
      <c r="SJA14" s="75"/>
      <c r="SJO14" s="75"/>
      <c r="SKC14" s="75"/>
      <c r="SKQ14" s="75"/>
      <c r="SLE14" s="75"/>
      <c r="SLS14" s="75"/>
      <c r="SMG14" s="75"/>
      <c r="SMU14" s="75"/>
      <c r="SNI14" s="75"/>
      <c r="SNW14" s="75"/>
      <c r="SOK14" s="75"/>
      <c r="SOY14" s="75"/>
      <c r="SPM14" s="75"/>
      <c r="SQA14" s="75"/>
      <c r="SQO14" s="75"/>
      <c r="SRC14" s="75"/>
      <c r="SRQ14" s="75"/>
      <c r="SSE14" s="75"/>
      <c r="SSS14" s="75"/>
      <c r="STG14" s="75"/>
      <c r="STU14" s="75"/>
      <c r="SUI14" s="75"/>
      <c r="SUW14" s="75"/>
      <c r="SVK14" s="75"/>
      <c r="SVY14" s="75"/>
      <c r="SWM14" s="75"/>
      <c r="SXA14" s="75"/>
      <c r="SXO14" s="75"/>
      <c r="SYC14" s="75"/>
      <c r="SYQ14" s="75"/>
      <c r="SZE14" s="75"/>
      <c r="SZS14" s="75"/>
      <c r="TAG14" s="75"/>
      <c r="TAU14" s="75"/>
      <c r="TBI14" s="75"/>
      <c r="TBW14" s="75"/>
      <c r="TCK14" s="75"/>
      <c r="TCY14" s="75"/>
      <c r="TDM14" s="75"/>
      <c r="TEA14" s="75"/>
      <c r="TEO14" s="75"/>
      <c r="TFC14" s="75"/>
      <c r="TFQ14" s="75"/>
      <c r="TGE14" s="75"/>
      <c r="TGS14" s="75"/>
      <c r="THG14" s="75"/>
      <c r="THU14" s="75"/>
      <c r="TII14" s="75"/>
      <c r="TIW14" s="75"/>
      <c r="TJK14" s="75"/>
      <c r="TJY14" s="75"/>
      <c r="TKM14" s="75"/>
      <c r="TLA14" s="75"/>
      <c r="TLO14" s="75"/>
      <c r="TMC14" s="75"/>
      <c r="TMQ14" s="75"/>
      <c r="TNE14" s="75"/>
      <c r="TNS14" s="75"/>
      <c r="TOG14" s="75"/>
      <c r="TOU14" s="75"/>
      <c r="TPI14" s="75"/>
      <c r="TPW14" s="75"/>
      <c r="TQK14" s="75"/>
      <c r="TQY14" s="75"/>
      <c r="TRM14" s="75"/>
      <c r="TSA14" s="75"/>
      <c r="TSO14" s="75"/>
      <c r="TTC14" s="75"/>
      <c r="TTQ14" s="75"/>
      <c r="TUE14" s="75"/>
      <c r="TUS14" s="75"/>
      <c r="TVG14" s="75"/>
      <c r="TVU14" s="75"/>
      <c r="TWI14" s="75"/>
      <c r="TWW14" s="75"/>
      <c r="TXK14" s="75"/>
      <c r="TXY14" s="75"/>
      <c r="TYM14" s="75"/>
      <c r="TZA14" s="75"/>
      <c r="TZO14" s="75"/>
      <c r="UAC14" s="75"/>
      <c r="UAQ14" s="75"/>
      <c r="UBE14" s="75"/>
      <c r="UBS14" s="75"/>
      <c r="UCG14" s="75"/>
      <c r="UCU14" s="75"/>
      <c r="UDI14" s="75"/>
      <c r="UDW14" s="75"/>
      <c r="UEK14" s="75"/>
      <c r="UEY14" s="75"/>
      <c r="UFM14" s="75"/>
      <c r="UGA14" s="75"/>
      <c r="UGO14" s="75"/>
      <c r="UHC14" s="75"/>
      <c r="UHQ14" s="75"/>
      <c r="UIE14" s="75"/>
      <c r="UIS14" s="75"/>
      <c r="UJG14" s="75"/>
      <c r="UJU14" s="75"/>
      <c r="UKI14" s="75"/>
      <c r="UKW14" s="75"/>
      <c r="ULK14" s="75"/>
      <c r="ULY14" s="75"/>
      <c r="UMM14" s="75"/>
      <c r="UNA14" s="75"/>
      <c r="UNO14" s="75"/>
      <c r="UOC14" s="75"/>
      <c r="UOQ14" s="75"/>
      <c r="UPE14" s="75"/>
      <c r="UPS14" s="75"/>
      <c r="UQG14" s="75"/>
      <c r="UQU14" s="75"/>
      <c r="URI14" s="75"/>
      <c r="URW14" s="75"/>
      <c r="USK14" s="75"/>
      <c r="USY14" s="75"/>
      <c r="UTM14" s="75"/>
      <c r="UUA14" s="75"/>
      <c r="UUO14" s="75"/>
      <c r="UVC14" s="75"/>
      <c r="UVQ14" s="75"/>
      <c r="UWE14" s="75"/>
      <c r="UWS14" s="75"/>
      <c r="UXG14" s="75"/>
      <c r="UXU14" s="75"/>
      <c r="UYI14" s="75"/>
      <c r="UYW14" s="75"/>
      <c r="UZK14" s="75"/>
      <c r="UZY14" s="75"/>
      <c r="VAM14" s="75"/>
      <c r="VBA14" s="75"/>
      <c r="VBO14" s="75"/>
      <c r="VCC14" s="75"/>
      <c r="VCQ14" s="75"/>
      <c r="VDE14" s="75"/>
      <c r="VDS14" s="75"/>
      <c r="VEG14" s="75"/>
      <c r="VEU14" s="75"/>
      <c r="VFI14" s="75"/>
      <c r="VFW14" s="75"/>
      <c r="VGK14" s="75"/>
      <c r="VGY14" s="75"/>
      <c r="VHM14" s="75"/>
      <c r="VIA14" s="75"/>
      <c r="VIO14" s="75"/>
      <c r="VJC14" s="75"/>
      <c r="VJQ14" s="75"/>
      <c r="VKE14" s="75"/>
      <c r="VKS14" s="75"/>
      <c r="VLG14" s="75"/>
      <c r="VLU14" s="75"/>
      <c r="VMI14" s="75"/>
      <c r="VMW14" s="75"/>
      <c r="VNK14" s="75"/>
      <c r="VNY14" s="75"/>
      <c r="VOM14" s="75"/>
      <c r="VPA14" s="75"/>
      <c r="VPO14" s="75"/>
      <c r="VQC14" s="75"/>
      <c r="VQQ14" s="75"/>
      <c r="VRE14" s="75"/>
      <c r="VRS14" s="75"/>
      <c r="VSG14" s="75"/>
      <c r="VSU14" s="75"/>
      <c r="VTI14" s="75"/>
      <c r="VTW14" s="75"/>
      <c r="VUK14" s="75"/>
      <c r="VUY14" s="75"/>
      <c r="VVM14" s="75"/>
      <c r="VWA14" s="75"/>
      <c r="VWO14" s="75"/>
      <c r="VXC14" s="75"/>
      <c r="VXQ14" s="75"/>
      <c r="VYE14" s="75"/>
      <c r="VYS14" s="75"/>
      <c r="VZG14" s="75"/>
      <c r="VZU14" s="75"/>
      <c r="WAI14" s="75"/>
      <c r="WAW14" s="75"/>
      <c r="WBK14" s="75"/>
      <c r="WBY14" s="75"/>
      <c r="WCM14" s="75"/>
      <c r="WDA14" s="75"/>
      <c r="WDO14" s="75"/>
      <c r="WEC14" s="75"/>
      <c r="WEQ14" s="75"/>
      <c r="WFE14" s="75"/>
      <c r="WFS14" s="75"/>
      <c r="WGG14" s="75"/>
      <c r="WGU14" s="75"/>
      <c r="WHI14" s="75"/>
      <c r="WHW14" s="75"/>
      <c r="WIK14" s="75"/>
      <c r="WIY14" s="75"/>
      <c r="WJM14" s="75"/>
      <c r="WKA14" s="75"/>
      <c r="WKO14" s="75"/>
      <c r="WLC14" s="75"/>
      <c r="WLQ14" s="75"/>
      <c r="WME14" s="75"/>
      <c r="WMS14" s="75"/>
      <c r="WNG14" s="75"/>
      <c r="WNU14" s="75"/>
      <c r="WOI14" s="75"/>
      <c r="WOW14" s="75"/>
      <c r="WPK14" s="75"/>
      <c r="WPY14" s="75"/>
      <c r="WQM14" s="75"/>
      <c r="WRA14" s="75"/>
      <c r="WRO14" s="75"/>
      <c r="WSC14" s="75"/>
      <c r="WSQ14" s="75"/>
      <c r="WTE14" s="75"/>
      <c r="WTS14" s="75"/>
      <c r="WUG14" s="75"/>
      <c r="WUU14" s="75"/>
      <c r="WVI14" s="75"/>
      <c r="WVW14" s="75"/>
      <c r="WWK14" s="75"/>
      <c r="WWY14" s="75"/>
      <c r="WXM14" s="75"/>
      <c r="WYA14" s="75"/>
      <c r="WYO14" s="75"/>
      <c r="WZC14" s="75"/>
      <c r="WZQ14" s="75"/>
      <c r="XAE14" s="75"/>
      <c r="XAS14" s="75"/>
      <c r="XBG14" s="75"/>
      <c r="XBU14" s="75"/>
      <c r="XCI14" s="75"/>
      <c r="XCW14" s="75"/>
      <c r="XDK14" s="75"/>
      <c r="XDY14" s="75"/>
      <c r="XEM14" s="75"/>
      <c r="XFA14" s="75"/>
    </row>
    <row r="15" spans="1:1023 1037:2045 2059:3067 3081:4089 4103:5111 5125:6133 6147:7155 7169:8191 8205:9213 9227:10235 10249:11257 11271:12279 12293:13301 13315:14323 14337:15359 15373:16381" s="74" customFormat="1" x14ac:dyDescent="0.2">
      <c r="A15" s="76" t="s">
        <v>88</v>
      </c>
      <c r="B15" s="93">
        <f>B16-B12-B13-B14</f>
        <v>-46.068448605500137</v>
      </c>
      <c r="C15" s="94">
        <f t="shared" ref="C15:BC15" si="3">C16-C12-C13-C14</f>
        <v>-40.483025993233412</v>
      </c>
      <c r="D15" s="94">
        <f t="shared" si="3"/>
        <v>-32.22673340979955</v>
      </c>
      <c r="E15" s="94">
        <f t="shared" si="3"/>
        <v>-7.5923362003666028</v>
      </c>
      <c r="F15" s="94">
        <f t="shared" si="3"/>
        <v>-52.998405305167054</v>
      </c>
      <c r="G15" s="94">
        <f t="shared" si="3"/>
        <v>-59.099124399099708</v>
      </c>
      <c r="H15" s="94">
        <f t="shared" si="3"/>
        <v>-70.804866551933713</v>
      </c>
      <c r="I15" s="94">
        <f t="shared" si="3"/>
        <v>-90.373689899932984</v>
      </c>
      <c r="J15" s="94">
        <f t="shared" si="3"/>
        <v>-74.737878337233752</v>
      </c>
      <c r="K15" s="94">
        <f t="shared" si="3"/>
        <v>-9.5825477271331181</v>
      </c>
      <c r="L15" s="94">
        <f t="shared" si="3"/>
        <v>-9.2630168313334593</v>
      </c>
      <c r="M15" s="94">
        <f t="shared" si="3"/>
        <v>-47.627102498566018</v>
      </c>
      <c r="N15" s="94">
        <f t="shared" si="3"/>
        <v>-114.87491760300033</v>
      </c>
      <c r="O15" s="95">
        <f t="shared" si="3"/>
        <v>-95.248878455066048</v>
      </c>
      <c r="P15" s="94">
        <f t="shared" si="3"/>
        <v>-95.946721843133858</v>
      </c>
      <c r="Q15" s="94">
        <f t="shared" si="3"/>
        <v>-71.855534537867072</v>
      </c>
      <c r="R15" s="94">
        <f t="shared" si="3"/>
        <v>-114.10097320539985</v>
      </c>
      <c r="S15" s="94">
        <f t="shared" si="3"/>
        <v>-83.629038229828353</v>
      </c>
      <c r="T15" s="94">
        <f t="shared" si="3"/>
        <v>-69.923744866737749</v>
      </c>
      <c r="U15" s="94">
        <f t="shared" si="3"/>
        <v>-69.540244890499068</v>
      </c>
      <c r="V15" s="94">
        <f t="shared" si="3"/>
        <v>-98.704979679369814</v>
      </c>
      <c r="W15" s="94">
        <f t="shared" si="3"/>
        <v>-85.190715022908819</v>
      </c>
      <c r="X15" s="94">
        <f t="shared" si="3"/>
        <v>-140.56064129155948</v>
      </c>
      <c r="Y15" s="94">
        <f t="shared" si="3"/>
        <v>-127.10248980589643</v>
      </c>
      <c r="Z15" s="94">
        <f t="shared" si="3"/>
        <v>-132.6441674812686</v>
      </c>
      <c r="AA15" s="94">
        <f t="shared" si="3"/>
        <v>-137.2275225257045</v>
      </c>
      <c r="AB15" s="94">
        <f t="shared" si="3"/>
        <v>-140.35800965151148</v>
      </c>
      <c r="AC15" s="96">
        <f t="shared" si="3"/>
        <v>-43.017347202798646</v>
      </c>
      <c r="AD15" s="96">
        <f t="shared" si="3"/>
        <v>-19.91880008664522</v>
      </c>
      <c r="AE15" s="96">
        <f t="shared" si="3"/>
        <v>-85.533441964860998</v>
      </c>
      <c r="AF15" s="96">
        <f t="shared" si="3"/>
        <v>-118.48217957676351</v>
      </c>
      <c r="AG15" s="96">
        <f t="shared" si="3"/>
        <v>-114.28363078180807</v>
      </c>
      <c r="AH15" s="96">
        <f t="shared" si="3"/>
        <v>-106.74508680567627</v>
      </c>
      <c r="AI15" s="96">
        <f t="shared" si="3"/>
        <v>-106.34102195734734</v>
      </c>
      <c r="AJ15" s="96">
        <f t="shared" si="3"/>
        <v>-113.90799647887344</v>
      </c>
      <c r="AK15" s="96">
        <f t="shared" si="3"/>
        <v>-111.94726267399663</v>
      </c>
      <c r="AL15" s="96">
        <f t="shared" si="3"/>
        <v>-111.04450291362106</v>
      </c>
      <c r="AM15" s="96">
        <f t="shared" si="3"/>
        <v>-111.55592703838104</v>
      </c>
      <c r="AN15" s="96">
        <f t="shared" si="3"/>
        <v>-110.3420382251746</v>
      </c>
      <c r="AO15" s="94">
        <f t="shared" si="3"/>
        <v>-113.29131994525764</v>
      </c>
      <c r="AP15" s="97">
        <f t="shared" si="3"/>
        <v>-113.03595779065277</v>
      </c>
      <c r="AQ15" s="97">
        <f t="shared" si="3"/>
        <v>55.191946643903393</v>
      </c>
      <c r="AR15" s="97">
        <f t="shared" si="3"/>
        <v>1107.740794422933</v>
      </c>
      <c r="AS15" s="97">
        <f t="shared" si="3"/>
        <v>-649.86566046721487</v>
      </c>
      <c r="AT15" s="97">
        <f t="shared" si="3"/>
        <v>-977.71657368070942</v>
      </c>
      <c r="AU15" s="97">
        <f t="shared" si="3"/>
        <v>-478.72847969729833</v>
      </c>
      <c r="AV15" s="97">
        <f t="shared" si="3"/>
        <v>-233.00581827781764</v>
      </c>
      <c r="AW15" s="97" t="e">
        <f t="shared" si="3"/>
        <v>#VALUE!</v>
      </c>
      <c r="AX15" s="97" t="e">
        <f t="shared" si="3"/>
        <v>#VALUE!</v>
      </c>
      <c r="AY15" s="97" t="e">
        <f t="shared" si="3"/>
        <v>#VALUE!</v>
      </c>
      <c r="AZ15" s="97">
        <f t="shared" si="3"/>
        <v>-608.47349201599945</v>
      </c>
      <c r="BA15" s="97">
        <f t="shared" si="3"/>
        <v>-517.47349201600105</v>
      </c>
      <c r="BB15" s="97">
        <f t="shared" si="3"/>
        <v>-447.47349201599724</v>
      </c>
      <c r="BC15" s="97">
        <f t="shared" si="3"/>
        <v>-136.47349201600019</v>
      </c>
      <c r="BD15" s="97">
        <f>BD16-BD12-BD13-BD14</f>
        <v>64.526507984000958</v>
      </c>
      <c r="BE15" s="97">
        <f>BE16-BE12-BE13-BE14</f>
        <v>1168.0000000000014</v>
      </c>
      <c r="BS15" s="75"/>
      <c r="CG15" s="75"/>
      <c r="CU15" s="75"/>
      <c r="DI15" s="75"/>
      <c r="DW15" s="75"/>
      <c r="EK15" s="75"/>
      <c r="EY15" s="75"/>
      <c r="FM15" s="75"/>
      <c r="GA15" s="75"/>
      <c r="GO15" s="75"/>
      <c r="HC15" s="75"/>
      <c r="HQ15" s="75"/>
      <c r="IE15" s="75"/>
      <c r="IS15" s="75"/>
      <c r="JG15" s="75"/>
      <c r="JU15" s="75"/>
      <c r="KI15" s="75"/>
      <c r="KW15" s="75"/>
      <c r="LK15" s="75"/>
      <c r="LY15" s="75"/>
      <c r="MM15" s="75"/>
      <c r="NA15" s="75"/>
      <c r="NO15" s="75"/>
      <c r="OC15" s="75"/>
      <c r="OQ15" s="75"/>
      <c r="PE15" s="75"/>
      <c r="PS15" s="75"/>
      <c r="QG15" s="75"/>
      <c r="QU15" s="75"/>
      <c r="RI15" s="75"/>
      <c r="RW15" s="75"/>
      <c r="SK15" s="75"/>
      <c r="SY15" s="75"/>
      <c r="TM15" s="75"/>
      <c r="UA15" s="75"/>
      <c r="UO15" s="75"/>
      <c r="VC15" s="75"/>
      <c r="VQ15" s="75"/>
      <c r="WE15" s="75"/>
      <c r="WS15" s="75"/>
      <c r="XG15" s="75"/>
      <c r="XU15" s="75"/>
      <c r="YI15" s="75"/>
      <c r="YW15" s="75"/>
      <c r="ZK15" s="75"/>
      <c r="ZY15" s="75"/>
      <c r="AAM15" s="75"/>
      <c r="ABA15" s="75"/>
      <c r="ABO15" s="75"/>
      <c r="ACC15" s="75"/>
      <c r="ACQ15" s="75"/>
      <c r="ADE15" s="75"/>
      <c r="ADS15" s="75"/>
      <c r="AEG15" s="75"/>
      <c r="AEU15" s="75"/>
      <c r="AFI15" s="75"/>
      <c r="AFW15" s="75"/>
      <c r="AGK15" s="75"/>
      <c r="AGY15" s="75"/>
      <c r="AHM15" s="75"/>
      <c r="AIA15" s="75"/>
      <c r="AIO15" s="75"/>
      <c r="AJC15" s="75"/>
      <c r="AJQ15" s="75"/>
      <c r="AKE15" s="75"/>
      <c r="AKS15" s="75"/>
      <c r="ALG15" s="75"/>
      <c r="ALU15" s="75"/>
      <c r="AMI15" s="75"/>
      <c r="AMW15" s="75"/>
      <c r="ANK15" s="75"/>
      <c r="ANY15" s="75"/>
      <c r="AOM15" s="75"/>
      <c r="APA15" s="75"/>
      <c r="APO15" s="75"/>
      <c r="AQC15" s="75"/>
      <c r="AQQ15" s="75"/>
      <c r="ARE15" s="75"/>
      <c r="ARS15" s="75"/>
      <c r="ASG15" s="75"/>
      <c r="ASU15" s="75"/>
      <c r="ATI15" s="75"/>
      <c r="ATW15" s="75"/>
      <c r="AUK15" s="75"/>
      <c r="AUY15" s="75"/>
      <c r="AVM15" s="75"/>
      <c r="AWA15" s="75"/>
      <c r="AWO15" s="75"/>
      <c r="AXC15" s="75"/>
      <c r="AXQ15" s="75"/>
      <c r="AYE15" s="75"/>
      <c r="AYS15" s="75"/>
      <c r="AZG15" s="75"/>
      <c r="AZU15" s="75"/>
      <c r="BAI15" s="75"/>
      <c r="BAW15" s="75"/>
      <c r="BBK15" s="75"/>
      <c r="BBY15" s="75"/>
      <c r="BCM15" s="75"/>
      <c r="BDA15" s="75"/>
      <c r="BDO15" s="75"/>
      <c r="BEC15" s="75"/>
      <c r="BEQ15" s="75"/>
      <c r="BFE15" s="75"/>
      <c r="BFS15" s="75"/>
      <c r="BGG15" s="75"/>
      <c r="BGU15" s="75"/>
      <c r="BHI15" s="75"/>
      <c r="BHW15" s="75"/>
      <c r="BIK15" s="75"/>
      <c r="BIY15" s="75"/>
      <c r="BJM15" s="75"/>
      <c r="BKA15" s="75"/>
      <c r="BKO15" s="75"/>
      <c r="BLC15" s="75"/>
      <c r="BLQ15" s="75"/>
      <c r="BME15" s="75"/>
      <c r="BMS15" s="75"/>
      <c r="BNG15" s="75"/>
      <c r="BNU15" s="75"/>
      <c r="BOI15" s="75"/>
      <c r="BOW15" s="75"/>
      <c r="BPK15" s="75"/>
      <c r="BPY15" s="75"/>
      <c r="BQM15" s="75"/>
      <c r="BRA15" s="75"/>
      <c r="BRO15" s="75"/>
      <c r="BSC15" s="75"/>
      <c r="BSQ15" s="75"/>
      <c r="BTE15" s="75"/>
      <c r="BTS15" s="75"/>
      <c r="BUG15" s="75"/>
      <c r="BUU15" s="75"/>
      <c r="BVI15" s="75"/>
      <c r="BVW15" s="75"/>
      <c r="BWK15" s="75"/>
      <c r="BWY15" s="75"/>
      <c r="BXM15" s="75"/>
      <c r="BYA15" s="75"/>
      <c r="BYO15" s="75"/>
      <c r="BZC15" s="75"/>
      <c r="BZQ15" s="75"/>
      <c r="CAE15" s="75"/>
      <c r="CAS15" s="75"/>
      <c r="CBG15" s="75"/>
      <c r="CBU15" s="75"/>
      <c r="CCI15" s="75"/>
      <c r="CCW15" s="75"/>
      <c r="CDK15" s="75"/>
      <c r="CDY15" s="75"/>
      <c r="CEM15" s="75"/>
      <c r="CFA15" s="75"/>
      <c r="CFO15" s="75"/>
      <c r="CGC15" s="75"/>
      <c r="CGQ15" s="75"/>
      <c r="CHE15" s="75"/>
      <c r="CHS15" s="75"/>
      <c r="CIG15" s="75"/>
      <c r="CIU15" s="75"/>
      <c r="CJI15" s="75"/>
      <c r="CJW15" s="75"/>
      <c r="CKK15" s="75"/>
      <c r="CKY15" s="75"/>
      <c r="CLM15" s="75"/>
      <c r="CMA15" s="75"/>
      <c r="CMO15" s="75"/>
      <c r="CNC15" s="75"/>
      <c r="CNQ15" s="75"/>
      <c r="COE15" s="75"/>
      <c r="COS15" s="75"/>
      <c r="CPG15" s="75"/>
      <c r="CPU15" s="75"/>
      <c r="CQI15" s="75"/>
      <c r="CQW15" s="75"/>
      <c r="CRK15" s="75"/>
      <c r="CRY15" s="75"/>
      <c r="CSM15" s="75"/>
      <c r="CTA15" s="75"/>
      <c r="CTO15" s="75"/>
      <c r="CUC15" s="75"/>
      <c r="CUQ15" s="75"/>
      <c r="CVE15" s="75"/>
      <c r="CVS15" s="75"/>
      <c r="CWG15" s="75"/>
      <c r="CWU15" s="75"/>
      <c r="CXI15" s="75"/>
      <c r="CXW15" s="75"/>
      <c r="CYK15" s="75"/>
      <c r="CYY15" s="75"/>
      <c r="CZM15" s="75"/>
      <c r="DAA15" s="75"/>
      <c r="DAO15" s="75"/>
      <c r="DBC15" s="75"/>
      <c r="DBQ15" s="75"/>
      <c r="DCE15" s="75"/>
      <c r="DCS15" s="75"/>
      <c r="DDG15" s="75"/>
      <c r="DDU15" s="75"/>
      <c r="DEI15" s="75"/>
      <c r="DEW15" s="75"/>
      <c r="DFK15" s="75"/>
      <c r="DFY15" s="75"/>
      <c r="DGM15" s="75"/>
      <c r="DHA15" s="75"/>
      <c r="DHO15" s="75"/>
      <c r="DIC15" s="75"/>
      <c r="DIQ15" s="75"/>
      <c r="DJE15" s="75"/>
      <c r="DJS15" s="75"/>
      <c r="DKG15" s="75"/>
      <c r="DKU15" s="75"/>
      <c r="DLI15" s="75"/>
      <c r="DLW15" s="75"/>
      <c r="DMK15" s="75"/>
      <c r="DMY15" s="75"/>
      <c r="DNM15" s="75"/>
      <c r="DOA15" s="75"/>
      <c r="DOO15" s="75"/>
      <c r="DPC15" s="75"/>
      <c r="DPQ15" s="75"/>
      <c r="DQE15" s="75"/>
      <c r="DQS15" s="75"/>
      <c r="DRG15" s="75"/>
      <c r="DRU15" s="75"/>
      <c r="DSI15" s="75"/>
      <c r="DSW15" s="75"/>
      <c r="DTK15" s="75"/>
      <c r="DTY15" s="75"/>
      <c r="DUM15" s="75"/>
      <c r="DVA15" s="75"/>
      <c r="DVO15" s="75"/>
      <c r="DWC15" s="75"/>
      <c r="DWQ15" s="75"/>
      <c r="DXE15" s="75"/>
      <c r="DXS15" s="75"/>
      <c r="DYG15" s="75"/>
      <c r="DYU15" s="75"/>
      <c r="DZI15" s="75"/>
      <c r="DZW15" s="75"/>
      <c r="EAK15" s="75"/>
      <c r="EAY15" s="75"/>
      <c r="EBM15" s="75"/>
      <c r="ECA15" s="75"/>
      <c r="ECO15" s="75"/>
      <c r="EDC15" s="75"/>
      <c r="EDQ15" s="75"/>
      <c r="EEE15" s="75"/>
      <c r="EES15" s="75"/>
      <c r="EFG15" s="75"/>
      <c r="EFU15" s="75"/>
      <c r="EGI15" s="75"/>
      <c r="EGW15" s="75"/>
      <c r="EHK15" s="75"/>
      <c r="EHY15" s="75"/>
      <c r="EIM15" s="75"/>
      <c r="EJA15" s="75"/>
      <c r="EJO15" s="75"/>
      <c r="EKC15" s="75"/>
      <c r="EKQ15" s="75"/>
      <c r="ELE15" s="75"/>
      <c r="ELS15" s="75"/>
      <c r="EMG15" s="75"/>
      <c r="EMU15" s="75"/>
      <c r="ENI15" s="75"/>
      <c r="ENW15" s="75"/>
      <c r="EOK15" s="75"/>
      <c r="EOY15" s="75"/>
      <c r="EPM15" s="75"/>
      <c r="EQA15" s="75"/>
      <c r="EQO15" s="75"/>
      <c r="ERC15" s="75"/>
      <c r="ERQ15" s="75"/>
      <c r="ESE15" s="75"/>
      <c r="ESS15" s="75"/>
      <c r="ETG15" s="75"/>
      <c r="ETU15" s="75"/>
      <c r="EUI15" s="75"/>
      <c r="EUW15" s="75"/>
      <c r="EVK15" s="75"/>
      <c r="EVY15" s="75"/>
      <c r="EWM15" s="75"/>
      <c r="EXA15" s="75"/>
      <c r="EXO15" s="75"/>
      <c r="EYC15" s="75"/>
      <c r="EYQ15" s="75"/>
      <c r="EZE15" s="75"/>
      <c r="EZS15" s="75"/>
      <c r="FAG15" s="75"/>
      <c r="FAU15" s="75"/>
      <c r="FBI15" s="75"/>
      <c r="FBW15" s="75"/>
      <c r="FCK15" s="75"/>
      <c r="FCY15" s="75"/>
      <c r="FDM15" s="75"/>
      <c r="FEA15" s="75"/>
      <c r="FEO15" s="75"/>
      <c r="FFC15" s="75"/>
      <c r="FFQ15" s="75"/>
      <c r="FGE15" s="75"/>
      <c r="FGS15" s="75"/>
      <c r="FHG15" s="75"/>
      <c r="FHU15" s="75"/>
      <c r="FII15" s="75"/>
      <c r="FIW15" s="75"/>
      <c r="FJK15" s="75"/>
      <c r="FJY15" s="75"/>
      <c r="FKM15" s="75"/>
      <c r="FLA15" s="75"/>
      <c r="FLO15" s="75"/>
      <c r="FMC15" s="75"/>
      <c r="FMQ15" s="75"/>
      <c r="FNE15" s="75"/>
      <c r="FNS15" s="75"/>
      <c r="FOG15" s="75"/>
      <c r="FOU15" s="75"/>
      <c r="FPI15" s="75"/>
      <c r="FPW15" s="75"/>
      <c r="FQK15" s="75"/>
      <c r="FQY15" s="75"/>
      <c r="FRM15" s="75"/>
      <c r="FSA15" s="75"/>
      <c r="FSO15" s="75"/>
      <c r="FTC15" s="75"/>
      <c r="FTQ15" s="75"/>
      <c r="FUE15" s="75"/>
      <c r="FUS15" s="75"/>
      <c r="FVG15" s="75"/>
      <c r="FVU15" s="75"/>
      <c r="FWI15" s="75"/>
      <c r="FWW15" s="75"/>
      <c r="FXK15" s="75"/>
      <c r="FXY15" s="75"/>
      <c r="FYM15" s="75"/>
      <c r="FZA15" s="75"/>
      <c r="FZO15" s="75"/>
      <c r="GAC15" s="75"/>
      <c r="GAQ15" s="75"/>
      <c r="GBE15" s="75"/>
      <c r="GBS15" s="75"/>
      <c r="GCG15" s="75"/>
      <c r="GCU15" s="75"/>
      <c r="GDI15" s="75"/>
      <c r="GDW15" s="75"/>
      <c r="GEK15" s="75"/>
      <c r="GEY15" s="75"/>
      <c r="GFM15" s="75"/>
      <c r="GGA15" s="75"/>
      <c r="GGO15" s="75"/>
      <c r="GHC15" s="75"/>
      <c r="GHQ15" s="75"/>
      <c r="GIE15" s="75"/>
      <c r="GIS15" s="75"/>
      <c r="GJG15" s="75"/>
      <c r="GJU15" s="75"/>
      <c r="GKI15" s="75"/>
      <c r="GKW15" s="75"/>
      <c r="GLK15" s="75"/>
      <c r="GLY15" s="75"/>
      <c r="GMM15" s="75"/>
      <c r="GNA15" s="75"/>
      <c r="GNO15" s="75"/>
      <c r="GOC15" s="75"/>
      <c r="GOQ15" s="75"/>
      <c r="GPE15" s="75"/>
      <c r="GPS15" s="75"/>
      <c r="GQG15" s="75"/>
      <c r="GQU15" s="75"/>
      <c r="GRI15" s="75"/>
      <c r="GRW15" s="75"/>
      <c r="GSK15" s="75"/>
      <c r="GSY15" s="75"/>
      <c r="GTM15" s="75"/>
      <c r="GUA15" s="75"/>
      <c r="GUO15" s="75"/>
      <c r="GVC15" s="75"/>
      <c r="GVQ15" s="75"/>
      <c r="GWE15" s="75"/>
      <c r="GWS15" s="75"/>
      <c r="GXG15" s="75"/>
      <c r="GXU15" s="75"/>
      <c r="GYI15" s="75"/>
      <c r="GYW15" s="75"/>
      <c r="GZK15" s="75"/>
      <c r="GZY15" s="75"/>
      <c r="HAM15" s="75"/>
      <c r="HBA15" s="75"/>
      <c r="HBO15" s="75"/>
      <c r="HCC15" s="75"/>
      <c r="HCQ15" s="75"/>
      <c r="HDE15" s="75"/>
      <c r="HDS15" s="75"/>
      <c r="HEG15" s="75"/>
      <c r="HEU15" s="75"/>
      <c r="HFI15" s="75"/>
      <c r="HFW15" s="75"/>
      <c r="HGK15" s="75"/>
      <c r="HGY15" s="75"/>
      <c r="HHM15" s="75"/>
      <c r="HIA15" s="75"/>
      <c r="HIO15" s="75"/>
      <c r="HJC15" s="75"/>
      <c r="HJQ15" s="75"/>
      <c r="HKE15" s="75"/>
      <c r="HKS15" s="75"/>
      <c r="HLG15" s="75"/>
      <c r="HLU15" s="75"/>
      <c r="HMI15" s="75"/>
      <c r="HMW15" s="75"/>
      <c r="HNK15" s="75"/>
      <c r="HNY15" s="75"/>
      <c r="HOM15" s="75"/>
      <c r="HPA15" s="75"/>
      <c r="HPO15" s="75"/>
      <c r="HQC15" s="75"/>
      <c r="HQQ15" s="75"/>
      <c r="HRE15" s="75"/>
      <c r="HRS15" s="75"/>
      <c r="HSG15" s="75"/>
      <c r="HSU15" s="75"/>
      <c r="HTI15" s="75"/>
      <c r="HTW15" s="75"/>
      <c r="HUK15" s="75"/>
      <c r="HUY15" s="75"/>
      <c r="HVM15" s="75"/>
      <c r="HWA15" s="75"/>
      <c r="HWO15" s="75"/>
      <c r="HXC15" s="75"/>
      <c r="HXQ15" s="75"/>
      <c r="HYE15" s="75"/>
      <c r="HYS15" s="75"/>
      <c r="HZG15" s="75"/>
      <c r="HZU15" s="75"/>
      <c r="IAI15" s="75"/>
      <c r="IAW15" s="75"/>
      <c r="IBK15" s="75"/>
      <c r="IBY15" s="75"/>
      <c r="ICM15" s="75"/>
      <c r="IDA15" s="75"/>
      <c r="IDO15" s="75"/>
      <c r="IEC15" s="75"/>
      <c r="IEQ15" s="75"/>
      <c r="IFE15" s="75"/>
      <c r="IFS15" s="75"/>
      <c r="IGG15" s="75"/>
      <c r="IGU15" s="75"/>
      <c r="IHI15" s="75"/>
      <c r="IHW15" s="75"/>
      <c r="IIK15" s="75"/>
      <c r="IIY15" s="75"/>
      <c r="IJM15" s="75"/>
      <c r="IKA15" s="75"/>
      <c r="IKO15" s="75"/>
      <c r="ILC15" s="75"/>
      <c r="ILQ15" s="75"/>
      <c r="IME15" s="75"/>
      <c r="IMS15" s="75"/>
      <c r="ING15" s="75"/>
      <c r="INU15" s="75"/>
      <c r="IOI15" s="75"/>
      <c r="IOW15" s="75"/>
      <c r="IPK15" s="75"/>
      <c r="IPY15" s="75"/>
      <c r="IQM15" s="75"/>
      <c r="IRA15" s="75"/>
      <c r="IRO15" s="75"/>
      <c r="ISC15" s="75"/>
      <c r="ISQ15" s="75"/>
      <c r="ITE15" s="75"/>
      <c r="ITS15" s="75"/>
      <c r="IUG15" s="75"/>
      <c r="IUU15" s="75"/>
      <c r="IVI15" s="75"/>
      <c r="IVW15" s="75"/>
      <c r="IWK15" s="75"/>
      <c r="IWY15" s="75"/>
      <c r="IXM15" s="75"/>
      <c r="IYA15" s="75"/>
      <c r="IYO15" s="75"/>
      <c r="IZC15" s="75"/>
      <c r="IZQ15" s="75"/>
      <c r="JAE15" s="75"/>
      <c r="JAS15" s="75"/>
      <c r="JBG15" s="75"/>
      <c r="JBU15" s="75"/>
      <c r="JCI15" s="75"/>
      <c r="JCW15" s="75"/>
      <c r="JDK15" s="75"/>
      <c r="JDY15" s="75"/>
      <c r="JEM15" s="75"/>
      <c r="JFA15" s="75"/>
      <c r="JFO15" s="75"/>
      <c r="JGC15" s="75"/>
      <c r="JGQ15" s="75"/>
      <c r="JHE15" s="75"/>
      <c r="JHS15" s="75"/>
      <c r="JIG15" s="75"/>
      <c r="JIU15" s="75"/>
      <c r="JJI15" s="75"/>
      <c r="JJW15" s="75"/>
      <c r="JKK15" s="75"/>
      <c r="JKY15" s="75"/>
      <c r="JLM15" s="75"/>
      <c r="JMA15" s="75"/>
      <c r="JMO15" s="75"/>
      <c r="JNC15" s="75"/>
      <c r="JNQ15" s="75"/>
      <c r="JOE15" s="75"/>
      <c r="JOS15" s="75"/>
      <c r="JPG15" s="75"/>
      <c r="JPU15" s="75"/>
      <c r="JQI15" s="75"/>
      <c r="JQW15" s="75"/>
      <c r="JRK15" s="75"/>
      <c r="JRY15" s="75"/>
      <c r="JSM15" s="75"/>
      <c r="JTA15" s="75"/>
      <c r="JTO15" s="75"/>
      <c r="JUC15" s="75"/>
      <c r="JUQ15" s="75"/>
      <c r="JVE15" s="75"/>
      <c r="JVS15" s="75"/>
      <c r="JWG15" s="75"/>
      <c r="JWU15" s="75"/>
      <c r="JXI15" s="75"/>
      <c r="JXW15" s="75"/>
      <c r="JYK15" s="75"/>
      <c r="JYY15" s="75"/>
      <c r="JZM15" s="75"/>
      <c r="KAA15" s="75"/>
      <c r="KAO15" s="75"/>
      <c r="KBC15" s="75"/>
      <c r="KBQ15" s="75"/>
      <c r="KCE15" s="75"/>
      <c r="KCS15" s="75"/>
      <c r="KDG15" s="75"/>
      <c r="KDU15" s="75"/>
      <c r="KEI15" s="75"/>
      <c r="KEW15" s="75"/>
      <c r="KFK15" s="75"/>
      <c r="KFY15" s="75"/>
      <c r="KGM15" s="75"/>
      <c r="KHA15" s="75"/>
      <c r="KHO15" s="75"/>
      <c r="KIC15" s="75"/>
      <c r="KIQ15" s="75"/>
      <c r="KJE15" s="75"/>
      <c r="KJS15" s="75"/>
      <c r="KKG15" s="75"/>
      <c r="KKU15" s="75"/>
      <c r="KLI15" s="75"/>
      <c r="KLW15" s="75"/>
      <c r="KMK15" s="75"/>
      <c r="KMY15" s="75"/>
      <c r="KNM15" s="75"/>
      <c r="KOA15" s="75"/>
      <c r="KOO15" s="75"/>
      <c r="KPC15" s="75"/>
      <c r="KPQ15" s="75"/>
      <c r="KQE15" s="75"/>
      <c r="KQS15" s="75"/>
      <c r="KRG15" s="75"/>
      <c r="KRU15" s="75"/>
      <c r="KSI15" s="75"/>
      <c r="KSW15" s="75"/>
      <c r="KTK15" s="75"/>
      <c r="KTY15" s="75"/>
      <c r="KUM15" s="75"/>
      <c r="KVA15" s="75"/>
      <c r="KVO15" s="75"/>
      <c r="KWC15" s="75"/>
      <c r="KWQ15" s="75"/>
      <c r="KXE15" s="75"/>
      <c r="KXS15" s="75"/>
      <c r="KYG15" s="75"/>
      <c r="KYU15" s="75"/>
      <c r="KZI15" s="75"/>
      <c r="KZW15" s="75"/>
      <c r="LAK15" s="75"/>
      <c r="LAY15" s="75"/>
      <c r="LBM15" s="75"/>
      <c r="LCA15" s="75"/>
      <c r="LCO15" s="75"/>
      <c r="LDC15" s="75"/>
      <c r="LDQ15" s="75"/>
      <c r="LEE15" s="75"/>
      <c r="LES15" s="75"/>
      <c r="LFG15" s="75"/>
      <c r="LFU15" s="75"/>
      <c r="LGI15" s="75"/>
      <c r="LGW15" s="75"/>
      <c r="LHK15" s="75"/>
      <c r="LHY15" s="75"/>
      <c r="LIM15" s="75"/>
      <c r="LJA15" s="75"/>
      <c r="LJO15" s="75"/>
      <c r="LKC15" s="75"/>
      <c r="LKQ15" s="75"/>
      <c r="LLE15" s="75"/>
      <c r="LLS15" s="75"/>
      <c r="LMG15" s="75"/>
      <c r="LMU15" s="75"/>
      <c r="LNI15" s="75"/>
      <c r="LNW15" s="75"/>
      <c r="LOK15" s="75"/>
      <c r="LOY15" s="75"/>
      <c r="LPM15" s="75"/>
      <c r="LQA15" s="75"/>
      <c r="LQO15" s="75"/>
      <c r="LRC15" s="75"/>
      <c r="LRQ15" s="75"/>
      <c r="LSE15" s="75"/>
      <c r="LSS15" s="75"/>
      <c r="LTG15" s="75"/>
      <c r="LTU15" s="75"/>
      <c r="LUI15" s="75"/>
      <c r="LUW15" s="75"/>
      <c r="LVK15" s="75"/>
      <c r="LVY15" s="75"/>
      <c r="LWM15" s="75"/>
      <c r="LXA15" s="75"/>
      <c r="LXO15" s="75"/>
      <c r="LYC15" s="75"/>
      <c r="LYQ15" s="75"/>
      <c r="LZE15" s="75"/>
      <c r="LZS15" s="75"/>
      <c r="MAG15" s="75"/>
      <c r="MAU15" s="75"/>
      <c r="MBI15" s="75"/>
      <c r="MBW15" s="75"/>
      <c r="MCK15" s="75"/>
      <c r="MCY15" s="75"/>
      <c r="MDM15" s="75"/>
      <c r="MEA15" s="75"/>
      <c r="MEO15" s="75"/>
      <c r="MFC15" s="75"/>
      <c r="MFQ15" s="75"/>
      <c r="MGE15" s="75"/>
      <c r="MGS15" s="75"/>
      <c r="MHG15" s="75"/>
      <c r="MHU15" s="75"/>
      <c r="MII15" s="75"/>
      <c r="MIW15" s="75"/>
      <c r="MJK15" s="75"/>
      <c r="MJY15" s="75"/>
      <c r="MKM15" s="75"/>
      <c r="MLA15" s="75"/>
      <c r="MLO15" s="75"/>
      <c r="MMC15" s="75"/>
      <c r="MMQ15" s="75"/>
      <c r="MNE15" s="75"/>
      <c r="MNS15" s="75"/>
      <c r="MOG15" s="75"/>
      <c r="MOU15" s="75"/>
      <c r="MPI15" s="75"/>
      <c r="MPW15" s="75"/>
      <c r="MQK15" s="75"/>
      <c r="MQY15" s="75"/>
      <c r="MRM15" s="75"/>
      <c r="MSA15" s="75"/>
      <c r="MSO15" s="75"/>
      <c r="MTC15" s="75"/>
      <c r="MTQ15" s="75"/>
      <c r="MUE15" s="75"/>
      <c r="MUS15" s="75"/>
      <c r="MVG15" s="75"/>
      <c r="MVU15" s="75"/>
      <c r="MWI15" s="75"/>
      <c r="MWW15" s="75"/>
      <c r="MXK15" s="75"/>
      <c r="MXY15" s="75"/>
      <c r="MYM15" s="75"/>
      <c r="MZA15" s="75"/>
      <c r="MZO15" s="75"/>
      <c r="NAC15" s="75"/>
      <c r="NAQ15" s="75"/>
      <c r="NBE15" s="75"/>
      <c r="NBS15" s="75"/>
      <c r="NCG15" s="75"/>
      <c r="NCU15" s="75"/>
      <c r="NDI15" s="75"/>
      <c r="NDW15" s="75"/>
      <c r="NEK15" s="75"/>
      <c r="NEY15" s="75"/>
      <c r="NFM15" s="75"/>
      <c r="NGA15" s="75"/>
      <c r="NGO15" s="75"/>
      <c r="NHC15" s="75"/>
      <c r="NHQ15" s="75"/>
      <c r="NIE15" s="75"/>
      <c r="NIS15" s="75"/>
      <c r="NJG15" s="75"/>
      <c r="NJU15" s="75"/>
      <c r="NKI15" s="75"/>
      <c r="NKW15" s="75"/>
      <c r="NLK15" s="75"/>
      <c r="NLY15" s="75"/>
      <c r="NMM15" s="75"/>
      <c r="NNA15" s="75"/>
      <c r="NNO15" s="75"/>
      <c r="NOC15" s="75"/>
      <c r="NOQ15" s="75"/>
      <c r="NPE15" s="75"/>
      <c r="NPS15" s="75"/>
      <c r="NQG15" s="75"/>
      <c r="NQU15" s="75"/>
      <c r="NRI15" s="75"/>
      <c r="NRW15" s="75"/>
      <c r="NSK15" s="75"/>
      <c r="NSY15" s="75"/>
      <c r="NTM15" s="75"/>
      <c r="NUA15" s="75"/>
      <c r="NUO15" s="75"/>
      <c r="NVC15" s="75"/>
      <c r="NVQ15" s="75"/>
      <c r="NWE15" s="75"/>
      <c r="NWS15" s="75"/>
      <c r="NXG15" s="75"/>
      <c r="NXU15" s="75"/>
      <c r="NYI15" s="75"/>
      <c r="NYW15" s="75"/>
      <c r="NZK15" s="75"/>
      <c r="NZY15" s="75"/>
      <c r="OAM15" s="75"/>
      <c r="OBA15" s="75"/>
      <c r="OBO15" s="75"/>
      <c r="OCC15" s="75"/>
      <c r="OCQ15" s="75"/>
      <c r="ODE15" s="75"/>
      <c r="ODS15" s="75"/>
      <c r="OEG15" s="75"/>
      <c r="OEU15" s="75"/>
      <c r="OFI15" s="75"/>
      <c r="OFW15" s="75"/>
      <c r="OGK15" s="75"/>
      <c r="OGY15" s="75"/>
      <c r="OHM15" s="75"/>
      <c r="OIA15" s="75"/>
      <c r="OIO15" s="75"/>
      <c r="OJC15" s="75"/>
      <c r="OJQ15" s="75"/>
      <c r="OKE15" s="75"/>
      <c r="OKS15" s="75"/>
      <c r="OLG15" s="75"/>
      <c r="OLU15" s="75"/>
      <c r="OMI15" s="75"/>
      <c r="OMW15" s="75"/>
      <c r="ONK15" s="75"/>
      <c r="ONY15" s="75"/>
      <c r="OOM15" s="75"/>
      <c r="OPA15" s="75"/>
      <c r="OPO15" s="75"/>
      <c r="OQC15" s="75"/>
      <c r="OQQ15" s="75"/>
      <c r="ORE15" s="75"/>
      <c r="ORS15" s="75"/>
      <c r="OSG15" s="75"/>
      <c r="OSU15" s="75"/>
      <c r="OTI15" s="75"/>
      <c r="OTW15" s="75"/>
      <c r="OUK15" s="75"/>
      <c r="OUY15" s="75"/>
      <c r="OVM15" s="75"/>
      <c r="OWA15" s="75"/>
      <c r="OWO15" s="75"/>
      <c r="OXC15" s="75"/>
      <c r="OXQ15" s="75"/>
      <c r="OYE15" s="75"/>
      <c r="OYS15" s="75"/>
      <c r="OZG15" s="75"/>
      <c r="OZU15" s="75"/>
      <c r="PAI15" s="75"/>
      <c r="PAW15" s="75"/>
      <c r="PBK15" s="75"/>
      <c r="PBY15" s="75"/>
      <c r="PCM15" s="75"/>
      <c r="PDA15" s="75"/>
      <c r="PDO15" s="75"/>
      <c r="PEC15" s="75"/>
      <c r="PEQ15" s="75"/>
      <c r="PFE15" s="75"/>
      <c r="PFS15" s="75"/>
      <c r="PGG15" s="75"/>
      <c r="PGU15" s="75"/>
      <c r="PHI15" s="75"/>
      <c r="PHW15" s="75"/>
      <c r="PIK15" s="75"/>
      <c r="PIY15" s="75"/>
      <c r="PJM15" s="75"/>
      <c r="PKA15" s="75"/>
      <c r="PKO15" s="75"/>
      <c r="PLC15" s="75"/>
      <c r="PLQ15" s="75"/>
      <c r="PME15" s="75"/>
      <c r="PMS15" s="75"/>
      <c r="PNG15" s="75"/>
      <c r="PNU15" s="75"/>
      <c r="POI15" s="75"/>
      <c r="POW15" s="75"/>
      <c r="PPK15" s="75"/>
      <c r="PPY15" s="75"/>
      <c r="PQM15" s="75"/>
      <c r="PRA15" s="75"/>
      <c r="PRO15" s="75"/>
      <c r="PSC15" s="75"/>
      <c r="PSQ15" s="75"/>
      <c r="PTE15" s="75"/>
      <c r="PTS15" s="75"/>
      <c r="PUG15" s="75"/>
      <c r="PUU15" s="75"/>
      <c r="PVI15" s="75"/>
      <c r="PVW15" s="75"/>
      <c r="PWK15" s="75"/>
      <c r="PWY15" s="75"/>
      <c r="PXM15" s="75"/>
      <c r="PYA15" s="75"/>
      <c r="PYO15" s="75"/>
      <c r="PZC15" s="75"/>
      <c r="PZQ15" s="75"/>
      <c r="QAE15" s="75"/>
      <c r="QAS15" s="75"/>
      <c r="QBG15" s="75"/>
      <c r="QBU15" s="75"/>
      <c r="QCI15" s="75"/>
      <c r="QCW15" s="75"/>
      <c r="QDK15" s="75"/>
      <c r="QDY15" s="75"/>
      <c r="QEM15" s="75"/>
      <c r="QFA15" s="75"/>
      <c r="QFO15" s="75"/>
      <c r="QGC15" s="75"/>
      <c r="QGQ15" s="75"/>
      <c r="QHE15" s="75"/>
      <c r="QHS15" s="75"/>
      <c r="QIG15" s="75"/>
      <c r="QIU15" s="75"/>
      <c r="QJI15" s="75"/>
      <c r="QJW15" s="75"/>
      <c r="QKK15" s="75"/>
      <c r="QKY15" s="75"/>
      <c r="QLM15" s="75"/>
      <c r="QMA15" s="75"/>
      <c r="QMO15" s="75"/>
      <c r="QNC15" s="75"/>
      <c r="QNQ15" s="75"/>
      <c r="QOE15" s="75"/>
      <c r="QOS15" s="75"/>
      <c r="QPG15" s="75"/>
      <c r="QPU15" s="75"/>
      <c r="QQI15" s="75"/>
      <c r="QQW15" s="75"/>
      <c r="QRK15" s="75"/>
      <c r="QRY15" s="75"/>
      <c r="QSM15" s="75"/>
      <c r="QTA15" s="75"/>
      <c r="QTO15" s="75"/>
      <c r="QUC15" s="75"/>
      <c r="QUQ15" s="75"/>
      <c r="QVE15" s="75"/>
      <c r="QVS15" s="75"/>
      <c r="QWG15" s="75"/>
      <c r="QWU15" s="75"/>
      <c r="QXI15" s="75"/>
      <c r="QXW15" s="75"/>
      <c r="QYK15" s="75"/>
      <c r="QYY15" s="75"/>
      <c r="QZM15" s="75"/>
      <c r="RAA15" s="75"/>
      <c r="RAO15" s="75"/>
      <c r="RBC15" s="75"/>
      <c r="RBQ15" s="75"/>
      <c r="RCE15" s="75"/>
      <c r="RCS15" s="75"/>
      <c r="RDG15" s="75"/>
      <c r="RDU15" s="75"/>
      <c r="REI15" s="75"/>
      <c r="REW15" s="75"/>
      <c r="RFK15" s="75"/>
      <c r="RFY15" s="75"/>
      <c r="RGM15" s="75"/>
      <c r="RHA15" s="75"/>
      <c r="RHO15" s="75"/>
      <c r="RIC15" s="75"/>
      <c r="RIQ15" s="75"/>
      <c r="RJE15" s="75"/>
      <c r="RJS15" s="75"/>
      <c r="RKG15" s="75"/>
      <c r="RKU15" s="75"/>
      <c r="RLI15" s="75"/>
      <c r="RLW15" s="75"/>
      <c r="RMK15" s="75"/>
      <c r="RMY15" s="75"/>
      <c r="RNM15" s="75"/>
      <c r="ROA15" s="75"/>
      <c r="ROO15" s="75"/>
      <c r="RPC15" s="75"/>
      <c r="RPQ15" s="75"/>
      <c r="RQE15" s="75"/>
      <c r="RQS15" s="75"/>
      <c r="RRG15" s="75"/>
      <c r="RRU15" s="75"/>
      <c r="RSI15" s="75"/>
      <c r="RSW15" s="75"/>
      <c r="RTK15" s="75"/>
      <c r="RTY15" s="75"/>
      <c r="RUM15" s="75"/>
      <c r="RVA15" s="75"/>
      <c r="RVO15" s="75"/>
      <c r="RWC15" s="75"/>
      <c r="RWQ15" s="75"/>
      <c r="RXE15" s="75"/>
      <c r="RXS15" s="75"/>
      <c r="RYG15" s="75"/>
      <c r="RYU15" s="75"/>
      <c r="RZI15" s="75"/>
      <c r="RZW15" s="75"/>
      <c r="SAK15" s="75"/>
      <c r="SAY15" s="75"/>
      <c r="SBM15" s="75"/>
      <c r="SCA15" s="75"/>
      <c r="SCO15" s="75"/>
      <c r="SDC15" s="75"/>
      <c r="SDQ15" s="75"/>
      <c r="SEE15" s="75"/>
      <c r="SES15" s="75"/>
      <c r="SFG15" s="75"/>
      <c r="SFU15" s="75"/>
      <c r="SGI15" s="75"/>
      <c r="SGW15" s="75"/>
      <c r="SHK15" s="75"/>
      <c r="SHY15" s="75"/>
      <c r="SIM15" s="75"/>
      <c r="SJA15" s="75"/>
      <c r="SJO15" s="75"/>
      <c r="SKC15" s="75"/>
      <c r="SKQ15" s="75"/>
      <c r="SLE15" s="75"/>
      <c r="SLS15" s="75"/>
      <c r="SMG15" s="75"/>
      <c r="SMU15" s="75"/>
      <c r="SNI15" s="75"/>
      <c r="SNW15" s="75"/>
      <c r="SOK15" s="75"/>
      <c r="SOY15" s="75"/>
      <c r="SPM15" s="75"/>
      <c r="SQA15" s="75"/>
      <c r="SQO15" s="75"/>
      <c r="SRC15" s="75"/>
      <c r="SRQ15" s="75"/>
      <c r="SSE15" s="75"/>
      <c r="SSS15" s="75"/>
      <c r="STG15" s="75"/>
      <c r="STU15" s="75"/>
      <c r="SUI15" s="75"/>
      <c r="SUW15" s="75"/>
      <c r="SVK15" s="75"/>
      <c r="SVY15" s="75"/>
      <c r="SWM15" s="75"/>
      <c r="SXA15" s="75"/>
      <c r="SXO15" s="75"/>
      <c r="SYC15" s="75"/>
      <c r="SYQ15" s="75"/>
      <c r="SZE15" s="75"/>
      <c r="SZS15" s="75"/>
      <c r="TAG15" s="75"/>
      <c r="TAU15" s="75"/>
      <c r="TBI15" s="75"/>
      <c r="TBW15" s="75"/>
      <c r="TCK15" s="75"/>
      <c r="TCY15" s="75"/>
      <c r="TDM15" s="75"/>
      <c r="TEA15" s="75"/>
      <c r="TEO15" s="75"/>
      <c r="TFC15" s="75"/>
      <c r="TFQ15" s="75"/>
      <c r="TGE15" s="75"/>
      <c r="TGS15" s="75"/>
      <c r="THG15" s="75"/>
      <c r="THU15" s="75"/>
      <c r="TII15" s="75"/>
      <c r="TIW15" s="75"/>
      <c r="TJK15" s="75"/>
      <c r="TJY15" s="75"/>
      <c r="TKM15" s="75"/>
      <c r="TLA15" s="75"/>
      <c r="TLO15" s="75"/>
      <c r="TMC15" s="75"/>
      <c r="TMQ15" s="75"/>
      <c r="TNE15" s="75"/>
      <c r="TNS15" s="75"/>
      <c r="TOG15" s="75"/>
      <c r="TOU15" s="75"/>
      <c r="TPI15" s="75"/>
      <c r="TPW15" s="75"/>
      <c r="TQK15" s="75"/>
      <c r="TQY15" s="75"/>
      <c r="TRM15" s="75"/>
      <c r="TSA15" s="75"/>
      <c r="TSO15" s="75"/>
      <c r="TTC15" s="75"/>
      <c r="TTQ15" s="75"/>
      <c r="TUE15" s="75"/>
      <c r="TUS15" s="75"/>
      <c r="TVG15" s="75"/>
      <c r="TVU15" s="75"/>
      <c r="TWI15" s="75"/>
      <c r="TWW15" s="75"/>
      <c r="TXK15" s="75"/>
      <c r="TXY15" s="75"/>
      <c r="TYM15" s="75"/>
      <c r="TZA15" s="75"/>
      <c r="TZO15" s="75"/>
      <c r="UAC15" s="75"/>
      <c r="UAQ15" s="75"/>
      <c r="UBE15" s="75"/>
      <c r="UBS15" s="75"/>
      <c r="UCG15" s="75"/>
      <c r="UCU15" s="75"/>
      <c r="UDI15" s="75"/>
      <c r="UDW15" s="75"/>
      <c r="UEK15" s="75"/>
      <c r="UEY15" s="75"/>
      <c r="UFM15" s="75"/>
      <c r="UGA15" s="75"/>
      <c r="UGO15" s="75"/>
      <c r="UHC15" s="75"/>
      <c r="UHQ15" s="75"/>
      <c r="UIE15" s="75"/>
      <c r="UIS15" s="75"/>
      <c r="UJG15" s="75"/>
      <c r="UJU15" s="75"/>
      <c r="UKI15" s="75"/>
      <c r="UKW15" s="75"/>
      <c r="ULK15" s="75"/>
      <c r="ULY15" s="75"/>
      <c r="UMM15" s="75"/>
      <c r="UNA15" s="75"/>
      <c r="UNO15" s="75"/>
      <c r="UOC15" s="75"/>
      <c r="UOQ15" s="75"/>
      <c r="UPE15" s="75"/>
      <c r="UPS15" s="75"/>
      <c r="UQG15" s="75"/>
      <c r="UQU15" s="75"/>
      <c r="URI15" s="75"/>
      <c r="URW15" s="75"/>
      <c r="USK15" s="75"/>
      <c r="USY15" s="75"/>
      <c r="UTM15" s="75"/>
      <c r="UUA15" s="75"/>
      <c r="UUO15" s="75"/>
      <c r="UVC15" s="75"/>
      <c r="UVQ15" s="75"/>
      <c r="UWE15" s="75"/>
      <c r="UWS15" s="75"/>
      <c r="UXG15" s="75"/>
      <c r="UXU15" s="75"/>
      <c r="UYI15" s="75"/>
      <c r="UYW15" s="75"/>
      <c r="UZK15" s="75"/>
      <c r="UZY15" s="75"/>
      <c r="VAM15" s="75"/>
      <c r="VBA15" s="75"/>
      <c r="VBO15" s="75"/>
      <c r="VCC15" s="75"/>
      <c r="VCQ15" s="75"/>
      <c r="VDE15" s="75"/>
      <c r="VDS15" s="75"/>
      <c r="VEG15" s="75"/>
      <c r="VEU15" s="75"/>
      <c r="VFI15" s="75"/>
      <c r="VFW15" s="75"/>
      <c r="VGK15" s="75"/>
      <c r="VGY15" s="75"/>
      <c r="VHM15" s="75"/>
      <c r="VIA15" s="75"/>
      <c r="VIO15" s="75"/>
      <c r="VJC15" s="75"/>
      <c r="VJQ15" s="75"/>
      <c r="VKE15" s="75"/>
      <c r="VKS15" s="75"/>
      <c r="VLG15" s="75"/>
      <c r="VLU15" s="75"/>
      <c r="VMI15" s="75"/>
      <c r="VMW15" s="75"/>
      <c r="VNK15" s="75"/>
      <c r="VNY15" s="75"/>
      <c r="VOM15" s="75"/>
      <c r="VPA15" s="75"/>
      <c r="VPO15" s="75"/>
      <c r="VQC15" s="75"/>
      <c r="VQQ15" s="75"/>
      <c r="VRE15" s="75"/>
      <c r="VRS15" s="75"/>
      <c r="VSG15" s="75"/>
      <c r="VSU15" s="75"/>
      <c r="VTI15" s="75"/>
      <c r="VTW15" s="75"/>
      <c r="VUK15" s="75"/>
      <c r="VUY15" s="75"/>
      <c r="VVM15" s="75"/>
      <c r="VWA15" s="75"/>
      <c r="VWO15" s="75"/>
      <c r="VXC15" s="75"/>
      <c r="VXQ15" s="75"/>
      <c r="VYE15" s="75"/>
      <c r="VYS15" s="75"/>
      <c r="VZG15" s="75"/>
      <c r="VZU15" s="75"/>
      <c r="WAI15" s="75"/>
      <c r="WAW15" s="75"/>
      <c r="WBK15" s="75"/>
      <c r="WBY15" s="75"/>
      <c r="WCM15" s="75"/>
      <c r="WDA15" s="75"/>
      <c r="WDO15" s="75"/>
      <c r="WEC15" s="75"/>
      <c r="WEQ15" s="75"/>
      <c r="WFE15" s="75"/>
      <c r="WFS15" s="75"/>
      <c r="WGG15" s="75"/>
      <c r="WGU15" s="75"/>
      <c r="WHI15" s="75"/>
      <c r="WHW15" s="75"/>
      <c r="WIK15" s="75"/>
      <c r="WIY15" s="75"/>
      <c r="WJM15" s="75"/>
      <c r="WKA15" s="75"/>
      <c r="WKO15" s="75"/>
      <c r="WLC15" s="75"/>
      <c r="WLQ15" s="75"/>
      <c r="WME15" s="75"/>
      <c r="WMS15" s="75"/>
      <c r="WNG15" s="75"/>
      <c r="WNU15" s="75"/>
      <c r="WOI15" s="75"/>
      <c r="WOW15" s="75"/>
      <c r="WPK15" s="75"/>
      <c r="WPY15" s="75"/>
      <c r="WQM15" s="75"/>
      <c r="WRA15" s="75"/>
      <c r="WRO15" s="75"/>
      <c r="WSC15" s="75"/>
      <c r="WSQ15" s="75"/>
      <c r="WTE15" s="75"/>
      <c r="WTS15" s="75"/>
      <c r="WUG15" s="75"/>
      <c r="WUU15" s="75"/>
      <c r="WVI15" s="75"/>
      <c r="WVW15" s="75"/>
      <c r="WWK15" s="75"/>
      <c r="WWY15" s="75"/>
      <c r="WXM15" s="75"/>
      <c r="WYA15" s="75"/>
      <c r="WYO15" s="75"/>
      <c r="WZC15" s="75"/>
      <c r="WZQ15" s="75"/>
      <c r="XAE15" s="75"/>
      <c r="XAS15" s="75"/>
      <c r="XBG15" s="75"/>
      <c r="XBU15" s="75"/>
      <c r="XCI15" s="75"/>
      <c r="XCW15" s="75"/>
      <c r="XDK15" s="75"/>
      <c r="XDY15" s="75"/>
      <c r="XEM15" s="75"/>
      <c r="XFA15" s="75"/>
    </row>
    <row r="16" spans="1:1023 1037:2045 2059:3067 3081:4089 4103:5111 5125:6133 6147:7155 7169:8191 8205:9213 9227:10235 10249:11257 11271:12279 12293:13301 13315:14323 14337:15359 15373:16381" s="74" customFormat="1" x14ac:dyDescent="0.2">
      <c r="A16" s="82" t="s">
        <v>59</v>
      </c>
      <c r="B16" s="88">
        <f>B11-B17</f>
        <v>2416.2711985514998</v>
      </c>
      <c r="C16" s="89">
        <f t="shared" ref="C16:BC16" si="4">C11-C17</f>
        <v>2525.6950038612999</v>
      </c>
      <c r="D16" s="89">
        <f t="shared" si="4"/>
        <v>2735.4548414101005</v>
      </c>
      <c r="E16" s="89">
        <f t="shared" si="4"/>
        <v>2700.0929820522001</v>
      </c>
      <c r="F16" s="89">
        <f t="shared" si="4"/>
        <v>2821.1310410260999</v>
      </c>
      <c r="G16" s="89">
        <f t="shared" si="4"/>
        <v>2905.1711351057002</v>
      </c>
      <c r="H16" s="89">
        <f t="shared" si="4"/>
        <v>2999.7694491601997</v>
      </c>
      <c r="I16" s="89">
        <f t="shared" si="4"/>
        <v>2881.7473660456003</v>
      </c>
      <c r="J16" s="89">
        <f t="shared" si="4"/>
        <v>2644.8683663641996</v>
      </c>
      <c r="K16" s="89">
        <f t="shared" si="4"/>
        <v>3092.5350251181003</v>
      </c>
      <c r="L16" s="89">
        <f t="shared" si="4"/>
        <v>2989.2063367493001</v>
      </c>
      <c r="M16" s="89">
        <f t="shared" si="4"/>
        <v>3200.4315879462001</v>
      </c>
      <c r="N16" s="89">
        <f t="shared" si="4"/>
        <v>3169.4468946356997</v>
      </c>
      <c r="O16" s="90">
        <f t="shared" si="4"/>
        <v>3171.2412989383001</v>
      </c>
      <c r="P16" s="89">
        <f t="shared" si="4"/>
        <v>3489.5430223729995</v>
      </c>
      <c r="Q16" s="89">
        <f t="shared" si="4"/>
        <v>3444.8832261243997</v>
      </c>
      <c r="R16" s="89">
        <f t="shared" si="4"/>
        <v>3325.9274723987</v>
      </c>
      <c r="S16" s="89">
        <f t="shared" si="4"/>
        <v>3320.8086250304004</v>
      </c>
      <c r="T16" s="89">
        <f t="shared" si="4"/>
        <v>3676.3363602364002</v>
      </c>
      <c r="U16" s="89">
        <f t="shared" si="4"/>
        <v>4084.2377573093004</v>
      </c>
      <c r="V16" s="89">
        <f t="shared" si="4"/>
        <v>4205.4151555835433</v>
      </c>
      <c r="W16" s="89">
        <f t="shared" si="4"/>
        <v>4481.8360961182107</v>
      </c>
      <c r="X16" s="89">
        <f t="shared" si="4"/>
        <v>4588.7834064226017</v>
      </c>
      <c r="Y16" s="89">
        <f t="shared" si="4"/>
        <v>4272.9214072148334</v>
      </c>
      <c r="Z16" s="89">
        <f t="shared" si="4"/>
        <v>4220.080756820219</v>
      </c>
      <c r="AA16" s="89">
        <f t="shared" si="4"/>
        <v>4795.0632799165342</v>
      </c>
      <c r="AB16" s="89">
        <f t="shared" si="4"/>
        <v>4735.5353628770272</v>
      </c>
      <c r="AC16" s="91">
        <f t="shared" si="4"/>
        <v>4658.2087931951637</v>
      </c>
      <c r="AD16" s="91">
        <f t="shared" si="4"/>
        <v>4508.6550844900021</v>
      </c>
      <c r="AE16" s="91">
        <f t="shared" si="4"/>
        <v>4728.7119857078005</v>
      </c>
      <c r="AF16" s="91">
        <f t="shared" si="4"/>
        <v>4673.1886178654086</v>
      </c>
      <c r="AG16" s="91">
        <f t="shared" si="4"/>
        <v>4573.2147501649233</v>
      </c>
      <c r="AH16" s="91">
        <f t="shared" si="4"/>
        <v>4667.1656539963778</v>
      </c>
      <c r="AI16" s="91">
        <f t="shared" si="4"/>
        <v>4799.1018048930864</v>
      </c>
      <c r="AJ16" s="91">
        <f t="shared" si="4"/>
        <v>4958.0100534343337</v>
      </c>
      <c r="AK16" s="91">
        <f t="shared" si="4"/>
        <v>5012.8187352049181</v>
      </c>
      <c r="AL16" s="91">
        <f t="shared" si="4"/>
        <v>5145.2729207598368</v>
      </c>
      <c r="AM16" s="91">
        <f t="shared" si="4"/>
        <v>5226.3341132332371</v>
      </c>
      <c r="AN16" s="91">
        <f t="shared" si="4"/>
        <v>5232.6433409170459</v>
      </c>
      <c r="AO16" s="89">
        <f t="shared" si="4"/>
        <v>5287.7173563206325</v>
      </c>
      <c r="AP16" s="92">
        <f t="shared" si="4"/>
        <v>5293.5963279389343</v>
      </c>
      <c r="AQ16" s="92">
        <f t="shared" si="4"/>
        <v>5188.3913465462865</v>
      </c>
      <c r="AR16" s="92">
        <f t="shared" si="4"/>
        <v>5259.8717702253161</v>
      </c>
      <c r="AS16" s="92">
        <f t="shared" si="4"/>
        <v>4470.7898537351684</v>
      </c>
      <c r="AT16" s="92">
        <f t="shared" si="4"/>
        <v>4036.7891089216737</v>
      </c>
      <c r="AU16" s="92">
        <f t="shared" si="4"/>
        <v>4438.4645563050854</v>
      </c>
      <c r="AV16" s="92">
        <f t="shared" si="4"/>
        <v>4306.0981964945659</v>
      </c>
      <c r="AW16" s="92">
        <f t="shared" si="4"/>
        <v>4274.9048225063852</v>
      </c>
      <c r="AX16" s="92" t="e">
        <f t="shared" si="4"/>
        <v>#VALUE!</v>
      </c>
      <c r="AY16" s="92" t="e">
        <f t="shared" si="4"/>
        <v>#VALUE!</v>
      </c>
      <c r="AZ16" s="92">
        <f t="shared" si="4"/>
        <v>4028.0311862322524</v>
      </c>
      <c r="BA16" s="92">
        <f t="shared" si="4"/>
        <v>4239.7980809225555</v>
      </c>
      <c r="BB16" s="92">
        <f t="shared" si="4"/>
        <v>4403.8593950869326</v>
      </c>
      <c r="BC16" s="92">
        <f t="shared" si="4"/>
        <v>4734.9328824869299</v>
      </c>
      <c r="BD16" s="92">
        <f>BD11-BD17</f>
        <v>4888.0063698869308</v>
      </c>
      <c r="BE16" s="92">
        <f>BE11-BE17</f>
        <v>4667.0576757869312</v>
      </c>
      <c r="BS16" s="75"/>
      <c r="CG16" s="75"/>
      <c r="CU16" s="75"/>
      <c r="DI16" s="75"/>
      <c r="DW16" s="75"/>
      <c r="EK16" s="75"/>
      <c r="EY16" s="75"/>
      <c r="FM16" s="75"/>
      <c r="GA16" s="75"/>
      <c r="GO16" s="75"/>
      <c r="HC16" s="75"/>
      <c r="HQ16" s="75"/>
      <c r="IE16" s="75"/>
      <c r="IS16" s="75"/>
      <c r="JG16" s="75"/>
      <c r="JU16" s="75"/>
      <c r="KI16" s="75"/>
      <c r="KW16" s="75"/>
      <c r="LK16" s="75"/>
      <c r="LY16" s="75"/>
      <c r="MM16" s="75"/>
      <c r="NA16" s="75"/>
      <c r="NO16" s="75"/>
      <c r="OC16" s="75"/>
      <c r="OQ16" s="75"/>
      <c r="PE16" s="75"/>
      <c r="PS16" s="75"/>
      <c r="QG16" s="75"/>
      <c r="QU16" s="75"/>
      <c r="RI16" s="75"/>
      <c r="RW16" s="75"/>
      <c r="SK16" s="75"/>
      <c r="SY16" s="75"/>
      <c r="TM16" s="75"/>
      <c r="UA16" s="75"/>
      <c r="UO16" s="75"/>
      <c r="VC16" s="75"/>
      <c r="VQ16" s="75"/>
      <c r="WE16" s="75"/>
      <c r="WS16" s="75"/>
      <c r="XG16" s="75"/>
      <c r="XU16" s="75"/>
      <c r="YI16" s="75"/>
      <c r="YW16" s="75"/>
      <c r="ZK16" s="75"/>
      <c r="ZY16" s="75"/>
      <c r="AAM16" s="75"/>
      <c r="ABA16" s="75"/>
      <c r="ABO16" s="75"/>
      <c r="ACC16" s="75"/>
      <c r="ACQ16" s="75"/>
      <c r="ADE16" s="75"/>
      <c r="ADS16" s="75"/>
      <c r="AEG16" s="75"/>
      <c r="AEU16" s="75"/>
      <c r="AFI16" s="75"/>
      <c r="AFW16" s="75"/>
      <c r="AGK16" s="75"/>
      <c r="AGY16" s="75"/>
      <c r="AHM16" s="75"/>
      <c r="AIA16" s="75"/>
      <c r="AIO16" s="75"/>
      <c r="AJC16" s="75"/>
      <c r="AJQ16" s="75"/>
      <c r="AKE16" s="75"/>
      <c r="AKS16" s="75"/>
      <c r="ALG16" s="75"/>
      <c r="ALU16" s="75"/>
      <c r="AMI16" s="75"/>
      <c r="AMW16" s="75"/>
      <c r="ANK16" s="75"/>
      <c r="ANY16" s="75"/>
      <c r="AOM16" s="75"/>
      <c r="APA16" s="75"/>
      <c r="APO16" s="75"/>
      <c r="AQC16" s="75"/>
      <c r="AQQ16" s="75"/>
      <c r="ARE16" s="75"/>
      <c r="ARS16" s="75"/>
      <c r="ASG16" s="75"/>
      <c r="ASU16" s="75"/>
      <c r="ATI16" s="75"/>
      <c r="ATW16" s="75"/>
      <c r="AUK16" s="75"/>
      <c r="AUY16" s="75"/>
      <c r="AVM16" s="75"/>
      <c r="AWA16" s="75"/>
      <c r="AWO16" s="75"/>
      <c r="AXC16" s="75"/>
      <c r="AXQ16" s="75"/>
      <c r="AYE16" s="75"/>
      <c r="AYS16" s="75"/>
      <c r="AZG16" s="75"/>
      <c r="AZU16" s="75"/>
      <c r="BAI16" s="75"/>
      <c r="BAW16" s="75"/>
      <c r="BBK16" s="75"/>
      <c r="BBY16" s="75"/>
      <c r="BCM16" s="75"/>
      <c r="BDA16" s="75"/>
      <c r="BDO16" s="75"/>
      <c r="BEC16" s="75"/>
      <c r="BEQ16" s="75"/>
      <c r="BFE16" s="75"/>
      <c r="BFS16" s="75"/>
      <c r="BGG16" s="75"/>
      <c r="BGU16" s="75"/>
      <c r="BHI16" s="75"/>
      <c r="BHW16" s="75"/>
      <c r="BIK16" s="75"/>
      <c r="BIY16" s="75"/>
      <c r="BJM16" s="75"/>
      <c r="BKA16" s="75"/>
      <c r="BKO16" s="75"/>
      <c r="BLC16" s="75"/>
      <c r="BLQ16" s="75"/>
      <c r="BME16" s="75"/>
      <c r="BMS16" s="75"/>
      <c r="BNG16" s="75"/>
      <c r="BNU16" s="75"/>
      <c r="BOI16" s="75"/>
      <c r="BOW16" s="75"/>
      <c r="BPK16" s="75"/>
      <c r="BPY16" s="75"/>
      <c r="BQM16" s="75"/>
      <c r="BRA16" s="75"/>
      <c r="BRO16" s="75"/>
      <c r="BSC16" s="75"/>
      <c r="BSQ16" s="75"/>
      <c r="BTE16" s="75"/>
      <c r="BTS16" s="75"/>
      <c r="BUG16" s="75"/>
      <c r="BUU16" s="75"/>
      <c r="BVI16" s="75"/>
      <c r="BVW16" s="75"/>
      <c r="BWK16" s="75"/>
      <c r="BWY16" s="75"/>
      <c r="BXM16" s="75"/>
      <c r="BYA16" s="75"/>
      <c r="BYO16" s="75"/>
      <c r="BZC16" s="75"/>
      <c r="BZQ16" s="75"/>
      <c r="CAE16" s="75"/>
      <c r="CAS16" s="75"/>
      <c r="CBG16" s="75"/>
      <c r="CBU16" s="75"/>
      <c r="CCI16" s="75"/>
      <c r="CCW16" s="75"/>
      <c r="CDK16" s="75"/>
      <c r="CDY16" s="75"/>
      <c r="CEM16" s="75"/>
      <c r="CFA16" s="75"/>
      <c r="CFO16" s="75"/>
      <c r="CGC16" s="75"/>
      <c r="CGQ16" s="75"/>
      <c r="CHE16" s="75"/>
      <c r="CHS16" s="75"/>
      <c r="CIG16" s="75"/>
      <c r="CIU16" s="75"/>
      <c r="CJI16" s="75"/>
      <c r="CJW16" s="75"/>
      <c r="CKK16" s="75"/>
      <c r="CKY16" s="75"/>
      <c r="CLM16" s="75"/>
      <c r="CMA16" s="75"/>
      <c r="CMO16" s="75"/>
      <c r="CNC16" s="75"/>
      <c r="CNQ16" s="75"/>
      <c r="COE16" s="75"/>
      <c r="COS16" s="75"/>
      <c r="CPG16" s="75"/>
      <c r="CPU16" s="75"/>
      <c r="CQI16" s="75"/>
      <c r="CQW16" s="75"/>
      <c r="CRK16" s="75"/>
      <c r="CRY16" s="75"/>
      <c r="CSM16" s="75"/>
      <c r="CTA16" s="75"/>
      <c r="CTO16" s="75"/>
      <c r="CUC16" s="75"/>
      <c r="CUQ16" s="75"/>
      <c r="CVE16" s="75"/>
      <c r="CVS16" s="75"/>
      <c r="CWG16" s="75"/>
      <c r="CWU16" s="75"/>
      <c r="CXI16" s="75"/>
      <c r="CXW16" s="75"/>
      <c r="CYK16" s="75"/>
      <c r="CYY16" s="75"/>
      <c r="CZM16" s="75"/>
      <c r="DAA16" s="75"/>
      <c r="DAO16" s="75"/>
      <c r="DBC16" s="75"/>
      <c r="DBQ16" s="75"/>
      <c r="DCE16" s="75"/>
      <c r="DCS16" s="75"/>
      <c r="DDG16" s="75"/>
      <c r="DDU16" s="75"/>
      <c r="DEI16" s="75"/>
      <c r="DEW16" s="75"/>
      <c r="DFK16" s="75"/>
      <c r="DFY16" s="75"/>
      <c r="DGM16" s="75"/>
      <c r="DHA16" s="75"/>
      <c r="DHO16" s="75"/>
      <c r="DIC16" s="75"/>
      <c r="DIQ16" s="75"/>
      <c r="DJE16" s="75"/>
      <c r="DJS16" s="75"/>
      <c r="DKG16" s="75"/>
      <c r="DKU16" s="75"/>
      <c r="DLI16" s="75"/>
      <c r="DLW16" s="75"/>
      <c r="DMK16" s="75"/>
      <c r="DMY16" s="75"/>
      <c r="DNM16" s="75"/>
      <c r="DOA16" s="75"/>
      <c r="DOO16" s="75"/>
      <c r="DPC16" s="75"/>
      <c r="DPQ16" s="75"/>
      <c r="DQE16" s="75"/>
      <c r="DQS16" s="75"/>
      <c r="DRG16" s="75"/>
      <c r="DRU16" s="75"/>
      <c r="DSI16" s="75"/>
      <c r="DSW16" s="75"/>
      <c r="DTK16" s="75"/>
      <c r="DTY16" s="75"/>
      <c r="DUM16" s="75"/>
      <c r="DVA16" s="75"/>
      <c r="DVO16" s="75"/>
      <c r="DWC16" s="75"/>
      <c r="DWQ16" s="75"/>
      <c r="DXE16" s="75"/>
      <c r="DXS16" s="75"/>
      <c r="DYG16" s="75"/>
      <c r="DYU16" s="75"/>
      <c r="DZI16" s="75"/>
      <c r="DZW16" s="75"/>
      <c r="EAK16" s="75"/>
      <c r="EAY16" s="75"/>
      <c r="EBM16" s="75"/>
      <c r="ECA16" s="75"/>
      <c r="ECO16" s="75"/>
      <c r="EDC16" s="75"/>
      <c r="EDQ16" s="75"/>
      <c r="EEE16" s="75"/>
      <c r="EES16" s="75"/>
      <c r="EFG16" s="75"/>
      <c r="EFU16" s="75"/>
      <c r="EGI16" s="75"/>
      <c r="EGW16" s="75"/>
      <c r="EHK16" s="75"/>
      <c r="EHY16" s="75"/>
      <c r="EIM16" s="75"/>
      <c r="EJA16" s="75"/>
      <c r="EJO16" s="75"/>
      <c r="EKC16" s="75"/>
      <c r="EKQ16" s="75"/>
      <c r="ELE16" s="75"/>
      <c r="ELS16" s="75"/>
      <c r="EMG16" s="75"/>
      <c r="EMU16" s="75"/>
      <c r="ENI16" s="75"/>
      <c r="ENW16" s="75"/>
      <c r="EOK16" s="75"/>
      <c r="EOY16" s="75"/>
      <c r="EPM16" s="75"/>
      <c r="EQA16" s="75"/>
      <c r="EQO16" s="75"/>
      <c r="ERC16" s="75"/>
      <c r="ERQ16" s="75"/>
      <c r="ESE16" s="75"/>
      <c r="ESS16" s="75"/>
      <c r="ETG16" s="75"/>
      <c r="ETU16" s="75"/>
      <c r="EUI16" s="75"/>
      <c r="EUW16" s="75"/>
      <c r="EVK16" s="75"/>
      <c r="EVY16" s="75"/>
      <c r="EWM16" s="75"/>
      <c r="EXA16" s="75"/>
      <c r="EXO16" s="75"/>
      <c r="EYC16" s="75"/>
      <c r="EYQ16" s="75"/>
      <c r="EZE16" s="75"/>
      <c r="EZS16" s="75"/>
      <c r="FAG16" s="75"/>
      <c r="FAU16" s="75"/>
      <c r="FBI16" s="75"/>
      <c r="FBW16" s="75"/>
      <c r="FCK16" s="75"/>
      <c r="FCY16" s="75"/>
      <c r="FDM16" s="75"/>
      <c r="FEA16" s="75"/>
      <c r="FEO16" s="75"/>
      <c r="FFC16" s="75"/>
      <c r="FFQ16" s="75"/>
      <c r="FGE16" s="75"/>
      <c r="FGS16" s="75"/>
      <c r="FHG16" s="75"/>
      <c r="FHU16" s="75"/>
      <c r="FII16" s="75"/>
      <c r="FIW16" s="75"/>
      <c r="FJK16" s="75"/>
      <c r="FJY16" s="75"/>
      <c r="FKM16" s="75"/>
      <c r="FLA16" s="75"/>
      <c r="FLO16" s="75"/>
      <c r="FMC16" s="75"/>
      <c r="FMQ16" s="75"/>
      <c r="FNE16" s="75"/>
      <c r="FNS16" s="75"/>
      <c r="FOG16" s="75"/>
      <c r="FOU16" s="75"/>
      <c r="FPI16" s="75"/>
      <c r="FPW16" s="75"/>
      <c r="FQK16" s="75"/>
      <c r="FQY16" s="75"/>
      <c r="FRM16" s="75"/>
      <c r="FSA16" s="75"/>
      <c r="FSO16" s="75"/>
      <c r="FTC16" s="75"/>
      <c r="FTQ16" s="75"/>
      <c r="FUE16" s="75"/>
      <c r="FUS16" s="75"/>
      <c r="FVG16" s="75"/>
      <c r="FVU16" s="75"/>
      <c r="FWI16" s="75"/>
      <c r="FWW16" s="75"/>
      <c r="FXK16" s="75"/>
      <c r="FXY16" s="75"/>
      <c r="FYM16" s="75"/>
      <c r="FZA16" s="75"/>
      <c r="FZO16" s="75"/>
      <c r="GAC16" s="75"/>
      <c r="GAQ16" s="75"/>
      <c r="GBE16" s="75"/>
      <c r="GBS16" s="75"/>
      <c r="GCG16" s="75"/>
      <c r="GCU16" s="75"/>
      <c r="GDI16" s="75"/>
      <c r="GDW16" s="75"/>
      <c r="GEK16" s="75"/>
      <c r="GEY16" s="75"/>
      <c r="GFM16" s="75"/>
      <c r="GGA16" s="75"/>
      <c r="GGO16" s="75"/>
      <c r="GHC16" s="75"/>
      <c r="GHQ16" s="75"/>
      <c r="GIE16" s="75"/>
      <c r="GIS16" s="75"/>
      <c r="GJG16" s="75"/>
      <c r="GJU16" s="75"/>
      <c r="GKI16" s="75"/>
      <c r="GKW16" s="75"/>
      <c r="GLK16" s="75"/>
      <c r="GLY16" s="75"/>
      <c r="GMM16" s="75"/>
      <c r="GNA16" s="75"/>
      <c r="GNO16" s="75"/>
      <c r="GOC16" s="75"/>
      <c r="GOQ16" s="75"/>
      <c r="GPE16" s="75"/>
      <c r="GPS16" s="75"/>
      <c r="GQG16" s="75"/>
      <c r="GQU16" s="75"/>
      <c r="GRI16" s="75"/>
      <c r="GRW16" s="75"/>
      <c r="GSK16" s="75"/>
      <c r="GSY16" s="75"/>
      <c r="GTM16" s="75"/>
      <c r="GUA16" s="75"/>
      <c r="GUO16" s="75"/>
      <c r="GVC16" s="75"/>
      <c r="GVQ16" s="75"/>
      <c r="GWE16" s="75"/>
      <c r="GWS16" s="75"/>
      <c r="GXG16" s="75"/>
      <c r="GXU16" s="75"/>
      <c r="GYI16" s="75"/>
      <c r="GYW16" s="75"/>
      <c r="GZK16" s="75"/>
      <c r="GZY16" s="75"/>
      <c r="HAM16" s="75"/>
      <c r="HBA16" s="75"/>
      <c r="HBO16" s="75"/>
      <c r="HCC16" s="75"/>
      <c r="HCQ16" s="75"/>
      <c r="HDE16" s="75"/>
      <c r="HDS16" s="75"/>
      <c r="HEG16" s="75"/>
      <c r="HEU16" s="75"/>
      <c r="HFI16" s="75"/>
      <c r="HFW16" s="75"/>
      <c r="HGK16" s="75"/>
      <c r="HGY16" s="75"/>
      <c r="HHM16" s="75"/>
      <c r="HIA16" s="75"/>
      <c r="HIO16" s="75"/>
      <c r="HJC16" s="75"/>
      <c r="HJQ16" s="75"/>
      <c r="HKE16" s="75"/>
      <c r="HKS16" s="75"/>
      <c r="HLG16" s="75"/>
      <c r="HLU16" s="75"/>
      <c r="HMI16" s="75"/>
      <c r="HMW16" s="75"/>
      <c r="HNK16" s="75"/>
      <c r="HNY16" s="75"/>
      <c r="HOM16" s="75"/>
      <c r="HPA16" s="75"/>
      <c r="HPO16" s="75"/>
      <c r="HQC16" s="75"/>
      <c r="HQQ16" s="75"/>
      <c r="HRE16" s="75"/>
      <c r="HRS16" s="75"/>
      <c r="HSG16" s="75"/>
      <c r="HSU16" s="75"/>
      <c r="HTI16" s="75"/>
      <c r="HTW16" s="75"/>
      <c r="HUK16" s="75"/>
      <c r="HUY16" s="75"/>
      <c r="HVM16" s="75"/>
      <c r="HWA16" s="75"/>
      <c r="HWO16" s="75"/>
      <c r="HXC16" s="75"/>
      <c r="HXQ16" s="75"/>
      <c r="HYE16" s="75"/>
      <c r="HYS16" s="75"/>
      <c r="HZG16" s="75"/>
      <c r="HZU16" s="75"/>
      <c r="IAI16" s="75"/>
      <c r="IAW16" s="75"/>
      <c r="IBK16" s="75"/>
      <c r="IBY16" s="75"/>
      <c r="ICM16" s="75"/>
      <c r="IDA16" s="75"/>
      <c r="IDO16" s="75"/>
      <c r="IEC16" s="75"/>
      <c r="IEQ16" s="75"/>
      <c r="IFE16" s="75"/>
      <c r="IFS16" s="75"/>
      <c r="IGG16" s="75"/>
      <c r="IGU16" s="75"/>
      <c r="IHI16" s="75"/>
      <c r="IHW16" s="75"/>
      <c r="IIK16" s="75"/>
      <c r="IIY16" s="75"/>
      <c r="IJM16" s="75"/>
      <c r="IKA16" s="75"/>
      <c r="IKO16" s="75"/>
      <c r="ILC16" s="75"/>
      <c r="ILQ16" s="75"/>
      <c r="IME16" s="75"/>
      <c r="IMS16" s="75"/>
      <c r="ING16" s="75"/>
      <c r="INU16" s="75"/>
      <c r="IOI16" s="75"/>
      <c r="IOW16" s="75"/>
      <c r="IPK16" s="75"/>
      <c r="IPY16" s="75"/>
      <c r="IQM16" s="75"/>
      <c r="IRA16" s="75"/>
      <c r="IRO16" s="75"/>
      <c r="ISC16" s="75"/>
      <c r="ISQ16" s="75"/>
      <c r="ITE16" s="75"/>
      <c r="ITS16" s="75"/>
      <c r="IUG16" s="75"/>
      <c r="IUU16" s="75"/>
      <c r="IVI16" s="75"/>
      <c r="IVW16" s="75"/>
      <c r="IWK16" s="75"/>
      <c r="IWY16" s="75"/>
      <c r="IXM16" s="75"/>
      <c r="IYA16" s="75"/>
      <c r="IYO16" s="75"/>
      <c r="IZC16" s="75"/>
      <c r="IZQ16" s="75"/>
      <c r="JAE16" s="75"/>
      <c r="JAS16" s="75"/>
      <c r="JBG16" s="75"/>
      <c r="JBU16" s="75"/>
      <c r="JCI16" s="75"/>
      <c r="JCW16" s="75"/>
      <c r="JDK16" s="75"/>
      <c r="JDY16" s="75"/>
      <c r="JEM16" s="75"/>
      <c r="JFA16" s="75"/>
      <c r="JFO16" s="75"/>
      <c r="JGC16" s="75"/>
      <c r="JGQ16" s="75"/>
      <c r="JHE16" s="75"/>
      <c r="JHS16" s="75"/>
      <c r="JIG16" s="75"/>
      <c r="JIU16" s="75"/>
      <c r="JJI16" s="75"/>
      <c r="JJW16" s="75"/>
      <c r="JKK16" s="75"/>
      <c r="JKY16" s="75"/>
      <c r="JLM16" s="75"/>
      <c r="JMA16" s="75"/>
      <c r="JMO16" s="75"/>
      <c r="JNC16" s="75"/>
      <c r="JNQ16" s="75"/>
      <c r="JOE16" s="75"/>
      <c r="JOS16" s="75"/>
      <c r="JPG16" s="75"/>
      <c r="JPU16" s="75"/>
      <c r="JQI16" s="75"/>
      <c r="JQW16" s="75"/>
      <c r="JRK16" s="75"/>
      <c r="JRY16" s="75"/>
      <c r="JSM16" s="75"/>
      <c r="JTA16" s="75"/>
      <c r="JTO16" s="75"/>
      <c r="JUC16" s="75"/>
      <c r="JUQ16" s="75"/>
      <c r="JVE16" s="75"/>
      <c r="JVS16" s="75"/>
      <c r="JWG16" s="75"/>
      <c r="JWU16" s="75"/>
      <c r="JXI16" s="75"/>
      <c r="JXW16" s="75"/>
      <c r="JYK16" s="75"/>
      <c r="JYY16" s="75"/>
      <c r="JZM16" s="75"/>
      <c r="KAA16" s="75"/>
      <c r="KAO16" s="75"/>
      <c r="KBC16" s="75"/>
      <c r="KBQ16" s="75"/>
      <c r="KCE16" s="75"/>
      <c r="KCS16" s="75"/>
      <c r="KDG16" s="75"/>
      <c r="KDU16" s="75"/>
      <c r="KEI16" s="75"/>
      <c r="KEW16" s="75"/>
      <c r="KFK16" s="75"/>
      <c r="KFY16" s="75"/>
      <c r="KGM16" s="75"/>
      <c r="KHA16" s="75"/>
      <c r="KHO16" s="75"/>
      <c r="KIC16" s="75"/>
      <c r="KIQ16" s="75"/>
      <c r="KJE16" s="75"/>
      <c r="KJS16" s="75"/>
      <c r="KKG16" s="75"/>
      <c r="KKU16" s="75"/>
      <c r="KLI16" s="75"/>
      <c r="KLW16" s="75"/>
      <c r="KMK16" s="75"/>
      <c r="KMY16" s="75"/>
      <c r="KNM16" s="75"/>
      <c r="KOA16" s="75"/>
      <c r="KOO16" s="75"/>
      <c r="KPC16" s="75"/>
      <c r="KPQ16" s="75"/>
      <c r="KQE16" s="75"/>
      <c r="KQS16" s="75"/>
      <c r="KRG16" s="75"/>
      <c r="KRU16" s="75"/>
      <c r="KSI16" s="75"/>
      <c r="KSW16" s="75"/>
      <c r="KTK16" s="75"/>
      <c r="KTY16" s="75"/>
      <c r="KUM16" s="75"/>
      <c r="KVA16" s="75"/>
      <c r="KVO16" s="75"/>
      <c r="KWC16" s="75"/>
      <c r="KWQ16" s="75"/>
      <c r="KXE16" s="75"/>
      <c r="KXS16" s="75"/>
      <c r="KYG16" s="75"/>
      <c r="KYU16" s="75"/>
      <c r="KZI16" s="75"/>
      <c r="KZW16" s="75"/>
      <c r="LAK16" s="75"/>
      <c r="LAY16" s="75"/>
      <c r="LBM16" s="75"/>
      <c r="LCA16" s="75"/>
      <c r="LCO16" s="75"/>
      <c r="LDC16" s="75"/>
      <c r="LDQ16" s="75"/>
      <c r="LEE16" s="75"/>
      <c r="LES16" s="75"/>
      <c r="LFG16" s="75"/>
      <c r="LFU16" s="75"/>
      <c r="LGI16" s="75"/>
      <c r="LGW16" s="75"/>
      <c r="LHK16" s="75"/>
      <c r="LHY16" s="75"/>
      <c r="LIM16" s="75"/>
      <c r="LJA16" s="75"/>
      <c r="LJO16" s="75"/>
      <c r="LKC16" s="75"/>
      <c r="LKQ16" s="75"/>
      <c r="LLE16" s="75"/>
      <c r="LLS16" s="75"/>
      <c r="LMG16" s="75"/>
      <c r="LMU16" s="75"/>
      <c r="LNI16" s="75"/>
      <c r="LNW16" s="75"/>
      <c r="LOK16" s="75"/>
      <c r="LOY16" s="75"/>
      <c r="LPM16" s="75"/>
      <c r="LQA16" s="75"/>
      <c r="LQO16" s="75"/>
      <c r="LRC16" s="75"/>
      <c r="LRQ16" s="75"/>
      <c r="LSE16" s="75"/>
      <c r="LSS16" s="75"/>
      <c r="LTG16" s="75"/>
      <c r="LTU16" s="75"/>
      <c r="LUI16" s="75"/>
      <c r="LUW16" s="75"/>
      <c r="LVK16" s="75"/>
      <c r="LVY16" s="75"/>
      <c r="LWM16" s="75"/>
      <c r="LXA16" s="75"/>
      <c r="LXO16" s="75"/>
      <c r="LYC16" s="75"/>
      <c r="LYQ16" s="75"/>
      <c r="LZE16" s="75"/>
      <c r="LZS16" s="75"/>
      <c r="MAG16" s="75"/>
      <c r="MAU16" s="75"/>
      <c r="MBI16" s="75"/>
      <c r="MBW16" s="75"/>
      <c r="MCK16" s="75"/>
      <c r="MCY16" s="75"/>
      <c r="MDM16" s="75"/>
      <c r="MEA16" s="75"/>
      <c r="MEO16" s="75"/>
      <c r="MFC16" s="75"/>
      <c r="MFQ16" s="75"/>
      <c r="MGE16" s="75"/>
      <c r="MGS16" s="75"/>
      <c r="MHG16" s="75"/>
      <c r="MHU16" s="75"/>
      <c r="MII16" s="75"/>
      <c r="MIW16" s="75"/>
      <c r="MJK16" s="75"/>
      <c r="MJY16" s="75"/>
      <c r="MKM16" s="75"/>
      <c r="MLA16" s="75"/>
      <c r="MLO16" s="75"/>
      <c r="MMC16" s="75"/>
      <c r="MMQ16" s="75"/>
      <c r="MNE16" s="75"/>
      <c r="MNS16" s="75"/>
      <c r="MOG16" s="75"/>
      <c r="MOU16" s="75"/>
      <c r="MPI16" s="75"/>
      <c r="MPW16" s="75"/>
      <c r="MQK16" s="75"/>
      <c r="MQY16" s="75"/>
      <c r="MRM16" s="75"/>
      <c r="MSA16" s="75"/>
      <c r="MSO16" s="75"/>
      <c r="MTC16" s="75"/>
      <c r="MTQ16" s="75"/>
      <c r="MUE16" s="75"/>
      <c r="MUS16" s="75"/>
      <c r="MVG16" s="75"/>
      <c r="MVU16" s="75"/>
      <c r="MWI16" s="75"/>
      <c r="MWW16" s="75"/>
      <c r="MXK16" s="75"/>
      <c r="MXY16" s="75"/>
      <c r="MYM16" s="75"/>
      <c r="MZA16" s="75"/>
      <c r="MZO16" s="75"/>
      <c r="NAC16" s="75"/>
      <c r="NAQ16" s="75"/>
      <c r="NBE16" s="75"/>
      <c r="NBS16" s="75"/>
      <c r="NCG16" s="75"/>
      <c r="NCU16" s="75"/>
      <c r="NDI16" s="75"/>
      <c r="NDW16" s="75"/>
      <c r="NEK16" s="75"/>
      <c r="NEY16" s="75"/>
      <c r="NFM16" s="75"/>
      <c r="NGA16" s="75"/>
      <c r="NGO16" s="75"/>
      <c r="NHC16" s="75"/>
      <c r="NHQ16" s="75"/>
      <c r="NIE16" s="75"/>
      <c r="NIS16" s="75"/>
      <c r="NJG16" s="75"/>
      <c r="NJU16" s="75"/>
      <c r="NKI16" s="75"/>
      <c r="NKW16" s="75"/>
      <c r="NLK16" s="75"/>
      <c r="NLY16" s="75"/>
      <c r="NMM16" s="75"/>
      <c r="NNA16" s="75"/>
      <c r="NNO16" s="75"/>
      <c r="NOC16" s="75"/>
      <c r="NOQ16" s="75"/>
      <c r="NPE16" s="75"/>
      <c r="NPS16" s="75"/>
      <c r="NQG16" s="75"/>
      <c r="NQU16" s="75"/>
      <c r="NRI16" s="75"/>
      <c r="NRW16" s="75"/>
      <c r="NSK16" s="75"/>
      <c r="NSY16" s="75"/>
      <c r="NTM16" s="75"/>
      <c r="NUA16" s="75"/>
      <c r="NUO16" s="75"/>
      <c r="NVC16" s="75"/>
      <c r="NVQ16" s="75"/>
      <c r="NWE16" s="75"/>
      <c r="NWS16" s="75"/>
      <c r="NXG16" s="75"/>
      <c r="NXU16" s="75"/>
      <c r="NYI16" s="75"/>
      <c r="NYW16" s="75"/>
      <c r="NZK16" s="75"/>
      <c r="NZY16" s="75"/>
      <c r="OAM16" s="75"/>
      <c r="OBA16" s="75"/>
      <c r="OBO16" s="75"/>
      <c r="OCC16" s="75"/>
      <c r="OCQ16" s="75"/>
      <c r="ODE16" s="75"/>
      <c r="ODS16" s="75"/>
      <c r="OEG16" s="75"/>
      <c r="OEU16" s="75"/>
      <c r="OFI16" s="75"/>
      <c r="OFW16" s="75"/>
      <c r="OGK16" s="75"/>
      <c r="OGY16" s="75"/>
      <c r="OHM16" s="75"/>
      <c r="OIA16" s="75"/>
      <c r="OIO16" s="75"/>
      <c r="OJC16" s="75"/>
      <c r="OJQ16" s="75"/>
      <c r="OKE16" s="75"/>
      <c r="OKS16" s="75"/>
      <c r="OLG16" s="75"/>
      <c r="OLU16" s="75"/>
      <c r="OMI16" s="75"/>
      <c r="OMW16" s="75"/>
      <c r="ONK16" s="75"/>
      <c r="ONY16" s="75"/>
      <c r="OOM16" s="75"/>
      <c r="OPA16" s="75"/>
      <c r="OPO16" s="75"/>
      <c r="OQC16" s="75"/>
      <c r="OQQ16" s="75"/>
      <c r="ORE16" s="75"/>
      <c r="ORS16" s="75"/>
      <c r="OSG16" s="75"/>
      <c r="OSU16" s="75"/>
      <c r="OTI16" s="75"/>
      <c r="OTW16" s="75"/>
      <c r="OUK16" s="75"/>
      <c r="OUY16" s="75"/>
      <c r="OVM16" s="75"/>
      <c r="OWA16" s="75"/>
      <c r="OWO16" s="75"/>
      <c r="OXC16" s="75"/>
      <c r="OXQ16" s="75"/>
      <c r="OYE16" s="75"/>
      <c r="OYS16" s="75"/>
      <c r="OZG16" s="75"/>
      <c r="OZU16" s="75"/>
      <c r="PAI16" s="75"/>
      <c r="PAW16" s="75"/>
      <c r="PBK16" s="75"/>
      <c r="PBY16" s="75"/>
      <c r="PCM16" s="75"/>
      <c r="PDA16" s="75"/>
      <c r="PDO16" s="75"/>
      <c r="PEC16" s="75"/>
      <c r="PEQ16" s="75"/>
      <c r="PFE16" s="75"/>
      <c r="PFS16" s="75"/>
      <c r="PGG16" s="75"/>
      <c r="PGU16" s="75"/>
      <c r="PHI16" s="75"/>
      <c r="PHW16" s="75"/>
      <c r="PIK16" s="75"/>
      <c r="PIY16" s="75"/>
      <c r="PJM16" s="75"/>
      <c r="PKA16" s="75"/>
      <c r="PKO16" s="75"/>
      <c r="PLC16" s="75"/>
      <c r="PLQ16" s="75"/>
      <c r="PME16" s="75"/>
      <c r="PMS16" s="75"/>
      <c r="PNG16" s="75"/>
      <c r="PNU16" s="75"/>
      <c r="POI16" s="75"/>
      <c r="POW16" s="75"/>
      <c r="PPK16" s="75"/>
      <c r="PPY16" s="75"/>
      <c r="PQM16" s="75"/>
      <c r="PRA16" s="75"/>
      <c r="PRO16" s="75"/>
      <c r="PSC16" s="75"/>
      <c r="PSQ16" s="75"/>
      <c r="PTE16" s="75"/>
      <c r="PTS16" s="75"/>
      <c r="PUG16" s="75"/>
      <c r="PUU16" s="75"/>
      <c r="PVI16" s="75"/>
      <c r="PVW16" s="75"/>
      <c r="PWK16" s="75"/>
      <c r="PWY16" s="75"/>
      <c r="PXM16" s="75"/>
      <c r="PYA16" s="75"/>
      <c r="PYO16" s="75"/>
      <c r="PZC16" s="75"/>
      <c r="PZQ16" s="75"/>
      <c r="QAE16" s="75"/>
      <c r="QAS16" s="75"/>
      <c r="QBG16" s="75"/>
      <c r="QBU16" s="75"/>
      <c r="QCI16" s="75"/>
      <c r="QCW16" s="75"/>
      <c r="QDK16" s="75"/>
      <c r="QDY16" s="75"/>
      <c r="QEM16" s="75"/>
      <c r="QFA16" s="75"/>
      <c r="QFO16" s="75"/>
      <c r="QGC16" s="75"/>
      <c r="QGQ16" s="75"/>
      <c r="QHE16" s="75"/>
      <c r="QHS16" s="75"/>
      <c r="QIG16" s="75"/>
      <c r="QIU16" s="75"/>
      <c r="QJI16" s="75"/>
      <c r="QJW16" s="75"/>
      <c r="QKK16" s="75"/>
      <c r="QKY16" s="75"/>
      <c r="QLM16" s="75"/>
      <c r="QMA16" s="75"/>
      <c r="QMO16" s="75"/>
      <c r="QNC16" s="75"/>
      <c r="QNQ16" s="75"/>
      <c r="QOE16" s="75"/>
      <c r="QOS16" s="75"/>
      <c r="QPG16" s="75"/>
      <c r="QPU16" s="75"/>
      <c r="QQI16" s="75"/>
      <c r="QQW16" s="75"/>
      <c r="QRK16" s="75"/>
      <c r="QRY16" s="75"/>
      <c r="QSM16" s="75"/>
      <c r="QTA16" s="75"/>
      <c r="QTO16" s="75"/>
      <c r="QUC16" s="75"/>
      <c r="QUQ16" s="75"/>
      <c r="QVE16" s="75"/>
      <c r="QVS16" s="75"/>
      <c r="QWG16" s="75"/>
      <c r="QWU16" s="75"/>
      <c r="QXI16" s="75"/>
      <c r="QXW16" s="75"/>
      <c r="QYK16" s="75"/>
      <c r="QYY16" s="75"/>
      <c r="QZM16" s="75"/>
      <c r="RAA16" s="75"/>
      <c r="RAO16" s="75"/>
      <c r="RBC16" s="75"/>
      <c r="RBQ16" s="75"/>
      <c r="RCE16" s="75"/>
      <c r="RCS16" s="75"/>
      <c r="RDG16" s="75"/>
      <c r="RDU16" s="75"/>
      <c r="REI16" s="75"/>
      <c r="REW16" s="75"/>
      <c r="RFK16" s="75"/>
      <c r="RFY16" s="75"/>
      <c r="RGM16" s="75"/>
      <c r="RHA16" s="75"/>
      <c r="RHO16" s="75"/>
      <c r="RIC16" s="75"/>
      <c r="RIQ16" s="75"/>
      <c r="RJE16" s="75"/>
      <c r="RJS16" s="75"/>
      <c r="RKG16" s="75"/>
      <c r="RKU16" s="75"/>
      <c r="RLI16" s="75"/>
      <c r="RLW16" s="75"/>
      <c r="RMK16" s="75"/>
      <c r="RMY16" s="75"/>
      <c r="RNM16" s="75"/>
      <c r="ROA16" s="75"/>
      <c r="ROO16" s="75"/>
      <c r="RPC16" s="75"/>
      <c r="RPQ16" s="75"/>
      <c r="RQE16" s="75"/>
      <c r="RQS16" s="75"/>
      <c r="RRG16" s="75"/>
      <c r="RRU16" s="75"/>
      <c r="RSI16" s="75"/>
      <c r="RSW16" s="75"/>
      <c r="RTK16" s="75"/>
      <c r="RTY16" s="75"/>
      <c r="RUM16" s="75"/>
      <c r="RVA16" s="75"/>
      <c r="RVO16" s="75"/>
      <c r="RWC16" s="75"/>
      <c r="RWQ16" s="75"/>
      <c r="RXE16" s="75"/>
      <c r="RXS16" s="75"/>
      <c r="RYG16" s="75"/>
      <c r="RYU16" s="75"/>
      <c r="RZI16" s="75"/>
      <c r="RZW16" s="75"/>
      <c r="SAK16" s="75"/>
      <c r="SAY16" s="75"/>
      <c r="SBM16" s="75"/>
      <c r="SCA16" s="75"/>
      <c r="SCO16" s="75"/>
      <c r="SDC16" s="75"/>
      <c r="SDQ16" s="75"/>
      <c r="SEE16" s="75"/>
      <c r="SES16" s="75"/>
      <c r="SFG16" s="75"/>
      <c r="SFU16" s="75"/>
      <c r="SGI16" s="75"/>
      <c r="SGW16" s="75"/>
      <c r="SHK16" s="75"/>
      <c r="SHY16" s="75"/>
      <c r="SIM16" s="75"/>
      <c r="SJA16" s="75"/>
      <c r="SJO16" s="75"/>
      <c r="SKC16" s="75"/>
      <c r="SKQ16" s="75"/>
      <c r="SLE16" s="75"/>
      <c r="SLS16" s="75"/>
      <c r="SMG16" s="75"/>
      <c r="SMU16" s="75"/>
      <c r="SNI16" s="75"/>
      <c r="SNW16" s="75"/>
      <c r="SOK16" s="75"/>
      <c r="SOY16" s="75"/>
      <c r="SPM16" s="75"/>
      <c r="SQA16" s="75"/>
      <c r="SQO16" s="75"/>
      <c r="SRC16" s="75"/>
      <c r="SRQ16" s="75"/>
      <c r="SSE16" s="75"/>
      <c r="SSS16" s="75"/>
      <c r="STG16" s="75"/>
      <c r="STU16" s="75"/>
      <c r="SUI16" s="75"/>
      <c r="SUW16" s="75"/>
      <c r="SVK16" s="75"/>
      <c r="SVY16" s="75"/>
      <c r="SWM16" s="75"/>
      <c r="SXA16" s="75"/>
      <c r="SXO16" s="75"/>
      <c r="SYC16" s="75"/>
      <c r="SYQ16" s="75"/>
      <c r="SZE16" s="75"/>
      <c r="SZS16" s="75"/>
      <c r="TAG16" s="75"/>
      <c r="TAU16" s="75"/>
      <c r="TBI16" s="75"/>
      <c r="TBW16" s="75"/>
      <c r="TCK16" s="75"/>
      <c r="TCY16" s="75"/>
      <c r="TDM16" s="75"/>
      <c r="TEA16" s="75"/>
      <c r="TEO16" s="75"/>
      <c r="TFC16" s="75"/>
      <c r="TFQ16" s="75"/>
      <c r="TGE16" s="75"/>
      <c r="TGS16" s="75"/>
      <c r="THG16" s="75"/>
      <c r="THU16" s="75"/>
      <c r="TII16" s="75"/>
      <c r="TIW16" s="75"/>
      <c r="TJK16" s="75"/>
      <c r="TJY16" s="75"/>
      <c r="TKM16" s="75"/>
      <c r="TLA16" s="75"/>
      <c r="TLO16" s="75"/>
      <c r="TMC16" s="75"/>
      <c r="TMQ16" s="75"/>
      <c r="TNE16" s="75"/>
      <c r="TNS16" s="75"/>
      <c r="TOG16" s="75"/>
      <c r="TOU16" s="75"/>
      <c r="TPI16" s="75"/>
      <c r="TPW16" s="75"/>
      <c r="TQK16" s="75"/>
      <c r="TQY16" s="75"/>
      <c r="TRM16" s="75"/>
      <c r="TSA16" s="75"/>
      <c r="TSO16" s="75"/>
      <c r="TTC16" s="75"/>
      <c r="TTQ16" s="75"/>
      <c r="TUE16" s="75"/>
      <c r="TUS16" s="75"/>
      <c r="TVG16" s="75"/>
      <c r="TVU16" s="75"/>
      <c r="TWI16" s="75"/>
      <c r="TWW16" s="75"/>
      <c r="TXK16" s="75"/>
      <c r="TXY16" s="75"/>
      <c r="TYM16" s="75"/>
      <c r="TZA16" s="75"/>
      <c r="TZO16" s="75"/>
      <c r="UAC16" s="75"/>
      <c r="UAQ16" s="75"/>
      <c r="UBE16" s="75"/>
      <c r="UBS16" s="75"/>
      <c r="UCG16" s="75"/>
      <c r="UCU16" s="75"/>
      <c r="UDI16" s="75"/>
      <c r="UDW16" s="75"/>
      <c r="UEK16" s="75"/>
      <c r="UEY16" s="75"/>
      <c r="UFM16" s="75"/>
      <c r="UGA16" s="75"/>
      <c r="UGO16" s="75"/>
      <c r="UHC16" s="75"/>
      <c r="UHQ16" s="75"/>
      <c r="UIE16" s="75"/>
      <c r="UIS16" s="75"/>
      <c r="UJG16" s="75"/>
      <c r="UJU16" s="75"/>
      <c r="UKI16" s="75"/>
      <c r="UKW16" s="75"/>
      <c r="ULK16" s="75"/>
      <c r="ULY16" s="75"/>
      <c r="UMM16" s="75"/>
      <c r="UNA16" s="75"/>
      <c r="UNO16" s="75"/>
      <c r="UOC16" s="75"/>
      <c r="UOQ16" s="75"/>
      <c r="UPE16" s="75"/>
      <c r="UPS16" s="75"/>
      <c r="UQG16" s="75"/>
      <c r="UQU16" s="75"/>
      <c r="URI16" s="75"/>
      <c r="URW16" s="75"/>
      <c r="USK16" s="75"/>
      <c r="USY16" s="75"/>
      <c r="UTM16" s="75"/>
      <c r="UUA16" s="75"/>
      <c r="UUO16" s="75"/>
      <c r="UVC16" s="75"/>
      <c r="UVQ16" s="75"/>
      <c r="UWE16" s="75"/>
      <c r="UWS16" s="75"/>
      <c r="UXG16" s="75"/>
      <c r="UXU16" s="75"/>
      <c r="UYI16" s="75"/>
      <c r="UYW16" s="75"/>
      <c r="UZK16" s="75"/>
      <c r="UZY16" s="75"/>
      <c r="VAM16" s="75"/>
      <c r="VBA16" s="75"/>
      <c r="VBO16" s="75"/>
      <c r="VCC16" s="75"/>
      <c r="VCQ16" s="75"/>
      <c r="VDE16" s="75"/>
      <c r="VDS16" s="75"/>
      <c r="VEG16" s="75"/>
      <c r="VEU16" s="75"/>
      <c r="VFI16" s="75"/>
      <c r="VFW16" s="75"/>
      <c r="VGK16" s="75"/>
      <c r="VGY16" s="75"/>
      <c r="VHM16" s="75"/>
      <c r="VIA16" s="75"/>
      <c r="VIO16" s="75"/>
      <c r="VJC16" s="75"/>
      <c r="VJQ16" s="75"/>
      <c r="VKE16" s="75"/>
      <c r="VKS16" s="75"/>
      <c r="VLG16" s="75"/>
      <c r="VLU16" s="75"/>
      <c r="VMI16" s="75"/>
      <c r="VMW16" s="75"/>
      <c r="VNK16" s="75"/>
      <c r="VNY16" s="75"/>
      <c r="VOM16" s="75"/>
      <c r="VPA16" s="75"/>
      <c r="VPO16" s="75"/>
      <c r="VQC16" s="75"/>
      <c r="VQQ16" s="75"/>
      <c r="VRE16" s="75"/>
      <c r="VRS16" s="75"/>
      <c r="VSG16" s="75"/>
      <c r="VSU16" s="75"/>
      <c r="VTI16" s="75"/>
      <c r="VTW16" s="75"/>
      <c r="VUK16" s="75"/>
      <c r="VUY16" s="75"/>
      <c r="VVM16" s="75"/>
      <c r="VWA16" s="75"/>
      <c r="VWO16" s="75"/>
      <c r="VXC16" s="75"/>
      <c r="VXQ16" s="75"/>
      <c r="VYE16" s="75"/>
      <c r="VYS16" s="75"/>
      <c r="VZG16" s="75"/>
      <c r="VZU16" s="75"/>
      <c r="WAI16" s="75"/>
      <c r="WAW16" s="75"/>
      <c r="WBK16" s="75"/>
      <c r="WBY16" s="75"/>
      <c r="WCM16" s="75"/>
      <c r="WDA16" s="75"/>
      <c r="WDO16" s="75"/>
      <c r="WEC16" s="75"/>
      <c r="WEQ16" s="75"/>
      <c r="WFE16" s="75"/>
      <c r="WFS16" s="75"/>
      <c r="WGG16" s="75"/>
      <c r="WGU16" s="75"/>
      <c r="WHI16" s="75"/>
      <c r="WHW16" s="75"/>
      <c r="WIK16" s="75"/>
      <c r="WIY16" s="75"/>
      <c r="WJM16" s="75"/>
      <c r="WKA16" s="75"/>
      <c r="WKO16" s="75"/>
      <c r="WLC16" s="75"/>
      <c r="WLQ16" s="75"/>
      <c r="WME16" s="75"/>
      <c r="WMS16" s="75"/>
      <c r="WNG16" s="75"/>
      <c r="WNU16" s="75"/>
      <c r="WOI16" s="75"/>
      <c r="WOW16" s="75"/>
      <c r="WPK16" s="75"/>
      <c r="WPY16" s="75"/>
      <c r="WQM16" s="75"/>
      <c r="WRA16" s="75"/>
      <c r="WRO16" s="75"/>
      <c r="WSC16" s="75"/>
      <c r="WSQ16" s="75"/>
      <c r="WTE16" s="75"/>
      <c r="WTS16" s="75"/>
      <c r="WUG16" s="75"/>
      <c r="WUU16" s="75"/>
      <c r="WVI16" s="75"/>
      <c r="WVW16" s="75"/>
      <c r="WWK16" s="75"/>
      <c r="WWY16" s="75"/>
      <c r="WXM16" s="75"/>
      <c r="WYA16" s="75"/>
      <c r="WYO16" s="75"/>
      <c r="WZC16" s="75"/>
      <c r="WZQ16" s="75"/>
      <c r="XAE16" s="75"/>
      <c r="XAS16" s="75"/>
      <c r="XBG16" s="75"/>
      <c r="XBU16" s="75"/>
      <c r="XCI16" s="75"/>
      <c r="XCW16" s="75"/>
      <c r="XDK16" s="75"/>
      <c r="XDY16" s="75"/>
      <c r="XEM16" s="75"/>
      <c r="XFA16" s="75"/>
    </row>
    <row r="17" spans="1:1023 1037:2045 2059:3067 3081:4089 4103:5111 5125:6133 6147:7155 7169:8191 8205:9213 9227:10235 10249:11257 11271:12279 12293:13301 13315:14323 14337:15359 15373:16381" s="74" customFormat="1" x14ac:dyDescent="0.2">
      <c r="A17" s="76" t="s">
        <v>89</v>
      </c>
      <c r="B17" s="93">
        <f>('[1]Mexico Soy Complex'!D$17*36.7437/1000)+('[1]Canada Soy Complex'!AG$16*36.7437/1000)+'[8]Soy Complex'!AK$17</f>
        <v>194.2973915</v>
      </c>
      <c r="C17" s="94">
        <f>('[1]Mexico Soy Complex'!E$17*36.7437/1000)+('[1]Canada Soy Complex'!AH$16*36.7437/1000)+'[8]Soy Complex'!AL$17</f>
        <v>141.82728639999999</v>
      </c>
      <c r="D17" s="94">
        <f>('[1]Mexico Soy Complex'!F$17*36.7437/1000)+('[1]Canada Soy Complex'!AI$16*36.7437/1000)+'[8]Soy Complex'!AM$17</f>
        <v>213.02673200000001</v>
      </c>
      <c r="E17" s="94">
        <f>('[1]Mexico Soy Complex'!G$17*36.7437/1000)+('[1]Canada Soy Complex'!AJ$16*36.7437/1000)+'[8]Soy Complex'!AN$17</f>
        <v>360.90137060000001</v>
      </c>
      <c r="F17" s="94">
        <f>('[1]Mexico Soy Complex'!H$17*36.7437/1000)+('[1]Canada Soy Complex'!AK$16*36.7437/1000)+'[8]Soy Complex'!AO$17</f>
        <v>306.10876579999996</v>
      </c>
      <c r="G17" s="94">
        <f>('[1]Mexico Soy Complex'!I$17*36.7437/1000)+('[1]Canada Soy Complex'!AL$16*36.7437/1000)+'[8]Soy Complex'!AP$17</f>
        <v>269.82996370000001</v>
      </c>
      <c r="H17" s="94">
        <f>('[1]Mexico Soy Complex'!J$17*36.7437/1000)+('[1]Canada Soy Complex'!AM$16*36.7437/1000)+'[8]Soy Complex'!AQ$17</f>
        <v>226.43285</v>
      </c>
      <c r="I17" s="94">
        <f>('[1]Mexico Soy Complex'!K$17*36.7437/1000)+('[1]Canada Soy Complex'!AN$16*36.7437/1000)+'[8]Soy Complex'!AR$17</f>
        <v>193.32042960000001</v>
      </c>
      <c r="J17" s="94">
        <f>('[1]Mexico Soy Complex'!L$17*36.7437/1000)+('[1]Canada Soy Complex'!AO$16*36.7437/1000)+'[8]Soy Complex'!AS$17</f>
        <v>119.5790215</v>
      </c>
      <c r="K17" s="94">
        <f>('[1]Mexico Soy Complex'!M$17*36.7437/1000)+('[1]Canada Soy Complex'!AP$16*36.7437/1000)+'[8]Soy Complex'!AT$17</f>
        <v>272.64010200000001</v>
      </c>
      <c r="L17" s="94">
        <f>('[1]Mexico Soy Complex'!N$17*36.7437/1000)+('[1]Canada Soy Complex'!AQ$16*36.7437/1000)+'[8]Soy Complex'!AU$17</f>
        <v>476.47959430000003</v>
      </c>
      <c r="M17" s="94">
        <f>('[1]Mexico Soy Complex'!O$17*36.7437/1000)+('[1]Canada Soy Complex'!AR$16*36.7437/1000)+'[8]Soy Complex'!AV$17</f>
        <v>605.26260719999993</v>
      </c>
      <c r="N17" s="94">
        <f>('[1]Mexico Soy Complex'!P$17*36.7437/1000)+('[1]Canada Soy Complex'!AS$16*36.7437/1000)+'[8]Soy Complex'!AW$17</f>
        <v>217.60034539999998</v>
      </c>
      <c r="O17" s="95">
        <f>('[1]Mexico Soy Complex'!Q$17*36.7437/1000)+('[1]Canada Soy Complex'!AT$16*36.7437/1000)+'[8]Soy Complex'!AX$17</f>
        <v>146.75928210000001</v>
      </c>
      <c r="P17" s="94">
        <f>('[1]Mexico Soy Complex'!R$17*36.7437/1000)+('[1]Canada Soy Complex'!AU$16*36.7437/1000)+'[8]Soy Complex'!AY$17</f>
        <v>162.90018989999999</v>
      </c>
      <c r="Q17" s="94">
        <f>('[1]Mexico Soy Complex'!S$17*36.7437/1000)+('[1]Canada Soy Complex'!AV$16*36.7437/1000)+'[8]Soy Complex'!AZ$17</f>
        <v>226.9547025</v>
      </c>
      <c r="R17" s="94">
        <f>('[1]Mexico Soy Complex'!T$17*36.7437/1000)+('[1]Canada Soy Complex'!AW$16*36.7437/1000)+'[8]Soy Complex'!BA$17</f>
        <v>182.59773200000001</v>
      </c>
      <c r="S17" s="94">
        <f>('[1]Mexico Soy Complex'!U$17*36.7437/1000)+('[1]Canada Soy Complex'!AX$16*36.7437/1000)+'[8]Soy Complex'!BB$17</f>
        <v>150.07361829999999</v>
      </c>
      <c r="T17" s="94">
        <f>('[1]Mexico Soy Complex'!V$17*36.7437/1000)+('[1]Canada Soy Complex'!AY$16*36.7437/1000)+'[8]Soy Complex'!BC$17</f>
        <v>105.3289631</v>
      </c>
      <c r="U17" s="94">
        <f>('[1]Mexico Soy Complex'!W$17*36.7437/1000)+('[1]Canada Soy Complex'!AZ$16*36.7437/1000)+'[8]Soy Complex'!BD$17</f>
        <v>211.88460230000001</v>
      </c>
      <c r="V17" s="94">
        <f>('[1]Mexico Soy Complex'!X$17*36.7437/1000)+('[1]Canada Soy Complex'!BA$16*36.7437/1000)+'[8]Soy Complex'!BE$17</f>
        <v>213.15343390000001</v>
      </c>
      <c r="W17" s="94">
        <f>('[1]Mexico Soy Complex'!Y$17*36.7437/1000)+('[1]Canada Soy Complex'!BB$16*36.7437/1000)+'[8]Soy Complex'!BF$17</f>
        <v>322.79611490000002</v>
      </c>
      <c r="X17" s="94">
        <f>('[1]Mexico Soy Complex'!Z$17*36.7437/1000)+('[1]Canada Soy Complex'!BC$16*36.7437/1000)+'[8]Soy Complex'!BG$17</f>
        <v>475.62031769999999</v>
      </c>
      <c r="Y17" s="94">
        <f>('[1]Mexico Soy Complex'!AA$17*36.7437/1000)+('[1]Canada Soy Complex'!BD$16*36.7437/1000)+'[8]Soy Complex'!BH$17</f>
        <v>950.93246926000006</v>
      </c>
      <c r="Z17" s="94">
        <f>('[1]Mexico Soy Complex'!AB$17*36.7437/1000)+('[1]Canada Soy Complex'!BE$16*36.7437/1000)+'[8]Soy Complex'!BI$17</f>
        <v>560.81070627000008</v>
      </c>
      <c r="AA17" s="94">
        <f>('[1]Mexico Soy Complex'!AC$17*36.7437/1000)+('[1]Canada Soy Complex'!BF$16*36.7437/1000)+'[8]Soy Complex'!BJ$17</f>
        <v>284.82337586</v>
      </c>
      <c r="AB17" s="94">
        <f>('[1]Mexico Soy Complex'!AD$17*36.7437/1000)+('[1]Canada Soy Complex'!BG$16*36.7437/1000)+'[8]Soy Complex'!BK$17</f>
        <v>296.11320107</v>
      </c>
      <c r="AC17" s="96">
        <f>('[1]Mexico Soy Complex'!AE$17*36.7437/1000)+('[1]Canada Soy Complex'!BH$16*36.7437/1000)+'[8]Soy Complex'!BL$17</f>
        <v>290.31611944000002</v>
      </c>
      <c r="AD17" s="96">
        <f>('[1]Mexico Soy Complex'!AF$17*36.7437/1000)+('[1]Canada Soy Complex'!BI$16*36.7437/1000)+'[8]Soy Complex'!BM$17</f>
        <v>367.23499749999996</v>
      </c>
      <c r="AE17" s="96">
        <f>('[1]Mexico Soy Complex'!AG$17*36.7437/1000)+('[1]Canada Soy Complex'!BJ$16*36.7437/1000)+'[8]Soy Complex'!BN$17</f>
        <v>382.11218611651145</v>
      </c>
      <c r="AF17" s="96">
        <f>('[1]Mexico Soy Complex'!AH$17*36.7437/1000)+('[1]Canada Soy Complex'!BK$16*36.7437/1000)+'[8]Soy Complex'!BO$17</f>
        <v>491.2033535384229</v>
      </c>
      <c r="AG17" s="96">
        <f>('[1]Mexico Soy Complex'!AI$17*36.7437/1000)+('[1]Canada Soy Complex'!BL$16*36.7437/1000)+'[8]Soy Complex'!BP$17</f>
        <v>794.85413559079404</v>
      </c>
      <c r="AH17" s="96">
        <f>('[1]Mexico Soy Complex'!AJ$17*36.7437/1000)+('[1]Canada Soy Complex'!BM$16*36.7437/1000)+'[8]Soy Complex'!BQ$17</f>
        <v>1017.0155736682067</v>
      </c>
      <c r="AI17" s="96">
        <f>('[1]Mexico Soy Complex'!AK$17*36.7437/1000)+('[1]Canada Soy Complex'!BN$16*36.7437/1000)+'[8]Soy Complex'!BR$17</f>
        <v>1110.4550604443632</v>
      </c>
      <c r="AJ17" s="96">
        <f>('[1]Mexico Soy Complex'!AL$17*36.7437/1000)+('[1]Canada Soy Complex'!BO$16*36.7437/1000)+'[8]Soy Complex'!BS$17</f>
        <v>1496.924841260404</v>
      </c>
      <c r="AK17" s="96">
        <f>('[1]Mexico Soy Complex'!AM$17*36.7437/1000)+('[1]Canada Soy Complex'!BP$16*36.7437/1000)+'[8]Soy Complex'!BT$17</f>
        <v>1947.0144038853325</v>
      </c>
      <c r="AL17" s="96">
        <f>('[1]Mexico Soy Complex'!AN$17*36.7437/1000)+('[1]Canada Soy Complex'!BQ$16*36.7437/1000)+'[8]Soy Complex'!BU$17</f>
        <v>2390.5604773393547</v>
      </c>
      <c r="AM17" s="96">
        <f>('[1]Mexico Soy Complex'!AO$17*36.7437/1000)+('[1]Canada Soy Complex'!BR$16*36.7437/1000)+'[8]Soy Complex'!BV$17</f>
        <v>2818.2392763582097</v>
      </c>
      <c r="AN17" s="96">
        <f>('[1]Mexico Soy Complex'!AP$17*36.7437/1000)+('[1]Canada Soy Complex'!BS$16*36.7437/1000)+'[8]Soy Complex'!BW$17</f>
        <v>3308.0334685752991</v>
      </c>
      <c r="AO17" s="94">
        <f>('[1]Mexico Soy Complex'!AQ$17*36.7437/1000)+('[1]Canada Soy Complex'!BT$16*36.7437/1000)+'[8]Soy Complex'!BX$17</f>
        <v>3778.5969837589769</v>
      </c>
      <c r="AP17" s="97">
        <f>('[1]Mexico Soy Complex'!AR$17*36.7437/1000)+('[1]Canada Soy Complex'!BU$16*36.7437/1000)+'[8]Soy Complex'!BY$17</f>
        <v>4339.3417879050012</v>
      </c>
      <c r="AQ17" s="97">
        <f>('[1]Mexico Soy Complex'!AS$17*36.7437/1000)+('[1]Canada Soy Complex'!BV$16*36.7437/1000)+'[8]Soy Complex'!BZ$17</f>
        <v>5260.7152519444371</v>
      </c>
      <c r="AR17" s="97">
        <f>('[1]Mexico Soy Complex'!AT$17*36.7437/1000)+('[1]Canada Soy Complex'!BW$16*36.7437/1000)+'[8]Soy Complex'!CA$17</f>
        <v>6142.6324967892378</v>
      </c>
      <c r="AS17" s="97">
        <f>('[1]Mexico Soy Complex'!AU$17*36.7437/1000)+('[1]Canada Soy Complex'!BX$16*36.7437/1000)+'[8]Soy Complex'!CB$17</f>
        <v>7185.0946826600211</v>
      </c>
      <c r="AT17" s="97">
        <f>('[1]Mexico Soy Complex'!AV$17*36.7437/1000)+('[1]Canada Soy Complex'!BY$16*36.7437/1000)+'[8]Soy Complex'!CC$17</f>
        <v>8387.7948414112998</v>
      </c>
      <c r="AU17" s="97">
        <f>('[1]Mexico Soy Complex'!AW$17*36.7437/1000)+('[1]Canada Soy Complex'!BZ$16*36.7437/1000)+'[8]Soy Complex'!CD$17</f>
        <v>9751.1769460440173</v>
      </c>
      <c r="AV17" s="97">
        <f>('[1]Mexico Soy Complex'!AX$17*36.7437/1000)+('[1]Canada Soy Complex'!CK$16*36.7437/1000)+'[8]Soy Complex'!CE$17</f>
        <v>11200.227035551543</v>
      </c>
      <c r="AW17" s="97">
        <f>('[1]Mexico Soy Complex'!BI$17*36.7437/1000)+('[1]Canada Soy Complex'!CL$16*36.7437/1000)+'[8]Soy Complex'!CF$17</f>
        <v>12721.595317858839</v>
      </c>
      <c r="AX17" s="97" t="e">
        <f>('[1]Mexico Soy Complex'!BJ$17*36.7437/1000)+('[1]Canada Soy Complex'!CM$16*36.7437/1000)+'[8]Soy Complex'!CG$17</f>
        <v>#VALUE!</v>
      </c>
      <c r="AY17" s="97" t="e">
        <f>('[1]Mexico Soy Complex'!BK$17*36.7437/1000)+('[1]Canada Soy Complex'!CN$16*36.7437/1000)+'[8]Soy Complex'!CH$17</f>
        <v>#VALUE!</v>
      </c>
      <c r="AZ17" s="97">
        <f>('[1]Mexico Soy Complex'!BL$17*36.7437/1000)+('[1]Canada Soy Complex'!CO$16*36.7437/1000)+'[8]Soy Complex'!CI$17</f>
        <v>17556.143027084792</v>
      </c>
      <c r="BA17" s="97">
        <f>('[1]Mexico Soy Complex'!BM$17*36.7437/1000)+('[1]Canada Soy Complex'!CP$16*36.7437/1000)+'[8]Soy Complex'!CJ$17</f>
        <v>19102.126429414813</v>
      </c>
      <c r="BB17" s="97">
        <f>('[1]Mexico Soy Complex'!BN$17*36.7437/1000)+('[1]Canada Soy Complex'!CQ$16*36.7437/1000)+'[8]Soy Complex'!CK$17</f>
        <v>20609.641307596728</v>
      </c>
      <c r="BC17" s="97">
        <f>('[1]Mexico Soy Complex'!BO$17*36.7437/1000)+('[1]Canada Soy Complex'!CR$16*36.7437/1000)+'[8]Soy Complex'!CL$17</f>
        <v>22177.675488394892</v>
      </c>
      <c r="BD17" s="97">
        <f>('[1]Mexico Soy Complex'!BP$17*36.7437/1000)+('[1]Canada Soy Complex'!CS$16*36.7437/1000)+'[8]Soy Complex'!CM$17</f>
        <v>23806.228971809309</v>
      </c>
      <c r="BE17" s="97">
        <f>('[1]Mexico Soy Complex'!BQ$17*36.7437/1000)+('[1]Canada Soy Complex'!CT$16*36.7437/1000)+'[8]Soy Complex'!CN$17</f>
        <v>25495.301757839996</v>
      </c>
      <c r="BS17" s="75"/>
      <c r="CG17" s="75"/>
      <c r="CU17" s="75"/>
      <c r="DI17" s="75"/>
      <c r="DW17" s="75"/>
      <c r="EK17" s="75"/>
      <c r="EY17" s="75"/>
      <c r="FM17" s="75"/>
      <c r="GA17" s="75"/>
      <c r="GO17" s="75"/>
      <c r="HC17" s="75"/>
      <c r="HQ17" s="75"/>
      <c r="IE17" s="75"/>
      <c r="IS17" s="75"/>
      <c r="JG17" s="75"/>
      <c r="JU17" s="75"/>
      <c r="KI17" s="75"/>
      <c r="KW17" s="75"/>
      <c r="LK17" s="75"/>
      <c r="LY17" s="75"/>
      <c r="MM17" s="75"/>
      <c r="NA17" s="75"/>
      <c r="NO17" s="75"/>
      <c r="OC17" s="75"/>
      <c r="OQ17" s="75"/>
      <c r="PE17" s="75"/>
      <c r="PS17" s="75"/>
      <c r="QG17" s="75"/>
      <c r="QU17" s="75"/>
      <c r="RI17" s="75"/>
      <c r="RW17" s="75"/>
      <c r="SK17" s="75"/>
      <c r="SY17" s="75"/>
      <c r="TM17" s="75"/>
      <c r="UA17" s="75"/>
      <c r="UO17" s="75"/>
      <c r="VC17" s="75"/>
      <c r="VQ17" s="75"/>
      <c r="WE17" s="75"/>
      <c r="WS17" s="75"/>
      <c r="XG17" s="75"/>
      <c r="XU17" s="75"/>
      <c r="YI17" s="75"/>
      <c r="YW17" s="75"/>
      <c r="ZK17" s="75"/>
      <c r="ZY17" s="75"/>
      <c r="AAM17" s="75"/>
      <c r="ABA17" s="75"/>
      <c r="ABO17" s="75"/>
      <c r="ACC17" s="75"/>
      <c r="ACQ17" s="75"/>
      <c r="ADE17" s="75"/>
      <c r="ADS17" s="75"/>
      <c r="AEG17" s="75"/>
      <c r="AEU17" s="75"/>
      <c r="AFI17" s="75"/>
      <c r="AFW17" s="75"/>
      <c r="AGK17" s="75"/>
      <c r="AGY17" s="75"/>
      <c r="AHM17" s="75"/>
      <c r="AIA17" s="75"/>
      <c r="AIO17" s="75"/>
      <c r="AJC17" s="75"/>
      <c r="AJQ17" s="75"/>
      <c r="AKE17" s="75"/>
      <c r="AKS17" s="75"/>
      <c r="ALG17" s="75"/>
      <c r="ALU17" s="75"/>
      <c r="AMI17" s="75"/>
      <c r="AMW17" s="75"/>
      <c r="ANK17" s="75"/>
      <c r="ANY17" s="75"/>
      <c r="AOM17" s="75"/>
      <c r="APA17" s="75"/>
      <c r="APO17" s="75"/>
      <c r="AQC17" s="75"/>
      <c r="AQQ17" s="75"/>
      <c r="ARE17" s="75"/>
      <c r="ARS17" s="75"/>
      <c r="ASG17" s="75"/>
      <c r="ASU17" s="75"/>
      <c r="ATI17" s="75"/>
      <c r="ATW17" s="75"/>
      <c r="AUK17" s="75"/>
      <c r="AUY17" s="75"/>
      <c r="AVM17" s="75"/>
      <c r="AWA17" s="75"/>
      <c r="AWO17" s="75"/>
      <c r="AXC17" s="75"/>
      <c r="AXQ17" s="75"/>
      <c r="AYE17" s="75"/>
      <c r="AYS17" s="75"/>
      <c r="AZG17" s="75"/>
      <c r="AZU17" s="75"/>
      <c r="BAI17" s="75"/>
      <c r="BAW17" s="75"/>
      <c r="BBK17" s="75"/>
      <c r="BBY17" s="75"/>
      <c r="BCM17" s="75"/>
      <c r="BDA17" s="75"/>
      <c r="BDO17" s="75"/>
      <c r="BEC17" s="75"/>
      <c r="BEQ17" s="75"/>
      <c r="BFE17" s="75"/>
      <c r="BFS17" s="75"/>
      <c r="BGG17" s="75"/>
      <c r="BGU17" s="75"/>
      <c r="BHI17" s="75"/>
      <c r="BHW17" s="75"/>
      <c r="BIK17" s="75"/>
      <c r="BIY17" s="75"/>
      <c r="BJM17" s="75"/>
      <c r="BKA17" s="75"/>
      <c r="BKO17" s="75"/>
      <c r="BLC17" s="75"/>
      <c r="BLQ17" s="75"/>
      <c r="BME17" s="75"/>
      <c r="BMS17" s="75"/>
      <c r="BNG17" s="75"/>
      <c r="BNU17" s="75"/>
      <c r="BOI17" s="75"/>
      <c r="BOW17" s="75"/>
      <c r="BPK17" s="75"/>
      <c r="BPY17" s="75"/>
      <c r="BQM17" s="75"/>
      <c r="BRA17" s="75"/>
      <c r="BRO17" s="75"/>
      <c r="BSC17" s="75"/>
      <c r="BSQ17" s="75"/>
      <c r="BTE17" s="75"/>
      <c r="BTS17" s="75"/>
      <c r="BUG17" s="75"/>
      <c r="BUU17" s="75"/>
      <c r="BVI17" s="75"/>
      <c r="BVW17" s="75"/>
      <c r="BWK17" s="75"/>
      <c r="BWY17" s="75"/>
      <c r="BXM17" s="75"/>
      <c r="BYA17" s="75"/>
      <c r="BYO17" s="75"/>
      <c r="BZC17" s="75"/>
      <c r="BZQ17" s="75"/>
      <c r="CAE17" s="75"/>
      <c r="CAS17" s="75"/>
      <c r="CBG17" s="75"/>
      <c r="CBU17" s="75"/>
      <c r="CCI17" s="75"/>
      <c r="CCW17" s="75"/>
      <c r="CDK17" s="75"/>
      <c r="CDY17" s="75"/>
      <c r="CEM17" s="75"/>
      <c r="CFA17" s="75"/>
      <c r="CFO17" s="75"/>
      <c r="CGC17" s="75"/>
      <c r="CGQ17" s="75"/>
      <c r="CHE17" s="75"/>
      <c r="CHS17" s="75"/>
      <c r="CIG17" s="75"/>
      <c r="CIU17" s="75"/>
      <c r="CJI17" s="75"/>
      <c r="CJW17" s="75"/>
      <c r="CKK17" s="75"/>
      <c r="CKY17" s="75"/>
      <c r="CLM17" s="75"/>
      <c r="CMA17" s="75"/>
      <c r="CMO17" s="75"/>
      <c r="CNC17" s="75"/>
      <c r="CNQ17" s="75"/>
      <c r="COE17" s="75"/>
      <c r="COS17" s="75"/>
      <c r="CPG17" s="75"/>
      <c r="CPU17" s="75"/>
      <c r="CQI17" s="75"/>
      <c r="CQW17" s="75"/>
      <c r="CRK17" s="75"/>
      <c r="CRY17" s="75"/>
      <c r="CSM17" s="75"/>
      <c r="CTA17" s="75"/>
      <c r="CTO17" s="75"/>
      <c r="CUC17" s="75"/>
      <c r="CUQ17" s="75"/>
      <c r="CVE17" s="75"/>
      <c r="CVS17" s="75"/>
      <c r="CWG17" s="75"/>
      <c r="CWU17" s="75"/>
      <c r="CXI17" s="75"/>
      <c r="CXW17" s="75"/>
      <c r="CYK17" s="75"/>
      <c r="CYY17" s="75"/>
      <c r="CZM17" s="75"/>
      <c r="DAA17" s="75"/>
      <c r="DAO17" s="75"/>
      <c r="DBC17" s="75"/>
      <c r="DBQ17" s="75"/>
      <c r="DCE17" s="75"/>
      <c r="DCS17" s="75"/>
      <c r="DDG17" s="75"/>
      <c r="DDU17" s="75"/>
      <c r="DEI17" s="75"/>
      <c r="DEW17" s="75"/>
      <c r="DFK17" s="75"/>
      <c r="DFY17" s="75"/>
      <c r="DGM17" s="75"/>
      <c r="DHA17" s="75"/>
      <c r="DHO17" s="75"/>
      <c r="DIC17" s="75"/>
      <c r="DIQ17" s="75"/>
      <c r="DJE17" s="75"/>
      <c r="DJS17" s="75"/>
      <c r="DKG17" s="75"/>
      <c r="DKU17" s="75"/>
      <c r="DLI17" s="75"/>
      <c r="DLW17" s="75"/>
      <c r="DMK17" s="75"/>
      <c r="DMY17" s="75"/>
      <c r="DNM17" s="75"/>
      <c r="DOA17" s="75"/>
      <c r="DOO17" s="75"/>
      <c r="DPC17" s="75"/>
      <c r="DPQ17" s="75"/>
      <c r="DQE17" s="75"/>
      <c r="DQS17" s="75"/>
      <c r="DRG17" s="75"/>
      <c r="DRU17" s="75"/>
      <c r="DSI17" s="75"/>
      <c r="DSW17" s="75"/>
      <c r="DTK17" s="75"/>
      <c r="DTY17" s="75"/>
      <c r="DUM17" s="75"/>
      <c r="DVA17" s="75"/>
      <c r="DVO17" s="75"/>
      <c r="DWC17" s="75"/>
      <c r="DWQ17" s="75"/>
      <c r="DXE17" s="75"/>
      <c r="DXS17" s="75"/>
      <c r="DYG17" s="75"/>
      <c r="DYU17" s="75"/>
      <c r="DZI17" s="75"/>
      <c r="DZW17" s="75"/>
      <c r="EAK17" s="75"/>
      <c r="EAY17" s="75"/>
      <c r="EBM17" s="75"/>
      <c r="ECA17" s="75"/>
      <c r="ECO17" s="75"/>
      <c r="EDC17" s="75"/>
      <c r="EDQ17" s="75"/>
      <c r="EEE17" s="75"/>
      <c r="EES17" s="75"/>
      <c r="EFG17" s="75"/>
      <c r="EFU17" s="75"/>
      <c r="EGI17" s="75"/>
      <c r="EGW17" s="75"/>
      <c r="EHK17" s="75"/>
      <c r="EHY17" s="75"/>
      <c r="EIM17" s="75"/>
      <c r="EJA17" s="75"/>
      <c r="EJO17" s="75"/>
      <c r="EKC17" s="75"/>
      <c r="EKQ17" s="75"/>
      <c r="ELE17" s="75"/>
      <c r="ELS17" s="75"/>
      <c r="EMG17" s="75"/>
      <c r="EMU17" s="75"/>
      <c r="ENI17" s="75"/>
      <c r="ENW17" s="75"/>
      <c r="EOK17" s="75"/>
      <c r="EOY17" s="75"/>
      <c r="EPM17" s="75"/>
      <c r="EQA17" s="75"/>
      <c r="EQO17" s="75"/>
      <c r="ERC17" s="75"/>
      <c r="ERQ17" s="75"/>
      <c r="ESE17" s="75"/>
      <c r="ESS17" s="75"/>
      <c r="ETG17" s="75"/>
      <c r="ETU17" s="75"/>
      <c r="EUI17" s="75"/>
      <c r="EUW17" s="75"/>
      <c r="EVK17" s="75"/>
      <c r="EVY17" s="75"/>
      <c r="EWM17" s="75"/>
      <c r="EXA17" s="75"/>
      <c r="EXO17" s="75"/>
      <c r="EYC17" s="75"/>
      <c r="EYQ17" s="75"/>
      <c r="EZE17" s="75"/>
      <c r="EZS17" s="75"/>
      <c r="FAG17" s="75"/>
      <c r="FAU17" s="75"/>
      <c r="FBI17" s="75"/>
      <c r="FBW17" s="75"/>
      <c r="FCK17" s="75"/>
      <c r="FCY17" s="75"/>
      <c r="FDM17" s="75"/>
      <c r="FEA17" s="75"/>
      <c r="FEO17" s="75"/>
      <c r="FFC17" s="75"/>
      <c r="FFQ17" s="75"/>
      <c r="FGE17" s="75"/>
      <c r="FGS17" s="75"/>
      <c r="FHG17" s="75"/>
      <c r="FHU17" s="75"/>
      <c r="FII17" s="75"/>
      <c r="FIW17" s="75"/>
      <c r="FJK17" s="75"/>
      <c r="FJY17" s="75"/>
      <c r="FKM17" s="75"/>
      <c r="FLA17" s="75"/>
      <c r="FLO17" s="75"/>
      <c r="FMC17" s="75"/>
      <c r="FMQ17" s="75"/>
      <c r="FNE17" s="75"/>
      <c r="FNS17" s="75"/>
      <c r="FOG17" s="75"/>
      <c r="FOU17" s="75"/>
      <c r="FPI17" s="75"/>
      <c r="FPW17" s="75"/>
      <c r="FQK17" s="75"/>
      <c r="FQY17" s="75"/>
      <c r="FRM17" s="75"/>
      <c r="FSA17" s="75"/>
      <c r="FSO17" s="75"/>
      <c r="FTC17" s="75"/>
      <c r="FTQ17" s="75"/>
      <c r="FUE17" s="75"/>
      <c r="FUS17" s="75"/>
      <c r="FVG17" s="75"/>
      <c r="FVU17" s="75"/>
      <c r="FWI17" s="75"/>
      <c r="FWW17" s="75"/>
      <c r="FXK17" s="75"/>
      <c r="FXY17" s="75"/>
      <c r="FYM17" s="75"/>
      <c r="FZA17" s="75"/>
      <c r="FZO17" s="75"/>
      <c r="GAC17" s="75"/>
      <c r="GAQ17" s="75"/>
      <c r="GBE17" s="75"/>
      <c r="GBS17" s="75"/>
      <c r="GCG17" s="75"/>
      <c r="GCU17" s="75"/>
      <c r="GDI17" s="75"/>
      <c r="GDW17" s="75"/>
      <c r="GEK17" s="75"/>
      <c r="GEY17" s="75"/>
      <c r="GFM17" s="75"/>
      <c r="GGA17" s="75"/>
      <c r="GGO17" s="75"/>
      <c r="GHC17" s="75"/>
      <c r="GHQ17" s="75"/>
      <c r="GIE17" s="75"/>
      <c r="GIS17" s="75"/>
      <c r="GJG17" s="75"/>
      <c r="GJU17" s="75"/>
      <c r="GKI17" s="75"/>
      <c r="GKW17" s="75"/>
      <c r="GLK17" s="75"/>
      <c r="GLY17" s="75"/>
      <c r="GMM17" s="75"/>
      <c r="GNA17" s="75"/>
      <c r="GNO17" s="75"/>
      <c r="GOC17" s="75"/>
      <c r="GOQ17" s="75"/>
      <c r="GPE17" s="75"/>
      <c r="GPS17" s="75"/>
      <c r="GQG17" s="75"/>
      <c r="GQU17" s="75"/>
      <c r="GRI17" s="75"/>
      <c r="GRW17" s="75"/>
      <c r="GSK17" s="75"/>
      <c r="GSY17" s="75"/>
      <c r="GTM17" s="75"/>
      <c r="GUA17" s="75"/>
      <c r="GUO17" s="75"/>
      <c r="GVC17" s="75"/>
      <c r="GVQ17" s="75"/>
      <c r="GWE17" s="75"/>
      <c r="GWS17" s="75"/>
      <c r="GXG17" s="75"/>
      <c r="GXU17" s="75"/>
      <c r="GYI17" s="75"/>
      <c r="GYW17" s="75"/>
      <c r="GZK17" s="75"/>
      <c r="GZY17" s="75"/>
      <c r="HAM17" s="75"/>
      <c r="HBA17" s="75"/>
      <c r="HBO17" s="75"/>
      <c r="HCC17" s="75"/>
      <c r="HCQ17" s="75"/>
      <c r="HDE17" s="75"/>
      <c r="HDS17" s="75"/>
      <c r="HEG17" s="75"/>
      <c r="HEU17" s="75"/>
      <c r="HFI17" s="75"/>
      <c r="HFW17" s="75"/>
      <c r="HGK17" s="75"/>
      <c r="HGY17" s="75"/>
      <c r="HHM17" s="75"/>
      <c r="HIA17" s="75"/>
      <c r="HIO17" s="75"/>
      <c r="HJC17" s="75"/>
      <c r="HJQ17" s="75"/>
      <c r="HKE17" s="75"/>
      <c r="HKS17" s="75"/>
      <c r="HLG17" s="75"/>
      <c r="HLU17" s="75"/>
      <c r="HMI17" s="75"/>
      <c r="HMW17" s="75"/>
      <c r="HNK17" s="75"/>
      <c r="HNY17" s="75"/>
      <c r="HOM17" s="75"/>
      <c r="HPA17" s="75"/>
      <c r="HPO17" s="75"/>
      <c r="HQC17" s="75"/>
      <c r="HQQ17" s="75"/>
      <c r="HRE17" s="75"/>
      <c r="HRS17" s="75"/>
      <c r="HSG17" s="75"/>
      <c r="HSU17" s="75"/>
      <c r="HTI17" s="75"/>
      <c r="HTW17" s="75"/>
      <c r="HUK17" s="75"/>
      <c r="HUY17" s="75"/>
      <c r="HVM17" s="75"/>
      <c r="HWA17" s="75"/>
      <c r="HWO17" s="75"/>
      <c r="HXC17" s="75"/>
      <c r="HXQ17" s="75"/>
      <c r="HYE17" s="75"/>
      <c r="HYS17" s="75"/>
      <c r="HZG17" s="75"/>
      <c r="HZU17" s="75"/>
      <c r="IAI17" s="75"/>
      <c r="IAW17" s="75"/>
      <c r="IBK17" s="75"/>
      <c r="IBY17" s="75"/>
      <c r="ICM17" s="75"/>
      <c r="IDA17" s="75"/>
      <c r="IDO17" s="75"/>
      <c r="IEC17" s="75"/>
      <c r="IEQ17" s="75"/>
      <c r="IFE17" s="75"/>
      <c r="IFS17" s="75"/>
      <c r="IGG17" s="75"/>
      <c r="IGU17" s="75"/>
      <c r="IHI17" s="75"/>
      <c r="IHW17" s="75"/>
      <c r="IIK17" s="75"/>
      <c r="IIY17" s="75"/>
      <c r="IJM17" s="75"/>
      <c r="IKA17" s="75"/>
      <c r="IKO17" s="75"/>
      <c r="ILC17" s="75"/>
      <c r="ILQ17" s="75"/>
      <c r="IME17" s="75"/>
      <c r="IMS17" s="75"/>
      <c r="ING17" s="75"/>
      <c r="INU17" s="75"/>
      <c r="IOI17" s="75"/>
      <c r="IOW17" s="75"/>
      <c r="IPK17" s="75"/>
      <c r="IPY17" s="75"/>
      <c r="IQM17" s="75"/>
      <c r="IRA17" s="75"/>
      <c r="IRO17" s="75"/>
      <c r="ISC17" s="75"/>
      <c r="ISQ17" s="75"/>
      <c r="ITE17" s="75"/>
      <c r="ITS17" s="75"/>
      <c r="IUG17" s="75"/>
      <c r="IUU17" s="75"/>
      <c r="IVI17" s="75"/>
      <c r="IVW17" s="75"/>
      <c r="IWK17" s="75"/>
      <c r="IWY17" s="75"/>
      <c r="IXM17" s="75"/>
      <c r="IYA17" s="75"/>
      <c r="IYO17" s="75"/>
      <c r="IZC17" s="75"/>
      <c r="IZQ17" s="75"/>
      <c r="JAE17" s="75"/>
      <c r="JAS17" s="75"/>
      <c r="JBG17" s="75"/>
      <c r="JBU17" s="75"/>
      <c r="JCI17" s="75"/>
      <c r="JCW17" s="75"/>
      <c r="JDK17" s="75"/>
      <c r="JDY17" s="75"/>
      <c r="JEM17" s="75"/>
      <c r="JFA17" s="75"/>
      <c r="JFO17" s="75"/>
      <c r="JGC17" s="75"/>
      <c r="JGQ17" s="75"/>
      <c r="JHE17" s="75"/>
      <c r="JHS17" s="75"/>
      <c r="JIG17" s="75"/>
      <c r="JIU17" s="75"/>
      <c r="JJI17" s="75"/>
      <c r="JJW17" s="75"/>
      <c r="JKK17" s="75"/>
      <c r="JKY17" s="75"/>
      <c r="JLM17" s="75"/>
      <c r="JMA17" s="75"/>
      <c r="JMO17" s="75"/>
      <c r="JNC17" s="75"/>
      <c r="JNQ17" s="75"/>
      <c r="JOE17" s="75"/>
      <c r="JOS17" s="75"/>
      <c r="JPG17" s="75"/>
      <c r="JPU17" s="75"/>
      <c r="JQI17" s="75"/>
      <c r="JQW17" s="75"/>
      <c r="JRK17" s="75"/>
      <c r="JRY17" s="75"/>
      <c r="JSM17" s="75"/>
      <c r="JTA17" s="75"/>
      <c r="JTO17" s="75"/>
      <c r="JUC17" s="75"/>
      <c r="JUQ17" s="75"/>
      <c r="JVE17" s="75"/>
      <c r="JVS17" s="75"/>
      <c r="JWG17" s="75"/>
      <c r="JWU17" s="75"/>
      <c r="JXI17" s="75"/>
      <c r="JXW17" s="75"/>
      <c r="JYK17" s="75"/>
      <c r="JYY17" s="75"/>
      <c r="JZM17" s="75"/>
      <c r="KAA17" s="75"/>
      <c r="KAO17" s="75"/>
      <c r="KBC17" s="75"/>
      <c r="KBQ17" s="75"/>
      <c r="KCE17" s="75"/>
      <c r="KCS17" s="75"/>
      <c r="KDG17" s="75"/>
      <c r="KDU17" s="75"/>
      <c r="KEI17" s="75"/>
      <c r="KEW17" s="75"/>
      <c r="KFK17" s="75"/>
      <c r="KFY17" s="75"/>
      <c r="KGM17" s="75"/>
      <c r="KHA17" s="75"/>
      <c r="KHO17" s="75"/>
      <c r="KIC17" s="75"/>
      <c r="KIQ17" s="75"/>
      <c r="KJE17" s="75"/>
      <c r="KJS17" s="75"/>
      <c r="KKG17" s="75"/>
      <c r="KKU17" s="75"/>
      <c r="KLI17" s="75"/>
      <c r="KLW17" s="75"/>
      <c r="KMK17" s="75"/>
      <c r="KMY17" s="75"/>
      <c r="KNM17" s="75"/>
      <c r="KOA17" s="75"/>
      <c r="KOO17" s="75"/>
      <c r="KPC17" s="75"/>
      <c r="KPQ17" s="75"/>
      <c r="KQE17" s="75"/>
      <c r="KQS17" s="75"/>
      <c r="KRG17" s="75"/>
      <c r="KRU17" s="75"/>
      <c r="KSI17" s="75"/>
      <c r="KSW17" s="75"/>
      <c r="KTK17" s="75"/>
      <c r="KTY17" s="75"/>
      <c r="KUM17" s="75"/>
      <c r="KVA17" s="75"/>
      <c r="KVO17" s="75"/>
      <c r="KWC17" s="75"/>
      <c r="KWQ17" s="75"/>
      <c r="KXE17" s="75"/>
      <c r="KXS17" s="75"/>
      <c r="KYG17" s="75"/>
      <c r="KYU17" s="75"/>
      <c r="KZI17" s="75"/>
      <c r="KZW17" s="75"/>
      <c r="LAK17" s="75"/>
      <c r="LAY17" s="75"/>
      <c r="LBM17" s="75"/>
      <c r="LCA17" s="75"/>
      <c r="LCO17" s="75"/>
      <c r="LDC17" s="75"/>
      <c r="LDQ17" s="75"/>
      <c r="LEE17" s="75"/>
      <c r="LES17" s="75"/>
      <c r="LFG17" s="75"/>
      <c r="LFU17" s="75"/>
      <c r="LGI17" s="75"/>
      <c r="LGW17" s="75"/>
      <c r="LHK17" s="75"/>
      <c r="LHY17" s="75"/>
      <c r="LIM17" s="75"/>
      <c r="LJA17" s="75"/>
      <c r="LJO17" s="75"/>
      <c r="LKC17" s="75"/>
      <c r="LKQ17" s="75"/>
      <c r="LLE17" s="75"/>
      <c r="LLS17" s="75"/>
      <c r="LMG17" s="75"/>
      <c r="LMU17" s="75"/>
      <c r="LNI17" s="75"/>
      <c r="LNW17" s="75"/>
      <c r="LOK17" s="75"/>
      <c r="LOY17" s="75"/>
      <c r="LPM17" s="75"/>
      <c r="LQA17" s="75"/>
      <c r="LQO17" s="75"/>
      <c r="LRC17" s="75"/>
      <c r="LRQ17" s="75"/>
      <c r="LSE17" s="75"/>
      <c r="LSS17" s="75"/>
      <c r="LTG17" s="75"/>
      <c r="LTU17" s="75"/>
      <c r="LUI17" s="75"/>
      <c r="LUW17" s="75"/>
      <c r="LVK17" s="75"/>
      <c r="LVY17" s="75"/>
      <c r="LWM17" s="75"/>
      <c r="LXA17" s="75"/>
      <c r="LXO17" s="75"/>
      <c r="LYC17" s="75"/>
      <c r="LYQ17" s="75"/>
      <c r="LZE17" s="75"/>
      <c r="LZS17" s="75"/>
      <c r="MAG17" s="75"/>
      <c r="MAU17" s="75"/>
      <c r="MBI17" s="75"/>
      <c r="MBW17" s="75"/>
      <c r="MCK17" s="75"/>
      <c r="MCY17" s="75"/>
      <c r="MDM17" s="75"/>
      <c r="MEA17" s="75"/>
      <c r="MEO17" s="75"/>
      <c r="MFC17" s="75"/>
      <c r="MFQ17" s="75"/>
      <c r="MGE17" s="75"/>
      <c r="MGS17" s="75"/>
      <c r="MHG17" s="75"/>
      <c r="MHU17" s="75"/>
      <c r="MII17" s="75"/>
      <c r="MIW17" s="75"/>
      <c r="MJK17" s="75"/>
      <c r="MJY17" s="75"/>
      <c r="MKM17" s="75"/>
      <c r="MLA17" s="75"/>
      <c r="MLO17" s="75"/>
      <c r="MMC17" s="75"/>
      <c r="MMQ17" s="75"/>
      <c r="MNE17" s="75"/>
      <c r="MNS17" s="75"/>
      <c r="MOG17" s="75"/>
      <c r="MOU17" s="75"/>
      <c r="MPI17" s="75"/>
      <c r="MPW17" s="75"/>
      <c r="MQK17" s="75"/>
      <c r="MQY17" s="75"/>
      <c r="MRM17" s="75"/>
      <c r="MSA17" s="75"/>
      <c r="MSO17" s="75"/>
      <c r="MTC17" s="75"/>
      <c r="MTQ17" s="75"/>
      <c r="MUE17" s="75"/>
      <c r="MUS17" s="75"/>
      <c r="MVG17" s="75"/>
      <c r="MVU17" s="75"/>
      <c r="MWI17" s="75"/>
      <c r="MWW17" s="75"/>
      <c r="MXK17" s="75"/>
      <c r="MXY17" s="75"/>
      <c r="MYM17" s="75"/>
      <c r="MZA17" s="75"/>
      <c r="MZO17" s="75"/>
      <c r="NAC17" s="75"/>
      <c r="NAQ17" s="75"/>
      <c r="NBE17" s="75"/>
      <c r="NBS17" s="75"/>
      <c r="NCG17" s="75"/>
      <c r="NCU17" s="75"/>
      <c r="NDI17" s="75"/>
      <c r="NDW17" s="75"/>
      <c r="NEK17" s="75"/>
      <c r="NEY17" s="75"/>
      <c r="NFM17" s="75"/>
      <c r="NGA17" s="75"/>
      <c r="NGO17" s="75"/>
      <c r="NHC17" s="75"/>
      <c r="NHQ17" s="75"/>
      <c r="NIE17" s="75"/>
      <c r="NIS17" s="75"/>
      <c r="NJG17" s="75"/>
      <c r="NJU17" s="75"/>
      <c r="NKI17" s="75"/>
      <c r="NKW17" s="75"/>
      <c r="NLK17" s="75"/>
      <c r="NLY17" s="75"/>
      <c r="NMM17" s="75"/>
      <c r="NNA17" s="75"/>
      <c r="NNO17" s="75"/>
      <c r="NOC17" s="75"/>
      <c r="NOQ17" s="75"/>
      <c r="NPE17" s="75"/>
      <c r="NPS17" s="75"/>
      <c r="NQG17" s="75"/>
      <c r="NQU17" s="75"/>
      <c r="NRI17" s="75"/>
      <c r="NRW17" s="75"/>
      <c r="NSK17" s="75"/>
      <c r="NSY17" s="75"/>
      <c r="NTM17" s="75"/>
      <c r="NUA17" s="75"/>
      <c r="NUO17" s="75"/>
      <c r="NVC17" s="75"/>
      <c r="NVQ17" s="75"/>
      <c r="NWE17" s="75"/>
      <c r="NWS17" s="75"/>
      <c r="NXG17" s="75"/>
      <c r="NXU17" s="75"/>
      <c r="NYI17" s="75"/>
      <c r="NYW17" s="75"/>
      <c r="NZK17" s="75"/>
      <c r="NZY17" s="75"/>
      <c r="OAM17" s="75"/>
      <c r="OBA17" s="75"/>
      <c r="OBO17" s="75"/>
      <c r="OCC17" s="75"/>
      <c r="OCQ17" s="75"/>
      <c r="ODE17" s="75"/>
      <c r="ODS17" s="75"/>
      <c r="OEG17" s="75"/>
      <c r="OEU17" s="75"/>
      <c r="OFI17" s="75"/>
      <c r="OFW17" s="75"/>
      <c r="OGK17" s="75"/>
      <c r="OGY17" s="75"/>
      <c r="OHM17" s="75"/>
      <c r="OIA17" s="75"/>
      <c r="OIO17" s="75"/>
      <c r="OJC17" s="75"/>
      <c r="OJQ17" s="75"/>
      <c r="OKE17" s="75"/>
      <c r="OKS17" s="75"/>
      <c r="OLG17" s="75"/>
      <c r="OLU17" s="75"/>
      <c r="OMI17" s="75"/>
      <c r="OMW17" s="75"/>
      <c r="ONK17" s="75"/>
      <c r="ONY17" s="75"/>
      <c r="OOM17" s="75"/>
      <c r="OPA17" s="75"/>
      <c r="OPO17" s="75"/>
      <c r="OQC17" s="75"/>
      <c r="OQQ17" s="75"/>
      <c r="ORE17" s="75"/>
      <c r="ORS17" s="75"/>
      <c r="OSG17" s="75"/>
      <c r="OSU17" s="75"/>
      <c r="OTI17" s="75"/>
      <c r="OTW17" s="75"/>
      <c r="OUK17" s="75"/>
      <c r="OUY17" s="75"/>
      <c r="OVM17" s="75"/>
      <c r="OWA17" s="75"/>
      <c r="OWO17" s="75"/>
      <c r="OXC17" s="75"/>
      <c r="OXQ17" s="75"/>
      <c r="OYE17" s="75"/>
      <c r="OYS17" s="75"/>
      <c r="OZG17" s="75"/>
      <c r="OZU17" s="75"/>
      <c r="PAI17" s="75"/>
      <c r="PAW17" s="75"/>
      <c r="PBK17" s="75"/>
      <c r="PBY17" s="75"/>
      <c r="PCM17" s="75"/>
      <c r="PDA17" s="75"/>
      <c r="PDO17" s="75"/>
      <c r="PEC17" s="75"/>
      <c r="PEQ17" s="75"/>
      <c r="PFE17" s="75"/>
      <c r="PFS17" s="75"/>
      <c r="PGG17" s="75"/>
      <c r="PGU17" s="75"/>
      <c r="PHI17" s="75"/>
      <c r="PHW17" s="75"/>
      <c r="PIK17" s="75"/>
      <c r="PIY17" s="75"/>
      <c r="PJM17" s="75"/>
      <c r="PKA17" s="75"/>
      <c r="PKO17" s="75"/>
      <c r="PLC17" s="75"/>
      <c r="PLQ17" s="75"/>
      <c r="PME17" s="75"/>
      <c r="PMS17" s="75"/>
      <c r="PNG17" s="75"/>
      <c r="PNU17" s="75"/>
      <c r="POI17" s="75"/>
      <c r="POW17" s="75"/>
      <c r="PPK17" s="75"/>
      <c r="PPY17" s="75"/>
      <c r="PQM17" s="75"/>
      <c r="PRA17" s="75"/>
      <c r="PRO17" s="75"/>
      <c r="PSC17" s="75"/>
      <c r="PSQ17" s="75"/>
      <c r="PTE17" s="75"/>
      <c r="PTS17" s="75"/>
      <c r="PUG17" s="75"/>
      <c r="PUU17" s="75"/>
      <c r="PVI17" s="75"/>
      <c r="PVW17" s="75"/>
      <c r="PWK17" s="75"/>
      <c r="PWY17" s="75"/>
      <c r="PXM17" s="75"/>
      <c r="PYA17" s="75"/>
      <c r="PYO17" s="75"/>
      <c r="PZC17" s="75"/>
      <c r="PZQ17" s="75"/>
      <c r="QAE17" s="75"/>
      <c r="QAS17" s="75"/>
      <c r="QBG17" s="75"/>
      <c r="QBU17" s="75"/>
      <c r="QCI17" s="75"/>
      <c r="QCW17" s="75"/>
      <c r="QDK17" s="75"/>
      <c r="QDY17" s="75"/>
      <c r="QEM17" s="75"/>
      <c r="QFA17" s="75"/>
      <c r="QFO17" s="75"/>
      <c r="QGC17" s="75"/>
      <c r="QGQ17" s="75"/>
      <c r="QHE17" s="75"/>
      <c r="QHS17" s="75"/>
      <c r="QIG17" s="75"/>
      <c r="QIU17" s="75"/>
      <c r="QJI17" s="75"/>
      <c r="QJW17" s="75"/>
      <c r="QKK17" s="75"/>
      <c r="QKY17" s="75"/>
      <c r="QLM17" s="75"/>
      <c r="QMA17" s="75"/>
      <c r="QMO17" s="75"/>
      <c r="QNC17" s="75"/>
      <c r="QNQ17" s="75"/>
      <c r="QOE17" s="75"/>
      <c r="QOS17" s="75"/>
      <c r="QPG17" s="75"/>
      <c r="QPU17" s="75"/>
      <c r="QQI17" s="75"/>
      <c r="QQW17" s="75"/>
      <c r="QRK17" s="75"/>
      <c r="QRY17" s="75"/>
      <c r="QSM17" s="75"/>
      <c r="QTA17" s="75"/>
      <c r="QTO17" s="75"/>
      <c r="QUC17" s="75"/>
      <c r="QUQ17" s="75"/>
      <c r="QVE17" s="75"/>
      <c r="QVS17" s="75"/>
      <c r="QWG17" s="75"/>
      <c r="QWU17" s="75"/>
      <c r="QXI17" s="75"/>
      <c r="QXW17" s="75"/>
      <c r="QYK17" s="75"/>
      <c r="QYY17" s="75"/>
      <c r="QZM17" s="75"/>
      <c r="RAA17" s="75"/>
      <c r="RAO17" s="75"/>
      <c r="RBC17" s="75"/>
      <c r="RBQ17" s="75"/>
      <c r="RCE17" s="75"/>
      <c r="RCS17" s="75"/>
      <c r="RDG17" s="75"/>
      <c r="RDU17" s="75"/>
      <c r="REI17" s="75"/>
      <c r="REW17" s="75"/>
      <c r="RFK17" s="75"/>
      <c r="RFY17" s="75"/>
      <c r="RGM17" s="75"/>
      <c r="RHA17" s="75"/>
      <c r="RHO17" s="75"/>
      <c r="RIC17" s="75"/>
      <c r="RIQ17" s="75"/>
      <c r="RJE17" s="75"/>
      <c r="RJS17" s="75"/>
      <c r="RKG17" s="75"/>
      <c r="RKU17" s="75"/>
      <c r="RLI17" s="75"/>
      <c r="RLW17" s="75"/>
      <c r="RMK17" s="75"/>
      <c r="RMY17" s="75"/>
      <c r="RNM17" s="75"/>
      <c r="ROA17" s="75"/>
      <c r="ROO17" s="75"/>
      <c r="RPC17" s="75"/>
      <c r="RPQ17" s="75"/>
      <c r="RQE17" s="75"/>
      <c r="RQS17" s="75"/>
      <c r="RRG17" s="75"/>
      <c r="RRU17" s="75"/>
      <c r="RSI17" s="75"/>
      <c r="RSW17" s="75"/>
      <c r="RTK17" s="75"/>
      <c r="RTY17" s="75"/>
      <c r="RUM17" s="75"/>
      <c r="RVA17" s="75"/>
      <c r="RVO17" s="75"/>
      <c r="RWC17" s="75"/>
      <c r="RWQ17" s="75"/>
      <c r="RXE17" s="75"/>
      <c r="RXS17" s="75"/>
      <c r="RYG17" s="75"/>
      <c r="RYU17" s="75"/>
      <c r="RZI17" s="75"/>
      <c r="RZW17" s="75"/>
      <c r="SAK17" s="75"/>
      <c r="SAY17" s="75"/>
      <c r="SBM17" s="75"/>
      <c r="SCA17" s="75"/>
      <c r="SCO17" s="75"/>
      <c r="SDC17" s="75"/>
      <c r="SDQ17" s="75"/>
      <c r="SEE17" s="75"/>
      <c r="SES17" s="75"/>
      <c r="SFG17" s="75"/>
      <c r="SFU17" s="75"/>
      <c r="SGI17" s="75"/>
      <c r="SGW17" s="75"/>
      <c r="SHK17" s="75"/>
      <c r="SHY17" s="75"/>
      <c r="SIM17" s="75"/>
      <c r="SJA17" s="75"/>
      <c r="SJO17" s="75"/>
      <c r="SKC17" s="75"/>
      <c r="SKQ17" s="75"/>
      <c r="SLE17" s="75"/>
      <c r="SLS17" s="75"/>
      <c r="SMG17" s="75"/>
      <c r="SMU17" s="75"/>
      <c r="SNI17" s="75"/>
      <c r="SNW17" s="75"/>
      <c r="SOK17" s="75"/>
      <c r="SOY17" s="75"/>
      <c r="SPM17" s="75"/>
      <c r="SQA17" s="75"/>
      <c r="SQO17" s="75"/>
      <c r="SRC17" s="75"/>
      <c r="SRQ17" s="75"/>
      <c r="SSE17" s="75"/>
      <c r="SSS17" s="75"/>
      <c r="STG17" s="75"/>
      <c r="STU17" s="75"/>
      <c r="SUI17" s="75"/>
      <c r="SUW17" s="75"/>
      <c r="SVK17" s="75"/>
      <c r="SVY17" s="75"/>
      <c r="SWM17" s="75"/>
      <c r="SXA17" s="75"/>
      <c r="SXO17" s="75"/>
      <c r="SYC17" s="75"/>
      <c r="SYQ17" s="75"/>
      <c r="SZE17" s="75"/>
      <c r="SZS17" s="75"/>
      <c r="TAG17" s="75"/>
      <c r="TAU17" s="75"/>
      <c r="TBI17" s="75"/>
      <c r="TBW17" s="75"/>
      <c r="TCK17" s="75"/>
      <c r="TCY17" s="75"/>
      <c r="TDM17" s="75"/>
      <c r="TEA17" s="75"/>
      <c r="TEO17" s="75"/>
      <c r="TFC17" s="75"/>
      <c r="TFQ17" s="75"/>
      <c r="TGE17" s="75"/>
      <c r="TGS17" s="75"/>
      <c r="THG17" s="75"/>
      <c r="THU17" s="75"/>
      <c r="TII17" s="75"/>
      <c r="TIW17" s="75"/>
      <c r="TJK17" s="75"/>
      <c r="TJY17" s="75"/>
      <c r="TKM17" s="75"/>
      <c r="TLA17" s="75"/>
      <c r="TLO17" s="75"/>
      <c r="TMC17" s="75"/>
      <c r="TMQ17" s="75"/>
      <c r="TNE17" s="75"/>
      <c r="TNS17" s="75"/>
      <c r="TOG17" s="75"/>
      <c r="TOU17" s="75"/>
      <c r="TPI17" s="75"/>
      <c r="TPW17" s="75"/>
      <c r="TQK17" s="75"/>
      <c r="TQY17" s="75"/>
      <c r="TRM17" s="75"/>
      <c r="TSA17" s="75"/>
      <c r="TSO17" s="75"/>
      <c r="TTC17" s="75"/>
      <c r="TTQ17" s="75"/>
      <c r="TUE17" s="75"/>
      <c r="TUS17" s="75"/>
      <c r="TVG17" s="75"/>
      <c r="TVU17" s="75"/>
      <c r="TWI17" s="75"/>
      <c r="TWW17" s="75"/>
      <c r="TXK17" s="75"/>
      <c r="TXY17" s="75"/>
      <c r="TYM17" s="75"/>
      <c r="TZA17" s="75"/>
      <c r="TZO17" s="75"/>
      <c r="UAC17" s="75"/>
      <c r="UAQ17" s="75"/>
      <c r="UBE17" s="75"/>
      <c r="UBS17" s="75"/>
      <c r="UCG17" s="75"/>
      <c r="UCU17" s="75"/>
      <c r="UDI17" s="75"/>
      <c r="UDW17" s="75"/>
      <c r="UEK17" s="75"/>
      <c r="UEY17" s="75"/>
      <c r="UFM17" s="75"/>
      <c r="UGA17" s="75"/>
      <c r="UGO17" s="75"/>
      <c r="UHC17" s="75"/>
      <c r="UHQ17" s="75"/>
      <c r="UIE17" s="75"/>
      <c r="UIS17" s="75"/>
      <c r="UJG17" s="75"/>
      <c r="UJU17" s="75"/>
      <c r="UKI17" s="75"/>
      <c r="UKW17" s="75"/>
      <c r="ULK17" s="75"/>
      <c r="ULY17" s="75"/>
      <c r="UMM17" s="75"/>
      <c r="UNA17" s="75"/>
      <c r="UNO17" s="75"/>
      <c r="UOC17" s="75"/>
      <c r="UOQ17" s="75"/>
      <c r="UPE17" s="75"/>
      <c r="UPS17" s="75"/>
      <c r="UQG17" s="75"/>
      <c r="UQU17" s="75"/>
      <c r="URI17" s="75"/>
      <c r="URW17" s="75"/>
      <c r="USK17" s="75"/>
      <c r="USY17" s="75"/>
      <c r="UTM17" s="75"/>
      <c r="UUA17" s="75"/>
      <c r="UUO17" s="75"/>
      <c r="UVC17" s="75"/>
      <c r="UVQ17" s="75"/>
      <c r="UWE17" s="75"/>
      <c r="UWS17" s="75"/>
      <c r="UXG17" s="75"/>
      <c r="UXU17" s="75"/>
      <c r="UYI17" s="75"/>
      <c r="UYW17" s="75"/>
      <c r="UZK17" s="75"/>
      <c r="UZY17" s="75"/>
      <c r="VAM17" s="75"/>
      <c r="VBA17" s="75"/>
      <c r="VBO17" s="75"/>
      <c r="VCC17" s="75"/>
      <c r="VCQ17" s="75"/>
      <c r="VDE17" s="75"/>
      <c r="VDS17" s="75"/>
      <c r="VEG17" s="75"/>
      <c r="VEU17" s="75"/>
      <c r="VFI17" s="75"/>
      <c r="VFW17" s="75"/>
      <c r="VGK17" s="75"/>
      <c r="VGY17" s="75"/>
      <c r="VHM17" s="75"/>
      <c r="VIA17" s="75"/>
      <c r="VIO17" s="75"/>
      <c r="VJC17" s="75"/>
      <c r="VJQ17" s="75"/>
      <c r="VKE17" s="75"/>
      <c r="VKS17" s="75"/>
      <c r="VLG17" s="75"/>
      <c r="VLU17" s="75"/>
      <c r="VMI17" s="75"/>
      <c r="VMW17" s="75"/>
      <c r="VNK17" s="75"/>
      <c r="VNY17" s="75"/>
      <c r="VOM17" s="75"/>
      <c r="VPA17" s="75"/>
      <c r="VPO17" s="75"/>
      <c r="VQC17" s="75"/>
      <c r="VQQ17" s="75"/>
      <c r="VRE17" s="75"/>
      <c r="VRS17" s="75"/>
      <c r="VSG17" s="75"/>
      <c r="VSU17" s="75"/>
      <c r="VTI17" s="75"/>
      <c r="VTW17" s="75"/>
      <c r="VUK17" s="75"/>
      <c r="VUY17" s="75"/>
      <c r="VVM17" s="75"/>
      <c r="VWA17" s="75"/>
      <c r="VWO17" s="75"/>
      <c r="VXC17" s="75"/>
      <c r="VXQ17" s="75"/>
      <c r="VYE17" s="75"/>
      <c r="VYS17" s="75"/>
      <c r="VZG17" s="75"/>
      <c r="VZU17" s="75"/>
      <c r="WAI17" s="75"/>
      <c r="WAW17" s="75"/>
      <c r="WBK17" s="75"/>
      <c r="WBY17" s="75"/>
      <c r="WCM17" s="75"/>
      <c r="WDA17" s="75"/>
      <c r="WDO17" s="75"/>
      <c r="WEC17" s="75"/>
      <c r="WEQ17" s="75"/>
      <c r="WFE17" s="75"/>
      <c r="WFS17" s="75"/>
      <c r="WGG17" s="75"/>
      <c r="WGU17" s="75"/>
      <c r="WHI17" s="75"/>
      <c r="WHW17" s="75"/>
      <c r="WIK17" s="75"/>
      <c r="WIY17" s="75"/>
      <c r="WJM17" s="75"/>
      <c r="WKA17" s="75"/>
      <c r="WKO17" s="75"/>
      <c r="WLC17" s="75"/>
      <c r="WLQ17" s="75"/>
      <c r="WME17" s="75"/>
      <c r="WMS17" s="75"/>
      <c r="WNG17" s="75"/>
      <c r="WNU17" s="75"/>
      <c r="WOI17" s="75"/>
      <c r="WOW17" s="75"/>
      <c r="WPK17" s="75"/>
      <c r="WPY17" s="75"/>
      <c r="WQM17" s="75"/>
      <c r="WRA17" s="75"/>
      <c r="WRO17" s="75"/>
      <c r="WSC17" s="75"/>
      <c r="WSQ17" s="75"/>
      <c r="WTE17" s="75"/>
      <c r="WTS17" s="75"/>
      <c r="WUG17" s="75"/>
      <c r="WUU17" s="75"/>
      <c r="WVI17" s="75"/>
      <c r="WVW17" s="75"/>
      <c r="WWK17" s="75"/>
      <c r="WWY17" s="75"/>
      <c r="WXM17" s="75"/>
      <c r="WYA17" s="75"/>
      <c r="WYO17" s="75"/>
      <c r="WZC17" s="75"/>
      <c r="WZQ17" s="75"/>
      <c r="XAE17" s="75"/>
      <c r="XAS17" s="75"/>
      <c r="XBG17" s="75"/>
      <c r="XBU17" s="75"/>
      <c r="XCI17" s="75"/>
      <c r="XCW17" s="75"/>
      <c r="XDK17" s="75"/>
      <c r="XDY17" s="75"/>
      <c r="XEM17" s="75"/>
      <c r="XFA17" s="75"/>
    </row>
    <row r="18" spans="1:1023 1037:2045 2059:3067 3081:4089 4103:5111 5125:6133 6147:7155 7169:8191 8205:9213 9227:10235 10249:11257 11271:12279 12293:13301 13315:14323 14337:15359 15373:16381" s="74" customFormat="1" x14ac:dyDescent="0.2">
      <c r="A18" s="82" t="s">
        <v>90</v>
      </c>
      <c r="B18" s="88">
        <f>B17/B16</f>
        <v>8.0412079412475274E-2</v>
      </c>
      <c r="C18" s="89">
        <f t="shared" ref="C18:BC18" si="5">C17/C16</f>
        <v>5.6153766065646669E-2</v>
      </c>
      <c r="D18" s="89">
        <f t="shared" si="5"/>
        <v>7.7876164788078461E-2</v>
      </c>
      <c r="E18" s="89">
        <f t="shared" si="5"/>
        <v>0.13366257125178618</v>
      </c>
      <c r="F18" s="89">
        <f t="shared" si="5"/>
        <v>0.10850568844496578</v>
      </c>
      <c r="G18" s="89">
        <f t="shared" si="5"/>
        <v>9.2879197524514387E-2</v>
      </c>
      <c r="H18" s="89">
        <f t="shared" si="5"/>
        <v>7.548341758843867E-2</v>
      </c>
      <c r="I18" s="89">
        <f t="shared" si="5"/>
        <v>6.7084447400841643E-2</v>
      </c>
      <c r="J18" s="89">
        <f t="shared" si="5"/>
        <v>4.5211709974202138E-2</v>
      </c>
      <c r="K18" s="89">
        <f t="shared" si="5"/>
        <v>8.8160715977529863E-2</v>
      </c>
      <c r="L18" s="89">
        <f t="shared" si="5"/>
        <v>0.15940003486616508</v>
      </c>
      <c r="M18" s="89">
        <f t="shared" si="5"/>
        <v>0.18911905802942428</v>
      </c>
      <c r="N18" s="89">
        <f t="shared" si="5"/>
        <v>6.8655621196332187E-2</v>
      </c>
      <c r="O18" s="90">
        <f t="shared" si="5"/>
        <v>4.6278182032106339E-2</v>
      </c>
      <c r="P18" s="89">
        <f t="shared" si="5"/>
        <v>4.6682384729339922E-2</v>
      </c>
      <c r="Q18" s="89">
        <f t="shared" si="5"/>
        <v>6.5881682368470598E-2</v>
      </c>
      <c r="R18" s="89">
        <f t="shared" si="5"/>
        <v>5.4901297011238873E-2</v>
      </c>
      <c r="S18" s="89">
        <f t="shared" si="5"/>
        <v>4.5191890062206204E-2</v>
      </c>
      <c r="T18" s="89">
        <f t="shared" si="5"/>
        <v>2.8650523994280818E-2</v>
      </c>
      <c r="U18" s="89">
        <f t="shared" si="5"/>
        <v>5.1878616008777557E-2</v>
      </c>
      <c r="V18" s="89">
        <f t="shared" si="5"/>
        <v>5.0685467668274205E-2</v>
      </c>
      <c r="W18" s="89">
        <f t="shared" si="5"/>
        <v>7.202318602850713E-2</v>
      </c>
      <c r="X18" s="89">
        <f t="shared" si="5"/>
        <v>0.10364845658967195</v>
      </c>
      <c r="Y18" s="89">
        <f t="shared" si="5"/>
        <v>0.22254855136215457</v>
      </c>
      <c r="Z18" s="89">
        <f t="shared" si="5"/>
        <v>0.13289098919816983</v>
      </c>
      <c r="AA18" s="89">
        <f t="shared" si="5"/>
        <v>5.939929448959385E-2</v>
      </c>
      <c r="AB18" s="89">
        <f t="shared" si="5"/>
        <v>6.2530036918592324E-2</v>
      </c>
      <c r="AC18" s="91">
        <f t="shared" si="5"/>
        <v>6.232355231996075E-2</v>
      </c>
      <c r="AD18" s="91">
        <f t="shared" si="5"/>
        <v>8.145111804256365E-2</v>
      </c>
      <c r="AE18" s="91">
        <f t="shared" si="5"/>
        <v>8.0806821661251235E-2</v>
      </c>
      <c r="AF18" s="91">
        <f t="shared" si="5"/>
        <v>0.10511096249369704</v>
      </c>
      <c r="AG18" s="91">
        <f t="shared" si="5"/>
        <v>0.17380643136474824</v>
      </c>
      <c r="AH18" s="91">
        <f t="shared" si="5"/>
        <v>0.2179086085786052</v>
      </c>
      <c r="AI18" s="91">
        <f t="shared" si="5"/>
        <v>0.23138810252205136</v>
      </c>
      <c r="AJ18" s="91">
        <f t="shared" si="5"/>
        <v>0.30192049332846921</v>
      </c>
      <c r="AK18" s="91">
        <f t="shared" si="5"/>
        <v>0.38840710321550076</v>
      </c>
      <c r="AL18" s="91">
        <f t="shared" si="5"/>
        <v>0.46461295914820488</v>
      </c>
      <c r="AM18" s="91">
        <f t="shared" si="5"/>
        <v>0.5392382529127524</v>
      </c>
      <c r="AN18" s="91">
        <f t="shared" si="5"/>
        <v>0.632191657839143</v>
      </c>
      <c r="AO18" s="89">
        <f t="shared" si="5"/>
        <v>0.7145988957299807</v>
      </c>
      <c r="AP18" s="92">
        <f t="shared" si="5"/>
        <v>0.8197341691890071</v>
      </c>
      <c r="AQ18" s="92">
        <f t="shared" si="5"/>
        <v>1.0139395624900758</v>
      </c>
      <c r="AR18" s="92">
        <f t="shared" si="5"/>
        <v>1.1678293245780225</v>
      </c>
      <c r="AS18" s="92">
        <f t="shared" si="5"/>
        <v>1.6071197523760055</v>
      </c>
      <c r="AT18" s="92">
        <f t="shared" si="5"/>
        <v>2.0778382558735866</v>
      </c>
      <c r="AU18" s="92">
        <f t="shared" si="5"/>
        <v>2.1969707817519755</v>
      </c>
      <c r="AV18" s="92">
        <f t="shared" si="5"/>
        <v>2.6010152403559283</v>
      </c>
      <c r="AW18" s="92">
        <f t="shared" si="5"/>
        <v>2.9758780244375456</v>
      </c>
      <c r="AX18" s="92" t="e">
        <f t="shared" si="5"/>
        <v>#VALUE!</v>
      </c>
      <c r="AY18" s="92" t="e">
        <f t="shared" si="5"/>
        <v>#VALUE!</v>
      </c>
      <c r="AZ18" s="92">
        <f t="shared" si="5"/>
        <v>4.3584923292280893</v>
      </c>
      <c r="BA18" s="92">
        <f t="shared" si="5"/>
        <v>4.5054330571465098</v>
      </c>
      <c r="BB18" s="92">
        <f t="shared" si="5"/>
        <v>4.6799044789189717</v>
      </c>
      <c r="BC18" s="92">
        <f t="shared" si="5"/>
        <v>4.6838415746975715</v>
      </c>
      <c r="BD18" s="92">
        <f>BD17/BD16</f>
        <v>4.8703350958112592</v>
      </c>
      <c r="BE18" s="92">
        <f>BE17/BE16</f>
        <v>5.4628212310534883</v>
      </c>
      <c r="BS18" s="75"/>
      <c r="CG18" s="75"/>
      <c r="CU18" s="75"/>
      <c r="DI18" s="75"/>
      <c r="DW18" s="75"/>
      <c r="EK18" s="75"/>
      <c r="EY18" s="75"/>
      <c r="FM18" s="75"/>
      <c r="GA18" s="75"/>
      <c r="GO18" s="75"/>
      <c r="HC18" s="75"/>
      <c r="HQ18" s="75"/>
      <c r="IE18" s="75"/>
      <c r="IS18" s="75"/>
      <c r="JG18" s="75"/>
      <c r="JU18" s="75"/>
      <c r="KI18" s="75"/>
      <c r="KW18" s="75"/>
      <c r="LK18" s="75"/>
      <c r="LY18" s="75"/>
      <c r="MM18" s="75"/>
      <c r="NA18" s="75"/>
      <c r="NO18" s="75"/>
      <c r="OC18" s="75"/>
      <c r="OQ18" s="75"/>
      <c r="PE18" s="75"/>
      <c r="PS18" s="75"/>
      <c r="QG18" s="75"/>
      <c r="QU18" s="75"/>
      <c r="RI18" s="75"/>
      <c r="RW18" s="75"/>
      <c r="SK18" s="75"/>
      <c r="SY18" s="75"/>
      <c r="TM18" s="75"/>
      <c r="UA18" s="75"/>
      <c r="UO18" s="75"/>
      <c r="VC18" s="75"/>
      <c r="VQ18" s="75"/>
      <c r="WE18" s="75"/>
      <c r="WS18" s="75"/>
      <c r="XG18" s="75"/>
      <c r="XU18" s="75"/>
      <c r="YI18" s="75"/>
      <c r="YW18" s="75"/>
      <c r="ZK18" s="75"/>
      <c r="ZY18" s="75"/>
      <c r="AAM18" s="75"/>
      <c r="ABA18" s="75"/>
      <c r="ABO18" s="75"/>
      <c r="ACC18" s="75"/>
      <c r="ACQ18" s="75"/>
      <c r="ADE18" s="75"/>
      <c r="ADS18" s="75"/>
      <c r="AEG18" s="75"/>
      <c r="AEU18" s="75"/>
      <c r="AFI18" s="75"/>
      <c r="AFW18" s="75"/>
      <c r="AGK18" s="75"/>
      <c r="AGY18" s="75"/>
      <c r="AHM18" s="75"/>
      <c r="AIA18" s="75"/>
      <c r="AIO18" s="75"/>
      <c r="AJC18" s="75"/>
      <c r="AJQ18" s="75"/>
      <c r="AKE18" s="75"/>
      <c r="AKS18" s="75"/>
      <c r="ALG18" s="75"/>
      <c r="ALU18" s="75"/>
      <c r="AMI18" s="75"/>
      <c r="AMW18" s="75"/>
      <c r="ANK18" s="75"/>
      <c r="ANY18" s="75"/>
      <c r="AOM18" s="75"/>
      <c r="APA18" s="75"/>
      <c r="APO18" s="75"/>
      <c r="AQC18" s="75"/>
      <c r="AQQ18" s="75"/>
      <c r="ARE18" s="75"/>
      <c r="ARS18" s="75"/>
      <c r="ASG18" s="75"/>
      <c r="ASU18" s="75"/>
      <c r="ATI18" s="75"/>
      <c r="ATW18" s="75"/>
      <c r="AUK18" s="75"/>
      <c r="AUY18" s="75"/>
      <c r="AVM18" s="75"/>
      <c r="AWA18" s="75"/>
      <c r="AWO18" s="75"/>
      <c r="AXC18" s="75"/>
      <c r="AXQ18" s="75"/>
      <c r="AYE18" s="75"/>
      <c r="AYS18" s="75"/>
      <c r="AZG18" s="75"/>
      <c r="AZU18" s="75"/>
      <c r="BAI18" s="75"/>
      <c r="BAW18" s="75"/>
      <c r="BBK18" s="75"/>
      <c r="BBY18" s="75"/>
      <c r="BCM18" s="75"/>
      <c r="BDA18" s="75"/>
      <c r="BDO18" s="75"/>
      <c r="BEC18" s="75"/>
      <c r="BEQ18" s="75"/>
      <c r="BFE18" s="75"/>
      <c r="BFS18" s="75"/>
      <c r="BGG18" s="75"/>
      <c r="BGU18" s="75"/>
      <c r="BHI18" s="75"/>
      <c r="BHW18" s="75"/>
      <c r="BIK18" s="75"/>
      <c r="BIY18" s="75"/>
      <c r="BJM18" s="75"/>
      <c r="BKA18" s="75"/>
      <c r="BKO18" s="75"/>
      <c r="BLC18" s="75"/>
      <c r="BLQ18" s="75"/>
      <c r="BME18" s="75"/>
      <c r="BMS18" s="75"/>
      <c r="BNG18" s="75"/>
      <c r="BNU18" s="75"/>
      <c r="BOI18" s="75"/>
      <c r="BOW18" s="75"/>
      <c r="BPK18" s="75"/>
      <c r="BPY18" s="75"/>
      <c r="BQM18" s="75"/>
      <c r="BRA18" s="75"/>
      <c r="BRO18" s="75"/>
      <c r="BSC18" s="75"/>
      <c r="BSQ18" s="75"/>
      <c r="BTE18" s="75"/>
      <c r="BTS18" s="75"/>
      <c r="BUG18" s="75"/>
      <c r="BUU18" s="75"/>
      <c r="BVI18" s="75"/>
      <c r="BVW18" s="75"/>
      <c r="BWK18" s="75"/>
      <c r="BWY18" s="75"/>
      <c r="BXM18" s="75"/>
      <c r="BYA18" s="75"/>
      <c r="BYO18" s="75"/>
      <c r="BZC18" s="75"/>
      <c r="BZQ18" s="75"/>
      <c r="CAE18" s="75"/>
      <c r="CAS18" s="75"/>
      <c r="CBG18" s="75"/>
      <c r="CBU18" s="75"/>
      <c r="CCI18" s="75"/>
      <c r="CCW18" s="75"/>
      <c r="CDK18" s="75"/>
      <c r="CDY18" s="75"/>
      <c r="CEM18" s="75"/>
      <c r="CFA18" s="75"/>
      <c r="CFO18" s="75"/>
      <c r="CGC18" s="75"/>
      <c r="CGQ18" s="75"/>
      <c r="CHE18" s="75"/>
      <c r="CHS18" s="75"/>
      <c r="CIG18" s="75"/>
      <c r="CIU18" s="75"/>
      <c r="CJI18" s="75"/>
      <c r="CJW18" s="75"/>
      <c r="CKK18" s="75"/>
      <c r="CKY18" s="75"/>
      <c r="CLM18" s="75"/>
      <c r="CMA18" s="75"/>
      <c r="CMO18" s="75"/>
      <c r="CNC18" s="75"/>
      <c r="CNQ18" s="75"/>
      <c r="COE18" s="75"/>
      <c r="COS18" s="75"/>
      <c r="CPG18" s="75"/>
      <c r="CPU18" s="75"/>
      <c r="CQI18" s="75"/>
      <c r="CQW18" s="75"/>
      <c r="CRK18" s="75"/>
      <c r="CRY18" s="75"/>
      <c r="CSM18" s="75"/>
      <c r="CTA18" s="75"/>
      <c r="CTO18" s="75"/>
      <c r="CUC18" s="75"/>
      <c r="CUQ18" s="75"/>
      <c r="CVE18" s="75"/>
      <c r="CVS18" s="75"/>
      <c r="CWG18" s="75"/>
      <c r="CWU18" s="75"/>
      <c r="CXI18" s="75"/>
      <c r="CXW18" s="75"/>
      <c r="CYK18" s="75"/>
      <c r="CYY18" s="75"/>
      <c r="CZM18" s="75"/>
      <c r="DAA18" s="75"/>
      <c r="DAO18" s="75"/>
      <c r="DBC18" s="75"/>
      <c r="DBQ18" s="75"/>
      <c r="DCE18" s="75"/>
      <c r="DCS18" s="75"/>
      <c r="DDG18" s="75"/>
      <c r="DDU18" s="75"/>
      <c r="DEI18" s="75"/>
      <c r="DEW18" s="75"/>
      <c r="DFK18" s="75"/>
      <c r="DFY18" s="75"/>
      <c r="DGM18" s="75"/>
      <c r="DHA18" s="75"/>
      <c r="DHO18" s="75"/>
      <c r="DIC18" s="75"/>
      <c r="DIQ18" s="75"/>
      <c r="DJE18" s="75"/>
      <c r="DJS18" s="75"/>
      <c r="DKG18" s="75"/>
      <c r="DKU18" s="75"/>
      <c r="DLI18" s="75"/>
      <c r="DLW18" s="75"/>
      <c r="DMK18" s="75"/>
      <c r="DMY18" s="75"/>
      <c r="DNM18" s="75"/>
      <c r="DOA18" s="75"/>
      <c r="DOO18" s="75"/>
      <c r="DPC18" s="75"/>
      <c r="DPQ18" s="75"/>
      <c r="DQE18" s="75"/>
      <c r="DQS18" s="75"/>
      <c r="DRG18" s="75"/>
      <c r="DRU18" s="75"/>
      <c r="DSI18" s="75"/>
      <c r="DSW18" s="75"/>
      <c r="DTK18" s="75"/>
      <c r="DTY18" s="75"/>
      <c r="DUM18" s="75"/>
      <c r="DVA18" s="75"/>
      <c r="DVO18" s="75"/>
      <c r="DWC18" s="75"/>
      <c r="DWQ18" s="75"/>
      <c r="DXE18" s="75"/>
      <c r="DXS18" s="75"/>
      <c r="DYG18" s="75"/>
      <c r="DYU18" s="75"/>
      <c r="DZI18" s="75"/>
      <c r="DZW18" s="75"/>
      <c r="EAK18" s="75"/>
      <c r="EAY18" s="75"/>
      <c r="EBM18" s="75"/>
      <c r="ECA18" s="75"/>
      <c r="ECO18" s="75"/>
      <c r="EDC18" s="75"/>
      <c r="EDQ18" s="75"/>
      <c r="EEE18" s="75"/>
      <c r="EES18" s="75"/>
      <c r="EFG18" s="75"/>
      <c r="EFU18" s="75"/>
      <c r="EGI18" s="75"/>
      <c r="EGW18" s="75"/>
      <c r="EHK18" s="75"/>
      <c r="EHY18" s="75"/>
      <c r="EIM18" s="75"/>
      <c r="EJA18" s="75"/>
      <c r="EJO18" s="75"/>
      <c r="EKC18" s="75"/>
      <c r="EKQ18" s="75"/>
      <c r="ELE18" s="75"/>
      <c r="ELS18" s="75"/>
      <c r="EMG18" s="75"/>
      <c r="EMU18" s="75"/>
      <c r="ENI18" s="75"/>
      <c r="ENW18" s="75"/>
      <c r="EOK18" s="75"/>
      <c r="EOY18" s="75"/>
      <c r="EPM18" s="75"/>
      <c r="EQA18" s="75"/>
      <c r="EQO18" s="75"/>
      <c r="ERC18" s="75"/>
      <c r="ERQ18" s="75"/>
      <c r="ESE18" s="75"/>
      <c r="ESS18" s="75"/>
      <c r="ETG18" s="75"/>
      <c r="ETU18" s="75"/>
      <c r="EUI18" s="75"/>
      <c r="EUW18" s="75"/>
      <c r="EVK18" s="75"/>
      <c r="EVY18" s="75"/>
      <c r="EWM18" s="75"/>
      <c r="EXA18" s="75"/>
      <c r="EXO18" s="75"/>
      <c r="EYC18" s="75"/>
      <c r="EYQ18" s="75"/>
      <c r="EZE18" s="75"/>
      <c r="EZS18" s="75"/>
      <c r="FAG18" s="75"/>
      <c r="FAU18" s="75"/>
      <c r="FBI18" s="75"/>
      <c r="FBW18" s="75"/>
      <c r="FCK18" s="75"/>
      <c r="FCY18" s="75"/>
      <c r="FDM18" s="75"/>
      <c r="FEA18" s="75"/>
      <c r="FEO18" s="75"/>
      <c r="FFC18" s="75"/>
      <c r="FFQ18" s="75"/>
      <c r="FGE18" s="75"/>
      <c r="FGS18" s="75"/>
      <c r="FHG18" s="75"/>
      <c r="FHU18" s="75"/>
      <c r="FII18" s="75"/>
      <c r="FIW18" s="75"/>
      <c r="FJK18" s="75"/>
      <c r="FJY18" s="75"/>
      <c r="FKM18" s="75"/>
      <c r="FLA18" s="75"/>
      <c r="FLO18" s="75"/>
      <c r="FMC18" s="75"/>
      <c r="FMQ18" s="75"/>
      <c r="FNE18" s="75"/>
      <c r="FNS18" s="75"/>
      <c r="FOG18" s="75"/>
      <c r="FOU18" s="75"/>
      <c r="FPI18" s="75"/>
      <c r="FPW18" s="75"/>
      <c r="FQK18" s="75"/>
      <c r="FQY18" s="75"/>
      <c r="FRM18" s="75"/>
      <c r="FSA18" s="75"/>
      <c r="FSO18" s="75"/>
      <c r="FTC18" s="75"/>
      <c r="FTQ18" s="75"/>
      <c r="FUE18" s="75"/>
      <c r="FUS18" s="75"/>
      <c r="FVG18" s="75"/>
      <c r="FVU18" s="75"/>
      <c r="FWI18" s="75"/>
      <c r="FWW18" s="75"/>
      <c r="FXK18" s="75"/>
      <c r="FXY18" s="75"/>
      <c r="FYM18" s="75"/>
      <c r="FZA18" s="75"/>
      <c r="FZO18" s="75"/>
      <c r="GAC18" s="75"/>
      <c r="GAQ18" s="75"/>
      <c r="GBE18" s="75"/>
      <c r="GBS18" s="75"/>
      <c r="GCG18" s="75"/>
      <c r="GCU18" s="75"/>
      <c r="GDI18" s="75"/>
      <c r="GDW18" s="75"/>
      <c r="GEK18" s="75"/>
      <c r="GEY18" s="75"/>
      <c r="GFM18" s="75"/>
      <c r="GGA18" s="75"/>
      <c r="GGO18" s="75"/>
      <c r="GHC18" s="75"/>
      <c r="GHQ18" s="75"/>
      <c r="GIE18" s="75"/>
      <c r="GIS18" s="75"/>
      <c r="GJG18" s="75"/>
      <c r="GJU18" s="75"/>
      <c r="GKI18" s="75"/>
      <c r="GKW18" s="75"/>
      <c r="GLK18" s="75"/>
      <c r="GLY18" s="75"/>
      <c r="GMM18" s="75"/>
      <c r="GNA18" s="75"/>
      <c r="GNO18" s="75"/>
      <c r="GOC18" s="75"/>
      <c r="GOQ18" s="75"/>
      <c r="GPE18" s="75"/>
      <c r="GPS18" s="75"/>
      <c r="GQG18" s="75"/>
      <c r="GQU18" s="75"/>
      <c r="GRI18" s="75"/>
      <c r="GRW18" s="75"/>
      <c r="GSK18" s="75"/>
      <c r="GSY18" s="75"/>
      <c r="GTM18" s="75"/>
      <c r="GUA18" s="75"/>
      <c r="GUO18" s="75"/>
      <c r="GVC18" s="75"/>
      <c r="GVQ18" s="75"/>
      <c r="GWE18" s="75"/>
      <c r="GWS18" s="75"/>
      <c r="GXG18" s="75"/>
      <c r="GXU18" s="75"/>
      <c r="GYI18" s="75"/>
      <c r="GYW18" s="75"/>
      <c r="GZK18" s="75"/>
      <c r="GZY18" s="75"/>
      <c r="HAM18" s="75"/>
      <c r="HBA18" s="75"/>
      <c r="HBO18" s="75"/>
      <c r="HCC18" s="75"/>
      <c r="HCQ18" s="75"/>
      <c r="HDE18" s="75"/>
      <c r="HDS18" s="75"/>
      <c r="HEG18" s="75"/>
      <c r="HEU18" s="75"/>
      <c r="HFI18" s="75"/>
      <c r="HFW18" s="75"/>
      <c r="HGK18" s="75"/>
      <c r="HGY18" s="75"/>
      <c r="HHM18" s="75"/>
      <c r="HIA18" s="75"/>
      <c r="HIO18" s="75"/>
      <c r="HJC18" s="75"/>
      <c r="HJQ18" s="75"/>
      <c r="HKE18" s="75"/>
      <c r="HKS18" s="75"/>
      <c r="HLG18" s="75"/>
      <c r="HLU18" s="75"/>
      <c r="HMI18" s="75"/>
      <c r="HMW18" s="75"/>
      <c r="HNK18" s="75"/>
      <c r="HNY18" s="75"/>
      <c r="HOM18" s="75"/>
      <c r="HPA18" s="75"/>
      <c r="HPO18" s="75"/>
      <c r="HQC18" s="75"/>
      <c r="HQQ18" s="75"/>
      <c r="HRE18" s="75"/>
      <c r="HRS18" s="75"/>
      <c r="HSG18" s="75"/>
      <c r="HSU18" s="75"/>
      <c r="HTI18" s="75"/>
      <c r="HTW18" s="75"/>
      <c r="HUK18" s="75"/>
      <c r="HUY18" s="75"/>
      <c r="HVM18" s="75"/>
      <c r="HWA18" s="75"/>
      <c r="HWO18" s="75"/>
      <c r="HXC18" s="75"/>
      <c r="HXQ18" s="75"/>
      <c r="HYE18" s="75"/>
      <c r="HYS18" s="75"/>
      <c r="HZG18" s="75"/>
      <c r="HZU18" s="75"/>
      <c r="IAI18" s="75"/>
      <c r="IAW18" s="75"/>
      <c r="IBK18" s="75"/>
      <c r="IBY18" s="75"/>
      <c r="ICM18" s="75"/>
      <c r="IDA18" s="75"/>
      <c r="IDO18" s="75"/>
      <c r="IEC18" s="75"/>
      <c r="IEQ18" s="75"/>
      <c r="IFE18" s="75"/>
      <c r="IFS18" s="75"/>
      <c r="IGG18" s="75"/>
      <c r="IGU18" s="75"/>
      <c r="IHI18" s="75"/>
      <c r="IHW18" s="75"/>
      <c r="IIK18" s="75"/>
      <c r="IIY18" s="75"/>
      <c r="IJM18" s="75"/>
      <c r="IKA18" s="75"/>
      <c r="IKO18" s="75"/>
      <c r="ILC18" s="75"/>
      <c r="ILQ18" s="75"/>
      <c r="IME18" s="75"/>
      <c r="IMS18" s="75"/>
      <c r="ING18" s="75"/>
      <c r="INU18" s="75"/>
      <c r="IOI18" s="75"/>
      <c r="IOW18" s="75"/>
      <c r="IPK18" s="75"/>
      <c r="IPY18" s="75"/>
      <c r="IQM18" s="75"/>
      <c r="IRA18" s="75"/>
      <c r="IRO18" s="75"/>
      <c r="ISC18" s="75"/>
      <c r="ISQ18" s="75"/>
      <c r="ITE18" s="75"/>
      <c r="ITS18" s="75"/>
      <c r="IUG18" s="75"/>
      <c r="IUU18" s="75"/>
      <c r="IVI18" s="75"/>
      <c r="IVW18" s="75"/>
      <c r="IWK18" s="75"/>
      <c r="IWY18" s="75"/>
      <c r="IXM18" s="75"/>
      <c r="IYA18" s="75"/>
      <c r="IYO18" s="75"/>
      <c r="IZC18" s="75"/>
      <c r="IZQ18" s="75"/>
      <c r="JAE18" s="75"/>
      <c r="JAS18" s="75"/>
      <c r="JBG18" s="75"/>
      <c r="JBU18" s="75"/>
      <c r="JCI18" s="75"/>
      <c r="JCW18" s="75"/>
      <c r="JDK18" s="75"/>
      <c r="JDY18" s="75"/>
      <c r="JEM18" s="75"/>
      <c r="JFA18" s="75"/>
      <c r="JFO18" s="75"/>
      <c r="JGC18" s="75"/>
      <c r="JGQ18" s="75"/>
      <c r="JHE18" s="75"/>
      <c r="JHS18" s="75"/>
      <c r="JIG18" s="75"/>
      <c r="JIU18" s="75"/>
      <c r="JJI18" s="75"/>
      <c r="JJW18" s="75"/>
      <c r="JKK18" s="75"/>
      <c r="JKY18" s="75"/>
      <c r="JLM18" s="75"/>
      <c r="JMA18" s="75"/>
      <c r="JMO18" s="75"/>
      <c r="JNC18" s="75"/>
      <c r="JNQ18" s="75"/>
      <c r="JOE18" s="75"/>
      <c r="JOS18" s="75"/>
      <c r="JPG18" s="75"/>
      <c r="JPU18" s="75"/>
      <c r="JQI18" s="75"/>
      <c r="JQW18" s="75"/>
      <c r="JRK18" s="75"/>
      <c r="JRY18" s="75"/>
      <c r="JSM18" s="75"/>
      <c r="JTA18" s="75"/>
      <c r="JTO18" s="75"/>
      <c r="JUC18" s="75"/>
      <c r="JUQ18" s="75"/>
      <c r="JVE18" s="75"/>
      <c r="JVS18" s="75"/>
      <c r="JWG18" s="75"/>
      <c r="JWU18" s="75"/>
      <c r="JXI18" s="75"/>
      <c r="JXW18" s="75"/>
      <c r="JYK18" s="75"/>
      <c r="JYY18" s="75"/>
      <c r="JZM18" s="75"/>
      <c r="KAA18" s="75"/>
      <c r="KAO18" s="75"/>
      <c r="KBC18" s="75"/>
      <c r="KBQ18" s="75"/>
      <c r="KCE18" s="75"/>
      <c r="KCS18" s="75"/>
      <c r="KDG18" s="75"/>
      <c r="KDU18" s="75"/>
      <c r="KEI18" s="75"/>
      <c r="KEW18" s="75"/>
      <c r="KFK18" s="75"/>
      <c r="KFY18" s="75"/>
      <c r="KGM18" s="75"/>
      <c r="KHA18" s="75"/>
      <c r="KHO18" s="75"/>
      <c r="KIC18" s="75"/>
      <c r="KIQ18" s="75"/>
      <c r="KJE18" s="75"/>
      <c r="KJS18" s="75"/>
      <c r="KKG18" s="75"/>
      <c r="KKU18" s="75"/>
      <c r="KLI18" s="75"/>
      <c r="KLW18" s="75"/>
      <c r="KMK18" s="75"/>
      <c r="KMY18" s="75"/>
      <c r="KNM18" s="75"/>
      <c r="KOA18" s="75"/>
      <c r="KOO18" s="75"/>
      <c r="KPC18" s="75"/>
      <c r="KPQ18" s="75"/>
      <c r="KQE18" s="75"/>
      <c r="KQS18" s="75"/>
      <c r="KRG18" s="75"/>
      <c r="KRU18" s="75"/>
      <c r="KSI18" s="75"/>
      <c r="KSW18" s="75"/>
      <c r="KTK18" s="75"/>
      <c r="KTY18" s="75"/>
      <c r="KUM18" s="75"/>
      <c r="KVA18" s="75"/>
      <c r="KVO18" s="75"/>
      <c r="KWC18" s="75"/>
      <c r="KWQ18" s="75"/>
      <c r="KXE18" s="75"/>
      <c r="KXS18" s="75"/>
      <c r="KYG18" s="75"/>
      <c r="KYU18" s="75"/>
      <c r="KZI18" s="75"/>
      <c r="KZW18" s="75"/>
      <c r="LAK18" s="75"/>
      <c r="LAY18" s="75"/>
      <c r="LBM18" s="75"/>
      <c r="LCA18" s="75"/>
      <c r="LCO18" s="75"/>
      <c r="LDC18" s="75"/>
      <c r="LDQ18" s="75"/>
      <c r="LEE18" s="75"/>
      <c r="LES18" s="75"/>
      <c r="LFG18" s="75"/>
      <c r="LFU18" s="75"/>
      <c r="LGI18" s="75"/>
      <c r="LGW18" s="75"/>
      <c r="LHK18" s="75"/>
      <c r="LHY18" s="75"/>
      <c r="LIM18" s="75"/>
      <c r="LJA18" s="75"/>
      <c r="LJO18" s="75"/>
      <c r="LKC18" s="75"/>
      <c r="LKQ18" s="75"/>
      <c r="LLE18" s="75"/>
      <c r="LLS18" s="75"/>
      <c r="LMG18" s="75"/>
      <c r="LMU18" s="75"/>
      <c r="LNI18" s="75"/>
      <c r="LNW18" s="75"/>
      <c r="LOK18" s="75"/>
      <c r="LOY18" s="75"/>
      <c r="LPM18" s="75"/>
      <c r="LQA18" s="75"/>
      <c r="LQO18" s="75"/>
      <c r="LRC18" s="75"/>
      <c r="LRQ18" s="75"/>
      <c r="LSE18" s="75"/>
      <c r="LSS18" s="75"/>
      <c r="LTG18" s="75"/>
      <c r="LTU18" s="75"/>
      <c r="LUI18" s="75"/>
      <c r="LUW18" s="75"/>
      <c r="LVK18" s="75"/>
      <c r="LVY18" s="75"/>
      <c r="LWM18" s="75"/>
      <c r="LXA18" s="75"/>
      <c r="LXO18" s="75"/>
      <c r="LYC18" s="75"/>
      <c r="LYQ18" s="75"/>
      <c r="LZE18" s="75"/>
      <c r="LZS18" s="75"/>
      <c r="MAG18" s="75"/>
      <c r="MAU18" s="75"/>
      <c r="MBI18" s="75"/>
      <c r="MBW18" s="75"/>
      <c r="MCK18" s="75"/>
      <c r="MCY18" s="75"/>
      <c r="MDM18" s="75"/>
      <c r="MEA18" s="75"/>
      <c r="MEO18" s="75"/>
      <c r="MFC18" s="75"/>
      <c r="MFQ18" s="75"/>
      <c r="MGE18" s="75"/>
      <c r="MGS18" s="75"/>
      <c r="MHG18" s="75"/>
      <c r="MHU18" s="75"/>
      <c r="MII18" s="75"/>
      <c r="MIW18" s="75"/>
      <c r="MJK18" s="75"/>
      <c r="MJY18" s="75"/>
      <c r="MKM18" s="75"/>
      <c r="MLA18" s="75"/>
      <c r="MLO18" s="75"/>
      <c r="MMC18" s="75"/>
      <c r="MMQ18" s="75"/>
      <c r="MNE18" s="75"/>
      <c r="MNS18" s="75"/>
      <c r="MOG18" s="75"/>
      <c r="MOU18" s="75"/>
      <c r="MPI18" s="75"/>
      <c r="MPW18" s="75"/>
      <c r="MQK18" s="75"/>
      <c r="MQY18" s="75"/>
      <c r="MRM18" s="75"/>
      <c r="MSA18" s="75"/>
      <c r="MSO18" s="75"/>
      <c r="MTC18" s="75"/>
      <c r="MTQ18" s="75"/>
      <c r="MUE18" s="75"/>
      <c r="MUS18" s="75"/>
      <c r="MVG18" s="75"/>
      <c r="MVU18" s="75"/>
      <c r="MWI18" s="75"/>
      <c r="MWW18" s="75"/>
      <c r="MXK18" s="75"/>
      <c r="MXY18" s="75"/>
      <c r="MYM18" s="75"/>
      <c r="MZA18" s="75"/>
      <c r="MZO18" s="75"/>
      <c r="NAC18" s="75"/>
      <c r="NAQ18" s="75"/>
      <c r="NBE18" s="75"/>
      <c r="NBS18" s="75"/>
      <c r="NCG18" s="75"/>
      <c r="NCU18" s="75"/>
      <c r="NDI18" s="75"/>
      <c r="NDW18" s="75"/>
      <c r="NEK18" s="75"/>
      <c r="NEY18" s="75"/>
      <c r="NFM18" s="75"/>
      <c r="NGA18" s="75"/>
      <c r="NGO18" s="75"/>
      <c r="NHC18" s="75"/>
      <c r="NHQ18" s="75"/>
      <c r="NIE18" s="75"/>
      <c r="NIS18" s="75"/>
      <c r="NJG18" s="75"/>
      <c r="NJU18" s="75"/>
      <c r="NKI18" s="75"/>
      <c r="NKW18" s="75"/>
      <c r="NLK18" s="75"/>
      <c r="NLY18" s="75"/>
      <c r="NMM18" s="75"/>
      <c r="NNA18" s="75"/>
      <c r="NNO18" s="75"/>
      <c r="NOC18" s="75"/>
      <c r="NOQ18" s="75"/>
      <c r="NPE18" s="75"/>
      <c r="NPS18" s="75"/>
      <c r="NQG18" s="75"/>
      <c r="NQU18" s="75"/>
      <c r="NRI18" s="75"/>
      <c r="NRW18" s="75"/>
      <c r="NSK18" s="75"/>
      <c r="NSY18" s="75"/>
      <c r="NTM18" s="75"/>
      <c r="NUA18" s="75"/>
      <c r="NUO18" s="75"/>
      <c r="NVC18" s="75"/>
      <c r="NVQ18" s="75"/>
      <c r="NWE18" s="75"/>
      <c r="NWS18" s="75"/>
      <c r="NXG18" s="75"/>
      <c r="NXU18" s="75"/>
      <c r="NYI18" s="75"/>
      <c r="NYW18" s="75"/>
      <c r="NZK18" s="75"/>
      <c r="NZY18" s="75"/>
      <c r="OAM18" s="75"/>
      <c r="OBA18" s="75"/>
      <c r="OBO18" s="75"/>
      <c r="OCC18" s="75"/>
      <c r="OCQ18" s="75"/>
      <c r="ODE18" s="75"/>
      <c r="ODS18" s="75"/>
      <c r="OEG18" s="75"/>
      <c r="OEU18" s="75"/>
      <c r="OFI18" s="75"/>
      <c r="OFW18" s="75"/>
      <c r="OGK18" s="75"/>
      <c r="OGY18" s="75"/>
      <c r="OHM18" s="75"/>
      <c r="OIA18" s="75"/>
      <c r="OIO18" s="75"/>
      <c r="OJC18" s="75"/>
      <c r="OJQ18" s="75"/>
      <c r="OKE18" s="75"/>
      <c r="OKS18" s="75"/>
      <c r="OLG18" s="75"/>
      <c r="OLU18" s="75"/>
      <c r="OMI18" s="75"/>
      <c r="OMW18" s="75"/>
      <c r="ONK18" s="75"/>
      <c r="ONY18" s="75"/>
      <c r="OOM18" s="75"/>
      <c r="OPA18" s="75"/>
      <c r="OPO18" s="75"/>
      <c r="OQC18" s="75"/>
      <c r="OQQ18" s="75"/>
      <c r="ORE18" s="75"/>
      <c r="ORS18" s="75"/>
      <c r="OSG18" s="75"/>
      <c r="OSU18" s="75"/>
      <c r="OTI18" s="75"/>
      <c r="OTW18" s="75"/>
      <c r="OUK18" s="75"/>
      <c r="OUY18" s="75"/>
      <c r="OVM18" s="75"/>
      <c r="OWA18" s="75"/>
      <c r="OWO18" s="75"/>
      <c r="OXC18" s="75"/>
      <c r="OXQ18" s="75"/>
      <c r="OYE18" s="75"/>
      <c r="OYS18" s="75"/>
      <c r="OZG18" s="75"/>
      <c r="OZU18" s="75"/>
      <c r="PAI18" s="75"/>
      <c r="PAW18" s="75"/>
      <c r="PBK18" s="75"/>
      <c r="PBY18" s="75"/>
      <c r="PCM18" s="75"/>
      <c r="PDA18" s="75"/>
      <c r="PDO18" s="75"/>
      <c r="PEC18" s="75"/>
      <c r="PEQ18" s="75"/>
      <c r="PFE18" s="75"/>
      <c r="PFS18" s="75"/>
      <c r="PGG18" s="75"/>
      <c r="PGU18" s="75"/>
      <c r="PHI18" s="75"/>
      <c r="PHW18" s="75"/>
      <c r="PIK18" s="75"/>
      <c r="PIY18" s="75"/>
      <c r="PJM18" s="75"/>
      <c r="PKA18" s="75"/>
      <c r="PKO18" s="75"/>
      <c r="PLC18" s="75"/>
      <c r="PLQ18" s="75"/>
      <c r="PME18" s="75"/>
      <c r="PMS18" s="75"/>
      <c r="PNG18" s="75"/>
      <c r="PNU18" s="75"/>
      <c r="POI18" s="75"/>
      <c r="POW18" s="75"/>
      <c r="PPK18" s="75"/>
      <c r="PPY18" s="75"/>
      <c r="PQM18" s="75"/>
      <c r="PRA18" s="75"/>
      <c r="PRO18" s="75"/>
      <c r="PSC18" s="75"/>
      <c r="PSQ18" s="75"/>
      <c r="PTE18" s="75"/>
      <c r="PTS18" s="75"/>
      <c r="PUG18" s="75"/>
      <c r="PUU18" s="75"/>
      <c r="PVI18" s="75"/>
      <c r="PVW18" s="75"/>
      <c r="PWK18" s="75"/>
      <c r="PWY18" s="75"/>
      <c r="PXM18" s="75"/>
      <c r="PYA18" s="75"/>
      <c r="PYO18" s="75"/>
      <c r="PZC18" s="75"/>
      <c r="PZQ18" s="75"/>
      <c r="QAE18" s="75"/>
      <c r="QAS18" s="75"/>
      <c r="QBG18" s="75"/>
      <c r="QBU18" s="75"/>
      <c r="QCI18" s="75"/>
      <c r="QCW18" s="75"/>
      <c r="QDK18" s="75"/>
      <c r="QDY18" s="75"/>
      <c r="QEM18" s="75"/>
      <c r="QFA18" s="75"/>
      <c r="QFO18" s="75"/>
      <c r="QGC18" s="75"/>
      <c r="QGQ18" s="75"/>
      <c r="QHE18" s="75"/>
      <c r="QHS18" s="75"/>
      <c r="QIG18" s="75"/>
      <c r="QIU18" s="75"/>
      <c r="QJI18" s="75"/>
      <c r="QJW18" s="75"/>
      <c r="QKK18" s="75"/>
      <c r="QKY18" s="75"/>
      <c r="QLM18" s="75"/>
      <c r="QMA18" s="75"/>
      <c r="QMO18" s="75"/>
      <c r="QNC18" s="75"/>
      <c r="QNQ18" s="75"/>
      <c r="QOE18" s="75"/>
      <c r="QOS18" s="75"/>
      <c r="QPG18" s="75"/>
      <c r="QPU18" s="75"/>
      <c r="QQI18" s="75"/>
      <c r="QQW18" s="75"/>
      <c r="QRK18" s="75"/>
      <c r="QRY18" s="75"/>
      <c r="QSM18" s="75"/>
      <c r="QTA18" s="75"/>
      <c r="QTO18" s="75"/>
      <c r="QUC18" s="75"/>
      <c r="QUQ18" s="75"/>
      <c r="QVE18" s="75"/>
      <c r="QVS18" s="75"/>
      <c r="QWG18" s="75"/>
      <c r="QWU18" s="75"/>
      <c r="QXI18" s="75"/>
      <c r="QXW18" s="75"/>
      <c r="QYK18" s="75"/>
      <c r="QYY18" s="75"/>
      <c r="QZM18" s="75"/>
      <c r="RAA18" s="75"/>
      <c r="RAO18" s="75"/>
      <c r="RBC18" s="75"/>
      <c r="RBQ18" s="75"/>
      <c r="RCE18" s="75"/>
      <c r="RCS18" s="75"/>
      <c r="RDG18" s="75"/>
      <c r="RDU18" s="75"/>
      <c r="REI18" s="75"/>
      <c r="REW18" s="75"/>
      <c r="RFK18" s="75"/>
      <c r="RFY18" s="75"/>
      <c r="RGM18" s="75"/>
      <c r="RHA18" s="75"/>
      <c r="RHO18" s="75"/>
      <c r="RIC18" s="75"/>
      <c r="RIQ18" s="75"/>
      <c r="RJE18" s="75"/>
      <c r="RJS18" s="75"/>
      <c r="RKG18" s="75"/>
      <c r="RKU18" s="75"/>
      <c r="RLI18" s="75"/>
      <c r="RLW18" s="75"/>
      <c r="RMK18" s="75"/>
      <c r="RMY18" s="75"/>
      <c r="RNM18" s="75"/>
      <c r="ROA18" s="75"/>
      <c r="ROO18" s="75"/>
      <c r="RPC18" s="75"/>
      <c r="RPQ18" s="75"/>
      <c r="RQE18" s="75"/>
      <c r="RQS18" s="75"/>
      <c r="RRG18" s="75"/>
      <c r="RRU18" s="75"/>
      <c r="RSI18" s="75"/>
      <c r="RSW18" s="75"/>
      <c r="RTK18" s="75"/>
      <c r="RTY18" s="75"/>
      <c r="RUM18" s="75"/>
      <c r="RVA18" s="75"/>
      <c r="RVO18" s="75"/>
      <c r="RWC18" s="75"/>
      <c r="RWQ18" s="75"/>
      <c r="RXE18" s="75"/>
      <c r="RXS18" s="75"/>
      <c r="RYG18" s="75"/>
      <c r="RYU18" s="75"/>
      <c r="RZI18" s="75"/>
      <c r="RZW18" s="75"/>
      <c r="SAK18" s="75"/>
      <c r="SAY18" s="75"/>
      <c r="SBM18" s="75"/>
      <c r="SCA18" s="75"/>
      <c r="SCO18" s="75"/>
      <c r="SDC18" s="75"/>
      <c r="SDQ18" s="75"/>
      <c r="SEE18" s="75"/>
      <c r="SES18" s="75"/>
      <c r="SFG18" s="75"/>
      <c r="SFU18" s="75"/>
      <c r="SGI18" s="75"/>
      <c r="SGW18" s="75"/>
      <c r="SHK18" s="75"/>
      <c r="SHY18" s="75"/>
      <c r="SIM18" s="75"/>
      <c r="SJA18" s="75"/>
      <c r="SJO18" s="75"/>
      <c r="SKC18" s="75"/>
      <c r="SKQ18" s="75"/>
      <c r="SLE18" s="75"/>
      <c r="SLS18" s="75"/>
      <c r="SMG18" s="75"/>
      <c r="SMU18" s="75"/>
      <c r="SNI18" s="75"/>
      <c r="SNW18" s="75"/>
      <c r="SOK18" s="75"/>
      <c r="SOY18" s="75"/>
      <c r="SPM18" s="75"/>
      <c r="SQA18" s="75"/>
      <c r="SQO18" s="75"/>
      <c r="SRC18" s="75"/>
      <c r="SRQ18" s="75"/>
      <c r="SSE18" s="75"/>
      <c r="SSS18" s="75"/>
      <c r="STG18" s="75"/>
      <c r="STU18" s="75"/>
      <c r="SUI18" s="75"/>
      <c r="SUW18" s="75"/>
      <c r="SVK18" s="75"/>
      <c r="SVY18" s="75"/>
      <c r="SWM18" s="75"/>
      <c r="SXA18" s="75"/>
      <c r="SXO18" s="75"/>
      <c r="SYC18" s="75"/>
      <c r="SYQ18" s="75"/>
      <c r="SZE18" s="75"/>
      <c r="SZS18" s="75"/>
      <c r="TAG18" s="75"/>
      <c r="TAU18" s="75"/>
      <c r="TBI18" s="75"/>
      <c r="TBW18" s="75"/>
      <c r="TCK18" s="75"/>
      <c r="TCY18" s="75"/>
      <c r="TDM18" s="75"/>
      <c r="TEA18" s="75"/>
      <c r="TEO18" s="75"/>
      <c r="TFC18" s="75"/>
      <c r="TFQ18" s="75"/>
      <c r="TGE18" s="75"/>
      <c r="TGS18" s="75"/>
      <c r="THG18" s="75"/>
      <c r="THU18" s="75"/>
      <c r="TII18" s="75"/>
      <c r="TIW18" s="75"/>
      <c r="TJK18" s="75"/>
      <c r="TJY18" s="75"/>
      <c r="TKM18" s="75"/>
      <c r="TLA18" s="75"/>
      <c r="TLO18" s="75"/>
      <c r="TMC18" s="75"/>
      <c r="TMQ18" s="75"/>
      <c r="TNE18" s="75"/>
      <c r="TNS18" s="75"/>
      <c r="TOG18" s="75"/>
      <c r="TOU18" s="75"/>
      <c r="TPI18" s="75"/>
      <c r="TPW18" s="75"/>
      <c r="TQK18" s="75"/>
      <c r="TQY18" s="75"/>
      <c r="TRM18" s="75"/>
      <c r="TSA18" s="75"/>
      <c r="TSO18" s="75"/>
      <c r="TTC18" s="75"/>
      <c r="TTQ18" s="75"/>
      <c r="TUE18" s="75"/>
      <c r="TUS18" s="75"/>
      <c r="TVG18" s="75"/>
      <c r="TVU18" s="75"/>
      <c r="TWI18" s="75"/>
      <c r="TWW18" s="75"/>
      <c r="TXK18" s="75"/>
      <c r="TXY18" s="75"/>
      <c r="TYM18" s="75"/>
      <c r="TZA18" s="75"/>
      <c r="TZO18" s="75"/>
      <c r="UAC18" s="75"/>
      <c r="UAQ18" s="75"/>
      <c r="UBE18" s="75"/>
      <c r="UBS18" s="75"/>
      <c r="UCG18" s="75"/>
      <c r="UCU18" s="75"/>
      <c r="UDI18" s="75"/>
      <c r="UDW18" s="75"/>
      <c r="UEK18" s="75"/>
      <c r="UEY18" s="75"/>
      <c r="UFM18" s="75"/>
      <c r="UGA18" s="75"/>
      <c r="UGO18" s="75"/>
      <c r="UHC18" s="75"/>
      <c r="UHQ18" s="75"/>
      <c r="UIE18" s="75"/>
      <c r="UIS18" s="75"/>
      <c r="UJG18" s="75"/>
      <c r="UJU18" s="75"/>
      <c r="UKI18" s="75"/>
      <c r="UKW18" s="75"/>
      <c r="ULK18" s="75"/>
      <c r="ULY18" s="75"/>
      <c r="UMM18" s="75"/>
      <c r="UNA18" s="75"/>
      <c r="UNO18" s="75"/>
      <c r="UOC18" s="75"/>
      <c r="UOQ18" s="75"/>
      <c r="UPE18" s="75"/>
      <c r="UPS18" s="75"/>
      <c r="UQG18" s="75"/>
      <c r="UQU18" s="75"/>
      <c r="URI18" s="75"/>
      <c r="URW18" s="75"/>
      <c r="USK18" s="75"/>
      <c r="USY18" s="75"/>
      <c r="UTM18" s="75"/>
      <c r="UUA18" s="75"/>
      <c r="UUO18" s="75"/>
      <c r="UVC18" s="75"/>
      <c r="UVQ18" s="75"/>
      <c r="UWE18" s="75"/>
      <c r="UWS18" s="75"/>
      <c r="UXG18" s="75"/>
      <c r="UXU18" s="75"/>
      <c r="UYI18" s="75"/>
      <c r="UYW18" s="75"/>
      <c r="UZK18" s="75"/>
      <c r="UZY18" s="75"/>
      <c r="VAM18" s="75"/>
      <c r="VBA18" s="75"/>
      <c r="VBO18" s="75"/>
      <c r="VCC18" s="75"/>
      <c r="VCQ18" s="75"/>
      <c r="VDE18" s="75"/>
      <c r="VDS18" s="75"/>
      <c r="VEG18" s="75"/>
      <c r="VEU18" s="75"/>
      <c r="VFI18" s="75"/>
      <c r="VFW18" s="75"/>
      <c r="VGK18" s="75"/>
      <c r="VGY18" s="75"/>
      <c r="VHM18" s="75"/>
      <c r="VIA18" s="75"/>
      <c r="VIO18" s="75"/>
      <c r="VJC18" s="75"/>
      <c r="VJQ18" s="75"/>
      <c r="VKE18" s="75"/>
      <c r="VKS18" s="75"/>
      <c r="VLG18" s="75"/>
      <c r="VLU18" s="75"/>
      <c r="VMI18" s="75"/>
      <c r="VMW18" s="75"/>
      <c r="VNK18" s="75"/>
      <c r="VNY18" s="75"/>
      <c r="VOM18" s="75"/>
      <c r="VPA18" s="75"/>
      <c r="VPO18" s="75"/>
      <c r="VQC18" s="75"/>
      <c r="VQQ18" s="75"/>
      <c r="VRE18" s="75"/>
      <c r="VRS18" s="75"/>
      <c r="VSG18" s="75"/>
      <c r="VSU18" s="75"/>
      <c r="VTI18" s="75"/>
      <c r="VTW18" s="75"/>
      <c r="VUK18" s="75"/>
      <c r="VUY18" s="75"/>
      <c r="VVM18" s="75"/>
      <c r="VWA18" s="75"/>
      <c r="VWO18" s="75"/>
      <c r="VXC18" s="75"/>
      <c r="VXQ18" s="75"/>
      <c r="VYE18" s="75"/>
      <c r="VYS18" s="75"/>
      <c r="VZG18" s="75"/>
      <c r="VZU18" s="75"/>
      <c r="WAI18" s="75"/>
      <c r="WAW18" s="75"/>
      <c r="WBK18" s="75"/>
      <c r="WBY18" s="75"/>
      <c r="WCM18" s="75"/>
      <c r="WDA18" s="75"/>
      <c r="WDO18" s="75"/>
      <c r="WEC18" s="75"/>
      <c r="WEQ18" s="75"/>
      <c r="WFE18" s="75"/>
      <c r="WFS18" s="75"/>
      <c r="WGG18" s="75"/>
      <c r="WGU18" s="75"/>
      <c r="WHI18" s="75"/>
      <c r="WHW18" s="75"/>
      <c r="WIK18" s="75"/>
      <c r="WIY18" s="75"/>
      <c r="WJM18" s="75"/>
      <c r="WKA18" s="75"/>
      <c r="WKO18" s="75"/>
      <c r="WLC18" s="75"/>
      <c r="WLQ18" s="75"/>
      <c r="WME18" s="75"/>
      <c r="WMS18" s="75"/>
      <c r="WNG18" s="75"/>
      <c r="WNU18" s="75"/>
      <c r="WOI18" s="75"/>
      <c r="WOW18" s="75"/>
      <c r="WPK18" s="75"/>
      <c r="WPY18" s="75"/>
      <c r="WQM18" s="75"/>
      <c r="WRA18" s="75"/>
      <c r="WRO18" s="75"/>
      <c r="WSC18" s="75"/>
      <c r="WSQ18" s="75"/>
      <c r="WTE18" s="75"/>
      <c r="WTS18" s="75"/>
      <c r="WUG18" s="75"/>
      <c r="WUU18" s="75"/>
      <c r="WVI18" s="75"/>
      <c r="WVW18" s="75"/>
      <c r="WWK18" s="75"/>
      <c r="WWY18" s="75"/>
      <c r="WXM18" s="75"/>
      <c r="WYA18" s="75"/>
      <c r="WYO18" s="75"/>
      <c r="WZC18" s="75"/>
      <c r="WZQ18" s="75"/>
      <c r="XAE18" s="75"/>
      <c r="XAS18" s="75"/>
      <c r="XBG18" s="75"/>
      <c r="XBU18" s="75"/>
      <c r="XCI18" s="75"/>
      <c r="XCW18" s="75"/>
      <c r="XDK18" s="75"/>
      <c r="XDY18" s="75"/>
      <c r="XEM18" s="75"/>
      <c r="XFA18" s="75"/>
    </row>
    <row r="19" spans="1:1023 1037:2045 2059:3067 3081:4089 4103:5111 5125:6133 6147:7155 7169:8191 8205:9213 9227:10235 10249:11257 11271:12279 12293:13301 13315:14323 14337:15359 15373:16381" s="74" customFormat="1" x14ac:dyDescent="0.2">
      <c r="A19" s="76" t="s">
        <v>91</v>
      </c>
      <c r="B19" s="98" t="e">
        <f>'[8]Soy Complex'!AK$19</f>
        <v>#REF!</v>
      </c>
      <c r="C19" s="99" t="e">
        <f>'[8]Soy Complex'!AL$19</f>
        <v>#REF!</v>
      </c>
      <c r="D19" s="99" t="e">
        <f>'[8]Soy Complex'!AM$19</f>
        <v>#REF!</v>
      </c>
      <c r="E19" s="99" t="e">
        <f>'[8]Soy Complex'!AN$19</f>
        <v>#REF!</v>
      </c>
      <c r="F19" s="99" t="e">
        <f>'[8]Soy Complex'!AO$19</f>
        <v>#REF!</v>
      </c>
      <c r="G19" s="99" t="e">
        <f>'[8]Soy Complex'!AP$19</f>
        <v>#DIV/0!</v>
      </c>
      <c r="H19" s="99" t="e">
        <f>'[8]Soy Complex'!AQ$19</f>
        <v>#DIV/0!</v>
      </c>
      <c r="I19" s="99" t="e">
        <f>'[8]Soy Complex'!AR$19</f>
        <v>#DIV/0!</v>
      </c>
      <c r="J19" s="99" t="e">
        <f>'[8]Soy Complex'!AS$19</f>
        <v>#DIV/0!</v>
      </c>
      <c r="K19" s="99" t="e">
        <f>'[8]Soy Complex'!AT$19</f>
        <v>#REF!</v>
      </c>
      <c r="L19" s="99" t="e">
        <f>'[8]Soy Complex'!AU$19</f>
        <v>#REF!</v>
      </c>
      <c r="M19" s="99" t="e">
        <f>'[8]Soy Complex'!AV$19</f>
        <v>#REF!</v>
      </c>
      <c r="N19" s="99" t="e">
        <f>'[8]Soy Complex'!AW$19</f>
        <v>#REF!</v>
      </c>
      <c r="O19" s="100" t="e">
        <f>'[8]Soy Complex'!AX$19</f>
        <v>#REF!</v>
      </c>
      <c r="P19" s="99" t="e">
        <f>'[8]Soy Complex'!AY$19</f>
        <v>#REF!</v>
      </c>
      <c r="Q19" s="99" t="e">
        <f>'[8]Soy Complex'!AZ$19</f>
        <v>#REF!</v>
      </c>
      <c r="R19" s="99" t="e">
        <f>'[8]Soy Complex'!BA$19</f>
        <v>#REF!</v>
      </c>
      <c r="S19" s="99" t="e">
        <f>'[8]Soy Complex'!BB$19</f>
        <v>#REF!</v>
      </c>
      <c r="T19" s="99" t="e">
        <f>'[8]Soy Complex'!BC$19</f>
        <v>#REF!</v>
      </c>
      <c r="U19" s="99" t="e">
        <f>'[8]Soy Complex'!BD$19</f>
        <v>#REF!</v>
      </c>
      <c r="V19" s="99" t="e">
        <f>'[8]Soy Complex'!BE$19</f>
        <v>#REF!</v>
      </c>
      <c r="W19" s="99" t="e">
        <f>'[8]Soy Complex'!BF$19</f>
        <v>#REF!</v>
      </c>
      <c r="X19" s="99" t="e">
        <f>'[8]Soy Complex'!BG$19</f>
        <v>#REF!</v>
      </c>
      <c r="Y19" s="99" t="e">
        <f>'[8]Soy Complex'!BH$19</f>
        <v>#REF!</v>
      </c>
      <c r="Z19" s="99" t="e">
        <f>'[8]Soy Complex'!BI$19</f>
        <v>#REF!</v>
      </c>
      <c r="AA19" s="101" t="e">
        <f>'[8]Soy Complex'!BJ$19</f>
        <v>#REF!</v>
      </c>
      <c r="AB19" s="101" t="e">
        <f>'[8]Soy Complex'!BK$19</f>
        <v>#REF!</v>
      </c>
      <c r="AC19" s="102" t="e">
        <f>'[8]Soy Complex'!BL$19</f>
        <v>#REF!</v>
      </c>
      <c r="AD19" s="102" t="e">
        <f>'[8]Soy Complex'!BM$19</f>
        <v>#REF!</v>
      </c>
      <c r="AE19" s="102" t="e">
        <f>'[8]Soy Complex'!BN$19</f>
        <v>#REF!</v>
      </c>
      <c r="AF19" s="102" t="e">
        <f>'[8]Soy Complex'!BO$19</f>
        <v>#REF!</v>
      </c>
      <c r="AG19" s="102" t="e">
        <f>'[8]Soy Complex'!BP$19</f>
        <v>#REF!</v>
      </c>
      <c r="AH19" s="102" t="e">
        <f>'[8]Soy Complex'!BQ$19</f>
        <v>#REF!</v>
      </c>
      <c r="AI19" s="102" t="e">
        <f>'[8]Soy Complex'!BR$19</f>
        <v>#REF!</v>
      </c>
      <c r="AJ19" s="102" t="e">
        <f>'[8]Soy Complex'!BS$19</f>
        <v>#REF!</v>
      </c>
      <c r="AK19" s="102" t="e">
        <f>'[8]Soy Complex'!BT$19</f>
        <v>#REF!</v>
      </c>
      <c r="AL19" s="102" t="e">
        <f>'[8]Soy Complex'!BU$19</f>
        <v>#REF!</v>
      </c>
      <c r="AM19" s="102" t="e">
        <f>'[8]Soy Complex'!BV$19</f>
        <v>#REF!</v>
      </c>
      <c r="AN19" s="102" t="e">
        <f>'[8]Soy Complex'!BW$19</f>
        <v>#REF!</v>
      </c>
      <c r="AO19" s="101" t="e">
        <f>'[8]Soy Complex'!BX$19</f>
        <v>#REF!</v>
      </c>
      <c r="AP19" s="103" t="e">
        <f>'[8]Soy Complex'!BY$19</f>
        <v>#REF!</v>
      </c>
      <c r="AQ19" s="103" t="e">
        <f>'[8]Soy Complex'!BZ$19</f>
        <v>#REF!</v>
      </c>
      <c r="AR19" s="103" t="e">
        <f>'[8]Soy Complex'!CA$19</f>
        <v>#REF!</v>
      </c>
      <c r="AS19" s="103">
        <f>'[8]Soy Complex'!CB$19</f>
        <v>0</v>
      </c>
      <c r="AT19" s="103">
        <f>'[8]Soy Complex'!CC$19</f>
        <v>0</v>
      </c>
      <c r="AU19" s="103">
        <f>'[8]Soy Complex'!CD$19</f>
        <v>0</v>
      </c>
      <c r="AV19" s="103">
        <f>'[8]Soy Complex'!CE$19</f>
        <v>0</v>
      </c>
      <c r="AW19" s="103">
        <f>'[8]Soy Complex'!CF$19</f>
        <v>0</v>
      </c>
      <c r="AX19" s="103">
        <f>'[8]Soy Complex'!CG$19</f>
        <v>0</v>
      </c>
      <c r="AY19" s="103">
        <f>'[8]Soy Complex'!CH$19</f>
        <v>0</v>
      </c>
      <c r="AZ19" s="103">
        <f>'[8]Soy Complex'!CI$19</f>
        <v>0</v>
      </c>
      <c r="BA19" s="103">
        <f>'[8]Soy Complex'!CJ$19</f>
        <v>0</v>
      </c>
      <c r="BB19" s="103">
        <f>'[8]Soy Complex'!CK$19</f>
        <v>0</v>
      </c>
      <c r="BC19" s="103">
        <f>'[8]Soy Complex'!CL$19</f>
        <v>0</v>
      </c>
      <c r="BD19" s="103">
        <f>'[8]Soy Complex'!CM$19</f>
        <v>0</v>
      </c>
      <c r="BE19" s="103">
        <f>'[8]Soy Complex'!CN$19</f>
        <v>0</v>
      </c>
      <c r="BS19" s="75"/>
      <c r="CG19" s="75"/>
      <c r="CU19" s="75"/>
      <c r="DI19" s="75"/>
      <c r="DW19" s="75"/>
      <c r="EK19" s="75"/>
      <c r="EY19" s="75"/>
      <c r="FM19" s="75"/>
      <c r="GA19" s="75"/>
      <c r="GO19" s="75"/>
      <c r="HC19" s="75"/>
      <c r="HQ19" s="75"/>
      <c r="IE19" s="75"/>
      <c r="IS19" s="75"/>
      <c r="JG19" s="75"/>
      <c r="JU19" s="75"/>
      <c r="KI19" s="75"/>
      <c r="KW19" s="75"/>
      <c r="LK19" s="75"/>
      <c r="LY19" s="75"/>
      <c r="MM19" s="75"/>
      <c r="NA19" s="75"/>
      <c r="NO19" s="75"/>
      <c r="OC19" s="75"/>
      <c r="OQ19" s="75"/>
      <c r="PE19" s="75"/>
      <c r="PS19" s="75"/>
      <c r="QG19" s="75"/>
      <c r="QU19" s="75"/>
      <c r="RI19" s="75"/>
      <c r="RW19" s="75"/>
      <c r="SK19" s="75"/>
      <c r="SY19" s="75"/>
      <c r="TM19" s="75"/>
      <c r="UA19" s="75"/>
      <c r="UO19" s="75"/>
      <c r="VC19" s="75"/>
      <c r="VQ19" s="75"/>
      <c r="WE19" s="75"/>
      <c r="WS19" s="75"/>
      <c r="XG19" s="75"/>
      <c r="XU19" s="75"/>
      <c r="YI19" s="75"/>
      <c r="YW19" s="75"/>
      <c r="ZK19" s="75"/>
      <c r="ZY19" s="75"/>
      <c r="AAM19" s="75"/>
      <c r="ABA19" s="75"/>
      <c r="ABO19" s="75"/>
      <c r="ACC19" s="75"/>
      <c r="ACQ19" s="75"/>
      <c r="ADE19" s="75"/>
      <c r="ADS19" s="75"/>
      <c r="AEG19" s="75"/>
      <c r="AEU19" s="75"/>
      <c r="AFI19" s="75"/>
      <c r="AFW19" s="75"/>
      <c r="AGK19" s="75"/>
      <c r="AGY19" s="75"/>
      <c r="AHM19" s="75"/>
      <c r="AIA19" s="75"/>
      <c r="AIO19" s="75"/>
      <c r="AJC19" s="75"/>
      <c r="AJQ19" s="75"/>
      <c r="AKE19" s="75"/>
      <c r="AKS19" s="75"/>
      <c r="ALG19" s="75"/>
      <c r="ALU19" s="75"/>
      <c r="AMI19" s="75"/>
      <c r="AMW19" s="75"/>
      <c r="ANK19" s="75"/>
      <c r="ANY19" s="75"/>
      <c r="AOM19" s="75"/>
      <c r="APA19" s="75"/>
      <c r="APO19" s="75"/>
      <c r="AQC19" s="75"/>
      <c r="AQQ19" s="75"/>
      <c r="ARE19" s="75"/>
      <c r="ARS19" s="75"/>
      <c r="ASG19" s="75"/>
      <c r="ASU19" s="75"/>
      <c r="ATI19" s="75"/>
      <c r="ATW19" s="75"/>
      <c r="AUK19" s="75"/>
      <c r="AUY19" s="75"/>
      <c r="AVM19" s="75"/>
      <c r="AWA19" s="75"/>
      <c r="AWO19" s="75"/>
      <c r="AXC19" s="75"/>
      <c r="AXQ19" s="75"/>
      <c r="AYE19" s="75"/>
      <c r="AYS19" s="75"/>
      <c r="AZG19" s="75"/>
      <c r="AZU19" s="75"/>
      <c r="BAI19" s="75"/>
      <c r="BAW19" s="75"/>
      <c r="BBK19" s="75"/>
      <c r="BBY19" s="75"/>
      <c r="BCM19" s="75"/>
      <c r="BDA19" s="75"/>
      <c r="BDO19" s="75"/>
      <c r="BEC19" s="75"/>
      <c r="BEQ19" s="75"/>
      <c r="BFE19" s="75"/>
      <c r="BFS19" s="75"/>
      <c r="BGG19" s="75"/>
      <c r="BGU19" s="75"/>
      <c r="BHI19" s="75"/>
      <c r="BHW19" s="75"/>
      <c r="BIK19" s="75"/>
      <c r="BIY19" s="75"/>
      <c r="BJM19" s="75"/>
      <c r="BKA19" s="75"/>
      <c r="BKO19" s="75"/>
      <c r="BLC19" s="75"/>
      <c r="BLQ19" s="75"/>
      <c r="BME19" s="75"/>
      <c r="BMS19" s="75"/>
      <c r="BNG19" s="75"/>
      <c r="BNU19" s="75"/>
      <c r="BOI19" s="75"/>
      <c r="BOW19" s="75"/>
      <c r="BPK19" s="75"/>
      <c r="BPY19" s="75"/>
      <c r="BQM19" s="75"/>
      <c r="BRA19" s="75"/>
      <c r="BRO19" s="75"/>
      <c r="BSC19" s="75"/>
      <c r="BSQ19" s="75"/>
      <c r="BTE19" s="75"/>
      <c r="BTS19" s="75"/>
      <c r="BUG19" s="75"/>
      <c r="BUU19" s="75"/>
      <c r="BVI19" s="75"/>
      <c r="BVW19" s="75"/>
      <c r="BWK19" s="75"/>
      <c r="BWY19" s="75"/>
      <c r="BXM19" s="75"/>
      <c r="BYA19" s="75"/>
      <c r="BYO19" s="75"/>
      <c r="BZC19" s="75"/>
      <c r="BZQ19" s="75"/>
      <c r="CAE19" s="75"/>
      <c r="CAS19" s="75"/>
      <c r="CBG19" s="75"/>
      <c r="CBU19" s="75"/>
      <c r="CCI19" s="75"/>
      <c r="CCW19" s="75"/>
      <c r="CDK19" s="75"/>
      <c r="CDY19" s="75"/>
      <c r="CEM19" s="75"/>
      <c r="CFA19" s="75"/>
      <c r="CFO19" s="75"/>
      <c r="CGC19" s="75"/>
      <c r="CGQ19" s="75"/>
      <c r="CHE19" s="75"/>
      <c r="CHS19" s="75"/>
      <c r="CIG19" s="75"/>
      <c r="CIU19" s="75"/>
      <c r="CJI19" s="75"/>
      <c r="CJW19" s="75"/>
      <c r="CKK19" s="75"/>
      <c r="CKY19" s="75"/>
      <c r="CLM19" s="75"/>
      <c r="CMA19" s="75"/>
      <c r="CMO19" s="75"/>
      <c r="CNC19" s="75"/>
      <c r="CNQ19" s="75"/>
      <c r="COE19" s="75"/>
      <c r="COS19" s="75"/>
      <c r="CPG19" s="75"/>
      <c r="CPU19" s="75"/>
      <c r="CQI19" s="75"/>
      <c r="CQW19" s="75"/>
      <c r="CRK19" s="75"/>
      <c r="CRY19" s="75"/>
      <c r="CSM19" s="75"/>
      <c r="CTA19" s="75"/>
      <c r="CTO19" s="75"/>
      <c r="CUC19" s="75"/>
      <c r="CUQ19" s="75"/>
      <c r="CVE19" s="75"/>
      <c r="CVS19" s="75"/>
      <c r="CWG19" s="75"/>
      <c r="CWU19" s="75"/>
      <c r="CXI19" s="75"/>
      <c r="CXW19" s="75"/>
      <c r="CYK19" s="75"/>
      <c r="CYY19" s="75"/>
      <c r="CZM19" s="75"/>
      <c r="DAA19" s="75"/>
      <c r="DAO19" s="75"/>
      <c r="DBC19" s="75"/>
      <c r="DBQ19" s="75"/>
      <c r="DCE19" s="75"/>
      <c r="DCS19" s="75"/>
      <c r="DDG19" s="75"/>
      <c r="DDU19" s="75"/>
      <c r="DEI19" s="75"/>
      <c r="DEW19" s="75"/>
      <c r="DFK19" s="75"/>
      <c r="DFY19" s="75"/>
      <c r="DGM19" s="75"/>
      <c r="DHA19" s="75"/>
      <c r="DHO19" s="75"/>
      <c r="DIC19" s="75"/>
      <c r="DIQ19" s="75"/>
      <c r="DJE19" s="75"/>
      <c r="DJS19" s="75"/>
      <c r="DKG19" s="75"/>
      <c r="DKU19" s="75"/>
      <c r="DLI19" s="75"/>
      <c r="DLW19" s="75"/>
      <c r="DMK19" s="75"/>
      <c r="DMY19" s="75"/>
      <c r="DNM19" s="75"/>
      <c r="DOA19" s="75"/>
      <c r="DOO19" s="75"/>
      <c r="DPC19" s="75"/>
      <c r="DPQ19" s="75"/>
      <c r="DQE19" s="75"/>
      <c r="DQS19" s="75"/>
      <c r="DRG19" s="75"/>
      <c r="DRU19" s="75"/>
      <c r="DSI19" s="75"/>
      <c r="DSW19" s="75"/>
      <c r="DTK19" s="75"/>
      <c r="DTY19" s="75"/>
      <c r="DUM19" s="75"/>
      <c r="DVA19" s="75"/>
      <c r="DVO19" s="75"/>
      <c r="DWC19" s="75"/>
      <c r="DWQ19" s="75"/>
      <c r="DXE19" s="75"/>
      <c r="DXS19" s="75"/>
      <c r="DYG19" s="75"/>
      <c r="DYU19" s="75"/>
      <c r="DZI19" s="75"/>
      <c r="DZW19" s="75"/>
      <c r="EAK19" s="75"/>
      <c r="EAY19" s="75"/>
      <c r="EBM19" s="75"/>
      <c r="ECA19" s="75"/>
      <c r="ECO19" s="75"/>
      <c r="EDC19" s="75"/>
      <c r="EDQ19" s="75"/>
      <c r="EEE19" s="75"/>
      <c r="EES19" s="75"/>
      <c r="EFG19" s="75"/>
      <c r="EFU19" s="75"/>
      <c r="EGI19" s="75"/>
      <c r="EGW19" s="75"/>
      <c r="EHK19" s="75"/>
      <c r="EHY19" s="75"/>
      <c r="EIM19" s="75"/>
      <c r="EJA19" s="75"/>
      <c r="EJO19" s="75"/>
      <c r="EKC19" s="75"/>
      <c r="EKQ19" s="75"/>
      <c r="ELE19" s="75"/>
      <c r="ELS19" s="75"/>
      <c r="EMG19" s="75"/>
      <c r="EMU19" s="75"/>
      <c r="ENI19" s="75"/>
      <c r="ENW19" s="75"/>
      <c r="EOK19" s="75"/>
      <c r="EOY19" s="75"/>
      <c r="EPM19" s="75"/>
      <c r="EQA19" s="75"/>
      <c r="EQO19" s="75"/>
      <c r="ERC19" s="75"/>
      <c r="ERQ19" s="75"/>
      <c r="ESE19" s="75"/>
      <c r="ESS19" s="75"/>
      <c r="ETG19" s="75"/>
      <c r="ETU19" s="75"/>
      <c r="EUI19" s="75"/>
      <c r="EUW19" s="75"/>
      <c r="EVK19" s="75"/>
      <c r="EVY19" s="75"/>
      <c r="EWM19" s="75"/>
      <c r="EXA19" s="75"/>
      <c r="EXO19" s="75"/>
      <c r="EYC19" s="75"/>
      <c r="EYQ19" s="75"/>
      <c r="EZE19" s="75"/>
      <c r="EZS19" s="75"/>
      <c r="FAG19" s="75"/>
      <c r="FAU19" s="75"/>
      <c r="FBI19" s="75"/>
      <c r="FBW19" s="75"/>
      <c r="FCK19" s="75"/>
      <c r="FCY19" s="75"/>
      <c r="FDM19" s="75"/>
      <c r="FEA19" s="75"/>
      <c r="FEO19" s="75"/>
      <c r="FFC19" s="75"/>
      <c r="FFQ19" s="75"/>
      <c r="FGE19" s="75"/>
      <c r="FGS19" s="75"/>
      <c r="FHG19" s="75"/>
      <c r="FHU19" s="75"/>
      <c r="FII19" s="75"/>
      <c r="FIW19" s="75"/>
      <c r="FJK19" s="75"/>
      <c r="FJY19" s="75"/>
      <c r="FKM19" s="75"/>
      <c r="FLA19" s="75"/>
      <c r="FLO19" s="75"/>
      <c r="FMC19" s="75"/>
      <c r="FMQ19" s="75"/>
      <c r="FNE19" s="75"/>
      <c r="FNS19" s="75"/>
      <c r="FOG19" s="75"/>
      <c r="FOU19" s="75"/>
      <c r="FPI19" s="75"/>
      <c r="FPW19" s="75"/>
      <c r="FQK19" s="75"/>
      <c r="FQY19" s="75"/>
      <c r="FRM19" s="75"/>
      <c r="FSA19" s="75"/>
      <c r="FSO19" s="75"/>
      <c r="FTC19" s="75"/>
      <c r="FTQ19" s="75"/>
      <c r="FUE19" s="75"/>
      <c r="FUS19" s="75"/>
      <c r="FVG19" s="75"/>
      <c r="FVU19" s="75"/>
      <c r="FWI19" s="75"/>
      <c r="FWW19" s="75"/>
      <c r="FXK19" s="75"/>
      <c r="FXY19" s="75"/>
      <c r="FYM19" s="75"/>
      <c r="FZA19" s="75"/>
      <c r="FZO19" s="75"/>
      <c r="GAC19" s="75"/>
      <c r="GAQ19" s="75"/>
      <c r="GBE19" s="75"/>
      <c r="GBS19" s="75"/>
      <c r="GCG19" s="75"/>
      <c r="GCU19" s="75"/>
      <c r="GDI19" s="75"/>
      <c r="GDW19" s="75"/>
      <c r="GEK19" s="75"/>
      <c r="GEY19" s="75"/>
      <c r="GFM19" s="75"/>
      <c r="GGA19" s="75"/>
      <c r="GGO19" s="75"/>
      <c r="GHC19" s="75"/>
      <c r="GHQ19" s="75"/>
      <c r="GIE19" s="75"/>
      <c r="GIS19" s="75"/>
      <c r="GJG19" s="75"/>
      <c r="GJU19" s="75"/>
      <c r="GKI19" s="75"/>
      <c r="GKW19" s="75"/>
      <c r="GLK19" s="75"/>
      <c r="GLY19" s="75"/>
      <c r="GMM19" s="75"/>
      <c r="GNA19" s="75"/>
      <c r="GNO19" s="75"/>
      <c r="GOC19" s="75"/>
      <c r="GOQ19" s="75"/>
      <c r="GPE19" s="75"/>
      <c r="GPS19" s="75"/>
      <c r="GQG19" s="75"/>
      <c r="GQU19" s="75"/>
      <c r="GRI19" s="75"/>
      <c r="GRW19" s="75"/>
      <c r="GSK19" s="75"/>
      <c r="GSY19" s="75"/>
      <c r="GTM19" s="75"/>
      <c r="GUA19" s="75"/>
      <c r="GUO19" s="75"/>
      <c r="GVC19" s="75"/>
      <c r="GVQ19" s="75"/>
      <c r="GWE19" s="75"/>
      <c r="GWS19" s="75"/>
      <c r="GXG19" s="75"/>
      <c r="GXU19" s="75"/>
      <c r="GYI19" s="75"/>
      <c r="GYW19" s="75"/>
      <c r="GZK19" s="75"/>
      <c r="GZY19" s="75"/>
      <c r="HAM19" s="75"/>
      <c r="HBA19" s="75"/>
      <c r="HBO19" s="75"/>
      <c r="HCC19" s="75"/>
      <c r="HCQ19" s="75"/>
      <c r="HDE19" s="75"/>
      <c r="HDS19" s="75"/>
      <c r="HEG19" s="75"/>
      <c r="HEU19" s="75"/>
      <c r="HFI19" s="75"/>
      <c r="HFW19" s="75"/>
      <c r="HGK19" s="75"/>
      <c r="HGY19" s="75"/>
      <c r="HHM19" s="75"/>
      <c r="HIA19" s="75"/>
      <c r="HIO19" s="75"/>
      <c r="HJC19" s="75"/>
      <c r="HJQ19" s="75"/>
      <c r="HKE19" s="75"/>
      <c r="HKS19" s="75"/>
      <c r="HLG19" s="75"/>
      <c r="HLU19" s="75"/>
      <c r="HMI19" s="75"/>
      <c r="HMW19" s="75"/>
      <c r="HNK19" s="75"/>
      <c r="HNY19" s="75"/>
      <c r="HOM19" s="75"/>
      <c r="HPA19" s="75"/>
      <c r="HPO19" s="75"/>
      <c r="HQC19" s="75"/>
      <c r="HQQ19" s="75"/>
      <c r="HRE19" s="75"/>
      <c r="HRS19" s="75"/>
      <c r="HSG19" s="75"/>
      <c r="HSU19" s="75"/>
      <c r="HTI19" s="75"/>
      <c r="HTW19" s="75"/>
      <c r="HUK19" s="75"/>
      <c r="HUY19" s="75"/>
      <c r="HVM19" s="75"/>
      <c r="HWA19" s="75"/>
      <c r="HWO19" s="75"/>
      <c r="HXC19" s="75"/>
      <c r="HXQ19" s="75"/>
      <c r="HYE19" s="75"/>
      <c r="HYS19" s="75"/>
      <c r="HZG19" s="75"/>
      <c r="HZU19" s="75"/>
      <c r="IAI19" s="75"/>
      <c r="IAW19" s="75"/>
      <c r="IBK19" s="75"/>
      <c r="IBY19" s="75"/>
      <c r="ICM19" s="75"/>
      <c r="IDA19" s="75"/>
      <c r="IDO19" s="75"/>
      <c r="IEC19" s="75"/>
      <c r="IEQ19" s="75"/>
      <c r="IFE19" s="75"/>
      <c r="IFS19" s="75"/>
      <c r="IGG19" s="75"/>
      <c r="IGU19" s="75"/>
      <c r="IHI19" s="75"/>
      <c r="IHW19" s="75"/>
      <c r="IIK19" s="75"/>
      <c r="IIY19" s="75"/>
      <c r="IJM19" s="75"/>
      <c r="IKA19" s="75"/>
      <c r="IKO19" s="75"/>
      <c r="ILC19" s="75"/>
      <c r="ILQ19" s="75"/>
      <c r="IME19" s="75"/>
      <c r="IMS19" s="75"/>
      <c r="ING19" s="75"/>
      <c r="INU19" s="75"/>
      <c r="IOI19" s="75"/>
      <c r="IOW19" s="75"/>
      <c r="IPK19" s="75"/>
      <c r="IPY19" s="75"/>
      <c r="IQM19" s="75"/>
      <c r="IRA19" s="75"/>
      <c r="IRO19" s="75"/>
      <c r="ISC19" s="75"/>
      <c r="ISQ19" s="75"/>
      <c r="ITE19" s="75"/>
      <c r="ITS19" s="75"/>
      <c r="IUG19" s="75"/>
      <c r="IUU19" s="75"/>
      <c r="IVI19" s="75"/>
      <c r="IVW19" s="75"/>
      <c r="IWK19" s="75"/>
      <c r="IWY19" s="75"/>
      <c r="IXM19" s="75"/>
      <c r="IYA19" s="75"/>
      <c r="IYO19" s="75"/>
      <c r="IZC19" s="75"/>
      <c r="IZQ19" s="75"/>
      <c r="JAE19" s="75"/>
      <c r="JAS19" s="75"/>
      <c r="JBG19" s="75"/>
      <c r="JBU19" s="75"/>
      <c r="JCI19" s="75"/>
      <c r="JCW19" s="75"/>
      <c r="JDK19" s="75"/>
      <c r="JDY19" s="75"/>
      <c r="JEM19" s="75"/>
      <c r="JFA19" s="75"/>
      <c r="JFO19" s="75"/>
      <c r="JGC19" s="75"/>
      <c r="JGQ19" s="75"/>
      <c r="JHE19" s="75"/>
      <c r="JHS19" s="75"/>
      <c r="JIG19" s="75"/>
      <c r="JIU19" s="75"/>
      <c r="JJI19" s="75"/>
      <c r="JJW19" s="75"/>
      <c r="JKK19" s="75"/>
      <c r="JKY19" s="75"/>
      <c r="JLM19" s="75"/>
      <c r="JMA19" s="75"/>
      <c r="JMO19" s="75"/>
      <c r="JNC19" s="75"/>
      <c r="JNQ19" s="75"/>
      <c r="JOE19" s="75"/>
      <c r="JOS19" s="75"/>
      <c r="JPG19" s="75"/>
      <c r="JPU19" s="75"/>
      <c r="JQI19" s="75"/>
      <c r="JQW19" s="75"/>
      <c r="JRK19" s="75"/>
      <c r="JRY19" s="75"/>
      <c r="JSM19" s="75"/>
      <c r="JTA19" s="75"/>
      <c r="JTO19" s="75"/>
      <c r="JUC19" s="75"/>
      <c r="JUQ19" s="75"/>
      <c r="JVE19" s="75"/>
      <c r="JVS19" s="75"/>
      <c r="JWG19" s="75"/>
      <c r="JWU19" s="75"/>
      <c r="JXI19" s="75"/>
      <c r="JXW19" s="75"/>
      <c r="JYK19" s="75"/>
      <c r="JYY19" s="75"/>
      <c r="JZM19" s="75"/>
      <c r="KAA19" s="75"/>
      <c r="KAO19" s="75"/>
      <c r="KBC19" s="75"/>
      <c r="KBQ19" s="75"/>
      <c r="KCE19" s="75"/>
      <c r="KCS19" s="75"/>
      <c r="KDG19" s="75"/>
      <c r="KDU19" s="75"/>
      <c r="KEI19" s="75"/>
      <c r="KEW19" s="75"/>
      <c r="KFK19" s="75"/>
      <c r="KFY19" s="75"/>
      <c r="KGM19" s="75"/>
      <c r="KHA19" s="75"/>
      <c r="KHO19" s="75"/>
      <c r="KIC19" s="75"/>
      <c r="KIQ19" s="75"/>
      <c r="KJE19" s="75"/>
      <c r="KJS19" s="75"/>
      <c r="KKG19" s="75"/>
      <c r="KKU19" s="75"/>
      <c r="KLI19" s="75"/>
      <c r="KLW19" s="75"/>
      <c r="KMK19" s="75"/>
      <c r="KMY19" s="75"/>
      <c r="KNM19" s="75"/>
      <c r="KOA19" s="75"/>
      <c r="KOO19" s="75"/>
      <c r="KPC19" s="75"/>
      <c r="KPQ19" s="75"/>
      <c r="KQE19" s="75"/>
      <c r="KQS19" s="75"/>
      <c r="KRG19" s="75"/>
      <c r="KRU19" s="75"/>
      <c r="KSI19" s="75"/>
      <c r="KSW19" s="75"/>
      <c r="KTK19" s="75"/>
      <c r="KTY19" s="75"/>
      <c r="KUM19" s="75"/>
      <c r="KVA19" s="75"/>
      <c r="KVO19" s="75"/>
      <c r="KWC19" s="75"/>
      <c r="KWQ19" s="75"/>
      <c r="KXE19" s="75"/>
      <c r="KXS19" s="75"/>
      <c r="KYG19" s="75"/>
      <c r="KYU19" s="75"/>
      <c r="KZI19" s="75"/>
      <c r="KZW19" s="75"/>
      <c r="LAK19" s="75"/>
      <c r="LAY19" s="75"/>
      <c r="LBM19" s="75"/>
      <c r="LCA19" s="75"/>
      <c r="LCO19" s="75"/>
      <c r="LDC19" s="75"/>
      <c r="LDQ19" s="75"/>
      <c r="LEE19" s="75"/>
      <c r="LES19" s="75"/>
      <c r="LFG19" s="75"/>
      <c r="LFU19" s="75"/>
      <c r="LGI19" s="75"/>
      <c r="LGW19" s="75"/>
      <c r="LHK19" s="75"/>
      <c r="LHY19" s="75"/>
      <c r="LIM19" s="75"/>
      <c r="LJA19" s="75"/>
      <c r="LJO19" s="75"/>
      <c r="LKC19" s="75"/>
      <c r="LKQ19" s="75"/>
      <c r="LLE19" s="75"/>
      <c r="LLS19" s="75"/>
      <c r="LMG19" s="75"/>
      <c r="LMU19" s="75"/>
      <c r="LNI19" s="75"/>
      <c r="LNW19" s="75"/>
      <c r="LOK19" s="75"/>
      <c r="LOY19" s="75"/>
      <c r="LPM19" s="75"/>
      <c r="LQA19" s="75"/>
      <c r="LQO19" s="75"/>
      <c r="LRC19" s="75"/>
      <c r="LRQ19" s="75"/>
      <c r="LSE19" s="75"/>
      <c r="LSS19" s="75"/>
      <c r="LTG19" s="75"/>
      <c r="LTU19" s="75"/>
      <c r="LUI19" s="75"/>
      <c r="LUW19" s="75"/>
      <c r="LVK19" s="75"/>
      <c r="LVY19" s="75"/>
      <c r="LWM19" s="75"/>
      <c r="LXA19" s="75"/>
      <c r="LXO19" s="75"/>
      <c r="LYC19" s="75"/>
      <c r="LYQ19" s="75"/>
      <c r="LZE19" s="75"/>
      <c r="LZS19" s="75"/>
      <c r="MAG19" s="75"/>
      <c r="MAU19" s="75"/>
      <c r="MBI19" s="75"/>
      <c r="MBW19" s="75"/>
      <c r="MCK19" s="75"/>
      <c r="MCY19" s="75"/>
      <c r="MDM19" s="75"/>
      <c r="MEA19" s="75"/>
      <c r="MEO19" s="75"/>
      <c r="MFC19" s="75"/>
      <c r="MFQ19" s="75"/>
      <c r="MGE19" s="75"/>
      <c r="MGS19" s="75"/>
      <c r="MHG19" s="75"/>
      <c r="MHU19" s="75"/>
      <c r="MII19" s="75"/>
      <c r="MIW19" s="75"/>
      <c r="MJK19" s="75"/>
      <c r="MJY19" s="75"/>
      <c r="MKM19" s="75"/>
      <c r="MLA19" s="75"/>
      <c r="MLO19" s="75"/>
      <c r="MMC19" s="75"/>
      <c r="MMQ19" s="75"/>
      <c r="MNE19" s="75"/>
      <c r="MNS19" s="75"/>
      <c r="MOG19" s="75"/>
      <c r="MOU19" s="75"/>
      <c r="MPI19" s="75"/>
      <c r="MPW19" s="75"/>
      <c r="MQK19" s="75"/>
      <c r="MQY19" s="75"/>
      <c r="MRM19" s="75"/>
      <c r="MSA19" s="75"/>
      <c r="MSO19" s="75"/>
      <c r="MTC19" s="75"/>
      <c r="MTQ19" s="75"/>
      <c r="MUE19" s="75"/>
      <c r="MUS19" s="75"/>
      <c r="MVG19" s="75"/>
      <c r="MVU19" s="75"/>
      <c r="MWI19" s="75"/>
      <c r="MWW19" s="75"/>
      <c r="MXK19" s="75"/>
      <c r="MXY19" s="75"/>
      <c r="MYM19" s="75"/>
      <c r="MZA19" s="75"/>
      <c r="MZO19" s="75"/>
      <c r="NAC19" s="75"/>
      <c r="NAQ19" s="75"/>
      <c r="NBE19" s="75"/>
      <c r="NBS19" s="75"/>
      <c r="NCG19" s="75"/>
      <c r="NCU19" s="75"/>
      <c r="NDI19" s="75"/>
      <c r="NDW19" s="75"/>
      <c r="NEK19" s="75"/>
      <c r="NEY19" s="75"/>
      <c r="NFM19" s="75"/>
      <c r="NGA19" s="75"/>
      <c r="NGO19" s="75"/>
      <c r="NHC19" s="75"/>
      <c r="NHQ19" s="75"/>
      <c r="NIE19" s="75"/>
      <c r="NIS19" s="75"/>
      <c r="NJG19" s="75"/>
      <c r="NJU19" s="75"/>
      <c r="NKI19" s="75"/>
      <c r="NKW19" s="75"/>
      <c r="NLK19" s="75"/>
      <c r="NLY19" s="75"/>
      <c r="NMM19" s="75"/>
      <c r="NNA19" s="75"/>
      <c r="NNO19" s="75"/>
      <c r="NOC19" s="75"/>
      <c r="NOQ19" s="75"/>
      <c r="NPE19" s="75"/>
      <c r="NPS19" s="75"/>
      <c r="NQG19" s="75"/>
      <c r="NQU19" s="75"/>
      <c r="NRI19" s="75"/>
      <c r="NRW19" s="75"/>
      <c r="NSK19" s="75"/>
      <c r="NSY19" s="75"/>
      <c r="NTM19" s="75"/>
      <c r="NUA19" s="75"/>
      <c r="NUO19" s="75"/>
      <c r="NVC19" s="75"/>
      <c r="NVQ19" s="75"/>
      <c r="NWE19" s="75"/>
      <c r="NWS19" s="75"/>
      <c r="NXG19" s="75"/>
      <c r="NXU19" s="75"/>
      <c r="NYI19" s="75"/>
      <c r="NYW19" s="75"/>
      <c r="NZK19" s="75"/>
      <c r="NZY19" s="75"/>
      <c r="OAM19" s="75"/>
      <c r="OBA19" s="75"/>
      <c r="OBO19" s="75"/>
      <c r="OCC19" s="75"/>
      <c r="OCQ19" s="75"/>
      <c r="ODE19" s="75"/>
      <c r="ODS19" s="75"/>
      <c r="OEG19" s="75"/>
      <c r="OEU19" s="75"/>
      <c r="OFI19" s="75"/>
      <c r="OFW19" s="75"/>
      <c r="OGK19" s="75"/>
      <c r="OGY19" s="75"/>
      <c r="OHM19" s="75"/>
      <c r="OIA19" s="75"/>
      <c r="OIO19" s="75"/>
      <c r="OJC19" s="75"/>
      <c r="OJQ19" s="75"/>
      <c r="OKE19" s="75"/>
      <c r="OKS19" s="75"/>
      <c r="OLG19" s="75"/>
      <c r="OLU19" s="75"/>
      <c r="OMI19" s="75"/>
      <c r="OMW19" s="75"/>
      <c r="ONK19" s="75"/>
      <c r="ONY19" s="75"/>
      <c r="OOM19" s="75"/>
      <c r="OPA19" s="75"/>
      <c r="OPO19" s="75"/>
      <c r="OQC19" s="75"/>
      <c r="OQQ19" s="75"/>
      <c r="ORE19" s="75"/>
      <c r="ORS19" s="75"/>
      <c r="OSG19" s="75"/>
      <c r="OSU19" s="75"/>
      <c r="OTI19" s="75"/>
      <c r="OTW19" s="75"/>
      <c r="OUK19" s="75"/>
      <c r="OUY19" s="75"/>
      <c r="OVM19" s="75"/>
      <c r="OWA19" s="75"/>
      <c r="OWO19" s="75"/>
      <c r="OXC19" s="75"/>
      <c r="OXQ19" s="75"/>
      <c r="OYE19" s="75"/>
      <c r="OYS19" s="75"/>
      <c r="OZG19" s="75"/>
      <c r="OZU19" s="75"/>
      <c r="PAI19" s="75"/>
      <c r="PAW19" s="75"/>
      <c r="PBK19" s="75"/>
      <c r="PBY19" s="75"/>
      <c r="PCM19" s="75"/>
      <c r="PDA19" s="75"/>
      <c r="PDO19" s="75"/>
      <c r="PEC19" s="75"/>
      <c r="PEQ19" s="75"/>
      <c r="PFE19" s="75"/>
      <c r="PFS19" s="75"/>
      <c r="PGG19" s="75"/>
      <c r="PGU19" s="75"/>
      <c r="PHI19" s="75"/>
      <c r="PHW19" s="75"/>
      <c r="PIK19" s="75"/>
      <c r="PIY19" s="75"/>
      <c r="PJM19" s="75"/>
      <c r="PKA19" s="75"/>
      <c r="PKO19" s="75"/>
      <c r="PLC19" s="75"/>
      <c r="PLQ19" s="75"/>
      <c r="PME19" s="75"/>
      <c r="PMS19" s="75"/>
      <c r="PNG19" s="75"/>
      <c r="PNU19" s="75"/>
      <c r="POI19" s="75"/>
      <c r="POW19" s="75"/>
      <c r="PPK19" s="75"/>
      <c r="PPY19" s="75"/>
      <c r="PQM19" s="75"/>
      <c r="PRA19" s="75"/>
      <c r="PRO19" s="75"/>
      <c r="PSC19" s="75"/>
      <c r="PSQ19" s="75"/>
      <c r="PTE19" s="75"/>
      <c r="PTS19" s="75"/>
      <c r="PUG19" s="75"/>
      <c r="PUU19" s="75"/>
      <c r="PVI19" s="75"/>
      <c r="PVW19" s="75"/>
      <c r="PWK19" s="75"/>
      <c r="PWY19" s="75"/>
      <c r="PXM19" s="75"/>
      <c r="PYA19" s="75"/>
      <c r="PYO19" s="75"/>
      <c r="PZC19" s="75"/>
      <c r="PZQ19" s="75"/>
      <c r="QAE19" s="75"/>
      <c r="QAS19" s="75"/>
      <c r="QBG19" s="75"/>
      <c r="QBU19" s="75"/>
      <c r="QCI19" s="75"/>
      <c r="QCW19" s="75"/>
      <c r="QDK19" s="75"/>
      <c r="QDY19" s="75"/>
      <c r="QEM19" s="75"/>
      <c r="QFA19" s="75"/>
      <c r="QFO19" s="75"/>
      <c r="QGC19" s="75"/>
      <c r="QGQ19" s="75"/>
      <c r="QHE19" s="75"/>
      <c r="QHS19" s="75"/>
      <c r="QIG19" s="75"/>
      <c r="QIU19" s="75"/>
      <c r="QJI19" s="75"/>
      <c r="QJW19" s="75"/>
      <c r="QKK19" s="75"/>
      <c r="QKY19" s="75"/>
      <c r="QLM19" s="75"/>
      <c r="QMA19" s="75"/>
      <c r="QMO19" s="75"/>
      <c r="QNC19" s="75"/>
      <c r="QNQ19" s="75"/>
      <c r="QOE19" s="75"/>
      <c r="QOS19" s="75"/>
      <c r="QPG19" s="75"/>
      <c r="QPU19" s="75"/>
      <c r="QQI19" s="75"/>
      <c r="QQW19" s="75"/>
      <c r="QRK19" s="75"/>
      <c r="QRY19" s="75"/>
      <c r="QSM19" s="75"/>
      <c r="QTA19" s="75"/>
      <c r="QTO19" s="75"/>
      <c r="QUC19" s="75"/>
      <c r="QUQ19" s="75"/>
      <c r="QVE19" s="75"/>
      <c r="QVS19" s="75"/>
      <c r="QWG19" s="75"/>
      <c r="QWU19" s="75"/>
      <c r="QXI19" s="75"/>
      <c r="QXW19" s="75"/>
      <c r="QYK19" s="75"/>
      <c r="QYY19" s="75"/>
      <c r="QZM19" s="75"/>
      <c r="RAA19" s="75"/>
      <c r="RAO19" s="75"/>
      <c r="RBC19" s="75"/>
      <c r="RBQ19" s="75"/>
      <c r="RCE19" s="75"/>
      <c r="RCS19" s="75"/>
      <c r="RDG19" s="75"/>
      <c r="RDU19" s="75"/>
      <c r="REI19" s="75"/>
      <c r="REW19" s="75"/>
      <c r="RFK19" s="75"/>
      <c r="RFY19" s="75"/>
      <c r="RGM19" s="75"/>
      <c r="RHA19" s="75"/>
      <c r="RHO19" s="75"/>
      <c r="RIC19" s="75"/>
      <c r="RIQ19" s="75"/>
      <c r="RJE19" s="75"/>
      <c r="RJS19" s="75"/>
      <c r="RKG19" s="75"/>
      <c r="RKU19" s="75"/>
      <c r="RLI19" s="75"/>
      <c r="RLW19" s="75"/>
      <c r="RMK19" s="75"/>
      <c r="RMY19" s="75"/>
      <c r="RNM19" s="75"/>
      <c r="ROA19" s="75"/>
      <c r="ROO19" s="75"/>
      <c r="RPC19" s="75"/>
      <c r="RPQ19" s="75"/>
      <c r="RQE19" s="75"/>
      <c r="RQS19" s="75"/>
      <c r="RRG19" s="75"/>
      <c r="RRU19" s="75"/>
      <c r="RSI19" s="75"/>
      <c r="RSW19" s="75"/>
      <c r="RTK19" s="75"/>
      <c r="RTY19" s="75"/>
      <c r="RUM19" s="75"/>
      <c r="RVA19" s="75"/>
      <c r="RVO19" s="75"/>
      <c r="RWC19" s="75"/>
      <c r="RWQ19" s="75"/>
      <c r="RXE19" s="75"/>
      <c r="RXS19" s="75"/>
      <c r="RYG19" s="75"/>
      <c r="RYU19" s="75"/>
      <c r="RZI19" s="75"/>
      <c r="RZW19" s="75"/>
      <c r="SAK19" s="75"/>
      <c r="SAY19" s="75"/>
      <c r="SBM19" s="75"/>
      <c r="SCA19" s="75"/>
      <c r="SCO19" s="75"/>
      <c r="SDC19" s="75"/>
      <c r="SDQ19" s="75"/>
      <c r="SEE19" s="75"/>
      <c r="SES19" s="75"/>
      <c r="SFG19" s="75"/>
      <c r="SFU19" s="75"/>
      <c r="SGI19" s="75"/>
      <c r="SGW19" s="75"/>
      <c r="SHK19" s="75"/>
      <c r="SHY19" s="75"/>
      <c r="SIM19" s="75"/>
      <c r="SJA19" s="75"/>
      <c r="SJO19" s="75"/>
      <c r="SKC19" s="75"/>
      <c r="SKQ19" s="75"/>
      <c r="SLE19" s="75"/>
      <c r="SLS19" s="75"/>
      <c r="SMG19" s="75"/>
      <c r="SMU19" s="75"/>
      <c r="SNI19" s="75"/>
      <c r="SNW19" s="75"/>
      <c r="SOK19" s="75"/>
      <c r="SOY19" s="75"/>
      <c r="SPM19" s="75"/>
      <c r="SQA19" s="75"/>
      <c r="SQO19" s="75"/>
      <c r="SRC19" s="75"/>
      <c r="SRQ19" s="75"/>
      <c r="SSE19" s="75"/>
      <c r="SSS19" s="75"/>
      <c r="STG19" s="75"/>
      <c r="STU19" s="75"/>
      <c r="SUI19" s="75"/>
      <c r="SUW19" s="75"/>
      <c r="SVK19" s="75"/>
      <c r="SVY19" s="75"/>
      <c r="SWM19" s="75"/>
      <c r="SXA19" s="75"/>
      <c r="SXO19" s="75"/>
      <c r="SYC19" s="75"/>
      <c r="SYQ19" s="75"/>
      <c r="SZE19" s="75"/>
      <c r="SZS19" s="75"/>
      <c r="TAG19" s="75"/>
      <c r="TAU19" s="75"/>
      <c r="TBI19" s="75"/>
      <c r="TBW19" s="75"/>
      <c r="TCK19" s="75"/>
      <c r="TCY19" s="75"/>
      <c r="TDM19" s="75"/>
      <c r="TEA19" s="75"/>
      <c r="TEO19" s="75"/>
      <c r="TFC19" s="75"/>
      <c r="TFQ19" s="75"/>
      <c r="TGE19" s="75"/>
      <c r="TGS19" s="75"/>
      <c r="THG19" s="75"/>
      <c r="THU19" s="75"/>
      <c r="TII19" s="75"/>
      <c r="TIW19" s="75"/>
      <c r="TJK19" s="75"/>
      <c r="TJY19" s="75"/>
      <c r="TKM19" s="75"/>
      <c r="TLA19" s="75"/>
      <c r="TLO19" s="75"/>
      <c r="TMC19" s="75"/>
      <c r="TMQ19" s="75"/>
      <c r="TNE19" s="75"/>
      <c r="TNS19" s="75"/>
      <c r="TOG19" s="75"/>
      <c r="TOU19" s="75"/>
      <c r="TPI19" s="75"/>
      <c r="TPW19" s="75"/>
      <c r="TQK19" s="75"/>
      <c r="TQY19" s="75"/>
      <c r="TRM19" s="75"/>
      <c r="TSA19" s="75"/>
      <c r="TSO19" s="75"/>
      <c r="TTC19" s="75"/>
      <c r="TTQ19" s="75"/>
      <c r="TUE19" s="75"/>
      <c r="TUS19" s="75"/>
      <c r="TVG19" s="75"/>
      <c r="TVU19" s="75"/>
      <c r="TWI19" s="75"/>
      <c r="TWW19" s="75"/>
      <c r="TXK19" s="75"/>
      <c r="TXY19" s="75"/>
      <c r="TYM19" s="75"/>
      <c r="TZA19" s="75"/>
      <c r="TZO19" s="75"/>
      <c r="UAC19" s="75"/>
      <c r="UAQ19" s="75"/>
      <c r="UBE19" s="75"/>
      <c r="UBS19" s="75"/>
      <c r="UCG19" s="75"/>
      <c r="UCU19" s="75"/>
      <c r="UDI19" s="75"/>
      <c r="UDW19" s="75"/>
      <c r="UEK19" s="75"/>
      <c r="UEY19" s="75"/>
      <c r="UFM19" s="75"/>
      <c r="UGA19" s="75"/>
      <c r="UGO19" s="75"/>
      <c r="UHC19" s="75"/>
      <c r="UHQ19" s="75"/>
      <c r="UIE19" s="75"/>
      <c r="UIS19" s="75"/>
      <c r="UJG19" s="75"/>
      <c r="UJU19" s="75"/>
      <c r="UKI19" s="75"/>
      <c r="UKW19" s="75"/>
      <c r="ULK19" s="75"/>
      <c r="ULY19" s="75"/>
      <c r="UMM19" s="75"/>
      <c r="UNA19" s="75"/>
      <c r="UNO19" s="75"/>
      <c r="UOC19" s="75"/>
      <c r="UOQ19" s="75"/>
      <c r="UPE19" s="75"/>
      <c r="UPS19" s="75"/>
      <c r="UQG19" s="75"/>
      <c r="UQU19" s="75"/>
      <c r="URI19" s="75"/>
      <c r="URW19" s="75"/>
      <c r="USK19" s="75"/>
      <c r="USY19" s="75"/>
      <c r="UTM19" s="75"/>
      <c r="UUA19" s="75"/>
      <c r="UUO19" s="75"/>
      <c r="UVC19" s="75"/>
      <c r="UVQ19" s="75"/>
      <c r="UWE19" s="75"/>
      <c r="UWS19" s="75"/>
      <c r="UXG19" s="75"/>
      <c r="UXU19" s="75"/>
      <c r="UYI19" s="75"/>
      <c r="UYW19" s="75"/>
      <c r="UZK19" s="75"/>
      <c r="UZY19" s="75"/>
      <c r="VAM19" s="75"/>
      <c r="VBA19" s="75"/>
      <c r="VBO19" s="75"/>
      <c r="VCC19" s="75"/>
      <c r="VCQ19" s="75"/>
      <c r="VDE19" s="75"/>
      <c r="VDS19" s="75"/>
      <c r="VEG19" s="75"/>
      <c r="VEU19" s="75"/>
      <c r="VFI19" s="75"/>
      <c r="VFW19" s="75"/>
      <c r="VGK19" s="75"/>
      <c r="VGY19" s="75"/>
      <c r="VHM19" s="75"/>
      <c r="VIA19" s="75"/>
      <c r="VIO19" s="75"/>
      <c r="VJC19" s="75"/>
      <c r="VJQ19" s="75"/>
      <c r="VKE19" s="75"/>
      <c r="VKS19" s="75"/>
      <c r="VLG19" s="75"/>
      <c r="VLU19" s="75"/>
      <c r="VMI19" s="75"/>
      <c r="VMW19" s="75"/>
      <c r="VNK19" s="75"/>
      <c r="VNY19" s="75"/>
      <c r="VOM19" s="75"/>
      <c r="VPA19" s="75"/>
      <c r="VPO19" s="75"/>
      <c r="VQC19" s="75"/>
      <c r="VQQ19" s="75"/>
      <c r="VRE19" s="75"/>
      <c r="VRS19" s="75"/>
      <c r="VSG19" s="75"/>
      <c r="VSU19" s="75"/>
      <c r="VTI19" s="75"/>
      <c r="VTW19" s="75"/>
      <c r="VUK19" s="75"/>
      <c r="VUY19" s="75"/>
      <c r="VVM19" s="75"/>
      <c r="VWA19" s="75"/>
      <c r="VWO19" s="75"/>
      <c r="VXC19" s="75"/>
      <c r="VXQ19" s="75"/>
      <c r="VYE19" s="75"/>
      <c r="VYS19" s="75"/>
      <c r="VZG19" s="75"/>
      <c r="VZU19" s="75"/>
      <c r="WAI19" s="75"/>
      <c r="WAW19" s="75"/>
      <c r="WBK19" s="75"/>
      <c r="WBY19" s="75"/>
      <c r="WCM19" s="75"/>
      <c r="WDA19" s="75"/>
      <c r="WDO19" s="75"/>
      <c r="WEC19" s="75"/>
      <c r="WEQ19" s="75"/>
      <c r="WFE19" s="75"/>
      <c r="WFS19" s="75"/>
      <c r="WGG19" s="75"/>
      <c r="WGU19" s="75"/>
      <c r="WHI19" s="75"/>
      <c r="WHW19" s="75"/>
      <c r="WIK19" s="75"/>
      <c r="WIY19" s="75"/>
      <c r="WJM19" s="75"/>
      <c r="WKA19" s="75"/>
      <c r="WKO19" s="75"/>
      <c r="WLC19" s="75"/>
      <c r="WLQ19" s="75"/>
      <c r="WME19" s="75"/>
      <c r="WMS19" s="75"/>
      <c r="WNG19" s="75"/>
      <c r="WNU19" s="75"/>
      <c r="WOI19" s="75"/>
      <c r="WOW19" s="75"/>
      <c r="WPK19" s="75"/>
      <c r="WPY19" s="75"/>
      <c r="WQM19" s="75"/>
      <c r="WRA19" s="75"/>
      <c r="WRO19" s="75"/>
      <c r="WSC19" s="75"/>
      <c r="WSQ19" s="75"/>
      <c r="WTE19" s="75"/>
      <c r="WTS19" s="75"/>
      <c r="WUG19" s="75"/>
      <c r="WUU19" s="75"/>
      <c r="WVI19" s="75"/>
      <c r="WVW19" s="75"/>
      <c r="WWK19" s="75"/>
      <c r="WWY19" s="75"/>
      <c r="WXM19" s="75"/>
      <c r="WYA19" s="75"/>
      <c r="WYO19" s="75"/>
      <c r="WZC19" s="75"/>
      <c r="WZQ19" s="75"/>
      <c r="XAE19" s="75"/>
      <c r="XAS19" s="75"/>
      <c r="XBG19" s="75"/>
      <c r="XBU19" s="75"/>
      <c r="XCI19" s="75"/>
      <c r="XCW19" s="75"/>
      <c r="XDK19" s="75"/>
      <c r="XDY19" s="75"/>
      <c r="XEM19" s="75"/>
      <c r="XFA19" s="75"/>
    </row>
    <row r="20" spans="1:1023 1037:2045 2059:3067 3081:4089 4103:5111 5125:6133 6147:7155 7169:8191 8205:9213 9227:10235 10249:11257 11271:12279 12293:13301 13315:14323 14337:15359 15373:16381" s="74" customFormat="1" x14ac:dyDescent="0.2">
      <c r="A20" s="104" t="s">
        <v>92</v>
      </c>
      <c r="B20" s="105" t="e">
        <f>'[8]Soy Complex'!AK$20</f>
        <v>#REF!</v>
      </c>
      <c r="C20" s="106" t="e">
        <f>'[8]Soy Complex'!AL$20</f>
        <v>#REF!</v>
      </c>
      <c r="D20" s="106" t="e">
        <f>'[8]Soy Complex'!AM$20</f>
        <v>#REF!</v>
      </c>
      <c r="E20" s="106" t="e">
        <f>'[8]Soy Complex'!AN$20</f>
        <v>#REF!</v>
      </c>
      <c r="F20" s="106" t="e">
        <f>'[8]Soy Complex'!AO$20</f>
        <v>#REF!</v>
      </c>
      <c r="G20" s="106" t="e">
        <f>'[8]Soy Complex'!AP$20</f>
        <v>#REF!</v>
      </c>
      <c r="H20" s="106" t="e">
        <f>'[8]Soy Complex'!AQ$20</f>
        <v>#REF!</v>
      </c>
      <c r="I20" s="106" t="e">
        <f>'[8]Soy Complex'!AR$20</f>
        <v>#REF!</v>
      </c>
      <c r="J20" s="106" t="e">
        <f>'[8]Soy Complex'!AS$20</f>
        <v>#REF!</v>
      </c>
      <c r="K20" s="106" t="e">
        <f>'[8]Soy Complex'!AT$20</f>
        <v>#REF!</v>
      </c>
      <c r="L20" s="106" t="e">
        <f>'[8]Soy Complex'!AU$20</f>
        <v>#REF!</v>
      </c>
      <c r="M20" s="106" t="e">
        <f>'[8]Soy Complex'!AV$20</f>
        <v>#REF!</v>
      </c>
      <c r="N20" s="106" t="e">
        <f>'[8]Soy Complex'!AW$20</f>
        <v>#REF!</v>
      </c>
      <c r="O20" s="107" t="e">
        <f>'[8]Soy Complex'!AX$20</f>
        <v>#REF!</v>
      </c>
      <c r="P20" s="106" t="e">
        <f>'[8]Soy Complex'!AY$20</f>
        <v>#REF!</v>
      </c>
      <c r="Q20" s="106" t="e">
        <f>'[8]Soy Complex'!AZ$20</f>
        <v>#REF!</v>
      </c>
      <c r="R20" s="106" t="e">
        <f>'[8]Soy Complex'!BA$20</f>
        <v>#REF!</v>
      </c>
      <c r="S20" s="106" t="e">
        <f>'[8]Soy Complex'!BB$20</f>
        <v>#REF!</v>
      </c>
      <c r="T20" s="106" t="e">
        <f>'[8]Soy Complex'!BC$20</f>
        <v>#REF!</v>
      </c>
      <c r="U20" s="106" t="e">
        <f>'[8]Soy Complex'!BD$20</f>
        <v>#REF!</v>
      </c>
      <c r="V20" s="106" t="e">
        <f>'[8]Soy Complex'!BE$20</f>
        <v>#REF!</v>
      </c>
      <c r="W20" s="106" t="e">
        <f>'[8]Soy Complex'!BF$20</f>
        <v>#REF!</v>
      </c>
      <c r="X20" s="106" t="e">
        <f>'[8]Soy Complex'!BG$20</f>
        <v>#REF!</v>
      </c>
      <c r="Y20" s="106" t="e">
        <f>'[8]Soy Complex'!BH$20</f>
        <v>#REF!</v>
      </c>
      <c r="Z20" s="106" t="e">
        <f>'[8]Soy Complex'!BI$20</f>
        <v>#REF!</v>
      </c>
      <c r="AA20" s="108" t="e">
        <f>'[8]Soy Complex'!BJ$20</f>
        <v>#REF!</v>
      </c>
      <c r="AB20" s="108" t="e">
        <f>'[8]Soy Complex'!BK$20</f>
        <v>#REF!</v>
      </c>
      <c r="AC20" s="109" t="e">
        <f>'[8]Soy Complex'!BL$20</f>
        <v>#REF!</v>
      </c>
      <c r="AD20" s="109" t="e">
        <f>'[8]Soy Complex'!BM$20</f>
        <v>#REF!</v>
      </c>
      <c r="AE20" s="109" t="e">
        <f>'[8]Soy Complex'!BN$20</f>
        <v>#REF!</v>
      </c>
      <c r="AF20" s="109" t="e">
        <f>'[8]Soy Complex'!BO$20</f>
        <v>#REF!</v>
      </c>
      <c r="AG20" s="109" t="e">
        <f>'[8]Soy Complex'!BP$20</f>
        <v>#REF!</v>
      </c>
      <c r="AH20" s="109" t="e">
        <f>'[8]Soy Complex'!BQ$20</f>
        <v>#REF!</v>
      </c>
      <c r="AI20" s="109" t="e">
        <f>'[8]Soy Complex'!BR$20</f>
        <v>#REF!</v>
      </c>
      <c r="AJ20" s="109" t="e">
        <f>'[8]Soy Complex'!BS$20</f>
        <v>#REF!</v>
      </c>
      <c r="AK20" s="109" t="e">
        <f>'[8]Soy Complex'!BT$20</f>
        <v>#REF!</v>
      </c>
      <c r="AL20" s="109" t="e">
        <f>'[8]Soy Complex'!BU$20</f>
        <v>#REF!</v>
      </c>
      <c r="AM20" s="109" t="e">
        <f>'[8]Soy Complex'!BV$20</f>
        <v>#REF!</v>
      </c>
      <c r="AN20" s="109" t="e">
        <f>'[8]Soy Complex'!BW$20</f>
        <v>#REF!</v>
      </c>
      <c r="AO20" s="108" t="e">
        <f>'[8]Soy Complex'!BX$20</f>
        <v>#REF!</v>
      </c>
      <c r="AP20" s="110" t="e">
        <f>'[8]Soy Complex'!BY$20</f>
        <v>#REF!</v>
      </c>
      <c r="AQ20" s="110" t="e">
        <f>'[8]Soy Complex'!BZ$20</f>
        <v>#REF!</v>
      </c>
      <c r="AR20" s="110" t="e">
        <f>'[8]Soy Complex'!CA$20</f>
        <v>#REF!</v>
      </c>
      <c r="AS20" s="110">
        <f>'[8]Soy Complex'!CB$20</f>
        <v>0</v>
      </c>
      <c r="AT20" s="110">
        <f>'[8]Soy Complex'!CC$20</f>
        <v>0</v>
      </c>
      <c r="AU20" s="110">
        <f>'[8]Soy Complex'!CD$20</f>
        <v>0</v>
      </c>
      <c r="AV20" s="110">
        <f>'[8]Soy Complex'!CE$20</f>
        <v>0</v>
      </c>
      <c r="AW20" s="110">
        <f>'[8]Soy Complex'!CF$20</f>
        <v>0</v>
      </c>
      <c r="AX20" s="110">
        <f>'[8]Soy Complex'!CG$20</f>
        <v>0</v>
      </c>
      <c r="AY20" s="110">
        <f>'[8]Soy Complex'!CH$20</f>
        <v>0</v>
      </c>
      <c r="AZ20" s="110">
        <f>'[8]Soy Complex'!CI$20</f>
        <v>0</v>
      </c>
      <c r="BA20" s="110">
        <f>'[8]Soy Complex'!CJ$20</f>
        <v>0</v>
      </c>
      <c r="BB20" s="110">
        <f>'[8]Soy Complex'!CK$20</f>
        <v>0</v>
      </c>
      <c r="BC20" s="110">
        <f>'[8]Soy Complex'!CL$20</f>
        <v>0</v>
      </c>
      <c r="BD20" s="110">
        <f>'[8]Soy Complex'!CM$20</f>
        <v>0</v>
      </c>
      <c r="BE20" s="110">
        <f>'[8]Soy Complex'!CN$20</f>
        <v>0</v>
      </c>
      <c r="BS20" s="75"/>
      <c r="CG20" s="75"/>
      <c r="CU20" s="75"/>
      <c r="DI20" s="75"/>
      <c r="DW20" s="75"/>
      <c r="EK20" s="75"/>
      <c r="EY20" s="75"/>
      <c r="FM20" s="75"/>
      <c r="GA20" s="75"/>
      <c r="GO20" s="75"/>
      <c r="HC20" s="75"/>
      <c r="HQ20" s="75"/>
      <c r="IE20" s="75"/>
      <c r="IS20" s="75"/>
      <c r="JG20" s="75"/>
      <c r="JU20" s="75"/>
      <c r="KI20" s="75"/>
      <c r="KW20" s="75"/>
      <c r="LK20" s="75"/>
      <c r="LY20" s="75"/>
      <c r="MM20" s="75"/>
      <c r="NA20" s="75"/>
      <c r="NO20" s="75"/>
      <c r="OC20" s="75"/>
      <c r="OQ20" s="75"/>
      <c r="PE20" s="75"/>
      <c r="PS20" s="75"/>
      <c r="QG20" s="75"/>
      <c r="QU20" s="75"/>
      <c r="RI20" s="75"/>
      <c r="RW20" s="75"/>
      <c r="SK20" s="75"/>
      <c r="SY20" s="75"/>
      <c r="TM20" s="75"/>
      <c r="UA20" s="75"/>
      <c r="UO20" s="75"/>
      <c r="VC20" s="75"/>
      <c r="VQ20" s="75"/>
      <c r="WE20" s="75"/>
      <c r="WS20" s="75"/>
      <c r="XG20" s="75"/>
      <c r="XU20" s="75"/>
      <c r="YI20" s="75"/>
      <c r="YW20" s="75"/>
      <c r="ZK20" s="75"/>
      <c r="ZY20" s="75"/>
      <c r="AAM20" s="75"/>
      <c r="ABA20" s="75"/>
      <c r="ABO20" s="75"/>
      <c r="ACC20" s="75"/>
      <c r="ACQ20" s="75"/>
      <c r="ADE20" s="75"/>
      <c r="ADS20" s="75"/>
      <c r="AEG20" s="75"/>
      <c r="AEU20" s="75"/>
      <c r="AFI20" s="75"/>
      <c r="AFW20" s="75"/>
      <c r="AGK20" s="75"/>
      <c r="AGY20" s="75"/>
      <c r="AHM20" s="75"/>
      <c r="AIA20" s="75"/>
      <c r="AIO20" s="75"/>
      <c r="AJC20" s="75"/>
      <c r="AJQ20" s="75"/>
      <c r="AKE20" s="75"/>
      <c r="AKS20" s="75"/>
      <c r="ALG20" s="75"/>
      <c r="ALU20" s="75"/>
      <c r="AMI20" s="75"/>
      <c r="AMW20" s="75"/>
      <c r="ANK20" s="75"/>
      <c r="ANY20" s="75"/>
      <c r="AOM20" s="75"/>
      <c r="APA20" s="75"/>
      <c r="APO20" s="75"/>
      <c r="AQC20" s="75"/>
      <c r="AQQ20" s="75"/>
      <c r="ARE20" s="75"/>
      <c r="ARS20" s="75"/>
      <c r="ASG20" s="75"/>
      <c r="ASU20" s="75"/>
      <c r="ATI20" s="75"/>
      <c r="ATW20" s="75"/>
      <c r="AUK20" s="75"/>
      <c r="AUY20" s="75"/>
      <c r="AVM20" s="75"/>
      <c r="AWA20" s="75"/>
      <c r="AWO20" s="75"/>
      <c r="AXC20" s="75"/>
      <c r="AXQ20" s="75"/>
      <c r="AYE20" s="75"/>
      <c r="AYS20" s="75"/>
      <c r="AZG20" s="75"/>
      <c r="AZU20" s="75"/>
      <c r="BAI20" s="75"/>
      <c r="BAW20" s="75"/>
      <c r="BBK20" s="75"/>
      <c r="BBY20" s="75"/>
      <c r="BCM20" s="75"/>
      <c r="BDA20" s="75"/>
      <c r="BDO20" s="75"/>
      <c r="BEC20" s="75"/>
      <c r="BEQ20" s="75"/>
      <c r="BFE20" s="75"/>
      <c r="BFS20" s="75"/>
      <c r="BGG20" s="75"/>
      <c r="BGU20" s="75"/>
      <c r="BHI20" s="75"/>
      <c r="BHW20" s="75"/>
      <c r="BIK20" s="75"/>
      <c r="BIY20" s="75"/>
      <c r="BJM20" s="75"/>
      <c r="BKA20" s="75"/>
      <c r="BKO20" s="75"/>
      <c r="BLC20" s="75"/>
      <c r="BLQ20" s="75"/>
      <c r="BME20" s="75"/>
      <c r="BMS20" s="75"/>
      <c r="BNG20" s="75"/>
      <c r="BNU20" s="75"/>
      <c r="BOI20" s="75"/>
      <c r="BOW20" s="75"/>
      <c r="BPK20" s="75"/>
      <c r="BPY20" s="75"/>
      <c r="BQM20" s="75"/>
      <c r="BRA20" s="75"/>
      <c r="BRO20" s="75"/>
      <c r="BSC20" s="75"/>
      <c r="BSQ20" s="75"/>
      <c r="BTE20" s="75"/>
      <c r="BTS20" s="75"/>
      <c r="BUG20" s="75"/>
      <c r="BUU20" s="75"/>
      <c r="BVI20" s="75"/>
      <c r="BVW20" s="75"/>
      <c r="BWK20" s="75"/>
      <c r="BWY20" s="75"/>
      <c r="BXM20" s="75"/>
      <c r="BYA20" s="75"/>
      <c r="BYO20" s="75"/>
      <c r="BZC20" s="75"/>
      <c r="BZQ20" s="75"/>
      <c r="CAE20" s="75"/>
      <c r="CAS20" s="75"/>
      <c r="CBG20" s="75"/>
      <c r="CBU20" s="75"/>
      <c r="CCI20" s="75"/>
      <c r="CCW20" s="75"/>
      <c r="CDK20" s="75"/>
      <c r="CDY20" s="75"/>
      <c r="CEM20" s="75"/>
      <c r="CFA20" s="75"/>
      <c r="CFO20" s="75"/>
      <c r="CGC20" s="75"/>
      <c r="CGQ20" s="75"/>
      <c r="CHE20" s="75"/>
      <c r="CHS20" s="75"/>
      <c r="CIG20" s="75"/>
      <c r="CIU20" s="75"/>
      <c r="CJI20" s="75"/>
      <c r="CJW20" s="75"/>
      <c r="CKK20" s="75"/>
      <c r="CKY20" s="75"/>
      <c r="CLM20" s="75"/>
      <c r="CMA20" s="75"/>
      <c r="CMO20" s="75"/>
      <c r="CNC20" s="75"/>
      <c r="CNQ20" s="75"/>
      <c r="COE20" s="75"/>
      <c r="COS20" s="75"/>
      <c r="CPG20" s="75"/>
      <c r="CPU20" s="75"/>
      <c r="CQI20" s="75"/>
      <c r="CQW20" s="75"/>
      <c r="CRK20" s="75"/>
      <c r="CRY20" s="75"/>
      <c r="CSM20" s="75"/>
      <c r="CTA20" s="75"/>
      <c r="CTO20" s="75"/>
      <c r="CUC20" s="75"/>
      <c r="CUQ20" s="75"/>
      <c r="CVE20" s="75"/>
      <c r="CVS20" s="75"/>
      <c r="CWG20" s="75"/>
      <c r="CWU20" s="75"/>
      <c r="CXI20" s="75"/>
      <c r="CXW20" s="75"/>
      <c r="CYK20" s="75"/>
      <c r="CYY20" s="75"/>
      <c r="CZM20" s="75"/>
      <c r="DAA20" s="75"/>
      <c r="DAO20" s="75"/>
      <c r="DBC20" s="75"/>
      <c r="DBQ20" s="75"/>
      <c r="DCE20" s="75"/>
      <c r="DCS20" s="75"/>
      <c r="DDG20" s="75"/>
      <c r="DDU20" s="75"/>
      <c r="DEI20" s="75"/>
      <c r="DEW20" s="75"/>
      <c r="DFK20" s="75"/>
      <c r="DFY20" s="75"/>
      <c r="DGM20" s="75"/>
      <c r="DHA20" s="75"/>
      <c r="DHO20" s="75"/>
      <c r="DIC20" s="75"/>
      <c r="DIQ20" s="75"/>
      <c r="DJE20" s="75"/>
      <c r="DJS20" s="75"/>
      <c r="DKG20" s="75"/>
      <c r="DKU20" s="75"/>
      <c r="DLI20" s="75"/>
      <c r="DLW20" s="75"/>
      <c r="DMK20" s="75"/>
      <c r="DMY20" s="75"/>
      <c r="DNM20" s="75"/>
      <c r="DOA20" s="75"/>
      <c r="DOO20" s="75"/>
      <c r="DPC20" s="75"/>
      <c r="DPQ20" s="75"/>
      <c r="DQE20" s="75"/>
      <c r="DQS20" s="75"/>
      <c r="DRG20" s="75"/>
      <c r="DRU20" s="75"/>
      <c r="DSI20" s="75"/>
      <c r="DSW20" s="75"/>
      <c r="DTK20" s="75"/>
      <c r="DTY20" s="75"/>
      <c r="DUM20" s="75"/>
      <c r="DVA20" s="75"/>
      <c r="DVO20" s="75"/>
      <c r="DWC20" s="75"/>
      <c r="DWQ20" s="75"/>
      <c r="DXE20" s="75"/>
      <c r="DXS20" s="75"/>
      <c r="DYG20" s="75"/>
      <c r="DYU20" s="75"/>
      <c r="DZI20" s="75"/>
      <c r="DZW20" s="75"/>
      <c r="EAK20" s="75"/>
      <c r="EAY20" s="75"/>
      <c r="EBM20" s="75"/>
      <c r="ECA20" s="75"/>
      <c r="ECO20" s="75"/>
      <c r="EDC20" s="75"/>
      <c r="EDQ20" s="75"/>
      <c r="EEE20" s="75"/>
      <c r="EES20" s="75"/>
      <c r="EFG20" s="75"/>
      <c r="EFU20" s="75"/>
      <c r="EGI20" s="75"/>
      <c r="EGW20" s="75"/>
      <c r="EHK20" s="75"/>
      <c r="EHY20" s="75"/>
      <c r="EIM20" s="75"/>
      <c r="EJA20" s="75"/>
      <c r="EJO20" s="75"/>
      <c r="EKC20" s="75"/>
      <c r="EKQ20" s="75"/>
      <c r="ELE20" s="75"/>
      <c r="ELS20" s="75"/>
      <c r="EMG20" s="75"/>
      <c r="EMU20" s="75"/>
      <c r="ENI20" s="75"/>
      <c r="ENW20" s="75"/>
      <c r="EOK20" s="75"/>
      <c r="EOY20" s="75"/>
      <c r="EPM20" s="75"/>
      <c r="EQA20" s="75"/>
      <c r="EQO20" s="75"/>
      <c r="ERC20" s="75"/>
      <c r="ERQ20" s="75"/>
      <c r="ESE20" s="75"/>
      <c r="ESS20" s="75"/>
      <c r="ETG20" s="75"/>
      <c r="ETU20" s="75"/>
      <c r="EUI20" s="75"/>
      <c r="EUW20" s="75"/>
      <c r="EVK20" s="75"/>
      <c r="EVY20" s="75"/>
      <c r="EWM20" s="75"/>
      <c r="EXA20" s="75"/>
      <c r="EXO20" s="75"/>
      <c r="EYC20" s="75"/>
      <c r="EYQ20" s="75"/>
      <c r="EZE20" s="75"/>
      <c r="EZS20" s="75"/>
      <c r="FAG20" s="75"/>
      <c r="FAU20" s="75"/>
      <c r="FBI20" s="75"/>
      <c r="FBW20" s="75"/>
      <c r="FCK20" s="75"/>
      <c r="FCY20" s="75"/>
      <c r="FDM20" s="75"/>
      <c r="FEA20" s="75"/>
      <c r="FEO20" s="75"/>
      <c r="FFC20" s="75"/>
      <c r="FFQ20" s="75"/>
      <c r="FGE20" s="75"/>
      <c r="FGS20" s="75"/>
      <c r="FHG20" s="75"/>
      <c r="FHU20" s="75"/>
      <c r="FII20" s="75"/>
      <c r="FIW20" s="75"/>
      <c r="FJK20" s="75"/>
      <c r="FJY20" s="75"/>
      <c r="FKM20" s="75"/>
      <c r="FLA20" s="75"/>
      <c r="FLO20" s="75"/>
      <c r="FMC20" s="75"/>
      <c r="FMQ20" s="75"/>
      <c r="FNE20" s="75"/>
      <c r="FNS20" s="75"/>
      <c r="FOG20" s="75"/>
      <c r="FOU20" s="75"/>
      <c r="FPI20" s="75"/>
      <c r="FPW20" s="75"/>
      <c r="FQK20" s="75"/>
      <c r="FQY20" s="75"/>
      <c r="FRM20" s="75"/>
      <c r="FSA20" s="75"/>
      <c r="FSO20" s="75"/>
      <c r="FTC20" s="75"/>
      <c r="FTQ20" s="75"/>
      <c r="FUE20" s="75"/>
      <c r="FUS20" s="75"/>
      <c r="FVG20" s="75"/>
      <c r="FVU20" s="75"/>
      <c r="FWI20" s="75"/>
      <c r="FWW20" s="75"/>
      <c r="FXK20" s="75"/>
      <c r="FXY20" s="75"/>
      <c r="FYM20" s="75"/>
      <c r="FZA20" s="75"/>
      <c r="FZO20" s="75"/>
      <c r="GAC20" s="75"/>
      <c r="GAQ20" s="75"/>
      <c r="GBE20" s="75"/>
      <c r="GBS20" s="75"/>
      <c r="GCG20" s="75"/>
      <c r="GCU20" s="75"/>
      <c r="GDI20" s="75"/>
      <c r="GDW20" s="75"/>
      <c r="GEK20" s="75"/>
      <c r="GEY20" s="75"/>
      <c r="GFM20" s="75"/>
      <c r="GGA20" s="75"/>
      <c r="GGO20" s="75"/>
      <c r="GHC20" s="75"/>
      <c r="GHQ20" s="75"/>
      <c r="GIE20" s="75"/>
      <c r="GIS20" s="75"/>
      <c r="GJG20" s="75"/>
      <c r="GJU20" s="75"/>
      <c r="GKI20" s="75"/>
      <c r="GKW20" s="75"/>
      <c r="GLK20" s="75"/>
      <c r="GLY20" s="75"/>
      <c r="GMM20" s="75"/>
      <c r="GNA20" s="75"/>
      <c r="GNO20" s="75"/>
      <c r="GOC20" s="75"/>
      <c r="GOQ20" s="75"/>
      <c r="GPE20" s="75"/>
      <c r="GPS20" s="75"/>
      <c r="GQG20" s="75"/>
      <c r="GQU20" s="75"/>
      <c r="GRI20" s="75"/>
      <c r="GRW20" s="75"/>
      <c r="GSK20" s="75"/>
      <c r="GSY20" s="75"/>
      <c r="GTM20" s="75"/>
      <c r="GUA20" s="75"/>
      <c r="GUO20" s="75"/>
      <c r="GVC20" s="75"/>
      <c r="GVQ20" s="75"/>
      <c r="GWE20" s="75"/>
      <c r="GWS20" s="75"/>
      <c r="GXG20" s="75"/>
      <c r="GXU20" s="75"/>
      <c r="GYI20" s="75"/>
      <c r="GYW20" s="75"/>
      <c r="GZK20" s="75"/>
      <c r="GZY20" s="75"/>
      <c r="HAM20" s="75"/>
      <c r="HBA20" s="75"/>
      <c r="HBO20" s="75"/>
      <c r="HCC20" s="75"/>
      <c r="HCQ20" s="75"/>
      <c r="HDE20" s="75"/>
      <c r="HDS20" s="75"/>
      <c r="HEG20" s="75"/>
      <c r="HEU20" s="75"/>
      <c r="HFI20" s="75"/>
      <c r="HFW20" s="75"/>
      <c r="HGK20" s="75"/>
      <c r="HGY20" s="75"/>
      <c r="HHM20" s="75"/>
      <c r="HIA20" s="75"/>
      <c r="HIO20" s="75"/>
      <c r="HJC20" s="75"/>
      <c r="HJQ20" s="75"/>
      <c r="HKE20" s="75"/>
      <c r="HKS20" s="75"/>
      <c r="HLG20" s="75"/>
      <c r="HLU20" s="75"/>
      <c r="HMI20" s="75"/>
      <c r="HMW20" s="75"/>
      <c r="HNK20" s="75"/>
      <c r="HNY20" s="75"/>
      <c r="HOM20" s="75"/>
      <c r="HPA20" s="75"/>
      <c r="HPO20" s="75"/>
      <c r="HQC20" s="75"/>
      <c r="HQQ20" s="75"/>
      <c r="HRE20" s="75"/>
      <c r="HRS20" s="75"/>
      <c r="HSG20" s="75"/>
      <c r="HSU20" s="75"/>
      <c r="HTI20" s="75"/>
      <c r="HTW20" s="75"/>
      <c r="HUK20" s="75"/>
      <c r="HUY20" s="75"/>
      <c r="HVM20" s="75"/>
      <c r="HWA20" s="75"/>
      <c r="HWO20" s="75"/>
      <c r="HXC20" s="75"/>
      <c r="HXQ20" s="75"/>
      <c r="HYE20" s="75"/>
      <c r="HYS20" s="75"/>
      <c r="HZG20" s="75"/>
      <c r="HZU20" s="75"/>
      <c r="IAI20" s="75"/>
      <c r="IAW20" s="75"/>
      <c r="IBK20" s="75"/>
      <c r="IBY20" s="75"/>
      <c r="ICM20" s="75"/>
      <c r="IDA20" s="75"/>
      <c r="IDO20" s="75"/>
      <c r="IEC20" s="75"/>
      <c r="IEQ20" s="75"/>
      <c r="IFE20" s="75"/>
      <c r="IFS20" s="75"/>
      <c r="IGG20" s="75"/>
      <c r="IGU20" s="75"/>
      <c r="IHI20" s="75"/>
      <c r="IHW20" s="75"/>
      <c r="IIK20" s="75"/>
      <c r="IIY20" s="75"/>
      <c r="IJM20" s="75"/>
      <c r="IKA20" s="75"/>
      <c r="IKO20" s="75"/>
      <c r="ILC20" s="75"/>
      <c r="ILQ20" s="75"/>
      <c r="IME20" s="75"/>
      <c r="IMS20" s="75"/>
      <c r="ING20" s="75"/>
      <c r="INU20" s="75"/>
      <c r="IOI20" s="75"/>
      <c r="IOW20" s="75"/>
      <c r="IPK20" s="75"/>
      <c r="IPY20" s="75"/>
      <c r="IQM20" s="75"/>
      <c r="IRA20" s="75"/>
      <c r="IRO20" s="75"/>
      <c r="ISC20" s="75"/>
      <c r="ISQ20" s="75"/>
      <c r="ITE20" s="75"/>
      <c r="ITS20" s="75"/>
      <c r="IUG20" s="75"/>
      <c r="IUU20" s="75"/>
      <c r="IVI20" s="75"/>
      <c r="IVW20" s="75"/>
      <c r="IWK20" s="75"/>
      <c r="IWY20" s="75"/>
      <c r="IXM20" s="75"/>
      <c r="IYA20" s="75"/>
      <c r="IYO20" s="75"/>
      <c r="IZC20" s="75"/>
      <c r="IZQ20" s="75"/>
      <c r="JAE20" s="75"/>
      <c r="JAS20" s="75"/>
      <c r="JBG20" s="75"/>
      <c r="JBU20" s="75"/>
      <c r="JCI20" s="75"/>
      <c r="JCW20" s="75"/>
      <c r="JDK20" s="75"/>
      <c r="JDY20" s="75"/>
      <c r="JEM20" s="75"/>
      <c r="JFA20" s="75"/>
      <c r="JFO20" s="75"/>
      <c r="JGC20" s="75"/>
      <c r="JGQ20" s="75"/>
      <c r="JHE20" s="75"/>
      <c r="JHS20" s="75"/>
      <c r="JIG20" s="75"/>
      <c r="JIU20" s="75"/>
      <c r="JJI20" s="75"/>
      <c r="JJW20" s="75"/>
      <c r="JKK20" s="75"/>
      <c r="JKY20" s="75"/>
      <c r="JLM20" s="75"/>
      <c r="JMA20" s="75"/>
      <c r="JMO20" s="75"/>
      <c r="JNC20" s="75"/>
      <c r="JNQ20" s="75"/>
      <c r="JOE20" s="75"/>
      <c r="JOS20" s="75"/>
      <c r="JPG20" s="75"/>
      <c r="JPU20" s="75"/>
      <c r="JQI20" s="75"/>
      <c r="JQW20" s="75"/>
      <c r="JRK20" s="75"/>
      <c r="JRY20" s="75"/>
      <c r="JSM20" s="75"/>
      <c r="JTA20" s="75"/>
      <c r="JTO20" s="75"/>
      <c r="JUC20" s="75"/>
      <c r="JUQ20" s="75"/>
      <c r="JVE20" s="75"/>
      <c r="JVS20" s="75"/>
      <c r="JWG20" s="75"/>
      <c r="JWU20" s="75"/>
      <c r="JXI20" s="75"/>
      <c r="JXW20" s="75"/>
      <c r="JYK20" s="75"/>
      <c r="JYY20" s="75"/>
      <c r="JZM20" s="75"/>
      <c r="KAA20" s="75"/>
      <c r="KAO20" s="75"/>
      <c r="KBC20" s="75"/>
      <c r="KBQ20" s="75"/>
      <c r="KCE20" s="75"/>
      <c r="KCS20" s="75"/>
      <c r="KDG20" s="75"/>
      <c r="KDU20" s="75"/>
      <c r="KEI20" s="75"/>
      <c r="KEW20" s="75"/>
      <c r="KFK20" s="75"/>
      <c r="KFY20" s="75"/>
      <c r="KGM20" s="75"/>
      <c r="KHA20" s="75"/>
      <c r="KHO20" s="75"/>
      <c r="KIC20" s="75"/>
      <c r="KIQ20" s="75"/>
      <c r="KJE20" s="75"/>
      <c r="KJS20" s="75"/>
      <c r="KKG20" s="75"/>
      <c r="KKU20" s="75"/>
      <c r="KLI20" s="75"/>
      <c r="KLW20" s="75"/>
      <c r="KMK20" s="75"/>
      <c r="KMY20" s="75"/>
      <c r="KNM20" s="75"/>
      <c r="KOA20" s="75"/>
      <c r="KOO20" s="75"/>
      <c r="KPC20" s="75"/>
      <c r="KPQ20" s="75"/>
      <c r="KQE20" s="75"/>
      <c r="KQS20" s="75"/>
      <c r="KRG20" s="75"/>
      <c r="KRU20" s="75"/>
      <c r="KSI20" s="75"/>
      <c r="KSW20" s="75"/>
      <c r="KTK20" s="75"/>
      <c r="KTY20" s="75"/>
      <c r="KUM20" s="75"/>
      <c r="KVA20" s="75"/>
      <c r="KVO20" s="75"/>
      <c r="KWC20" s="75"/>
      <c r="KWQ20" s="75"/>
      <c r="KXE20" s="75"/>
      <c r="KXS20" s="75"/>
      <c r="KYG20" s="75"/>
      <c r="KYU20" s="75"/>
      <c r="KZI20" s="75"/>
      <c r="KZW20" s="75"/>
      <c r="LAK20" s="75"/>
      <c r="LAY20" s="75"/>
      <c r="LBM20" s="75"/>
      <c r="LCA20" s="75"/>
      <c r="LCO20" s="75"/>
      <c r="LDC20" s="75"/>
      <c r="LDQ20" s="75"/>
      <c r="LEE20" s="75"/>
      <c r="LES20" s="75"/>
      <c r="LFG20" s="75"/>
      <c r="LFU20" s="75"/>
      <c r="LGI20" s="75"/>
      <c r="LGW20" s="75"/>
      <c r="LHK20" s="75"/>
      <c r="LHY20" s="75"/>
      <c r="LIM20" s="75"/>
      <c r="LJA20" s="75"/>
      <c r="LJO20" s="75"/>
      <c r="LKC20" s="75"/>
      <c r="LKQ20" s="75"/>
      <c r="LLE20" s="75"/>
      <c r="LLS20" s="75"/>
      <c r="LMG20" s="75"/>
      <c r="LMU20" s="75"/>
      <c r="LNI20" s="75"/>
      <c r="LNW20" s="75"/>
      <c r="LOK20" s="75"/>
      <c r="LOY20" s="75"/>
      <c r="LPM20" s="75"/>
      <c r="LQA20" s="75"/>
      <c r="LQO20" s="75"/>
      <c r="LRC20" s="75"/>
      <c r="LRQ20" s="75"/>
      <c r="LSE20" s="75"/>
      <c r="LSS20" s="75"/>
      <c r="LTG20" s="75"/>
      <c r="LTU20" s="75"/>
      <c r="LUI20" s="75"/>
      <c r="LUW20" s="75"/>
      <c r="LVK20" s="75"/>
      <c r="LVY20" s="75"/>
      <c r="LWM20" s="75"/>
      <c r="LXA20" s="75"/>
      <c r="LXO20" s="75"/>
      <c r="LYC20" s="75"/>
      <c r="LYQ20" s="75"/>
      <c r="LZE20" s="75"/>
      <c r="LZS20" s="75"/>
      <c r="MAG20" s="75"/>
      <c r="MAU20" s="75"/>
      <c r="MBI20" s="75"/>
      <c r="MBW20" s="75"/>
      <c r="MCK20" s="75"/>
      <c r="MCY20" s="75"/>
      <c r="MDM20" s="75"/>
      <c r="MEA20" s="75"/>
      <c r="MEO20" s="75"/>
      <c r="MFC20" s="75"/>
      <c r="MFQ20" s="75"/>
      <c r="MGE20" s="75"/>
      <c r="MGS20" s="75"/>
      <c r="MHG20" s="75"/>
      <c r="MHU20" s="75"/>
      <c r="MII20" s="75"/>
      <c r="MIW20" s="75"/>
      <c r="MJK20" s="75"/>
      <c r="MJY20" s="75"/>
      <c r="MKM20" s="75"/>
      <c r="MLA20" s="75"/>
      <c r="MLO20" s="75"/>
      <c r="MMC20" s="75"/>
      <c r="MMQ20" s="75"/>
      <c r="MNE20" s="75"/>
      <c r="MNS20" s="75"/>
      <c r="MOG20" s="75"/>
      <c r="MOU20" s="75"/>
      <c r="MPI20" s="75"/>
      <c r="MPW20" s="75"/>
      <c r="MQK20" s="75"/>
      <c r="MQY20" s="75"/>
      <c r="MRM20" s="75"/>
      <c r="MSA20" s="75"/>
      <c r="MSO20" s="75"/>
      <c r="MTC20" s="75"/>
      <c r="MTQ20" s="75"/>
      <c r="MUE20" s="75"/>
      <c r="MUS20" s="75"/>
      <c r="MVG20" s="75"/>
      <c r="MVU20" s="75"/>
      <c r="MWI20" s="75"/>
      <c r="MWW20" s="75"/>
      <c r="MXK20" s="75"/>
      <c r="MXY20" s="75"/>
      <c r="MYM20" s="75"/>
      <c r="MZA20" s="75"/>
      <c r="MZO20" s="75"/>
      <c r="NAC20" s="75"/>
      <c r="NAQ20" s="75"/>
      <c r="NBE20" s="75"/>
      <c r="NBS20" s="75"/>
      <c r="NCG20" s="75"/>
      <c r="NCU20" s="75"/>
      <c r="NDI20" s="75"/>
      <c r="NDW20" s="75"/>
      <c r="NEK20" s="75"/>
      <c r="NEY20" s="75"/>
      <c r="NFM20" s="75"/>
      <c r="NGA20" s="75"/>
      <c r="NGO20" s="75"/>
      <c r="NHC20" s="75"/>
      <c r="NHQ20" s="75"/>
      <c r="NIE20" s="75"/>
      <c r="NIS20" s="75"/>
      <c r="NJG20" s="75"/>
      <c r="NJU20" s="75"/>
      <c r="NKI20" s="75"/>
      <c r="NKW20" s="75"/>
      <c r="NLK20" s="75"/>
      <c r="NLY20" s="75"/>
      <c r="NMM20" s="75"/>
      <c r="NNA20" s="75"/>
      <c r="NNO20" s="75"/>
      <c r="NOC20" s="75"/>
      <c r="NOQ20" s="75"/>
      <c r="NPE20" s="75"/>
      <c r="NPS20" s="75"/>
      <c r="NQG20" s="75"/>
      <c r="NQU20" s="75"/>
      <c r="NRI20" s="75"/>
      <c r="NRW20" s="75"/>
      <c r="NSK20" s="75"/>
      <c r="NSY20" s="75"/>
      <c r="NTM20" s="75"/>
      <c r="NUA20" s="75"/>
      <c r="NUO20" s="75"/>
      <c r="NVC20" s="75"/>
      <c r="NVQ20" s="75"/>
      <c r="NWE20" s="75"/>
      <c r="NWS20" s="75"/>
      <c r="NXG20" s="75"/>
      <c r="NXU20" s="75"/>
      <c r="NYI20" s="75"/>
      <c r="NYW20" s="75"/>
      <c r="NZK20" s="75"/>
      <c r="NZY20" s="75"/>
      <c r="OAM20" s="75"/>
      <c r="OBA20" s="75"/>
      <c r="OBO20" s="75"/>
      <c r="OCC20" s="75"/>
      <c r="OCQ20" s="75"/>
      <c r="ODE20" s="75"/>
      <c r="ODS20" s="75"/>
      <c r="OEG20" s="75"/>
      <c r="OEU20" s="75"/>
      <c r="OFI20" s="75"/>
      <c r="OFW20" s="75"/>
      <c r="OGK20" s="75"/>
      <c r="OGY20" s="75"/>
      <c r="OHM20" s="75"/>
      <c r="OIA20" s="75"/>
      <c r="OIO20" s="75"/>
      <c r="OJC20" s="75"/>
      <c r="OJQ20" s="75"/>
      <c r="OKE20" s="75"/>
      <c r="OKS20" s="75"/>
      <c r="OLG20" s="75"/>
      <c r="OLU20" s="75"/>
      <c r="OMI20" s="75"/>
      <c r="OMW20" s="75"/>
      <c r="ONK20" s="75"/>
      <c r="ONY20" s="75"/>
      <c r="OOM20" s="75"/>
      <c r="OPA20" s="75"/>
      <c r="OPO20" s="75"/>
      <c r="OQC20" s="75"/>
      <c r="OQQ20" s="75"/>
      <c r="ORE20" s="75"/>
      <c r="ORS20" s="75"/>
      <c r="OSG20" s="75"/>
      <c r="OSU20" s="75"/>
      <c r="OTI20" s="75"/>
      <c r="OTW20" s="75"/>
      <c r="OUK20" s="75"/>
      <c r="OUY20" s="75"/>
      <c r="OVM20" s="75"/>
      <c r="OWA20" s="75"/>
      <c r="OWO20" s="75"/>
      <c r="OXC20" s="75"/>
      <c r="OXQ20" s="75"/>
      <c r="OYE20" s="75"/>
      <c r="OYS20" s="75"/>
      <c r="OZG20" s="75"/>
      <c r="OZU20" s="75"/>
      <c r="PAI20" s="75"/>
      <c r="PAW20" s="75"/>
      <c r="PBK20" s="75"/>
      <c r="PBY20" s="75"/>
      <c r="PCM20" s="75"/>
      <c r="PDA20" s="75"/>
      <c r="PDO20" s="75"/>
      <c r="PEC20" s="75"/>
      <c r="PEQ20" s="75"/>
      <c r="PFE20" s="75"/>
      <c r="PFS20" s="75"/>
      <c r="PGG20" s="75"/>
      <c r="PGU20" s="75"/>
      <c r="PHI20" s="75"/>
      <c r="PHW20" s="75"/>
      <c r="PIK20" s="75"/>
      <c r="PIY20" s="75"/>
      <c r="PJM20" s="75"/>
      <c r="PKA20" s="75"/>
      <c r="PKO20" s="75"/>
      <c r="PLC20" s="75"/>
      <c r="PLQ20" s="75"/>
      <c r="PME20" s="75"/>
      <c r="PMS20" s="75"/>
      <c r="PNG20" s="75"/>
      <c r="PNU20" s="75"/>
      <c r="POI20" s="75"/>
      <c r="POW20" s="75"/>
      <c r="PPK20" s="75"/>
      <c r="PPY20" s="75"/>
      <c r="PQM20" s="75"/>
      <c r="PRA20" s="75"/>
      <c r="PRO20" s="75"/>
      <c r="PSC20" s="75"/>
      <c r="PSQ20" s="75"/>
      <c r="PTE20" s="75"/>
      <c r="PTS20" s="75"/>
      <c r="PUG20" s="75"/>
      <c r="PUU20" s="75"/>
      <c r="PVI20" s="75"/>
      <c r="PVW20" s="75"/>
      <c r="PWK20" s="75"/>
      <c r="PWY20" s="75"/>
      <c r="PXM20" s="75"/>
      <c r="PYA20" s="75"/>
      <c r="PYO20" s="75"/>
      <c r="PZC20" s="75"/>
      <c r="PZQ20" s="75"/>
      <c r="QAE20" s="75"/>
      <c r="QAS20" s="75"/>
      <c r="QBG20" s="75"/>
      <c r="QBU20" s="75"/>
      <c r="QCI20" s="75"/>
      <c r="QCW20" s="75"/>
      <c r="QDK20" s="75"/>
      <c r="QDY20" s="75"/>
      <c r="QEM20" s="75"/>
      <c r="QFA20" s="75"/>
      <c r="QFO20" s="75"/>
      <c r="QGC20" s="75"/>
      <c r="QGQ20" s="75"/>
      <c r="QHE20" s="75"/>
      <c r="QHS20" s="75"/>
      <c r="QIG20" s="75"/>
      <c r="QIU20" s="75"/>
      <c r="QJI20" s="75"/>
      <c r="QJW20" s="75"/>
      <c r="QKK20" s="75"/>
      <c r="QKY20" s="75"/>
      <c r="QLM20" s="75"/>
      <c r="QMA20" s="75"/>
      <c r="QMO20" s="75"/>
      <c r="QNC20" s="75"/>
      <c r="QNQ20" s="75"/>
      <c r="QOE20" s="75"/>
      <c r="QOS20" s="75"/>
      <c r="QPG20" s="75"/>
      <c r="QPU20" s="75"/>
      <c r="QQI20" s="75"/>
      <c r="QQW20" s="75"/>
      <c r="QRK20" s="75"/>
      <c r="QRY20" s="75"/>
      <c r="QSM20" s="75"/>
      <c r="QTA20" s="75"/>
      <c r="QTO20" s="75"/>
      <c r="QUC20" s="75"/>
      <c r="QUQ20" s="75"/>
      <c r="QVE20" s="75"/>
      <c r="QVS20" s="75"/>
      <c r="QWG20" s="75"/>
      <c r="QWU20" s="75"/>
      <c r="QXI20" s="75"/>
      <c r="QXW20" s="75"/>
      <c r="QYK20" s="75"/>
      <c r="QYY20" s="75"/>
      <c r="QZM20" s="75"/>
      <c r="RAA20" s="75"/>
      <c r="RAO20" s="75"/>
      <c r="RBC20" s="75"/>
      <c r="RBQ20" s="75"/>
      <c r="RCE20" s="75"/>
      <c r="RCS20" s="75"/>
      <c r="RDG20" s="75"/>
      <c r="RDU20" s="75"/>
      <c r="REI20" s="75"/>
      <c r="REW20" s="75"/>
      <c r="RFK20" s="75"/>
      <c r="RFY20" s="75"/>
      <c r="RGM20" s="75"/>
      <c r="RHA20" s="75"/>
      <c r="RHO20" s="75"/>
      <c r="RIC20" s="75"/>
      <c r="RIQ20" s="75"/>
      <c r="RJE20" s="75"/>
      <c r="RJS20" s="75"/>
      <c r="RKG20" s="75"/>
      <c r="RKU20" s="75"/>
      <c r="RLI20" s="75"/>
      <c r="RLW20" s="75"/>
      <c r="RMK20" s="75"/>
      <c r="RMY20" s="75"/>
      <c r="RNM20" s="75"/>
      <c r="ROA20" s="75"/>
      <c r="ROO20" s="75"/>
      <c r="RPC20" s="75"/>
      <c r="RPQ20" s="75"/>
      <c r="RQE20" s="75"/>
      <c r="RQS20" s="75"/>
      <c r="RRG20" s="75"/>
      <c r="RRU20" s="75"/>
      <c r="RSI20" s="75"/>
      <c r="RSW20" s="75"/>
      <c r="RTK20" s="75"/>
      <c r="RTY20" s="75"/>
      <c r="RUM20" s="75"/>
      <c r="RVA20" s="75"/>
      <c r="RVO20" s="75"/>
      <c r="RWC20" s="75"/>
      <c r="RWQ20" s="75"/>
      <c r="RXE20" s="75"/>
      <c r="RXS20" s="75"/>
      <c r="RYG20" s="75"/>
      <c r="RYU20" s="75"/>
      <c r="RZI20" s="75"/>
      <c r="RZW20" s="75"/>
      <c r="SAK20" s="75"/>
      <c r="SAY20" s="75"/>
      <c r="SBM20" s="75"/>
      <c r="SCA20" s="75"/>
      <c r="SCO20" s="75"/>
      <c r="SDC20" s="75"/>
      <c r="SDQ20" s="75"/>
      <c r="SEE20" s="75"/>
      <c r="SES20" s="75"/>
      <c r="SFG20" s="75"/>
      <c r="SFU20" s="75"/>
      <c r="SGI20" s="75"/>
      <c r="SGW20" s="75"/>
      <c r="SHK20" s="75"/>
      <c r="SHY20" s="75"/>
      <c r="SIM20" s="75"/>
      <c r="SJA20" s="75"/>
      <c r="SJO20" s="75"/>
      <c r="SKC20" s="75"/>
      <c r="SKQ20" s="75"/>
      <c r="SLE20" s="75"/>
      <c r="SLS20" s="75"/>
      <c r="SMG20" s="75"/>
      <c r="SMU20" s="75"/>
      <c r="SNI20" s="75"/>
      <c r="SNW20" s="75"/>
      <c r="SOK20" s="75"/>
      <c r="SOY20" s="75"/>
      <c r="SPM20" s="75"/>
      <c r="SQA20" s="75"/>
      <c r="SQO20" s="75"/>
      <c r="SRC20" s="75"/>
      <c r="SRQ20" s="75"/>
      <c r="SSE20" s="75"/>
      <c r="SSS20" s="75"/>
      <c r="STG20" s="75"/>
      <c r="STU20" s="75"/>
      <c r="SUI20" s="75"/>
      <c r="SUW20" s="75"/>
      <c r="SVK20" s="75"/>
      <c r="SVY20" s="75"/>
      <c r="SWM20" s="75"/>
      <c r="SXA20" s="75"/>
      <c r="SXO20" s="75"/>
      <c r="SYC20" s="75"/>
      <c r="SYQ20" s="75"/>
      <c r="SZE20" s="75"/>
      <c r="SZS20" s="75"/>
      <c r="TAG20" s="75"/>
      <c r="TAU20" s="75"/>
      <c r="TBI20" s="75"/>
      <c r="TBW20" s="75"/>
      <c r="TCK20" s="75"/>
      <c r="TCY20" s="75"/>
      <c r="TDM20" s="75"/>
      <c r="TEA20" s="75"/>
      <c r="TEO20" s="75"/>
      <c r="TFC20" s="75"/>
      <c r="TFQ20" s="75"/>
      <c r="TGE20" s="75"/>
      <c r="TGS20" s="75"/>
      <c r="THG20" s="75"/>
      <c r="THU20" s="75"/>
      <c r="TII20" s="75"/>
      <c r="TIW20" s="75"/>
      <c r="TJK20" s="75"/>
      <c r="TJY20" s="75"/>
      <c r="TKM20" s="75"/>
      <c r="TLA20" s="75"/>
      <c r="TLO20" s="75"/>
      <c r="TMC20" s="75"/>
      <c r="TMQ20" s="75"/>
      <c r="TNE20" s="75"/>
      <c r="TNS20" s="75"/>
      <c r="TOG20" s="75"/>
      <c r="TOU20" s="75"/>
      <c r="TPI20" s="75"/>
      <c r="TPW20" s="75"/>
      <c r="TQK20" s="75"/>
      <c r="TQY20" s="75"/>
      <c r="TRM20" s="75"/>
      <c r="TSA20" s="75"/>
      <c r="TSO20" s="75"/>
      <c r="TTC20" s="75"/>
      <c r="TTQ20" s="75"/>
      <c r="TUE20" s="75"/>
      <c r="TUS20" s="75"/>
      <c r="TVG20" s="75"/>
      <c r="TVU20" s="75"/>
      <c r="TWI20" s="75"/>
      <c r="TWW20" s="75"/>
      <c r="TXK20" s="75"/>
      <c r="TXY20" s="75"/>
      <c r="TYM20" s="75"/>
      <c r="TZA20" s="75"/>
      <c r="TZO20" s="75"/>
      <c r="UAC20" s="75"/>
      <c r="UAQ20" s="75"/>
      <c r="UBE20" s="75"/>
      <c r="UBS20" s="75"/>
      <c r="UCG20" s="75"/>
      <c r="UCU20" s="75"/>
      <c r="UDI20" s="75"/>
      <c r="UDW20" s="75"/>
      <c r="UEK20" s="75"/>
      <c r="UEY20" s="75"/>
      <c r="UFM20" s="75"/>
      <c r="UGA20" s="75"/>
      <c r="UGO20" s="75"/>
      <c r="UHC20" s="75"/>
      <c r="UHQ20" s="75"/>
      <c r="UIE20" s="75"/>
      <c r="UIS20" s="75"/>
      <c r="UJG20" s="75"/>
      <c r="UJU20" s="75"/>
      <c r="UKI20" s="75"/>
      <c r="UKW20" s="75"/>
      <c r="ULK20" s="75"/>
      <c r="ULY20" s="75"/>
      <c r="UMM20" s="75"/>
      <c r="UNA20" s="75"/>
      <c r="UNO20" s="75"/>
      <c r="UOC20" s="75"/>
      <c r="UOQ20" s="75"/>
      <c r="UPE20" s="75"/>
      <c r="UPS20" s="75"/>
      <c r="UQG20" s="75"/>
      <c r="UQU20" s="75"/>
      <c r="URI20" s="75"/>
      <c r="URW20" s="75"/>
      <c r="USK20" s="75"/>
      <c r="USY20" s="75"/>
      <c r="UTM20" s="75"/>
      <c r="UUA20" s="75"/>
      <c r="UUO20" s="75"/>
      <c r="UVC20" s="75"/>
      <c r="UVQ20" s="75"/>
      <c r="UWE20" s="75"/>
      <c r="UWS20" s="75"/>
      <c r="UXG20" s="75"/>
      <c r="UXU20" s="75"/>
      <c r="UYI20" s="75"/>
      <c r="UYW20" s="75"/>
      <c r="UZK20" s="75"/>
      <c r="UZY20" s="75"/>
      <c r="VAM20" s="75"/>
      <c r="VBA20" s="75"/>
      <c r="VBO20" s="75"/>
      <c r="VCC20" s="75"/>
      <c r="VCQ20" s="75"/>
      <c r="VDE20" s="75"/>
      <c r="VDS20" s="75"/>
      <c r="VEG20" s="75"/>
      <c r="VEU20" s="75"/>
      <c r="VFI20" s="75"/>
      <c r="VFW20" s="75"/>
      <c r="VGK20" s="75"/>
      <c r="VGY20" s="75"/>
      <c r="VHM20" s="75"/>
      <c r="VIA20" s="75"/>
      <c r="VIO20" s="75"/>
      <c r="VJC20" s="75"/>
      <c r="VJQ20" s="75"/>
      <c r="VKE20" s="75"/>
      <c r="VKS20" s="75"/>
      <c r="VLG20" s="75"/>
      <c r="VLU20" s="75"/>
      <c r="VMI20" s="75"/>
      <c r="VMW20" s="75"/>
      <c r="VNK20" s="75"/>
      <c r="VNY20" s="75"/>
      <c r="VOM20" s="75"/>
      <c r="VPA20" s="75"/>
      <c r="VPO20" s="75"/>
      <c r="VQC20" s="75"/>
      <c r="VQQ20" s="75"/>
      <c r="VRE20" s="75"/>
      <c r="VRS20" s="75"/>
      <c r="VSG20" s="75"/>
      <c r="VSU20" s="75"/>
      <c r="VTI20" s="75"/>
      <c r="VTW20" s="75"/>
      <c r="VUK20" s="75"/>
      <c r="VUY20" s="75"/>
      <c r="VVM20" s="75"/>
      <c r="VWA20" s="75"/>
      <c r="VWO20" s="75"/>
      <c r="VXC20" s="75"/>
      <c r="VXQ20" s="75"/>
      <c r="VYE20" s="75"/>
      <c r="VYS20" s="75"/>
      <c r="VZG20" s="75"/>
      <c r="VZU20" s="75"/>
      <c r="WAI20" s="75"/>
      <c r="WAW20" s="75"/>
      <c r="WBK20" s="75"/>
      <c r="WBY20" s="75"/>
      <c r="WCM20" s="75"/>
      <c r="WDA20" s="75"/>
      <c r="WDO20" s="75"/>
      <c r="WEC20" s="75"/>
      <c r="WEQ20" s="75"/>
      <c r="WFE20" s="75"/>
      <c r="WFS20" s="75"/>
      <c r="WGG20" s="75"/>
      <c r="WGU20" s="75"/>
      <c r="WHI20" s="75"/>
      <c r="WHW20" s="75"/>
      <c r="WIK20" s="75"/>
      <c r="WIY20" s="75"/>
      <c r="WJM20" s="75"/>
      <c r="WKA20" s="75"/>
      <c r="WKO20" s="75"/>
      <c r="WLC20" s="75"/>
      <c r="WLQ20" s="75"/>
      <c r="WME20" s="75"/>
      <c r="WMS20" s="75"/>
      <c r="WNG20" s="75"/>
      <c r="WNU20" s="75"/>
      <c r="WOI20" s="75"/>
      <c r="WOW20" s="75"/>
      <c r="WPK20" s="75"/>
      <c r="WPY20" s="75"/>
      <c r="WQM20" s="75"/>
      <c r="WRA20" s="75"/>
      <c r="WRO20" s="75"/>
      <c r="WSC20" s="75"/>
      <c r="WSQ20" s="75"/>
      <c r="WTE20" s="75"/>
      <c r="WTS20" s="75"/>
      <c r="WUG20" s="75"/>
      <c r="WUU20" s="75"/>
      <c r="WVI20" s="75"/>
      <c r="WVW20" s="75"/>
      <c r="WWK20" s="75"/>
      <c r="WWY20" s="75"/>
      <c r="WXM20" s="75"/>
      <c r="WYA20" s="75"/>
      <c r="WYO20" s="75"/>
      <c r="WZC20" s="75"/>
      <c r="WZQ20" s="75"/>
      <c r="XAE20" s="75"/>
      <c r="XAS20" s="75"/>
      <c r="XBG20" s="75"/>
      <c r="XBU20" s="75"/>
      <c r="XCI20" s="75"/>
      <c r="XCW20" s="75"/>
      <c r="XDK20" s="75"/>
      <c r="XDY20" s="75"/>
      <c r="XEM20" s="75"/>
      <c r="XFA20" s="75"/>
    </row>
    <row r="21" spans="1:1023 1037:2045 2059:3067 3081:4089 4103:5111 5125:6133 6147:7155 7169:8191 8205:9213 9227:10235 10249:11257 11271:12279 12293:13301 13315:14323 14337:15359 15373:16381" x14ac:dyDescent="0.2">
      <c r="A21" s="111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3"/>
      <c r="AC21" s="113"/>
      <c r="AD21" s="113"/>
      <c r="AE21" s="113"/>
      <c r="AF21" s="113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</row>
    <row r="22" spans="1:1023 1037:2045 2059:3067 3081:4089 4103:5111 5125:6133 6147:7155 7169:8191 8205:9213 9227:10235 10249:11257 11271:12279 12293:13301 13315:14323 14337:15359 15373:16381" ht="23.25" thickBot="1" x14ac:dyDescent="0.25">
      <c r="A22" s="115" t="s">
        <v>93</v>
      </c>
      <c r="B22" s="116" t="e">
        <f t="shared" ref="B22:AO22" si="6">B3</f>
        <v>#REF!</v>
      </c>
      <c r="C22" s="116" t="e">
        <f t="shared" si="6"/>
        <v>#REF!</v>
      </c>
      <c r="D22" s="116" t="str">
        <f t="shared" si="6"/>
        <v xml:space="preserve">97/98 </v>
      </c>
      <c r="E22" s="116" t="str">
        <f t="shared" si="6"/>
        <v xml:space="preserve">98/99 </v>
      </c>
      <c r="F22" s="116" t="str">
        <f t="shared" si="6"/>
        <v xml:space="preserve">99/00 </v>
      </c>
      <c r="G22" s="116" t="str">
        <f t="shared" si="6"/>
        <v xml:space="preserve">00/01 </v>
      </c>
      <c r="H22" s="116" t="str">
        <f t="shared" si="6"/>
        <v xml:space="preserve">01/02 </v>
      </c>
      <c r="I22" s="116" t="str">
        <f t="shared" si="6"/>
        <v xml:space="preserve">02/03 </v>
      </c>
      <c r="J22" s="116" t="str">
        <f t="shared" si="6"/>
        <v xml:space="preserve">03/04 </v>
      </c>
      <c r="K22" s="116" t="str">
        <f t="shared" si="6"/>
        <v xml:space="preserve">04/05 </v>
      </c>
      <c r="L22" s="116" t="str">
        <f t="shared" si="6"/>
        <v xml:space="preserve">05/06 </v>
      </c>
      <c r="M22" s="116" t="str">
        <f t="shared" si="6"/>
        <v xml:space="preserve">06/07 </v>
      </c>
      <c r="N22" s="116" t="str">
        <f t="shared" si="6"/>
        <v xml:space="preserve">07/08 </v>
      </c>
      <c r="O22" s="116" t="str">
        <f t="shared" si="6"/>
        <v xml:space="preserve">08/09 </v>
      </c>
      <c r="P22" s="116" t="str">
        <f t="shared" si="6"/>
        <v xml:space="preserve">09/10 </v>
      </c>
      <c r="Q22" s="116" t="str">
        <f t="shared" si="6"/>
        <v xml:space="preserve">10/11 </v>
      </c>
      <c r="R22" s="116" t="str">
        <f t="shared" si="6"/>
        <v xml:space="preserve">11/12 </v>
      </c>
      <c r="S22" s="116" t="str">
        <f t="shared" si="6"/>
        <v xml:space="preserve">12/13 </v>
      </c>
      <c r="T22" s="116" t="str">
        <f t="shared" si="6"/>
        <v xml:space="preserve">13/14 </v>
      </c>
      <c r="U22" s="116" t="str">
        <f t="shared" si="6"/>
        <v xml:space="preserve">14/15 </v>
      </c>
      <c r="V22" s="116" t="str">
        <f t="shared" si="6"/>
        <v xml:space="preserve">15/16 </v>
      </c>
      <c r="W22" s="116" t="str">
        <f t="shared" si="6"/>
        <v xml:space="preserve">16/17 </v>
      </c>
      <c r="X22" s="116" t="str">
        <f t="shared" si="6"/>
        <v xml:space="preserve">17/18 </v>
      </c>
      <c r="Y22" s="116">
        <f t="shared" si="6"/>
        <v>2018</v>
      </c>
      <c r="Z22" s="116">
        <f t="shared" si="6"/>
        <v>2019</v>
      </c>
      <c r="AA22" s="116">
        <f t="shared" si="6"/>
        <v>2020</v>
      </c>
      <c r="AB22" s="116">
        <f t="shared" si="6"/>
        <v>2021</v>
      </c>
      <c r="AC22" s="116">
        <f t="shared" si="6"/>
        <v>2022</v>
      </c>
      <c r="AD22" s="116">
        <f t="shared" si="6"/>
        <v>2023</v>
      </c>
      <c r="AE22" s="116">
        <f t="shared" si="6"/>
        <v>2024</v>
      </c>
      <c r="AF22" s="116">
        <f t="shared" si="6"/>
        <v>2025</v>
      </c>
      <c r="AG22" s="116">
        <f t="shared" si="6"/>
        <v>2026</v>
      </c>
      <c r="AH22" s="116">
        <f t="shared" si="6"/>
        <v>2027</v>
      </c>
      <c r="AI22" s="116">
        <f t="shared" si="6"/>
        <v>2028</v>
      </c>
      <c r="AJ22" s="116">
        <f t="shared" si="6"/>
        <v>2029</v>
      </c>
      <c r="AK22" s="116">
        <f t="shared" si="6"/>
        <v>2030</v>
      </c>
      <c r="AL22" s="116">
        <f t="shared" si="6"/>
        <v>2031</v>
      </c>
      <c r="AM22" s="116">
        <f t="shared" si="6"/>
        <v>2032</v>
      </c>
      <c r="AN22" s="116">
        <f t="shared" si="6"/>
        <v>2033</v>
      </c>
      <c r="AO22" s="116">
        <f t="shared" si="6"/>
        <v>2034</v>
      </c>
      <c r="AP22" s="116">
        <f>AP3</f>
        <v>2035</v>
      </c>
      <c r="AQ22" s="116">
        <f t="shared" ref="AQ22:BC22" si="7">AQ3</f>
        <v>2036</v>
      </c>
      <c r="AR22" s="116">
        <f t="shared" si="7"/>
        <v>2037</v>
      </c>
      <c r="AS22" s="116">
        <f t="shared" si="7"/>
        <v>2038</v>
      </c>
      <c r="AT22" s="116">
        <f t="shared" si="7"/>
        <v>2039</v>
      </c>
      <c r="AU22" s="116">
        <f t="shared" si="7"/>
        <v>2040</v>
      </c>
      <c r="AV22" s="116">
        <f t="shared" si="7"/>
        <v>2041</v>
      </c>
      <c r="AW22" s="116">
        <f t="shared" si="7"/>
        <v>2042</v>
      </c>
      <c r="AX22" s="116">
        <f t="shared" si="7"/>
        <v>2043</v>
      </c>
      <c r="AY22" s="116">
        <f t="shared" si="7"/>
        <v>2044</v>
      </c>
      <c r="AZ22" s="116">
        <f t="shared" si="7"/>
        <v>2045</v>
      </c>
      <c r="BA22" s="116">
        <f t="shared" si="7"/>
        <v>2046</v>
      </c>
      <c r="BB22" s="116">
        <f t="shared" si="7"/>
        <v>2047</v>
      </c>
      <c r="BC22" s="116">
        <f t="shared" si="7"/>
        <v>2048</v>
      </c>
      <c r="BD22" s="116">
        <f>BD3</f>
        <v>2049</v>
      </c>
      <c r="BE22" s="116">
        <f>BE3</f>
        <v>2050</v>
      </c>
    </row>
    <row r="23" spans="1:1023 1037:2045 2059:3067 3081:4089 4103:5111 5125:6133 6147:7155 7169:8191 8205:9213 9227:10235 10249:11257 11271:12279 12293:13301 13315:14323 14337:15359 15373:16381" ht="12" hidden="1" thickBot="1" x14ac:dyDescent="0.25">
      <c r="A23" s="117"/>
      <c r="B23" s="118" t="e">
        <f>B3</f>
        <v>#REF!</v>
      </c>
      <c r="C23" s="118" t="e">
        <f t="shared" ref="C23:AA23" si="8">C3</f>
        <v>#REF!</v>
      </c>
      <c r="D23" s="118" t="str">
        <f t="shared" si="8"/>
        <v xml:space="preserve">97/98 </v>
      </c>
      <c r="E23" s="118" t="str">
        <f t="shared" si="8"/>
        <v xml:space="preserve">98/99 </v>
      </c>
      <c r="F23" s="118" t="str">
        <f t="shared" si="8"/>
        <v xml:space="preserve">99/00 </v>
      </c>
      <c r="G23" s="118" t="str">
        <f t="shared" si="8"/>
        <v xml:space="preserve">00/01 </v>
      </c>
      <c r="H23" s="118" t="str">
        <f t="shared" si="8"/>
        <v xml:space="preserve">01/02 </v>
      </c>
      <c r="I23" s="118" t="str">
        <f t="shared" si="8"/>
        <v xml:space="preserve">02/03 </v>
      </c>
      <c r="J23" s="118" t="str">
        <f t="shared" si="8"/>
        <v xml:space="preserve">03/04 </v>
      </c>
      <c r="K23" s="118" t="str">
        <f t="shared" si="8"/>
        <v xml:space="preserve">04/05 </v>
      </c>
      <c r="L23" s="118" t="str">
        <f t="shared" si="8"/>
        <v xml:space="preserve">05/06 </v>
      </c>
      <c r="M23" s="118" t="str">
        <f t="shared" si="8"/>
        <v xml:space="preserve">06/07 </v>
      </c>
      <c r="N23" s="118" t="str">
        <f t="shared" si="8"/>
        <v xml:space="preserve">07/08 </v>
      </c>
      <c r="O23" s="118" t="str">
        <f t="shared" si="8"/>
        <v xml:space="preserve">08/09 </v>
      </c>
      <c r="P23" s="118" t="str">
        <f t="shared" si="8"/>
        <v xml:space="preserve">09/10 </v>
      </c>
      <c r="Q23" s="118" t="str">
        <f t="shared" si="8"/>
        <v xml:space="preserve">10/11 </v>
      </c>
      <c r="R23" s="118" t="str">
        <f t="shared" si="8"/>
        <v xml:space="preserve">11/12 </v>
      </c>
      <c r="S23" s="118" t="str">
        <f t="shared" si="8"/>
        <v xml:space="preserve">12/13 </v>
      </c>
      <c r="T23" s="118" t="str">
        <f t="shared" si="8"/>
        <v xml:space="preserve">13/14 </v>
      </c>
      <c r="U23" s="118" t="str">
        <f t="shared" si="8"/>
        <v xml:space="preserve">14/15 </v>
      </c>
      <c r="V23" s="118" t="str">
        <f t="shared" si="8"/>
        <v xml:space="preserve">15/16 </v>
      </c>
      <c r="W23" s="118" t="str">
        <f t="shared" si="8"/>
        <v xml:space="preserve">16/17 </v>
      </c>
      <c r="X23" s="118" t="str">
        <f t="shared" si="8"/>
        <v xml:space="preserve">17/18 </v>
      </c>
      <c r="Y23" s="118">
        <f t="shared" si="8"/>
        <v>2018</v>
      </c>
      <c r="Z23" s="118">
        <f t="shared" si="8"/>
        <v>2019</v>
      </c>
      <c r="AA23" s="118">
        <f t="shared" si="8"/>
        <v>2020</v>
      </c>
    </row>
    <row r="24" spans="1:1023 1037:2045 2059:3067 3081:4089 4103:5111 5125:6133 6147:7155 7169:8191 8205:9213 9227:10235 10249:11257 11271:12279 12293:13301 13315:14323 14337:15359 15373:16381" hidden="1" x14ac:dyDescent="0.2">
      <c r="A24" s="49" t="s">
        <v>94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61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</row>
    <row r="25" spans="1:1023 1037:2045 2059:3067 3081:4089 4103:5111 5125:6133 6147:7155 7169:8191 8205:9213 9227:10235 10249:11257 11271:12279 12293:13301 13315:14323 14337:15359 15373:16381" s="74" customFormat="1" x14ac:dyDescent="0.2">
      <c r="A25" s="119" t="s">
        <v>95</v>
      </c>
      <c r="B25" s="120">
        <f>(('[1]Canada Soy Complex'!AG$179+'[1]Mexico Soy Complex'!D$22)*1.102311)+('[8]Soy Complex'!AK$24)</f>
        <v>394.25820499999998</v>
      </c>
      <c r="C25" s="121">
        <f>(('[1]Canada Soy Complex'!AH$179+'[1]Mexico Soy Complex'!E$22)*1.102311)+('[8]Soy Complex'!AL$24)</f>
        <v>377.74665000000005</v>
      </c>
      <c r="D25" s="121">
        <f>(('[1]Canada Soy Complex'!AI$179+'[1]Mexico Soy Complex'!F$22)*1.102311)+('[8]Soy Complex'!AM$24)</f>
        <v>380.358205</v>
      </c>
      <c r="E25" s="121">
        <f>(('[1]Canada Soy Complex'!AJ$179+'[1]Mexico Soy Complex'!G$22)*1.102311)+('[8]Soy Complex'!AN$24)</f>
        <v>390.33609375000003</v>
      </c>
      <c r="F25" s="121">
        <f>(('[1]Canada Soy Complex'!AK$179+'[1]Mexico Soy Complex'!H$22)*1.102311)+('[8]Soy Complex'!AO$24)</f>
        <v>518.06030699999997</v>
      </c>
      <c r="G25" s="121">
        <f>(('[1]Canada Soy Complex'!AL$179+'[1]Mexico Soy Complex'!I$22)*1.102311)+('[8]Soy Complex'!AP$24)</f>
        <v>485.15326950000002</v>
      </c>
      <c r="H25" s="121">
        <f>(('[1]Canada Soy Complex'!AM$179+'[1]Mexico Soy Complex'!J$22)*1.102311)+('[8]Soy Complex'!AQ$24)</f>
        <v>566.92664075000005</v>
      </c>
      <c r="I25" s="121">
        <f>(('[1]Canada Soy Complex'!AN$179+'[1]Mexico Soy Complex'!K$22)*1.102311)+('[8]Soy Complex'!AR$24)</f>
        <v>407.55127200000004</v>
      </c>
      <c r="J25" s="121">
        <f>(('[1]Canada Soy Complex'!AO$179+'[1]Mexico Soy Complex'!L$22)*1.102311)+('[8]Soy Complex'!AS$24)</f>
        <v>396.27790074999996</v>
      </c>
      <c r="K25" s="121">
        <f>(('[1]Canada Soy Complex'!AP$179+'[1]Mexico Soy Complex'!M$22)*1.102311)+('[8]Soy Complex'!AT$24)</f>
        <v>301.82437600000003</v>
      </c>
      <c r="L25" s="121">
        <f>(('[1]Canada Soy Complex'!AQ$179+'[1]Mexico Soy Complex'!N$22)*1.102311)+('[8]Soy Complex'!AU$24)</f>
        <v>249.23734775000003</v>
      </c>
      <c r="M25" s="121">
        <f>(('[1]Canada Soy Complex'!AR$179+'[1]Mexico Soy Complex'!O$22)*1.102311)+('[8]Soy Complex'!AV$24)</f>
        <v>469.40956949999998</v>
      </c>
      <c r="N25" s="121">
        <f>(('[1]Canada Soy Complex'!AS$179+'[1]Mexico Soy Complex'!P$22)*1.102311)+('[8]Soy Complex'!AW$24)</f>
        <v>622.49669775000007</v>
      </c>
      <c r="O25" s="122">
        <f>(('[1]Canada Soy Complex'!AT$179+'[1]Mexico Soy Complex'!Q$22)*1.102311)+('[8]Soy Complex'!AX$24)</f>
        <v>428.38194199999998</v>
      </c>
      <c r="P25" s="121">
        <f>(('[1]Canada Soy Complex'!AU$179+'[1]Mexico Soy Complex'!R$22)*1.102311)+('[8]Soy Complex'!AY$24)</f>
        <v>382.409674</v>
      </c>
      <c r="Q25" s="121">
        <f>(('[1]Canada Soy Complex'!AV$179+'[1]Mexico Soy Complex'!S$22)*1.102311)+('[8]Soy Complex'!AZ$24)</f>
        <v>331.40825624999997</v>
      </c>
      <c r="R25" s="121">
        <f>(('[1]Canada Soy Complex'!AW$179+'[1]Mexico Soy Complex'!T$22)*1.102311)+('[8]Soy Complex'!BA$24)</f>
        <v>357.50389050000001</v>
      </c>
      <c r="S25" s="121">
        <f>(('[1]Canada Soy Complex'!AX$179+'[1]Mexico Soy Complex'!U$22)*1.102311)+('[8]Soy Complex'!BB$24)</f>
        <v>457.0793175</v>
      </c>
      <c r="T25" s="121">
        <f>(('[1]Canada Soy Complex'!AY$179+'[1]Mexico Soy Complex'!V$22)*1.102311)+('[8]Soy Complex'!BC$24)</f>
        <v>351.79433299999999</v>
      </c>
      <c r="U25" s="121">
        <f>(('[1]Canada Soy Complex'!AZ$179+'[1]Mexico Soy Complex'!W$22)*1.102311)+('[8]Soy Complex'!BD$24)</f>
        <v>323.76297775</v>
      </c>
      <c r="V25" s="121">
        <f>(('[1]Canada Soy Complex'!BA$179+'[1]Mexico Soy Complex'!X$22)*1.102311)+('[8]Soy Complex'!BE$24)</f>
        <v>366.10213750000003</v>
      </c>
      <c r="W25" s="121">
        <f>(('[1]Canada Soy Complex'!BB$179+'[1]Mexico Soy Complex'!Y$22)*1.102311)+('[8]Soy Complex'!BF$24)</f>
        <v>517.14195225000003</v>
      </c>
      <c r="X25" s="121">
        <f>(('[1]Canada Soy Complex'!BC$179+'[1]Mexico Soy Complex'!Z$22)*1.102311)+('[8]Soy Complex'!BG$24)</f>
        <v>647.87018182675001</v>
      </c>
      <c r="Y25" s="121">
        <f>(('[1]Canada Soy Complex'!BD$179+'[1]Mexico Soy Complex'!AA$22)*1.102311)+('[8]Soy Complex'!BH$24)</f>
        <v>757.43213597124998</v>
      </c>
      <c r="Z25" s="121">
        <f>(('[1]Canada Soy Complex'!BE$179+'[1]Mexico Soy Complex'!AB$22)*1.102311)+('[8]Soy Complex'!BI$24)</f>
        <v>725.76530230725007</v>
      </c>
      <c r="AA25" s="121">
        <f>(('[1]Canada Soy Complex'!BF$179+'[1]Mexico Soy Complex'!AC$22)*1.102311)+('[8]Soy Complex'!BJ$24)</f>
        <v>546.25644163325001</v>
      </c>
      <c r="AB25" s="121">
        <f>(('[1]Canada Soy Complex'!BG$179+'[1]Mexico Soy Complex'!AD$22)*1.102311)+('[8]Soy Complex'!BK$24)</f>
        <v>580.87356132550008</v>
      </c>
      <c r="AC25" s="121">
        <f>(('[1]Canada Soy Complex'!BH$179+'[1]Mexico Soy Complex'!AE$22)*1.102311)+('[8]Soy Complex'!BL$24)</f>
        <v>480.68289400000003</v>
      </c>
      <c r="AD25" s="123">
        <f>(('[1]Canada Soy Complex'!BI$179+'[1]Mexico Soy Complex'!AF$22)*1.102311)+('[8]Soy Complex'!BM$24)</f>
        <v>558.28386999999998</v>
      </c>
      <c r="AE25" s="123">
        <f>(('[1]Canada Soy Complex'!BJ$179+'[1]Mexico Soy Complex'!AG$22)*1.102311)+('[8]Soy Complex'!BN$24)</f>
        <v>503.69486999999998</v>
      </c>
      <c r="AF25" s="123">
        <f>(('[1]Canada Soy Complex'!BK$179+'[1]Mexico Soy Complex'!AH$22)*1.102311)+('[8]Soy Complex'!BO$24)</f>
        <v>531.90253499999415</v>
      </c>
      <c r="AG25" s="123">
        <f>(('[1]Canada Soy Complex'!BL$179+'[1]Mexico Soy Complex'!AI$22)*1.102311)+('[8]Soy Complex'!BP$24)</f>
        <v>-405.52246500000786</v>
      </c>
      <c r="AH25" s="123">
        <f>(('[1]Canada Soy Complex'!BM$179+'[1]Mexico Soy Complex'!AJ$22)*1.102311)+('[8]Soy Complex'!BQ$24)</f>
        <v>-3687.7724650000068</v>
      </c>
      <c r="AI25" s="123">
        <f>(('[1]Canada Soy Complex'!BN$179+'[1]Mexico Soy Complex'!AK$22)*1.102311)+('[8]Soy Complex'!BR$24)</f>
        <v>-7503.0524650000061</v>
      </c>
      <c r="AJ25" s="123">
        <f>(('[1]Canada Soy Complex'!BO$179+'[1]Mexico Soy Complex'!AL$22)*1.102311)+('[8]Soy Complex'!BS$24)</f>
        <v>-11840.002465000007</v>
      </c>
      <c r="AK25" s="123">
        <f>(('[1]Canada Soy Complex'!BP$179+'[1]Mexico Soy Complex'!AM$22)*1.102311)+('[8]Soy Complex'!BT$24)</f>
        <v>-15997.377465000007</v>
      </c>
      <c r="AL25" s="123">
        <f>(('[1]Canada Soy Complex'!BQ$179+'[1]Mexico Soy Complex'!AN$22)*1.102311)+('[8]Soy Complex'!BU$24)</f>
        <v>-20474.452465000009</v>
      </c>
      <c r="AM25" s="123">
        <f>(('[1]Canada Soy Complex'!BR$179+'[1]Mexico Soy Complex'!AO$22)*1.102311)+('[8]Soy Complex'!BV$24)</f>
        <v>-24532.627465000001</v>
      </c>
      <c r="AN25" s="123">
        <f>(('[1]Canada Soy Complex'!BS$179+'[1]Mexico Soy Complex'!AP$22)*1.102311)+('[8]Soy Complex'!BW$24)</f>
        <v>-28835.227464999996</v>
      </c>
      <c r="AO25" s="121">
        <f>(('[1]Canada Soy Complex'!BT$179+'[1]Mexico Soy Complex'!AQ$22)*1.102311)+('[8]Soy Complex'!BX$24)</f>
        <v>-33972.827464999988</v>
      </c>
      <c r="AP25" s="124">
        <f>(('[1]Canada Soy Complex'!BU$179+'[1]Mexico Soy Complex'!AR$22)*1.102311)+('[8]Soy Complex'!BY$24)</f>
        <v>-41830.452464999988</v>
      </c>
      <c r="AQ25" s="124">
        <f>(('[1]Canada Soy Complex'!BV$179+'[1]Mexico Soy Complex'!AS$22)*1.102311)+('[8]Soy Complex'!BZ$24)</f>
        <v>-50411.127464999976</v>
      </c>
      <c r="AR25" s="124">
        <f>(('[1]Canada Soy Complex'!BW$179+'[1]Mexico Soy Complex'!AT$22)*1.102311)+('[8]Soy Complex'!CA$24)</f>
        <v>-58772.177464999964</v>
      </c>
      <c r="AS25" s="124">
        <f>(('[1]Canada Soy Complex'!BX$179+'[1]Mexico Soy Complex'!AU$22)*1.102311)+('[8]Soy Complex'!CB$24)</f>
        <v>-62663.802464999964</v>
      </c>
      <c r="AT25" s="124">
        <f>(('[1]Canada Soy Complex'!BY$179+'[1]Mexico Soy Complex'!AV$22)*1.102311)+('[8]Soy Complex'!CC$24)</f>
        <v>-66804.152464999977</v>
      </c>
      <c r="AU25" s="124">
        <f>(('[1]Canada Soy Complex'!BZ$179+'[1]Mexico Soy Complex'!AW$22)*1.102311)+('[8]Soy Complex'!CD$24)</f>
        <v>-71094.727464999974</v>
      </c>
      <c r="AV25" s="124">
        <f>(('[1]Canada Soy Complex'!CK$179+'[1]Mexico Soy Complex'!AX$22)*1.102311)+('[8]Soy Complex'!CE$24)</f>
        <v>-75555.798684999958</v>
      </c>
      <c r="AW25" s="124">
        <f>(('[1]Canada Soy Complex'!CL$179+'[1]Mexico Soy Complex'!BI$22)*1.102311)+('[8]Soy Complex'!CF$24)</f>
        <v>-80540.27033499995</v>
      </c>
      <c r="AX25" s="124">
        <f>(('[1]Canada Soy Complex'!CM$179+'[1]Mexico Soy Complex'!BJ$22)*1.102311)+('[8]Soy Complex'!CG$24)</f>
        <v>-85260.395334999936</v>
      </c>
      <c r="AY25" s="124">
        <f>(('[1]Canada Soy Complex'!CN$179+'[1]Mexico Soy Complex'!BK$22)*1.102311)+('[8]Soy Complex'!CH$24)</f>
        <v>-89980.995334999912</v>
      </c>
      <c r="AZ25" s="124">
        <f>(('[1]Canada Soy Complex'!CO$179+'[1]Mexico Soy Complex'!BL$22)*1.102311)+('[8]Soy Complex'!CI$24)</f>
        <v>-94601.070334999909</v>
      </c>
      <c r="BA25" s="124">
        <f>(('[1]Canada Soy Complex'!CP$179+'[1]Mexico Soy Complex'!BM$22)*1.102311)+('[8]Soy Complex'!CJ$24)</f>
        <v>-98161.795334999915</v>
      </c>
      <c r="BB25" s="124">
        <f>(('[1]Canada Soy Complex'!CQ$179+'[1]Mexico Soy Complex'!BN$22)*1.102311)+('[8]Soy Complex'!CK$24)</f>
        <v>-100761.82033499991</v>
      </c>
      <c r="BC25" s="124">
        <f>(('[1]Canada Soy Complex'!CR$179+'[1]Mexico Soy Complex'!BO$22)*1.102311)+('[8]Soy Complex'!CL$24)</f>
        <v>-102300.0453349999</v>
      </c>
      <c r="BD25" s="124">
        <f>(('[1]Canada Soy Complex'!CS$179+'[1]Mexico Soy Complex'!BP$22)*1.102311)+('[8]Soy Complex'!CM$24)</f>
        <v>-103639.2453349999</v>
      </c>
      <c r="BE25" s="124">
        <f>(('[1]Canada Soy Complex'!CT$179+'[1]Mexico Soy Complex'!BQ$22)*1.102311)+('[8]Soy Complex'!CN$24)</f>
        <v>-104878.09533499987</v>
      </c>
      <c r="BS25" s="75"/>
      <c r="CG25" s="75"/>
      <c r="CU25" s="75"/>
      <c r="DI25" s="75"/>
      <c r="DW25" s="75"/>
      <c r="EK25" s="75"/>
      <c r="EY25" s="75"/>
      <c r="FM25" s="75"/>
      <c r="GA25" s="75"/>
      <c r="GO25" s="75"/>
      <c r="HC25" s="75"/>
      <c r="HQ25" s="75"/>
      <c r="IE25" s="75"/>
      <c r="IS25" s="75"/>
      <c r="JG25" s="75"/>
      <c r="JU25" s="75"/>
      <c r="KI25" s="75"/>
      <c r="KW25" s="75"/>
      <c r="LK25" s="75"/>
      <c r="LY25" s="75"/>
      <c r="MM25" s="75"/>
      <c r="NA25" s="75"/>
      <c r="NO25" s="75"/>
      <c r="OC25" s="75"/>
      <c r="OQ25" s="75"/>
      <c r="PE25" s="75"/>
      <c r="PS25" s="75"/>
      <c r="QG25" s="75"/>
      <c r="QU25" s="75"/>
      <c r="RI25" s="75"/>
      <c r="RW25" s="75"/>
      <c r="SK25" s="75"/>
      <c r="SY25" s="75"/>
      <c r="TM25" s="75"/>
      <c r="UA25" s="75"/>
      <c r="UO25" s="75"/>
      <c r="VC25" s="75"/>
      <c r="VQ25" s="75"/>
      <c r="WE25" s="75"/>
      <c r="WS25" s="75"/>
      <c r="XG25" s="75"/>
      <c r="XU25" s="75"/>
      <c r="YI25" s="75"/>
      <c r="YW25" s="75"/>
      <c r="ZK25" s="75"/>
      <c r="ZY25" s="75"/>
      <c r="AAM25" s="75"/>
      <c r="ABA25" s="75"/>
      <c r="ABO25" s="75"/>
      <c r="ACC25" s="75"/>
      <c r="ACQ25" s="75"/>
      <c r="ADE25" s="75"/>
      <c r="ADS25" s="75"/>
      <c r="AEG25" s="75"/>
      <c r="AEU25" s="75"/>
      <c r="AFI25" s="75"/>
      <c r="AFW25" s="75"/>
      <c r="AGK25" s="75"/>
      <c r="AGY25" s="75"/>
      <c r="AHM25" s="75"/>
      <c r="AIA25" s="75"/>
      <c r="AIO25" s="75"/>
      <c r="AJC25" s="75"/>
      <c r="AJQ25" s="75"/>
      <c r="AKE25" s="75"/>
      <c r="AKS25" s="75"/>
      <c r="ALG25" s="75"/>
      <c r="ALU25" s="75"/>
      <c r="AMI25" s="75"/>
      <c r="AMW25" s="75"/>
      <c r="ANK25" s="75"/>
      <c r="ANY25" s="75"/>
      <c r="AOM25" s="75"/>
      <c r="APA25" s="75"/>
      <c r="APO25" s="75"/>
      <c r="AQC25" s="75"/>
      <c r="AQQ25" s="75"/>
      <c r="ARE25" s="75"/>
      <c r="ARS25" s="75"/>
      <c r="ASG25" s="75"/>
      <c r="ASU25" s="75"/>
      <c r="ATI25" s="75"/>
      <c r="ATW25" s="75"/>
      <c r="AUK25" s="75"/>
      <c r="AUY25" s="75"/>
      <c r="AVM25" s="75"/>
      <c r="AWA25" s="75"/>
      <c r="AWO25" s="75"/>
      <c r="AXC25" s="75"/>
      <c r="AXQ25" s="75"/>
      <c r="AYE25" s="75"/>
      <c r="AYS25" s="75"/>
      <c r="AZG25" s="75"/>
      <c r="AZU25" s="75"/>
      <c r="BAI25" s="75"/>
      <c r="BAW25" s="75"/>
      <c r="BBK25" s="75"/>
      <c r="BBY25" s="75"/>
      <c r="BCM25" s="75"/>
      <c r="BDA25" s="75"/>
      <c r="BDO25" s="75"/>
      <c r="BEC25" s="75"/>
      <c r="BEQ25" s="75"/>
      <c r="BFE25" s="75"/>
      <c r="BFS25" s="75"/>
      <c r="BGG25" s="75"/>
      <c r="BGU25" s="75"/>
      <c r="BHI25" s="75"/>
      <c r="BHW25" s="75"/>
      <c r="BIK25" s="75"/>
      <c r="BIY25" s="75"/>
      <c r="BJM25" s="75"/>
      <c r="BKA25" s="75"/>
      <c r="BKO25" s="75"/>
      <c r="BLC25" s="75"/>
      <c r="BLQ25" s="75"/>
      <c r="BME25" s="75"/>
      <c r="BMS25" s="75"/>
      <c r="BNG25" s="75"/>
      <c r="BNU25" s="75"/>
      <c r="BOI25" s="75"/>
      <c r="BOW25" s="75"/>
      <c r="BPK25" s="75"/>
      <c r="BPY25" s="75"/>
      <c r="BQM25" s="75"/>
      <c r="BRA25" s="75"/>
      <c r="BRO25" s="75"/>
      <c r="BSC25" s="75"/>
      <c r="BSQ25" s="75"/>
      <c r="BTE25" s="75"/>
      <c r="BTS25" s="75"/>
      <c r="BUG25" s="75"/>
      <c r="BUU25" s="75"/>
      <c r="BVI25" s="75"/>
      <c r="BVW25" s="75"/>
      <c r="BWK25" s="75"/>
      <c r="BWY25" s="75"/>
      <c r="BXM25" s="75"/>
      <c r="BYA25" s="75"/>
      <c r="BYO25" s="75"/>
      <c r="BZC25" s="75"/>
      <c r="BZQ25" s="75"/>
      <c r="CAE25" s="75"/>
      <c r="CAS25" s="75"/>
      <c r="CBG25" s="75"/>
      <c r="CBU25" s="75"/>
      <c r="CCI25" s="75"/>
      <c r="CCW25" s="75"/>
      <c r="CDK25" s="75"/>
      <c r="CDY25" s="75"/>
      <c r="CEM25" s="75"/>
      <c r="CFA25" s="75"/>
      <c r="CFO25" s="75"/>
      <c r="CGC25" s="75"/>
      <c r="CGQ25" s="75"/>
      <c r="CHE25" s="75"/>
      <c r="CHS25" s="75"/>
      <c r="CIG25" s="75"/>
      <c r="CIU25" s="75"/>
      <c r="CJI25" s="75"/>
      <c r="CJW25" s="75"/>
      <c r="CKK25" s="75"/>
      <c r="CKY25" s="75"/>
      <c r="CLM25" s="75"/>
      <c r="CMA25" s="75"/>
      <c r="CMO25" s="75"/>
      <c r="CNC25" s="75"/>
      <c r="CNQ25" s="75"/>
      <c r="COE25" s="75"/>
      <c r="COS25" s="75"/>
      <c r="CPG25" s="75"/>
      <c r="CPU25" s="75"/>
      <c r="CQI25" s="75"/>
      <c r="CQW25" s="75"/>
      <c r="CRK25" s="75"/>
      <c r="CRY25" s="75"/>
      <c r="CSM25" s="75"/>
      <c r="CTA25" s="75"/>
      <c r="CTO25" s="75"/>
      <c r="CUC25" s="75"/>
      <c r="CUQ25" s="75"/>
      <c r="CVE25" s="75"/>
      <c r="CVS25" s="75"/>
      <c r="CWG25" s="75"/>
      <c r="CWU25" s="75"/>
      <c r="CXI25" s="75"/>
      <c r="CXW25" s="75"/>
      <c r="CYK25" s="75"/>
      <c r="CYY25" s="75"/>
      <c r="CZM25" s="75"/>
      <c r="DAA25" s="75"/>
      <c r="DAO25" s="75"/>
      <c r="DBC25" s="75"/>
      <c r="DBQ25" s="75"/>
      <c r="DCE25" s="75"/>
      <c r="DCS25" s="75"/>
      <c r="DDG25" s="75"/>
      <c r="DDU25" s="75"/>
      <c r="DEI25" s="75"/>
      <c r="DEW25" s="75"/>
      <c r="DFK25" s="75"/>
      <c r="DFY25" s="75"/>
      <c r="DGM25" s="75"/>
      <c r="DHA25" s="75"/>
      <c r="DHO25" s="75"/>
      <c r="DIC25" s="75"/>
      <c r="DIQ25" s="75"/>
      <c r="DJE25" s="75"/>
      <c r="DJS25" s="75"/>
      <c r="DKG25" s="75"/>
      <c r="DKU25" s="75"/>
      <c r="DLI25" s="75"/>
      <c r="DLW25" s="75"/>
      <c r="DMK25" s="75"/>
      <c r="DMY25" s="75"/>
      <c r="DNM25" s="75"/>
      <c r="DOA25" s="75"/>
      <c r="DOO25" s="75"/>
      <c r="DPC25" s="75"/>
      <c r="DPQ25" s="75"/>
      <c r="DQE25" s="75"/>
      <c r="DQS25" s="75"/>
      <c r="DRG25" s="75"/>
      <c r="DRU25" s="75"/>
      <c r="DSI25" s="75"/>
      <c r="DSW25" s="75"/>
      <c r="DTK25" s="75"/>
      <c r="DTY25" s="75"/>
      <c r="DUM25" s="75"/>
      <c r="DVA25" s="75"/>
      <c r="DVO25" s="75"/>
      <c r="DWC25" s="75"/>
      <c r="DWQ25" s="75"/>
      <c r="DXE25" s="75"/>
      <c r="DXS25" s="75"/>
      <c r="DYG25" s="75"/>
      <c r="DYU25" s="75"/>
      <c r="DZI25" s="75"/>
      <c r="DZW25" s="75"/>
      <c r="EAK25" s="75"/>
      <c r="EAY25" s="75"/>
      <c r="EBM25" s="75"/>
      <c r="ECA25" s="75"/>
      <c r="ECO25" s="75"/>
      <c r="EDC25" s="75"/>
      <c r="EDQ25" s="75"/>
      <c r="EEE25" s="75"/>
      <c r="EES25" s="75"/>
      <c r="EFG25" s="75"/>
      <c r="EFU25" s="75"/>
      <c r="EGI25" s="75"/>
      <c r="EGW25" s="75"/>
      <c r="EHK25" s="75"/>
      <c r="EHY25" s="75"/>
      <c r="EIM25" s="75"/>
      <c r="EJA25" s="75"/>
      <c r="EJO25" s="75"/>
      <c r="EKC25" s="75"/>
      <c r="EKQ25" s="75"/>
      <c r="ELE25" s="75"/>
      <c r="ELS25" s="75"/>
      <c r="EMG25" s="75"/>
      <c r="EMU25" s="75"/>
      <c r="ENI25" s="75"/>
      <c r="ENW25" s="75"/>
      <c r="EOK25" s="75"/>
      <c r="EOY25" s="75"/>
      <c r="EPM25" s="75"/>
      <c r="EQA25" s="75"/>
      <c r="EQO25" s="75"/>
      <c r="ERC25" s="75"/>
      <c r="ERQ25" s="75"/>
      <c r="ESE25" s="75"/>
      <c r="ESS25" s="75"/>
      <c r="ETG25" s="75"/>
      <c r="ETU25" s="75"/>
      <c r="EUI25" s="75"/>
      <c r="EUW25" s="75"/>
      <c r="EVK25" s="75"/>
      <c r="EVY25" s="75"/>
      <c r="EWM25" s="75"/>
      <c r="EXA25" s="75"/>
      <c r="EXO25" s="75"/>
      <c r="EYC25" s="75"/>
      <c r="EYQ25" s="75"/>
      <c r="EZE25" s="75"/>
      <c r="EZS25" s="75"/>
      <c r="FAG25" s="75"/>
      <c r="FAU25" s="75"/>
      <c r="FBI25" s="75"/>
      <c r="FBW25" s="75"/>
      <c r="FCK25" s="75"/>
      <c r="FCY25" s="75"/>
      <c r="FDM25" s="75"/>
      <c r="FEA25" s="75"/>
      <c r="FEO25" s="75"/>
      <c r="FFC25" s="75"/>
      <c r="FFQ25" s="75"/>
      <c r="FGE25" s="75"/>
      <c r="FGS25" s="75"/>
      <c r="FHG25" s="75"/>
      <c r="FHU25" s="75"/>
      <c r="FII25" s="75"/>
      <c r="FIW25" s="75"/>
      <c r="FJK25" s="75"/>
      <c r="FJY25" s="75"/>
      <c r="FKM25" s="75"/>
      <c r="FLA25" s="75"/>
      <c r="FLO25" s="75"/>
      <c r="FMC25" s="75"/>
      <c r="FMQ25" s="75"/>
      <c r="FNE25" s="75"/>
      <c r="FNS25" s="75"/>
      <c r="FOG25" s="75"/>
      <c r="FOU25" s="75"/>
      <c r="FPI25" s="75"/>
      <c r="FPW25" s="75"/>
      <c r="FQK25" s="75"/>
      <c r="FQY25" s="75"/>
      <c r="FRM25" s="75"/>
      <c r="FSA25" s="75"/>
      <c r="FSO25" s="75"/>
      <c r="FTC25" s="75"/>
      <c r="FTQ25" s="75"/>
      <c r="FUE25" s="75"/>
      <c r="FUS25" s="75"/>
      <c r="FVG25" s="75"/>
      <c r="FVU25" s="75"/>
      <c r="FWI25" s="75"/>
      <c r="FWW25" s="75"/>
      <c r="FXK25" s="75"/>
      <c r="FXY25" s="75"/>
      <c r="FYM25" s="75"/>
      <c r="FZA25" s="75"/>
      <c r="FZO25" s="75"/>
      <c r="GAC25" s="75"/>
      <c r="GAQ25" s="75"/>
      <c r="GBE25" s="75"/>
      <c r="GBS25" s="75"/>
      <c r="GCG25" s="75"/>
      <c r="GCU25" s="75"/>
      <c r="GDI25" s="75"/>
      <c r="GDW25" s="75"/>
      <c r="GEK25" s="75"/>
      <c r="GEY25" s="75"/>
      <c r="GFM25" s="75"/>
      <c r="GGA25" s="75"/>
      <c r="GGO25" s="75"/>
      <c r="GHC25" s="75"/>
      <c r="GHQ25" s="75"/>
      <c r="GIE25" s="75"/>
      <c r="GIS25" s="75"/>
      <c r="GJG25" s="75"/>
      <c r="GJU25" s="75"/>
      <c r="GKI25" s="75"/>
      <c r="GKW25" s="75"/>
      <c r="GLK25" s="75"/>
      <c r="GLY25" s="75"/>
      <c r="GMM25" s="75"/>
      <c r="GNA25" s="75"/>
      <c r="GNO25" s="75"/>
      <c r="GOC25" s="75"/>
      <c r="GOQ25" s="75"/>
      <c r="GPE25" s="75"/>
      <c r="GPS25" s="75"/>
      <c r="GQG25" s="75"/>
      <c r="GQU25" s="75"/>
      <c r="GRI25" s="75"/>
      <c r="GRW25" s="75"/>
      <c r="GSK25" s="75"/>
      <c r="GSY25" s="75"/>
      <c r="GTM25" s="75"/>
      <c r="GUA25" s="75"/>
      <c r="GUO25" s="75"/>
      <c r="GVC25" s="75"/>
      <c r="GVQ25" s="75"/>
      <c r="GWE25" s="75"/>
      <c r="GWS25" s="75"/>
      <c r="GXG25" s="75"/>
      <c r="GXU25" s="75"/>
      <c r="GYI25" s="75"/>
      <c r="GYW25" s="75"/>
      <c r="GZK25" s="75"/>
      <c r="GZY25" s="75"/>
      <c r="HAM25" s="75"/>
      <c r="HBA25" s="75"/>
      <c r="HBO25" s="75"/>
      <c r="HCC25" s="75"/>
      <c r="HCQ25" s="75"/>
      <c r="HDE25" s="75"/>
      <c r="HDS25" s="75"/>
      <c r="HEG25" s="75"/>
      <c r="HEU25" s="75"/>
      <c r="HFI25" s="75"/>
      <c r="HFW25" s="75"/>
      <c r="HGK25" s="75"/>
      <c r="HGY25" s="75"/>
      <c r="HHM25" s="75"/>
      <c r="HIA25" s="75"/>
      <c r="HIO25" s="75"/>
      <c r="HJC25" s="75"/>
      <c r="HJQ25" s="75"/>
      <c r="HKE25" s="75"/>
      <c r="HKS25" s="75"/>
      <c r="HLG25" s="75"/>
      <c r="HLU25" s="75"/>
      <c r="HMI25" s="75"/>
      <c r="HMW25" s="75"/>
      <c r="HNK25" s="75"/>
      <c r="HNY25" s="75"/>
      <c r="HOM25" s="75"/>
      <c r="HPA25" s="75"/>
      <c r="HPO25" s="75"/>
      <c r="HQC25" s="75"/>
      <c r="HQQ25" s="75"/>
      <c r="HRE25" s="75"/>
      <c r="HRS25" s="75"/>
      <c r="HSG25" s="75"/>
      <c r="HSU25" s="75"/>
      <c r="HTI25" s="75"/>
      <c r="HTW25" s="75"/>
      <c r="HUK25" s="75"/>
      <c r="HUY25" s="75"/>
      <c r="HVM25" s="75"/>
      <c r="HWA25" s="75"/>
      <c r="HWO25" s="75"/>
      <c r="HXC25" s="75"/>
      <c r="HXQ25" s="75"/>
      <c r="HYE25" s="75"/>
      <c r="HYS25" s="75"/>
      <c r="HZG25" s="75"/>
      <c r="HZU25" s="75"/>
      <c r="IAI25" s="75"/>
      <c r="IAW25" s="75"/>
      <c r="IBK25" s="75"/>
      <c r="IBY25" s="75"/>
      <c r="ICM25" s="75"/>
      <c r="IDA25" s="75"/>
      <c r="IDO25" s="75"/>
      <c r="IEC25" s="75"/>
      <c r="IEQ25" s="75"/>
      <c r="IFE25" s="75"/>
      <c r="IFS25" s="75"/>
      <c r="IGG25" s="75"/>
      <c r="IGU25" s="75"/>
      <c r="IHI25" s="75"/>
      <c r="IHW25" s="75"/>
      <c r="IIK25" s="75"/>
      <c r="IIY25" s="75"/>
      <c r="IJM25" s="75"/>
      <c r="IKA25" s="75"/>
      <c r="IKO25" s="75"/>
      <c r="ILC25" s="75"/>
      <c r="ILQ25" s="75"/>
      <c r="IME25" s="75"/>
      <c r="IMS25" s="75"/>
      <c r="ING25" s="75"/>
      <c r="INU25" s="75"/>
      <c r="IOI25" s="75"/>
      <c r="IOW25" s="75"/>
      <c r="IPK25" s="75"/>
      <c r="IPY25" s="75"/>
      <c r="IQM25" s="75"/>
      <c r="IRA25" s="75"/>
      <c r="IRO25" s="75"/>
      <c r="ISC25" s="75"/>
      <c r="ISQ25" s="75"/>
      <c r="ITE25" s="75"/>
      <c r="ITS25" s="75"/>
      <c r="IUG25" s="75"/>
      <c r="IUU25" s="75"/>
      <c r="IVI25" s="75"/>
      <c r="IVW25" s="75"/>
      <c r="IWK25" s="75"/>
      <c r="IWY25" s="75"/>
      <c r="IXM25" s="75"/>
      <c r="IYA25" s="75"/>
      <c r="IYO25" s="75"/>
      <c r="IZC25" s="75"/>
      <c r="IZQ25" s="75"/>
      <c r="JAE25" s="75"/>
      <c r="JAS25" s="75"/>
      <c r="JBG25" s="75"/>
      <c r="JBU25" s="75"/>
      <c r="JCI25" s="75"/>
      <c r="JCW25" s="75"/>
      <c r="JDK25" s="75"/>
      <c r="JDY25" s="75"/>
      <c r="JEM25" s="75"/>
      <c r="JFA25" s="75"/>
      <c r="JFO25" s="75"/>
      <c r="JGC25" s="75"/>
      <c r="JGQ25" s="75"/>
      <c r="JHE25" s="75"/>
      <c r="JHS25" s="75"/>
      <c r="JIG25" s="75"/>
      <c r="JIU25" s="75"/>
      <c r="JJI25" s="75"/>
      <c r="JJW25" s="75"/>
      <c r="JKK25" s="75"/>
      <c r="JKY25" s="75"/>
      <c r="JLM25" s="75"/>
      <c r="JMA25" s="75"/>
      <c r="JMO25" s="75"/>
      <c r="JNC25" s="75"/>
      <c r="JNQ25" s="75"/>
      <c r="JOE25" s="75"/>
      <c r="JOS25" s="75"/>
      <c r="JPG25" s="75"/>
      <c r="JPU25" s="75"/>
      <c r="JQI25" s="75"/>
      <c r="JQW25" s="75"/>
      <c r="JRK25" s="75"/>
      <c r="JRY25" s="75"/>
      <c r="JSM25" s="75"/>
      <c r="JTA25" s="75"/>
      <c r="JTO25" s="75"/>
      <c r="JUC25" s="75"/>
      <c r="JUQ25" s="75"/>
      <c r="JVE25" s="75"/>
      <c r="JVS25" s="75"/>
      <c r="JWG25" s="75"/>
      <c r="JWU25" s="75"/>
      <c r="JXI25" s="75"/>
      <c r="JXW25" s="75"/>
      <c r="JYK25" s="75"/>
      <c r="JYY25" s="75"/>
      <c r="JZM25" s="75"/>
      <c r="KAA25" s="75"/>
      <c r="KAO25" s="75"/>
      <c r="KBC25" s="75"/>
      <c r="KBQ25" s="75"/>
      <c r="KCE25" s="75"/>
      <c r="KCS25" s="75"/>
      <c r="KDG25" s="75"/>
      <c r="KDU25" s="75"/>
      <c r="KEI25" s="75"/>
      <c r="KEW25" s="75"/>
      <c r="KFK25" s="75"/>
      <c r="KFY25" s="75"/>
      <c r="KGM25" s="75"/>
      <c r="KHA25" s="75"/>
      <c r="KHO25" s="75"/>
      <c r="KIC25" s="75"/>
      <c r="KIQ25" s="75"/>
      <c r="KJE25" s="75"/>
      <c r="KJS25" s="75"/>
      <c r="KKG25" s="75"/>
      <c r="KKU25" s="75"/>
      <c r="KLI25" s="75"/>
      <c r="KLW25" s="75"/>
      <c r="KMK25" s="75"/>
      <c r="KMY25" s="75"/>
      <c r="KNM25" s="75"/>
      <c r="KOA25" s="75"/>
      <c r="KOO25" s="75"/>
      <c r="KPC25" s="75"/>
      <c r="KPQ25" s="75"/>
      <c r="KQE25" s="75"/>
      <c r="KQS25" s="75"/>
      <c r="KRG25" s="75"/>
      <c r="KRU25" s="75"/>
      <c r="KSI25" s="75"/>
      <c r="KSW25" s="75"/>
      <c r="KTK25" s="75"/>
      <c r="KTY25" s="75"/>
      <c r="KUM25" s="75"/>
      <c r="KVA25" s="75"/>
      <c r="KVO25" s="75"/>
      <c r="KWC25" s="75"/>
      <c r="KWQ25" s="75"/>
      <c r="KXE25" s="75"/>
      <c r="KXS25" s="75"/>
      <c r="KYG25" s="75"/>
      <c r="KYU25" s="75"/>
      <c r="KZI25" s="75"/>
      <c r="KZW25" s="75"/>
      <c r="LAK25" s="75"/>
      <c r="LAY25" s="75"/>
      <c r="LBM25" s="75"/>
      <c r="LCA25" s="75"/>
      <c r="LCO25" s="75"/>
      <c r="LDC25" s="75"/>
      <c r="LDQ25" s="75"/>
      <c r="LEE25" s="75"/>
      <c r="LES25" s="75"/>
      <c r="LFG25" s="75"/>
      <c r="LFU25" s="75"/>
      <c r="LGI25" s="75"/>
      <c r="LGW25" s="75"/>
      <c r="LHK25" s="75"/>
      <c r="LHY25" s="75"/>
      <c r="LIM25" s="75"/>
      <c r="LJA25" s="75"/>
      <c r="LJO25" s="75"/>
      <c r="LKC25" s="75"/>
      <c r="LKQ25" s="75"/>
      <c r="LLE25" s="75"/>
      <c r="LLS25" s="75"/>
      <c r="LMG25" s="75"/>
      <c r="LMU25" s="75"/>
      <c r="LNI25" s="75"/>
      <c r="LNW25" s="75"/>
      <c r="LOK25" s="75"/>
      <c r="LOY25" s="75"/>
      <c r="LPM25" s="75"/>
      <c r="LQA25" s="75"/>
      <c r="LQO25" s="75"/>
      <c r="LRC25" s="75"/>
      <c r="LRQ25" s="75"/>
      <c r="LSE25" s="75"/>
      <c r="LSS25" s="75"/>
      <c r="LTG25" s="75"/>
      <c r="LTU25" s="75"/>
      <c r="LUI25" s="75"/>
      <c r="LUW25" s="75"/>
      <c r="LVK25" s="75"/>
      <c r="LVY25" s="75"/>
      <c r="LWM25" s="75"/>
      <c r="LXA25" s="75"/>
      <c r="LXO25" s="75"/>
      <c r="LYC25" s="75"/>
      <c r="LYQ25" s="75"/>
      <c r="LZE25" s="75"/>
      <c r="LZS25" s="75"/>
      <c r="MAG25" s="75"/>
      <c r="MAU25" s="75"/>
      <c r="MBI25" s="75"/>
      <c r="MBW25" s="75"/>
      <c r="MCK25" s="75"/>
      <c r="MCY25" s="75"/>
      <c r="MDM25" s="75"/>
      <c r="MEA25" s="75"/>
      <c r="MEO25" s="75"/>
      <c r="MFC25" s="75"/>
      <c r="MFQ25" s="75"/>
      <c r="MGE25" s="75"/>
      <c r="MGS25" s="75"/>
      <c r="MHG25" s="75"/>
      <c r="MHU25" s="75"/>
      <c r="MII25" s="75"/>
      <c r="MIW25" s="75"/>
      <c r="MJK25" s="75"/>
      <c r="MJY25" s="75"/>
      <c r="MKM25" s="75"/>
      <c r="MLA25" s="75"/>
      <c r="MLO25" s="75"/>
      <c r="MMC25" s="75"/>
      <c r="MMQ25" s="75"/>
      <c r="MNE25" s="75"/>
      <c r="MNS25" s="75"/>
      <c r="MOG25" s="75"/>
      <c r="MOU25" s="75"/>
      <c r="MPI25" s="75"/>
      <c r="MPW25" s="75"/>
      <c r="MQK25" s="75"/>
      <c r="MQY25" s="75"/>
      <c r="MRM25" s="75"/>
      <c r="MSA25" s="75"/>
      <c r="MSO25" s="75"/>
      <c r="MTC25" s="75"/>
      <c r="MTQ25" s="75"/>
      <c r="MUE25" s="75"/>
      <c r="MUS25" s="75"/>
      <c r="MVG25" s="75"/>
      <c r="MVU25" s="75"/>
      <c r="MWI25" s="75"/>
      <c r="MWW25" s="75"/>
      <c r="MXK25" s="75"/>
      <c r="MXY25" s="75"/>
      <c r="MYM25" s="75"/>
      <c r="MZA25" s="75"/>
      <c r="MZO25" s="75"/>
      <c r="NAC25" s="75"/>
      <c r="NAQ25" s="75"/>
      <c r="NBE25" s="75"/>
      <c r="NBS25" s="75"/>
      <c r="NCG25" s="75"/>
      <c r="NCU25" s="75"/>
      <c r="NDI25" s="75"/>
      <c r="NDW25" s="75"/>
      <c r="NEK25" s="75"/>
      <c r="NEY25" s="75"/>
      <c r="NFM25" s="75"/>
      <c r="NGA25" s="75"/>
      <c r="NGO25" s="75"/>
      <c r="NHC25" s="75"/>
      <c r="NHQ25" s="75"/>
      <c r="NIE25" s="75"/>
      <c r="NIS25" s="75"/>
      <c r="NJG25" s="75"/>
      <c r="NJU25" s="75"/>
      <c r="NKI25" s="75"/>
      <c r="NKW25" s="75"/>
      <c r="NLK25" s="75"/>
      <c r="NLY25" s="75"/>
      <c r="NMM25" s="75"/>
      <c r="NNA25" s="75"/>
      <c r="NNO25" s="75"/>
      <c r="NOC25" s="75"/>
      <c r="NOQ25" s="75"/>
      <c r="NPE25" s="75"/>
      <c r="NPS25" s="75"/>
      <c r="NQG25" s="75"/>
      <c r="NQU25" s="75"/>
      <c r="NRI25" s="75"/>
      <c r="NRW25" s="75"/>
      <c r="NSK25" s="75"/>
      <c r="NSY25" s="75"/>
      <c r="NTM25" s="75"/>
      <c r="NUA25" s="75"/>
      <c r="NUO25" s="75"/>
      <c r="NVC25" s="75"/>
      <c r="NVQ25" s="75"/>
      <c r="NWE25" s="75"/>
      <c r="NWS25" s="75"/>
      <c r="NXG25" s="75"/>
      <c r="NXU25" s="75"/>
      <c r="NYI25" s="75"/>
      <c r="NYW25" s="75"/>
      <c r="NZK25" s="75"/>
      <c r="NZY25" s="75"/>
      <c r="OAM25" s="75"/>
      <c r="OBA25" s="75"/>
      <c r="OBO25" s="75"/>
      <c r="OCC25" s="75"/>
      <c r="OCQ25" s="75"/>
      <c r="ODE25" s="75"/>
      <c r="ODS25" s="75"/>
      <c r="OEG25" s="75"/>
      <c r="OEU25" s="75"/>
      <c r="OFI25" s="75"/>
      <c r="OFW25" s="75"/>
      <c r="OGK25" s="75"/>
      <c r="OGY25" s="75"/>
      <c r="OHM25" s="75"/>
      <c r="OIA25" s="75"/>
      <c r="OIO25" s="75"/>
      <c r="OJC25" s="75"/>
      <c r="OJQ25" s="75"/>
      <c r="OKE25" s="75"/>
      <c r="OKS25" s="75"/>
      <c r="OLG25" s="75"/>
      <c r="OLU25" s="75"/>
      <c r="OMI25" s="75"/>
      <c r="OMW25" s="75"/>
      <c r="ONK25" s="75"/>
      <c r="ONY25" s="75"/>
      <c r="OOM25" s="75"/>
      <c r="OPA25" s="75"/>
      <c r="OPO25" s="75"/>
      <c r="OQC25" s="75"/>
      <c r="OQQ25" s="75"/>
      <c r="ORE25" s="75"/>
      <c r="ORS25" s="75"/>
      <c r="OSG25" s="75"/>
      <c r="OSU25" s="75"/>
      <c r="OTI25" s="75"/>
      <c r="OTW25" s="75"/>
      <c r="OUK25" s="75"/>
      <c r="OUY25" s="75"/>
      <c r="OVM25" s="75"/>
      <c r="OWA25" s="75"/>
      <c r="OWO25" s="75"/>
      <c r="OXC25" s="75"/>
      <c r="OXQ25" s="75"/>
      <c r="OYE25" s="75"/>
      <c r="OYS25" s="75"/>
      <c r="OZG25" s="75"/>
      <c r="OZU25" s="75"/>
      <c r="PAI25" s="75"/>
      <c r="PAW25" s="75"/>
      <c r="PBK25" s="75"/>
      <c r="PBY25" s="75"/>
      <c r="PCM25" s="75"/>
      <c r="PDA25" s="75"/>
      <c r="PDO25" s="75"/>
      <c r="PEC25" s="75"/>
      <c r="PEQ25" s="75"/>
      <c r="PFE25" s="75"/>
      <c r="PFS25" s="75"/>
      <c r="PGG25" s="75"/>
      <c r="PGU25" s="75"/>
      <c r="PHI25" s="75"/>
      <c r="PHW25" s="75"/>
      <c r="PIK25" s="75"/>
      <c r="PIY25" s="75"/>
      <c r="PJM25" s="75"/>
      <c r="PKA25" s="75"/>
      <c r="PKO25" s="75"/>
      <c r="PLC25" s="75"/>
      <c r="PLQ25" s="75"/>
      <c r="PME25" s="75"/>
      <c r="PMS25" s="75"/>
      <c r="PNG25" s="75"/>
      <c r="PNU25" s="75"/>
      <c r="POI25" s="75"/>
      <c r="POW25" s="75"/>
      <c r="PPK25" s="75"/>
      <c r="PPY25" s="75"/>
      <c r="PQM25" s="75"/>
      <c r="PRA25" s="75"/>
      <c r="PRO25" s="75"/>
      <c r="PSC25" s="75"/>
      <c r="PSQ25" s="75"/>
      <c r="PTE25" s="75"/>
      <c r="PTS25" s="75"/>
      <c r="PUG25" s="75"/>
      <c r="PUU25" s="75"/>
      <c r="PVI25" s="75"/>
      <c r="PVW25" s="75"/>
      <c r="PWK25" s="75"/>
      <c r="PWY25" s="75"/>
      <c r="PXM25" s="75"/>
      <c r="PYA25" s="75"/>
      <c r="PYO25" s="75"/>
      <c r="PZC25" s="75"/>
      <c r="PZQ25" s="75"/>
      <c r="QAE25" s="75"/>
      <c r="QAS25" s="75"/>
      <c r="QBG25" s="75"/>
      <c r="QBU25" s="75"/>
      <c r="QCI25" s="75"/>
      <c r="QCW25" s="75"/>
      <c r="QDK25" s="75"/>
      <c r="QDY25" s="75"/>
      <c r="QEM25" s="75"/>
      <c r="QFA25" s="75"/>
      <c r="QFO25" s="75"/>
      <c r="QGC25" s="75"/>
      <c r="QGQ25" s="75"/>
      <c r="QHE25" s="75"/>
      <c r="QHS25" s="75"/>
      <c r="QIG25" s="75"/>
      <c r="QIU25" s="75"/>
      <c r="QJI25" s="75"/>
      <c r="QJW25" s="75"/>
      <c r="QKK25" s="75"/>
      <c r="QKY25" s="75"/>
      <c r="QLM25" s="75"/>
      <c r="QMA25" s="75"/>
      <c r="QMO25" s="75"/>
      <c r="QNC25" s="75"/>
      <c r="QNQ25" s="75"/>
      <c r="QOE25" s="75"/>
      <c r="QOS25" s="75"/>
      <c r="QPG25" s="75"/>
      <c r="QPU25" s="75"/>
      <c r="QQI25" s="75"/>
      <c r="QQW25" s="75"/>
      <c r="QRK25" s="75"/>
      <c r="QRY25" s="75"/>
      <c r="QSM25" s="75"/>
      <c r="QTA25" s="75"/>
      <c r="QTO25" s="75"/>
      <c r="QUC25" s="75"/>
      <c r="QUQ25" s="75"/>
      <c r="QVE25" s="75"/>
      <c r="QVS25" s="75"/>
      <c r="QWG25" s="75"/>
      <c r="QWU25" s="75"/>
      <c r="QXI25" s="75"/>
      <c r="QXW25" s="75"/>
      <c r="QYK25" s="75"/>
      <c r="QYY25" s="75"/>
      <c r="QZM25" s="75"/>
      <c r="RAA25" s="75"/>
      <c r="RAO25" s="75"/>
      <c r="RBC25" s="75"/>
      <c r="RBQ25" s="75"/>
      <c r="RCE25" s="75"/>
      <c r="RCS25" s="75"/>
      <c r="RDG25" s="75"/>
      <c r="RDU25" s="75"/>
      <c r="REI25" s="75"/>
      <c r="REW25" s="75"/>
      <c r="RFK25" s="75"/>
      <c r="RFY25" s="75"/>
      <c r="RGM25" s="75"/>
      <c r="RHA25" s="75"/>
      <c r="RHO25" s="75"/>
      <c r="RIC25" s="75"/>
      <c r="RIQ25" s="75"/>
      <c r="RJE25" s="75"/>
      <c r="RJS25" s="75"/>
      <c r="RKG25" s="75"/>
      <c r="RKU25" s="75"/>
      <c r="RLI25" s="75"/>
      <c r="RLW25" s="75"/>
      <c r="RMK25" s="75"/>
      <c r="RMY25" s="75"/>
      <c r="RNM25" s="75"/>
      <c r="ROA25" s="75"/>
      <c r="ROO25" s="75"/>
      <c r="RPC25" s="75"/>
      <c r="RPQ25" s="75"/>
      <c r="RQE25" s="75"/>
      <c r="RQS25" s="75"/>
      <c r="RRG25" s="75"/>
      <c r="RRU25" s="75"/>
      <c r="RSI25" s="75"/>
      <c r="RSW25" s="75"/>
      <c r="RTK25" s="75"/>
      <c r="RTY25" s="75"/>
      <c r="RUM25" s="75"/>
      <c r="RVA25" s="75"/>
      <c r="RVO25" s="75"/>
      <c r="RWC25" s="75"/>
      <c r="RWQ25" s="75"/>
      <c r="RXE25" s="75"/>
      <c r="RXS25" s="75"/>
      <c r="RYG25" s="75"/>
      <c r="RYU25" s="75"/>
      <c r="RZI25" s="75"/>
      <c r="RZW25" s="75"/>
      <c r="SAK25" s="75"/>
      <c r="SAY25" s="75"/>
      <c r="SBM25" s="75"/>
      <c r="SCA25" s="75"/>
      <c r="SCO25" s="75"/>
      <c r="SDC25" s="75"/>
      <c r="SDQ25" s="75"/>
      <c r="SEE25" s="75"/>
      <c r="SES25" s="75"/>
      <c r="SFG25" s="75"/>
      <c r="SFU25" s="75"/>
      <c r="SGI25" s="75"/>
      <c r="SGW25" s="75"/>
      <c r="SHK25" s="75"/>
      <c r="SHY25" s="75"/>
      <c r="SIM25" s="75"/>
      <c r="SJA25" s="75"/>
      <c r="SJO25" s="75"/>
      <c r="SKC25" s="75"/>
      <c r="SKQ25" s="75"/>
      <c r="SLE25" s="75"/>
      <c r="SLS25" s="75"/>
      <c r="SMG25" s="75"/>
      <c r="SMU25" s="75"/>
      <c r="SNI25" s="75"/>
      <c r="SNW25" s="75"/>
      <c r="SOK25" s="75"/>
      <c r="SOY25" s="75"/>
      <c r="SPM25" s="75"/>
      <c r="SQA25" s="75"/>
      <c r="SQO25" s="75"/>
      <c r="SRC25" s="75"/>
      <c r="SRQ25" s="75"/>
      <c r="SSE25" s="75"/>
      <c r="SSS25" s="75"/>
      <c r="STG25" s="75"/>
      <c r="STU25" s="75"/>
      <c r="SUI25" s="75"/>
      <c r="SUW25" s="75"/>
      <c r="SVK25" s="75"/>
      <c r="SVY25" s="75"/>
      <c r="SWM25" s="75"/>
      <c r="SXA25" s="75"/>
      <c r="SXO25" s="75"/>
      <c r="SYC25" s="75"/>
      <c r="SYQ25" s="75"/>
      <c r="SZE25" s="75"/>
      <c r="SZS25" s="75"/>
      <c r="TAG25" s="75"/>
      <c r="TAU25" s="75"/>
      <c r="TBI25" s="75"/>
      <c r="TBW25" s="75"/>
      <c r="TCK25" s="75"/>
      <c r="TCY25" s="75"/>
      <c r="TDM25" s="75"/>
      <c r="TEA25" s="75"/>
      <c r="TEO25" s="75"/>
      <c r="TFC25" s="75"/>
      <c r="TFQ25" s="75"/>
      <c r="TGE25" s="75"/>
      <c r="TGS25" s="75"/>
      <c r="THG25" s="75"/>
      <c r="THU25" s="75"/>
      <c r="TII25" s="75"/>
      <c r="TIW25" s="75"/>
      <c r="TJK25" s="75"/>
      <c r="TJY25" s="75"/>
      <c r="TKM25" s="75"/>
      <c r="TLA25" s="75"/>
      <c r="TLO25" s="75"/>
      <c r="TMC25" s="75"/>
      <c r="TMQ25" s="75"/>
      <c r="TNE25" s="75"/>
      <c r="TNS25" s="75"/>
      <c r="TOG25" s="75"/>
      <c r="TOU25" s="75"/>
      <c r="TPI25" s="75"/>
      <c r="TPW25" s="75"/>
      <c r="TQK25" s="75"/>
      <c r="TQY25" s="75"/>
      <c r="TRM25" s="75"/>
      <c r="TSA25" s="75"/>
      <c r="TSO25" s="75"/>
      <c r="TTC25" s="75"/>
      <c r="TTQ25" s="75"/>
      <c r="TUE25" s="75"/>
      <c r="TUS25" s="75"/>
      <c r="TVG25" s="75"/>
      <c r="TVU25" s="75"/>
      <c r="TWI25" s="75"/>
      <c r="TWW25" s="75"/>
      <c r="TXK25" s="75"/>
      <c r="TXY25" s="75"/>
      <c r="TYM25" s="75"/>
      <c r="TZA25" s="75"/>
      <c r="TZO25" s="75"/>
      <c r="UAC25" s="75"/>
      <c r="UAQ25" s="75"/>
      <c r="UBE25" s="75"/>
      <c r="UBS25" s="75"/>
      <c r="UCG25" s="75"/>
      <c r="UCU25" s="75"/>
      <c r="UDI25" s="75"/>
      <c r="UDW25" s="75"/>
      <c r="UEK25" s="75"/>
      <c r="UEY25" s="75"/>
      <c r="UFM25" s="75"/>
      <c r="UGA25" s="75"/>
      <c r="UGO25" s="75"/>
      <c r="UHC25" s="75"/>
      <c r="UHQ25" s="75"/>
      <c r="UIE25" s="75"/>
      <c r="UIS25" s="75"/>
      <c r="UJG25" s="75"/>
      <c r="UJU25" s="75"/>
      <c r="UKI25" s="75"/>
      <c r="UKW25" s="75"/>
      <c r="ULK25" s="75"/>
      <c r="ULY25" s="75"/>
      <c r="UMM25" s="75"/>
      <c r="UNA25" s="75"/>
      <c r="UNO25" s="75"/>
      <c r="UOC25" s="75"/>
      <c r="UOQ25" s="75"/>
      <c r="UPE25" s="75"/>
      <c r="UPS25" s="75"/>
      <c r="UQG25" s="75"/>
      <c r="UQU25" s="75"/>
      <c r="URI25" s="75"/>
      <c r="URW25" s="75"/>
      <c r="USK25" s="75"/>
      <c r="USY25" s="75"/>
      <c r="UTM25" s="75"/>
      <c r="UUA25" s="75"/>
      <c r="UUO25" s="75"/>
      <c r="UVC25" s="75"/>
      <c r="UVQ25" s="75"/>
      <c r="UWE25" s="75"/>
      <c r="UWS25" s="75"/>
      <c r="UXG25" s="75"/>
      <c r="UXU25" s="75"/>
      <c r="UYI25" s="75"/>
      <c r="UYW25" s="75"/>
      <c r="UZK25" s="75"/>
      <c r="UZY25" s="75"/>
      <c r="VAM25" s="75"/>
      <c r="VBA25" s="75"/>
      <c r="VBO25" s="75"/>
      <c r="VCC25" s="75"/>
      <c r="VCQ25" s="75"/>
      <c r="VDE25" s="75"/>
      <c r="VDS25" s="75"/>
      <c r="VEG25" s="75"/>
      <c r="VEU25" s="75"/>
      <c r="VFI25" s="75"/>
      <c r="VFW25" s="75"/>
      <c r="VGK25" s="75"/>
      <c r="VGY25" s="75"/>
      <c r="VHM25" s="75"/>
      <c r="VIA25" s="75"/>
      <c r="VIO25" s="75"/>
      <c r="VJC25" s="75"/>
      <c r="VJQ25" s="75"/>
      <c r="VKE25" s="75"/>
      <c r="VKS25" s="75"/>
      <c r="VLG25" s="75"/>
      <c r="VLU25" s="75"/>
      <c r="VMI25" s="75"/>
      <c r="VMW25" s="75"/>
      <c r="VNK25" s="75"/>
      <c r="VNY25" s="75"/>
      <c r="VOM25" s="75"/>
      <c r="VPA25" s="75"/>
      <c r="VPO25" s="75"/>
      <c r="VQC25" s="75"/>
      <c r="VQQ25" s="75"/>
      <c r="VRE25" s="75"/>
      <c r="VRS25" s="75"/>
      <c r="VSG25" s="75"/>
      <c r="VSU25" s="75"/>
      <c r="VTI25" s="75"/>
      <c r="VTW25" s="75"/>
      <c r="VUK25" s="75"/>
      <c r="VUY25" s="75"/>
      <c r="VVM25" s="75"/>
      <c r="VWA25" s="75"/>
      <c r="VWO25" s="75"/>
      <c r="VXC25" s="75"/>
      <c r="VXQ25" s="75"/>
      <c r="VYE25" s="75"/>
      <c r="VYS25" s="75"/>
      <c r="VZG25" s="75"/>
      <c r="VZU25" s="75"/>
      <c r="WAI25" s="75"/>
      <c r="WAW25" s="75"/>
      <c r="WBK25" s="75"/>
      <c r="WBY25" s="75"/>
      <c r="WCM25" s="75"/>
      <c r="WDA25" s="75"/>
      <c r="WDO25" s="75"/>
      <c r="WEC25" s="75"/>
      <c r="WEQ25" s="75"/>
      <c r="WFE25" s="75"/>
      <c r="WFS25" s="75"/>
      <c r="WGG25" s="75"/>
      <c r="WGU25" s="75"/>
      <c r="WHI25" s="75"/>
      <c r="WHW25" s="75"/>
      <c r="WIK25" s="75"/>
      <c r="WIY25" s="75"/>
      <c r="WJM25" s="75"/>
      <c r="WKA25" s="75"/>
      <c r="WKO25" s="75"/>
      <c r="WLC25" s="75"/>
      <c r="WLQ25" s="75"/>
      <c r="WME25" s="75"/>
      <c r="WMS25" s="75"/>
      <c r="WNG25" s="75"/>
      <c r="WNU25" s="75"/>
      <c r="WOI25" s="75"/>
      <c r="WOW25" s="75"/>
      <c r="WPK25" s="75"/>
      <c r="WPY25" s="75"/>
      <c r="WQM25" s="75"/>
      <c r="WRA25" s="75"/>
      <c r="WRO25" s="75"/>
      <c r="WSC25" s="75"/>
      <c r="WSQ25" s="75"/>
      <c r="WTE25" s="75"/>
      <c r="WTS25" s="75"/>
      <c r="WUG25" s="75"/>
      <c r="WUU25" s="75"/>
      <c r="WVI25" s="75"/>
      <c r="WVW25" s="75"/>
      <c r="WWK25" s="75"/>
      <c r="WWY25" s="75"/>
      <c r="WXM25" s="75"/>
      <c r="WYA25" s="75"/>
      <c r="WYO25" s="75"/>
      <c r="WZC25" s="75"/>
      <c r="WZQ25" s="75"/>
      <c r="XAE25" s="75"/>
      <c r="XAS25" s="75"/>
      <c r="XBG25" s="75"/>
      <c r="XBU25" s="75"/>
      <c r="XCI25" s="75"/>
      <c r="XCW25" s="75"/>
      <c r="XDK25" s="75"/>
      <c r="XDY25" s="75"/>
      <c r="XEM25" s="75"/>
      <c r="XFA25" s="75"/>
    </row>
    <row r="26" spans="1:1023 1037:2045 2059:3067 3081:4089 4103:5111 5125:6133 6147:7155 7169:8191 8205:9213 9227:10235 10249:11257 11271:12279 12293:13301 13315:14323 14337:15359 15373:16381" s="74" customFormat="1" x14ac:dyDescent="0.2">
      <c r="A26" s="125" t="s">
        <v>50</v>
      </c>
      <c r="B26" s="93">
        <f>(((SUM('[1]Canada Soy Complex'!AG$100:AG$110,'[1]Canada Soy Complex'!AH$99)+'[1]Mexico Soy Complex'!D$23))*1.102311)+'[8]Soy Complex'!AK$25</f>
        <v>36098.050751991337</v>
      </c>
      <c r="C26" s="94">
        <f>(((SUM('[1]Canada Soy Complex'!AH$100:AH$110,'[1]Canada Soy Complex'!AI$99)+'[1]Mexico Soy Complex'!E$23))*1.102311)+'[8]Soy Complex'!AL$25</f>
        <v>37866.470796733236</v>
      </c>
      <c r="D26" s="94">
        <f>(((SUM('[1]Canada Soy Complex'!AI$100:AI$110,'[1]Canada Soy Complex'!AJ$99)+'[1]Mexico Soy Complex'!F$23))*1.102311)+'[8]Soy Complex'!AM$25</f>
        <v>42668.094460025022</v>
      </c>
      <c r="E26" s="94">
        <f>(((SUM('[1]Canada Soy Complex'!AJ$100:AJ$110,'[1]Canada Soy Complex'!AK$99)+'[1]Mexico Soy Complex'!G$23))*1.102311)+'[8]Soy Complex'!AN$25</f>
        <v>42633.02524289523</v>
      </c>
      <c r="F26" s="94">
        <f>(((SUM('[1]Canada Soy Complex'!AK$100:AK$110,'[1]Canada Soy Complex'!AL$99)+'[1]Mexico Soy Complex'!H$23))*1.102311)+'[8]Soy Complex'!AO$25</f>
        <v>42638.818303146363</v>
      </c>
      <c r="G26" s="94">
        <f>(((SUM('[1]Canada Soy Complex'!AL$100:AL$110,'[1]Canada Soy Complex'!AM$99)+'[1]Mexico Soy Complex'!I$23))*1.102311)+'[8]Soy Complex'!AP$25</f>
        <v>44676.085698126437</v>
      </c>
      <c r="H26" s="94">
        <f>(((SUM('[1]Canada Soy Complex'!AM$100:AM$110,'[1]Canada Soy Complex'!AN$99)+'[1]Mexico Soy Complex'!J$23))*1.102311)+'[8]Soy Complex'!AQ$25</f>
        <v>45658.014096832892</v>
      </c>
      <c r="I26" s="94">
        <f>(((SUM('[1]Canada Soy Complex'!AN$100:AN$110,'[1]Canada Soy Complex'!AO$99)+'[1]Mexico Soy Complex'!K$23))*1.102311)+'[8]Soy Complex'!AR$25</f>
        <v>43459.087748669474</v>
      </c>
      <c r="J26" s="94">
        <f>(((SUM('[1]Canada Soy Complex'!AO$100:AO$110,'[1]Canada Soy Complex'!AP$99)+'[1]Mexico Soy Complex'!L$23))*1.102311)+'[8]Soy Complex'!AS$25</f>
        <v>41055.57185962869</v>
      </c>
      <c r="K26" s="94">
        <f>(((SUM('[1]Canada Soy Complex'!AP$100:AP$110,'[1]Canada Soy Complex'!AQ$99)+'[1]Mexico Soy Complex'!M$23))*1.102311)+'[8]Soy Complex'!AT$25</f>
        <v>45420.289697592787</v>
      </c>
      <c r="L26" s="94">
        <f>(((SUM('[1]Canada Soy Complex'!AQ$100:AQ$110,'[1]Canada Soy Complex'!AR$99)+'[1]Mexico Soy Complex'!N$23))*1.102311)+'[8]Soy Complex'!AU$25</f>
        <v>45760.175457145197</v>
      </c>
      <c r="M26" s="94">
        <f>(((SUM('[1]Canada Soy Complex'!AR$100:AR$110,'[1]Canada Soy Complex'!AS$99)+'[1]Mexico Soy Complex'!O$23))*1.102311)+'[8]Soy Complex'!AV$25</f>
        <v>47638.987908642492</v>
      </c>
      <c r="N26" s="94">
        <f>(((SUM('[1]Canada Soy Complex'!AS$100:AS$110,'[1]Canada Soy Complex'!AT$99)+'[1]Mexico Soy Complex'!P$23))*1.102311)+'[8]Soy Complex'!AW$25</f>
        <v>46604.907602312167</v>
      </c>
      <c r="O26" s="95">
        <f>(((SUM('[1]Canada Soy Complex'!AT$100:AT$110,'[1]Canada Soy Complex'!AU$99)+'[1]Mexico Soy Complex'!Q$23))*1.102311)+'[8]Soy Complex'!AX$25</f>
        <v>43350.364062180452</v>
      </c>
      <c r="P26" s="94">
        <f>(((SUM('[1]Canada Soy Complex'!AU$100:AU$110,'[1]Canada Soy Complex'!AV$99)+'[1]Mexico Soy Complex'!R$23))*1.102311)+'[8]Soy Complex'!AY$25</f>
        <v>45994.666025647304</v>
      </c>
      <c r="Q26" s="94">
        <f>(((SUM('[1]Canada Soy Complex'!AV$100:AV$110,'[1]Canada Soy Complex'!AW$99)+'[1]Mexico Soy Complex'!S$23))*1.102311)+'[8]Soy Complex'!AZ$25</f>
        <v>43643.853924846066</v>
      </c>
      <c r="R26" s="94">
        <f>(((SUM('[1]Canada Soy Complex'!AW$100:AW$110,'[1]Canada Soy Complex'!AX$99)+'[1]Mexico Soy Complex'!T$23))*1.102311)+'[8]Soy Complex'!BA$25</f>
        <v>45471.446503831496</v>
      </c>
      <c r="S26" s="94">
        <f>(((SUM('[1]Canada Soy Complex'!AX$100:AX$110,'[1]Canada Soy Complex'!AY$99)+'[1]Mexico Soy Complex'!U$23))*1.102311)+'[8]Soy Complex'!BB$25</f>
        <v>43653.583164245814</v>
      </c>
      <c r="T26" s="94">
        <f>(((SUM('[1]Canada Soy Complex'!AY$100:AY$110,'[1]Canada Soy Complex'!AZ$99)+'[1]Mexico Soy Complex'!V$23))*1.102311)+'[8]Soy Complex'!BC$25</f>
        <v>45510.539079065158</v>
      </c>
      <c r="U26" s="94">
        <f>(((SUM('[1]Canada Soy Complex'!AZ$100:AZ$110,'[1]Canada Soy Complex'!BA$99)+'[1]Mexico Soy Complex'!W$23))*1.102311)+'[8]Soy Complex'!BD$25</f>
        <v>50286.294561588751</v>
      </c>
      <c r="V26" s="94">
        <f>(((SUM('[1]Canada Soy Complex'!BA$100:BA$110,'[1]Canada Soy Complex'!BB$99)+'[1]Mexico Soy Complex'!X$23))*1.102311)+'[8]Soy Complex'!BE$25</f>
        <v>50187.340183403569</v>
      </c>
      <c r="W26" s="94">
        <f>(((SUM('[1]Canada Soy Complex'!BB$100:BB$110,'[1]Canada Soy Complex'!BC$99)+'[1]Mexico Soy Complex'!Y$23))*1.102311)+'[8]Soy Complex'!BF$25</f>
        <v>50546.90091954518</v>
      </c>
      <c r="X26" s="94">
        <f>(((SUM('[1]Canada Soy Complex'!BC$100:BC$110,'[1]Canada Soy Complex'!BD$99)+'[1]Mexico Soy Complex'!Z$23))*1.102311)+'[8]Soy Complex'!BG$25</f>
        <v>55696.310553293057</v>
      </c>
      <c r="Y26" s="94">
        <f>(((SUM('[1]Canada Soy Complex'!BD$100:BD$110,'[1]Canada Soy Complex'!BE$99)+'[1]Mexico Soy Complex'!AA$23))*1.102311)+'[8]Soy Complex'!BH$25</f>
        <v>55896.367218084997</v>
      </c>
      <c r="Z26" s="94">
        <f>(((SUM('[1]Canada Soy Complex'!BE$100:BE$110,'[1]Canada Soy Complex'!BF$99)+'[1]Mexico Soy Complex'!AB$23))*1.102311)+'[8]Soy Complex'!BI$25</f>
        <v>57838.113083075004</v>
      </c>
      <c r="AA26" s="94">
        <f>(((SUM('[1]Canada Soy Complex'!BF$100:BF$110,'[1]Canada Soy Complex'!BG$99)+'[1]Mexico Soy Complex'!AC$23))*1.102311)+'[8]Soy Complex'!BJ$25</f>
        <v>57366.710009126</v>
      </c>
      <c r="AB26" s="94">
        <f>(((SUM('[1]Canada Soy Complex'!BG$100:BG$110,'[1]Canada Soy Complex'!BH$99)+'[1]Mexico Soy Complex'!AD$23))*1.102311)+'[8]Soy Complex'!BK$25</f>
        <v>58943.887038145069</v>
      </c>
      <c r="AC26" s="96">
        <f>(((SUM('[1]Canada Soy Complex'!BH$100:BH$110,'[1]Canada Soy Complex'!BI$99)+'[1]Mexico Soy Complex'!AE$23))*1.102311)+'[8]Soy Complex'!BL$25</f>
        <v>59691.610671240014</v>
      </c>
      <c r="AD26" s="96">
        <f>(((SUM('[1]Canada Soy Complex'!BI$100:BI$110,'[1]Canada Soy Complex'!BJ$99)+'[1]Mexico Soy Complex'!AF$23))*1.102311)+'[8]Soy Complex'!BM$25</f>
        <v>61422.704296971584</v>
      </c>
      <c r="AE26" s="96">
        <f>(((SUM('[1]Canada Soy Complex'!BJ$100:BJ$110,'[1]Canada Soy Complex'!BK$99)+'[1]Mexico Soy Complex'!AG$23))*1.102311)+'[8]Soy Complex'!BN$25</f>
        <v>64703.441784145616</v>
      </c>
      <c r="AF26" s="96">
        <f>(((SUM('[1]Canada Soy Complex'!BK$100:BK$110,'[1]Canada Soy Complex'!BL$99)+'[1]Mexico Soy Complex'!AH$23))*1.102311)+'[8]Soy Complex'!BO$25</f>
        <v>66374.102600051585</v>
      </c>
      <c r="AG26" s="96">
        <f>(((SUM('[1]Canada Soy Complex'!BL$100:BL$110,'[1]Canada Soy Complex'!BM$99)+'[1]Mexico Soy Complex'!AI$23))*1.102311)+'[8]Soy Complex'!BP$25</f>
        <v>64913.318518783039</v>
      </c>
      <c r="AH26" s="96">
        <f>(((SUM('[1]Canada Soy Complex'!BM$100:BM$110,'[1]Canada Soy Complex'!BN$99)+'[1]Mexico Soy Complex'!AJ$23))*1.102311)+'[8]Soy Complex'!BQ$25</f>
        <v>66758.279735659904</v>
      </c>
      <c r="AI26" s="96">
        <f>(((SUM('[1]Canada Soy Complex'!BN$100:BN$110,'[1]Canada Soy Complex'!BO$99)+'[1]Mexico Soy Complex'!AK$23))*1.102311)+'[8]Soy Complex'!BR$25</f>
        <v>67883.011514688842</v>
      </c>
      <c r="AJ26" s="96">
        <f>(((SUM('[1]Canada Soy Complex'!BO$100:BO$110,'[1]Canada Soy Complex'!BP$99)+'[1]Mexico Soy Complex'!AL$23))*1.102311)+'[8]Soy Complex'!BS$25</f>
        <v>71352.348219564621</v>
      </c>
      <c r="AK26" s="96">
        <f>(((SUM('[1]Canada Soy Complex'!BP$100:BP$110,'[1]Canada Soy Complex'!BQ$99)+'[1]Mexico Soy Complex'!AM$23))*1.102311)+'[8]Soy Complex'!BT$25</f>
        <v>72857.585329344816</v>
      </c>
      <c r="AL26" s="96">
        <f>(((SUM('[1]Canada Soy Complex'!BQ$100:BQ$110,'[1]Canada Soy Complex'!BR$99)+'[1]Mexico Soy Complex'!AN$23))*1.102311)+'[8]Soy Complex'!BU$25</f>
        <v>75602.002411570138</v>
      </c>
      <c r="AM26" s="96">
        <f>(((SUM('[1]Canada Soy Complex'!BR$100:BR$110,'[1]Canada Soy Complex'!BS$99)+'[1]Mexico Soy Complex'!AO$23))*1.102311)+'[8]Soy Complex'!BV$25</f>
        <v>77496.751086333126</v>
      </c>
      <c r="AN26" s="96">
        <f>(((SUM('[1]Canada Soy Complex'!BS$100:BS$110,'[1]Canada Soy Complex'!BT$99)+'[1]Mexico Soy Complex'!AP$23))*1.102311)+'[8]Soy Complex'!BW$25</f>
        <v>78685.716893261881</v>
      </c>
      <c r="AO26" s="94">
        <f>(((SUM('[1]Canada Soy Complex'!BT$100:BT$110,'[1]Canada Soy Complex'!BU$99)+'[1]Mexico Soy Complex'!AQ$23))*1.102311)+'[8]Soy Complex'!BX$25</f>
        <v>79788.512127445094</v>
      </c>
      <c r="AP26" s="97">
        <f>(((SUM('[1]Canada Soy Complex'!BU$100:BU$110,'[1]Canada Soy Complex'!BV$99)+'[1]Mexico Soy Complex'!AR$23))*1.102311)+'[8]Soy Complex'!BY$25</f>
        <v>79852.692491937647</v>
      </c>
      <c r="AQ26" s="97">
        <f>(((SUM('[1]Canada Soy Complex'!BV$100:BV$110,'[1]Canada Soy Complex'!BW$99)+'[1]Mexico Soy Complex'!AS$23))*1.102311)+'[8]Soy Complex'!BZ$25</f>
        <v>80095.440469865207</v>
      </c>
      <c r="AR26" s="97">
        <f>(((SUM('[1]Canada Soy Complex'!BW$100:BW$110,'[1]Canada Soy Complex'!BX$99)+'[1]Mexico Soy Complex'!AT$23))*1.102311)+'[8]Soy Complex'!CA$25</f>
        <v>82288.724130536488</v>
      </c>
      <c r="AS26" s="97">
        <f>(((SUM('[1]Canada Soy Complex'!BX$100:BX$110,'[1]Canada Soy Complex'!BY$99)+'[1]Mexico Soy Complex'!AU$23))*1.102311)+'[8]Soy Complex'!CB$25</f>
        <v>82379.923676240738</v>
      </c>
      <c r="AT26" s="97">
        <f>(((SUM('[1]Canada Soy Complex'!BY$100:BY$110,'[1]Canada Soy Complex'!BZ$99)+'[1]Mexico Soy Complex'!AV$23))*1.102311)+'[8]Soy Complex'!CC$25</f>
        <v>82406.454314477873</v>
      </c>
      <c r="AU26" s="97">
        <f>(((SUM('[1]Canada Soy Complex'!BZ$100:BZ$110,'[1]Canada Soy Complex'!CK$99)+'[1]Mexico Soy Complex'!AW$23))*1.102311)+'[8]Soy Complex'!CD$25</f>
        <v>82276.745987891991</v>
      </c>
      <c r="AV26" s="97">
        <f>(((SUM('[1]Canada Soy Complex'!CK$100:CK$110,'[1]Canada Soy Complex'!CL$99)+'[1]Mexico Soy Complex'!AX$23))*1.102311)+'[8]Soy Complex'!CE$25</f>
        <v>79194.05820218382</v>
      </c>
      <c r="AW26" s="97">
        <f>(((SUM('[1]Canada Soy Complex'!CL$100:CL$110,'[1]Canada Soy Complex'!CM$99)+'[1]Mexico Soy Complex'!BI$23))*1.102311)+'[8]Soy Complex'!CF$25</f>
        <v>73179.875</v>
      </c>
      <c r="AX26" s="97">
        <f>(((SUM('[1]Canada Soy Complex'!CM$100:CM$110,'[1]Canada Soy Complex'!CN$99)+'[1]Mexico Soy Complex'!BJ$23))*1.102311)+'[8]Soy Complex'!CG$25</f>
        <v>73179.400000000009</v>
      </c>
      <c r="AY26" s="97">
        <f>(((SUM('[1]Canada Soy Complex'!CN$100:CN$110,'[1]Canada Soy Complex'!CO$99)+'[1]Mexico Soy Complex'!BK$23))*1.102311)+'[8]Soy Complex'!CH$25</f>
        <v>73179.925000000003</v>
      </c>
      <c r="AZ26" s="97">
        <f>(((SUM('[1]Canada Soy Complex'!CO$100:CO$110,'[1]Canada Soy Complex'!CP$99)+'[1]Mexico Soy Complex'!BL$23))*1.102311)+'[8]Soy Complex'!CI$25</f>
        <v>75539.274999999994</v>
      </c>
      <c r="BA26" s="97">
        <f>(((SUM('[1]Canada Soy Complex'!CP$100:CP$110,'[1]Canada Soy Complex'!CQ$99)+'[1]Mexico Soy Complex'!BM$23))*1.102311)+'[8]Soy Complex'!CJ$25</f>
        <v>77899.975000000006</v>
      </c>
      <c r="BB26" s="97">
        <f>(((SUM('[1]Canada Soy Complex'!CQ$100:CQ$110,'[1]Canada Soy Complex'!CR$99)+'[1]Mexico Soy Complex'!BN$23))*1.102311)+'[8]Soy Complex'!CK$25</f>
        <v>80261.775000000009</v>
      </c>
      <c r="BC26" s="97">
        <f>(((SUM('[1]Canada Soy Complex'!CR$100:CR$110,'[1]Canada Soy Complex'!CS$99)+'[1]Mexico Soy Complex'!BO$23))*1.102311)+'[8]Soy Complex'!CL$25</f>
        <v>80260.800000000003</v>
      </c>
      <c r="BD26" s="97">
        <f>(((SUM('[1]Canada Soy Complex'!CS$100:CS$110,'[1]Canada Soy Complex'!CT$99)+'[1]Mexico Soy Complex'!BP$23))*1.102311)+'[8]Soy Complex'!CM$25</f>
        <v>80261.150000000009</v>
      </c>
      <c r="BE26" s="97">
        <f>(((SUM('[1]Canada Soy Complex'!CT$100:CT$110,'[1]Canada Soy Complex'!CU$99)+'[1]Mexico Soy Complex'!BQ$23))*1.102311)+'[8]Soy Complex'!CN$25</f>
        <v>80260.800000000003</v>
      </c>
      <c r="BS26" s="75"/>
      <c r="CG26" s="75"/>
      <c r="CU26" s="75"/>
      <c r="DI26" s="75"/>
      <c r="DW26" s="75"/>
      <c r="EK26" s="75"/>
      <c r="EY26" s="75"/>
      <c r="FM26" s="75"/>
      <c r="GA26" s="75"/>
      <c r="GO26" s="75"/>
      <c r="HC26" s="75"/>
      <c r="HQ26" s="75"/>
      <c r="IE26" s="75"/>
      <c r="IS26" s="75"/>
      <c r="JG26" s="75"/>
      <c r="JU26" s="75"/>
      <c r="KI26" s="75"/>
      <c r="KW26" s="75"/>
      <c r="LK26" s="75"/>
      <c r="LY26" s="75"/>
      <c r="MM26" s="75"/>
      <c r="NA26" s="75"/>
      <c r="NO26" s="75"/>
      <c r="OC26" s="75"/>
      <c r="OQ26" s="75"/>
      <c r="PE26" s="75"/>
      <c r="PS26" s="75"/>
      <c r="QG26" s="75"/>
      <c r="QU26" s="75"/>
      <c r="RI26" s="75"/>
      <c r="RW26" s="75"/>
      <c r="SK26" s="75"/>
      <c r="SY26" s="75"/>
      <c r="TM26" s="75"/>
      <c r="UA26" s="75"/>
      <c r="UO26" s="75"/>
      <c r="VC26" s="75"/>
      <c r="VQ26" s="75"/>
      <c r="WE26" s="75"/>
      <c r="WS26" s="75"/>
      <c r="XG26" s="75"/>
      <c r="XU26" s="75"/>
      <c r="YI26" s="75"/>
      <c r="YW26" s="75"/>
      <c r="ZK26" s="75"/>
      <c r="ZY26" s="75"/>
      <c r="AAM26" s="75"/>
      <c r="ABA26" s="75"/>
      <c r="ABO26" s="75"/>
      <c r="ACC26" s="75"/>
      <c r="ACQ26" s="75"/>
      <c r="ADE26" s="75"/>
      <c r="ADS26" s="75"/>
      <c r="AEG26" s="75"/>
      <c r="AEU26" s="75"/>
      <c r="AFI26" s="75"/>
      <c r="AFW26" s="75"/>
      <c r="AGK26" s="75"/>
      <c r="AGY26" s="75"/>
      <c r="AHM26" s="75"/>
      <c r="AIA26" s="75"/>
      <c r="AIO26" s="75"/>
      <c r="AJC26" s="75"/>
      <c r="AJQ26" s="75"/>
      <c r="AKE26" s="75"/>
      <c r="AKS26" s="75"/>
      <c r="ALG26" s="75"/>
      <c r="ALU26" s="75"/>
      <c r="AMI26" s="75"/>
      <c r="AMW26" s="75"/>
      <c r="ANK26" s="75"/>
      <c r="ANY26" s="75"/>
      <c r="AOM26" s="75"/>
      <c r="APA26" s="75"/>
      <c r="APO26" s="75"/>
      <c r="AQC26" s="75"/>
      <c r="AQQ26" s="75"/>
      <c r="ARE26" s="75"/>
      <c r="ARS26" s="75"/>
      <c r="ASG26" s="75"/>
      <c r="ASU26" s="75"/>
      <c r="ATI26" s="75"/>
      <c r="ATW26" s="75"/>
      <c r="AUK26" s="75"/>
      <c r="AUY26" s="75"/>
      <c r="AVM26" s="75"/>
      <c r="AWA26" s="75"/>
      <c r="AWO26" s="75"/>
      <c r="AXC26" s="75"/>
      <c r="AXQ26" s="75"/>
      <c r="AYE26" s="75"/>
      <c r="AYS26" s="75"/>
      <c r="AZG26" s="75"/>
      <c r="AZU26" s="75"/>
      <c r="BAI26" s="75"/>
      <c r="BAW26" s="75"/>
      <c r="BBK26" s="75"/>
      <c r="BBY26" s="75"/>
      <c r="BCM26" s="75"/>
      <c r="BDA26" s="75"/>
      <c r="BDO26" s="75"/>
      <c r="BEC26" s="75"/>
      <c r="BEQ26" s="75"/>
      <c r="BFE26" s="75"/>
      <c r="BFS26" s="75"/>
      <c r="BGG26" s="75"/>
      <c r="BGU26" s="75"/>
      <c r="BHI26" s="75"/>
      <c r="BHW26" s="75"/>
      <c r="BIK26" s="75"/>
      <c r="BIY26" s="75"/>
      <c r="BJM26" s="75"/>
      <c r="BKA26" s="75"/>
      <c r="BKO26" s="75"/>
      <c r="BLC26" s="75"/>
      <c r="BLQ26" s="75"/>
      <c r="BME26" s="75"/>
      <c r="BMS26" s="75"/>
      <c r="BNG26" s="75"/>
      <c r="BNU26" s="75"/>
      <c r="BOI26" s="75"/>
      <c r="BOW26" s="75"/>
      <c r="BPK26" s="75"/>
      <c r="BPY26" s="75"/>
      <c r="BQM26" s="75"/>
      <c r="BRA26" s="75"/>
      <c r="BRO26" s="75"/>
      <c r="BSC26" s="75"/>
      <c r="BSQ26" s="75"/>
      <c r="BTE26" s="75"/>
      <c r="BTS26" s="75"/>
      <c r="BUG26" s="75"/>
      <c r="BUU26" s="75"/>
      <c r="BVI26" s="75"/>
      <c r="BVW26" s="75"/>
      <c r="BWK26" s="75"/>
      <c r="BWY26" s="75"/>
      <c r="BXM26" s="75"/>
      <c r="BYA26" s="75"/>
      <c r="BYO26" s="75"/>
      <c r="BZC26" s="75"/>
      <c r="BZQ26" s="75"/>
      <c r="CAE26" s="75"/>
      <c r="CAS26" s="75"/>
      <c r="CBG26" s="75"/>
      <c r="CBU26" s="75"/>
      <c r="CCI26" s="75"/>
      <c r="CCW26" s="75"/>
      <c r="CDK26" s="75"/>
      <c r="CDY26" s="75"/>
      <c r="CEM26" s="75"/>
      <c r="CFA26" s="75"/>
      <c r="CFO26" s="75"/>
      <c r="CGC26" s="75"/>
      <c r="CGQ26" s="75"/>
      <c r="CHE26" s="75"/>
      <c r="CHS26" s="75"/>
      <c r="CIG26" s="75"/>
      <c r="CIU26" s="75"/>
      <c r="CJI26" s="75"/>
      <c r="CJW26" s="75"/>
      <c r="CKK26" s="75"/>
      <c r="CKY26" s="75"/>
      <c r="CLM26" s="75"/>
      <c r="CMA26" s="75"/>
      <c r="CMO26" s="75"/>
      <c r="CNC26" s="75"/>
      <c r="CNQ26" s="75"/>
      <c r="COE26" s="75"/>
      <c r="COS26" s="75"/>
      <c r="CPG26" s="75"/>
      <c r="CPU26" s="75"/>
      <c r="CQI26" s="75"/>
      <c r="CQW26" s="75"/>
      <c r="CRK26" s="75"/>
      <c r="CRY26" s="75"/>
      <c r="CSM26" s="75"/>
      <c r="CTA26" s="75"/>
      <c r="CTO26" s="75"/>
      <c r="CUC26" s="75"/>
      <c r="CUQ26" s="75"/>
      <c r="CVE26" s="75"/>
      <c r="CVS26" s="75"/>
      <c r="CWG26" s="75"/>
      <c r="CWU26" s="75"/>
      <c r="CXI26" s="75"/>
      <c r="CXW26" s="75"/>
      <c r="CYK26" s="75"/>
      <c r="CYY26" s="75"/>
      <c r="CZM26" s="75"/>
      <c r="DAA26" s="75"/>
      <c r="DAO26" s="75"/>
      <c r="DBC26" s="75"/>
      <c r="DBQ26" s="75"/>
      <c r="DCE26" s="75"/>
      <c r="DCS26" s="75"/>
      <c r="DDG26" s="75"/>
      <c r="DDU26" s="75"/>
      <c r="DEI26" s="75"/>
      <c r="DEW26" s="75"/>
      <c r="DFK26" s="75"/>
      <c r="DFY26" s="75"/>
      <c r="DGM26" s="75"/>
      <c r="DHA26" s="75"/>
      <c r="DHO26" s="75"/>
      <c r="DIC26" s="75"/>
      <c r="DIQ26" s="75"/>
      <c r="DJE26" s="75"/>
      <c r="DJS26" s="75"/>
      <c r="DKG26" s="75"/>
      <c r="DKU26" s="75"/>
      <c r="DLI26" s="75"/>
      <c r="DLW26" s="75"/>
      <c r="DMK26" s="75"/>
      <c r="DMY26" s="75"/>
      <c r="DNM26" s="75"/>
      <c r="DOA26" s="75"/>
      <c r="DOO26" s="75"/>
      <c r="DPC26" s="75"/>
      <c r="DPQ26" s="75"/>
      <c r="DQE26" s="75"/>
      <c r="DQS26" s="75"/>
      <c r="DRG26" s="75"/>
      <c r="DRU26" s="75"/>
      <c r="DSI26" s="75"/>
      <c r="DSW26" s="75"/>
      <c r="DTK26" s="75"/>
      <c r="DTY26" s="75"/>
      <c r="DUM26" s="75"/>
      <c r="DVA26" s="75"/>
      <c r="DVO26" s="75"/>
      <c r="DWC26" s="75"/>
      <c r="DWQ26" s="75"/>
      <c r="DXE26" s="75"/>
      <c r="DXS26" s="75"/>
      <c r="DYG26" s="75"/>
      <c r="DYU26" s="75"/>
      <c r="DZI26" s="75"/>
      <c r="DZW26" s="75"/>
      <c r="EAK26" s="75"/>
      <c r="EAY26" s="75"/>
      <c r="EBM26" s="75"/>
      <c r="ECA26" s="75"/>
      <c r="ECO26" s="75"/>
      <c r="EDC26" s="75"/>
      <c r="EDQ26" s="75"/>
      <c r="EEE26" s="75"/>
      <c r="EES26" s="75"/>
      <c r="EFG26" s="75"/>
      <c r="EFU26" s="75"/>
      <c r="EGI26" s="75"/>
      <c r="EGW26" s="75"/>
      <c r="EHK26" s="75"/>
      <c r="EHY26" s="75"/>
      <c r="EIM26" s="75"/>
      <c r="EJA26" s="75"/>
      <c r="EJO26" s="75"/>
      <c r="EKC26" s="75"/>
      <c r="EKQ26" s="75"/>
      <c r="ELE26" s="75"/>
      <c r="ELS26" s="75"/>
      <c r="EMG26" s="75"/>
      <c r="EMU26" s="75"/>
      <c r="ENI26" s="75"/>
      <c r="ENW26" s="75"/>
      <c r="EOK26" s="75"/>
      <c r="EOY26" s="75"/>
      <c r="EPM26" s="75"/>
      <c r="EQA26" s="75"/>
      <c r="EQO26" s="75"/>
      <c r="ERC26" s="75"/>
      <c r="ERQ26" s="75"/>
      <c r="ESE26" s="75"/>
      <c r="ESS26" s="75"/>
      <c r="ETG26" s="75"/>
      <c r="ETU26" s="75"/>
      <c r="EUI26" s="75"/>
      <c r="EUW26" s="75"/>
      <c r="EVK26" s="75"/>
      <c r="EVY26" s="75"/>
      <c r="EWM26" s="75"/>
      <c r="EXA26" s="75"/>
      <c r="EXO26" s="75"/>
      <c r="EYC26" s="75"/>
      <c r="EYQ26" s="75"/>
      <c r="EZE26" s="75"/>
      <c r="EZS26" s="75"/>
      <c r="FAG26" s="75"/>
      <c r="FAU26" s="75"/>
      <c r="FBI26" s="75"/>
      <c r="FBW26" s="75"/>
      <c r="FCK26" s="75"/>
      <c r="FCY26" s="75"/>
      <c r="FDM26" s="75"/>
      <c r="FEA26" s="75"/>
      <c r="FEO26" s="75"/>
      <c r="FFC26" s="75"/>
      <c r="FFQ26" s="75"/>
      <c r="FGE26" s="75"/>
      <c r="FGS26" s="75"/>
      <c r="FHG26" s="75"/>
      <c r="FHU26" s="75"/>
      <c r="FII26" s="75"/>
      <c r="FIW26" s="75"/>
      <c r="FJK26" s="75"/>
      <c r="FJY26" s="75"/>
      <c r="FKM26" s="75"/>
      <c r="FLA26" s="75"/>
      <c r="FLO26" s="75"/>
      <c r="FMC26" s="75"/>
      <c r="FMQ26" s="75"/>
      <c r="FNE26" s="75"/>
      <c r="FNS26" s="75"/>
      <c r="FOG26" s="75"/>
      <c r="FOU26" s="75"/>
      <c r="FPI26" s="75"/>
      <c r="FPW26" s="75"/>
      <c r="FQK26" s="75"/>
      <c r="FQY26" s="75"/>
      <c r="FRM26" s="75"/>
      <c r="FSA26" s="75"/>
      <c r="FSO26" s="75"/>
      <c r="FTC26" s="75"/>
      <c r="FTQ26" s="75"/>
      <c r="FUE26" s="75"/>
      <c r="FUS26" s="75"/>
      <c r="FVG26" s="75"/>
      <c r="FVU26" s="75"/>
      <c r="FWI26" s="75"/>
      <c r="FWW26" s="75"/>
      <c r="FXK26" s="75"/>
      <c r="FXY26" s="75"/>
      <c r="FYM26" s="75"/>
      <c r="FZA26" s="75"/>
      <c r="FZO26" s="75"/>
      <c r="GAC26" s="75"/>
      <c r="GAQ26" s="75"/>
      <c r="GBE26" s="75"/>
      <c r="GBS26" s="75"/>
      <c r="GCG26" s="75"/>
      <c r="GCU26" s="75"/>
      <c r="GDI26" s="75"/>
      <c r="GDW26" s="75"/>
      <c r="GEK26" s="75"/>
      <c r="GEY26" s="75"/>
      <c r="GFM26" s="75"/>
      <c r="GGA26" s="75"/>
      <c r="GGO26" s="75"/>
      <c r="GHC26" s="75"/>
      <c r="GHQ26" s="75"/>
      <c r="GIE26" s="75"/>
      <c r="GIS26" s="75"/>
      <c r="GJG26" s="75"/>
      <c r="GJU26" s="75"/>
      <c r="GKI26" s="75"/>
      <c r="GKW26" s="75"/>
      <c r="GLK26" s="75"/>
      <c r="GLY26" s="75"/>
      <c r="GMM26" s="75"/>
      <c r="GNA26" s="75"/>
      <c r="GNO26" s="75"/>
      <c r="GOC26" s="75"/>
      <c r="GOQ26" s="75"/>
      <c r="GPE26" s="75"/>
      <c r="GPS26" s="75"/>
      <c r="GQG26" s="75"/>
      <c r="GQU26" s="75"/>
      <c r="GRI26" s="75"/>
      <c r="GRW26" s="75"/>
      <c r="GSK26" s="75"/>
      <c r="GSY26" s="75"/>
      <c r="GTM26" s="75"/>
      <c r="GUA26" s="75"/>
      <c r="GUO26" s="75"/>
      <c r="GVC26" s="75"/>
      <c r="GVQ26" s="75"/>
      <c r="GWE26" s="75"/>
      <c r="GWS26" s="75"/>
      <c r="GXG26" s="75"/>
      <c r="GXU26" s="75"/>
      <c r="GYI26" s="75"/>
      <c r="GYW26" s="75"/>
      <c r="GZK26" s="75"/>
      <c r="GZY26" s="75"/>
      <c r="HAM26" s="75"/>
      <c r="HBA26" s="75"/>
      <c r="HBO26" s="75"/>
      <c r="HCC26" s="75"/>
      <c r="HCQ26" s="75"/>
      <c r="HDE26" s="75"/>
      <c r="HDS26" s="75"/>
      <c r="HEG26" s="75"/>
      <c r="HEU26" s="75"/>
      <c r="HFI26" s="75"/>
      <c r="HFW26" s="75"/>
      <c r="HGK26" s="75"/>
      <c r="HGY26" s="75"/>
      <c r="HHM26" s="75"/>
      <c r="HIA26" s="75"/>
      <c r="HIO26" s="75"/>
      <c r="HJC26" s="75"/>
      <c r="HJQ26" s="75"/>
      <c r="HKE26" s="75"/>
      <c r="HKS26" s="75"/>
      <c r="HLG26" s="75"/>
      <c r="HLU26" s="75"/>
      <c r="HMI26" s="75"/>
      <c r="HMW26" s="75"/>
      <c r="HNK26" s="75"/>
      <c r="HNY26" s="75"/>
      <c r="HOM26" s="75"/>
      <c r="HPA26" s="75"/>
      <c r="HPO26" s="75"/>
      <c r="HQC26" s="75"/>
      <c r="HQQ26" s="75"/>
      <c r="HRE26" s="75"/>
      <c r="HRS26" s="75"/>
      <c r="HSG26" s="75"/>
      <c r="HSU26" s="75"/>
      <c r="HTI26" s="75"/>
      <c r="HTW26" s="75"/>
      <c r="HUK26" s="75"/>
      <c r="HUY26" s="75"/>
      <c r="HVM26" s="75"/>
      <c r="HWA26" s="75"/>
      <c r="HWO26" s="75"/>
      <c r="HXC26" s="75"/>
      <c r="HXQ26" s="75"/>
      <c r="HYE26" s="75"/>
      <c r="HYS26" s="75"/>
      <c r="HZG26" s="75"/>
      <c r="HZU26" s="75"/>
      <c r="IAI26" s="75"/>
      <c r="IAW26" s="75"/>
      <c r="IBK26" s="75"/>
      <c r="IBY26" s="75"/>
      <c r="ICM26" s="75"/>
      <c r="IDA26" s="75"/>
      <c r="IDO26" s="75"/>
      <c r="IEC26" s="75"/>
      <c r="IEQ26" s="75"/>
      <c r="IFE26" s="75"/>
      <c r="IFS26" s="75"/>
      <c r="IGG26" s="75"/>
      <c r="IGU26" s="75"/>
      <c r="IHI26" s="75"/>
      <c r="IHW26" s="75"/>
      <c r="IIK26" s="75"/>
      <c r="IIY26" s="75"/>
      <c r="IJM26" s="75"/>
      <c r="IKA26" s="75"/>
      <c r="IKO26" s="75"/>
      <c r="ILC26" s="75"/>
      <c r="ILQ26" s="75"/>
      <c r="IME26" s="75"/>
      <c r="IMS26" s="75"/>
      <c r="ING26" s="75"/>
      <c r="INU26" s="75"/>
      <c r="IOI26" s="75"/>
      <c r="IOW26" s="75"/>
      <c r="IPK26" s="75"/>
      <c r="IPY26" s="75"/>
      <c r="IQM26" s="75"/>
      <c r="IRA26" s="75"/>
      <c r="IRO26" s="75"/>
      <c r="ISC26" s="75"/>
      <c r="ISQ26" s="75"/>
      <c r="ITE26" s="75"/>
      <c r="ITS26" s="75"/>
      <c r="IUG26" s="75"/>
      <c r="IUU26" s="75"/>
      <c r="IVI26" s="75"/>
      <c r="IVW26" s="75"/>
      <c r="IWK26" s="75"/>
      <c r="IWY26" s="75"/>
      <c r="IXM26" s="75"/>
      <c r="IYA26" s="75"/>
      <c r="IYO26" s="75"/>
      <c r="IZC26" s="75"/>
      <c r="IZQ26" s="75"/>
      <c r="JAE26" s="75"/>
      <c r="JAS26" s="75"/>
      <c r="JBG26" s="75"/>
      <c r="JBU26" s="75"/>
      <c r="JCI26" s="75"/>
      <c r="JCW26" s="75"/>
      <c r="JDK26" s="75"/>
      <c r="JDY26" s="75"/>
      <c r="JEM26" s="75"/>
      <c r="JFA26" s="75"/>
      <c r="JFO26" s="75"/>
      <c r="JGC26" s="75"/>
      <c r="JGQ26" s="75"/>
      <c r="JHE26" s="75"/>
      <c r="JHS26" s="75"/>
      <c r="JIG26" s="75"/>
      <c r="JIU26" s="75"/>
      <c r="JJI26" s="75"/>
      <c r="JJW26" s="75"/>
      <c r="JKK26" s="75"/>
      <c r="JKY26" s="75"/>
      <c r="JLM26" s="75"/>
      <c r="JMA26" s="75"/>
      <c r="JMO26" s="75"/>
      <c r="JNC26" s="75"/>
      <c r="JNQ26" s="75"/>
      <c r="JOE26" s="75"/>
      <c r="JOS26" s="75"/>
      <c r="JPG26" s="75"/>
      <c r="JPU26" s="75"/>
      <c r="JQI26" s="75"/>
      <c r="JQW26" s="75"/>
      <c r="JRK26" s="75"/>
      <c r="JRY26" s="75"/>
      <c r="JSM26" s="75"/>
      <c r="JTA26" s="75"/>
      <c r="JTO26" s="75"/>
      <c r="JUC26" s="75"/>
      <c r="JUQ26" s="75"/>
      <c r="JVE26" s="75"/>
      <c r="JVS26" s="75"/>
      <c r="JWG26" s="75"/>
      <c r="JWU26" s="75"/>
      <c r="JXI26" s="75"/>
      <c r="JXW26" s="75"/>
      <c r="JYK26" s="75"/>
      <c r="JYY26" s="75"/>
      <c r="JZM26" s="75"/>
      <c r="KAA26" s="75"/>
      <c r="KAO26" s="75"/>
      <c r="KBC26" s="75"/>
      <c r="KBQ26" s="75"/>
      <c r="KCE26" s="75"/>
      <c r="KCS26" s="75"/>
      <c r="KDG26" s="75"/>
      <c r="KDU26" s="75"/>
      <c r="KEI26" s="75"/>
      <c r="KEW26" s="75"/>
      <c r="KFK26" s="75"/>
      <c r="KFY26" s="75"/>
      <c r="KGM26" s="75"/>
      <c r="KHA26" s="75"/>
      <c r="KHO26" s="75"/>
      <c r="KIC26" s="75"/>
      <c r="KIQ26" s="75"/>
      <c r="KJE26" s="75"/>
      <c r="KJS26" s="75"/>
      <c r="KKG26" s="75"/>
      <c r="KKU26" s="75"/>
      <c r="KLI26" s="75"/>
      <c r="KLW26" s="75"/>
      <c r="KMK26" s="75"/>
      <c r="KMY26" s="75"/>
      <c r="KNM26" s="75"/>
      <c r="KOA26" s="75"/>
      <c r="KOO26" s="75"/>
      <c r="KPC26" s="75"/>
      <c r="KPQ26" s="75"/>
      <c r="KQE26" s="75"/>
      <c r="KQS26" s="75"/>
      <c r="KRG26" s="75"/>
      <c r="KRU26" s="75"/>
      <c r="KSI26" s="75"/>
      <c r="KSW26" s="75"/>
      <c r="KTK26" s="75"/>
      <c r="KTY26" s="75"/>
      <c r="KUM26" s="75"/>
      <c r="KVA26" s="75"/>
      <c r="KVO26" s="75"/>
      <c r="KWC26" s="75"/>
      <c r="KWQ26" s="75"/>
      <c r="KXE26" s="75"/>
      <c r="KXS26" s="75"/>
      <c r="KYG26" s="75"/>
      <c r="KYU26" s="75"/>
      <c r="KZI26" s="75"/>
      <c r="KZW26" s="75"/>
      <c r="LAK26" s="75"/>
      <c r="LAY26" s="75"/>
      <c r="LBM26" s="75"/>
      <c r="LCA26" s="75"/>
      <c r="LCO26" s="75"/>
      <c r="LDC26" s="75"/>
      <c r="LDQ26" s="75"/>
      <c r="LEE26" s="75"/>
      <c r="LES26" s="75"/>
      <c r="LFG26" s="75"/>
      <c r="LFU26" s="75"/>
      <c r="LGI26" s="75"/>
      <c r="LGW26" s="75"/>
      <c r="LHK26" s="75"/>
      <c r="LHY26" s="75"/>
      <c r="LIM26" s="75"/>
      <c r="LJA26" s="75"/>
      <c r="LJO26" s="75"/>
      <c r="LKC26" s="75"/>
      <c r="LKQ26" s="75"/>
      <c r="LLE26" s="75"/>
      <c r="LLS26" s="75"/>
      <c r="LMG26" s="75"/>
      <c r="LMU26" s="75"/>
      <c r="LNI26" s="75"/>
      <c r="LNW26" s="75"/>
      <c r="LOK26" s="75"/>
      <c r="LOY26" s="75"/>
      <c r="LPM26" s="75"/>
      <c r="LQA26" s="75"/>
      <c r="LQO26" s="75"/>
      <c r="LRC26" s="75"/>
      <c r="LRQ26" s="75"/>
      <c r="LSE26" s="75"/>
      <c r="LSS26" s="75"/>
      <c r="LTG26" s="75"/>
      <c r="LTU26" s="75"/>
      <c r="LUI26" s="75"/>
      <c r="LUW26" s="75"/>
      <c r="LVK26" s="75"/>
      <c r="LVY26" s="75"/>
      <c r="LWM26" s="75"/>
      <c r="LXA26" s="75"/>
      <c r="LXO26" s="75"/>
      <c r="LYC26" s="75"/>
      <c r="LYQ26" s="75"/>
      <c r="LZE26" s="75"/>
      <c r="LZS26" s="75"/>
      <c r="MAG26" s="75"/>
      <c r="MAU26" s="75"/>
      <c r="MBI26" s="75"/>
      <c r="MBW26" s="75"/>
      <c r="MCK26" s="75"/>
      <c r="MCY26" s="75"/>
      <c r="MDM26" s="75"/>
      <c r="MEA26" s="75"/>
      <c r="MEO26" s="75"/>
      <c r="MFC26" s="75"/>
      <c r="MFQ26" s="75"/>
      <c r="MGE26" s="75"/>
      <c r="MGS26" s="75"/>
      <c r="MHG26" s="75"/>
      <c r="MHU26" s="75"/>
      <c r="MII26" s="75"/>
      <c r="MIW26" s="75"/>
      <c r="MJK26" s="75"/>
      <c r="MJY26" s="75"/>
      <c r="MKM26" s="75"/>
      <c r="MLA26" s="75"/>
      <c r="MLO26" s="75"/>
      <c r="MMC26" s="75"/>
      <c r="MMQ26" s="75"/>
      <c r="MNE26" s="75"/>
      <c r="MNS26" s="75"/>
      <c r="MOG26" s="75"/>
      <c r="MOU26" s="75"/>
      <c r="MPI26" s="75"/>
      <c r="MPW26" s="75"/>
      <c r="MQK26" s="75"/>
      <c r="MQY26" s="75"/>
      <c r="MRM26" s="75"/>
      <c r="MSA26" s="75"/>
      <c r="MSO26" s="75"/>
      <c r="MTC26" s="75"/>
      <c r="MTQ26" s="75"/>
      <c r="MUE26" s="75"/>
      <c r="MUS26" s="75"/>
      <c r="MVG26" s="75"/>
      <c r="MVU26" s="75"/>
      <c r="MWI26" s="75"/>
      <c r="MWW26" s="75"/>
      <c r="MXK26" s="75"/>
      <c r="MXY26" s="75"/>
      <c r="MYM26" s="75"/>
      <c r="MZA26" s="75"/>
      <c r="MZO26" s="75"/>
      <c r="NAC26" s="75"/>
      <c r="NAQ26" s="75"/>
      <c r="NBE26" s="75"/>
      <c r="NBS26" s="75"/>
      <c r="NCG26" s="75"/>
      <c r="NCU26" s="75"/>
      <c r="NDI26" s="75"/>
      <c r="NDW26" s="75"/>
      <c r="NEK26" s="75"/>
      <c r="NEY26" s="75"/>
      <c r="NFM26" s="75"/>
      <c r="NGA26" s="75"/>
      <c r="NGO26" s="75"/>
      <c r="NHC26" s="75"/>
      <c r="NHQ26" s="75"/>
      <c r="NIE26" s="75"/>
      <c r="NIS26" s="75"/>
      <c r="NJG26" s="75"/>
      <c r="NJU26" s="75"/>
      <c r="NKI26" s="75"/>
      <c r="NKW26" s="75"/>
      <c r="NLK26" s="75"/>
      <c r="NLY26" s="75"/>
      <c r="NMM26" s="75"/>
      <c r="NNA26" s="75"/>
      <c r="NNO26" s="75"/>
      <c r="NOC26" s="75"/>
      <c r="NOQ26" s="75"/>
      <c r="NPE26" s="75"/>
      <c r="NPS26" s="75"/>
      <c r="NQG26" s="75"/>
      <c r="NQU26" s="75"/>
      <c r="NRI26" s="75"/>
      <c r="NRW26" s="75"/>
      <c r="NSK26" s="75"/>
      <c r="NSY26" s="75"/>
      <c r="NTM26" s="75"/>
      <c r="NUA26" s="75"/>
      <c r="NUO26" s="75"/>
      <c r="NVC26" s="75"/>
      <c r="NVQ26" s="75"/>
      <c r="NWE26" s="75"/>
      <c r="NWS26" s="75"/>
      <c r="NXG26" s="75"/>
      <c r="NXU26" s="75"/>
      <c r="NYI26" s="75"/>
      <c r="NYW26" s="75"/>
      <c r="NZK26" s="75"/>
      <c r="NZY26" s="75"/>
      <c r="OAM26" s="75"/>
      <c r="OBA26" s="75"/>
      <c r="OBO26" s="75"/>
      <c r="OCC26" s="75"/>
      <c r="OCQ26" s="75"/>
      <c r="ODE26" s="75"/>
      <c r="ODS26" s="75"/>
      <c r="OEG26" s="75"/>
      <c r="OEU26" s="75"/>
      <c r="OFI26" s="75"/>
      <c r="OFW26" s="75"/>
      <c r="OGK26" s="75"/>
      <c r="OGY26" s="75"/>
      <c r="OHM26" s="75"/>
      <c r="OIA26" s="75"/>
      <c r="OIO26" s="75"/>
      <c r="OJC26" s="75"/>
      <c r="OJQ26" s="75"/>
      <c r="OKE26" s="75"/>
      <c r="OKS26" s="75"/>
      <c r="OLG26" s="75"/>
      <c r="OLU26" s="75"/>
      <c r="OMI26" s="75"/>
      <c r="OMW26" s="75"/>
      <c r="ONK26" s="75"/>
      <c r="ONY26" s="75"/>
      <c r="OOM26" s="75"/>
      <c r="OPA26" s="75"/>
      <c r="OPO26" s="75"/>
      <c r="OQC26" s="75"/>
      <c r="OQQ26" s="75"/>
      <c r="ORE26" s="75"/>
      <c r="ORS26" s="75"/>
      <c r="OSG26" s="75"/>
      <c r="OSU26" s="75"/>
      <c r="OTI26" s="75"/>
      <c r="OTW26" s="75"/>
      <c r="OUK26" s="75"/>
      <c r="OUY26" s="75"/>
      <c r="OVM26" s="75"/>
      <c r="OWA26" s="75"/>
      <c r="OWO26" s="75"/>
      <c r="OXC26" s="75"/>
      <c r="OXQ26" s="75"/>
      <c r="OYE26" s="75"/>
      <c r="OYS26" s="75"/>
      <c r="OZG26" s="75"/>
      <c r="OZU26" s="75"/>
      <c r="PAI26" s="75"/>
      <c r="PAW26" s="75"/>
      <c r="PBK26" s="75"/>
      <c r="PBY26" s="75"/>
      <c r="PCM26" s="75"/>
      <c r="PDA26" s="75"/>
      <c r="PDO26" s="75"/>
      <c r="PEC26" s="75"/>
      <c r="PEQ26" s="75"/>
      <c r="PFE26" s="75"/>
      <c r="PFS26" s="75"/>
      <c r="PGG26" s="75"/>
      <c r="PGU26" s="75"/>
      <c r="PHI26" s="75"/>
      <c r="PHW26" s="75"/>
      <c r="PIK26" s="75"/>
      <c r="PIY26" s="75"/>
      <c r="PJM26" s="75"/>
      <c r="PKA26" s="75"/>
      <c r="PKO26" s="75"/>
      <c r="PLC26" s="75"/>
      <c r="PLQ26" s="75"/>
      <c r="PME26" s="75"/>
      <c r="PMS26" s="75"/>
      <c r="PNG26" s="75"/>
      <c r="PNU26" s="75"/>
      <c r="POI26" s="75"/>
      <c r="POW26" s="75"/>
      <c r="PPK26" s="75"/>
      <c r="PPY26" s="75"/>
      <c r="PQM26" s="75"/>
      <c r="PRA26" s="75"/>
      <c r="PRO26" s="75"/>
      <c r="PSC26" s="75"/>
      <c r="PSQ26" s="75"/>
      <c r="PTE26" s="75"/>
      <c r="PTS26" s="75"/>
      <c r="PUG26" s="75"/>
      <c r="PUU26" s="75"/>
      <c r="PVI26" s="75"/>
      <c r="PVW26" s="75"/>
      <c r="PWK26" s="75"/>
      <c r="PWY26" s="75"/>
      <c r="PXM26" s="75"/>
      <c r="PYA26" s="75"/>
      <c r="PYO26" s="75"/>
      <c r="PZC26" s="75"/>
      <c r="PZQ26" s="75"/>
      <c r="QAE26" s="75"/>
      <c r="QAS26" s="75"/>
      <c r="QBG26" s="75"/>
      <c r="QBU26" s="75"/>
      <c r="QCI26" s="75"/>
      <c r="QCW26" s="75"/>
      <c r="QDK26" s="75"/>
      <c r="QDY26" s="75"/>
      <c r="QEM26" s="75"/>
      <c r="QFA26" s="75"/>
      <c r="QFO26" s="75"/>
      <c r="QGC26" s="75"/>
      <c r="QGQ26" s="75"/>
      <c r="QHE26" s="75"/>
      <c r="QHS26" s="75"/>
      <c r="QIG26" s="75"/>
      <c r="QIU26" s="75"/>
      <c r="QJI26" s="75"/>
      <c r="QJW26" s="75"/>
      <c r="QKK26" s="75"/>
      <c r="QKY26" s="75"/>
      <c r="QLM26" s="75"/>
      <c r="QMA26" s="75"/>
      <c r="QMO26" s="75"/>
      <c r="QNC26" s="75"/>
      <c r="QNQ26" s="75"/>
      <c r="QOE26" s="75"/>
      <c r="QOS26" s="75"/>
      <c r="QPG26" s="75"/>
      <c r="QPU26" s="75"/>
      <c r="QQI26" s="75"/>
      <c r="QQW26" s="75"/>
      <c r="QRK26" s="75"/>
      <c r="QRY26" s="75"/>
      <c r="QSM26" s="75"/>
      <c r="QTA26" s="75"/>
      <c r="QTO26" s="75"/>
      <c r="QUC26" s="75"/>
      <c r="QUQ26" s="75"/>
      <c r="QVE26" s="75"/>
      <c r="QVS26" s="75"/>
      <c r="QWG26" s="75"/>
      <c r="QWU26" s="75"/>
      <c r="QXI26" s="75"/>
      <c r="QXW26" s="75"/>
      <c r="QYK26" s="75"/>
      <c r="QYY26" s="75"/>
      <c r="QZM26" s="75"/>
      <c r="RAA26" s="75"/>
      <c r="RAO26" s="75"/>
      <c r="RBC26" s="75"/>
      <c r="RBQ26" s="75"/>
      <c r="RCE26" s="75"/>
      <c r="RCS26" s="75"/>
      <c r="RDG26" s="75"/>
      <c r="RDU26" s="75"/>
      <c r="REI26" s="75"/>
      <c r="REW26" s="75"/>
      <c r="RFK26" s="75"/>
      <c r="RFY26" s="75"/>
      <c r="RGM26" s="75"/>
      <c r="RHA26" s="75"/>
      <c r="RHO26" s="75"/>
      <c r="RIC26" s="75"/>
      <c r="RIQ26" s="75"/>
      <c r="RJE26" s="75"/>
      <c r="RJS26" s="75"/>
      <c r="RKG26" s="75"/>
      <c r="RKU26" s="75"/>
      <c r="RLI26" s="75"/>
      <c r="RLW26" s="75"/>
      <c r="RMK26" s="75"/>
      <c r="RMY26" s="75"/>
      <c r="RNM26" s="75"/>
      <c r="ROA26" s="75"/>
      <c r="ROO26" s="75"/>
      <c r="RPC26" s="75"/>
      <c r="RPQ26" s="75"/>
      <c r="RQE26" s="75"/>
      <c r="RQS26" s="75"/>
      <c r="RRG26" s="75"/>
      <c r="RRU26" s="75"/>
      <c r="RSI26" s="75"/>
      <c r="RSW26" s="75"/>
      <c r="RTK26" s="75"/>
      <c r="RTY26" s="75"/>
      <c r="RUM26" s="75"/>
      <c r="RVA26" s="75"/>
      <c r="RVO26" s="75"/>
      <c r="RWC26" s="75"/>
      <c r="RWQ26" s="75"/>
      <c r="RXE26" s="75"/>
      <c r="RXS26" s="75"/>
      <c r="RYG26" s="75"/>
      <c r="RYU26" s="75"/>
      <c r="RZI26" s="75"/>
      <c r="RZW26" s="75"/>
      <c r="SAK26" s="75"/>
      <c r="SAY26" s="75"/>
      <c r="SBM26" s="75"/>
      <c r="SCA26" s="75"/>
      <c r="SCO26" s="75"/>
      <c r="SDC26" s="75"/>
      <c r="SDQ26" s="75"/>
      <c r="SEE26" s="75"/>
      <c r="SES26" s="75"/>
      <c r="SFG26" s="75"/>
      <c r="SFU26" s="75"/>
      <c r="SGI26" s="75"/>
      <c r="SGW26" s="75"/>
      <c r="SHK26" s="75"/>
      <c r="SHY26" s="75"/>
      <c r="SIM26" s="75"/>
      <c r="SJA26" s="75"/>
      <c r="SJO26" s="75"/>
      <c r="SKC26" s="75"/>
      <c r="SKQ26" s="75"/>
      <c r="SLE26" s="75"/>
      <c r="SLS26" s="75"/>
      <c r="SMG26" s="75"/>
      <c r="SMU26" s="75"/>
      <c r="SNI26" s="75"/>
      <c r="SNW26" s="75"/>
      <c r="SOK26" s="75"/>
      <c r="SOY26" s="75"/>
      <c r="SPM26" s="75"/>
      <c r="SQA26" s="75"/>
      <c r="SQO26" s="75"/>
      <c r="SRC26" s="75"/>
      <c r="SRQ26" s="75"/>
      <c r="SSE26" s="75"/>
      <c r="SSS26" s="75"/>
      <c r="STG26" s="75"/>
      <c r="STU26" s="75"/>
      <c r="SUI26" s="75"/>
      <c r="SUW26" s="75"/>
      <c r="SVK26" s="75"/>
      <c r="SVY26" s="75"/>
      <c r="SWM26" s="75"/>
      <c r="SXA26" s="75"/>
      <c r="SXO26" s="75"/>
      <c r="SYC26" s="75"/>
      <c r="SYQ26" s="75"/>
      <c r="SZE26" s="75"/>
      <c r="SZS26" s="75"/>
      <c r="TAG26" s="75"/>
      <c r="TAU26" s="75"/>
      <c r="TBI26" s="75"/>
      <c r="TBW26" s="75"/>
      <c r="TCK26" s="75"/>
      <c r="TCY26" s="75"/>
      <c r="TDM26" s="75"/>
      <c r="TEA26" s="75"/>
      <c r="TEO26" s="75"/>
      <c r="TFC26" s="75"/>
      <c r="TFQ26" s="75"/>
      <c r="TGE26" s="75"/>
      <c r="TGS26" s="75"/>
      <c r="THG26" s="75"/>
      <c r="THU26" s="75"/>
      <c r="TII26" s="75"/>
      <c r="TIW26" s="75"/>
      <c r="TJK26" s="75"/>
      <c r="TJY26" s="75"/>
      <c r="TKM26" s="75"/>
      <c r="TLA26" s="75"/>
      <c r="TLO26" s="75"/>
      <c r="TMC26" s="75"/>
      <c r="TMQ26" s="75"/>
      <c r="TNE26" s="75"/>
      <c r="TNS26" s="75"/>
      <c r="TOG26" s="75"/>
      <c r="TOU26" s="75"/>
      <c r="TPI26" s="75"/>
      <c r="TPW26" s="75"/>
      <c r="TQK26" s="75"/>
      <c r="TQY26" s="75"/>
      <c r="TRM26" s="75"/>
      <c r="TSA26" s="75"/>
      <c r="TSO26" s="75"/>
      <c r="TTC26" s="75"/>
      <c r="TTQ26" s="75"/>
      <c r="TUE26" s="75"/>
      <c r="TUS26" s="75"/>
      <c r="TVG26" s="75"/>
      <c r="TVU26" s="75"/>
      <c r="TWI26" s="75"/>
      <c r="TWW26" s="75"/>
      <c r="TXK26" s="75"/>
      <c r="TXY26" s="75"/>
      <c r="TYM26" s="75"/>
      <c r="TZA26" s="75"/>
      <c r="TZO26" s="75"/>
      <c r="UAC26" s="75"/>
      <c r="UAQ26" s="75"/>
      <c r="UBE26" s="75"/>
      <c r="UBS26" s="75"/>
      <c r="UCG26" s="75"/>
      <c r="UCU26" s="75"/>
      <c r="UDI26" s="75"/>
      <c r="UDW26" s="75"/>
      <c r="UEK26" s="75"/>
      <c r="UEY26" s="75"/>
      <c r="UFM26" s="75"/>
      <c r="UGA26" s="75"/>
      <c r="UGO26" s="75"/>
      <c r="UHC26" s="75"/>
      <c r="UHQ26" s="75"/>
      <c r="UIE26" s="75"/>
      <c r="UIS26" s="75"/>
      <c r="UJG26" s="75"/>
      <c r="UJU26" s="75"/>
      <c r="UKI26" s="75"/>
      <c r="UKW26" s="75"/>
      <c r="ULK26" s="75"/>
      <c r="ULY26" s="75"/>
      <c r="UMM26" s="75"/>
      <c r="UNA26" s="75"/>
      <c r="UNO26" s="75"/>
      <c r="UOC26" s="75"/>
      <c r="UOQ26" s="75"/>
      <c r="UPE26" s="75"/>
      <c r="UPS26" s="75"/>
      <c r="UQG26" s="75"/>
      <c r="UQU26" s="75"/>
      <c r="URI26" s="75"/>
      <c r="URW26" s="75"/>
      <c r="USK26" s="75"/>
      <c r="USY26" s="75"/>
      <c r="UTM26" s="75"/>
      <c r="UUA26" s="75"/>
      <c r="UUO26" s="75"/>
      <c r="UVC26" s="75"/>
      <c r="UVQ26" s="75"/>
      <c r="UWE26" s="75"/>
      <c r="UWS26" s="75"/>
      <c r="UXG26" s="75"/>
      <c r="UXU26" s="75"/>
      <c r="UYI26" s="75"/>
      <c r="UYW26" s="75"/>
      <c r="UZK26" s="75"/>
      <c r="UZY26" s="75"/>
      <c r="VAM26" s="75"/>
      <c r="VBA26" s="75"/>
      <c r="VBO26" s="75"/>
      <c r="VCC26" s="75"/>
      <c r="VCQ26" s="75"/>
      <c r="VDE26" s="75"/>
      <c r="VDS26" s="75"/>
      <c r="VEG26" s="75"/>
      <c r="VEU26" s="75"/>
      <c r="VFI26" s="75"/>
      <c r="VFW26" s="75"/>
      <c r="VGK26" s="75"/>
      <c r="VGY26" s="75"/>
      <c r="VHM26" s="75"/>
      <c r="VIA26" s="75"/>
      <c r="VIO26" s="75"/>
      <c r="VJC26" s="75"/>
      <c r="VJQ26" s="75"/>
      <c r="VKE26" s="75"/>
      <c r="VKS26" s="75"/>
      <c r="VLG26" s="75"/>
      <c r="VLU26" s="75"/>
      <c r="VMI26" s="75"/>
      <c r="VMW26" s="75"/>
      <c r="VNK26" s="75"/>
      <c r="VNY26" s="75"/>
      <c r="VOM26" s="75"/>
      <c r="VPA26" s="75"/>
      <c r="VPO26" s="75"/>
      <c r="VQC26" s="75"/>
      <c r="VQQ26" s="75"/>
      <c r="VRE26" s="75"/>
      <c r="VRS26" s="75"/>
      <c r="VSG26" s="75"/>
      <c r="VSU26" s="75"/>
      <c r="VTI26" s="75"/>
      <c r="VTW26" s="75"/>
      <c r="VUK26" s="75"/>
      <c r="VUY26" s="75"/>
      <c r="VVM26" s="75"/>
      <c r="VWA26" s="75"/>
      <c r="VWO26" s="75"/>
      <c r="VXC26" s="75"/>
      <c r="VXQ26" s="75"/>
      <c r="VYE26" s="75"/>
      <c r="VYS26" s="75"/>
      <c r="VZG26" s="75"/>
      <c r="VZU26" s="75"/>
      <c r="WAI26" s="75"/>
      <c r="WAW26" s="75"/>
      <c r="WBK26" s="75"/>
      <c r="WBY26" s="75"/>
      <c r="WCM26" s="75"/>
      <c r="WDA26" s="75"/>
      <c r="WDO26" s="75"/>
      <c r="WEC26" s="75"/>
      <c r="WEQ26" s="75"/>
      <c r="WFE26" s="75"/>
      <c r="WFS26" s="75"/>
      <c r="WGG26" s="75"/>
      <c r="WGU26" s="75"/>
      <c r="WHI26" s="75"/>
      <c r="WHW26" s="75"/>
      <c r="WIK26" s="75"/>
      <c r="WIY26" s="75"/>
      <c r="WJM26" s="75"/>
      <c r="WKA26" s="75"/>
      <c r="WKO26" s="75"/>
      <c r="WLC26" s="75"/>
      <c r="WLQ26" s="75"/>
      <c r="WME26" s="75"/>
      <c r="WMS26" s="75"/>
      <c r="WNG26" s="75"/>
      <c r="WNU26" s="75"/>
      <c r="WOI26" s="75"/>
      <c r="WOW26" s="75"/>
      <c r="WPK26" s="75"/>
      <c r="WPY26" s="75"/>
      <c r="WQM26" s="75"/>
      <c r="WRA26" s="75"/>
      <c r="WRO26" s="75"/>
      <c r="WSC26" s="75"/>
      <c r="WSQ26" s="75"/>
      <c r="WTE26" s="75"/>
      <c r="WTS26" s="75"/>
      <c r="WUG26" s="75"/>
      <c r="WUU26" s="75"/>
      <c r="WVI26" s="75"/>
      <c r="WVW26" s="75"/>
      <c r="WWK26" s="75"/>
      <c r="WWY26" s="75"/>
      <c r="WXM26" s="75"/>
      <c r="WYA26" s="75"/>
      <c r="WYO26" s="75"/>
      <c r="WZC26" s="75"/>
      <c r="WZQ26" s="75"/>
      <c r="XAE26" s="75"/>
      <c r="XAS26" s="75"/>
      <c r="XBG26" s="75"/>
      <c r="XBU26" s="75"/>
      <c r="XCI26" s="75"/>
      <c r="XCW26" s="75"/>
      <c r="XDK26" s="75"/>
      <c r="XDY26" s="75"/>
      <c r="XEM26" s="75"/>
      <c r="XFA26" s="75"/>
    </row>
    <row r="27" spans="1:1023 1037:2045 2059:3067 3081:4089 4103:5111 5125:6133 6147:7155 7169:8191 8205:9213 9227:10235 10249:11257 11271:12279 12293:13301 13315:14323 14337:15359 15373:16381" s="74" customFormat="1" x14ac:dyDescent="0.2">
      <c r="A27" s="119" t="s">
        <v>51</v>
      </c>
      <c r="B27" s="88">
        <f>'Soy Meal Trade'!C32</f>
        <v>53.366799757058693</v>
      </c>
      <c r="C27" s="89">
        <f>'Soy Meal Trade'!D32</f>
        <v>54.539489373201697</v>
      </c>
      <c r="D27" s="89">
        <f>'Soy Meal Trade'!E32</f>
        <v>46.480227883368215</v>
      </c>
      <c r="E27" s="89">
        <f>'Soy Meal Trade'!F32</f>
        <v>76.34283620489586</v>
      </c>
      <c r="F27" s="89">
        <f>'Soy Meal Trade'!G32</f>
        <v>16.266368655009106</v>
      </c>
      <c r="G27" s="89">
        <f>'Soy Meal Trade'!H32</f>
        <v>10.871839438854808</v>
      </c>
      <c r="H27" s="89">
        <f>'Soy Meal Trade'!I32</f>
        <v>89.064228083627413</v>
      </c>
      <c r="I27" s="89">
        <f>'Soy Meal Trade'!J32</f>
        <v>91.963530184101629</v>
      </c>
      <c r="J27" s="89">
        <f>'Soy Meal Trade'!K32</f>
        <v>235.2935413576607</v>
      </c>
      <c r="K27" s="89">
        <f>'Soy Meal Trade'!L32</f>
        <v>65.75949107164169</v>
      </c>
      <c r="L27" s="89">
        <f>'Soy Meal Trade'!M32</f>
        <v>26.200449470200578</v>
      </c>
      <c r="M27" s="89">
        <f>'Soy Meal Trade'!N32</f>
        <v>44.467272633192287</v>
      </c>
      <c r="N27" s="89">
        <f>'Soy Meal Trade'!O32</f>
        <v>68.788529395396907</v>
      </c>
      <c r="O27" s="90">
        <f>'Soy Meal Trade'!P32</f>
        <v>36.582784721302495</v>
      </c>
      <c r="P27" s="89">
        <f>'Soy Meal Trade'!Q32</f>
        <v>50.835406573939217</v>
      </c>
      <c r="Q27" s="89">
        <f>'Soy Meal Trade'!R32</f>
        <v>49.571965644507273</v>
      </c>
      <c r="R27" s="89">
        <f>'Soy Meal Trade'!S32</f>
        <v>115.58949094139265</v>
      </c>
      <c r="S27" s="89">
        <f>'Soy Meal Trade'!T32</f>
        <v>127.9868052381667</v>
      </c>
      <c r="T27" s="89">
        <f>'Soy Meal Trade'!U32</f>
        <v>277.40673555165046</v>
      </c>
      <c r="U27" s="89">
        <f>'Soy Meal Trade'!V32</f>
        <v>182.20847829058761</v>
      </c>
      <c r="V27" s="89">
        <f>'Soy Meal Trade'!W32</f>
        <v>195.89492051991522</v>
      </c>
      <c r="W27" s="89">
        <f>'Soy Meal Trade'!X32</f>
        <v>212.59516525992734</v>
      </c>
      <c r="X27" s="89">
        <f>'Soy Meal Trade'!Y32</f>
        <v>398.7309771689267</v>
      </c>
      <c r="Y27" s="89">
        <f>'Soy Meal Trade'!Z32</f>
        <v>549.75975201000415</v>
      </c>
      <c r="Z27" s="89">
        <f>'Soy Meal Trade'!AA32</f>
        <v>501.42292600183873</v>
      </c>
      <c r="AA27" s="89">
        <f>'Soy Meal Trade'!AB32</f>
        <v>495.30668340192693</v>
      </c>
      <c r="AB27" s="89">
        <f>'Soy Meal Trade'!AC32</f>
        <v>214.15903216404442</v>
      </c>
      <c r="AC27" s="91">
        <f>'Soy Meal Trade'!AD32</f>
        <v>486.0138057872353</v>
      </c>
      <c r="AD27" s="91">
        <f>'Soy Meal Trade'!AE32</f>
        <v>770.87767489759119</v>
      </c>
      <c r="AE27" s="91">
        <f>'Soy Meal Trade'!AF32</f>
        <v>314.74293881172514</v>
      </c>
      <c r="AF27" s="91">
        <f>'Soy Meal Trade'!AG32</f>
        <v>637.91010902203186</v>
      </c>
      <c r="AG27" s="91">
        <f>'Soy Meal Trade'!AH32</f>
        <v>650.93909483156517</v>
      </c>
      <c r="AH27" s="91">
        <f>'Soy Meal Trade'!AI32</f>
        <v>693.07937167223474</v>
      </c>
      <c r="AI27" s="91">
        <f>'Soy Meal Trade'!AJ32</f>
        <v>581.534086085902</v>
      </c>
      <c r="AJ27" s="91">
        <f>'Soy Meal Trade'!AK32</f>
        <v>523.6459217542548</v>
      </c>
      <c r="AK27" s="91">
        <f>'Soy Meal Trade'!AL32</f>
        <v>544.76002507897545</v>
      </c>
      <c r="AL27" s="91">
        <f>'Soy Meal Trade'!AM32</f>
        <v>558.80311738727471</v>
      </c>
      <c r="AM27" s="91">
        <f>'Soy Meal Trade'!AN32</f>
        <v>560.38210702420463</v>
      </c>
      <c r="AN27" s="91">
        <f>'Soy Meal Trade'!AO32</f>
        <v>534.51300692652364</v>
      </c>
      <c r="AO27" s="89">
        <f>'Soy Meal Trade'!AP32</f>
        <v>533.98160177646594</v>
      </c>
      <c r="AP27" s="92">
        <f>'Soy Meal Trade'!AQ32</f>
        <v>656.74103330076184</v>
      </c>
      <c r="AQ27" s="92">
        <f>'Soy Meal Trade'!AR32</f>
        <v>0</v>
      </c>
      <c r="AR27" s="92">
        <f>'Soy Meal Trade'!AS32</f>
        <v>0</v>
      </c>
      <c r="AS27" s="92">
        <f>'Soy Meal Trade'!AT32</f>
        <v>0</v>
      </c>
      <c r="AT27" s="92">
        <f>'Soy Meal Trade'!AU32</f>
        <v>0</v>
      </c>
      <c r="AU27" s="92">
        <f>'Soy Meal Trade'!AV32</f>
        <v>0</v>
      </c>
      <c r="AV27" s="92">
        <f>'Soy Meal Trade'!AW32</f>
        <v>0</v>
      </c>
      <c r="AW27" s="92">
        <f>'Soy Meal Trade'!AX32</f>
        <v>0</v>
      </c>
      <c r="AX27" s="92">
        <f>'Soy Meal Trade'!AY32</f>
        <v>0</v>
      </c>
      <c r="AY27" s="92">
        <f>'Soy Meal Trade'!AZ32</f>
        <v>0</v>
      </c>
      <c r="AZ27" s="92">
        <f>'Soy Meal Trade'!BA32</f>
        <v>0</v>
      </c>
      <c r="BA27" s="92">
        <f>'Soy Meal Trade'!BB32</f>
        <v>0</v>
      </c>
      <c r="BB27" s="92">
        <f>'Soy Meal Trade'!BC32</f>
        <v>0</v>
      </c>
      <c r="BC27" s="92">
        <f>'Soy Meal Trade'!BD32</f>
        <v>0</v>
      </c>
      <c r="BD27" s="92">
        <f>'Soy Meal Trade'!BE32</f>
        <v>0</v>
      </c>
      <c r="BE27" s="92">
        <f>'Soy Meal Trade'!BF32</f>
        <v>0</v>
      </c>
      <c r="BS27" s="75"/>
      <c r="CG27" s="75"/>
      <c r="CU27" s="75"/>
      <c r="DI27" s="75"/>
      <c r="DW27" s="75"/>
      <c r="EK27" s="75"/>
      <c r="EY27" s="75"/>
      <c r="FM27" s="75"/>
      <c r="GA27" s="75"/>
      <c r="GO27" s="75"/>
      <c r="HC27" s="75"/>
      <c r="HQ27" s="75"/>
      <c r="IE27" s="75"/>
      <c r="IS27" s="75"/>
      <c r="JG27" s="75"/>
      <c r="JU27" s="75"/>
      <c r="KI27" s="75"/>
      <c r="KW27" s="75"/>
      <c r="LK27" s="75"/>
      <c r="LY27" s="75"/>
      <c r="MM27" s="75"/>
      <c r="NA27" s="75"/>
      <c r="NO27" s="75"/>
      <c r="OC27" s="75"/>
      <c r="OQ27" s="75"/>
      <c r="PE27" s="75"/>
      <c r="PS27" s="75"/>
      <c r="QG27" s="75"/>
      <c r="QU27" s="75"/>
      <c r="RI27" s="75"/>
      <c r="RW27" s="75"/>
      <c r="SK27" s="75"/>
      <c r="SY27" s="75"/>
      <c r="TM27" s="75"/>
      <c r="UA27" s="75"/>
      <c r="UO27" s="75"/>
      <c r="VC27" s="75"/>
      <c r="VQ27" s="75"/>
      <c r="WE27" s="75"/>
      <c r="WS27" s="75"/>
      <c r="XG27" s="75"/>
      <c r="XU27" s="75"/>
      <c r="YI27" s="75"/>
      <c r="YW27" s="75"/>
      <c r="ZK27" s="75"/>
      <c r="ZY27" s="75"/>
      <c r="AAM27" s="75"/>
      <c r="ABA27" s="75"/>
      <c r="ABO27" s="75"/>
      <c r="ACC27" s="75"/>
      <c r="ACQ27" s="75"/>
      <c r="ADE27" s="75"/>
      <c r="ADS27" s="75"/>
      <c r="AEG27" s="75"/>
      <c r="AEU27" s="75"/>
      <c r="AFI27" s="75"/>
      <c r="AFW27" s="75"/>
      <c r="AGK27" s="75"/>
      <c r="AGY27" s="75"/>
      <c r="AHM27" s="75"/>
      <c r="AIA27" s="75"/>
      <c r="AIO27" s="75"/>
      <c r="AJC27" s="75"/>
      <c r="AJQ27" s="75"/>
      <c r="AKE27" s="75"/>
      <c r="AKS27" s="75"/>
      <c r="ALG27" s="75"/>
      <c r="ALU27" s="75"/>
      <c r="AMI27" s="75"/>
      <c r="AMW27" s="75"/>
      <c r="ANK27" s="75"/>
      <c r="ANY27" s="75"/>
      <c r="AOM27" s="75"/>
      <c r="APA27" s="75"/>
      <c r="APO27" s="75"/>
      <c r="AQC27" s="75"/>
      <c r="AQQ27" s="75"/>
      <c r="ARE27" s="75"/>
      <c r="ARS27" s="75"/>
      <c r="ASG27" s="75"/>
      <c r="ASU27" s="75"/>
      <c r="ATI27" s="75"/>
      <c r="ATW27" s="75"/>
      <c r="AUK27" s="75"/>
      <c r="AUY27" s="75"/>
      <c r="AVM27" s="75"/>
      <c r="AWA27" s="75"/>
      <c r="AWO27" s="75"/>
      <c r="AXC27" s="75"/>
      <c r="AXQ27" s="75"/>
      <c r="AYE27" s="75"/>
      <c r="AYS27" s="75"/>
      <c r="AZG27" s="75"/>
      <c r="AZU27" s="75"/>
      <c r="BAI27" s="75"/>
      <c r="BAW27" s="75"/>
      <c r="BBK27" s="75"/>
      <c r="BBY27" s="75"/>
      <c r="BCM27" s="75"/>
      <c r="BDA27" s="75"/>
      <c r="BDO27" s="75"/>
      <c r="BEC27" s="75"/>
      <c r="BEQ27" s="75"/>
      <c r="BFE27" s="75"/>
      <c r="BFS27" s="75"/>
      <c r="BGG27" s="75"/>
      <c r="BGU27" s="75"/>
      <c r="BHI27" s="75"/>
      <c r="BHW27" s="75"/>
      <c r="BIK27" s="75"/>
      <c r="BIY27" s="75"/>
      <c r="BJM27" s="75"/>
      <c r="BKA27" s="75"/>
      <c r="BKO27" s="75"/>
      <c r="BLC27" s="75"/>
      <c r="BLQ27" s="75"/>
      <c r="BME27" s="75"/>
      <c r="BMS27" s="75"/>
      <c r="BNG27" s="75"/>
      <c r="BNU27" s="75"/>
      <c r="BOI27" s="75"/>
      <c r="BOW27" s="75"/>
      <c r="BPK27" s="75"/>
      <c r="BPY27" s="75"/>
      <c r="BQM27" s="75"/>
      <c r="BRA27" s="75"/>
      <c r="BRO27" s="75"/>
      <c r="BSC27" s="75"/>
      <c r="BSQ27" s="75"/>
      <c r="BTE27" s="75"/>
      <c r="BTS27" s="75"/>
      <c r="BUG27" s="75"/>
      <c r="BUU27" s="75"/>
      <c r="BVI27" s="75"/>
      <c r="BVW27" s="75"/>
      <c r="BWK27" s="75"/>
      <c r="BWY27" s="75"/>
      <c r="BXM27" s="75"/>
      <c r="BYA27" s="75"/>
      <c r="BYO27" s="75"/>
      <c r="BZC27" s="75"/>
      <c r="BZQ27" s="75"/>
      <c r="CAE27" s="75"/>
      <c r="CAS27" s="75"/>
      <c r="CBG27" s="75"/>
      <c r="CBU27" s="75"/>
      <c r="CCI27" s="75"/>
      <c r="CCW27" s="75"/>
      <c r="CDK27" s="75"/>
      <c r="CDY27" s="75"/>
      <c r="CEM27" s="75"/>
      <c r="CFA27" s="75"/>
      <c r="CFO27" s="75"/>
      <c r="CGC27" s="75"/>
      <c r="CGQ27" s="75"/>
      <c r="CHE27" s="75"/>
      <c r="CHS27" s="75"/>
      <c r="CIG27" s="75"/>
      <c r="CIU27" s="75"/>
      <c r="CJI27" s="75"/>
      <c r="CJW27" s="75"/>
      <c r="CKK27" s="75"/>
      <c r="CKY27" s="75"/>
      <c r="CLM27" s="75"/>
      <c r="CMA27" s="75"/>
      <c r="CMO27" s="75"/>
      <c r="CNC27" s="75"/>
      <c r="CNQ27" s="75"/>
      <c r="COE27" s="75"/>
      <c r="COS27" s="75"/>
      <c r="CPG27" s="75"/>
      <c r="CPU27" s="75"/>
      <c r="CQI27" s="75"/>
      <c r="CQW27" s="75"/>
      <c r="CRK27" s="75"/>
      <c r="CRY27" s="75"/>
      <c r="CSM27" s="75"/>
      <c r="CTA27" s="75"/>
      <c r="CTO27" s="75"/>
      <c r="CUC27" s="75"/>
      <c r="CUQ27" s="75"/>
      <c r="CVE27" s="75"/>
      <c r="CVS27" s="75"/>
      <c r="CWG27" s="75"/>
      <c r="CWU27" s="75"/>
      <c r="CXI27" s="75"/>
      <c r="CXW27" s="75"/>
      <c r="CYK27" s="75"/>
      <c r="CYY27" s="75"/>
      <c r="CZM27" s="75"/>
      <c r="DAA27" s="75"/>
      <c r="DAO27" s="75"/>
      <c r="DBC27" s="75"/>
      <c r="DBQ27" s="75"/>
      <c r="DCE27" s="75"/>
      <c r="DCS27" s="75"/>
      <c r="DDG27" s="75"/>
      <c r="DDU27" s="75"/>
      <c r="DEI27" s="75"/>
      <c r="DEW27" s="75"/>
      <c r="DFK27" s="75"/>
      <c r="DFY27" s="75"/>
      <c r="DGM27" s="75"/>
      <c r="DHA27" s="75"/>
      <c r="DHO27" s="75"/>
      <c r="DIC27" s="75"/>
      <c r="DIQ27" s="75"/>
      <c r="DJE27" s="75"/>
      <c r="DJS27" s="75"/>
      <c r="DKG27" s="75"/>
      <c r="DKU27" s="75"/>
      <c r="DLI27" s="75"/>
      <c r="DLW27" s="75"/>
      <c r="DMK27" s="75"/>
      <c r="DMY27" s="75"/>
      <c r="DNM27" s="75"/>
      <c r="DOA27" s="75"/>
      <c r="DOO27" s="75"/>
      <c r="DPC27" s="75"/>
      <c r="DPQ27" s="75"/>
      <c r="DQE27" s="75"/>
      <c r="DQS27" s="75"/>
      <c r="DRG27" s="75"/>
      <c r="DRU27" s="75"/>
      <c r="DSI27" s="75"/>
      <c r="DSW27" s="75"/>
      <c r="DTK27" s="75"/>
      <c r="DTY27" s="75"/>
      <c r="DUM27" s="75"/>
      <c r="DVA27" s="75"/>
      <c r="DVO27" s="75"/>
      <c r="DWC27" s="75"/>
      <c r="DWQ27" s="75"/>
      <c r="DXE27" s="75"/>
      <c r="DXS27" s="75"/>
      <c r="DYG27" s="75"/>
      <c r="DYU27" s="75"/>
      <c r="DZI27" s="75"/>
      <c r="DZW27" s="75"/>
      <c r="EAK27" s="75"/>
      <c r="EAY27" s="75"/>
      <c r="EBM27" s="75"/>
      <c r="ECA27" s="75"/>
      <c r="ECO27" s="75"/>
      <c r="EDC27" s="75"/>
      <c r="EDQ27" s="75"/>
      <c r="EEE27" s="75"/>
      <c r="EES27" s="75"/>
      <c r="EFG27" s="75"/>
      <c r="EFU27" s="75"/>
      <c r="EGI27" s="75"/>
      <c r="EGW27" s="75"/>
      <c r="EHK27" s="75"/>
      <c r="EHY27" s="75"/>
      <c r="EIM27" s="75"/>
      <c r="EJA27" s="75"/>
      <c r="EJO27" s="75"/>
      <c r="EKC27" s="75"/>
      <c r="EKQ27" s="75"/>
      <c r="ELE27" s="75"/>
      <c r="ELS27" s="75"/>
      <c r="EMG27" s="75"/>
      <c r="EMU27" s="75"/>
      <c r="ENI27" s="75"/>
      <c r="ENW27" s="75"/>
      <c r="EOK27" s="75"/>
      <c r="EOY27" s="75"/>
      <c r="EPM27" s="75"/>
      <c r="EQA27" s="75"/>
      <c r="EQO27" s="75"/>
      <c r="ERC27" s="75"/>
      <c r="ERQ27" s="75"/>
      <c r="ESE27" s="75"/>
      <c r="ESS27" s="75"/>
      <c r="ETG27" s="75"/>
      <c r="ETU27" s="75"/>
      <c r="EUI27" s="75"/>
      <c r="EUW27" s="75"/>
      <c r="EVK27" s="75"/>
      <c r="EVY27" s="75"/>
      <c r="EWM27" s="75"/>
      <c r="EXA27" s="75"/>
      <c r="EXO27" s="75"/>
      <c r="EYC27" s="75"/>
      <c r="EYQ27" s="75"/>
      <c r="EZE27" s="75"/>
      <c r="EZS27" s="75"/>
      <c r="FAG27" s="75"/>
      <c r="FAU27" s="75"/>
      <c r="FBI27" s="75"/>
      <c r="FBW27" s="75"/>
      <c r="FCK27" s="75"/>
      <c r="FCY27" s="75"/>
      <c r="FDM27" s="75"/>
      <c r="FEA27" s="75"/>
      <c r="FEO27" s="75"/>
      <c r="FFC27" s="75"/>
      <c r="FFQ27" s="75"/>
      <c r="FGE27" s="75"/>
      <c r="FGS27" s="75"/>
      <c r="FHG27" s="75"/>
      <c r="FHU27" s="75"/>
      <c r="FII27" s="75"/>
      <c r="FIW27" s="75"/>
      <c r="FJK27" s="75"/>
      <c r="FJY27" s="75"/>
      <c r="FKM27" s="75"/>
      <c r="FLA27" s="75"/>
      <c r="FLO27" s="75"/>
      <c r="FMC27" s="75"/>
      <c r="FMQ27" s="75"/>
      <c r="FNE27" s="75"/>
      <c r="FNS27" s="75"/>
      <c r="FOG27" s="75"/>
      <c r="FOU27" s="75"/>
      <c r="FPI27" s="75"/>
      <c r="FPW27" s="75"/>
      <c r="FQK27" s="75"/>
      <c r="FQY27" s="75"/>
      <c r="FRM27" s="75"/>
      <c r="FSA27" s="75"/>
      <c r="FSO27" s="75"/>
      <c r="FTC27" s="75"/>
      <c r="FTQ27" s="75"/>
      <c r="FUE27" s="75"/>
      <c r="FUS27" s="75"/>
      <c r="FVG27" s="75"/>
      <c r="FVU27" s="75"/>
      <c r="FWI27" s="75"/>
      <c r="FWW27" s="75"/>
      <c r="FXK27" s="75"/>
      <c r="FXY27" s="75"/>
      <c r="FYM27" s="75"/>
      <c r="FZA27" s="75"/>
      <c r="FZO27" s="75"/>
      <c r="GAC27" s="75"/>
      <c r="GAQ27" s="75"/>
      <c r="GBE27" s="75"/>
      <c r="GBS27" s="75"/>
      <c r="GCG27" s="75"/>
      <c r="GCU27" s="75"/>
      <c r="GDI27" s="75"/>
      <c r="GDW27" s="75"/>
      <c r="GEK27" s="75"/>
      <c r="GEY27" s="75"/>
      <c r="GFM27" s="75"/>
      <c r="GGA27" s="75"/>
      <c r="GGO27" s="75"/>
      <c r="GHC27" s="75"/>
      <c r="GHQ27" s="75"/>
      <c r="GIE27" s="75"/>
      <c r="GIS27" s="75"/>
      <c r="GJG27" s="75"/>
      <c r="GJU27" s="75"/>
      <c r="GKI27" s="75"/>
      <c r="GKW27" s="75"/>
      <c r="GLK27" s="75"/>
      <c r="GLY27" s="75"/>
      <c r="GMM27" s="75"/>
      <c r="GNA27" s="75"/>
      <c r="GNO27" s="75"/>
      <c r="GOC27" s="75"/>
      <c r="GOQ27" s="75"/>
      <c r="GPE27" s="75"/>
      <c r="GPS27" s="75"/>
      <c r="GQG27" s="75"/>
      <c r="GQU27" s="75"/>
      <c r="GRI27" s="75"/>
      <c r="GRW27" s="75"/>
      <c r="GSK27" s="75"/>
      <c r="GSY27" s="75"/>
      <c r="GTM27" s="75"/>
      <c r="GUA27" s="75"/>
      <c r="GUO27" s="75"/>
      <c r="GVC27" s="75"/>
      <c r="GVQ27" s="75"/>
      <c r="GWE27" s="75"/>
      <c r="GWS27" s="75"/>
      <c r="GXG27" s="75"/>
      <c r="GXU27" s="75"/>
      <c r="GYI27" s="75"/>
      <c r="GYW27" s="75"/>
      <c r="GZK27" s="75"/>
      <c r="GZY27" s="75"/>
      <c r="HAM27" s="75"/>
      <c r="HBA27" s="75"/>
      <c r="HBO27" s="75"/>
      <c r="HCC27" s="75"/>
      <c r="HCQ27" s="75"/>
      <c r="HDE27" s="75"/>
      <c r="HDS27" s="75"/>
      <c r="HEG27" s="75"/>
      <c r="HEU27" s="75"/>
      <c r="HFI27" s="75"/>
      <c r="HFW27" s="75"/>
      <c r="HGK27" s="75"/>
      <c r="HGY27" s="75"/>
      <c r="HHM27" s="75"/>
      <c r="HIA27" s="75"/>
      <c r="HIO27" s="75"/>
      <c r="HJC27" s="75"/>
      <c r="HJQ27" s="75"/>
      <c r="HKE27" s="75"/>
      <c r="HKS27" s="75"/>
      <c r="HLG27" s="75"/>
      <c r="HLU27" s="75"/>
      <c r="HMI27" s="75"/>
      <c r="HMW27" s="75"/>
      <c r="HNK27" s="75"/>
      <c r="HNY27" s="75"/>
      <c r="HOM27" s="75"/>
      <c r="HPA27" s="75"/>
      <c r="HPO27" s="75"/>
      <c r="HQC27" s="75"/>
      <c r="HQQ27" s="75"/>
      <c r="HRE27" s="75"/>
      <c r="HRS27" s="75"/>
      <c r="HSG27" s="75"/>
      <c r="HSU27" s="75"/>
      <c r="HTI27" s="75"/>
      <c r="HTW27" s="75"/>
      <c r="HUK27" s="75"/>
      <c r="HUY27" s="75"/>
      <c r="HVM27" s="75"/>
      <c r="HWA27" s="75"/>
      <c r="HWO27" s="75"/>
      <c r="HXC27" s="75"/>
      <c r="HXQ27" s="75"/>
      <c r="HYE27" s="75"/>
      <c r="HYS27" s="75"/>
      <c r="HZG27" s="75"/>
      <c r="HZU27" s="75"/>
      <c r="IAI27" s="75"/>
      <c r="IAW27" s="75"/>
      <c r="IBK27" s="75"/>
      <c r="IBY27" s="75"/>
      <c r="ICM27" s="75"/>
      <c r="IDA27" s="75"/>
      <c r="IDO27" s="75"/>
      <c r="IEC27" s="75"/>
      <c r="IEQ27" s="75"/>
      <c r="IFE27" s="75"/>
      <c r="IFS27" s="75"/>
      <c r="IGG27" s="75"/>
      <c r="IGU27" s="75"/>
      <c r="IHI27" s="75"/>
      <c r="IHW27" s="75"/>
      <c r="IIK27" s="75"/>
      <c r="IIY27" s="75"/>
      <c r="IJM27" s="75"/>
      <c r="IKA27" s="75"/>
      <c r="IKO27" s="75"/>
      <c r="ILC27" s="75"/>
      <c r="ILQ27" s="75"/>
      <c r="IME27" s="75"/>
      <c r="IMS27" s="75"/>
      <c r="ING27" s="75"/>
      <c r="INU27" s="75"/>
      <c r="IOI27" s="75"/>
      <c r="IOW27" s="75"/>
      <c r="IPK27" s="75"/>
      <c r="IPY27" s="75"/>
      <c r="IQM27" s="75"/>
      <c r="IRA27" s="75"/>
      <c r="IRO27" s="75"/>
      <c r="ISC27" s="75"/>
      <c r="ISQ27" s="75"/>
      <c r="ITE27" s="75"/>
      <c r="ITS27" s="75"/>
      <c r="IUG27" s="75"/>
      <c r="IUU27" s="75"/>
      <c r="IVI27" s="75"/>
      <c r="IVW27" s="75"/>
      <c r="IWK27" s="75"/>
      <c r="IWY27" s="75"/>
      <c r="IXM27" s="75"/>
      <c r="IYA27" s="75"/>
      <c r="IYO27" s="75"/>
      <c r="IZC27" s="75"/>
      <c r="IZQ27" s="75"/>
      <c r="JAE27" s="75"/>
      <c r="JAS27" s="75"/>
      <c r="JBG27" s="75"/>
      <c r="JBU27" s="75"/>
      <c r="JCI27" s="75"/>
      <c r="JCW27" s="75"/>
      <c r="JDK27" s="75"/>
      <c r="JDY27" s="75"/>
      <c r="JEM27" s="75"/>
      <c r="JFA27" s="75"/>
      <c r="JFO27" s="75"/>
      <c r="JGC27" s="75"/>
      <c r="JGQ27" s="75"/>
      <c r="JHE27" s="75"/>
      <c r="JHS27" s="75"/>
      <c r="JIG27" s="75"/>
      <c r="JIU27" s="75"/>
      <c r="JJI27" s="75"/>
      <c r="JJW27" s="75"/>
      <c r="JKK27" s="75"/>
      <c r="JKY27" s="75"/>
      <c r="JLM27" s="75"/>
      <c r="JMA27" s="75"/>
      <c r="JMO27" s="75"/>
      <c r="JNC27" s="75"/>
      <c r="JNQ27" s="75"/>
      <c r="JOE27" s="75"/>
      <c r="JOS27" s="75"/>
      <c r="JPG27" s="75"/>
      <c r="JPU27" s="75"/>
      <c r="JQI27" s="75"/>
      <c r="JQW27" s="75"/>
      <c r="JRK27" s="75"/>
      <c r="JRY27" s="75"/>
      <c r="JSM27" s="75"/>
      <c r="JTA27" s="75"/>
      <c r="JTO27" s="75"/>
      <c r="JUC27" s="75"/>
      <c r="JUQ27" s="75"/>
      <c r="JVE27" s="75"/>
      <c r="JVS27" s="75"/>
      <c r="JWG27" s="75"/>
      <c r="JWU27" s="75"/>
      <c r="JXI27" s="75"/>
      <c r="JXW27" s="75"/>
      <c r="JYK27" s="75"/>
      <c r="JYY27" s="75"/>
      <c r="JZM27" s="75"/>
      <c r="KAA27" s="75"/>
      <c r="KAO27" s="75"/>
      <c r="KBC27" s="75"/>
      <c r="KBQ27" s="75"/>
      <c r="KCE27" s="75"/>
      <c r="KCS27" s="75"/>
      <c r="KDG27" s="75"/>
      <c r="KDU27" s="75"/>
      <c r="KEI27" s="75"/>
      <c r="KEW27" s="75"/>
      <c r="KFK27" s="75"/>
      <c r="KFY27" s="75"/>
      <c r="KGM27" s="75"/>
      <c r="KHA27" s="75"/>
      <c r="KHO27" s="75"/>
      <c r="KIC27" s="75"/>
      <c r="KIQ27" s="75"/>
      <c r="KJE27" s="75"/>
      <c r="KJS27" s="75"/>
      <c r="KKG27" s="75"/>
      <c r="KKU27" s="75"/>
      <c r="KLI27" s="75"/>
      <c r="KLW27" s="75"/>
      <c r="KMK27" s="75"/>
      <c r="KMY27" s="75"/>
      <c r="KNM27" s="75"/>
      <c r="KOA27" s="75"/>
      <c r="KOO27" s="75"/>
      <c r="KPC27" s="75"/>
      <c r="KPQ27" s="75"/>
      <c r="KQE27" s="75"/>
      <c r="KQS27" s="75"/>
      <c r="KRG27" s="75"/>
      <c r="KRU27" s="75"/>
      <c r="KSI27" s="75"/>
      <c r="KSW27" s="75"/>
      <c r="KTK27" s="75"/>
      <c r="KTY27" s="75"/>
      <c r="KUM27" s="75"/>
      <c r="KVA27" s="75"/>
      <c r="KVO27" s="75"/>
      <c r="KWC27" s="75"/>
      <c r="KWQ27" s="75"/>
      <c r="KXE27" s="75"/>
      <c r="KXS27" s="75"/>
      <c r="KYG27" s="75"/>
      <c r="KYU27" s="75"/>
      <c r="KZI27" s="75"/>
      <c r="KZW27" s="75"/>
      <c r="LAK27" s="75"/>
      <c r="LAY27" s="75"/>
      <c r="LBM27" s="75"/>
      <c r="LCA27" s="75"/>
      <c r="LCO27" s="75"/>
      <c r="LDC27" s="75"/>
      <c r="LDQ27" s="75"/>
      <c r="LEE27" s="75"/>
      <c r="LES27" s="75"/>
      <c r="LFG27" s="75"/>
      <c r="LFU27" s="75"/>
      <c r="LGI27" s="75"/>
      <c r="LGW27" s="75"/>
      <c r="LHK27" s="75"/>
      <c r="LHY27" s="75"/>
      <c r="LIM27" s="75"/>
      <c r="LJA27" s="75"/>
      <c r="LJO27" s="75"/>
      <c r="LKC27" s="75"/>
      <c r="LKQ27" s="75"/>
      <c r="LLE27" s="75"/>
      <c r="LLS27" s="75"/>
      <c r="LMG27" s="75"/>
      <c r="LMU27" s="75"/>
      <c r="LNI27" s="75"/>
      <c r="LNW27" s="75"/>
      <c r="LOK27" s="75"/>
      <c r="LOY27" s="75"/>
      <c r="LPM27" s="75"/>
      <c r="LQA27" s="75"/>
      <c r="LQO27" s="75"/>
      <c r="LRC27" s="75"/>
      <c r="LRQ27" s="75"/>
      <c r="LSE27" s="75"/>
      <c r="LSS27" s="75"/>
      <c r="LTG27" s="75"/>
      <c r="LTU27" s="75"/>
      <c r="LUI27" s="75"/>
      <c r="LUW27" s="75"/>
      <c r="LVK27" s="75"/>
      <c r="LVY27" s="75"/>
      <c r="LWM27" s="75"/>
      <c r="LXA27" s="75"/>
      <c r="LXO27" s="75"/>
      <c r="LYC27" s="75"/>
      <c r="LYQ27" s="75"/>
      <c r="LZE27" s="75"/>
      <c r="LZS27" s="75"/>
      <c r="MAG27" s="75"/>
      <c r="MAU27" s="75"/>
      <c r="MBI27" s="75"/>
      <c r="MBW27" s="75"/>
      <c r="MCK27" s="75"/>
      <c r="MCY27" s="75"/>
      <c r="MDM27" s="75"/>
      <c r="MEA27" s="75"/>
      <c r="MEO27" s="75"/>
      <c r="MFC27" s="75"/>
      <c r="MFQ27" s="75"/>
      <c r="MGE27" s="75"/>
      <c r="MGS27" s="75"/>
      <c r="MHG27" s="75"/>
      <c r="MHU27" s="75"/>
      <c r="MII27" s="75"/>
      <c r="MIW27" s="75"/>
      <c r="MJK27" s="75"/>
      <c r="MJY27" s="75"/>
      <c r="MKM27" s="75"/>
      <c r="MLA27" s="75"/>
      <c r="MLO27" s="75"/>
      <c r="MMC27" s="75"/>
      <c r="MMQ27" s="75"/>
      <c r="MNE27" s="75"/>
      <c r="MNS27" s="75"/>
      <c r="MOG27" s="75"/>
      <c r="MOU27" s="75"/>
      <c r="MPI27" s="75"/>
      <c r="MPW27" s="75"/>
      <c r="MQK27" s="75"/>
      <c r="MQY27" s="75"/>
      <c r="MRM27" s="75"/>
      <c r="MSA27" s="75"/>
      <c r="MSO27" s="75"/>
      <c r="MTC27" s="75"/>
      <c r="MTQ27" s="75"/>
      <c r="MUE27" s="75"/>
      <c r="MUS27" s="75"/>
      <c r="MVG27" s="75"/>
      <c r="MVU27" s="75"/>
      <c r="MWI27" s="75"/>
      <c r="MWW27" s="75"/>
      <c r="MXK27" s="75"/>
      <c r="MXY27" s="75"/>
      <c r="MYM27" s="75"/>
      <c r="MZA27" s="75"/>
      <c r="MZO27" s="75"/>
      <c r="NAC27" s="75"/>
      <c r="NAQ27" s="75"/>
      <c r="NBE27" s="75"/>
      <c r="NBS27" s="75"/>
      <c r="NCG27" s="75"/>
      <c r="NCU27" s="75"/>
      <c r="NDI27" s="75"/>
      <c r="NDW27" s="75"/>
      <c r="NEK27" s="75"/>
      <c r="NEY27" s="75"/>
      <c r="NFM27" s="75"/>
      <c r="NGA27" s="75"/>
      <c r="NGO27" s="75"/>
      <c r="NHC27" s="75"/>
      <c r="NHQ27" s="75"/>
      <c r="NIE27" s="75"/>
      <c r="NIS27" s="75"/>
      <c r="NJG27" s="75"/>
      <c r="NJU27" s="75"/>
      <c r="NKI27" s="75"/>
      <c r="NKW27" s="75"/>
      <c r="NLK27" s="75"/>
      <c r="NLY27" s="75"/>
      <c r="NMM27" s="75"/>
      <c r="NNA27" s="75"/>
      <c r="NNO27" s="75"/>
      <c r="NOC27" s="75"/>
      <c r="NOQ27" s="75"/>
      <c r="NPE27" s="75"/>
      <c r="NPS27" s="75"/>
      <c r="NQG27" s="75"/>
      <c r="NQU27" s="75"/>
      <c r="NRI27" s="75"/>
      <c r="NRW27" s="75"/>
      <c r="NSK27" s="75"/>
      <c r="NSY27" s="75"/>
      <c r="NTM27" s="75"/>
      <c r="NUA27" s="75"/>
      <c r="NUO27" s="75"/>
      <c r="NVC27" s="75"/>
      <c r="NVQ27" s="75"/>
      <c r="NWE27" s="75"/>
      <c r="NWS27" s="75"/>
      <c r="NXG27" s="75"/>
      <c r="NXU27" s="75"/>
      <c r="NYI27" s="75"/>
      <c r="NYW27" s="75"/>
      <c r="NZK27" s="75"/>
      <c r="NZY27" s="75"/>
      <c r="OAM27" s="75"/>
      <c r="OBA27" s="75"/>
      <c r="OBO27" s="75"/>
      <c r="OCC27" s="75"/>
      <c r="OCQ27" s="75"/>
      <c r="ODE27" s="75"/>
      <c r="ODS27" s="75"/>
      <c r="OEG27" s="75"/>
      <c r="OEU27" s="75"/>
      <c r="OFI27" s="75"/>
      <c r="OFW27" s="75"/>
      <c r="OGK27" s="75"/>
      <c r="OGY27" s="75"/>
      <c r="OHM27" s="75"/>
      <c r="OIA27" s="75"/>
      <c r="OIO27" s="75"/>
      <c r="OJC27" s="75"/>
      <c r="OJQ27" s="75"/>
      <c r="OKE27" s="75"/>
      <c r="OKS27" s="75"/>
      <c r="OLG27" s="75"/>
      <c r="OLU27" s="75"/>
      <c r="OMI27" s="75"/>
      <c r="OMW27" s="75"/>
      <c r="ONK27" s="75"/>
      <c r="ONY27" s="75"/>
      <c r="OOM27" s="75"/>
      <c r="OPA27" s="75"/>
      <c r="OPO27" s="75"/>
      <c r="OQC27" s="75"/>
      <c r="OQQ27" s="75"/>
      <c r="ORE27" s="75"/>
      <c r="ORS27" s="75"/>
      <c r="OSG27" s="75"/>
      <c r="OSU27" s="75"/>
      <c r="OTI27" s="75"/>
      <c r="OTW27" s="75"/>
      <c r="OUK27" s="75"/>
      <c r="OUY27" s="75"/>
      <c r="OVM27" s="75"/>
      <c r="OWA27" s="75"/>
      <c r="OWO27" s="75"/>
      <c r="OXC27" s="75"/>
      <c r="OXQ27" s="75"/>
      <c r="OYE27" s="75"/>
      <c r="OYS27" s="75"/>
      <c r="OZG27" s="75"/>
      <c r="OZU27" s="75"/>
      <c r="PAI27" s="75"/>
      <c r="PAW27" s="75"/>
      <c r="PBK27" s="75"/>
      <c r="PBY27" s="75"/>
      <c r="PCM27" s="75"/>
      <c r="PDA27" s="75"/>
      <c r="PDO27" s="75"/>
      <c r="PEC27" s="75"/>
      <c r="PEQ27" s="75"/>
      <c r="PFE27" s="75"/>
      <c r="PFS27" s="75"/>
      <c r="PGG27" s="75"/>
      <c r="PGU27" s="75"/>
      <c r="PHI27" s="75"/>
      <c r="PHW27" s="75"/>
      <c r="PIK27" s="75"/>
      <c r="PIY27" s="75"/>
      <c r="PJM27" s="75"/>
      <c r="PKA27" s="75"/>
      <c r="PKO27" s="75"/>
      <c r="PLC27" s="75"/>
      <c r="PLQ27" s="75"/>
      <c r="PME27" s="75"/>
      <c r="PMS27" s="75"/>
      <c r="PNG27" s="75"/>
      <c r="PNU27" s="75"/>
      <c r="POI27" s="75"/>
      <c r="POW27" s="75"/>
      <c r="PPK27" s="75"/>
      <c r="PPY27" s="75"/>
      <c r="PQM27" s="75"/>
      <c r="PRA27" s="75"/>
      <c r="PRO27" s="75"/>
      <c r="PSC27" s="75"/>
      <c r="PSQ27" s="75"/>
      <c r="PTE27" s="75"/>
      <c r="PTS27" s="75"/>
      <c r="PUG27" s="75"/>
      <c r="PUU27" s="75"/>
      <c r="PVI27" s="75"/>
      <c r="PVW27" s="75"/>
      <c r="PWK27" s="75"/>
      <c r="PWY27" s="75"/>
      <c r="PXM27" s="75"/>
      <c r="PYA27" s="75"/>
      <c r="PYO27" s="75"/>
      <c r="PZC27" s="75"/>
      <c r="PZQ27" s="75"/>
      <c r="QAE27" s="75"/>
      <c r="QAS27" s="75"/>
      <c r="QBG27" s="75"/>
      <c r="QBU27" s="75"/>
      <c r="QCI27" s="75"/>
      <c r="QCW27" s="75"/>
      <c r="QDK27" s="75"/>
      <c r="QDY27" s="75"/>
      <c r="QEM27" s="75"/>
      <c r="QFA27" s="75"/>
      <c r="QFO27" s="75"/>
      <c r="QGC27" s="75"/>
      <c r="QGQ27" s="75"/>
      <c r="QHE27" s="75"/>
      <c r="QHS27" s="75"/>
      <c r="QIG27" s="75"/>
      <c r="QIU27" s="75"/>
      <c r="QJI27" s="75"/>
      <c r="QJW27" s="75"/>
      <c r="QKK27" s="75"/>
      <c r="QKY27" s="75"/>
      <c r="QLM27" s="75"/>
      <c r="QMA27" s="75"/>
      <c r="QMO27" s="75"/>
      <c r="QNC27" s="75"/>
      <c r="QNQ27" s="75"/>
      <c r="QOE27" s="75"/>
      <c r="QOS27" s="75"/>
      <c r="QPG27" s="75"/>
      <c r="QPU27" s="75"/>
      <c r="QQI27" s="75"/>
      <c r="QQW27" s="75"/>
      <c r="QRK27" s="75"/>
      <c r="QRY27" s="75"/>
      <c r="QSM27" s="75"/>
      <c r="QTA27" s="75"/>
      <c r="QTO27" s="75"/>
      <c r="QUC27" s="75"/>
      <c r="QUQ27" s="75"/>
      <c r="QVE27" s="75"/>
      <c r="QVS27" s="75"/>
      <c r="QWG27" s="75"/>
      <c r="QWU27" s="75"/>
      <c r="QXI27" s="75"/>
      <c r="QXW27" s="75"/>
      <c r="QYK27" s="75"/>
      <c r="QYY27" s="75"/>
      <c r="QZM27" s="75"/>
      <c r="RAA27" s="75"/>
      <c r="RAO27" s="75"/>
      <c r="RBC27" s="75"/>
      <c r="RBQ27" s="75"/>
      <c r="RCE27" s="75"/>
      <c r="RCS27" s="75"/>
      <c r="RDG27" s="75"/>
      <c r="RDU27" s="75"/>
      <c r="REI27" s="75"/>
      <c r="REW27" s="75"/>
      <c r="RFK27" s="75"/>
      <c r="RFY27" s="75"/>
      <c r="RGM27" s="75"/>
      <c r="RHA27" s="75"/>
      <c r="RHO27" s="75"/>
      <c r="RIC27" s="75"/>
      <c r="RIQ27" s="75"/>
      <c r="RJE27" s="75"/>
      <c r="RJS27" s="75"/>
      <c r="RKG27" s="75"/>
      <c r="RKU27" s="75"/>
      <c r="RLI27" s="75"/>
      <c r="RLW27" s="75"/>
      <c r="RMK27" s="75"/>
      <c r="RMY27" s="75"/>
      <c r="RNM27" s="75"/>
      <c r="ROA27" s="75"/>
      <c r="ROO27" s="75"/>
      <c r="RPC27" s="75"/>
      <c r="RPQ27" s="75"/>
      <c r="RQE27" s="75"/>
      <c r="RQS27" s="75"/>
      <c r="RRG27" s="75"/>
      <c r="RRU27" s="75"/>
      <c r="RSI27" s="75"/>
      <c r="RSW27" s="75"/>
      <c r="RTK27" s="75"/>
      <c r="RTY27" s="75"/>
      <c r="RUM27" s="75"/>
      <c r="RVA27" s="75"/>
      <c r="RVO27" s="75"/>
      <c r="RWC27" s="75"/>
      <c r="RWQ27" s="75"/>
      <c r="RXE27" s="75"/>
      <c r="RXS27" s="75"/>
      <c r="RYG27" s="75"/>
      <c r="RYU27" s="75"/>
      <c r="RZI27" s="75"/>
      <c r="RZW27" s="75"/>
      <c r="SAK27" s="75"/>
      <c r="SAY27" s="75"/>
      <c r="SBM27" s="75"/>
      <c r="SCA27" s="75"/>
      <c r="SCO27" s="75"/>
      <c r="SDC27" s="75"/>
      <c r="SDQ27" s="75"/>
      <c r="SEE27" s="75"/>
      <c r="SES27" s="75"/>
      <c r="SFG27" s="75"/>
      <c r="SFU27" s="75"/>
      <c r="SGI27" s="75"/>
      <c r="SGW27" s="75"/>
      <c r="SHK27" s="75"/>
      <c r="SHY27" s="75"/>
      <c r="SIM27" s="75"/>
      <c r="SJA27" s="75"/>
      <c r="SJO27" s="75"/>
      <c r="SKC27" s="75"/>
      <c r="SKQ27" s="75"/>
      <c r="SLE27" s="75"/>
      <c r="SLS27" s="75"/>
      <c r="SMG27" s="75"/>
      <c r="SMU27" s="75"/>
      <c r="SNI27" s="75"/>
      <c r="SNW27" s="75"/>
      <c r="SOK27" s="75"/>
      <c r="SOY27" s="75"/>
      <c r="SPM27" s="75"/>
      <c r="SQA27" s="75"/>
      <c r="SQO27" s="75"/>
      <c r="SRC27" s="75"/>
      <c r="SRQ27" s="75"/>
      <c r="SSE27" s="75"/>
      <c r="SSS27" s="75"/>
      <c r="STG27" s="75"/>
      <c r="STU27" s="75"/>
      <c r="SUI27" s="75"/>
      <c r="SUW27" s="75"/>
      <c r="SVK27" s="75"/>
      <c r="SVY27" s="75"/>
      <c r="SWM27" s="75"/>
      <c r="SXA27" s="75"/>
      <c r="SXO27" s="75"/>
      <c r="SYC27" s="75"/>
      <c r="SYQ27" s="75"/>
      <c r="SZE27" s="75"/>
      <c r="SZS27" s="75"/>
      <c r="TAG27" s="75"/>
      <c r="TAU27" s="75"/>
      <c r="TBI27" s="75"/>
      <c r="TBW27" s="75"/>
      <c r="TCK27" s="75"/>
      <c r="TCY27" s="75"/>
      <c r="TDM27" s="75"/>
      <c r="TEA27" s="75"/>
      <c r="TEO27" s="75"/>
      <c r="TFC27" s="75"/>
      <c r="TFQ27" s="75"/>
      <c r="TGE27" s="75"/>
      <c r="TGS27" s="75"/>
      <c r="THG27" s="75"/>
      <c r="THU27" s="75"/>
      <c r="TII27" s="75"/>
      <c r="TIW27" s="75"/>
      <c r="TJK27" s="75"/>
      <c r="TJY27" s="75"/>
      <c r="TKM27" s="75"/>
      <c r="TLA27" s="75"/>
      <c r="TLO27" s="75"/>
      <c r="TMC27" s="75"/>
      <c r="TMQ27" s="75"/>
      <c r="TNE27" s="75"/>
      <c r="TNS27" s="75"/>
      <c r="TOG27" s="75"/>
      <c r="TOU27" s="75"/>
      <c r="TPI27" s="75"/>
      <c r="TPW27" s="75"/>
      <c r="TQK27" s="75"/>
      <c r="TQY27" s="75"/>
      <c r="TRM27" s="75"/>
      <c r="TSA27" s="75"/>
      <c r="TSO27" s="75"/>
      <c r="TTC27" s="75"/>
      <c r="TTQ27" s="75"/>
      <c r="TUE27" s="75"/>
      <c r="TUS27" s="75"/>
      <c r="TVG27" s="75"/>
      <c r="TVU27" s="75"/>
      <c r="TWI27" s="75"/>
      <c r="TWW27" s="75"/>
      <c r="TXK27" s="75"/>
      <c r="TXY27" s="75"/>
      <c r="TYM27" s="75"/>
      <c r="TZA27" s="75"/>
      <c r="TZO27" s="75"/>
      <c r="UAC27" s="75"/>
      <c r="UAQ27" s="75"/>
      <c r="UBE27" s="75"/>
      <c r="UBS27" s="75"/>
      <c r="UCG27" s="75"/>
      <c r="UCU27" s="75"/>
      <c r="UDI27" s="75"/>
      <c r="UDW27" s="75"/>
      <c r="UEK27" s="75"/>
      <c r="UEY27" s="75"/>
      <c r="UFM27" s="75"/>
      <c r="UGA27" s="75"/>
      <c r="UGO27" s="75"/>
      <c r="UHC27" s="75"/>
      <c r="UHQ27" s="75"/>
      <c r="UIE27" s="75"/>
      <c r="UIS27" s="75"/>
      <c r="UJG27" s="75"/>
      <c r="UJU27" s="75"/>
      <c r="UKI27" s="75"/>
      <c r="UKW27" s="75"/>
      <c r="ULK27" s="75"/>
      <c r="ULY27" s="75"/>
      <c r="UMM27" s="75"/>
      <c r="UNA27" s="75"/>
      <c r="UNO27" s="75"/>
      <c r="UOC27" s="75"/>
      <c r="UOQ27" s="75"/>
      <c r="UPE27" s="75"/>
      <c r="UPS27" s="75"/>
      <c r="UQG27" s="75"/>
      <c r="UQU27" s="75"/>
      <c r="URI27" s="75"/>
      <c r="URW27" s="75"/>
      <c r="USK27" s="75"/>
      <c r="USY27" s="75"/>
      <c r="UTM27" s="75"/>
      <c r="UUA27" s="75"/>
      <c r="UUO27" s="75"/>
      <c r="UVC27" s="75"/>
      <c r="UVQ27" s="75"/>
      <c r="UWE27" s="75"/>
      <c r="UWS27" s="75"/>
      <c r="UXG27" s="75"/>
      <c r="UXU27" s="75"/>
      <c r="UYI27" s="75"/>
      <c r="UYW27" s="75"/>
      <c r="UZK27" s="75"/>
      <c r="UZY27" s="75"/>
      <c r="VAM27" s="75"/>
      <c r="VBA27" s="75"/>
      <c r="VBO27" s="75"/>
      <c r="VCC27" s="75"/>
      <c r="VCQ27" s="75"/>
      <c r="VDE27" s="75"/>
      <c r="VDS27" s="75"/>
      <c r="VEG27" s="75"/>
      <c r="VEU27" s="75"/>
      <c r="VFI27" s="75"/>
      <c r="VFW27" s="75"/>
      <c r="VGK27" s="75"/>
      <c r="VGY27" s="75"/>
      <c r="VHM27" s="75"/>
      <c r="VIA27" s="75"/>
      <c r="VIO27" s="75"/>
      <c r="VJC27" s="75"/>
      <c r="VJQ27" s="75"/>
      <c r="VKE27" s="75"/>
      <c r="VKS27" s="75"/>
      <c r="VLG27" s="75"/>
      <c r="VLU27" s="75"/>
      <c r="VMI27" s="75"/>
      <c r="VMW27" s="75"/>
      <c r="VNK27" s="75"/>
      <c r="VNY27" s="75"/>
      <c r="VOM27" s="75"/>
      <c r="VPA27" s="75"/>
      <c r="VPO27" s="75"/>
      <c r="VQC27" s="75"/>
      <c r="VQQ27" s="75"/>
      <c r="VRE27" s="75"/>
      <c r="VRS27" s="75"/>
      <c r="VSG27" s="75"/>
      <c r="VSU27" s="75"/>
      <c r="VTI27" s="75"/>
      <c r="VTW27" s="75"/>
      <c r="VUK27" s="75"/>
      <c r="VUY27" s="75"/>
      <c r="VVM27" s="75"/>
      <c r="VWA27" s="75"/>
      <c r="VWO27" s="75"/>
      <c r="VXC27" s="75"/>
      <c r="VXQ27" s="75"/>
      <c r="VYE27" s="75"/>
      <c r="VYS27" s="75"/>
      <c r="VZG27" s="75"/>
      <c r="VZU27" s="75"/>
      <c r="WAI27" s="75"/>
      <c r="WAW27" s="75"/>
      <c r="WBK27" s="75"/>
      <c r="WBY27" s="75"/>
      <c r="WCM27" s="75"/>
      <c r="WDA27" s="75"/>
      <c r="WDO27" s="75"/>
      <c r="WEC27" s="75"/>
      <c r="WEQ27" s="75"/>
      <c r="WFE27" s="75"/>
      <c r="WFS27" s="75"/>
      <c r="WGG27" s="75"/>
      <c r="WGU27" s="75"/>
      <c r="WHI27" s="75"/>
      <c r="WHW27" s="75"/>
      <c r="WIK27" s="75"/>
      <c r="WIY27" s="75"/>
      <c r="WJM27" s="75"/>
      <c r="WKA27" s="75"/>
      <c r="WKO27" s="75"/>
      <c r="WLC27" s="75"/>
      <c r="WLQ27" s="75"/>
      <c r="WME27" s="75"/>
      <c r="WMS27" s="75"/>
      <c r="WNG27" s="75"/>
      <c r="WNU27" s="75"/>
      <c r="WOI27" s="75"/>
      <c r="WOW27" s="75"/>
      <c r="WPK27" s="75"/>
      <c r="WPY27" s="75"/>
      <c r="WQM27" s="75"/>
      <c r="WRA27" s="75"/>
      <c r="WRO27" s="75"/>
      <c r="WSC27" s="75"/>
      <c r="WSQ27" s="75"/>
      <c r="WTE27" s="75"/>
      <c r="WTS27" s="75"/>
      <c r="WUG27" s="75"/>
      <c r="WUU27" s="75"/>
      <c r="WVI27" s="75"/>
      <c r="WVW27" s="75"/>
      <c r="WWK27" s="75"/>
      <c r="WWY27" s="75"/>
      <c r="WXM27" s="75"/>
      <c r="WYA27" s="75"/>
      <c r="WYO27" s="75"/>
      <c r="WZC27" s="75"/>
      <c r="WZQ27" s="75"/>
      <c r="XAE27" s="75"/>
      <c r="XAS27" s="75"/>
      <c r="XBG27" s="75"/>
      <c r="XBU27" s="75"/>
      <c r="XCI27" s="75"/>
      <c r="XCW27" s="75"/>
      <c r="XDK27" s="75"/>
      <c r="XDY27" s="75"/>
      <c r="XEM27" s="75"/>
      <c r="XFA27" s="75"/>
    </row>
    <row r="28" spans="1:1023 1037:2045 2059:3067 3081:4089 4103:5111 5125:6133 6147:7155 7169:8191 8205:9213 9227:10235 10249:11257 11271:12279 12293:13301 13315:14323 14337:15359 15373:16381" s="74" customFormat="1" x14ac:dyDescent="0.2">
      <c r="A28" s="125" t="s">
        <v>52</v>
      </c>
      <c r="B28" s="93">
        <f>SUM(B25:B27)</f>
        <v>36545.675756748395</v>
      </c>
      <c r="C28" s="94">
        <f t="shared" ref="C28:BC28" si="9">SUM(C25:C27)</f>
        <v>38298.756936106438</v>
      </c>
      <c r="D28" s="94">
        <f t="shared" si="9"/>
        <v>43094.932892908386</v>
      </c>
      <c r="E28" s="94">
        <f t="shared" si="9"/>
        <v>43099.704172850121</v>
      </c>
      <c r="F28" s="94">
        <f t="shared" si="9"/>
        <v>43173.144978801371</v>
      </c>
      <c r="G28" s="94">
        <f t="shared" si="9"/>
        <v>45172.110807065292</v>
      </c>
      <c r="H28" s="94">
        <f t="shared" si="9"/>
        <v>46314.004965666521</v>
      </c>
      <c r="I28" s="94">
        <f t="shared" si="9"/>
        <v>43958.602550853575</v>
      </c>
      <c r="J28" s="94">
        <f t="shared" si="9"/>
        <v>41687.143301736352</v>
      </c>
      <c r="K28" s="94">
        <f t="shared" si="9"/>
        <v>45787.873564664427</v>
      </c>
      <c r="L28" s="94">
        <f t="shared" si="9"/>
        <v>46035.613254365395</v>
      </c>
      <c r="M28" s="94">
        <f t="shared" si="9"/>
        <v>48152.864750775683</v>
      </c>
      <c r="N28" s="94">
        <f t="shared" si="9"/>
        <v>47296.192829457563</v>
      </c>
      <c r="O28" s="95">
        <f t="shared" si="9"/>
        <v>43815.328788901752</v>
      </c>
      <c r="P28" s="94">
        <f t="shared" si="9"/>
        <v>46427.911106221247</v>
      </c>
      <c r="Q28" s="94">
        <f t="shared" si="9"/>
        <v>44024.83414674057</v>
      </c>
      <c r="R28" s="94">
        <f t="shared" si="9"/>
        <v>45944.539885272883</v>
      </c>
      <c r="S28" s="94">
        <f t="shared" si="9"/>
        <v>44238.649286983979</v>
      </c>
      <c r="T28" s="94">
        <f t="shared" si="9"/>
        <v>46139.740147616809</v>
      </c>
      <c r="U28" s="94">
        <f t="shared" si="9"/>
        <v>50792.266017629336</v>
      </c>
      <c r="V28" s="94">
        <f t="shared" si="9"/>
        <v>50749.337241423484</v>
      </c>
      <c r="W28" s="94">
        <f t="shared" si="9"/>
        <v>51276.638037055105</v>
      </c>
      <c r="X28" s="94">
        <f t="shared" si="9"/>
        <v>56742.911712288733</v>
      </c>
      <c r="Y28" s="94">
        <f t="shared" si="9"/>
        <v>57203.559106066248</v>
      </c>
      <c r="Z28" s="94">
        <f t="shared" si="9"/>
        <v>59065.301311384093</v>
      </c>
      <c r="AA28" s="94">
        <f t="shared" si="9"/>
        <v>58408.27313416118</v>
      </c>
      <c r="AB28" s="94">
        <f t="shared" si="9"/>
        <v>59738.919631634613</v>
      </c>
      <c r="AC28" s="96">
        <f t="shared" si="9"/>
        <v>60658.307371027244</v>
      </c>
      <c r="AD28" s="96">
        <f t="shared" si="9"/>
        <v>62751.865841869178</v>
      </c>
      <c r="AE28" s="96">
        <f t="shared" si="9"/>
        <v>65521.879592957339</v>
      </c>
      <c r="AF28" s="96">
        <f t="shared" si="9"/>
        <v>67543.915244073622</v>
      </c>
      <c r="AG28" s="96">
        <f t="shared" si="9"/>
        <v>65158.735148614593</v>
      </c>
      <c r="AH28" s="96">
        <f t="shared" si="9"/>
        <v>63763.586642332128</v>
      </c>
      <c r="AI28" s="96">
        <f t="shared" si="9"/>
        <v>60961.493135774734</v>
      </c>
      <c r="AJ28" s="96">
        <f t="shared" si="9"/>
        <v>60035.991676318874</v>
      </c>
      <c r="AK28" s="96">
        <f t="shared" si="9"/>
        <v>57404.967889423788</v>
      </c>
      <c r="AL28" s="96">
        <f t="shared" si="9"/>
        <v>55686.353063957402</v>
      </c>
      <c r="AM28" s="96">
        <f t="shared" si="9"/>
        <v>53524.505728357333</v>
      </c>
      <c r="AN28" s="96">
        <f t="shared" si="9"/>
        <v>50385.002435188406</v>
      </c>
      <c r="AO28" s="94">
        <f t="shared" si="9"/>
        <v>46349.666264221574</v>
      </c>
      <c r="AP28" s="97">
        <f t="shared" si="9"/>
        <v>38678.981060238424</v>
      </c>
      <c r="AQ28" s="97">
        <f t="shared" si="9"/>
        <v>29684.313004865231</v>
      </c>
      <c r="AR28" s="97">
        <f t="shared" si="9"/>
        <v>23516.546665536524</v>
      </c>
      <c r="AS28" s="97">
        <f t="shared" si="9"/>
        <v>19716.121211240774</v>
      </c>
      <c r="AT28" s="97">
        <f t="shared" si="9"/>
        <v>15602.301849477895</v>
      </c>
      <c r="AU28" s="97">
        <f t="shared" si="9"/>
        <v>11182.018522892016</v>
      </c>
      <c r="AV28" s="97">
        <f t="shared" si="9"/>
        <v>3638.259517183862</v>
      </c>
      <c r="AW28" s="97">
        <f t="shared" si="9"/>
        <v>-7360.3953349999501</v>
      </c>
      <c r="AX28" s="97">
        <f t="shared" si="9"/>
        <v>-12080.995334999927</v>
      </c>
      <c r="AY28" s="97">
        <f t="shared" si="9"/>
        <v>-16801.070334999909</v>
      </c>
      <c r="AZ28" s="97">
        <f t="shared" si="9"/>
        <v>-19061.795334999915</v>
      </c>
      <c r="BA28" s="97">
        <f t="shared" si="9"/>
        <v>-20261.820334999909</v>
      </c>
      <c r="BB28" s="97">
        <f t="shared" si="9"/>
        <v>-20500.045334999901</v>
      </c>
      <c r="BC28" s="97">
        <f t="shared" si="9"/>
        <v>-22039.245334999898</v>
      </c>
      <c r="BD28" s="97">
        <f>SUM(BD25:BD27)</f>
        <v>-23378.095334999889</v>
      </c>
      <c r="BE28" s="97">
        <f>SUM(BE25:BE27)</f>
        <v>-24617.295334999872</v>
      </c>
      <c r="BS28" s="75"/>
      <c r="CG28" s="75"/>
      <c r="CU28" s="75"/>
      <c r="DI28" s="75"/>
      <c r="DW28" s="75"/>
      <c r="EK28" s="75"/>
      <c r="EY28" s="75"/>
      <c r="FM28" s="75"/>
      <c r="GA28" s="75"/>
      <c r="GO28" s="75"/>
      <c r="HC28" s="75"/>
      <c r="HQ28" s="75"/>
      <c r="IE28" s="75"/>
      <c r="IS28" s="75"/>
      <c r="JG28" s="75"/>
      <c r="JU28" s="75"/>
      <c r="KI28" s="75"/>
      <c r="KW28" s="75"/>
      <c r="LK28" s="75"/>
      <c r="LY28" s="75"/>
      <c r="MM28" s="75"/>
      <c r="NA28" s="75"/>
      <c r="NO28" s="75"/>
      <c r="OC28" s="75"/>
      <c r="OQ28" s="75"/>
      <c r="PE28" s="75"/>
      <c r="PS28" s="75"/>
      <c r="QG28" s="75"/>
      <c r="QU28" s="75"/>
      <c r="RI28" s="75"/>
      <c r="RW28" s="75"/>
      <c r="SK28" s="75"/>
      <c r="SY28" s="75"/>
      <c r="TM28" s="75"/>
      <c r="UA28" s="75"/>
      <c r="UO28" s="75"/>
      <c r="VC28" s="75"/>
      <c r="VQ28" s="75"/>
      <c r="WE28" s="75"/>
      <c r="WS28" s="75"/>
      <c r="XG28" s="75"/>
      <c r="XU28" s="75"/>
      <c r="YI28" s="75"/>
      <c r="YW28" s="75"/>
      <c r="ZK28" s="75"/>
      <c r="ZY28" s="75"/>
      <c r="AAM28" s="75"/>
      <c r="ABA28" s="75"/>
      <c r="ABO28" s="75"/>
      <c r="ACC28" s="75"/>
      <c r="ACQ28" s="75"/>
      <c r="ADE28" s="75"/>
      <c r="ADS28" s="75"/>
      <c r="AEG28" s="75"/>
      <c r="AEU28" s="75"/>
      <c r="AFI28" s="75"/>
      <c r="AFW28" s="75"/>
      <c r="AGK28" s="75"/>
      <c r="AGY28" s="75"/>
      <c r="AHM28" s="75"/>
      <c r="AIA28" s="75"/>
      <c r="AIO28" s="75"/>
      <c r="AJC28" s="75"/>
      <c r="AJQ28" s="75"/>
      <c r="AKE28" s="75"/>
      <c r="AKS28" s="75"/>
      <c r="ALG28" s="75"/>
      <c r="ALU28" s="75"/>
      <c r="AMI28" s="75"/>
      <c r="AMW28" s="75"/>
      <c r="ANK28" s="75"/>
      <c r="ANY28" s="75"/>
      <c r="AOM28" s="75"/>
      <c r="APA28" s="75"/>
      <c r="APO28" s="75"/>
      <c r="AQC28" s="75"/>
      <c r="AQQ28" s="75"/>
      <c r="ARE28" s="75"/>
      <c r="ARS28" s="75"/>
      <c r="ASG28" s="75"/>
      <c r="ASU28" s="75"/>
      <c r="ATI28" s="75"/>
      <c r="ATW28" s="75"/>
      <c r="AUK28" s="75"/>
      <c r="AUY28" s="75"/>
      <c r="AVM28" s="75"/>
      <c r="AWA28" s="75"/>
      <c r="AWO28" s="75"/>
      <c r="AXC28" s="75"/>
      <c r="AXQ28" s="75"/>
      <c r="AYE28" s="75"/>
      <c r="AYS28" s="75"/>
      <c r="AZG28" s="75"/>
      <c r="AZU28" s="75"/>
      <c r="BAI28" s="75"/>
      <c r="BAW28" s="75"/>
      <c r="BBK28" s="75"/>
      <c r="BBY28" s="75"/>
      <c r="BCM28" s="75"/>
      <c r="BDA28" s="75"/>
      <c r="BDO28" s="75"/>
      <c r="BEC28" s="75"/>
      <c r="BEQ28" s="75"/>
      <c r="BFE28" s="75"/>
      <c r="BFS28" s="75"/>
      <c r="BGG28" s="75"/>
      <c r="BGU28" s="75"/>
      <c r="BHI28" s="75"/>
      <c r="BHW28" s="75"/>
      <c r="BIK28" s="75"/>
      <c r="BIY28" s="75"/>
      <c r="BJM28" s="75"/>
      <c r="BKA28" s="75"/>
      <c r="BKO28" s="75"/>
      <c r="BLC28" s="75"/>
      <c r="BLQ28" s="75"/>
      <c r="BME28" s="75"/>
      <c r="BMS28" s="75"/>
      <c r="BNG28" s="75"/>
      <c r="BNU28" s="75"/>
      <c r="BOI28" s="75"/>
      <c r="BOW28" s="75"/>
      <c r="BPK28" s="75"/>
      <c r="BPY28" s="75"/>
      <c r="BQM28" s="75"/>
      <c r="BRA28" s="75"/>
      <c r="BRO28" s="75"/>
      <c r="BSC28" s="75"/>
      <c r="BSQ28" s="75"/>
      <c r="BTE28" s="75"/>
      <c r="BTS28" s="75"/>
      <c r="BUG28" s="75"/>
      <c r="BUU28" s="75"/>
      <c r="BVI28" s="75"/>
      <c r="BVW28" s="75"/>
      <c r="BWK28" s="75"/>
      <c r="BWY28" s="75"/>
      <c r="BXM28" s="75"/>
      <c r="BYA28" s="75"/>
      <c r="BYO28" s="75"/>
      <c r="BZC28" s="75"/>
      <c r="BZQ28" s="75"/>
      <c r="CAE28" s="75"/>
      <c r="CAS28" s="75"/>
      <c r="CBG28" s="75"/>
      <c r="CBU28" s="75"/>
      <c r="CCI28" s="75"/>
      <c r="CCW28" s="75"/>
      <c r="CDK28" s="75"/>
      <c r="CDY28" s="75"/>
      <c r="CEM28" s="75"/>
      <c r="CFA28" s="75"/>
      <c r="CFO28" s="75"/>
      <c r="CGC28" s="75"/>
      <c r="CGQ28" s="75"/>
      <c r="CHE28" s="75"/>
      <c r="CHS28" s="75"/>
      <c r="CIG28" s="75"/>
      <c r="CIU28" s="75"/>
      <c r="CJI28" s="75"/>
      <c r="CJW28" s="75"/>
      <c r="CKK28" s="75"/>
      <c r="CKY28" s="75"/>
      <c r="CLM28" s="75"/>
      <c r="CMA28" s="75"/>
      <c r="CMO28" s="75"/>
      <c r="CNC28" s="75"/>
      <c r="CNQ28" s="75"/>
      <c r="COE28" s="75"/>
      <c r="COS28" s="75"/>
      <c r="CPG28" s="75"/>
      <c r="CPU28" s="75"/>
      <c r="CQI28" s="75"/>
      <c r="CQW28" s="75"/>
      <c r="CRK28" s="75"/>
      <c r="CRY28" s="75"/>
      <c r="CSM28" s="75"/>
      <c r="CTA28" s="75"/>
      <c r="CTO28" s="75"/>
      <c r="CUC28" s="75"/>
      <c r="CUQ28" s="75"/>
      <c r="CVE28" s="75"/>
      <c r="CVS28" s="75"/>
      <c r="CWG28" s="75"/>
      <c r="CWU28" s="75"/>
      <c r="CXI28" s="75"/>
      <c r="CXW28" s="75"/>
      <c r="CYK28" s="75"/>
      <c r="CYY28" s="75"/>
      <c r="CZM28" s="75"/>
      <c r="DAA28" s="75"/>
      <c r="DAO28" s="75"/>
      <c r="DBC28" s="75"/>
      <c r="DBQ28" s="75"/>
      <c r="DCE28" s="75"/>
      <c r="DCS28" s="75"/>
      <c r="DDG28" s="75"/>
      <c r="DDU28" s="75"/>
      <c r="DEI28" s="75"/>
      <c r="DEW28" s="75"/>
      <c r="DFK28" s="75"/>
      <c r="DFY28" s="75"/>
      <c r="DGM28" s="75"/>
      <c r="DHA28" s="75"/>
      <c r="DHO28" s="75"/>
      <c r="DIC28" s="75"/>
      <c r="DIQ28" s="75"/>
      <c r="DJE28" s="75"/>
      <c r="DJS28" s="75"/>
      <c r="DKG28" s="75"/>
      <c r="DKU28" s="75"/>
      <c r="DLI28" s="75"/>
      <c r="DLW28" s="75"/>
      <c r="DMK28" s="75"/>
      <c r="DMY28" s="75"/>
      <c r="DNM28" s="75"/>
      <c r="DOA28" s="75"/>
      <c r="DOO28" s="75"/>
      <c r="DPC28" s="75"/>
      <c r="DPQ28" s="75"/>
      <c r="DQE28" s="75"/>
      <c r="DQS28" s="75"/>
      <c r="DRG28" s="75"/>
      <c r="DRU28" s="75"/>
      <c r="DSI28" s="75"/>
      <c r="DSW28" s="75"/>
      <c r="DTK28" s="75"/>
      <c r="DTY28" s="75"/>
      <c r="DUM28" s="75"/>
      <c r="DVA28" s="75"/>
      <c r="DVO28" s="75"/>
      <c r="DWC28" s="75"/>
      <c r="DWQ28" s="75"/>
      <c r="DXE28" s="75"/>
      <c r="DXS28" s="75"/>
      <c r="DYG28" s="75"/>
      <c r="DYU28" s="75"/>
      <c r="DZI28" s="75"/>
      <c r="DZW28" s="75"/>
      <c r="EAK28" s="75"/>
      <c r="EAY28" s="75"/>
      <c r="EBM28" s="75"/>
      <c r="ECA28" s="75"/>
      <c r="ECO28" s="75"/>
      <c r="EDC28" s="75"/>
      <c r="EDQ28" s="75"/>
      <c r="EEE28" s="75"/>
      <c r="EES28" s="75"/>
      <c r="EFG28" s="75"/>
      <c r="EFU28" s="75"/>
      <c r="EGI28" s="75"/>
      <c r="EGW28" s="75"/>
      <c r="EHK28" s="75"/>
      <c r="EHY28" s="75"/>
      <c r="EIM28" s="75"/>
      <c r="EJA28" s="75"/>
      <c r="EJO28" s="75"/>
      <c r="EKC28" s="75"/>
      <c r="EKQ28" s="75"/>
      <c r="ELE28" s="75"/>
      <c r="ELS28" s="75"/>
      <c r="EMG28" s="75"/>
      <c r="EMU28" s="75"/>
      <c r="ENI28" s="75"/>
      <c r="ENW28" s="75"/>
      <c r="EOK28" s="75"/>
      <c r="EOY28" s="75"/>
      <c r="EPM28" s="75"/>
      <c r="EQA28" s="75"/>
      <c r="EQO28" s="75"/>
      <c r="ERC28" s="75"/>
      <c r="ERQ28" s="75"/>
      <c r="ESE28" s="75"/>
      <c r="ESS28" s="75"/>
      <c r="ETG28" s="75"/>
      <c r="ETU28" s="75"/>
      <c r="EUI28" s="75"/>
      <c r="EUW28" s="75"/>
      <c r="EVK28" s="75"/>
      <c r="EVY28" s="75"/>
      <c r="EWM28" s="75"/>
      <c r="EXA28" s="75"/>
      <c r="EXO28" s="75"/>
      <c r="EYC28" s="75"/>
      <c r="EYQ28" s="75"/>
      <c r="EZE28" s="75"/>
      <c r="EZS28" s="75"/>
      <c r="FAG28" s="75"/>
      <c r="FAU28" s="75"/>
      <c r="FBI28" s="75"/>
      <c r="FBW28" s="75"/>
      <c r="FCK28" s="75"/>
      <c r="FCY28" s="75"/>
      <c r="FDM28" s="75"/>
      <c r="FEA28" s="75"/>
      <c r="FEO28" s="75"/>
      <c r="FFC28" s="75"/>
      <c r="FFQ28" s="75"/>
      <c r="FGE28" s="75"/>
      <c r="FGS28" s="75"/>
      <c r="FHG28" s="75"/>
      <c r="FHU28" s="75"/>
      <c r="FII28" s="75"/>
      <c r="FIW28" s="75"/>
      <c r="FJK28" s="75"/>
      <c r="FJY28" s="75"/>
      <c r="FKM28" s="75"/>
      <c r="FLA28" s="75"/>
      <c r="FLO28" s="75"/>
      <c r="FMC28" s="75"/>
      <c r="FMQ28" s="75"/>
      <c r="FNE28" s="75"/>
      <c r="FNS28" s="75"/>
      <c r="FOG28" s="75"/>
      <c r="FOU28" s="75"/>
      <c r="FPI28" s="75"/>
      <c r="FPW28" s="75"/>
      <c r="FQK28" s="75"/>
      <c r="FQY28" s="75"/>
      <c r="FRM28" s="75"/>
      <c r="FSA28" s="75"/>
      <c r="FSO28" s="75"/>
      <c r="FTC28" s="75"/>
      <c r="FTQ28" s="75"/>
      <c r="FUE28" s="75"/>
      <c r="FUS28" s="75"/>
      <c r="FVG28" s="75"/>
      <c r="FVU28" s="75"/>
      <c r="FWI28" s="75"/>
      <c r="FWW28" s="75"/>
      <c r="FXK28" s="75"/>
      <c r="FXY28" s="75"/>
      <c r="FYM28" s="75"/>
      <c r="FZA28" s="75"/>
      <c r="FZO28" s="75"/>
      <c r="GAC28" s="75"/>
      <c r="GAQ28" s="75"/>
      <c r="GBE28" s="75"/>
      <c r="GBS28" s="75"/>
      <c r="GCG28" s="75"/>
      <c r="GCU28" s="75"/>
      <c r="GDI28" s="75"/>
      <c r="GDW28" s="75"/>
      <c r="GEK28" s="75"/>
      <c r="GEY28" s="75"/>
      <c r="GFM28" s="75"/>
      <c r="GGA28" s="75"/>
      <c r="GGO28" s="75"/>
      <c r="GHC28" s="75"/>
      <c r="GHQ28" s="75"/>
      <c r="GIE28" s="75"/>
      <c r="GIS28" s="75"/>
      <c r="GJG28" s="75"/>
      <c r="GJU28" s="75"/>
      <c r="GKI28" s="75"/>
      <c r="GKW28" s="75"/>
      <c r="GLK28" s="75"/>
      <c r="GLY28" s="75"/>
      <c r="GMM28" s="75"/>
      <c r="GNA28" s="75"/>
      <c r="GNO28" s="75"/>
      <c r="GOC28" s="75"/>
      <c r="GOQ28" s="75"/>
      <c r="GPE28" s="75"/>
      <c r="GPS28" s="75"/>
      <c r="GQG28" s="75"/>
      <c r="GQU28" s="75"/>
      <c r="GRI28" s="75"/>
      <c r="GRW28" s="75"/>
      <c r="GSK28" s="75"/>
      <c r="GSY28" s="75"/>
      <c r="GTM28" s="75"/>
      <c r="GUA28" s="75"/>
      <c r="GUO28" s="75"/>
      <c r="GVC28" s="75"/>
      <c r="GVQ28" s="75"/>
      <c r="GWE28" s="75"/>
      <c r="GWS28" s="75"/>
      <c r="GXG28" s="75"/>
      <c r="GXU28" s="75"/>
      <c r="GYI28" s="75"/>
      <c r="GYW28" s="75"/>
      <c r="GZK28" s="75"/>
      <c r="GZY28" s="75"/>
      <c r="HAM28" s="75"/>
      <c r="HBA28" s="75"/>
      <c r="HBO28" s="75"/>
      <c r="HCC28" s="75"/>
      <c r="HCQ28" s="75"/>
      <c r="HDE28" s="75"/>
      <c r="HDS28" s="75"/>
      <c r="HEG28" s="75"/>
      <c r="HEU28" s="75"/>
      <c r="HFI28" s="75"/>
      <c r="HFW28" s="75"/>
      <c r="HGK28" s="75"/>
      <c r="HGY28" s="75"/>
      <c r="HHM28" s="75"/>
      <c r="HIA28" s="75"/>
      <c r="HIO28" s="75"/>
      <c r="HJC28" s="75"/>
      <c r="HJQ28" s="75"/>
      <c r="HKE28" s="75"/>
      <c r="HKS28" s="75"/>
      <c r="HLG28" s="75"/>
      <c r="HLU28" s="75"/>
      <c r="HMI28" s="75"/>
      <c r="HMW28" s="75"/>
      <c r="HNK28" s="75"/>
      <c r="HNY28" s="75"/>
      <c r="HOM28" s="75"/>
      <c r="HPA28" s="75"/>
      <c r="HPO28" s="75"/>
      <c r="HQC28" s="75"/>
      <c r="HQQ28" s="75"/>
      <c r="HRE28" s="75"/>
      <c r="HRS28" s="75"/>
      <c r="HSG28" s="75"/>
      <c r="HSU28" s="75"/>
      <c r="HTI28" s="75"/>
      <c r="HTW28" s="75"/>
      <c r="HUK28" s="75"/>
      <c r="HUY28" s="75"/>
      <c r="HVM28" s="75"/>
      <c r="HWA28" s="75"/>
      <c r="HWO28" s="75"/>
      <c r="HXC28" s="75"/>
      <c r="HXQ28" s="75"/>
      <c r="HYE28" s="75"/>
      <c r="HYS28" s="75"/>
      <c r="HZG28" s="75"/>
      <c r="HZU28" s="75"/>
      <c r="IAI28" s="75"/>
      <c r="IAW28" s="75"/>
      <c r="IBK28" s="75"/>
      <c r="IBY28" s="75"/>
      <c r="ICM28" s="75"/>
      <c r="IDA28" s="75"/>
      <c r="IDO28" s="75"/>
      <c r="IEC28" s="75"/>
      <c r="IEQ28" s="75"/>
      <c r="IFE28" s="75"/>
      <c r="IFS28" s="75"/>
      <c r="IGG28" s="75"/>
      <c r="IGU28" s="75"/>
      <c r="IHI28" s="75"/>
      <c r="IHW28" s="75"/>
      <c r="IIK28" s="75"/>
      <c r="IIY28" s="75"/>
      <c r="IJM28" s="75"/>
      <c r="IKA28" s="75"/>
      <c r="IKO28" s="75"/>
      <c r="ILC28" s="75"/>
      <c r="ILQ28" s="75"/>
      <c r="IME28" s="75"/>
      <c r="IMS28" s="75"/>
      <c r="ING28" s="75"/>
      <c r="INU28" s="75"/>
      <c r="IOI28" s="75"/>
      <c r="IOW28" s="75"/>
      <c r="IPK28" s="75"/>
      <c r="IPY28" s="75"/>
      <c r="IQM28" s="75"/>
      <c r="IRA28" s="75"/>
      <c r="IRO28" s="75"/>
      <c r="ISC28" s="75"/>
      <c r="ISQ28" s="75"/>
      <c r="ITE28" s="75"/>
      <c r="ITS28" s="75"/>
      <c r="IUG28" s="75"/>
      <c r="IUU28" s="75"/>
      <c r="IVI28" s="75"/>
      <c r="IVW28" s="75"/>
      <c r="IWK28" s="75"/>
      <c r="IWY28" s="75"/>
      <c r="IXM28" s="75"/>
      <c r="IYA28" s="75"/>
      <c r="IYO28" s="75"/>
      <c r="IZC28" s="75"/>
      <c r="IZQ28" s="75"/>
      <c r="JAE28" s="75"/>
      <c r="JAS28" s="75"/>
      <c r="JBG28" s="75"/>
      <c r="JBU28" s="75"/>
      <c r="JCI28" s="75"/>
      <c r="JCW28" s="75"/>
      <c r="JDK28" s="75"/>
      <c r="JDY28" s="75"/>
      <c r="JEM28" s="75"/>
      <c r="JFA28" s="75"/>
      <c r="JFO28" s="75"/>
      <c r="JGC28" s="75"/>
      <c r="JGQ28" s="75"/>
      <c r="JHE28" s="75"/>
      <c r="JHS28" s="75"/>
      <c r="JIG28" s="75"/>
      <c r="JIU28" s="75"/>
      <c r="JJI28" s="75"/>
      <c r="JJW28" s="75"/>
      <c r="JKK28" s="75"/>
      <c r="JKY28" s="75"/>
      <c r="JLM28" s="75"/>
      <c r="JMA28" s="75"/>
      <c r="JMO28" s="75"/>
      <c r="JNC28" s="75"/>
      <c r="JNQ28" s="75"/>
      <c r="JOE28" s="75"/>
      <c r="JOS28" s="75"/>
      <c r="JPG28" s="75"/>
      <c r="JPU28" s="75"/>
      <c r="JQI28" s="75"/>
      <c r="JQW28" s="75"/>
      <c r="JRK28" s="75"/>
      <c r="JRY28" s="75"/>
      <c r="JSM28" s="75"/>
      <c r="JTA28" s="75"/>
      <c r="JTO28" s="75"/>
      <c r="JUC28" s="75"/>
      <c r="JUQ28" s="75"/>
      <c r="JVE28" s="75"/>
      <c r="JVS28" s="75"/>
      <c r="JWG28" s="75"/>
      <c r="JWU28" s="75"/>
      <c r="JXI28" s="75"/>
      <c r="JXW28" s="75"/>
      <c r="JYK28" s="75"/>
      <c r="JYY28" s="75"/>
      <c r="JZM28" s="75"/>
      <c r="KAA28" s="75"/>
      <c r="KAO28" s="75"/>
      <c r="KBC28" s="75"/>
      <c r="KBQ28" s="75"/>
      <c r="KCE28" s="75"/>
      <c r="KCS28" s="75"/>
      <c r="KDG28" s="75"/>
      <c r="KDU28" s="75"/>
      <c r="KEI28" s="75"/>
      <c r="KEW28" s="75"/>
      <c r="KFK28" s="75"/>
      <c r="KFY28" s="75"/>
      <c r="KGM28" s="75"/>
      <c r="KHA28" s="75"/>
      <c r="KHO28" s="75"/>
      <c r="KIC28" s="75"/>
      <c r="KIQ28" s="75"/>
      <c r="KJE28" s="75"/>
      <c r="KJS28" s="75"/>
      <c r="KKG28" s="75"/>
      <c r="KKU28" s="75"/>
      <c r="KLI28" s="75"/>
      <c r="KLW28" s="75"/>
      <c r="KMK28" s="75"/>
      <c r="KMY28" s="75"/>
      <c r="KNM28" s="75"/>
      <c r="KOA28" s="75"/>
      <c r="KOO28" s="75"/>
      <c r="KPC28" s="75"/>
      <c r="KPQ28" s="75"/>
      <c r="KQE28" s="75"/>
      <c r="KQS28" s="75"/>
      <c r="KRG28" s="75"/>
      <c r="KRU28" s="75"/>
      <c r="KSI28" s="75"/>
      <c r="KSW28" s="75"/>
      <c r="KTK28" s="75"/>
      <c r="KTY28" s="75"/>
      <c r="KUM28" s="75"/>
      <c r="KVA28" s="75"/>
      <c r="KVO28" s="75"/>
      <c r="KWC28" s="75"/>
      <c r="KWQ28" s="75"/>
      <c r="KXE28" s="75"/>
      <c r="KXS28" s="75"/>
      <c r="KYG28" s="75"/>
      <c r="KYU28" s="75"/>
      <c r="KZI28" s="75"/>
      <c r="KZW28" s="75"/>
      <c r="LAK28" s="75"/>
      <c r="LAY28" s="75"/>
      <c r="LBM28" s="75"/>
      <c r="LCA28" s="75"/>
      <c r="LCO28" s="75"/>
      <c r="LDC28" s="75"/>
      <c r="LDQ28" s="75"/>
      <c r="LEE28" s="75"/>
      <c r="LES28" s="75"/>
      <c r="LFG28" s="75"/>
      <c r="LFU28" s="75"/>
      <c r="LGI28" s="75"/>
      <c r="LGW28" s="75"/>
      <c r="LHK28" s="75"/>
      <c r="LHY28" s="75"/>
      <c r="LIM28" s="75"/>
      <c r="LJA28" s="75"/>
      <c r="LJO28" s="75"/>
      <c r="LKC28" s="75"/>
      <c r="LKQ28" s="75"/>
      <c r="LLE28" s="75"/>
      <c r="LLS28" s="75"/>
      <c r="LMG28" s="75"/>
      <c r="LMU28" s="75"/>
      <c r="LNI28" s="75"/>
      <c r="LNW28" s="75"/>
      <c r="LOK28" s="75"/>
      <c r="LOY28" s="75"/>
      <c r="LPM28" s="75"/>
      <c r="LQA28" s="75"/>
      <c r="LQO28" s="75"/>
      <c r="LRC28" s="75"/>
      <c r="LRQ28" s="75"/>
      <c r="LSE28" s="75"/>
      <c r="LSS28" s="75"/>
      <c r="LTG28" s="75"/>
      <c r="LTU28" s="75"/>
      <c r="LUI28" s="75"/>
      <c r="LUW28" s="75"/>
      <c r="LVK28" s="75"/>
      <c r="LVY28" s="75"/>
      <c r="LWM28" s="75"/>
      <c r="LXA28" s="75"/>
      <c r="LXO28" s="75"/>
      <c r="LYC28" s="75"/>
      <c r="LYQ28" s="75"/>
      <c r="LZE28" s="75"/>
      <c r="LZS28" s="75"/>
      <c r="MAG28" s="75"/>
      <c r="MAU28" s="75"/>
      <c r="MBI28" s="75"/>
      <c r="MBW28" s="75"/>
      <c r="MCK28" s="75"/>
      <c r="MCY28" s="75"/>
      <c r="MDM28" s="75"/>
      <c r="MEA28" s="75"/>
      <c r="MEO28" s="75"/>
      <c r="MFC28" s="75"/>
      <c r="MFQ28" s="75"/>
      <c r="MGE28" s="75"/>
      <c r="MGS28" s="75"/>
      <c r="MHG28" s="75"/>
      <c r="MHU28" s="75"/>
      <c r="MII28" s="75"/>
      <c r="MIW28" s="75"/>
      <c r="MJK28" s="75"/>
      <c r="MJY28" s="75"/>
      <c r="MKM28" s="75"/>
      <c r="MLA28" s="75"/>
      <c r="MLO28" s="75"/>
      <c r="MMC28" s="75"/>
      <c r="MMQ28" s="75"/>
      <c r="MNE28" s="75"/>
      <c r="MNS28" s="75"/>
      <c r="MOG28" s="75"/>
      <c r="MOU28" s="75"/>
      <c r="MPI28" s="75"/>
      <c r="MPW28" s="75"/>
      <c r="MQK28" s="75"/>
      <c r="MQY28" s="75"/>
      <c r="MRM28" s="75"/>
      <c r="MSA28" s="75"/>
      <c r="MSO28" s="75"/>
      <c r="MTC28" s="75"/>
      <c r="MTQ28" s="75"/>
      <c r="MUE28" s="75"/>
      <c r="MUS28" s="75"/>
      <c r="MVG28" s="75"/>
      <c r="MVU28" s="75"/>
      <c r="MWI28" s="75"/>
      <c r="MWW28" s="75"/>
      <c r="MXK28" s="75"/>
      <c r="MXY28" s="75"/>
      <c r="MYM28" s="75"/>
      <c r="MZA28" s="75"/>
      <c r="MZO28" s="75"/>
      <c r="NAC28" s="75"/>
      <c r="NAQ28" s="75"/>
      <c r="NBE28" s="75"/>
      <c r="NBS28" s="75"/>
      <c r="NCG28" s="75"/>
      <c r="NCU28" s="75"/>
      <c r="NDI28" s="75"/>
      <c r="NDW28" s="75"/>
      <c r="NEK28" s="75"/>
      <c r="NEY28" s="75"/>
      <c r="NFM28" s="75"/>
      <c r="NGA28" s="75"/>
      <c r="NGO28" s="75"/>
      <c r="NHC28" s="75"/>
      <c r="NHQ28" s="75"/>
      <c r="NIE28" s="75"/>
      <c r="NIS28" s="75"/>
      <c r="NJG28" s="75"/>
      <c r="NJU28" s="75"/>
      <c r="NKI28" s="75"/>
      <c r="NKW28" s="75"/>
      <c r="NLK28" s="75"/>
      <c r="NLY28" s="75"/>
      <c r="NMM28" s="75"/>
      <c r="NNA28" s="75"/>
      <c r="NNO28" s="75"/>
      <c r="NOC28" s="75"/>
      <c r="NOQ28" s="75"/>
      <c r="NPE28" s="75"/>
      <c r="NPS28" s="75"/>
      <c r="NQG28" s="75"/>
      <c r="NQU28" s="75"/>
      <c r="NRI28" s="75"/>
      <c r="NRW28" s="75"/>
      <c r="NSK28" s="75"/>
      <c r="NSY28" s="75"/>
      <c r="NTM28" s="75"/>
      <c r="NUA28" s="75"/>
      <c r="NUO28" s="75"/>
      <c r="NVC28" s="75"/>
      <c r="NVQ28" s="75"/>
      <c r="NWE28" s="75"/>
      <c r="NWS28" s="75"/>
      <c r="NXG28" s="75"/>
      <c r="NXU28" s="75"/>
      <c r="NYI28" s="75"/>
      <c r="NYW28" s="75"/>
      <c r="NZK28" s="75"/>
      <c r="NZY28" s="75"/>
      <c r="OAM28" s="75"/>
      <c r="OBA28" s="75"/>
      <c r="OBO28" s="75"/>
      <c r="OCC28" s="75"/>
      <c r="OCQ28" s="75"/>
      <c r="ODE28" s="75"/>
      <c r="ODS28" s="75"/>
      <c r="OEG28" s="75"/>
      <c r="OEU28" s="75"/>
      <c r="OFI28" s="75"/>
      <c r="OFW28" s="75"/>
      <c r="OGK28" s="75"/>
      <c r="OGY28" s="75"/>
      <c r="OHM28" s="75"/>
      <c r="OIA28" s="75"/>
      <c r="OIO28" s="75"/>
      <c r="OJC28" s="75"/>
      <c r="OJQ28" s="75"/>
      <c r="OKE28" s="75"/>
      <c r="OKS28" s="75"/>
      <c r="OLG28" s="75"/>
      <c r="OLU28" s="75"/>
      <c r="OMI28" s="75"/>
      <c r="OMW28" s="75"/>
      <c r="ONK28" s="75"/>
      <c r="ONY28" s="75"/>
      <c r="OOM28" s="75"/>
      <c r="OPA28" s="75"/>
      <c r="OPO28" s="75"/>
      <c r="OQC28" s="75"/>
      <c r="OQQ28" s="75"/>
      <c r="ORE28" s="75"/>
      <c r="ORS28" s="75"/>
      <c r="OSG28" s="75"/>
      <c r="OSU28" s="75"/>
      <c r="OTI28" s="75"/>
      <c r="OTW28" s="75"/>
      <c r="OUK28" s="75"/>
      <c r="OUY28" s="75"/>
      <c r="OVM28" s="75"/>
      <c r="OWA28" s="75"/>
      <c r="OWO28" s="75"/>
      <c r="OXC28" s="75"/>
      <c r="OXQ28" s="75"/>
      <c r="OYE28" s="75"/>
      <c r="OYS28" s="75"/>
      <c r="OZG28" s="75"/>
      <c r="OZU28" s="75"/>
      <c r="PAI28" s="75"/>
      <c r="PAW28" s="75"/>
      <c r="PBK28" s="75"/>
      <c r="PBY28" s="75"/>
      <c r="PCM28" s="75"/>
      <c r="PDA28" s="75"/>
      <c r="PDO28" s="75"/>
      <c r="PEC28" s="75"/>
      <c r="PEQ28" s="75"/>
      <c r="PFE28" s="75"/>
      <c r="PFS28" s="75"/>
      <c r="PGG28" s="75"/>
      <c r="PGU28" s="75"/>
      <c r="PHI28" s="75"/>
      <c r="PHW28" s="75"/>
      <c r="PIK28" s="75"/>
      <c r="PIY28" s="75"/>
      <c r="PJM28" s="75"/>
      <c r="PKA28" s="75"/>
      <c r="PKO28" s="75"/>
      <c r="PLC28" s="75"/>
      <c r="PLQ28" s="75"/>
      <c r="PME28" s="75"/>
      <c r="PMS28" s="75"/>
      <c r="PNG28" s="75"/>
      <c r="PNU28" s="75"/>
      <c r="POI28" s="75"/>
      <c r="POW28" s="75"/>
      <c r="PPK28" s="75"/>
      <c r="PPY28" s="75"/>
      <c r="PQM28" s="75"/>
      <c r="PRA28" s="75"/>
      <c r="PRO28" s="75"/>
      <c r="PSC28" s="75"/>
      <c r="PSQ28" s="75"/>
      <c r="PTE28" s="75"/>
      <c r="PTS28" s="75"/>
      <c r="PUG28" s="75"/>
      <c r="PUU28" s="75"/>
      <c r="PVI28" s="75"/>
      <c r="PVW28" s="75"/>
      <c r="PWK28" s="75"/>
      <c r="PWY28" s="75"/>
      <c r="PXM28" s="75"/>
      <c r="PYA28" s="75"/>
      <c r="PYO28" s="75"/>
      <c r="PZC28" s="75"/>
      <c r="PZQ28" s="75"/>
      <c r="QAE28" s="75"/>
      <c r="QAS28" s="75"/>
      <c r="QBG28" s="75"/>
      <c r="QBU28" s="75"/>
      <c r="QCI28" s="75"/>
      <c r="QCW28" s="75"/>
      <c r="QDK28" s="75"/>
      <c r="QDY28" s="75"/>
      <c r="QEM28" s="75"/>
      <c r="QFA28" s="75"/>
      <c r="QFO28" s="75"/>
      <c r="QGC28" s="75"/>
      <c r="QGQ28" s="75"/>
      <c r="QHE28" s="75"/>
      <c r="QHS28" s="75"/>
      <c r="QIG28" s="75"/>
      <c r="QIU28" s="75"/>
      <c r="QJI28" s="75"/>
      <c r="QJW28" s="75"/>
      <c r="QKK28" s="75"/>
      <c r="QKY28" s="75"/>
      <c r="QLM28" s="75"/>
      <c r="QMA28" s="75"/>
      <c r="QMO28" s="75"/>
      <c r="QNC28" s="75"/>
      <c r="QNQ28" s="75"/>
      <c r="QOE28" s="75"/>
      <c r="QOS28" s="75"/>
      <c r="QPG28" s="75"/>
      <c r="QPU28" s="75"/>
      <c r="QQI28" s="75"/>
      <c r="QQW28" s="75"/>
      <c r="QRK28" s="75"/>
      <c r="QRY28" s="75"/>
      <c r="QSM28" s="75"/>
      <c r="QTA28" s="75"/>
      <c r="QTO28" s="75"/>
      <c r="QUC28" s="75"/>
      <c r="QUQ28" s="75"/>
      <c r="QVE28" s="75"/>
      <c r="QVS28" s="75"/>
      <c r="QWG28" s="75"/>
      <c r="QWU28" s="75"/>
      <c r="QXI28" s="75"/>
      <c r="QXW28" s="75"/>
      <c r="QYK28" s="75"/>
      <c r="QYY28" s="75"/>
      <c r="QZM28" s="75"/>
      <c r="RAA28" s="75"/>
      <c r="RAO28" s="75"/>
      <c r="RBC28" s="75"/>
      <c r="RBQ28" s="75"/>
      <c r="RCE28" s="75"/>
      <c r="RCS28" s="75"/>
      <c r="RDG28" s="75"/>
      <c r="RDU28" s="75"/>
      <c r="REI28" s="75"/>
      <c r="REW28" s="75"/>
      <c r="RFK28" s="75"/>
      <c r="RFY28" s="75"/>
      <c r="RGM28" s="75"/>
      <c r="RHA28" s="75"/>
      <c r="RHO28" s="75"/>
      <c r="RIC28" s="75"/>
      <c r="RIQ28" s="75"/>
      <c r="RJE28" s="75"/>
      <c r="RJS28" s="75"/>
      <c r="RKG28" s="75"/>
      <c r="RKU28" s="75"/>
      <c r="RLI28" s="75"/>
      <c r="RLW28" s="75"/>
      <c r="RMK28" s="75"/>
      <c r="RMY28" s="75"/>
      <c r="RNM28" s="75"/>
      <c r="ROA28" s="75"/>
      <c r="ROO28" s="75"/>
      <c r="RPC28" s="75"/>
      <c r="RPQ28" s="75"/>
      <c r="RQE28" s="75"/>
      <c r="RQS28" s="75"/>
      <c r="RRG28" s="75"/>
      <c r="RRU28" s="75"/>
      <c r="RSI28" s="75"/>
      <c r="RSW28" s="75"/>
      <c r="RTK28" s="75"/>
      <c r="RTY28" s="75"/>
      <c r="RUM28" s="75"/>
      <c r="RVA28" s="75"/>
      <c r="RVO28" s="75"/>
      <c r="RWC28" s="75"/>
      <c r="RWQ28" s="75"/>
      <c r="RXE28" s="75"/>
      <c r="RXS28" s="75"/>
      <c r="RYG28" s="75"/>
      <c r="RYU28" s="75"/>
      <c r="RZI28" s="75"/>
      <c r="RZW28" s="75"/>
      <c r="SAK28" s="75"/>
      <c r="SAY28" s="75"/>
      <c r="SBM28" s="75"/>
      <c r="SCA28" s="75"/>
      <c r="SCO28" s="75"/>
      <c r="SDC28" s="75"/>
      <c r="SDQ28" s="75"/>
      <c r="SEE28" s="75"/>
      <c r="SES28" s="75"/>
      <c r="SFG28" s="75"/>
      <c r="SFU28" s="75"/>
      <c r="SGI28" s="75"/>
      <c r="SGW28" s="75"/>
      <c r="SHK28" s="75"/>
      <c r="SHY28" s="75"/>
      <c r="SIM28" s="75"/>
      <c r="SJA28" s="75"/>
      <c r="SJO28" s="75"/>
      <c r="SKC28" s="75"/>
      <c r="SKQ28" s="75"/>
      <c r="SLE28" s="75"/>
      <c r="SLS28" s="75"/>
      <c r="SMG28" s="75"/>
      <c r="SMU28" s="75"/>
      <c r="SNI28" s="75"/>
      <c r="SNW28" s="75"/>
      <c r="SOK28" s="75"/>
      <c r="SOY28" s="75"/>
      <c r="SPM28" s="75"/>
      <c r="SQA28" s="75"/>
      <c r="SQO28" s="75"/>
      <c r="SRC28" s="75"/>
      <c r="SRQ28" s="75"/>
      <c r="SSE28" s="75"/>
      <c r="SSS28" s="75"/>
      <c r="STG28" s="75"/>
      <c r="STU28" s="75"/>
      <c r="SUI28" s="75"/>
      <c r="SUW28" s="75"/>
      <c r="SVK28" s="75"/>
      <c r="SVY28" s="75"/>
      <c r="SWM28" s="75"/>
      <c r="SXA28" s="75"/>
      <c r="SXO28" s="75"/>
      <c r="SYC28" s="75"/>
      <c r="SYQ28" s="75"/>
      <c r="SZE28" s="75"/>
      <c r="SZS28" s="75"/>
      <c r="TAG28" s="75"/>
      <c r="TAU28" s="75"/>
      <c r="TBI28" s="75"/>
      <c r="TBW28" s="75"/>
      <c r="TCK28" s="75"/>
      <c r="TCY28" s="75"/>
      <c r="TDM28" s="75"/>
      <c r="TEA28" s="75"/>
      <c r="TEO28" s="75"/>
      <c r="TFC28" s="75"/>
      <c r="TFQ28" s="75"/>
      <c r="TGE28" s="75"/>
      <c r="TGS28" s="75"/>
      <c r="THG28" s="75"/>
      <c r="THU28" s="75"/>
      <c r="TII28" s="75"/>
      <c r="TIW28" s="75"/>
      <c r="TJK28" s="75"/>
      <c r="TJY28" s="75"/>
      <c r="TKM28" s="75"/>
      <c r="TLA28" s="75"/>
      <c r="TLO28" s="75"/>
      <c r="TMC28" s="75"/>
      <c r="TMQ28" s="75"/>
      <c r="TNE28" s="75"/>
      <c r="TNS28" s="75"/>
      <c r="TOG28" s="75"/>
      <c r="TOU28" s="75"/>
      <c r="TPI28" s="75"/>
      <c r="TPW28" s="75"/>
      <c r="TQK28" s="75"/>
      <c r="TQY28" s="75"/>
      <c r="TRM28" s="75"/>
      <c r="TSA28" s="75"/>
      <c r="TSO28" s="75"/>
      <c r="TTC28" s="75"/>
      <c r="TTQ28" s="75"/>
      <c r="TUE28" s="75"/>
      <c r="TUS28" s="75"/>
      <c r="TVG28" s="75"/>
      <c r="TVU28" s="75"/>
      <c r="TWI28" s="75"/>
      <c r="TWW28" s="75"/>
      <c r="TXK28" s="75"/>
      <c r="TXY28" s="75"/>
      <c r="TYM28" s="75"/>
      <c r="TZA28" s="75"/>
      <c r="TZO28" s="75"/>
      <c r="UAC28" s="75"/>
      <c r="UAQ28" s="75"/>
      <c r="UBE28" s="75"/>
      <c r="UBS28" s="75"/>
      <c r="UCG28" s="75"/>
      <c r="UCU28" s="75"/>
      <c r="UDI28" s="75"/>
      <c r="UDW28" s="75"/>
      <c r="UEK28" s="75"/>
      <c r="UEY28" s="75"/>
      <c r="UFM28" s="75"/>
      <c r="UGA28" s="75"/>
      <c r="UGO28" s="75"/>
      <c r="UHC28" s="75"/>
      <c r="UHQ28" s="75"/>
      <c r="UIE28" s="75"/>
      <c r="UIS28" s="75"/>
      <c r="UJG28" s="75"/>
      <c r="UJU28" s="75"/>
      <c r="UKI28" s="75"/>
      <c r="UKW28" s="75"/>
      <c r="ULK28" s="75"/>
      <c r="ULY28" s="75"/>
      <c r="UMM28" s="75"/>
      <c r="UNA28" s="75"/>
      <c r="UNO28" s="75"/>
      <c r="UOC28" s="75"/>
      <c r="UOQ28" s="75"/>
      <c r="UPE28" s="75"/>
      <c r="UPS28" s="75"/>
      <c r="UQG28" s="75"/>
      <c r="UQU28" s="75"/>
      <c r="URI28" s="75"/>
      <c r="URW28" s="75"/>
      <c r="USK28" s="75"/>
      <c r="USY28" s="75"/>
      <c r="UTM28" s="75"/>
      <c r="UUA28" s="75"/>
      <c r="UUO28" s="75"/>
      <c r="UVC28" s="75"/>
      <c r="UVQ28" s="75"/>
      <c r="UWE28" s="75"/>
      <c r="UWS28" s="75"/>
      <c r="UXG28" s="75"/>
      <c r="UXU28" s="75"/>
      <c r="UYI28" s="75"/>
      <c r="UYW28" s="75"/>
      <c r="UZK28" s="75"/>
      <c r="UZY28" s="75"/>
      <c r="VAM28" s="75"/>
      <c r="VBA28" s="75"/>
      <c r="VBO28" s="75"/>
      <c r="VCC28" s="75"/>
      <c r="VCQ28" s="75"/>
      <c r="VDE28" s="75"/>
      <c r="VDS28" s="75"/>
      <c r="VEG28" s="75"/>
      <c r="VEU28" s="75"/>
      <c r="VFI28" s="75"/>
      <c r="VFW28" s="75"/>
      <c r="VGK28" s="75"/>
      <c r="VGY28" s="75"/>
      <c r="VHM28" s="75"/>
      <c r="VIA28" s="75"/>
      <c r="VIO28" s="75"/>
      <c r="VJC28" s="75"/>
      <c r="VJQ28" s="75"/>
      <c r="VKE28" s="75"/>
      <c r="VKS28" s="75"/>
      <c r="VLG28" s="75"/>
      <c r="VLU28" s="75"/>
      <c r="VMI28" s="75"/>
      <c r="VMW28" s="75"/>
      <c r="VNK28" s="75"/>
      <c r="VNY28" s="75"/>
      <c r="VOM28" s="75"/>
      <c r="VPA28" s="75"/>
      <c r="VPO28" s="75"/>
      <c r="VQC28" s="75"/>
      <c r="VQQ28" s="75"/>
      <c r="VRE28" s="75"/>
      <c r="VRS28" s="75"/>
      <c r="VSG28" s="75"/>
      <c r="VSU28" s="75"/>
      <c r="VTI28" s="75"/>
      <c r="VTW28" s="75"/>
      <c r="VUK28" s="75"/>
      <c r="VUY28" s="75"/>
      <c r="VVM28" s="75"/>
      <c r="VWA28" s="75"/>
      <c r="VWO28" s="75"/>
      <c r="VXC28" s="75"/>
      <c r="VXQ28" s="75"/>
      <c r="VYE28" s="75"/>
      <c r="VYS28" s="75"/>
      <c r="VZG28" s="75"/>
      <c r="VZU28" s="75"/>
      <c r="WAI28" s="75"/>
      <c r="WAW28" s="75"/>
      <c r="WBK28" s="75"/>
      <c r="WBY28" s="75"/>
      <c r="WCM28" s="75"/>
      <c r="WDA28" s="75"/>
      <c r="WDO28" s="75"/>
      <c r="WEC28" s="75"/>
      <c r="WEQ28" s="75"/>
      <c r="WFE28" s="75"/>
      <c r="WFS28" s="75"/>
      <c r="WGG28" s="75"/>
      <c r="WGU28" s="75"/>
      <c r="WHI28" s="75"/>
      <c r="WHW28" s="75"/>
      <c r="WIK28" s="75"/>
      <c r="WIY28" s="75"/>
      <c r="WJM28" s="75"/>
      <c r="WKA28" s="75"/>
      <c r="WKO28" s="75"/>
      <c r="WLC28" s="75"/>
      <c r="WLQ28" s="75"/>
      <c r="WME28" s="75"/>
      <c r="WMS28" s="75"/>
      <c r="WNG28" s="75"/>
      <c r="WNU28" s="75"/>
      <c r="WOI28" s="75"/>
      <c r="WOW28" s="75"/>
      <c r="WPK28" s="75"/>
      <c r="WPY28" s="75"/>
      <c r="WQM28" s="75"/>
      <c r="WRA28" s="75"/>
      <c r="WRO28" s="75"/>
      <c r="WSC28" s="75"/>
      <c r="WSQ28" s="75"/>
      <c r="WTE28" s="75"/>
      <c r="WTS28" s="75"/>
      <c r="WUG28" s="75"/>
      <c r="WUU28" s="75"/>
      <c r="WVI28" s="75"/>
      <c r="WVW28" s="75"/>
      <c r="WWK28" s="75"/>
      <c r="WWY28" s="75"/>
      <c r="WXM28" s="75"/>
      <c r="WYA28" s="75"/>
      <c r="WYO28" s="75"/>
      <c r="WZC28" s="75"/>
      <c r="WZQ28" s="75"/>
      <c r="XAE28" s="75"/>
      <c r="XAS28" s="75"/>
      <c r="XBG28" s="75"/>
      <c r="XBU28" s="75"/>
      <c r="XCI28" s="75"/>
      <c r="XCW28" s="75"/>
      <c r="XDK28" s="75"/>
      <c r="XDY28" s="75"/>
      <c r="XEM28" s="75"/>
      <c r="XFA28" s="75"/>
    </row>
    <row r="29" spans="1:1023 1037:2045 2059:3067 3081:4089 4103:5111 5125:6133 6147:7155 7169:8191 8205:9213 9227:10235 10249:11257 11271:12279 12293:13301 13315:14323 14337:15359 15373:16381" s="74" customFormat="1" x14ac:dyDescent="0.2">
      <c r="A29" s="119" t="s">
        <v>96</v>
      </c>
      <c r="B29" s="88">
        <f>B31-B30</f>
        <v>30506.865117620335</v>
      </c>
      <c r="C29" s="89">
        <f t="shared" ref="C29:BC29" si="10">C31-C30</f>
        <v>32650.37828728358</v>
      </c>
      <c r="D29" s="89">
        <f t="shared" si="10"/>
        <v>36595.094732639562</v>
      </c>
      <c r="E29" s="89">
        <f t="shared" si="10"/>
        <v>33968.180427689142</v>
      </c>
      <c r="F29" s="89">
        <f t="shared" si="10"/>
        <v>36112.098544143504</v>
      </c>
      <c r="G29" s="89">
        <f t="shared" si="10"/>
        <v>38235.119709443185</v>
      </c>
      <c r="H29" s="89">
        <f t="shared" si="10"/>
        <v>39449.811124716187</v>
      </c>
      <c r="I29" s="89">
        <f t="shared" si="10"/>
        <v>37337.990358582108</v>
      </c>
      <c r="J29" s="89">
        <f t="shared" si="10"/>
        <v>37122.416342864934</v>
      </c>
      <c r="K29" s="89">
        <f t="shared" si="10"/>
        <v>43018.441294961929</v>
      </c>
      <c r="L29" s="89">
        <f t="shared" si="10"/>
        <v>41564.256203148318</v>
      </c>
      <c r="M29" s="89">
        <f t="shared" si="10"/>
        <v>42910.891463061394</v>
      </c>
      <c r="N29" s="89">
        <f t="shared" si="10"/>
        <v>41126.786098860786</v>
      </c>
      <c r="O29" s="90">
        <f t="shared" si="10"/>
        <v>37096.813289258222</v>
      </c>
      <c r="P29" s="89">
        <f t="shared" si="10"/>
        <v>40008.148014979059</v>
      </c>
      <c r="Q29" s="89">
        <f t="shared" si="10"/>
        <v>35209.748164402459</v>
      </c>
      <c r="R29" s="89">
        <f t="shared" si="10"/>
        <v>39110.921037175081</v>
      </c>
      <c r="S29" s="89">
        <f t="shared" si="10"/>
        <v>36502.39105737536</v>
      </c>
      <c r="T29" s="89">
        <f t="shared" si="10"/>
        <v>37194.702575867464</v>
      </c>
      <c r="U29" s="89">
        <f t="shared" si="10"/>
        <v>41757.568665926847</v>
      </c>
      <c r="V29" s="89">
        <f t="shared" si="10"/>
        <v>40162.621523404654</v>
      </c>
      <c r="W29" s="89">
        <f t="shared" si="10"/>
        <v>41347.013252571327</v>
      </c>
      <c r="X29" s="89">
        <f t="shared" si="10"/>
        <v>47459.043051872832</v>
      </c>
      <c r="Y29" s="89">
        <f t="shared" si="10"/>
        <v>45039.716941827581</v>
      </c>
      <c r="Z29" s="89">
        <f t="shared" si="10"/>
        <v>48133.158996745042</v>
      </c>
      <c r="AA29" s="89">
        <f t="shared" si="10"/>
        <v>48161.579523083456</v>
      </c>
      <c r="AB29" s="89">
        <f t="shared" si="10"/>
        <v>49878.725577450226</v>
      </c>
      <c r="AC29" s="91">
        <f t="shared" si="10"/>
        <v>50764.219687958815</v>
      </c>
      <c r="AD29" s="91">
        <f t="shared" si="10"/>
        <v>52478.665304365342</v>
      </c>
      <c r="AE29" s="91">
        <f t="shared" si="10"/>
        <v>53990.624354444619</v>
      </c>
      <c r="AF29" s="91">
        <f t="shared" si="10"/>
        <v>56239.453356316328</v>
      </c>
      <c r="AG29" s="91">
        <f t="shared" si="10"/>
        <v>53960.66189071157</v>
      </c>
      <c r="AH29" s="91">
        <f t="shared" si="10"/>
        <v>56672.667699870639</v>
      </c>
      <c r="AI29" s="91">
        <f t="shared" si="10"/>
        <v>57198.277056519182</v>
      </c>
      <c r="AJ29" s="91">
        <f t="shared" si="10"/>
        <v>59406.629763572091</v>
      </c>
      <c r="AK29" s="91">
        <f t="shared" si="10"/>
        <v>61565.446015504865</v>
      </c>
      <c r="AL29" s="91">
        <f t="shared" si="10"/>
        <v>62819.17707497222</v>
      </c>
      <c r="AM29" s="91">
        <f t="shared" si="10"/>
        <v>64733.137221743666</v>
      </c>
      <c r="AN29" s="91">
        <f t="shared" si="10"/>
        <v>64771.692327113378</v>
      </c>
      <c r="AO29" s="89">
        <f t="shared" si="10"/>
        <v>67979.824830461788</v>
      </c>
      <c r="AP29" s="92">
        <f t="shared" si="10"/>
        <v>66352.639124267094</v>
      </c>
      <c r="AQ29" s="92">
        <f t="shared" si="10"/>
        <v>88456.490469865195</v>
      </c>
      <c r="AR29" s="92">
        <f t="shared" si="10"/>
        <v>86180.349130536488</v>
      </c>
      <c r="AS29" s="92">
        <f t="shared" si="10"/>
        <v>86520.273676240759</v>
      </c>
      <c r="AT29" s="92">
        <f t="shared" si="10"/>
        <v>86697.02931447787</v>
      </c>
      <c r="AU29" s="92">
        <f t="shared" si="10"/>
        <v>86737.817207891974</v>
      </c>
      <c r="AV29" s="92">
        <f t="shared" si="10"/>
        <v>84012.08089118381</v>
      </c>
      <c r="AW29" s="92">
        <f t="shared" si="10"/>
        <v>77899.999999999985</v>
      </c>
      <c r="AX29" s="92">
        <f t="shared" si="10"/>
        <v>77899.999999999985</v>
      </c>
      <c r="AY29" s="92">
        <f t="shared" si="10"/>
        <v>77800</v>
      </c>
      <c r="AZ29" s="92">
        <f t="shared" si="10"/>
        <v>79100</v>
      </c>
      <c r="BA29" s="92">
        <f t="shared" si="10"/>
        <v>80500</v>
      </c>
      <c r="BB29" s="92">
        <f t="shared" si="10"/>
        <v>81800</v>
      </c>
      <c r="BC29" s="92">
        <f t="shared" si="10"/>
        <v>81600</v>
      </c>
      <c r="BD29" s="92">
        <f>BD31-BD30</f>
        <v>81499.999999999985</v>
      </c>
      <c r="BE29" s="92">
        <f>BE31-BE30</f>
        <v>81399.999999999985</v>
      </c>
      <c r="BS29" s="75"/>
      <c r="CG29" s="75"/>
      <c r="CU29" s="75"/>
      <c r="DI29" s="75"/>
      <c r="DW29" s="75"/>
      <c r="EK29" s="75"/>
      <c r="EY29" s="75"/>
      <c r="FM29" s="75"/>
      <c r="GA29" s="75"/>
      <c r="GO29" s="75"/>
      <c r="HC29" s="75"/>
      <c r="HQ29" s="75"/>
      <c r="IE29" s="75"/>
      <c r="IS29" s="75"/>
      <c r="JG29" s="75"/>
      <c r="JU29" s="75"/>
      <c r="KI29" s="75"/>
      <c r="KW29" s="75"/>
      <c r="LK29" s="75"/>
      <c r="LY29" s="75"/>
      <c r="MM29" s="75"/>
      <c r="NA29" s="75"/>
      <c r="NO29" s="75"/>
      <c r="OC29" s="75"/>
      <c r="OQ29" s="75"/>
      <c r="PE29" s="75"/>
      <c r="PS29" s="75"/>
      <c r="QG29" s="75"/>
      <c r="QU29" s="75"/>
      <c r="RI29" s="75"/>
      <c r="RW29" s="75"/>
      <c r="SK29" s="75"/>
      <c r="SY29" s="75"/>
      <c r="TM29" s="75"/>
      <c r="UA29" s="75"/>
      <c r="UO29" s="75"/>
      <c r="VC29" s="75"/>
      <c r="VQ29" s="75"/>
      <c r="WE29" s="75"/>
      <c r="WS29" s="75"/>
      <c r="XG29" s="75"/>
      <c r="XU29" s="75"/>
      <c r="YI29" s="75"/>
      <c r="YW29" s="75"/>
      <c r="ZK29" s="75"/>
      <c r="ZY29" s="75"/>
      <c r="AAM29" s="75"/>
      <c r="ABA29" s="75"/>
      <c r="ABO29" s="75"/>
      <c r="ACC29" s="75"/>
      <c r="ACQ29" s="75"/>
      <c r="ADE29" s="75"/>
      <c r="ADS29" s="75"/>
      <c r="AEG29" s="75"/>
      <c r="AEU29" s="75"/>
      <c r="AFI29" s="75"/>
      <c r="AFW29" s="75"/>
      <c r="AGK29" s="75"/>
      <c r="AGY29" s="75"/>
      <c r="AHM29" s="75"/>
      <c r="AIA29" s="75"/>
      <c r="AIO29" s="75"/>
      <c r="AJC29" s="75"/>
      <c r="AJQ29" s="75"/>
      <c r="AKE29" s="75"/>
      <c r="AKS29" s="75"/>
      <c r="ALG29" s="75"/>
      <c r="ALU29" s="75"/>
      <c r="AMI29" s="75"/>
      <c r="AMW29" s="75"/>
      <c r="ANK29" s="75"/>
      <c r="ANY29" s="75"/>
      <c r="AOM29" s="75"/>
      <c r="APA29" s="75"/>
      <c r="APO29" s="75"/>
      <c r="AQC29" s="75"/>
      <c r="AQQ29" s="75"/>
      <c r="ARE29" s="75"/>
      <c r="ARS29" s="75"/>
      <c r="ASG29" s="75"/>
      <c r="ASU29" s="75"/>
      <c r="ATI29" s="75"/>
      <c r="ATW29" s="75"/>
      <c r="AUK29" s="75"/>
      <c r="AUY29" s="75"/>
      <c r="AVM29" s="75"/>
      <c r="AWA29" s="75"/>
      <c r="AWO29" s="75"/>
      <c r="AXC29" s="75"/>
      <c r="AXQ29" s="75"/>
      <c r="AYE29" s="75"/>
      <c r="AYS29" s="75"/>
      <c r="AZG29" s="75"/>
      <c r="AZU29" s="75"/>
      <c r="BAI29" s="75"/>
      <c r="BAW29" s="75"/>
      <c r="BBK29" s="75"/>
      <c r="BBY29" s="75"/>
      <c r="BCM29" s="75"/>
      <c r="BDA29" s="75"/>
      <c r="BDO29" s="75"/>
      <c r="BEC29" s="75"/>
      <c r="BEQ29" s="75"/>
      <c r="BFE29" s="75"/>
      <c r="BFS29" s="75"/>
      <c r="BGG29" s="75"/>
      <c r="BGU29" s="75"/>
      <c r="BHI29" s="75"/>
      <c r="BHW29" s="75"/>
      <c r="BIK29" s="75"/>
      <c r="BIY29" s="75"/>
      <c r="BJM29" s="75"/>
      <c r="BKA29" s="75"/>
      <c r="BKO29" s="75"/>
      <c r="BLC29" s="75"/>
      <c r="BLQ29" s="75"/>
      <c r="BME29" s="75"/>
      <c r="BMS29" s="75"/>
      <c r="BNG29" s="75"/>
      <c r="BNU29" s="75"/>
      <c r="BOI29" s="75"/>
      <c r="BOW29" s="75"/>
      <c r="BPK29" s="75"/>
      <c r="BPY29" s="75"/>
      <c r="BQM29" s="75"/>
      <c r="BRA29" s="75"/>
      <c r="BRO29" s="75"/>
      <c r="BSC29" s="75"/>
      <c r="BSQ29" s="75"/>
      <c r="BTE29" s="75"/>
      <c r="BTS29" s="75"/>
      <c r="BUG29" s="75"/>
      <c r="BUU29" s="75"/>
      <c r="BVI29" s="75"/>
      <c r="BVW29" s="75"/>
      <c r="BWK29" s="75"/>
      <c r="BWY29" s="75"/>
      <c r="BXM29" s="75"/>
      <c r="BYA29" s="75"/>
      <c r="BYO29" s="75"/>
      <c r="BZC29" s="75"/>
      <c r="BZQ29" s="75"/>
      <c r="CAE29" s="75"/>
      <c r="CAS29" s="75"/>
      <c r="CBG29" s="75"/>
      <c r="CBU29" s="75"/>
      <c r="CCI29" s="75"/>
      <c r="CCW29" s="75"/>
      <c r="CDK29" s="75"/>
      <c r="CDY29" s="75"/>
      <c r="CEM29" s="75"/>
      <c r="CFA29" s="75"/>
      <c r="CFO29" s="75"/>
      <c r="CGC29" s="75"/>
      <c r="CGQ29" s="75"/>
      <c r="CHE29" s="75"/>
      <c r="CHS29" s="75"/>
      <c r="CIG29" s="75"/>
      <c r="CIU29" s="75"/>
      <c r="CJI29" s="75"/>
      <c r="CJW29" s="75"/>
      <c r="CKK29" s="75"/>
      <c r="CKY29" s="75"/>
      <c r="CLM29" s="75"/>
      <c r="CMA29" s="75"/>
      <c r="CMO29" s="75"/>
      <c r="CNC29" s="75"/>
      <c r="CNQ29" s="75"/>
      <c r="COE29" s="75"/>
      <c r="COS29" s="75"/>
      <c r="CPG29" s="75"/>
      <c r="CPU29" s="75"/>
      <c r="CQI29" s="75"/>
      <c r="CQW29" s="75"/>
      <c r="CRK29" s="75"/>
      <c r="CRY29" s="75"/>
      <c r="CSM29" s="75"/>
      <c r="CTA29" s="75"/>
      <c r="CTO29" s="75"/>
      <c r="CUC29" s="75"/>
      <c r="CUQ29" s="75"/>
      <c r="CVE29" s="75"/>
      <c r="CVS29" s="75"/>
      <c r="CWG29" s="75"/>
      <c r="CWU29" s="75"/>
      <c r="CXI29" s="75"/>
      <c r="CXW29" s="75"/>
      <c r="CYK29" s="75"/>
      <c r="CYY29" s="75"/>
      <c r="CZM29" s="75"/>
      <c r="DAA29" s="75"/>
      <c r="DAO29" s="75"/>
      <c r="DBC29" s="75"/>
      <c r="DBQ29" s="75"/>
      <c r="DCE29" s="75"/>
      <c r="DCS29" s="75"/>
      <c r="DDG29" s="75"/>
      <c r="DDU29" s="75"/>
      <c r="DEI29" s="75"/>
      <c r="DEW29" s="75"/>
      <c r="DFK29" s="75"/>
      <c r="DFY29" s="75"/>
      <c r="DGM29" s="75"/>
      <c r="DHA29" s="75"/>
      <c r="DHO29" s="75"/>
      <c r="DIC29" s="75"/>
      <c r="DIQ29" s="75"/>
      <c r="DJE29" s="75"/>
      <c r="DJS29" s="75"/>
      <c r="DKG29" s="75"/>
      <c r="DKU29" s="75"/>
      <c r="DLI29" s="75"/>
      <c r="DLW29" s="75"/>
      <c r="DMK29" s="75"/>
      <c r="DMY29" s="75"/>
      <c r="DNM29" s="75"/>
      <c r="DOA29" s="75"/>
      <c r="DOO29" s="75"/>
      <c r="DPC29" s="75"/>
      <c r="DPQ29" s="75"/>
      <c r="DQE29" s="75"/>
      <c r="DQS29" s="75"/>
      <c r="DRG29" s="75"/>
      <c r="DRU29" s="75"/>
      <c r="DSI29" s="75"/>
      <c r="DSW29" s="75"/>
      <c r="DTK29" s="75"/>
      <c r="DTY29" s="75"/>
      <c r="DUM29" s="75"/>
      <c r="DVA29" s="75"/>
      <c r="DVO29" s="75"/>
      <c r="DWC29" s="75"/>
      <c r="DWQ29" s="75"/>
      <c r="DXE29" s="75"/>
      <c r="DXS29" s="75"/>
      <c r="DYG29" s="75"/>
      <c r="DYU29" s="75"/>
      <c r="DZI29" s="75"/>
      <c r="DZW29" s="75"/>
      <c r="EAK29" s="75"/>
      <c r="EAY29" s="75"/>
      <c r="EBM29" s="75"/>
      <c r="ECA29" s="75"/>
      <c r="ECO29" s="75"/>
      <c r="EDC29" s="75"/>
      <c r="EDQ29" s="75"/>
      <c r="EEE29" s="75"/>
      <c r="EES29" s="75"/>
      <c r="EFG29" s="75"/>
      <c r="EFU29" s="75"/>
      <c r="EGI29" s="75"/>
      <c r="EGW29" s="75"/>
      <c r="EHK29" s="75"/>
      <c r="EHY29" s="75"/>
      <c r="EIM29" s="75"/>
      <c r="EJA29" s="75"/>
      <c r="EJO29" s="75"/>
      <c r="EKC29" s="75"/>
      <c r="EKQ29" s="75"/>
      <c r="ELE29" s="75"/>
      <c r="ELS29" s="75"/>
      <c r="EMG29" s="75"/>
      <c r="EMU29" s="75"/>
      <c r="ENI29" s="75"/>
      <c r="ENW29" s="75"/>
      <c r="EOK29" s="75"/>
      <c r="EOY29" s="75"/>
      <c r="EPM29" s="75"/>
      <c r="EQA29" s="75"/>
      <c r="EQO29" s="75"/>
      <c r="ERC29" s="75"/>
      <c r="ERQ29" s="75"/>
      <c r="ESE29" s="75"/>
      <c r="ESS29" s="75"/>
      <c r="ETG29" s="75"/>
      <c r="ETU29" s="75"/>
      <c r="EUI29" s="75"/>
      <c r="EUW29" s="75"/>
      <c r="EVK29" s="75"/>
      <c r="EVY29" s="75"/>
      <c r="EWM29" s="75"/>
      <c r="EXA29" s="75"/>
      <c r="EXO29" s="75"/>
      <c r="EYC29" s="75"/>
      <c r="EYQ29" s="75"/>
      <c r="EZE29" s="75"/>
      <c r="EZS29" s="75"/>
      <c r="FAG29" s="75"/>
      <c r="FAU29" s="75"/>
      <c r="FBI29" s="75"/>
      <c r="FBW29" s="75"/>
      <c r="FCK29" s="75"/>
      <c r="FCY29" s="75"/>
      <c r="FDM29" s="75"/>
      <c r="FEA29" s="75"/>
      <c r="FEO29" s="75"/>
      <c r="FFC29" s="75"/>
      <c r="FFQ29" s="75"/>
      <c r="FGE29" s="75"/>
      <c r="FGS29" s="75"/>
      <c r="FHG29" s="75"/>
      <c r="FHU29" s="75"/>
      <c r="FII29" s="75"/>
      <c r="FIW29" s="75"/>
      <c r="FJK29" s="75"/>
      <c r="FJY29" s="75"/>
      <c r="FKM29" s="75"/>
      <c r="FLA29" s="75"/>
      <c r="FLO29" s="75"/>
      <c r="FMC29" s="75"/>
      <c r="FMQ29" s="75"/>
      <c r="FNE29" s="75"/>
      <c r="FNS29" s="75"/>
      <c r="FOG29" s="75"/>
      <c r="FOU29" s="75"/>
      <c r="FPI29" s="75"/>
      <c r="FPW29" s="75"/>
      <c r="FQK29" s="75"/>
      <c r="FQY29" s="75"/>
      <c r="FRM29" s="75"/>
      <c r="FSA29" s="75"/>
      <c r="FSO29" s="75"/>
      <c r="FTC29" s="75"/>
      <c r="FTQ29" s="75"/>
      <c r="FUE29" s="75"/>
      <c r="FUS29" s="75"/>
      <c r="FVG29" s="75"/>
      <c r="FVU29" s="75"/>
      <c r="FWI29" s="75"/>
      <c r="FWW29" s="75"/>
      <c r="FXK29" s="75"/>
      <c r="FXY29" s="75"/>
      <c r="FYM29" s="75"/>
      <c r="FZA29" s="75"/>
      <c r="FZO29" s="75"/>
      <c r="GAC29" s="75"/>
      <c r="GAQ29" s="75"/>
      <c r="GBE29" s="75"/>
      <c r="GBS29" s="75"/>
      <c r="GCG29" s="75"/>
      <c r="GCU29" s="75"/>
      <c r="GDI29" s="75"/>
      <c r="GDW29" s="75"/>
      <c r="GEK29" s="75"/>
      <c r="GEY29" s="75"/>
      <c r="GFM29" s="75"/>
      <c r="GGA29" s="75"/>
      <c r="GGO29" s="75"/>
      <c r="GHC29" s="75"/>
      <c r="GHQ29" s="75"/>
      <c r="GIE29" s="75"/>
      <c r="GIS29" s="75"/>
      <c r="GJG29" s="75"/>
      <c r="GJU29" s="75"/>
      <c r="GKI29" s="75"/>
      <c r="GKW29" s="75"/>
      <c r="GLK29" s="75"/>
      <c r="GLY29" s="75"/>
      <c r="GMM29" s="75"/>
      <c r="GNA29" s="75"/>
      <c r="GNO29" s="75"/>
      <c r="GOC29" s="75"/>
      <c r="GOQ29" s="75"/>
      <c r="GPE29" s="75"/>
      <c r="GPS29" s="75"/>
      <c r="GQG29" s="75"/>
      <c r="GQU29" s="75"/>
      <c r="GRI29" s="75"/>
      <c r="GRW29" s="75"/>
      <c r="GSK29" s="75"/>
      <c r="GSY29" s="75"/>
      <c r="GTM29" s="75"/>
      <c r="GUA29" s="75"/>
      <c r="GUO29" s="75"/>
      <c r="GVC29" s="75"/>
      <c r="GVQ29" s="75"/>
      <c r="GWE29" s="75"/>
      <c r="GWS29" s="75"/>
      <c r="GXG29" s="75"/>
      <c r="GXU29" s="75"/>
      <c r="GYI29" s="75"/>
      <c r="GYW29" s="75"/>
      <c r="GZK29" s="75"/>
      <c r="GZY29" s="75"/>
      <c r="HAM29" s="75"/>
      <c r="HBA29" s="75"/>
      <c r="HBO29" s="75"/>
      <c r="HCC29" s="75"/>
      <c r="HCQ29" s="75"/>
      <c r="HDE29" s="75"/>
      <c r="HDS29" s="75"/>
      <c r="HEG29" s="75"/>
      <c r="HEU29" s="75"/>
      <c r="HFI29" s="75"/>
      <c r="HFW29" s="75"/>
      <c r="HGK29" s="75"/>
      <c r="HGY29" s="75"/>
      <c r="HHM29" s="75"/>
      <c r="HIA29" s="75"/>
      <c r="HIO29" s="75"/>
      <c r="HJC29" s="75"/>
      <c r="HJQ29" s="75"/>
      <c r="HKE29" s="75"/>
      <c r="HKS29" s="75"/>
      <c r="HLG29" s="75"/>
      <c r="HLU29" s="75"/>
      <c r="HMI29" s="75"/>
      <c r="HMW29" s="75"/>
      <c r="HNK29" s="75"/>
      <c r="HNY29" s="75"/>
      <c r="HOM29" s="75"/>
      <c r="HPA29" s="75"/>
      <c r="HPO29" s="75"/>
      <c r="HQC29" s="75"/>
      <c r="HQQ29" s="75"/>
      <c r="HRE29" s="75"/>
      <c r="HRS29" s="75"/>
      <c r="HSG29" s="75"/>
      <c r="HSU29" s="75"/>
      <c r="HTI29" s="75"/>
      <c r="HTW29" s="75"/>
      <c r="HUK29" s="75"/>
      <c r="HUY29" s="75"/>
      <c r="HVM29" s="75"/>
      <c r="HWA29" s="75"/>
      <c r="HWO29" s="75"/>
      <c r="HXC29" s="75"/>
      <c r="HXQ29" s="75"/>
      <c r="HYE29" s="75"/>
      <c r="HYS29" s="75"/>
      <c r="HZG29" s="75"/>
      <c r="HZU29" s="75"/>
      <c r="IAI29" s="75"/>
      <c r="IAW29" s="75"/>
      <c r="IBK29" s="75"/>
      <c r="IBY29" s="75"/>
      <c r="ICM29" s="75"/>
      <c r="IDA29" s="75"/>
      <c r="IDO29" s="75"/>
      <c r="IEC29" s="75"/>
      <c r="IEQ29" s="75"/>
      <c r="IFE29" s="75"/>
      <c r="IFS29" s="75"/>
      <c r="IGG29" s="75"/>
      <c r="IGU29" s="75"/>
      <c r="IHI29" s="75"/>
      <c r="IHW29" s="75"/>
      <c r="IIK29" s="75"/>
      <c r="IIY29" s="75"/>
      <c r="IJM29" s="75"/>
      <c r="IKA29" s="75"/>
      <c r="IKO29" s="75"/>
      <c r="ILC29" s="75"/>
      <c r="ILQ29" s="75"/>
      <c r="IME29" s="75"/>
      <c r="IMS29" s="75"/>
      <c r="ING29" s="75"/>
      <c r="INU29" s="75"/>
      <c r="IOI29" s="75"/>
      <c r="IOW29" s="75"/>
      <c r="IPK29" s="75"/>
      <c r="IPY29" s="75"/>
      <c r="IQM29" s="75"/>
      <c r="IRA29" s="75"/>
      <c r="IRO29" s="75"/>
      <c r="ISC29" s="75"/>
      <c r="ISQ29" s="75"/>
      <c r="ITE29" s="75"/>
      <c r="ITS29" s="75"/>
      <c r="IUG29" s="75"/>
      <c r="IUU29" s="75"/>
      <c r="IVI29" s="75"/>
      <c r="IVW29" s="75"/>
      <c r="IWK29" s="75"/>
      <c r="IWY29" s="75"/>
      <c r="IXM29" s="75"/>
      <c r="IYA29" s="75"/>
      <c r="IYO29" s="75"/>
      <c r="IZC29" s="75"/>
      <c r="IZQ29" s="75"/>
      <c r="JAE29" s="75"/>
      <c r="JAS29" s="75"/>
      <c r="JBG29" s="75"/>
      <c r="JBU29" s="75"/>
      <c r="JCI29" s="75"/>
      <c r="JCW29" s="75"/>
      <c r="JDK29" s="75"/>
      <c r="JDY29" s="75"/>
      <c r="JEM29" s="75"/>
      <c r="JFA29" s="75"/>
      <c r="JFO29" s="75"/>
      <c r="JGC29" s="75"/>
      <c r="JGQ29" s="75"/>
      <c r="JHE29" s="75"/>
      <c r="JHS29" s="75"/>
      <c r="JIG29" s="75"/>
      <c r="JIU29" s="75"/>
      <c r="JJI29" s="75"/>
      <c r="JJW29" s="75"/>
      <c r="JKK29" s="75"/>
      <c r="JKY29" s="75"/>
      <c r="JLM29" s="75"/>
      <c r="JMA29" s="75"/>
      <c r="JMO29" s="75"/>
      <c r="JNC29" s="75"/>
      <c r="JNQ29" s="75"/>
      <c r="JOE29" s="75"/>
      <c r="JOS29" s="75"/>
      <c r="JPG29" s="75"/>
      <c r="JPU29" s="75"/>
      <c r="JQI29" s="75"/>
      <c r="JQW29" s="75"/>
      <c r="JRK29" s="75"/>
      <c r="JRY29" s="75"/>
      <c r="JSM29" s="75"/>
      <c r="JTA29" s="75"/>
      <c r="JTO29" s="75"/>
      <c r="JUC29" s="75"/>
      <c r="JUQ29" s="75"/>
      <c r="JVE29" s="75"/>
      <c r="JVS29" s="75"/>
      <c r="JWG29" s="75"/>
      <c r="JWU29" s="75"/>
      <c r="JXI29" s="75"/>
      <c r="JXW29" s="75"/>
      <c r="JYK29" s="75"/>
      <c r="JYY29" s="75"/>
      <c r="JZM29" s="75"/>
      <c r="KAA29" s="75"/>
      <c r="KAO29" s="75"/>
      <c r="KBC29" s="75"/>
      <c r="KBQ29" s="75"/>
      <c r="KCE29" s="75"/>
      <c r="KCS29" s="75"/>
      <c r="KDG29" s="75"/>
      <c r="KDU29" s="75"/>
      <c r="KEI29" s="75"/>
      <c r="KEW29" s="75"/>
      <c r="KFK29" s="75"/>
      <c r="KFY29" s="75"/>
      <c r="KGM29" s="75"/>
      <c r="KHA29" s="75"/>
      <c r="KHO29" s="75"/>
      <c r="KIC29" s="75"/>
      <c r="KIQ29" s="75"/>
      <c r="KJE29" s="75"/>
      <c r="KJS29" s="75"/>
      <c r="KKG29" s="75"/>
      <c r="KKU29" s="75"/>
      <c r="KLI29" s="75"/>
      <c r="KLW29" s="75"/>
      <c r="KMK29" s="75"/>
      <c r="KMY29" s="75"/>
      <c r="KNM29" s="75"/>
      <c r="KOA29" s="75"/>
      <c r="KOO29" s="75"/>
      <c r="KPC29" s="75"/>
      <c r="KPQ29" s="75"/>
      <c r="KQE29" s="75"/>
      <c r="KQS29" s="75"/>
      <c r="KRG29" s="75"/>
      <c r="KRU29" s="75"/>
      <c r="KSI29" s="75"/>
      <c r="KSW29" s="75"/>
      <c r="KTK29" s="75"/>
      <c r="KTY29" s="75"/>
      <c r="KUM29" s="75"/>
      <c r="KVA29" s="75"/>
      <c r="KVO29" s="75"/>
      <c r="KWC29" s="75"/>
      <c r="KWQ29" s="75"/>
      <c r="KXE29" s="75"/>
      <c r="KXS29" s="75"/>
      <c r="KYG29" s="75"/>
      <c r="KYU29" s="75"/>
      <c r="KZI29" s="75"/>
      <c r="KZW29" s="75"/>
      <c r="LAK29" s="75"/>
      <c r="LAY29" s="75"/>
      <c r="LBM29" s="75"/>
      <c r="LCA29" s="75"/>
      <c r="LCO29" s="75"/>
      <c r="LDC29" s="75"/>
      <c r="LDQ29" s="75"/>
      <c r="LEE29" s="75"/>
      <c r="LES29" s="75"/>
      <c r="LFG29" s="75"/>
      <c r="LFU29" s="75"/>
      <c r="LGI29" s="75"/>
      <c r="LGW29" s="75"/>
      <c r="LHK29" s="75"/>
      <c r="LHY29" s="75"/>
      <c r="LIM29" s="75"/>
      <c r="LJA29" s="75"/>
      <c r="LJO29" s="75"/>
      <c r="LKC29" s="75"/>
      <c r="LKQ29" s="75"/>
      <c r="LLE29" s="75"/>
      <c r="LLS29" s="75"/>
      <c r="LMG29" s="75"/>
      <c r="LMU29" s="75"/>
      <c r="LNI29" s="75"/>
      <c r="LNW29" s="75"/>
      <c r="LOK29" s="75"/>
      <c r="LOY29" s="75"/>
      <c r="LPM29" s="75"/>
      <c r="LQA29" s="75"/>
      <c r="LQO29" s="75"/>
      <c r="LRC29" s="75"/>
      <c r="LRQ29" s="75"/>
      <c r="LSE29" s="75"/>
      <c r="LSS29" s="75"/>
      <c r="LTG29" s="75"/>
      <c r="LTU29" s="75"/>
      <c r="LUI29" s="75"/>
      <c r="LUW29" s="75"/>
      <c r="LVK29" s="75"/>
      <c r="LVY29" s="75"/>
      <c r="LWM29" s="75"/>
      <c r="LXA29" s="75"/>
      <c r="LXO29" s="75"/>
      <c r="LYC29" s="75"/>
      <c r="LYQ29" s="75"/>
      <c r="LZE29" s="75"/>
      <c r="LZS29" s="75"/>
      <c r="MAG29" s="75"/>
      <c r="MAU29" s="75"/>
      <c r="MBI29" s="75"/>
      <c r="MBW29" s="75"/>
      <c r="MCK29" s="75"/>
      <c r="MCY29" s="75"/>
      <c r="MDM29" s="75"/>
      <c r="MEA29" s="75"/>
      <c r="MEO29" s="75"/>
      <c r="MFC29" s="75"/>
      <c r="MFQ29" s="75"/>
      <c r="MGE29" s="75"/>
      <c r="MGS29" s="75"/>
      <c r="MHG29" s="75"/>
      <c r="MHU29" s="75"/>
      <c r="MII29" s="75"/>
      <c r="MIW29" s="75"/>
      <c r="MJK29" s="75"/>
      <c r="MJY29" s="75"/>
      <c r="MKM29" s="75"/>
      <c r="MLA29" s="75"/>
      <c r="MLO29" s="75"/>
      <c r="MMC29" s="75"/>
      <c r="MMQ29" s="75"/>
      <c r="MNE29" s="75"/>
      <c r="MNS29" s="75"/>
      <c r="MOG29" s="75"/>
      <c r="MOU29" s="75"/>
      <c r="MPI29" s="75"/>
      <c r="MPW29" s="75"/>
      <c r="MQK29" s="75"/>
      <c r="MQY29" s="75"/>
      <c r="MRM29" s="75"/>
      <c r="MSA29" s="75"/>
      <c r="MSO29" s="75"/>
      <c r="MTC29" s="75"/>
      <c r="MTQ29" s="75"/>
      <c r="MUE29" s="75"/>
      <c r="MUS29" s="75"/>
      <c r="MVG29" s="75"/>
      <c r="MVU29" s="75"/>
      <c r="MWI29" s="75"/>
      <c r="MWW29" s="75"/>
      <c r="MXK29" s="75"/>
      <c r="MXY29" s="75"/>
      <c r="MYM29" s="75"/>
      <c r="MZA29" s="75"/>
      <c r="MZO29" s="75"/>
      <c r="NAC29" s="75"/>
      <c r="NAQ29" s="75"/>
      <c r="NBE29" s="75"/>
      <c r="NBS29" s="75"/>
      <c r="NCG29" s="75"/>
      <c r="NCU29" s="75"/>
      <c r="NDI29" s="75"/>
      <c r="NDW29" s="75"/>
      <c r="NEK29" s="75"/>
      <c r="NEY29" s="75"/>
      <c r="NFM29" s="75"/>
      <c r="NGA29" s="75"/>
      <c r="NGO29" s="75"/>
      <c r="NHC29" s="75"/>
      <c r="NHQ29" s="75"/>
      <c r="NIE29" s="75"/>
      <c r="NIS29" s="75"/>
      <c r="NJG29" s="75"/>
      <c r="NJU29" s="75"/>
      <c r="NKI29" s="75"/>
      <c r="NKW29" s="75"/>
      <c r="NLK29" s="75"/>
      <c r="NLY29" s="75"/>
      <c r="NMM29" s="75"/>
      <c r="NNA29" s="75"/>
      <c r="NNO29" s="75"/>
      <c r="NOC29" s="75"/>
      <c r="NOQ29" s="75"/>
      <c r="NPE29" s="75"/>
      <c r="NPS29" s="75"/>
      <c r="NQG29" s="75"/>
      <c r="NQU29" s="75"/>
      <c r="NRI29" s="75"/>
      <c r="NRW29" s="75"/>
      <c r="NSK29" s="75"/>
      <c r="NSY29" s="75"/>
      <c r="NTM29" s="75"/>
      <c r="NUA29" s="75"/>
      <c r="NUO29" s="75"/>
      <c r="NVC29" s="75"/>
      <c r="NVQ29" s="75"/>
      <c r="NWE29" s="75"/>
      <c r="NWS29" s="75"/>
      <c r="NXG29" s="75"/>
      <c r="NXU29" s="75"/>
      <c r="NYI29" s="75"/>
      <c r="NYW29" s="75"/>
      <c r="NZK29" s="75"/>
      <c r="NZY29" s="75"/>
      <c r="OAM29" s="75"/>
      <c r="OBA29" s="75"/>
      <c r="OBO29" s="75"/>
      <c r="OCC29" s="75"/>
      <c r="OCQ29" s="75"/>
      <c r="ODE29" s="75"/>
      <c r="ODS29" s="75"/>
      <c r="OEG29" s="75"/>
      <c r="OEU29" s="75"/>
      <c r="OFI29" s="75"/>
      <c r="OFW29" s="75"/>
      <c r="OGK29" s="75"/>
      <c r="OGY29" s="75"/>
      <c r="OHM29" s="75"/>
      <c r="OIA29" s="75"/>
      <c r="OIO29" s="75"/>
      <c r="OJC29" s="75"/>
      <c r="OJQ29" s="75"/>
      <c r="OKE29" s="75"/>
      <c r="OKS29" s="75"/>
      <c r="OLG29" s="75"/>
      <c r="OLU29" s="75"/>
      <c r="OMI29" s="75"/>
      <c r="OMW29" s="75"/>
      <c r="ONK29" s="75"/>
      <c r="ONY29" s="75"/>
      <c r="OOM29" s="75"/>
      <c r="OPA29" s="75"/>
      <c r="OPO29" s="75"/>
      <c r="OQC29" s="75"/>
      <c r="OQQ29" s="75"/>
      <c r="ORE29" s="75"/>
      <c r="ORS29" s="75"/>
      <c r="OSG29" s="75"/>
      <c r="OSU29" s="75"/>
      <c r="OTI29" s="75"/>
      <c r="OTW29" s="75"/>
      <c r="OUK29" s="75"/>
      <c r="OUY29" s="75"/>
      <c r="OVM29" s="75"/>
      <c r="OWA29" s="75"/>
      <c r="OWO29" s="75"/>
      <c r="OXC29" s="75"/>
      <c r="OXQ29" s="75"/>
      <c r="OYE29" s="75"/>
      <c r="OYS29" s="75"/>
      <c r="OZG29" s="75"/>
      <c r="OZU29" s="75"/>
      <c r="PAI29" s="75"/>
      <c r="PAW29" s="75"/>
      <c r="PBK29" s="75"/>
      <c r="PBY29" s="75"/>
      <c r="PCM29" s="75"/>
      <c r="PDA29" s="75"/>
      <c r="PDO29" s="75"/>
      <c r="PEC29" s="75"/>
      <c r="PEQ29" s="75"/>
      <c r="PFE29" s="75"/>
      <c r="PFS29" s="75"/>
      <c r="PGG29" s="75"/>
      <c r="PGU29" s="75"/>
      <c r="PHI29" s="75"/>
      <c r="PHW29" s="75"/>
      <c r="PIK29" s="75"/>
      <c r="PIY29" s="75"/>
      <c r="PJM29" s="75"/>
      <c r="PKA29" s="75"/>
      <c r="PKO29" s="75"/>
      <c r="PLC29" s="75"/>
      <c r="PLQ29" s="75"/>
      <c r="PME29" s="75"/>
      <c r="PMS29" s="75"/>
      <c r="PNG29" s="75"/>
      <c r="PNU29" s="75"/>
      <c r="POI29" s="75"/>
      <c r="POW29" s="75"/>
      <c r="PPK29" s="75"/>
      <c r="PPY29" s="75"/>
      <c r="PQM29" s="75"/>
      <c r="PRA29" s="75"/>
      <c r="PRO29" s="75"/>
      <c r="PSC29" s="75"/>
      <c r="PSQ29" s="75"/>
      <c r="PTE29" s="75"/>
      <c r="PTS29" s="75"/>
      <c r="PUG29" s="75"/>
      <c r="PUU29" s="75"/>
      <c r="PVI29" s="75"/>
      <c r="PVW29" s="75"/>
      <c r="PWK29" s="75"/>
      <c r="PWY29" s="75"/>
      <c r="PXM29" s="75"/>
      <c r="PYA29" s="75"/>
      <c r="PYO29" s="75"/>
      <c r="PZC29" s="75"/>
      <c r="PZQ29" s="75"/>
      <c r="QAE29" s="75"/>
      <c r="QAS29" s="75"/>
      <c r="QBG29" s="75"/>
      <c r="QBU29" s="75"/>
      <c r="QCI29" s="75"/>
      <c r="QCW29" s="75"/>
      <c r="QDK29" s="75"/>
      <c r="QDY29" s="75"/>
      <c r="QEM29" s="75"/>
      <c r="QFA29" s="75"/>
      <c r="QFO29" s="75"/>
      <c r="QGC29" s="75"/>
      <c r="QGQ29" s="75"/>
      <c r="QHE29" s="75"/>
      <c r="QHS29" s="75"/>
      <c r="QIG29" s="75"/>
      <c r="QIU29" s="75"/>
      <c r="QJI29" s="75"/>
      <c r="QJW29" s="75"/>
      <c r="QKK29" s="75"/>
      <c r="QKY29" s="75"/>
      <c r="QLM29" s="75"/>
      <c r="QMA29" s="75"/>
      <c r="QMO29" s="75"/>
      <c r="QNC29" s="75"/>
      <c r="QNQ29" s="75"/>
      <c r="QOE29" s="75"/>
      <c r="QOS29" s="75"/>
      <c r="QPG29" s="75"/>
      <c r="QPU29" s="75"/>
      <c r="QQI29" s="75"/>
      <c r="QQW29" s="75"/>
      <c r="QRK29" s="75"/>
      <c r="QRY29" s="75"/>
      <c r="QSM29" s="75"/>
      <c r="QTA29" s="75"/>
      <c r="QTO29" s="75"/>
      <c r="QUC29" s="75"/>
      <c r="QUQ29" s="75"/>
      <c r="QVE29" s="75"/>
      <c r="QVS29" s="75"/>
      <c r="QWG29" s="75"/>
      <c r="QWU29" s="75"/>
      <c r="QXI29" s="75"/>
      <c r="QXW29" s="75"/>
      <c r="QYK29" s="75"/>
      <c r="QYY29" s="75"/>
      <c r="QZM29" s="75"/>
      <c r="RAA29" s="75"/>
      <c r="RAO29" s="75"/>
      <c r="RBC29" s="75"/>
      <c r="RBQ29" s="75"/>
      <c r="RCE29" s="75"/>
      <c r="RCS29" s="75"/>
      <c r="RDG29" s="75"/>
      <c r="RDU29" s="75"/>
      <c r="REI29" s="75"/>
      <c r="REW29" s="75"/>
      <c r="RFK29" s="75"/>
      <c r="RFY29" s="75"/>
      <c r="RGM29" s="75"/>
      <c r="RHA29" s="75"/>
      <c r="RHO29" s="75"/>
      <c r="RIC29" s="75"/>
      <c r="RIQ29" s="75"/>
      <c r="RJE29" s="75"/>
      <c r="RJS29" s="75"/>
      <c r="RKG29" s="75"/>
      <c r="RKU29" s="75"/>
      <c r="RLI29" s="75"/>
      <c r="RLW29" s="75"/>
      <c r="RMK29" s="75"/>
      <c r="RMY29" s="75"/>
      <c r="RNM29" s="75"/>
      <c r="ROA29" s="75"/>
      <c r="ROO29" s="75"/>
      <c r="RPC29" s="75"/>
      <c r="RPQ29" s="75"/>
      <c r="RQE29" s="75"/>
      <c r="RQS29" s="75"/>
      <c r="RRG29" s="75"/>
      <c r="RRU29" s="75"/>
      <c r="RSI29" s="75"/>
      <c r="RSW29" s="75"/>
      <c r="RTK29" s="75"/>
      <c r="RTY29" s="75"/>
      <c r="RUM29" s="75"/>
      <c r="RVA29" s="75"/>
      <c r="RVO29" s="75"/>
      <c r="RWC29" s="75"/>
      <c r="RWQ29" s="75"/>
      <c r="RXE29" s="75"/>
      <c r="RXS29" s="75"/>
      <c r="RYG29" s="75"/>
      <c r="RYU29" s="75"/>
      <c r="RZI29" s="75"/>
      <c r="RZW29" s="75"/>
      <c r="SAK29" s="75"/>
      <c r="SAY29" s="75"/>
      <c r="SBM29" s="75"/>
      <c r="SCA29" s="75"/>
      <c r="SCO29" s="75"/>
      <c r="SDC29" s="75"/>
      <c r="SDQ29" s="75"/>
      <c r="SEE29" s="75"/>
      <c r="SES29" s="75"/>
      <c r="SFG29" s="75"/>
      <c r="SFU29" s="75"/>
      <c r="SGI29" s="75"/>
      <c r="SGW29" s="75"/>
      <c r="SHK29" s="75"/>
      <c r="SHY29" s="75"/>
      <c r="SIM29" s="75"/>
      <c r="SJA29" s="75"/>
      <c r="SJO29" s="75"/>
      <c r="SKC29" s="75"/>
      <c r="SKQ29" s="75"/>
      <c r="SLE29" s="75"/>
      <c r="SLS29" s="75"/>
      <c r="SMG29" s="75"/>
      <c r="SMU29" s="75"/>
      <c r="SNI29" s="75"/>
      <c r="SNW29" s="75"/>
      <c r="SOK29" s="75"/>
      <c r="SOY29" s="75"/>
      <c r="SPM29" s="75"/>
      <c r="SQA29" s="75"/>
      <c r="SQO29" s="75"/>
      <c r="SRC29" s="75"/>
      <c r="SRQ29" s="75"/>
      <c r="SSE29" s="75"/>
      <c r="SSS29" s="75"/>
      <c r="STG29" s="75"/>
      <c r="STU29" s="75"/>
      <c r="SUI29" s="75"/>
      <c r="SUW29" s="75"/>
      <c r="SVK29" s="75"/>
      <c r="SVY29" s="75"/>
      <c r="SWM29" s="75"/>
      <c r="SXA29" s="75"/>
      <c r="SXO29" s="75"/>
      <c r="SYC29" s="75"/>
      <c r="SYQ29" s="75"/>
      <c r="SZE29" s="75"/>
      <c r="SZS29" s="75"/>
      <c r="TAG29" s="75"/>
      <c r="TAU29" s="75"/>
      <c r="TBI29" s="75"/>
      <c r="TBW29" s="75"/>
      <c r="TCK29" s="75"/>
      <c r="TCY29" s="75"/>
      <c r="TDM29" s="75"/>
      <c r="TEA29" s="75"/>
      <c r="TEO29" s="75"/>
      <c r="TFC29" s="75"/>
      <c r="TFQ29" s="75"/>
      <c r="TGE29" s="75"/>
      <c r="TGS29" s="75"/>
      <c r="THG29" s="75"/>
      <c r="THU29" s="75"/>
      <c r="TII29" s="75"/>
      <c r="TIW29" s="75"/>
      <c r="TJK29" s="75"/>
      <c r="TJY29" s="75"/>
      <c r="TKM29" s="75"/>
      <c r="TLA29" s="75"/>
      <c r="TLO29" s="75"/>
      <c r="TMC29" s="75"/>
      <c r="TMQ29" s="75"/>
      <c r="TNE29" s="75"/>
      <c r="TNS29" s="75"/>
      <c r="TOG29" s="75"/>
      <c r="TOU29" s="75"/>
      <c r="TPI29" s="75"/>
      <c r="TPW29" s="75"/>
      <c r="TQK29" s="75"/>
      <c r="TQY29" s="75"/>
      <c r="TRM29" s="75"/>
      <c r="TSA29" s="75"/>
      <c r="TSO29" s="75"/>
      <c r="TTC29" s="75"/>
      <c r="TTQ29" s="75"/>
      <c r="TUE29" s="75"/>
      <c r="TUS29" s="75"/>
      <c r="TVG29" s="75"/>
      <c r="TVU29" s="75"/>
      <c r="TWI29" s="75"/>
      <c r="TWW29" s="75"/>
      <c r="TXK29" s="75"/>
      <c r="TXY29" s="75"/>
      <c r="TYM29" s="75"/>
      <c r="TZA29" s="75"/>
      <c r="TZO29" s="75"/>
      <c r="UAC29" s="75"/>
      <c r="UAQ29" s="75"/>
      <c r="UBE29" s="75"/>
      <c r="UBS29" s="75"/>
      <c r="UCG29" s="75"/>
      <c r="UCU29" s="75"/>
      <c r="UDI29" s="75"/>
      <c r="UDW29" s="75"/>
      <c r="UEK29" s="75"/>
      <c r="UEY29" s="75"/>
      <c r="UFM29" s="75"/>
      <c r="UGA29" s="75"/>
      <c r="UGO29" s="75"/>
      <c r="UHC29" s="75"/>
      <c r="UHQ29" s="75"/>
      <c r="UIE29" s="75"/>
      <c r="UIS29" s="75"/>
      <c r="UJG29" s="75"/>
      <c r="UJU29" s="75"/>
      <c r="UKI29" s="75"/>
      <c r="UKW29" s="75"/>
      <c r="ULK29" s="75"/>
      <c r="ULY29" s="75"/>
      <c r="UMM29" s="75"/>
      <c r="UNA29" s="75"/>
      <c r="UNO29" s="75"/>
      <c r="UOC29" s="75"/>
      <c r="UOQ29" s="75"/>
      <c r="UPE29" s="75"/>
      <c r="UPS29" s="75"/>
      <c r="UQG29" s="75"/>
      <c r="UQU29" s="75"/>
      <c r="URI29" s="75"/>
      <c r="URW29" s="75"/>
      <c r="USK29" s="75"/>
      <c r="USY29" s="75"/>
      <c r="UTM29" s="75"/>
      <c r="UUA29" s="75"/>
      <c r="UUO29" s="75"/>
      <c r="UVC29" s="75"/>
      <c r="UVQ29" s="75"/>
      <c r="UWE29" s="75"/>
      <c r="UWS29" s="75"/>
      <c r="UXG29" s="75"/>
      <c r="UXU29" s="75"/>
      <c r="UYI29" s="75"/>
      <c r="UYW29" s="75"/>
      <c r="UZK29" s="75"/>
      <c r="UZY29" s="75"/>
      <c r="VAM29" s="75"/>
      <c r="VBA29" s="75"/>
      <c r="VBO29" s="75"/>
      <c r="VCC29" s="75"/>
      <c r="VCQ29" s="75"/>
      <c r="VDE29" s="75"/>
      <c r="VDS29" s="75"/>
      <c r="VEG29" s="75"/>
      <c r="VEU29" s="75"/>
      <c r="VFI29" s="75"/>
      <c r="VFW29" s="75"/>
      <c r="VGK29" s="75"/>
      <c r="VGY29" s="75"/>
      <c r="VHM29" s="75"/>
      <c r="VIA29" s="75"/>
      <c r="VIO29" s="75"/>
      <c r="VJC29" s="75"/>
      <c r="VJQ29" s="75"/>
      <c r="VKE29" s="75"/>
      <c r="VKS29" s="75"/>
      <c r="VLG29" s="75"/>
      <c r="VLU29" s="75"/>
      <c r="VMI29" s="75"/>
      <c r="VMW29" s="75"/>
      <c r="VNK29" s="75"/>
      <c r="VNY29" s="75"/>
      <c r="VOM29" s="75"/>
      <c r="VPA29" s="75"/>
      <c r="VPO29" s="75"/>
      <c r="VQC29" s="75"/>
      <c r="VQQ29" s="75"/>
      <c r="VRE29" s="75"/>
      <c r="VRS29" s="75"/>
      <c r="VSG29" s="75"/>
      <c r="VSU29" s="75"/>
      <c r="VTI29" s="75"/>
      <c r="VTW29" s="75"/>
      <c r="VUK29" s="75"/>
      <c r="VUY29" s="75"/>
      <c r="VVM29" s="75"/>
      <c r="VWA29" s="75"/>
      <c r="VWO29" s="75"/>
      <c r="VXC29" s="75"/>
      <c r="VXQ29" s="75"/>
      <c r="VYE29" s="75"/>
      <c r="VYS29" s="75"/>
      <c r="VZG29" s="75"/>
      <c r="VZU29" s="75"/>
      <c r="WAI29" s="75"/>
      <c r="WAW29" s="75"/>
      <c r="WBK29" s="75"/>
      <c r="WBY29" s="75"/>
      <c r="WCM29" s="75"/>
      <c r="WDA29" s="75"/>
      <c r="WDO29" s="75"/>
      <c r="WEC29" s="75"/>
      <c r="WEQ29" s="75"/>
      <c r="WFE29" s="75"/>
      <c r="WFS29" s="75"/>
      <c r="WGG29" s="75"/>
      <c r="WGU29" s="75"/>
      <c r="WHI29" s="75"/>
      <c r="WHW29" s="75"/>
      <c r="WIK29" s="75"/>
      <c r="WIY29" s="75"/>
      <c r="WJM29" s="75"/>
      <c r="WKA29" s="75"/>
      <c r="WKO29" s="75"/>
      <c r="WLC29" s="75"/>
      <c r="WLQ29" s="75"/>
      <c r="WME29" s="75"/>
      <c r="WMS29" s="75"/>
      <c r="WNG29" s="75"/>
      <c r="WNU29" s="75"/>
      <c r="WOI29" s="75"/>
      <c r="WOW29" s="75"/>
      <c r="WPK29" s="75"/>
      <c r="WPY29" s="75"/>
      <c r="WQM29" s="75"/>
      <c r="WRA29" s="75"/>
      <c r="WRO29" s="75"/>
      <c r="WSC29" s="75"/>
      <c r="WSQ29" s="75"/>
      <c r="WTE29" s="75"/>
      <c r="WTS29" s="75"/>
      <c r="WUG29" s="75"/>
      <c r="WUU29" s="75"/>
      <c r="WVI29" s="75"/>
      <c r="WVW29" s="75"/>
      <c r="WWK29" s="75"/>
      <c r="WWY29" s="75"/>
      <c r="WXM29" s="75"/>
      <c r="WYA29" s="75"/>
      <c r="WYO29" s="75"/>
      <c r="WZC29" s="75"/>
      <c r="WZQ29" s="75"/>
      <c r="XAE29" s="75"/>
      <c r="XAS29" s="75"/>
      <c r="XBG29" s="75"/>
      <c r="XBU29" s="75"/>
      <c r="XCI29" s="75"/>
      <c r="XCW29" s="75"/>
      <c r="XDK29" s="75"/>
      <c r="XDY29" s="75"/>
      <c r="XEM29" s="75"/>
      <c r="XFA29" s="75"/>
    </row>
    <row r="30" spans="1:1023 1037:2045 2059:3067 3081:4089 4103:5111 5125:6133 6147:7155 7169:8191 8205:9213 9227:10235 10249:11257 11271:12279 12293:13301 13315:14323 14337:15359 15373:16381" s="74" customFormat="1" x14ac:dyDescent="0.2">
      <c r="A30" s="125" t="s">
        <v>58</v>
      </c>
      <c r="B30" s="93">
        <f>'Soy Meal Trade'!C33</f>
        <v>5661.0639891280598</v>
      </c>
      <c r="C30" s="94">
        <f>'Soy Meal Trade'!D33</f>
        <v>5268.0204438228611</v>
      </c>
      <c r="D30" s="94">
        <f>'Soy Meal Trade'!E33</f>
        <v>6109.5020665188285</v>
      </c>
      <c r="E30" s="94">
        <f>'Soy Meal Trade'!F33</f>
        <v>8613.4634381609794</v>
      </c>
      <c r="F30" s="94">
        <f>'Soy Meal Trade'!G33</f>
        <v>6575.8931651578669</v>
      </c>
      <c r="G30" s="94">
        <f>'Soy Meal Trade'!H33</f>
        <v>6370.0644568721018</v>
      </c>
      <c r="H30" s="94">
        <f>'Soy Meal Trade'!I33</f>
        <v>6456.6425689503367</v>
      </c>
      <c r="I30" s="94">
        <f>'Soy Meal Trade'!J33</f>
        <v>6224.3342915214698</v>
      </c>
      <c r="J30" s="94">
        <f>'Soy Meal Trade'!K33</f>
        <v>4262.9025828714193</v>
      </c>
      <c r="K30" s="94">
        <f>'Soy Meal Trade'!L33</f>
        <v>2520.1949219524977</v>
      </c>
      <c r="L30" s="94">
        <f>'Soy Meal Trade'!M33</f>
        <v>4001.9474817170753</v>
      </c>
      <c r="M30" s="94">
        <f>'Soy Meal Trade'!N33</f>
        <v>4619.4765899642853</v>
      </c>
      <c r="N30" s="94">
        <f>'Soy Meal Trade'!O33</f>
        <v>5741.0247885967801</v>
      </c>
      <c r="O30" s="95">
        <f>'Soy Meal Trade'!P33</f>
        <v>6336.105825643529</v>
      </c>
      <c r="P30" s="94">
        <f>'Soy Meal Trade'!Q33</f>
        <v>6088.3548349921948</v>
      </c>
      <c r="Q30" s="94">
        <f>'Soy Meal Trade'!R33</f>
        <v>8457.582091838116</v>
      </c>
      <c r="R30" s="94">
        <f>'Soy Meal Trade'!S33</f>
        <v>6376.5395305978036</v>
      </c>
      <c r="S30" s="94">
        <f>'Soy Meal Trade'!T33</f>
        <v>7384.4638966086177</v>
      </c>
      <c r="T30" s="94">
        <f>'Soy Meal Trade'!U33</f>
        <v>8621.2745939993492</v>
      </c>
      <c r="U30" s="94">
        <f>'Soy Meal Trade'!V33</f>
        <v>8668.5952142024926</v>
      </c>
      <c r="V30" s="94">
        <f>'Soy Meal Trade'!W33</f>
        <v>10069.573765768826</v>
      </c>
      <c r="W30" s="94">
        <f>'Soy Meal Trade'!X33</f>
        <v>9281.7546026570308</v>
      </c>
      <c r="X30" s="94">
        <f>'Soy Meal Trade'!Y33</f>
        <v>8526.4365244446526</v>
      </c>
      <c r="Y30" s="94">
        <f>'Soy Meal Trade'!Z33</f>
        <v>11438.07686193142</v>
      </c>
      <c r="Z30" s="94">
        <f>'Soy Meal Trade'!AA33</f>
        <v>10385.885873005796</v>
      </c>
      <c r="AA30" s="94">
        <f>'Soy Meal Trade'!AB33</f>
        <v>9665.8200497522266</v>
      </c>
      <c r="AB30" s="94">
        <f>'Soy Meal Trade'!AC33</f>
        <v>9379.5111601843892</v>
      </c>
      <c r="AC30" s="96">
        <f>'Soy Meal Trade'!AD33</f>
        <v>9335.8038130684254</v>
      </c>
      <c r="AD30" s="96">
        <f>'Soy Meal Trade'!AE33</f>
        <v>9769.505667503834</v>
      </c>
      <c r="AE30" s="96">
        <f>'Soy Meal Trade'!AF33</f>
        <v>10999.352703512726</v>
      </c>
      <c r="AF30" s="96">
        <f>'Soy Meal Trade'!AG33</f>
        <v>11709.984352757296</v>
      </c>
      <c r="AG30" s="96">
        <f>'Soy Meal Trade'!AH33</f>
        <v>14885.845722903026</v>
      </c>
      <c r="AH30" s="96">
        <f>'Soy Meal Trade'!AI33</f>
        <v>14593.971407461493</v>
      </c>
      <c r="AI30" s="96">
        <f>'Soy Meal Trade'!AJ33</f>
        <v>15603.218544255556</v>
      </c>
      <c r="AJ30" s="96">
        <f>'Soy Meal Trade'!AK33</f>
        <v>16626.739377746788</v>
      </c>
      <c r="AK30" s="96">
        <f>'Soy Meal Trade'!AL33</f>
        <v>16313.974338918933</v>
      </c>
      <c r="AL30" s="96">
        <f>'Soy Meal Trade'!AM33</f>
        <v>17399.80345398518</v>
      </c>
      <c r="AM30" s="96">
        <f>'Soy Meal Trade'!AN33</f>
        <v>17626.595971613664</v>
      </c>
      <c r="AN30" s="96">
        <f>'Soy Meal Trade'!AO33</f>
        <v>19586.137573075022</v>
      </c>
      <c r="AO30" s="94">
        <f>'Soy Meal Trade'!AP33</f>
        <v>20200.29389875977</v>
      </c>
      <c r="AP30" s="97">
        <f>'Soy Meal Trade'!AQ33</f>
        <v>22737.46940097132</v>
      </c>
      <c r="AQ30" s="97">
        <f>'Soy Meal Trade'!AR33</f>
        <v>0</v>
      </c>
      <c r="AR30" s="97">
        <f>'Soy Meal Trade'!AS33</f>
        <v>0</v>
      </c>
      <c r="AS30" s="97">
        <f>'Soy Meal Trade'!AT33</f>
        <v>0</v>
      </c>
      <c r="AT30" s="97">
        <f>'Soy Meal Trade'!AU33</f>
        <v>0</v>
      </c>
      <c r="AU30" s="97">
        <f>'Soy Meal Trade'!AV33</f>
        <v>0</v>
      </c>
      <c r="AV30" s="97">
        <f>'Soy Meal Trade'!AW33</f>
        <v>0</v>
      </c>
      <c r="AW30" s="97">
        <f>'Soy Meal Trade'!AX33</f>
        <v>0</v>
      </c>
      <c r="AX30" s="97">
        <f>'Soy Meal Trade'!AY33</f>
        <v>0</v>
      </c>
      <c r="AY30" s="97">
        <f>'Soy Meal Trade'!AZ33</f>
        <v>0</v>
      </c>
      <c r="AZ30" s="97">
        <f>'Soy Meal Trade'!BA33</f>
        <v>0</v>
      </c>
      <c r="BA30" s="97">
        <f>'Soy Meal Trade'!BB33</f>
        <v>0</v>
      </c>
      <c r="BB30" s="97">
        <f>'Soy Meal Trade'!BC33</f>
        <v>0</v>
      </c>
      <c r="BC30" s="97">
        <f>'Soy Meal Trade'!BD33</f>
        <v>0</v>
      </c>
      <c r="BD30" s="97">
        <f>'Soy Meal Trade'!BE33</f>
        <v>0</v>
      </c>
      <c r="BE30" s="97">
        <f>'Soy Meal Trade'!BF33</f>
        <v>0</v>
      </c>
      <c r="BS30" s="75"/>
      <c r="CG30" s="75"/>
      <c r="CU30" s="75"/>
      <c r="DI30" s="75"/>
      <c r="DW30" s="75"/>
      <c r="EK30" s="75"/>
      <c r="EY30" s="75"/>
      <c r="FM30" s="75"/>
      <c r="GA30" s="75"/>
      <c r="GO30" s="75"/>
      <c r="HC30" s="75"/>
      <c r="HQ30" s="75"/>
      <c r="IE30" s="75"/>
      <c r="IS30" s="75"/>
      <c r="JG30" s="75"/>
      <c r="JU30" s="75"/>
      <c r="KI30" s="75"/>
      <c r="KW30" s="75"/>
      <c r="LK30" s="75"/>
      <c r="LY30" s="75"/>
      <c r="MM30" s="75"/>
      <c r="NA30" s="75"/>
      <c r="NO30" s="75"/>
      <c r="OC30" s="75"/>
      <c r="OQ30" s="75"/>
      <c r="PE30" s="75"/>
      <c r="PS30" s="75"/>
      <c r="QG30" s="75"/>
      <c r="QU30" s="75"/>
      <c r="RI30" s="75"/>
      <c r="RW30" s="75"/>
      <c r="SK30" s="75"/>
      <c r="SY30" s="75"/>
      <c r="TM30" s="75"/>
      <c r="UA30" s="75"/>
      <c r="UO30" s="75"/>
      <c r="VC30" s="75"/>
      <c r="VQ30" s="75"/>
      <c r="WE30" s="75"/>
      <c r="WS30" s="75"/>
      <c r="XG30" s="75"/>
      <c r="XU30" s="75"/>
      <c r="YI30" s="75"/>
      <c r="YW30" s="75"/>
      <c r="ZK30" s="75"/>
      <c r="ZY30" s="75"/>
      <c r="AAM30" s="75"/>
      <c r="ABA30" s="75"/>
      <c r="ABO30" s="75"/>
      <c r="ACC30" s="75"/>
      <c r="ACQ30" s="75"/>
      <c r="ADE30" s="75"/>
      <c r="ADS30" s="75"/>
      <c r="AEG30" s="75"/>
      <c r="AEU30" s="75"/>
      <c r="AFI30" s="75"/>
      <c r="AFW30" s="75"/>
      <c r="AGK30" s="75"/>
      <c r="AGY30" s="75"/>
      <c r="AHM30" s="75"/>
      <c r="AIA30" s="75"/>
      <c r="AIO30" s="75"/>
      <c r="AJC30" s="75"/>
      <c r="AJQ30" s="75"/>
      <c r="AKE30" s="75"/>
      <c r="AKS30" s="75"/>
      <c r="ALG30" s="75"/>
      <c r="ALU30" s="75"/>
      <c r="AMI30" s="75"/>
      <c r="AMW30" s="75"/>
      <c r="ANK30" s="75"/>
      <c r="ANY30" s="75"/>
      <c r="AOM30" s="75"/>
      <c r="APA30" s="75"/>
      <c r="APO30" s="75"/>
      <c r="AQC30" s="75"/>
      <c r="AQQ30" s="75"/>
      <c r="ARE30" s="75"/>
      <c r="ARS30" s="75"/>
      <c r="ASG30" s="75"/>
      <c r="ASU30" s="75"/>
      <c r="ATI30" s="75"/>
      <c r="ATW30" s="75"/>
      <c r="AUK30" s="75"/>
      <c r="AUY30" s="75"/>
      <c r="AVM30" s="75"/>
      <c r="AWA30" s="75"/>
      <c r="AWO30" s="75"/>
      <c r="AXC30" s="75"/>
      <c r="AXQ30" s="75"/>
      <c r="AYE30" s="75"/>
      <c r="AYS30" s="75"/>
      <c r="AZG30" s="75"/>
      <c r="AZU30" s="75"/>
      <c r="BAI30" s="75"/>
      <c r="BAW30" s="75"/>
      <c r="BBK30" s="75"/>
      <c r="BBY30" s="75"/>
      <c r="BCM30" s="75"/>
      <c r="BDA30" s="75"/>
      <c r="BDO30" s="75"/>
      <c r="BEC30" s="75"/>
      <c r="BEQ30" s="75"/>
      <c r="BFE30" s="75"/>
      <c r="BFS30" s="75"/>
      <c r="BGG30" s="75"/>
      <c r="BGU30" s="75"/>
      <c r="BHI30" s="75"/>
      <c r="BHW30" s="75"/>
      <c r="BIK30" s="75"/>
      <c r="BIY30" s="75"/>
      <c r="BJM30" s="75"/>
      <c r="BKA30" s="75"/>
      <c r="BKO30" s="75"/>
      <c r="BLC30" s="75"/>
      <c r="BLQ30" s="75"/>
      <c r="BME30" s="75"/>
      <c r="BMS30" s="75"/>
      <c r="BNG30" s="75"/>
      <c r="BNU30" s="75"/>
      <c r="BOI30" s="75"/>
      <c r="BOW30" s="75"/>
      <c r="BPK30" s="75"/>
      <c r="BPY30" s="75"/>
      <c r="BQM30" s="75"/>
      <c r="BRA30" s="75"/>
      <c r="BRO30" s="75"/>
      <c r="BSC30" s="75"/>
      <c r="BSQ30" s="75"/>
      <c r="BTE30" s="75"/>
      <c r="BTS30" s="75"/>
      <c r="BUG30" s="75"/>
      <c r="BUU30" s="75"/>
      <c r="BVI30" s="75"/>
      <c r="BVW30" s="75"/>
      <c r="BWK30" s="75"/>
      <c r="BWY30" s="75"/>
      <c r="BXM30" s="75"/>
      <c r="BYA30" s="75"/>
      <c r="BYO30" s="75"/>
      <c r="BZC30" s="75"/>
      <c r="BZQ30" s="75"/>
      <c r="CAE30" s="75"/>
      <c r="CAS30" s="75"/>
      <c r="CBG30" s="75"/>
      <c r="CBU30" s="75"/>
      <c r="CCI30" s="75"/>
      <c r="CCW30" s="75"/>
      <c r="CDK30" s="75"/>
      <c r="CDY30" s="75"/>
      <c r="CEM30" s="75"/>
      <c r="CFA30" s="75"/>
      <c r="CFO30" s="75"/>
      <c r="CGC30" s="75"/>
      <c r="CGQ30" s="75"/>
      <c r="CHE30" s="75"/>
      <c r="CHS30" s="75"/>
      <c r="CIG30" s="75"/>
      <c r="CIU30" s="75"/>
      <c r="CJI30" s="75"/>
      <c r="CJW30" s="75"/>
      <c r="CKK30" s="75"/>
      <c r="CKY30" s="75"/>
      <c r="CLM30" s="75"/>
      <c r="CMA30" s="75"/>
      <c r="CMO30" s="75"/>
      <c r="CNC30" s="75"/>
      <c r="CNQ30" s="75"/>
      <c r="COE30" s="75"/>
      <c r="COS30" s="75"/>
      <c r="CPG30" s="75"/>
      <c r="CPU30" s="75"/>
      <c r="CQI30" s="75"/>
      <c r="CQW30" s="75"/>
      <c r="CRK30" s="75"/>
      <c r="CRY30" s="75"/>
      <c r="CSM30" s="75"/>
      <c r="CTA30" s="75"/>
      <c r="CTO30" s="75"/>
      <c r="CUC30" s="75"/>
      <c r="CUQ30" s="75"/>
      <c r="CVE30" s="75"/>
      <c r="CVS30" s="75"/>
      <c r="CWG30" s="75"/>
      <c r="CWU30" s="75"/>
      <c r="CXI30" s="75"/>
      <c r="CXW30" s="75"/>
      <c r="CYK30" s="75"/>
      <c r="CYY30" s="75"/>
      <c r="CZM30" s="75"/>
      <c r="DAA30" s="75"/>
      <c r="DAO30" s="75"/>
      <c r="DBC30" s="75"/>
      <c r="DBQ30" s="75"/>
      <c r="DCE30" s="75"/>
      <c r="DCS30" s="75"/>
      <c r="DDG30" s="75"/>
      <c r="DDU30" s="75"/>
      <c r="DEI30" s="75"/>
      <c r="DEW30" s="75"/>
      <c r="DFK30" s="75"/>
      <c r="DFY30" s="75"/>
      <c r="DGM30" s="75"/>
      <c r="DHA30" s="75"/>
      <c r="DHO30" s="75"/>
      <c r="DIC30" s="75"/>
      <c r="DIQ30" s="75"/>
      <c r="DJE30" s="75"/>
      <c r="DJS30" s="75"/>
      <c r="DKG30" s="75"/>
      <c r="DKU30" s="75"/>
      <c r="DLI30" s="75"/>
      <c r="DLW30" s="75"/>
      <c r="DMK30" s="75"/>
      <c r="DMY30" s="75"/>
      <c r="DNM30" s="75"/>
      <c r="DOA30" s="75"/>
      <c r="DOO30" s="75"/>
      <c r="DPC30" s="75"/>
      <c r="DPQ30" s="75"/>
      <c r="DQE30" s="75"/>
      <c r="DQS30" s="75"/>
      <c r="DRG30" s="75"/>
      <c r="DRU30" s="75"/>
      <c r="DSI30" s="75"/>
      <c r="DSW30" s="75"/>
      <c r="DTK30" s="75"/>
      <c r="DTY30" s="75"/>
      <c r="DUM30" s="75"/>
      <c r="DVA30" s="75"/>
      <c r="DVO30" s="75"/>
      <c r="DWC30" s="75"/>
      <c r="DWQ30" s="75"/>
      <c r="DXE30" s="75"/>
      <c r="DXS30" s="75"/>
      <c r="DYG30" s="75"/>
      <c r="DYU30" s="75"/>
      <c r="DZI30" s="75"/>
      <c r="DZW30" s="75"/>
      <c r="EAK30" s="75"/>
      <c r="EAY30" s="75"/>
      <c r="EBM30" s="75"/>
      <c r="ECA30" s="75"/>
      <c r="ECO30" s="75"/>
      <c r="EDC30" s="75"/>
      <c r="EDQ30" s="75"/>
      <c r="EEE30" s="75"/>
      <c r="EES30" s="75"/>
      <c r="EFG30" s="75"/>
      <c r="EFU30" s="75"/>
      <c r="EGI30" s="75"/>
      <c r="EGW30" s="75"/>
      <c r="EHK30" s="75"/>
      <c r="EHY30" s="75"/>
      <c r="EIM30" s="75"/>
      <c r="EJA30" s="75"/>
      <c r="EJO30" s="75"/>
      <c r="EKC30" s="75"/>
      <c r="EKQ30" s="75"/>
      <c r="ELE30" s="75"/>
      <c r="ELS30" s="75"/>
      <c r="EMG30" s="75"/>
      <c r="EMU30" s="75"/>
      <c r="ENI30" s="75"/>
      <c r="ENW30" s="75"/>
      <c r="EOK30" s="75"/>
      <c r="EOY30" s="75"/>
      <c r="EPM30" s="75"/>
      <c r="EQA30" s="75"/>
      <c r="EQO30" s="75"/>
      <c r="ERC30" s="75"/>
      <c r="ERQ30" s="75"/>
      <c r="ESE30" s="75"/>
      <c r="ESS30" s="75"/>
      <c r="ETG30" s="75"/>
      <c r="ETU30" s="75"/>
      <c r="EUI30" s="75"/>
      <c r="EUW30" s="75"/>
      <c r="EVK30" s="75"/>
      <c r="EVY30" s="75"/>
      <c r="EWM30" s="75"/>
      <c r="EXA30" s="75"/>
      <c r="EXO30" s="75"/>
      <c r="EYC30" s="75"/>
      <c r="EYQ30" s="75"/>
      <c r="EZE30" s="75"/>
      <c r="EZS30" s="75"/>
      <c r="FAG30" s="75"/>
      <c r="FAU30" s="75"/>
      <c r="FBI30" s="75"/>
      <c r="FBW30" s="75"/>
      <c r="FCK30" s="75"/>
      <c r="FCY30" s="75"/>
      <c r="FDM30" s="75"/>
      <c r="FEA30" s="75"/>
      <c r="FEO30" s="75"/>
      <c r="FFC30" s="75"/>
      <c r="FFQ30" s="75"/>
      <c r="FGE30" s="75"/>
      <c r="FGS30" s="75"/>
      <c r="FHG30" s="75"/>
      <c r="FHU30" s="75"/>
      <c r="FII30" s="75"/>
      <c r="FIW30" s="75"/>
      <c r="FJK30" s="75"/>
      <c r="FJY30" s="75"/>
      <c r="FKM30" s="75"/>
      <c r="FLA30" s="75"/>
      <c r="FLO30" s="75"/>
      <c r="FMC30" s="75"/>
      <c r="FMQ30" s="75"/>
      <c r="FNE30" s="75"/>
      <c r="FNS30" s="75"/>
      <c r="FOG30" s="75"/>
      <c r="FOU30" s="75"/>
      <c r="FPI30" s="75"/>
      <c r="FPW30" s="75"/>
      <c r="FQK30" s="75"/>
      <c r="FQY30" s="75"/>
      <c r="FRM30" s="75"/>
      <c r="FSA30" s="75"/>
      <c r="FSO30" s="75"/>
      <c r="FTC30" s="75"/>
      <c r="FTQ30" s="75"/>
      <c r="FUE30" s="75"/>
      <c r="FUS30" s="75"/>
      <c r="FVG30" s="75"/>
      <c r="FVU30" s="75"/>
      <c r="FWI30" s="75"/>
      <c r="FWW30" s="75"/>
      <c r="FXK30" s="75"/>
      <c r="FXY30" s="75"/>
      <c r="FYM30" s="75"/>
      <c r="FZA30" s="75"/>
      <c r="FZO30" s="75"/>
      <c r="GAC30" s="75"/>
      <c r="GAQ30" s="75"/>
      <c r="GBE30" s="75"/>
      <c r="GBS30" s="75"/>
      <c r="GCG30" s="75"/>
      <c r="GCU30" s="75"/>
      <c r="GDI30" s="75"/>
      <c r="GDW30" s="75"/>
      <c r="GEK30" s="75"/>
      <c r="GEY30" s="75"/>
      <c r="GFM30" s="75"/>
      <c r="GGA30" s="75"/>
      <c r="GGO30" s="75"/>
      <c r="GHC30" s="75"/>
      <c r="GHQ30" s="75"/>
      <c r="GIE30" s="75"/>
      <c r="GIS30" s="75"/>
      <c r="GJG30" s="75"/>
      <c r="GJU30" s="75"/>
      <c r="GKI30" s="75"/>
      <c r="GKW30" s="75"/>
      <c r="GLK30" s="75"/>
      <c r="GLY30" s="75"/>
      <c r="GMM30" s="75"/>
      <c r="GNA30" s="75"/>
      <c r="GNO30" s="75"/>
      <c r="GOC30" s="75"/>
      <c r="GOQ30" s="75"/>
      <c r="GPE30" s="75"/>
      <c r="GPS30" s="75"/>
      <c r="GQG30" s="75"/>
      <c r="GQU30" s="75"/>
      <c r="GRI30" s="75"/>
      <c r="GRW30" s="75"/>
      <c r="GSK30" s="75"/>
      <c r="GSY30" s="75"/>
      <c r="GTM30" s="75"/>
      <c r="GUA30" s="75"/>
      <c r="GUO30" s="75"/>
      <c r="GVC30" s="75"/>
      <c r="GVQ30" s="75"/>
      <c r="GWE30" s="75"/>
      <c r="GWS30" s="75"/>
      <c r="GXG30" s="75"/>
      <c r="GXU30" s="75"/>
      <c r="GYI30" s="75"/>
      <c r="GYW30" s="75"/>
      <c r="GZK30" s="75"/>
      <c r="GZY30" s="75"/>
      <c r="HAM30" s="75"/>
      <c r="HBA30" s="75"/>
      <c r="HBO30" s="75"/>
      <c r="HCC30" s="75"/>
      <c r="HCQ30" s="75"/>
      <c r="HDE30" s="75"/>
      <c r="HDS30" s="75"/>
      <c r="HEG30" s="75"/>
      <c r="HEU30" s="75"/>
      <c r="HFI30" s="75"/>
      <c r="HFW30" s="75"/>
      <c r="HGK30" s="75"/>
      <c r="HGY30" s="75"/>
      <c r="HHM30" s="75"/>
      <c r="HIA30" s="75"/>
      <c r="HIO30" s="75"/>
      <c r="HJC30" s="75"/>
      <c r="HJQ30" s="75"/>
      <c r="HKE30" s="75"/>
      <c r="HKS30" s="75"/>
      <c r="HLG30" s="75"/>
      <c r="HLU30" s="75"/>
      <c r="HMI30" s="75"/>
      <c r="HMW30" s="75"/>
      <c r="HNK30" s="75"/>
      <c r="HNY30" s="75"/>
      <c r="HOM30" s="75"/>
      <c r="HPA30" s="75"/>
      <c r="HPO30" s="75"/>
      <c r="HQC30" s="75"/>
      <c r="HQQ30" s="75"/>
      <c r="HRE30" s="75"/>
      <c r="HRS30" s="75"/>
      <c r="HSG30" s="75"/>
      <c r="HSU30" s="75"/>
      <c r="HTI30" s="75"/>
      <c r="HTW30" s="75"/>
      <c r="HUK30" s="75"/>
      <c r="HUY30" s="75"/>
      <c r="HVM30" s="75"/>
      <c r="HWA30" s="75"/>
      <c r="HWO30" s="75"/>
      <c r="HXC30" s="75"/>
      <c r="HXQ30" s="75"/>
      <c r="HYE30" s="75"/>
      <c r="HYS30" s="75"/>
      <c r="HZG30" s="75"/>
      <c r="HZU30" s="75"/>
      <c r="IAI30" s="75"/>
      <c r="IAW30" s="75"/>
      <c r="IBK30" s="75"/>
      <c r="IBY30" s="75"/>
      <c r="ICM30" s="75"/>
      <c r="IDA30" s="75"/>
      <c r="IDO30" s="75"/>
      <c r="IEC30" s="75"/>
      <c r="IEQ30" s="75"/>
      <c r="IFE30" s="75"/>
      <c r="IFS30" s="75"/>
      <c r="IGG30" s="75"/>
      <c r="IGU30" s="75"/>
      <c r="IHI30" s="75"/>
      <c r="IHW30" s="75"/>
      <c r="IIK30" s="75"/>
      <c r="IIY30" s="75"/>
      <c r="IJM30" s="75"/>
      <c r="IKA30" s="75"/>
      <c r="IKO30" s="75"/>
      <c r="ILC30" s="75"/>
      <c r="ILQ30" s="75"/>
      <c r="IME30" s="75"/>
      <c r="IMS30" s="75"/>
      <c r="ING30" s="75"/>
      <c r="INU30" s="75"/>
      <c r="IOI30" s="75"/>
      <c r="IOW30" s="75"/>
      <c r="IPK30" s="75"/>
      <c r="IPY30" s="75"/>
      <c r="IQM30" s="75"/>
      <c r="IRA30" s="75"/>
      <c r="IRO30" s="75"/>
      <c r="ISC30" s="75"/>
      <c r="ISQ30" s="75"/>
      <c r="ITE30" s="75"/>
      <c r="ITS30" s="75"/>
      <c r="IUG30" s="75"/>
      <c r="IUU30" s="75"/>
      <c r="IVI30" s="75"/>
      <c r="IVW30" s="75"/>
      <c r="IWK30" s="75"/>
      <c r="IWY30" s="75"/>
      <c r="IXM30" s="75"/>
      <c r="IYA30" s="75"/>
      <c r="IYO30" s="75"/>
      <c r="IZC30" s="75"/>
      <c r="IZQ30" s="75"/>
      <c r="JAE30" s="75"/>
      <c r="JAS30" s="75"/>
      <c r="JBG30" s="75"/>
      <c r="JBU30" s="75"/>
      <c r="JCI30" s="75"/>
      <c r="JCW30" s="75"/>
      <c r="JDK30" s="75"/>
      <c r="JDY30" s="75"/>
      <c r="JEM30" s="75"/>
      <c r="JFA30" s="75"/>
      <c r="JFO30" s="75"/>
      <c r="JGC30" s="75"/>
      <c r="JGQ30" s="75"/>
      <c r="JHE30" s="75"/>
      <c r="JHS30" s="75"/>
      <c r="JIG30" s="75"/>
      <c r="JIU30" s="75"/>
      <c r="JJI30" s="75"/>
      <c r="JJW30" s="75"/>
      <c r="JKK30" s="75"/>
      <c r="JKY30" s="75"/>
      <c r="JLM30" s="75"/>
      <c r="JMA30" s="75"/>
      <c r="JMO30" s="75"/>
      <c r="JNC30" s="75"/>
      <c r="JNQ30" s="75"/>
      <c r="JOE30" s="75"/>
      <c r="JOS30" s="75"/>
      <c r="JPG30" s="75"/>
      <c r="JPU30" s="75"/>
      <c r="JQI30" s="75"/>
      <c r="JQW30" s="75"/>
      <c r="JRK30" s="75"/>
      <c r="JRY30" s="75"/>
      <c r="JSM30" s="75"/>
      <c r="JTA30" s="75"/>
      <c r="JTO30" s="75"/>
      <c r="JUC30" s="75"/>
      <c r="JUQ30" s="75"/>
      <c r="JVE30" s="75"/>
      <c r="JVS30" s="75"/>
      <c r="JWG30" s="75"/>
      <c r="JWU30" s="75"/>
      <c r="JXI30" s="75"/>
      <c r="JXW30" s="75"/>
      <c r="JYK30" s="75"/>
      <c r="JYY30" s="75"/>
      <c r="JZM30" s="75"/>
      <c r="KAA30" s="75"/>
      <c r="KAO30" s="75"/>
      <c r="KBC30" s="75"/>
      <c r="KBQ30" s="75"/>
      <c r="KCE30" s="75"/>
      <c r="KCS30" s="75"/>
      <c r="KDG30" s="75"/>
      <c r="KDU30" s="75"/>
      <c r="KEI30" s="75"/>
      <c r="KEW30" s="75"/>
      <c r="KFK30" s="75"/>
      <c r="KFY30" s="75"/>
      <c r="KGM30" s="75"/>
      <c r="KHA30" s="75"/>
      <c r="KHO30" s="75"/>
      <c r="KIC30" s="75"/>
      <c r="KIQ30" s="75"/>
      <c r="KJE30" s="75"/>
      <c r="KJS30" s="75"/>
      <c r="KKG30" s="75"/>
      <c r="KKU30" s="75"/>
      <c r="KLI30" s="75"/>
      <c r="KLW30" s="75"/>
      <c r="KMK30" s="75"/>
      <c r="KMY30" s="75"/>
      <c r="KNM30" s="75"/>
      <c r="KOA30" s="75"/>
      <c r="KOO30" s="75"/>
      <c r="KPC30" s="75"/>
      <c r="KPQ30" s="75"/>
      <c r="KQE30" s="75"/>
      <c r="KQS30" s="75"/>
      <c r="KRG30" s="75"/>
      <c r="KRU30" s="75"/>
      <c r="KSI30" s="75"/>
      <c r="KSW30" s="75"/>
      <c r="KTK30" s="75"/>
      <c r="KTY30" s="75"/>
      <c r="KUM30" s="75"/>
      <c r="KVA30" s="75"/>
      <c r="KVO30" s="75"/>
      <c r="KWC30" s="75"/>
      <c r="KWQ30" s="75"/>
      <c r="KXE30" s="75"/>
      <c r="KXS30" s="75"/>
      <c r="KYG30" s="75"/>
      <c r="KYU30" s="75"/>
      <c r="KZI30" s="75"/>
      <c r="KZW30" s="75"/>
      <c r="LAK30" s="75"/>
      <c r="LAY30" s="75"/>
      <c r="LBM30" s="75"/>
      <c r="LCA30" s="75"/>
      <c r="LCO30" s="75"/>
      <c r="LDC30" s="75"/>
      <c r="LDQ30" s="75"/>
      <c r="LEE30" s="75"/>
      <c r="LES30" s="75"/>
      <c r="LFG30" s="75"/>
      <c r="LFU30" s="75"/>
      <c r="LGI30" s="75"/>
      <c r="LGW30" s="75"/>
      <c r="LHK30" s="75"/>
      <c r="LHY30" s="75"/>
      <c r="LIM30" s="75"/>
      <c r="LJA30" s="75"/>
      <c r="LJO30" s="75"/>
      <c r="LKC30" s="75"/>
      <c r="LKQ30" s="75"/>
      <c r="LLE30" s="75"/>
      <c r="LLS30" s="75"/>
      <c r="LMG30" s="75"/>
      <c r="LMU30" s="75"/>
      <c r="LNI30" s="75"/>
      <c r="LNW30" s="75"/>
      <c r="LOK30" s="75"/>
      <c r="LOY30" s="75"/>
      <c r="LPM30" s="75"/>
      <c r="LQA30" s="75"/>
      <c r="LQO30" s="75"/>
      <c r="LRC30" s="75"/>
      <c r="LRQ30" s="75"/>
      <c r="LSE30" s="75"/>
      <c r="LSS30" s="75"/>
      <c r="LTG30" s="75"/>
      <c r="LTU30" s="75"/>
      <c r="LUI30" s="75"/>
      <c r="LUW30" s="75"/>
      <c r="LVK30" s="75"/>
      <c r="LVY30" s="75"/>
      <c r="LWM30" s="75"/>
      <c r="LXA30" s="75"/>
      <c r="LXO30" s="75"/>
      <c r="LYC30" s="75"/>
      <c r="LYQ30" s="75"/>
      <c r="LZE30" s="75"/>
      <c r="LZS30" s="75"/>
      <c r="MAG30" s="75"/>
      <c r="MAU30" s="75"/>
      <c r="MBI30" s="75"/>
      <c r="MBW30" s="75"/>
      <c r="MCK30" s="75"/>
      <c r="MCY30" s="75"/>
      <c r="MDM30" s="75"/>
      <c r="MEA30" s="75"/>
      <c r="MEO30" s="75"/>
      <c r="MFC30" s="75"/>
      <c r="MFQ30" s="75"/>
      <c r="MGE30" s="75"/>
      <c r="MGS30" s="75"/>
      <c r="MHG30" s="75"/>
      <c r="MHU30" s="75"/>
      <c r="MII30" s="75"/>
      <c r="MIW30" s="75"/>
      <c r="MJK30" s="75"/>
      <c r="MJY30" s="75"/>
      <c r="MKM30" s="75"/>
      <c r="MLA30" s="75"/>
      <c r="MLO30" s="75"/>
      <c r="MMC30" s="75"/>
      <c r="MMQ30" s="75"/>
      <c r="MNE30" s="75"/>
      <c r="MNS30" s="75"/>
      <c r="MOG30" s="75"/>
      <c r="MOU30" s="75"/>
      <c r="MPI30" s="75"/>
      <c r="MPW30" s="75"/>
      <c r="MQK30" s="75"/>
      <c r="MQY30" s="75"/>
      <c r="MRM30" s="75"/>
      <c r="MSA30" s="75"/>
      <c r="MSO30" s="75"/>
      <c r="MTC30" s="75"/>
      <c r="MTQ30" s="75"/>
      <c r="MUE30" s="75"/>
      <c r="MUS30" s="75"/>
      <c r="MVG30" s="75"/>
      <c r="MVU30" s="75"/>
      <c r="MWI30" s="75"/>
      <c r="MWW30" s="75"/>
      <c r="MXK30" s="75"/>
      <c r="MXY30" s="75"/>
      <c r="MYM30" s="75"/>
      <c r="MZA30" s="75"/>
      <c r="MZO30" s="75"/>
      <c r="NAC30" s="75"/>
      <c r="NAQ30" s="75"/>
      <c r="NBE30" s="75"/>
      <c r="NBS30" s="75"/>
      <c r="NCG30" s="75"/>
      <c r="NCU30" s="75"/>
      <c r="NDI30" s="75"/>
      <c r="NDW30" s="75"/>
      <c r="NEK30" s="75"/>
      <c r="NEY30" s="75"/>
      <c r="NFM30" s="75"/>
      <c r="NGA30" s="75"/>
      <c r="NGO30" s="75"/>
      <c r="NHC30" s="75"/>
      <c r="NHQ30" s="75"/>
      <c r="NIE30" s="75"/>
      <c r="NIS30" s="75"/>
      <c r="NJG30" s="75"/>
      <c r="NJU30" s="75"/>
      <c r="NKI30" s="75"/>
      <c r="NKW30" s="75"/>
      <c r="NLK30" s="75"/>
      <c r="NLY30" s="75"/>
      <c r="NMM30" s="75"/>
      <c r="NNA30" s="75"/>
      <c r="NNO30" s="75"/>
      <c r="NOC30" s="75"/>
      <c r="NOQ30" s="75"/>
      <c r="NPE30" s="75"/>
      <c r="NPS30" s="75"/>
      <c r="NQG30" s="75"/>
      <c r="NQU30" s="75"/>
      <c r="NRI30" s="75"/>
      <c r="NRW30" s="75"/>
      <c r="NSK30" s="75"/>
      <c r="NSY30" s="75"/>
      <c r="NTM30" s="75"/>
      <c r="NUA30" s="75"/>
      <c r="NUO30" s="75"/>
      <c r="NVC30" s="75"/>
      <c r="NVQ30" s="75"/>
      <c r="NWE30" s="75"/>
      <c r="NWS30" s="75"/>
      <c r="NXG30" s="75"/>
      <c r="NXU30" s="75"/>
      <c r="NYI30" s="75"/>
      <c r="NYW30" s="75"/>
      <c r="NZK30" s="75"/>
      <c r="NZY30" s="75"/>
      <c r="OAM30" s="75"/>
      <c r="OBA30" s="75"/>
      <c r="OBO30" s="75"/>
      <c r="OCC30" s="75"/>
      <c r="OCQ30" s="75"/>
      <c r="ODE30" s="75"/>
      <c r="ODS30" s="75"/>
      <c r="OEG30" s="75"/>
      <c r="OEU30" s="75"/>
      <c r="OFI30" s="75"/>
      <c r="OFW30" s="75"/>
      <c r="OGK30" s="75"/>
      <c r="OGY30" s="75"/>
      <c r="OHM30" s="75"/>
      <c r="OIA30" s="75"/>
      <c r="OIO30" s="75"/>
      <c r="OJC30" s="75"/>
      <c r="OJQ30" s="75"/>
      <c r="OKE30" s="75"/>
      <c r="OKS30" s="75"/>
      <c r="OLG30" s="75"/>
      <c r="OLU30" s="75"/>
      <c r="OMI30" s="75"/>
      <c r="OMW30" s="75"/>
      <c r="ONK30" s="75"/>
      <c r="ONY30" s="75"/>
      <c r="OOM30" s="75"/>
      <c r="OPA30" s="75"/>
      <c r="OPO30" s="75"/>
      <c r="OQC30" s="75"/>
      <c r="OQQ30" s="75"/>
      <c r="ORE30" s="75"/>
      <c r="ORS30" s="75"/>
      <c r="OSG30" s="75"/>
      <c r="OSU30" s="75"/>
      <c r="OTI30" s="75"/>
      <c r="OTW30" s="75"/>
      <c r="OUK30" s="75"/>
      <c r="OUY30" s="75"/>
      <c r="OVM30" s="75"/>
      <c r="OWA30" s="75"/>
      <c r="OWO30" s="75"/>
      <c r="OXC30" s="75"/>
      <c r="OXQ30" s="75"/>
      <c r="OYE30" s="75"/>
      <c r="OYS30" s="75"/>
      <c r="OZG30" s="75"/>
      <c r="OZU30" s="75"/>
      <c r="PAI30" s="75"/>
      <c r="PAW30" s="75"/>
      <c r="PBK30" s="75"/>
      <c r="PBY30" s="75"/>
      <c r="PCM30" s="75"/>
      <c r="PDA30" s="75"/>
      <c r="PDO30" s="75"/>
      <c r="PEC30" s="75"/>
      <c r="PEQ30" s="75"/>
      <c r="PFE30" s="75"/>
      <c r="PFS30" s="75"/>
      <c r="PGG30" s="75"/>
      <c r="PGU30" s="75"/>
      <c r="PHI30" s="75"/>
      <c r="PHW30" s="75"/>
      <c r="PIK30" s="75"/>
      <c r="PIY30" s="75"/>
      <c r="PJM30" s="75"/>
      <c r="PKA30" s="75"/>
      <c r="PKO30" s="75"/>
      <c r="PLC30" s="75"/>
      <c r="PLQ30" s="75"/>
      <c r="PME30" s="75"/>
      <c r="PMS30" s="75"/>
      <c r="PNG30" s="75"/>
      <c r="PNU30" s="75"/>
      <c r="POI30" s="75"/>
      <c r="POW30" s="75"/>
      <c r="PPK30" s="75"/>
      <c r="PPY30" s="75"/>
      <c r="PQM30" s="75"/>
      <c r="PRA30" s="75"/>
      <c r="PRO30" s="75"/>
      <c r="PSC30" s="75"/>
      <c r="PSQ30" s="75"/>
      <c r="PTE30" s="75"/>
      <c r="PTS30" s="75"/>
      <c r="PUG30" s="75"/>
      <c r="PUU30" s="75"/>
      <c r="PVI30" s="75"/>
      <c r="PVW30" s="75"/>
      <c r="PWK30" s="75"/>
      <c r="PWY30" s="75"/>
      <c r="PXM30" s="75"/>
      <c r="PYA30" s="75"/>
      <c r="PYO30" s="75"/>
      <c r="PZC30" s="75"/>
      <c r="PZQ30" s="75"/>
      <c r="QAE30" s="75"/>
      <c r="QAS30" s="75"/>
      <c r="QBG30" s="75"/>
      <c r="QBU30" s="75"/>
      <c r="QCI30" s="75"/>
      <c r="QCW30" s="75"/>
      <c r="QDK30" s="75"/>
      <c r="QDY30" s="75"/>
      <c r="QEM30" s="75"/>
      <c r="QFA30" s="75"/>
      <c r="QFO30" s="75"/>
      <c r="QGC30" s="75"/>
      <c r="QGQ30" s="75"/>
      <c r="QHE30" s="75"/>
      <c r="QHS30" s="75"/>
      <c r="QIG30" s="75"/>
      <c r="QIU30" s="75"/>
      <c r="QJI30" s="75"/>
      <c r="QJW30" s="75"/>
      <c r="QKK30" s="75"/>
      <c r="QKY30" s="75"/>
      <c r="QLM30" s="75"/>
      <c r="QMA30" s="75"/>
      <c r="QMO30" s="75"/>
      <c r="QNC30" s="75"/>
      <c r="QNQ30" s="75"/>
      <c r="QOE30" s="75"/>
      <c r="QOS30" s="75"/>
      <c r="QPG30" s="75"/>
      <c r="QPU30" s="75"/>
      <c r="QQI30" s="75"/>
      <c r="QQW30" s="75"/>
      <c r="QRK30" s="75"/>
      <c r="QRY30" s="75"/>
      <c r="QSM30" s="75"/>
      <c r="QTA30" s="75"/>
      <c r="QTO30" s="75"/>
      <c r="QUC30" s="75"/>
      <c r="QUQ30" s="75"/>
      <c r="QVE30" s="75"/>
      <c r="QVS30" s="75"/>
      <c r="QWG30" s="75"/>
      <c r="QWU30" s="75"/>
      <c r="QXI30" s="75"/>
      <c r="QXW30" s="75"/>
      <c r="QYK30" s="75"/>
      <c r="QYY30" s="75"/>
      <c r="QZM30" s="75"/>
      <c r="RAA30" s="75"/>
      <c r="RAO30" s="75"/>
      <c r="RBC30" s="75"/>
      <c r="RBQ30" s="75"/>
      <c r="RCE30" s="75"/>
      <c r="RCS30" s="75"/>
      <c r="RDG30" s="75"/>
      <c r="RDU30" s="75"/>
      <c r="REI30" s="75"/>
      <c r="REW30" s="75"/>
      <c r="RFK30" s="75"/>
      <c r="RFY30" s="75"/>
      <c r="RGM30" s="75"/>
      <c r="RHA30" s="75"/>
      <c r="RHO30" s="75"/>
      <c r="RIC30" s="75"/>
      <c r="RIQ30" s="75"/>
      <c r="RJE30" s="75"/>
      <c r="RJS30" s="75"/>
      <c r="RKG30" s="75"/>
      <c r="RKU30" s="75"/>
      <c r="RLI30" s="75"/>
      <c r="RLW30" s="75"/>
      <c r="RMK30" s="75"/>
      <c r="RMY30" s="75"/>
      <c r="RNM30" s="75"/>
      <c r="ROA30" s="75"/>
      <c r="ROO30" s="75"/>
      <c r="RPC30" s="75"/>
      <c r="RPQ30" s="75"/>
      <c r="RQE30" s="75"/>
      <c r="RQS30" s="75"/>
      <c r="RRG30" s="75"/>
      <c r="RRU30" s="75"/>
      <c r="RSI30" s="75"/>
      <c r="RSW30" s="75"/>
      <c r="RTK30" s="75"/>
      <c r="RTY30" s="75"/>
      <c r="RUM30" s="75"/>
      <c r="RVA30" s="75"/>
      <c r="RVO30" s="75"/>
      <c r="RWC30" s="75"/>
      <c r="RWQ30" s="75"/>
      <c r="RXE30" s="75"/>
      <c r="RXS30" s="75"/>
      <c r="RYG30" s="75"/>
      <c r="RYU30" s="75"/>
      <c r="RZI30" s="75"/>
      <c r="RZW30" s="75"/>
      <c r="SAK30" s="75"/>
      <c r="SAY30" s="75"/>
      <c r="SBM30" s="75"/>
      <c r="SCA30" s="75"/>
      <c r="SCO30" s="75"/>
      <c r="SDC30" s="75"/>
      <c r="SDQ30" s="75"/>
      <c r="SEE30" s="75"/>
      <c r="SES30" s="75"/>
      <c r="SFG30" s="75"/>
      <c r="SFU30" s="75"/>
      <c r="SGI30" s="75"/>
      <c r="SGW30" s="75"/>
      <c r="SHK30" s="75"/>
      <c r="SHY30" s="75"/>
      <c r="SIM30" s="75"/>
      <c r="SJA30" s="75"/>
      <c r="SJO30" s="75"/>
      <c r="SKC30" s="75"/>
      <c r="SKQ30" s="75"/>
      <c r="SLE30" s="75"/>
      <c r="SLS30" s="75"/>
      <c r="SMG30" s="75"/>
      <c r="SMU30" s="75"/>
      <c r="SNI30" s="75"/>
      <c r="SNW30" s="75"/>
      <c r="SOK30" s="75"/>
      <c r="SOY30" s="75"/>
      <c r="SPM30" s="75"/>
      <c r="SQA30" s="75"/>
      <c r="SQO30" s="75"/>
      <c r="SRC30" s="75"/>
      <c r="SRQ30" s="75"/>
      <c r="SSE30" s="75"/>
      <c r="SSS30" s="75"/>
      <c r="STG30" s="75"/>
      <c r="STU30" s="75"/>
      <c r="SUI30" s="75"/>
      <c r="SUW30" s="75"/>
      <c r="SVK30" s="75"/>
      <c r="SVY30" s="75"/>
      <c r="SWM30" s="75"/>
      <c r="SXA30" s="75"/>
      <c r="SXO30" s="75"/>
      <c r="SYC30" s="75"/>
      <c r="SYQ30" s="75"/>
      <c r="SZE30" s="75"/>
      <c r="SZS30" s="75"/>
      <c r="TAG30" s="75"/>
      <c r="TAU30" s="75"/>
      <c r="TBI30" s="75"/>
      <c r="TBW30" s="75"/>
      <c r="TCK30" s="75"/>
      <c r="TCY30" s="75"/>
      <c r="TDM30" s="75"/>
      <c r="TEA30" s="75"/>
      <c r="TEO30" s="75"/>
      <c r="TFC30" s="75"/>
      <c r="TFQ30" s="75"/>
      <c r="TGE30" s="75"/>
      <c r="TGS30" s="75"/>
      <c r="THG30" s="75"/>
      <c r="THU30" s="75"/>
      <c r="TII30" s="75"/>
      <c r="TIW30" s="75"/>
      <c r="TJK30" s="75"/>
      <c r="TJY30" s="75"/>
      <c r="TKM30" s="75"/>
      <c r="TLA30" s="75"/>
      <c r="TLO30" s="75"/>
      <c r="TMC30" s="75"/>
      <c r="TMQ30" s="75"/>
      <c r="TNE30" s="75"/>
      <c r="TNS30" s="75"/>
      <c r="TOG30" s="75"/>
      <c r="TOU30" s="75"/>
      <c r="TPI30" s="75"/>
      <c r="TPW30" s="75"/>
      <c r="TQK30" s="75"/>
      <c r="TQY30" s="75"/>
      <c r="TRM30" s="75"/>
      <c r="TSA30" s="75"/>
      <c r="TSO30" s="75"/>
      <c r="TTC30" s="75"/>
      <c r="TTQ30" s="75"/>
      <c r="TUE30" s="75"/>
      <c r="TUS30" s="75"/>
      <c r="TVG30" s="75"/>
      <c r="TVU30" s="75"/>
      <c r="TWI30" s="75"/>
      <c r="TWW30" s="75"/>
      <c r="TXK30" s="75"/>
      <c r="TXY30" s="75"/>
      <c r="TYM30" s="75"/>
      <c r="TZA30" s="75"/>
      <c r="TZO30" s="75"/>
      <c r="UAC30" s="75"/>
      <c r="UAQ30" s="75"/>
      <c r="UBE30" s="75"/>
      <c r="UBS30" s="75"/>
      <c r="UCG30" s="75"/>
      <c r="UCU30" s="75"/>
      <c r="UDI30" s="75"/>
      <c r="UDW30" s="75"/>
      <c r="UEK30" s="75"/>
      <c r="UEY30" s="75"/>
      <c r="UFM30" s="75"/>
      <c r="UGA30" s="75"/>
      <c r="UGO30" s="75"/>
      <c r="UHC30" s="75"/>
      <c r="UHQ30" s="75"/>
      <c r="UIE30" s="75"/>
      <c r="UIS30" s="75"/>
      <c r="UJG30" s="75"/>
      <c r="UJU30" s="75"/>
      <c r="UKI30" s="75"/>
      <c r="UKW30" s="75"/>
      <c r="ULK30" s="75"/>
      <c r="ULY30" s="75"/>
      <c r="UMM30" s="75"/>
      <c r="UNA30" s="75"/>
      <c r="UNO30" s="75"/>
      <c r="UOC30" s="75"/>
      <c r="UOQ30" s="75"/>
      <c r="UPE30" s="75"/>
      <c r="UPS30" s="75"/>
      <c r="UQG30" s="75"/>
      <c r="UQU30" s="75"/>
      <c r="URI30" s="75"/>
      <c r="URW30" s="75"/>
      <c r="USK30" s="75"/>
      <c r="USY30" s="75"/>
      <c r="UTM30" s="75"/>
      <c r="UUA30" s="75"/>
      <c r="UUO30" s="75"/>
      <c r="UVC30" s="75"/>
      <c r="UVQ30" s="75"/>
      <c r="UWE30" s="75"/>
      <c r="UWS30" s="75"/>
      <c r="UXG30" s="75"/>
      <c r="UXU30" s="75"/>
      <c r="UYI30" s="75"/>
      <c r="UYW30" s="75"/>
      <c r="UZK30" s="75"/>
      <c r="UZY30" s="75"/>
      <c r="VAM30" s="75"/>
      <c r="VBA30" s="75"/>
      <c r="VBO30" s="75"/>
      <c r="VCC30" s="75"/>
      <c r="VCQ30" s="75"/>
      <c r="VDE30" s="75"/>
      <c r="VDS30" s="75"/>
      <c r="VEG30" s="75"/>
      <c r="VEU30" s="75"/>
      <c r="VFI30" s="75"/>
      <c r="VFW30" s="75"/>
      <c r="VGK30" s="75"/>
      <c r="VGY30" s="75"/>
      <c r="VHM30" s="75"/>
      <c r="VIA30" s="75"/>
      <c r="VIO30" s="75"/>
      <c r="VJC30" s="75"/>
      <c r="VJQ30" s="75"/>
      <c r="VKE30" s="75"/>
      <c r="VKS30" s="75"/>
      <c r="VLG30" s="75"/>
      <c r="VLU30" s="75"/>
      <c r="VMI30" s="75"/>
      <c r="VMW30" s="75"/>
      <c r="VNK30" s="75"/>
      <c r="VNY30" s="75"/>
      <c r="VOM30" s="75"/>
      <c r="VPA30" s="75"/>
      <c r="VPO30" s="75"/>
      <c r="VQC30" s="75"/>
      <c r="VQQ30" s="75"/>
      <c r="VRE30" s="75"/>
      <c r="VRS30" s="75"/>
      <c r="VSG30" s="75"/>
      <c r="VSU30" s="75"/>
      <c r="VTI30" s="75"/>
      <c r="VTW30" s="75"/>
      <c r="VUK30" s="75"/>
      <c r="VUY30" s="75"/>
      <c r="VVM30" s="75"/>
      <c r="VWA30" s="75"/>
      <c r="VWO30" s="75"/>
      <c r="VXC30" s="75"/>
      <c r="VXQ30" s="75"/>
      <c r="VYE30" s="75"/>
      <c r="VYS30" s="75"/>
      <c r="VZG30" s="75"/>
      <c r="VZU30" s="75"/>
      <c r="WAI30" s="75"/>
      <c r="WAW30" s="75"/>
      <c r="WBK30" s="75"/>
      <c r="WBY30" s="75"/>
      <c r="WCM30" s="75"/>
      <c r="WDA30" s="75"/>
      <c r="WDO30" s="75"/>
      <c r="WEC30" s="75"/>
      <c r="WEQ30" s="75"/>
      <c r="WFE30" s="75"/>
      <c r="WFS30" s="75"/>
      <c r="WGG30" s="75"/>
      <c r="WGU30" s="75"/>
      <c r="WHI30" s="75"/>
      <c r="WHW30" s="75"/>
      <c r="WIK30" s="75"/>
      <c r="WIY30" s="75"/>
      <c r="WJM30" s="75"/>
      <c r="WKA30" s="75"/>
      <c r="WKO30" s="75"/>
      <c r="WLC30" s="75"/>
      <c r="WLQ30" s="75"/>
      <c r="WME30" s="75"/>
      <c r="WMS30" s="75"/>
      <c r="WNG30" s="75"/>
      <c r="WNU30" s="75"/>
      <c r="WOI30" s="75"/>
      <c r="WOW30" s="75"/>
      <c r="WPK30" s="75"/>
      <c r="WPY30" s="75"/>
      <c r="WQM30" s="75"/>
      <c r="WRA30" s="75"/>
      <c r="WRO30" s="75"/>
      <c r="WSC30" s="75"/>
      <c r="WSQ30" s="75"/>
      <c r="WTE30" s="75"/>
      <c r="WTS30" s="75"/>
      <c r="WUG30" s="75"/>
      <c r="WUU30" s="75"/>
      <c r="WVI30" s="75"/>
      <c r="WVW30" s="75"/>
      <c r="WWK30" s="75"/>
      <c r="WWY30" s="75"/>
      <c r="WXM30" s="75"/>
      <c r="WYA30" s="75"/>
      <c r="WYO30" s="75"/>
      <c r="WZC30" s="75"/>
      <c r="WZQ30" s="75"/>
      <c r="XAE30" s="75"/>
      <c r="XAS30" s="75"/>
      <c r="XBG30" s="75"/>
      <c r="XBU30" s="75"/>
      <c r="XCI30" s="75"/>
      <c r="XCW30" s="75"/>
      <c r="XDK30" s="75"/>
      <c r="XDY30" s="75"/>
      <c r="XEM30" s="75"/>
      <c r="XFA30" s="75"/>
    </row>
    <row r="31" spans="1:1023 1037:2045 2059:3067 3081:4089 4103:5111 5125:6133 6147:7155 7169:8191 8205:9213 9227:10235 10249:11257 11271:12279 12293:13301 13315:14323 14337:15359 15373:16381" s="74" customFormat="1" x14ac:dyDescent="0.2">
      <c r="A31" s="119" t="s">
        <v>59</v>
      </c>
      <c r="B31" s="88">
        <f>B28-B32</f>
        <v>36167.929106748394</v>
      </c>
      <c r="C31" s="89">
        <f t="shared" ref="C31:BC31" si="11">C28-C32</f>
        <v>37918.398731106441</v>
      </c>
      <c r="D31" s="89">
        <f t="shared" si="11"/>
        <v>42704.596799158389</v>
      </c>
      <c r="E31" s="89">
        <f t="shared" si="11"/>
        <v>42581.643865850121</v>
      </c>
      <c r="F31" s="89">
        <f t="shared" si="11"/>
        <v>42687.991709301372</v>
      </c>
      <c r="G31" s="89">
        <f t="shared" si="11"/>
        <v>44605.184166315288</v>
      </c>
      <c r="H31" s="89">
        <f t="shared" si="11"/>
        <v>45906.453693666524</v>
      </c>
      <c r="I31" s="89">
        <f t="shared" si="11"/>
        <v>43562.324650103576</v>
      </c>
      <c r="J31" s="89">
        <f t="shared" si="11"/>
        <v>41385.318925736356</v>
      </c>
      <c r="K31" s="89">
        <f t="shared" si="11"/>
        <v>45538.636216914427</v>
      </c>
      <c r="L31" s="89">
        <f t="shared" si="11"/>
        <v>45566.203684865395</v>
      </c>
      <c r="M31" s="89">
        <f t="shared" si="11"/>
        <v>47530.368053025682</v>
      </c>
      <c r="N31" s="89">
        <f t="shared" si="11"/>
        <v>46867.810887457563</v>
      </c>
      <c r="O31" s="90">
        <f t="shared" si="11"/>
        <v>43432.91911490175</v>
      </c>
      <c r="P31" s="89">
        <f t="shared" si="11"/>
        <v>46096.50284997125</v>
      </c>
      <c r="Q31" s="89">
        <f t="shared" si="11"/>
        <v>43667.330256240573</v>
      </c>
      <c r="R31" s="89">
        <f t="shared" si="11"/>
        <v>45487.460567772883</v>
      </c>
      <c r="S31" s="89">
        <f t="shared" si="11"/>
        <v>43886.854953983981</v>
      </c>
      <c r="T31" s="89">
        <f t="shared" si="11"/>
        <v>45815.977169866812</v>
      </c>
      <c r="U31" s="89">
        <f t="shared" si="11"/>
        <v>50426.163880129337</v>
      </c>
      <c r="V31" s="89">
        <f t="shared" si="11"/>
        <v>50232.195289173484</v>
      </c>
      <c r="W31" s="89">
        <f t="shared" si="11"/>
        <v>50628.767855228354</v>
      </c>
      <c r="X31" s="89">
        <f t="shared" si="11"/>
        <v>55985.479576317484</v>
      </c>
      <c r="Y31" s="89">
        <f t="shared" si="11"/>
        <v>56477.793803758999</v>
      </c>
      <c r="Z31" s="89">
        <f t="shared" si="11"/>
        <v>58519.04486975084</v>
      </c>
      <c r="AA31" s="89">
        <f t="shared" si="11"/>
        <v>57827.399572835682</v>
      </c>
      <c r="AB31" s="89">
        <f t="shared" si="11"/>
        <v>59258.236737634616</v>
      </c>
      <c r="AC31" s="91">
        <f t="shared" si="11"/>
        <v>60100.023501027244</v>
      </c>
      <c r="AD31" s="91">
        <f t="shared" si="11"/>
        <v>62248.170971869178</v>
      </c>
      <c r="AE31" s="91">
        <f t="shared" si="11"/>
        <v>64989.977057957345</v>
      </c>
      <c r="AF31" s="91">
        <f t="shared" si="11"/>
        <v>67949.437709073623</v>
      </c>
      <c r="AG31" s="91">
        <f t="shared" si="11"/>
        <v>68846.507613614594</v>
      </c>
      <c r="AH31" s="91">
        <f t="shared" si="11"/>
        <v>71266.639107332128</v>
      </c>
      <c r="AI31" s="91">
        <f t="shared" si="11"/>
        <v>72801.495600774739</v>
      </c>
      <c r="AJ31" s="91">
        <f t="shared" si="11"/>
        <v>76033.369141318879</v>
      </c>
      <c r="AK31" s="91">
        <f t="shared" si="11"/>
        <v>77879.420354423797</v>
      </c>
      <c r="AL31" s="91">
        <f t="shared" si="11"/>
        <v>80218.9805289574</v>
      </c>
      <c r="AM31" s="91">
        <f t="shared" si="11"/>
        <v>82359.73319335733</v>
      </c>
      <c r="AN31" s="91">
        <f t="shared" si="11"/>
        <v>84357.829900188401</v>
      </c>
      <c r="AO31" s="89">
        <f t="shared" si="11"/>
        <v>88180.118729221562</v>
      </c>
      <c r="AP31" s="92">
        <f t="shared" si="11"/>
        <v>89090.108525238407</v>
      </c>
      <c r="AQ31" s="92">
        <f t="shared" si="11"/>
        <v>88456.490469865195</v>
      </c>
      <c r="AR31" s="92">
        <f t="shared" si="11"/>
        <v>86180.349130536488</v>
      </c>
      <c r="AS31" s="92">
        <f t="shared" si="11"/>
        <v>86520.273676240759</v>
      </c>
      <c r="AT31" s="92">
        <f t="shared" si="11"/>
        <v>86697.02931447787</v>
      </c>
      <c r="AU31" s="92">
        <f t="shared" si="11"/>
        <v>86737.817207891974</v>
      </c>
      <c r="AV31" s="92">
        <f t="shared" si="11"/>
        <v>84012.08089118381</v>
      </c>
      <c r="AW31" s="92">
        <f t="shared" si="11"/>
        <v>77899.999999999985</v>
      </c>
      <c r="AX31" s="92">
        <f t="shared" si="11"/>
        <v>77899.999999999985</v>
      </c>
      <c r="AY31" s="92">
        <f t="shared" si="11"/>
        <v>77800</v>
      </c>
      <c r="AZ31" s="92">
        <f t="shared" si="11"/>
        <v>79100</v>
      </c>
      <c r="BA31" s="92">
        <f t="shared" si="11"/>
        <v>80500</v>
      </c>
      <c r="BB31" s="92">
        <f t="shared" si="11"/>
        <v>81800</v>
      </c>
      <c r="BC31" s="92">
        <f t="shared" si="11"/>
        <v>81600</v>
      </c>
      <c r="BD31" s="92">
        <f>BD28-BD32</f>
        <v>81499.999999999985</v>
      </c>
      <c r="BE31" s="92">
        <f>BE28-BE32</f>
        <v>81399.999999999985</v>
      </c>
      <c r="BS31" s="75"/>
      <c r="CG31" s="75"/>
      <c r="CU31" s="75"/>
      <c r="DI31" s="75"/>
      <c r="DW31" s="75"/>
      <c r="EK31" s="75"/>
      <c r="EY31" s="75"/>
      <c r="FM31" s="75"/>
      <c r="GA31" s="75"/>
      <c r="GO31" s="75"/>
      <c r="HC31" s="75"/>
      <c r="HQ31" s="75"/>
      <c r="IE31" s="75"/>
      <c r="IS31" s="75"/>
      <c r="JG31" s="75"/>
      <c r="JU31" s="75"/>
      <c r="KI31" s="75"/>
      <c r="KW31" s="75"/>
      <c r="LK31" s="75"/>
      <c r="LY31" s="75"/>
      <c r="MM31" s="75"/>
      <c r="NA31" s="75"/>
      <c r="NO31" s="75"/>
      <c r="OC31" s="75"/>
      <c r="OQ31" s="75"/>
      <c r="PE31" s="75"/>
      <c r="PS31" s="75"/>
      <c r="QG31" s="75"/>
      <c r="QU31" s="75"/>
      <c r="RI31" s="75"/>
      <c r="RW31" s="75"/>
      <c r="SK31" s="75"/>
      <c r="SY31" s="75"/>
      <c r="TM31" s="75"/>
      <c r="UA31" s="75"/>
      <c r="UO31" s="75"/>
      <c r="VC31" s="75"/>
      <c r="VQ31" s="75"/>
      <c r="WE31" s="75"/>
      <c r="WS31" s="75"/>
      <c r="XG31" s="75"/>
      <c r="XU31" s="75"/>
      <c r="YI31" s="75"/>
      <c r="YW31" s="75"/>
      <c r="ZK31" s="75"/>
      <c r="ZY31" s="75"/>
      <c r="AAM31" s="75"/>
      <c r="ABA31" s="75"/>
      <c r="ABO31" s="75"/>
      <c r="ACC31" s="75"/>
      <c r="ACQ31" s="75"/>
      <c r="ADE31" s="75"/>
      <c r="ADS31" s="75"/>
      <c r="AEG31" s="75"/>
      <c r="AEU31" s="75"/>
      <c r="AFI31" s="75"/>
      <c r="AFW31" s="75"/>
      <c r="AGK31" s="75"/>
      <c r="AGY31" s="75"/>
      <c r="AHM31" s="75"/>
      <c r="AIA31" s="75"/>
      <c r="AIO31" s="75"/>
      <c r="AJC31" s="75"/>
      <c r="AJQ31" s="75"/>
      <c r="AKE31" s="75"/>
      <c r="AKS31" s="75"/>
      <c r="ALG31" s="75"/>
      <c r="ALU31" s="75"/>
      <c r="AMI31" s="75"/>
      <c r="AMW31" s="75"/>
      <c r="ANK31" s="75"/>
      <c r="ANY31" s="75"/>
      <c r="AOM31" s="75"/>
      <c r="APA31" s="75"/>
      <c r="APO31" s="75"/>
      <c r="AQC31" s="75"/>
      <c r="AQQ31" s="75"/>
      <c r="ARE31" s="75"/>
      <c r="ARS31" s="75"/>
      <c r="ASG31" s="75"/>
      <c r="ASU31" s="75"/>
      <c r="ATI31" s="75"/>
      <c r="ATW31" s="75"/>
      <c r="AUK31" s="75"/>
      <c r="AUY31" s="75"/>
      <c r="AVM31" s="75"/>
      <c r="AWA31" s="75"/>
      <c r="AWO31" s="75"/>
      <c r="AXC31" s="75"/>
      <c r="AXQ31" s="75"/>
      <c r="AYE31" s="75"/>
      <c r="AYS31" s="75"/>
      <c r="AZG31" s="75"/>
      <c r="AZU31" s="75"/>
      <c r="BAI31" s="75"/>
      <c r="BAW31" s="75"/>
      <c r="BBK31" s="75"/>
      <c r="BBY31" s="75"/>
      <c r="BCM31" s="75"/>
      <c r="BDA31" s="75"/>
      <c r="BDO31" s="75"/>
      <c r="BEC31" s="75"/>
      <c r="BEQ31" s="75"/>
      <c r="BFE31" s="75"/>
      <c r="BFS31" s="75"/>
      <c r="BGG31" s="75"/>
      <c r="BGU31" s="75"/>
      <c r="BHI31" s="75"/>
      <c r="BHW31" s="75"/>
      <c r="BIK31" s="75"/>
      <c r="BIY31" s="75"/>
      <c r="BJM31" s="75"/>
      <c r="BKA31" s="75"/>
      <c r="BKO31" s="75"/>
      <c r="BLC31" s="75"/>
      <c r="BLQ31" s="75"/>
      <c r="BME31" s="75"/>
      <c r="BMS31" s="75"/>
      <c r="BNG31" s="75"/>
      <c r="BNU31" s="75"/>
      <c r="BOI31" s="75"/>
      <c r="BOW31" s="75"/>
      <c r="BPK31" s="75"/>
      <c r="BPY31" s="75"/>
      <c r="BQM31" s="75"/>
      <c r="BRA31" s="75"/>
      <c r="BRO31" s="75"/>
      <c r="BSC31" s="75"/>
      <c r="BSQ31" s="75"/>
      <c r="BTE31" s="75"/>
      <c r="BTS31" s="75"/>
      <c r="BUG31" s="75"/>
      <c r="BUU31" s="75"/>
      <c r="BVI31" s="75"/>
      <c r="BVW31" s="75"/>
      <c r="BWK31" s="75"/>
      <c r="BWY31" s="75"/>
      <c r="BXM31" s="75"/>
      <c r="BYA31" s="75"/>
      <c r="BYO31" s="75"/>
      <c r="BZC31" s="75"/>
      <c r="BZQ31" s="75"/>
      <c r="CAE31" s="75"/>
      <c r="CAS31" s="75"/>
      <c r="CBG31" s="75"/>
      <c r="CBU31" s="75"/>
      <c r="CCI31" s="75"/>
      <c r="CCW31" s="75"/>
      <c r="CDK31" s="75"/>
      <c r="CDY31" s="75"/>
      <c r="CEM31" s="75"/>
      <c r="CFA31" s="75"/>
      <c r="CFO31" s="75"/>
      <c r="CGC31" s="75"/>
      <c r="CGQ31" s="75"/>
      <c r="CHE31" s="75"/>
      <c r="CHS31" s="75"/>
      <c r="CIG31" s="75"/>
      <c r="CIU31" s="75"/>
      <c r="CJI31" s="75"/>
      <c r="CJW31" s="75"/>
      <c r="CKK31" s="75"/>
      <c r="CKY31" s="75"/>
      <c r="CLM31" s="75"/>
      <c r="CMA31" s="75"/>
      <c r="CMO31" s="75"/>
      <c r="CNC31" s="75"/>
      <c r="CNQ31" s="75"/>
      <c r="COE31" s="75"/>
      <c r="COS31" s="75"/>
      <c r="CPG31" s="75"/>
      <c r="CPU31" s="75"/>
      <c r="CQI31" s="75"/>
      <c r="CQW31" s="75"/>
      <c r="CRK31" s="75"/>
      <c r="CRY31" s="75"/>
      <c r="CSM31" s="75"/>
      <c r="CTA31" s="75"/>
      <c r="CTO31" s="75"/>
      <c r="CUC31" s="75"/>
      <c r="CUQ31" s="75"/>
      <c r="CVE31" s="75"/>
      <c r="CVS31" s="75"/>
      <c r="CWG31" s="75"/>
      <c r="CWU31" s="75"/>
      <c r="CXI31" s="75"/>
      <c r="CXW31" s="75"/>
      <c r="CYK31" s="75"/>
      <c r="CYY31" s="75"/>
      <c r="CZM31" s="75"/>
      <c r="DAA31" s="75"/>
      <c r="DAO31" s="75"/>
      <c r="DBC31" s="75"/>
      <c r="DBQ31" s="75"/>
      <c r="DCE31" s="75"/>
      <c r="DCS31" s="75"/>
      <c r="DDG31" s="75"/>
      <c r="DDU31" s="75"/>
      <c r="DEI31" s="75"/>
      <c r="DEW31" s="75"/>
      <c r="DFK31" s="75"/>
      <c r="DFY31" s="75"/>
      <c r="DGM31" s="75"/>
      <c r="DHA31" s="75"/>
      <c r="DHO31" s="75"/>
      <c r="DIC31" s="75"/>
      <c r="DIQ31" s="75"/>
      <c r="DJE31" s="75"/>
      <c r="DJS31" s="75"/>
      <c r="DKG31" s="75"/>
      <c r="DKU31" s="75"/>
      <c r="DLI31" s="75"/>
      <c r="DLW31" s="75"/>
      <c r="DMK31" s="75"/>
      <c r="DMY31" s="75"/>
      <c r="DNM31" s="75"/>
      <c r="DOA31" s="75"/>
      <c r="DOO31" s="75"/>
      <c r="DPC31" s="75"/>
      <c r="DPQ31" s="75"/>
      <c r="DQE31" s="75"/>
      <c r="DQS31" s="75"/>
      <c r="DRG31" s="75"/>
      <c r="DRU31" s="75"/>
      <c r="DSI31" s="75"/>
      <c r="DSW31" s="75"/>
      <c r="DTK31" s="75"/>
      <c r="DTY31" s="75"/>
      <c r="DUM31" s="75"/>
      <c r="DVA31" s="75"/>
      <c r="DVO31" s="75"/>
      <c r="DWC31" s="75"/>
      <c r="DWQ31" s="75"/>
      <c r="DXE31" s="75"/>
      <c r="DXS31" s="75"/>
      <c r="DYG31" s="75"/>
      <c r="DYU31" s="75"/>
      <c r="DZI31" s="75"/>
      <c r="DZW31" s="75"/>
      <c r="EAK31" s="75"/>
      <c r="EAY31" s="75"/>
      <c r="EBM31" s="75"/>
      <c r="ECA31" s="75"/>
      <c r="ECO31" s="75"/>
      <c r="EDC31" s="75"/>
      <c r="EDQ31" s="75"/>
      <c r="EEE31" s="75"/>
      <c r="EES31" s="75"/>
      <c r="EFG31" s="75"/>
      <c r="EFU31" s="75"/>
      <c r="EGI31" s="75"/>
      <c r="EGW31" s="75"/>
      <c r="EHK31" s="75"/>
      <c r="EHY31" s="75"/>
      <c r="EIM31" s="75"/>
      <c r="EJA31" s="75"/>
      <c r="EJO31" s="75"/>
      <c r="EKC31" s="75"/>
      <c r="EKQ31" s="75"/>
      <c r="ELE31" s="75"/>
      <c r="ELS31" s="75"/>
      <c r="EMG31" s="75"/>
      <c r="EMU31" s="75"/>
      <c r="ENI31" s="75"/>
      <c r="ENW31" s="75"/>
      <c r="EOK31" s="75"/>
      <c r="EOY31" s="75"/>
      <c r="EPM31" s="75"/>
      <c r="EQA31" s="75"/>
      <c r="EQO31" s="75"/>
      <c r="ERC31" s="75"/>
      <c r="ERQ31" s="75"/>
      <c r="ESE31" s="75"/>
      <c r="ESS31" s="75"/>
      <c r="ETG31" s="75"/>
      <c r="ETU31" s="75"/>
      <c r="EUI31" s="75"/>
      <c r="EUW31" s="75"/>
      <c r="EVK31" s="75"/>
      <c r="EVY31" s="75"/>
      <c r="EWM31" s="75"/>
      <c r="EXA31" s="75"/>
      <c r="EXO31" s="75"/>
      <c r="EYC31" s="75"/>
      <c r="EYQ31" s="75"/>
      <c r="EZE31" s="75"/>
      <c r="EZS31" s="75"/>
      <c r="FAG31" s="75"/>
      <c r="FAU31" s="75"/>
      <c r="FBI31" s="75"/>
      <c r="FBW31" s="75"/>
      <c r="FCK31" s="75"/>
      <c r="FCY31" s="75"/>
      <c r="FDM31" s="75"/>
      <c r="FEA31" s="75"/>
      <c r="FEO31" s="75"/>
      <c r="FFC31" s="75"/>
      <c r="FFQ31" s="75"/>
      <c r="FGE31" s="75"/>
      <c r="FGS31" s="75"/>
      <c r="FHG31" s="75"/>
      <c r="FHU31" s="75"/>
      <c r="FII31" s="75"/>
      <c r="FIW31" s="75"/>
      <c r="FJK31" s="75"/>
      <c r="FJY31" s="75"/>
      <c r="FKM31" s="75"/>
      <c r="FLA31" s="75"/>
      <c r="FLO31" s="75"/>
      <c r="FMC31" s="75"/>
      <c r="FMQ31" s="75"/>
      <c r="FNE31" s="75"/>
      <c r="FNS31" s="75"/>
      <c r="FOG31" s="75"/>
      <c r="FOU31" s="75"/>
      <c r="FPI31" s="75"/>
      <c r="FPW31" s="75"/>
      <c r="FQK31" s="75"/>
      <c r="FQY31" s="75"/>
      <c r="FRM31" s="75"/>
      <c r="FSA31" s="75"/>
      <c r="FSO31" s="75"/>
      <c r="FTC31" s="75"/>
      <c r="FTQ31" s="75"/>
      <c r="FUE31" s="75"/>
      <c r="FUS31" s="75"/>
      <c r="FVG31" s="75"/>
      <c r="FVU31" s="75"/>
      <c r="FWI31" s="75"/>
      <c r="FWW31" s="75"/>
      <c r="FXK31" s="75"/>
      <c r="FXY31" s="75"/>
      <c r="FYM31" s="75"/>
      <c r="FZA31" s="75"/>
      <c r="FZO31" s="75"/>
      <c r="GAC31" s="75"/>
      <c r="GAQ31" s="75"/>
      <c r="GBE31" s="75"/>
      <c r="GBS31" s="75"/>
      <c r="GCG31" s="75"/>
      <c r="GCU31" s="75"/>
      <c r="GDI31" s="75"/>
      <c r="GDW31" s="75"/>
      <c r="GEK31" s="75"/>
      <c r="GEY31" s="75"/>
      <c r="GFM31" s="75"/>
      <c r="GGA31" s="75"/>
      <c r="GGO31" s="75"/>
      <c r="GHC31" s="75"/>
      <c r="GHQ31" s="75"/>
      <c r="GIE31" s="75"/>
      <c r="GIS31" s="75"/>
      <c r="GJG31" s="75"/>
      <c r="GJU31" s="75"/>
      <c r="GKI31" s="75"/>
      <c r="GKW31" s="75"/>
      <c r="GLK31" s="75"/>
      <c r="GLY31" s="75"/>
      <c r="GMM31" s="75"/>
      <c r="GNA31" s="75"/>
      <c r="GNO31" s="75"/>
      <c r="GOC31" s="75"/>
      <c r="GOQ31" s="75"/>
      <c r="GPE31" s="75"/>
      <c r="GPS31" s="75"/>
      <c r="GQG31" s="75"/>
      <c r="GQU31" s="75"/>
      <c r="GRI31" s="75"/>
      <c r="GRW31" s="75"/>
      <c r="GSK31" s="75"/>
      <c r="GSY31" s="75"/>
      <c r="GTM31" s="75"/>
      <c r="GUA31" s="75"/>
      <c r="GUO31" s="75"/>
      <c r="GVC31" s="75"/>
      <c r="GVQ31" s="75"/>
      <c r="GWE31" s="75"/>
      <c r="GWS31" s="75"/>
      <c r="GXG31" s="75"/>
      <c r="GXU31" s="75"/>
      <c r="GYI31" s="75"/>
      <c r="GYW31" s="75"/>
      <c r="GZK31" s="75"/>
      <c r="GZY31" s="75"/>
      <c r="HAM31" s="75"/>
      <c r="HBA31" s="75"/>
      <c r="HBO31" s="75"/>
      <c r="HCC31" s="75"/>
      <c r="HCQ31" s="75"/>
      <c r="HDE31" s="75"/>
      <c r="HDS31" s="75"/>
      <c r="HEG31" s="75"/>
      <c r="HEU31" s="75"/>
      <c r="HFI31" s="75"/>
      <c r="HFW31" s="75"/>
      <c r="HGK31" s="75"/>
      <c r="HGY31" s="75"/>
      <c r="HHM31" s="75"/>
      <c r="HIA31" s="75"/>
      <c r="HIO31" s="75"/>
      <c r="HJC31" s="75"/>
      <c r="HJQ31" s="75"/>
      <c r="HKE31" s="75"/>
      <c r="HKS31" s="75"/>
      <c r="HLG31" s="75"/>
      <c r="HLU31" s="75"/>
      <c r="HMI31" s="75"/>
      <c r="HMW31" s="75"/>
      <c r="HNK31" s="75"/>
      <c r="HNY31" s="75"/>
      <c r="HOM31" s="75"/>
      <c r="HPA31" s="75"/>
      <c r="HPO31" s="75"/>
      <c r="HQC31" s="75"/>
      <c r="HQQ31" s="75"/>
      <c r="HRE31" s="75"/>
      <c r="HRS31" s="75"/>
      <c r="HSG31" s="75"/>
      <c r="HSU31" s="75"/>
      <c r="HTI31" s="75"/>
      <c r="HTW31" s="75"/>
      <c r="HUK31" s="75"/>
      <c r="HUY31" s="75"/>
      <c r="HVM31" s="75"/>
      <c r="HWA31" s="75"/>
      <c r="HWO31" s="75"/>
      <c r="HXC31" s="75"/>
      <c r="HXQ31" s="75"/>
      <c r="HYE31" s="75"/>
      <c r="HYS31" s="75"/>
      <c r="HZG31" s="75"/>
      <c r="HZU31" s="75"/>
      <c r="IAI31" s="75"/>
      <c r="IAW31" s="75"/>
      <c r="IBK31" s="75"/>
      <c r="IBY31" s="75"/>
      <c r="ICM31" s="75"/>
      <c r="IDA31" s="75"/>
      <c r="IDO31" s="75"/>
      <c r="IEC31" s="75"/>
      <c r="IEQ31" s="75"/>
      <c r="IFE31" s="75"/>
      <c r="IFS31" s="75"/>
      <c r="IGG31" s="75"/>
      <c r="IGU31" s="75"/>
      <c r="IHI31" s="75"/>
      <c r="IHW31" s="75"/>
      <c r="IIK31" s="75"/>
      <c r="IIY31" s="75"/>
      <c r="IJM31" s="75"/>
      <c r="IKA31" s="75"/>
      <c r="IKO31" s="75"/>
      <c r="ILC31" s="75"/>
      <c r="ILQ31" s="75"/>
      <c r="IME31" s="75"/>
      <c r="IMS31" s="75"/>
      <c r="ING31" s="75"/>
      <c r="INU31" s="75"/>
      <c r="IOI31" s="75"/>
      <c r="IOW31" s="75"/>
      <c r="IPK31" s="75"/>
      <c r="IPY31" s="75"/>
      <c r="IQM31" s="75"/>
      <c r="IRA31" s="75"/>
      <c r="IRO31" s="75"/>
      <c r="ISC31" s="75"/>
      <c r="ISQ31" s="75"/>
      <c r="ITE31" s="75"/>
      <c r="ITS31" s="75"/>
      <c r="IUG31" s="75"/>
      <c r="IUU31" s="75"/>
      <c r="IVI31" s="75"/>
      <c r="IVW31" s="75"/>
      <c r="IWK31" s="75"/>
      <c r="IWY31" s="75"/>
      <c r="IXM31" s="75"/>
      <c r="IYA31" s="75"/>
      <c r="IYO31" s="75"/>
      <c r="IZC31" s="75"/>
      <c r="IZQ31" s="75"/>
      <c r="JAE31" s="75"/>
      <c r="JAS31" s="75"/>
      <c r="JBG31" s="75"/>
      <c r="JBU31" s="75"/>
      <c r="JCI31" s="75"/>
      <c r="JCW31" s="75"/>
      <c r="JDK31" s="75"/>
      <c r="JDY31" s="75"/>
      <c r="JEM31" s="75"/>
      <c r="JFA31" s="75"/>
      <c r="JFO31" s="75"/>
      <c r="JGC31" s="75"/>
      <c r="JGQ31" s="75"/>
      <c r="JHE31" s="75"/>
      <c r="JHS31" s="75"/>
      <c r="JIG31" s="75"/>
      <c r="JIU31" s="75"/>
      <c r="JJI31" s="75"/>
      <c r="JJW31" s="75"/>
      <c r="JKK31" s="75"/>
      <c r="JKY31" s="75"/>
      <c r="JLM31" s="75"/>
      <c r="JMA31" s="75"/>
      <c r="JMO31" s="75"/>
      <c r="JNC31" s="75"/>
      <c r="JNQ31" s="75"/>
      <c r="JOE31" s="75"/>
      <c r="JOS31" s="75"/>
      <c r="JPG31" s="75"/>
      <c r="JPU31" s="75"/>
      <c r="JQI31" s="75"/>
      <c r="JQW31" s="75"/>
      <c r="JRK31" s="75"/>
      <c r="JRY31" s="75"/>
      <c r="JSM31" s="75"/>
      <c r="JTA31" s="75"/>
      <c r="JTO31" s="75"/>
      <c r="JUC31" s="75"/>
      <c r="JUQ31" s="75"/>
      <c r="JVE31" s="75"/>
      <c r="JVS31" s="75"/>
      <c r="JWG31" s="75"/>
      <c r="JWU31" s="75"/>
      <c r="JXI31" s="75"/>
      <c r="JXW31" s="75"/>
      <c r="JYK31" s="75"/>
      <c r="JYY31" s="75"/>
      <c r="JZM31" s="75"/>
      <c r="KAA31" s="75"/>
      <c r="KAO31" s="75"/>
      <c r="KBC31" s="75"/>
      <c r="KBQ31" s="75"/>
      <c r="KCE31" s="75"/>
      <c r="KCS31" s="75"/>
      <c r="KDG31" s="75"/>
      <c r="KDU31" s="75"/>
      <c r="KEI31" s="75"/>
      <c r="KEW31" s="75"/>
      <c r="KFK31" s="75"/>
      <c r="KFY31" s="75"/>
      <c r="KGM31" s="75"/>
      <c r="KHA31" s="75"/>
      <c r="KHO31" s="75"/>
      <c r="KIC31" s="75"/>
      <c r="KIQ31" s="75"/>
      <c r="KJE31" s="75"/>
      <c r="KJS31" s="75"/>
      <c r="KKG31" s="75"/>
      <c r="KKU31" s="75"/>
      <c r="KLI31" s="75"/>
      <c r="KLW31" s="75"/>
      <c r="KMK31" s="75"/>
      <c r="KMY31" s="75"/>
      <c r="KNM31" s="75"/>
      <c r="KOA31" s="75"/>
      <c r="KOO31" s="75"/>
      <c r="KPC31" s="75"/>
      <c r="KPQ31" s="75"/>
      <c r="KQE31" s="75"/>
      <c r="KQS31" s="75"/>
      <c r="KRG31" s="75"/>
      <c r="KRU31" s="75"/>
      <c r="KSI31" s="75"/>
      <c r="KSW31" s="75"/>
      <c r="KTK31" s="75"/>
      <c r="KTY31" s="75"/>
      <c r="KUM31" s="75"/>
      <c r="KVA31" s="75"/>
      <c r="KVO31" s="75"/>
      <c r="KWC31" s="75"/>
      <c r="KWQ31" s="75"/>
      <c r="KXE31" s="75"/>
      <c r="KXS31" s="75"/>
      <c r="KYG31" s="75"/>
      <c r="KYU31" s="75"/>
      <c r="KZI31" s="75"/>
      <c r="KZW31" s="75"/>
      <c r="LAK31" s="75"/>
      <c r="LAY31" s="75"/>
      <c r="LBM31" s="75"/>
      <c r="LCA31" s="75"/>
      <c r="LCO31" s="75"/>
      <c r="LDC31" s="75"/>
      <c r="LDQ31" s="75"/>
      <c r="LEE31" s="75"/>
      <c r="LES31" s="75"/>
      <c r="LFG31" s="75"/>
      <c r="LFU31" s="75"/>
      <c r="LGI31" s="75"/>
      <c r="LGW31" s="75"/>
      <c r="LHK31" s="75"/>
      <c r="LHY31" s="75"/>
      <c r="LIM31" s="75"/>
      <c r="LJA31" s="75"/>
      <c r="LJO31" s="75"/>
      <c r="LKC31" s="75"/>
      <c r="LKQ31" s="75"/>
      <c r="LLE31" s="75"/>
      <c r="LLS31" s="75"/>
      <c r="LMG31" s="75"/>
      <c r="LMU31" s="75"/>
      <c r="LNI31" s="75"/>
      <c r="LNW31" s="75"/>
      <c r="LOK31" s="75"/>
      <c r="LOY31" s="75"/>
      <c r="LPM31" s="75"/>
      <c r="LQA31" s="75"/>
      <c r="LQO31" s="75"/>
      <c r="LRC31" s="75"/>
      <c r="LRQ31" s="75"/>
      <c r="LSE31" s="75"/>
      <c r="LSS31" s="75"/>
      <c r="LTG31" s="75"/>
      <c r="LTU31" s="75"/>
      <c r="LUI31" s="75"/>
      <c r="LUW31" s="75"/>
      <c r="LVK31" s="75"/>
      <c r="LVY31" s="75"/>
      <c r="LWM31" s="75"/>
      <c r="LXA31" s="75"/>
      <c r="LXO31" s="75"/>
      <c r="LYC31" s="75"/>
      <c r="LYQ31" s="75"/>
      <c r="LZE31" s="75"/>
      <c r="LZS31" s="75"/>
      <c r="MAG31" s="75"/>
      <c r="MAU31" s="75"/>
      <c r="MBI31" s="75"/>
      <c r="MBW31" s="75"/>
      <c r="MCK31" s="75"/>
      <c r="MCY31" s="75"/>
      <c r="MDM31" s="75"/>
      <c r="MEA31" s="75"/>
      <c r="MEO31" s="75"/>
      <c r="MFC31" s="75"/>
      <c r="MFQ31" s="75"/>
      <c r="MGE31" s="75"/>
      <c r="MGS31" s="75"/>
      <c r="MHG31" s="75"/>
      <c r="MHU31" s="75"/>
      <c r="MII31" s="75"/>
      <c r="MIW31" s="75"/>
      <c r="MJK31" s="75"/>
      <c r="MJY31" s="75"/>
      <c r="MKM31" s="75"/>
      <c r="MLA31" s="75"/>
      <c r="MLO31" s="75"/>
      <c r="MMC31" s="75"/>
      <c r="MMQ31" s="75"/>
      <c r="MNE31" s="75"/>
      <c r="MNS31" s="75"/>
      <c r="MOG31" s="75"/>
      <c r="MOU31" s="75"/>
      <c r="MPI31" s="75"/>
      <c r="MPW31" s="75"/>
      <c r="MQK31" s="75"/>
      <c r="MQY31" s="75"/>
      <c r="MRM31" s="75"/>
      <c r="MSA31" s="75"/>
      <c r="MSO31" s="75"/>
      <c r="MTC31" s="75"/>
      <c r="MTQ31" s="75"/>
      <c r="MUE31" s="75"/>
      <c r="MUS31" s="75"/>
      <c r="MVG31" s="75"/>
      <c r="MVU31" s="75"/>
      <c r="MWI31" s="75"/>
      <c r="MWW31" s="75"/>
      <c r="MXK31" s="75"/>
      <c r="MXY31" s="75"/>
      <c r="MYM31" s="75"/>
      <c r="MZA31" s="75"/>
      <c r="MZO31" s="75"/>
      <c r="NAC31" s="75"/>
      <c r="NAQ31" s="75"/>
      <c r="NBE31" s="75"/>
      <c r="NBS31" s="75"/>
      <c r="NCG31" s="75"/>
      <c r="NCU31" s="75"/>
      <c r="NDI31" s="75"/>
      <c r="NDW31" s="75"/>
      <c r="NEK31" s="75"/>
      <c r="NEY31" s="75"/>
      <c r="NFM31" s="75"/>
      <c r="NGA31" s="75"/>
      <c r="NGO31" s="75"/>
      <c r="NHC31" s="75"/>
      <c r="NHQ31" s="75"/>
      <c r="NIE31" s="75"/>
      <c r="NIS31" s="75"/>
      <c r="NJG31" s="75"/>
      <c r="NJU31" s="75"/>
      <c r="NKI31" s="75"/>
      <c r="NKW31" s="75"/>
      <c r="NLK31" s="75"/>
      <c r="NLY31" s="75"/>
      <c r="NMM31" s="75"/>
      <c r="NNA31" s="75"/>
      <c r="NNO31" s="75"/>
      <c r="NOC31" s="75"/>
      <c r="NOQ31" s="75"/>
      <c r="NPE31" s="75"/>
      <c r="NPS31" s="75"/>
      <c r="NQG31" s="75"/>
      <c r="NQU31" s="75"/>
      <c r="NRI31" s="75"/>
      <c r="NRW31" s="75"/>
      <c r="NSK31" s="75"/>
      <c r="NSY31" s="75"/>
      <c r="NTM31" s="75"/>
      <c r="NUA31" s="75"/>
      <c r="NUO31" s="75"/>
      <c r="NVC31" s="75"/>
      <c r="NVQ31" s="75"/>
      <c r="NWE31" s="75"/>
      <c r="NWS31" s="75"/>
      <c r="NXG31" s="75"/>
      <c r="NXU31" s="75"/>
      <c r="NYI31" s="75"/>
      <c r="NYW31" s="75"/>
      <c r="NZK31" s="75"/>
      <c r="NZY31" s="75"/>
      <c r="OAM31" s="75"/>
      <c r="OBA31" s="75"/>
      <c r="OBO31" s="75"/>
      <c r="OCC31" s="75"/>
      <c r="OCQ31" s="75"/>
      <c r="ODE31" s="75"/>
      <c r="ODS31" s="75"/>
      <c r="OEG31" s="75"/>
      <c r="OEU31" s="75"/>
      <c r="OFI31" s="75"/>
      <c r="OFW31" s="75"/>
      <c r="OGK31" s="75"/>
      <c r="OGY31" s="75"/>
      <c r="OHM31" s="75"/>
      <c r="OIA31" s="75"/>
      <c r="OIO31" s="75"/>
      <c r="OJC31" s="75"/>
      <c r="OJQ31" s="75"/>
      <c r="OKE31" s="75"/>
      <c r="OKS31" s="75"/>
      <c r="OLG31" s="75"/>
      <c r="OLU31" s="75"/>
      <c r="OMI31" s="75"/>
      <c r="OMW31" s="75"/>
      <c r="ONK31" s="75"/>
      <c r="ONY31" s="75"/>
      <c r="OOM31" s="75"/>
      <c r="OPA31" s="75"/>
      <c r="OPO31" s="75"/>
      <c r="OQC31" s="75"/>
      <c r="OQQ31" s="75"/>
      <c r="ORE31" s="75"/>
      <c r="ORS31" s="75"/>
      <c r="OSG31" s="75"/>
      <c r="OSU31" s="75"/>
      <c r="OTI31" s="75"/>
      <c r="OTW31" s="75"/>
      <c r="OUK31" s="75"/>
      <c r="OUY31" s="75"/>
      <c r="OVM31" s="75"/>
      <c r="OWA31" s="75"/>
      <c r="OWO31" s="75"/>
      <c r="OXC31" s="75"/>
      <c r="OXQ31" s="75"/>
      <c r="OYE31" s="75"/>
      <c r="OYS31" s="75"/>
      <c r="OZG31" s="75"/>
      <c r="OZU31" s="75"/>
      <c r="PAI31" s="75"/>
      <c r="PAW31" s="75"/>
      <c r="PBK31" s="75"/>
      <c r="PBY31" s="75"/>
      <c r="PCM31" s="75"/>
      <c r="PDA31" s="75"/>
      <c r="PDO31" s="75"/>
      <c r="PEC31" s="75"/>
      <c r="PEQ31" s="75"/>
      <c r="PFE31" s="75"/>
      <c r="PFS31" s="75"/>
      <c r="PGG31" s="75"/>
      <c r="PGU31" s="75"/>
      <c r="PHI31" s="75"/>
      <c r="PHW31" s="75"/>
      <c r="PIK31" s="75"/>
      <c r="PIY31" s="75"/>
      <c r="PJM31" s="75"/>
      <c r="PKA31" s="75"/>
      <c r="PKO31" s="75"/>
      <c r="PLC31" s="75"/>
      <c r="PLQ31" s="75"/>
      <c r="PME31" s="75"/>
      <c r="PMS31" s="75"/>
      <c r="PNG31" s="75"/>
      <c r="PNU31" s="75"/>
      <c r="POI31" s="75"/>
      <c r="POW31" s="75"/>
      <c r="PPK31" s="75"/>
      <c r="PPY31" s="75"/>
      <c r="PQM31" s="75"/>
      <c r="PRA31" s="75"/>
      <c r="PRO31" s="75"/>
      <c r="PSC31" s="75"/>
      <c r="PSQ31" s="75"/>
      <c r="PTE31" s="75"/>
      <c r="PTS31" s="75"/>
      <c r="PUG31" s="75"/>
      <c r="PUU31" s="75"/>
      <c r="PVI31" s="75"/>
      <c r="PVW31" s="75"/>
      <c r="PWK31" s="75"/>
      <c r="PWY31" s="75"/>
      <c r="PXM31" s="75"/>
      <c r="PYA31" s="75"/>
      <c r="PYO31" s="75"/>
      <c r="PZC31" s="75"/>
      <c r="PZQ31" s="75"/>
      <c r="QAE31" s="75"/>
      <c r="QAS31" s="75"/>
      <c r="QBG31" s="75"/>
      <c r="QBU31" s="75"/>
      <c r="QCI31" s="75"/>
      <c r="QCW31" s="75"/>
      <c r="QDK31" s="75"/>
      <c r="QDY31" s="75"/>
      <c r="QEM31" s="75"/>
      <c r="QFA31" s="75"/>
      <c r="QFO31" s="75"/>
      <c r="QGC31" s="75"/>
      <c r="QGQ31" s="75"/>
      <c r="QHE31" s="75"/>
      <c r="QHS31" s="75"/>
      <c r="QIG31" s="75"/>
      <c r="QIU31" s="75"/>
      <c r="QJI31" s="75"/>
      <c r="QJW31" s="75"/>
      <c r="QKK31" s="75"/>
      <c r="QKY31" s="75"/>
      <c r="QLM31" s="75"/>
      <c r="QMA31" s="75"/>
      <c r="QMO31" s="75"/>
      <c r="QNC31" s="75"/>
      <c r="QNQ31" s="75"/>
      <c r="QOE31" s="75"/>
      <c r="QOS31" s="75"/>
      <c r="QPG31" s="75"/>
      <c r="QPU31" s="75"/>
      <c r="QQI31" s="75"/>
      <c r="QQW31" s="75"/>
      <c r="QRK31" s="75"/>
      <c r="QRY31" s="75"/>
      <c r="QSM31" s="75"/>
      <c r="QTA31" s="75"/>
      <c r="QTO31" s="75"/>
      <c r="QUC31" s="75"/>
      <c r="QUQ31" s="75"/>
      <c r="QVE31" s="75"/>
      <c r="QVS31" s="75"/>
      <c r="QWG31" s="75"/>
      <c r="QWU31" s="75"/>
      <c r="QXI31" s="75"/>
      <c r="QXW31" s="75"/>
      <c r="QYK31" s="75"/>
      <c r="QYY31" s="75"/>
      <c r="QZM31" s="75"/>
      <c r="RAA31" s="75"/>
      <c r="RAO31" s="75"/>
      <c r="RBC31" s="75"/>
      <c r="RBQ31" s="75"/>
      <c r="RCE31" s="75"/>
      <c r="RCS31" s="75"/>
      <c r="RDG31" s="75"/>
      <c r="RDU31" s="75"/>
      <c r="REI31" s="75"/>
      <c r="REW31" s="75"/>
      <c r="RFK31" s="75"/>
      <c r="RFY31" s="75"/>
      <c r="RGM31" s="75"/>
      <c r="RHA31" s="75"/>
      <c r="RHO31" s="75"/>
      <c r="RIC31" s="75"/>
      <c r="RIQ31" s="75"/>
      <c r="RJE31" s="75"/>
      <c r="RJS31" s="75"/>
      <c r="RKG31" s="75"/>
      <c r="RKU31" s="75"/>
      <c r="RLI31" s="75"/>
      <c r="RLW31" s="75"/>
      <c r="RMK31" s="75"/>
      <c r="RMY31" s="75"/>
      <c r="RNM31" s="75"/>
      <c r="ROA31" s="75"/>
      <c r="ROO31" s="75"/>
      <c r="RPC31" s="75"/>
      <c r="RPQ31" s="75"/>
      <c r="RQE31" s="75"/>
      <c r="RQS31" s="75"/>
      <c r="RRG31" s="75"/>
      <c r="RRU31" s="75"/>
      <c r="RSI31" s="75"/>
      <c r="RSW31" s="75"/>
      <c r="RTK31" s="75"/>
      <c r="RTY31" s="75"/>
      <c r="RUM31" s="75"/>
      <c r="RVA31" s="75"/>
      <c r="RVO31" s="75"/>
      <c r="RWC31" s="75"/>
      <c r="RWQ31" s="75"/>
      <c r="RXE31" s="75"/>
      <c r="RXS31" s="75"/>
      <c r="RYG31" s="75"/>
      <c r="RYU31" s="75"/>
      <c r="RZI31" s="75"/>
      <c r="RZW31" s="75"/>
      <c r="SAK31" s="75"/>
      <c r="SAY31" s="75"/>
      <c r="SBM31" s="75"/>
      <c r="SCA31" s="75"/>
      <c r="SCO31" s="75"/>
      <c r="SDC31" s="75"/>
      <c r="SDQ31" s="75"/>
      <c r="SEE31" s="75"/>
      <c r="SES31" s="75"/>
      <c r="SFG31" s="75"/>
      <c r="SFU31" s="75"/>
      <c r="SGI31" s="75"/>
      <c r="SGW31" s="75"/>
      <c r="SHK31" s="75"/>
      <c r="SHY31" s="75"/>
      <c r="SIM31" s="75"/>
      <c r="SJA31" s="75"/>
      <c r="SJO31" s="75"/>
      <c r="SKC31" s="75"/>
      <c r="SKQ31" s="75"/>
      <c r="SLE31" s="75"/>
      <c r="SLS31" s="75"/>
      <c r="SMG31" s="75"/>
      <c r="SMU31" s="75"/>
      <c r="SNI31" s="75"/>
      <c r="SNW31" s="75"/>
      <c r="SOK31" s="75"/>
      <c r="SOY31" s="75"/>
      <c r="SPM31" s="75"/>
      <c r="SQA31" s="75"/>
      <c r="SQO31" s="75"/>
      <c r="SRC31" s="75"/>
      <c r="SRQ31" s="75"/>
      <c r="SSE31" s="75"/>
      <c r="SSS31" s="75"/>
      <c r="STG31" s="75"/>
      <c r="STU31" s="75"/>
      <c r="SUI31" s="75"/>
      <c r="SUW31" s="75"/>
      <c r="SVK31" s="75"/>
      <c r="SVY31" s="75"/>
      <c r="SWM31" s="75"/>
      <c r="SXA31" s="75"/>
      <c r="SXO31" s="75"/>
      <c r="SYC31" s="75"/>
      <c r="SYQ31" s="75"/>
      <c r="SZE31" s="75"/>
      <c r="SZS31" s="75"/>
      <c r="TAG31" s="75"/>
      <c r="TAU31" s="75"/>
      <c r="TBI31" s="75"/>
      <c r="TBW31" s="75"/>
      <c r="TCK31" s="75"/>
      <c r="TCY31" s="75"/>
      <c r="TDM31" s="75"/>
      <c r="TEA31" s="75"/>
      <c r="TEO31" s="75"/>
      <c r="TFC31" s="75"/>
      <c r="TFQ31" s="75"/>
      <c r="TGE31" s="75"/>
      <c r="TGS31" s="75"/>
      <c r="THG31" s="75"/>
      <c r="THU31" s="75"/>
      <c r="TII31" s="75"/>
      <c r="TIW31" s="75"/>
      <c r="TJK31" s="75"/>
      <c r="TJY31" s="75"/>
      <c r="TKM31" s="75"/>
      <c r="TLA31" s="75"/>
      <c r="TLO31" s="75"/>
      <c r="TMC31" s="75"/>
      <c r="TMQ31" s="75"/>
      <c r="TNE31" s="75"/>
      <c r="TNS31" s="75"/>
      <c r="TOG31" s="75"/>
      <c r="TOU31" s="75"/>
      <c r="TPI31" s="75"/>
      <c r="TPW31" s="75"/>
      <c r="TQK31" s="75"/>
      <c r="TQY31" s="75"/>
      <c r="TRM31" s="75"/>
      <c r="TSA31" s="75"/>
      <c r="TSO31" s="75"/>
      <c r="TTC31" s="75"/>
      <c r="TTQ31" s="75"/>
      <c r="TUE31" s="75"/>
      <c r="TUS31" s="75"/>
      <c r="TVG31" s="75"/>
      <c r="TVU31" s="75"/>
      <c r="TWI31" s="75"/>
      <c r="TWW31" s="75"/>
      <c r="TXK31" s="75"/>
      <c r="TXY31" s="75"/>
      <c r="TYM31" s="75"/>
      <c r="TZA31" s="75"/>
      <c r="TZO31" s="75"/>
      <c r="UAC31" s="75"/>
      <c r="UAQ31" s="75"/>
      <c r="UBE31" s="75"/>
      <c r="UBS31" s="75"/>
      <c r="UCG31" s="75"/>
      <c r="UCU31" s="75"/>
      <c r="UDI31" s="75"/>
      <c r="UDW31" s="75"/>
      <c r="UEK31" s="75"/>
      <c r="UEY31" s="75"/>
      <c r="UFM31" s="75"/>
      <c r="UGA31" s="75"/>
      <c r="UGO31" s="75"/>
      <c r="UHC31" s="75"/>
      <c r="UHQ31" s="75"/>
      <c r="UIE31" s="75"/>
      <c r="UIS31" s="75"/>
      <c r="UJG31" s="75"/>
      <c r="UJU31" s="75"/>
      <c r="UKI31" s="75"/>
      <c r="UKW31" s="75"/>
      <c r="ULK31" s="75"/>
      <c r="ULY31" s="75"/>
      <c r="UMM31" s="75"/>
      <c r="UNA31" s="75"/>
      <c r="UNO31" s="75"/>
      <c r="UOC31" s="75"/>
      <c r="UOQ31" s="75"/>
      <c r="UPE31" s="75"/>
      <c r="UPS31" s="75"/>
      <c r="UQG31" s="75"/>
      <c r="UQU31" s="75"/>
      <c r="URI31" s="75"/>
      <c r="URW31" s="75"/>
      <c r="USK31" s="75"/>
      <c r="USY31" s="75"/>
      <c r="UTM31" s="75"/>
      <c r="UUA31" s="75"/>
      <c r="UUO31" s="75"/>
      <c r="UVC31" s="75"/>
      <c r="UVQ31" s="75"/>
      <c r="UWE31" s="75"/>
      <c r="UWS31" s="75"/>
      <c r="UXG31" s="75"/>
      <c r="UXU31" s="75"/>
      <c r="UYI31" s="75"/>
      <c r="UYW31" s="75"/>
      <c r="UZK31" s="75"/>
      <c r="UZY31" s="75"/>
      <c r="VAM31" s="75"/>
      <c r="VBA31" s="75"/>
      <c r="VBO31" s="75"/>
      <c r="VCC31" s="75"/>
      <c r="VCQ31" s="75"/>
      <c r="VDE31" s="75"/>
      <c r="VDS31" s="75"/>
      <c r="VEG31" s="75"/>
      <c r="VEU31" s="75"/>
      <c r="VFI31" s="75"/>
      <c r="VFW31" s="75"/>
      <c r="VGK31" s="75"/>
      <c r="VGY31" s="75"/>
      <c r="VHM31" s="75"/>
      <c r="VIA31" s="75"/>
      <c r="VIO31" s="75"/>
      <c r="VJC31" s="75"/>
      <c r="VJQ31" s="75"/>
      <c r="VKE31" s="75"/>
      <c r="VKS31" s="75"/>
      <c r="VLG31" s="75"/>
      <c r="VLU31" s="75"/>
      <c r="VMI31" s="75"/>
      <c r="VMW31" s="75"/>
      <c r="VNK31" s="75"/>
      <c r="VNY31" s="75"/>
      <c r="VOM31" s="75"/>
      <c r="VPA31" s="75"/>
      <c r="VPO31" s="75"/>
      <c r="VQC31" s="75"/>
      <c r="VQQ31" s="75"/>
      <c r="VRE31" s="75"/>
      <c r="VRS31" s="75"/>
      <c r="VSG31" s="75"/>
      <c r="VSU31" s="75"/>
      <c r="VTI31" s="75"/>
      <c r="VTW31" s="75"/>
      <c r="VUK31" s="75"/>
      <c r="VUY31" s="75"/>
      <c r="VVM31" s="75"/>
      <c r="VWA31" s="75"/>
      <c r="VWO31" s="75"/>
      <c r="VXC31" s="75"/>
      <c r="VXQ31" s="75"/>
      <c r="VYE31" s="75"/>
      <c r="VYS31" s="75"/>
      <c r="VZG31" s="75"/>
      <c r="VZU31" s="75"/>
      <c r="WAI31" s="75"/>
      <c r="WAW31" s="75"/>
      <c r="WBK31" s="75"/>
      <c r="WBY31" s="75"/>
      <c r="WCM31" s="75"/>
      <c r="WDA31" s="75"/>
      <c r="WDO31" s="75"/>
      <c r="WEC31" s="75"/>
      <c r="WEQ31" s="75"/>
      <c r="WFE31" s="75"/>
      <c r="WFS31" s="75"/>
      <c r="WGG31" s="75"/>
      <c r="WGU31" s="75"/>
      <c r="WHI31" s="75"/>
      <c r="WHW31" s="75"/>
      <c r="WIK31" s="75"/>
      <c r="WIY31" s="75"/>
      <c r="WJM31" s="75"/>
      <c r="WKA31" s="75"/>
      <c r="WKO31" s="75"/>
      <c r="WLC31" s="75"/>
      <c r="WLQ31" s="75"/>
      <c r="WME31" s="75"/>
      <c r="WMS31" s="75"/>
      <c r="WNG31" s="75"/>
      <c r="WNU31" s="75"/>
      <c r="WOI31" s="75"/>
      <c r="WOW31" s="75"/>
      <c r="WPK31" s="75"/>
      <c r="WPY31" s="75"/>
      <c r="WQM31" s="75"/>
      <c r="WRA31" s="75"/>
      <c r="WRO31" s="75"/>
      <c r="WSC31" s="75"/>
      <c r="WSQ31" s="75"/>
      <c r="WTE31" s="75"/>
      <c r="WTS31" s="75"/>
      <c r="WUG31" s="75"/>
      <c r="WUU31" s="75"/>
      <c r="WVI31" s="75"/>
      <c r="WVW31" s="75"/>
      <c r="WWK31" s="75"/>
      <c r="WWY31" s="75"/>
      <c r="WXM31" s="75"/>
      <c r="WYA31" s="75"/>
      <c r="WYO31" s="75"/>
      <c r="WZC31" s="75"/>
      <c r="WZQ31" s="75"/>
      <c r="XAE31" s="75"/>
      <c r="XAS31" s="75"/>
      <c r="XBG31" s="75"/>
      <c r="XBU31" s="75"/>
      <c r="XCI31" s="75"/>
      <c r="XCW31" s="75"/>
      <c r="XDK31" s="75"/>
      <c r="XDY31" s="75"/>
      <c r="XEM31" s="75"/>
      <c r="XFA31" s="75"/>
    </row>
    <row r="32" spans="1:1023 1037:2045 2059:3067 3081:4089 4103:5111 5125:6133 6147:7155 7169:8191 8205:9213 9227:10235 10249:11257 11271:12279 12293:13301 13315:14323 14337:15359 15373:16381" s="74" customFormat="1" x14ac:dyDescent="0.2">
      <c r="A32" s="125" t="s">
        <v>97</v>
      </c>
      <c r="B32" s="93">
        <f>(('[1]Canada Soy Complex'!AH$179+'[1]Mexico Soy Complex'!D$29)*1.102311)+'[8]Soy Complex'!AK$31</f>
        <v>377.74665000000005</v>
      </c>
      <c r="C32" s="94">
        <f>(('[1]Canada Soy Complex'!AI$179+'[1]Mexico Soy Complex'!E$29)*1.102311)+'[8]Soy Complex'!AL$31</f>
        <v>380.358205</v>
      </c>
      <c r="D32" s="94">
        <f>(('[1]Canada Soy Complex'!AJ$179+'[1]Mexico Soy Complex'!F$29)*1.102311)+'[8]Soy Complex'!AM$31</f>
        <v>390.33609375000003</v>
      </c>
      <c r="E32" s="94">
        <f>(('[1]Canada Soy Complex'!AK$179+'[1]Mexico Soy Complex'!G$29)*1.102311)+'[8]Soy Complex'!AN$31</f>
        <v>518.06030699999997</v>
      </c>
      <c r="F32" s="94">
        <f>(('[1]Canada Soy Complex'!AL$179+'[1]Mexico Soy Complex'!H$29)*1.102311)+'[8]Soy Complex'!AO$31</f>
        <v>485.15326950000002</v>
      </c>
      <c r="G32" s="94">
        <f>(('[1]Canada Soy Complex'!AM$179+'[1]Mexico Soy Complex'!I$29)*1.102311)+'[8]Soy Complex'!AP$31</f>
        <v>566.92664075000005</v>
      </c>
      <c r="H32" s="94">
        <f>(('[1]Canada Soy Complex'!AN$179+'[1]Mexico Soy Complex'!J$29)*1.102311)+'[8]Soy Complex'!AQ$31</f>
        <v>407.55127200000004</v>
      </c>
      <c r="I32" s="94">
        <f>(('[1]Canada Soy Complex'!AO$179+'[1]Mexico Soy Complex'!K$29)*1.102311)+'[8]Soy Complex'!AR$31</f>
        <v>396.27790074999996</v>
      </c>
      <c r="J32" s="94">
        <f>(('[1]Canada Soy Complex'!AP$179+'[1]Mexico Soy Complex'!L$29)*1.102311)+'[8]Soy Complex'!AS$31</f>
        <v>301.82437600000003</v>
      </c>
      <c r="K32" s="94">
        <f>(('[1]Canada Soy Complex'!AQ$179+'[1]Mexico Soy Complex'!M$29)*1.102311)+'[8]Soy Complex'!AT$31</f>
        <v>249.23734775000003</v>
      </c>
      <c r="L32" s="94">
        <f>(('[1]Canada Soy Complex'!AR$179+'[1]Mexico Soy Complex'!N$29)*1.102311)+'[8]Soy Complex'!AU$31</f>
        <v>469.40956949999998</v>
      </c>
      <c r="M32" s="94">
        <f>(('[1]Canada Soy Complex'!AS$179+'[1]Mexico Soy Complex'!O$29)*1.102311)+'[8]Soy Complex'!AV$31</f>
        <v>622.49669775000007</v>
      </c>
      <c r="N32" s="94">
        <f>(('[1]Canada Soy Complex'!AT$179+'[1]Mexico Soy Complex'!P$29)*1.102311)+'[8]Soy Complex'!AW$31</f>
        <v>428.38194199999998</v>
      </c>
      <c r="O32" s="95">
        <f>(('[1]Canada Soy Complex'!AU$179+'[1]Mexico Soy Complex'!Q$29)*1.102311)+'[8]Soy Complex'!AX$31</f>
        <v>382.409674</v>
      </c>
      <c r="P32" s="94">
        <f>(('[1]Canada Soy Complex'!AV$179+'[1]Mexico Soy Complex'!R$29)*1.102311)+'[8]Soy Complex'!AY$31</f>
        <v>331.40825624999997</v>
      </c>
      <c r="Q32" s="94">
        <f>(('[1]Canada Soy Complex'!AW$179+'[1]Mexico Soy Complex'!S$29)*1.102311)+'[8]Soy Complex'!AZ$31</f>
        <v>357.50389050000001</v>
      </c>
      <c r="R32" s="94">
        <f>(('[1]Canada Soy Complex'!AX$179+'[1]Mexico Soy Complex'!T$29)*1.102311)+'[8]Soy Complex'!BA$31</f>
        <v>457.0793175</v>
      </c>
      <c r="S32" s="94">
        <f>(('[1]Canada Soy Complex'!AY$179+'[1]Mexico Soy Complex'!U$29)*1.102311)+'[8]Soy Complex'!BB$31</f>
        <v>351.79433299999999</v>
      </c>
      <c r="T32" s="94">
        <f>(('[1]Canada Soy Complex'!AZ$179+'[1]Mexico Soy Complex'!V$29)*1.102311)+'[8]Soy Complex'!BC$31</f>
        <v>323.76297775</v>
      </c>
      <c r="U32" s="94">
        <f>(('[1]Canada Soy Complex'!BA$179+'[1]Mexico Soy Complex'!W$29)*1.102311)+'[8]Soy Complex'!BD$31</f>
        <v>366.10213750000003</v>
      </c>
      <c r="V32" s="94">
        <f>(('[1]Canada Soy Complex'!BB$179+'[1]Mexico Soy Complex'!X$29)*1.102311)+'[8]Soy Complex'!BE$31</f>
        <v>517.14195225000003</v>
      </c>
      <c r="W32" s="94">
        <f>(('[1]Canada Soy Complex'!BC$179+'[1]Mexico Soy Complex'!Y$29)*1.102311)+'[8]Soy Complex'!BF$31</f>
        <v>647.87018182675001</v>
      </c>
      <c r="X32" s="94">
        <f>(('[1]Canada Soy Complex'!BD$179+'[1]Mexico Soy Complex'!Z$29)*1.102311)+'[8]Soy Complex'!BG$31</f>
        <v>757.43213597124998</v>
      </c>
      <c r="Y32" s="94">
        <f>(('[1]Canada Soy Complex'!BE$179+'[1]Mexico Soy Complex'!AA$29)*1.102311)+'[8]Soy Complex'!BH$31</f>
        <v>725.76530230725007</v>
      </c>
      <c r="Z32" s="94">
        <f>(('[1]Canada Soy Complex'!BF$179+'[1]Mexico Soy Complex'!AB$29)*1.102311)+'[8]Soy Complex'!BI$31</f>
        <v>546.25644163325001</v>
      </c>
      <c r="AA32" s="94">
        <f>(('[1]Canada Soy Complex'!BG$179+'[1]Mexico Soy Complex'!AC$29)*1.102311)+'[8]Soy Complex'!BJ$31</f>
        <v>580.87356132550008</v>
      </c>
      <c r="AB32" s="94">
        <f>(('[1]Canada Soy Complex'!BH$179+'[1]Mexico Soy Complex'!AD$29)*1.102311)+'[8]Soy Complex'!BK$31</f>
        <v>480.68289400000003</v>
      </c>
      <c r="AC32" s="96">
        <f>(('[1]Canada Soy Complex'!BI$179+'[1]Mexico Soy Complex'!AE$29)*1.102311)+'[8]Soy Complex'!BL$31</f>
        <v>558.28386999999998</v>
      </c>
      <c r="AD32" s="96">
        <f>(('[1]Canada Soy Complex'!BJ$179+'[1]Mexico Soy Complex'!AF$29)*1.102311)+'[8]Soy Complex'!BM$31</f>
        <v>503.69486999999998</v>
      </c>
      <c r="AE32" s="96">
        <f>(('[1]Canada Soy Complex'!BK$179+'[1]Mexico Soy Complex'!AG$29)*1.102311)+'[8]Soy Complex'!BN$31</f>
        <v>531.90253499999415</v>
      </c>
      <c r="AF32" s="96">
        <f>(('[1]Canada Soy Complex'!BL$179+'[1]Mexico Soy Complex'!AH$29)*1.102311)+'[8]Soy Complex'!BO$31</f>
        <v>-405.52246500000786</v>
      </c>
      <c r="AG32" s="96">
        <f>(('[1]Canada Soy Complex'!BM$179+'[1]Mexico Soy Complex'!AI$29)*1.102311)+'[8]Soy Complex'!BP$31</f>
        <v>-3687.7724650000068</v>
      </c>
      <c r="AH32" s="96">
        <f>(('[1]Canada Soy Complex'!BN$179+'[1]Mexico Soy Complex'!AJ$29)*1.102311)+'[8]Soy Complex'!BQ$31</f>
        <v>-7503.0524650000061</v>
      </c>
      <c r="AI32" s="96">
        <f>(('[1]Canada Soy Complex'!BO$179+'[1]Mexico Soy Complex'!AK$29)*1.102311)+'[8]Soy Complex'!BR$31</f>
        <v>-11840.002465000007</v>
      </c>
      <c r="AJ32" s="96">
        <f>(('[1]Canada Soy Complex'!BP$179+'[1]Mexico Soy Complex'!AL$29)*1.102311)+'[8]Soy Complex'!BS$31</f>
        <v>-15997.377465000007</v>
      </c>
      <c r="AK32" s="96">
        <f>(('[1]Canada Soy Complex'!BQ$179+'[1]Mexico Soy Complex'!AM$29)*1.102311)+'[8]Soy Complex'!BT$31</f>
        <v>-20474.452465000009</v>
      </c>
      <c r="AL32" s="96">
        <f>(('[1]Canada Soy Complex'!BR$179+'[1]Mexico Soy Complex'!AN$29)*1.102311)+'[8]Soy Complex'!BU$31</f>
        <v>-24532.627465000001</v>
      </c>
      <c r="AM32" s="96">
        <f>(('[1]Canada Soy Complex'!BS$179+'[1]Mexico Soy Complex'!AO$29)*1.102311)+'[8]Soy Complex'!BV$31</f>
        <v>-28835.227464999996</v>
      </c>
      <c r="AN32" s="96">
        <f>(('[1]Canada Soy Complex'!BT$179+'[1]Mexico Soy Complex'!AP$29)*1.102311)+'[8]Soy Complex'!BW$31</f>
        <v>-33972.827464999988</v>
      </c>
      <c r="AO32" s="94">
        <f>(('[1]Canada Soy Complex'!BU$179+'[1]Mexico Soy Complex'!AQ$29)*1.102311)+'[8]Soy Complex'!BX$31</f>
        <v>-41830.452464999988</v>
      </c>
      <c r="AP32" s="97">
        <f>(('[1]Canada Soy Complex'!BV$179+'[1]Mexico Soy Complex'!AR$29)*1.102311)+'[8]Soy Complex'!BY$31</f>
        <v>-50411.127464999976</v>
      </c>
      <c r="AQ32" s="97">
        <f>(('[1]Canada Soy Complex'!BW$179+'[1]Mexico Soy Complex'!AS$29)*1.102311)+'[8]Soy Complex'!BZ$31</f>
        <v>-58772.177464999964</v>
      </c>
      <c r="AR32" s="97">
        <f>(('[1]Canada Soy Complex'!BX$179+'[1]Mexico Soy Complex'!AT$29)*1.102311)+'[8]Soy Complex'!CA$31</f>
        <v>-62663.802464999964</v>
      </c>
      <c r="AS32" s="97">
        <f>(('[1]Canada Soy Complex'!BY$179+'[1]Mexico Soy Complex'!AU$29)*1.102311)+'[8]Soy Complex'!CB$31</f>
        <v>-66804.152464999977</v>
      </c>
      <c r="AT32" s="97">
        <f>(('[1]Canada Soy Complex'!BZ$179+'[1]Mexico Soy Complex'!AV$29)*1.102311)+'[8]Soy Complex'!CC$31</f>
        <v>-71094.727464999974</v>
      </c>
      <c r="AU32" s="97">
        <f>(('[1]Canada Soy Complex'!CK$179+'[1]Mexico Soy Complex'!AW$29)*1.102311)+'[8]Soy Complex'!CD$31</f>
        <v>-75555.798684999958</v>
      </c>
      <c r="AV32" s="97">
        <f>(('[1]Canada Soy Complex'!CL$179+'[1]Mexico Soy Complex'!AX$29)*1.102311)+'[8]Soy Complex'!CE$31</f>
        <v>-80373.821373999948</v>
      </c>
      <c r="AW32" s="97">
        <f>(('[1]Canada Soy Complex'!CM$179+'[1]Mexico Soy Complex'!BI$29)*1.102311)+'[8]Soy Complex'!CF$31</f>
        <v>-85260.395334999936</v>
      </c>
      <c r="AX32" s="97">
        <f>(('[1]Canada Soy Complex'!CN$179+'[1]Mexico Soy Complex'!BJ$29)*1.102311)+'[8]Soy Complex'!CG$31</f>
        <v>-89980.995334999912</v>
      </c>
      <c r="AY32" s="97">
        <f>(('[1]Canada Soy Complex'!CO$179+'[1]Mexico Soy Complex'!BK$29)*1.102311)+'[8]Soy Complex'!CH$31</f>
        <v>-94601.070334999909</v>
      </c>
      <c r="AZ32" s="97">
        <f>(('[1]Canada Soy Complex'!CP$179+'[1]Mexico Soy Complex'!BL$29)*1.102311)+'[8]Soy Complex'!CI$31</f>
        <v>-98161.795334999915</v>
      </c>
      <c r="BA32" s="97">
        <f>(('[1]Canada Soy Complex'!CQ$179+'[1]Mexico Soy Complex'!BM$29)*1.102311)+'[8]Soy Complex'!CJ$31</f>
        <v>-100761.82033499991</v>
      </c>
      <c r="BB32" s="97">
        <f>(('[1]Canada Soy Complex'!CR$179+'[1]Mexico Soy Complex'!BN$29)*1.102311)+'[8]Soy Complex'!CK$31</f>
        <v>-102300.0453349999</v>
      </c>
      <c r="BC32" s="97">
        <f>(('[1]Canada Soy Complex'!CS$179+'[1]Mexico Soy Complex'!BO$29)*1.102311)+'[8]Soy Complex'!CL$31</f>
        <v>-103639.2453349999</v>
      </c>
      <c r="BD32" s="97">
        <f>(('[1]Canada Soy Complex'!CT$179+'[1]Mexico Soy Complex'!BP$29)*1.102311)+'[8]Soy Complex'!CM$31</f>
        <v>-104878.09533499987</v>
      </c>
      <c r="BE32" s="97">
        <f>(('[1]Canada Soy Complex'!CU$179+'[1]Mexico Soy Complex'!BQ$29)*1.102311)+'[8]Soy Complex'!CN$31</f>
        <v>-106017.29533499986</v>
      </c>
      <c r="BS32" s="75"/>
      <c r="CG32" s="75"/>
      <c r="CU32" s="75"/>
      <c r="DI32" s="75"/>
      <c r="DW32" s="75"/>
      <c r="EK32" s="75"/>
      <c r="EY32" s="75"/>
      <c r="FM32" s="75"/>
      <c r="GA32" s="75"/>
      <c r="GO32" s="75"/>
      <c r="HC32" s="75"/>
      <c r="HQ32" s="75"/>
      <c r="IE32" s="75"/>
      <c r="IS32" s="75"/>
      <c r="JG32" s="75"/>
      <c r="JU32" s="75"/>
      <c r="KI32" s="75"/>
      <c r="KW32" s="75"/>
      <c r="LK32" s="75"/>
      <c r="LY32" s="75"/>
      <c r="MM32" s="75"/>
      <c r="NA32" s="75"/>
      <c r="NO32" s="75"/>
      <c r="OC32" s="75"/>
      <c r="OQ32" s="75"/>
      <c r="PE32" s="75"/>
      <c r="PS32" s="75"/>
      <c r="QG32" s="75"/>
      <c r="QU32" s="75"/>
      <c r="RI32" s="75"/>
      <c r="RW32" s="75"/>
      <c r="SK32" s="75"/>
      <c r="SY32" s="75"/>
      <c r="TM32" s="75"/>
      <c r="UA32" s="75"/>
      <c r="UO32" s="75"/>
      <c r="VC32" s="75"/>
      <c r="VQ32" s="75"/>
      <c r="WE32" s="75"/>
      <c r="WS32" s="75"/>
      <c r="XG32" s="75"/>
      <c r="XU32" s="75"/>
      <c r="YI32" s="75"/>
      <c r="YW32" s="75"/>
      <c r="ZK32" s="75"/>
      <c r="ZY32" s="75"/>
      <c r="AAM32" s="75"/>
      <c r="ABA32" s="75"/>
      <c r="ABO32" s="75"/>
      <c r="ACC32" s="75"/>
      <c r="ACQ32" s="75"/>
      <c r="ADE32" s="75"/>
      <c r="ADS32" s="75"/>
      <c r="AEG32" s="75"/>
      <c r="AEU32" s="75"/>
      <c r="AFI32" s="75"/>
      <c r="AFW32" s="75"/>
      <c r="AGK32" s="75"/>
      <c r="AGY32" s="75"/>
      <c r="AHM32" s="75"/>
      <c r="AIA32" s="75"/>
      <c r="AIO32" s="75"/>
      <c r="AJC32" s="75"/>
      <c r="AJQ32" s="75"/>
      <c r="AKE32" s="75"/>
      <c r="AKS32" s="75"/>
      <c r="ALG32" s="75"/>
      <c r="ALU32" s="75"/>
      <c r="AMI32" s="75"/>
      <c r="AMW32" s="75"/>
      <c r="ANK32" s="75"/>
      <c r="ANY32" s="75"/>
      <c r="AOM32" s="75"/>
      <c r="APA32" s="75"/>
      <c r="APO32" s="75"/>
      <c r="AQC32" s="75"/>
      <c r="AQQ32" s="75"/>
      <c r="ARE32" s="75"/>
      <c r="ARS32" s="75"/>
      <c r="ASG32" s="75"/>
      <c r="ASU32" s="75"/>
      <c r="ATI32" s="75"/>
      <c r="ATW32" s="75"/>
      <c r="AUK32" s="75"/>
      <c r="AUY32" s="75"/>
      <c r="AVM32" s="75"/>
      <c r="AWA32" s="75"/>
      <c r="AWO32" s="75"/>
      <c r="AXC32" s="75"/>
      <c r="AXQ32" s="75"/>
      <c r="AYE32" s="75"/>
      <c r="AYS32" s="75"/>
      <c r="AZG32" s="75"/>
      <c r="AZU32" s="75"/>
      <c r="BAI32" s="75"/>
      <c r="BAW32" s="75"/>
      <c r="BBK32" s="75"/>
      <c r="BBY32" s="75"/>
      <c r="BCM32" s="75"/>
      <c r="BDA32" s="75"/>
      <c r="BDO32" s="75"/>
      <c r="BEC32" s="75"/>
      <c r="BEQ32" s="75"/>
      <c r="BFE32" s="75"/>
      <c r="BFS32" s="75"/>
      <c r="BGG32" s="75"/>
      <c r="BGU32" s="75"/>
      <c r="BHI32" s="75"/>
      <c r="BHW32" s="75"/>
      <c r="BIK32" s="75"/>
      <c r="BIY32" s="75"/>
      <c r="BJM32" s="75"/>
      <c r="BKA32" s="75"/>
      <c r="BKO32" s="75"/>
      <c r="BLC32" s="75"/>
      <c r="BLQ32" s="75"/>
      <c r="BME32" s="75"/>
      <c r="BMS32" s="75"/>
      <c r="BNG32" s="75"/>
      <c r="BNU32" s="75"/>
      <c r="BOI32" s="75"/>
      <c r="BOW32" s="75"/>
      <c r="BPK32" s="75"/>
      <c r="BPY32" s="75"/>
      <c r="BQM32" s="75"/>
      <c r="BRA32" s="75"/>
      <c r="BRO32" s="75"/>
      <c r="BSC32" s="75"/>
      <c r="BSQ32" s="75"/>
      <c r="BTE32" s="75"/>
      <c r="BTS32" s="75"/>
      <c r="BUG32" s="75"/>
      <c r="BUU32" s="75"/>
      <c r="BVI32" s="75"/>
      <c r="BVW32" s="75"/>
      <c r="BWK32" s="75"/>
      <c r="BWY32" s="75"/>
      <c r="BXM32" s="75"/>
      <c r="BYA32" s="75"/>
      <c r="BYO32" s="75"/>
      <c r="BZC32" s="75"/>
      <c r="BZQ32" s="75"/>
      <c r="CAE32" s="75"/>
      <c r="CAS32" s="75"/>
      <c r="CBG32" s="75"/>
      <c r="CBU32" s="75"/>
      <c r="CCI32" s="75"/>
      <c r="CCW32" s="75"/>
      <c r="CDK32" s="75"/>
      <c r="CDY32" s="75"/>
      <c r="CEM32" s="75"/>
      <c r="CFA32" s="75"/>
      <c r="CFO32" s="75"/>
      <c r="CGC32" s="75"/>
      <c r="CGQ32" s="75"/>
      <c r="CHE32" s="75"/>
      <c r="CHS32" s="75"/>
      <c r="CIG32" s="75"/>
      <c r="CIU32" s="75"/>
      <c r="CJI32" s="75"/>
      <c r="CJW32" s="75"/>
      <c r="CKK32" s="75"/>
      <c r="CKY32" s="75"/>
      <c r="CLM32" s="75"/>
      <c r="CMA32" s="75"/>
      <c r="CMO32" s="75"/>
      <c r="CNC32" s="75"/>
      <c r="CNQ32" s="75"/>
      <c r="COE32" s="75"/>
      <c r="COS32" s="75"/>
      <c r="CPG32" s="75"/>
      <c r="CPU32" s="75"/>
      <c r="CQI32" s="75"/>
      <c r="CQW32" s="75"/>
      <c r="CRK32" s="75"/>
      <c r="CRY32" s="75"/>
      <c r="CSM32" s="75"/>
      <c r="CTA32" s="75"/>
      <c r="CTO32" s="75"/>
      <c r="CUC32" s="75"/>
      <c r="CUQ32" s="75"/>
      <c r="CVE32" s="75"/>
      <c r="CVS32" s="75"/>
      <c r="CWG32" s="75"/>
      <c r="CWU32" s="75"/>
      <c r="CXI32" s="75"/>
      <c r="CXW32" s="75"/>
      <c r="CYK32" s="75"/>
      <c r="CYY32" s="75"/>
      <c r="CZM32" s="75"/>
      <c r="DAA32" s="75"/>
      <c r="DAO32" s="75"/>
      <c r="DBC32" s="75"/>
      <c r="DBQ32" s="75"/>
      <c r="DCE32" s="75"/>
      <c r="DCS32" s="75"/>
      <c r="DDG32" s="75"/>
      <c r="DDU32" s="75"/>
      <c r="DEI32" s="75"/>
      <c r="DEW32" s="75"/>
      <c r="DFK32" s="75"/>
      <c r="DFY32" s="75"/>
      <c r="DGM32" s="75"/>
      <c r="DHA32" s="75"/>
      <c r="DHO32" s="75"/>
      <c r="DIC32" s="75"/>
      <c r="DIQ32" s="75"/>
      <c r="DJE32" s="75"/>
      <c r="DJS32" s="75"/>
      <c r="DKG32" s="75"/>
      <c r="DKU32" s="75"/>
      <c r="DLI32" s="75"/>
      <c r="DLW32" s="75"/>
      <c r="DMK32" s="75"/>
      <c r="DMY32" s="75"/>
      <c r="DNM32" s="75"/>
      <c r="DOA32" s="75"/>
      <c r="DOO32" s="75"/>
      <c r="DPC32" s="75"/>
      <c r="DPQ32" s="75"/>
      <c r="DQE32" s="75"/>
      <c r="DQS32" s="75"/>
      <c r="DRG32" s="75"/>
      <c r="DRU32" s="75"/>
      <c r="DSI32" s="75"/>
      <c r="DSW32" s="75"/>
      <c r="DTK32" s="75"/>
      <c r="DTY32" s="75"/>
      <c r="DUM32" s="75"/>
      <c r="DVA32" s="75"/>
      <c r="DVO32" s="75"/>
      <c r="DWC32" s="75"/>
      <c r="DWQ32" s="75"/>
      <c r="DXE32" s="75"/>
      <c r="DXS32" s="75"/>
      <c r="DYG32" s="75"/>
      <c r="DYU32" s="75"/>
      <c r="DZI32" s="75"/>
      <c r="DZW32" s="75"/>
      <c r="EAK32" s="75"/>
      <c r="EAY32" s="75"/>
      <c r="EBM32" s="75"/>
      <c r="ECA32" s="75"/>
      <c r="ECO32" s="75"/>
      <c r="EDC32" s="75"/>
      <c r="EDQ32" s="75"/>
      <c r="EEE32" s="75"/>
      <c r="EES32" s="75"/>
      <c r="EFG32" s="75"/>
      <c r="EFU32" s="75"/>
      <c r="EGI32" s="75"/>
      <c r="EGW32" s="75"/>
      <c r="EHK32" s="75"/>
      <c r="EHY32" s="75"/>
      <c r="EIM32" s="75"/>
      <c r="EJA32" s="75"/>
      <c r="EJO32" s="75"/>
      <c r="EKC32" s="75"/>
      <c r="EKQ32" s="75"/>
      <c r="ELE32" s="75"/>
      <c r="ELS32" s="75"/>
      <c r="EMG32" s="75"/>
      <c r="EMU32" s="75"/>
      <c r="ENI32" s="75"/>
      <c r="ENW32" s="75"/>
      <c r="EOK32" s="75"/>
      <c r="EOY32" s="75"/>
      <c r="EPM32" s="75"/>
      <c r="EQA32" s="75"/>
      <c r="EQO32" s="75"/>
      <c r="ERC32" s="75"/>
      <c r="ERQ32" s="75"/>
      <c r="ESE32" s="75"/>
      <c r="ESS32" s="75"/>
      <c r="ETG32" s="75"/>
      <c r="ETU32" s="75"/>
      <c r="EUI32" s="75"/>
      <c r="EUW32" s="75"/>
      <c r="EVK32" s="75"/>
      <c r="EVY32" s="75"/>
      <c r="EWM32" s="75"/>
      <c r="EXA32" s="75"/>
      <c r="EXO32" s="75"/>
      <c r="EYC32" s="75"/>
      <c r="EYQ32" s="75"/>
      <c r="EZE32" s="75"/>
      <c r="EZS32" s="75"/>
      <c r="FAG32" s="75"/>
      <c r="FAU32" s="75"/>
      <c r="FBI32" s="75"/>
      <c r="FBW32" s="75"/>
      <c r="FCK32" s="75"/>
      <c r="FCY32" s="75"/>
      <c r="FDM32" s="75"/>
      <c r="FEA32" s="75"/>
      <c r="FEO32" s="75"/>
      <c r="FFC32" s="75"/>
      <c r="FFQ32" s="75"/>
      <c r="FGE32" s="75"/>
      <c r="FGS32" s="75"/>
      <c r="FHG32" s="75"/>
      <c r="FHU32" s="75"/>
      <c r="FII32" s="75"/>
      <c r="FIW32" s="75"/>
      <c r="FJK32" s="75"/>
      <c r="FJY32" s="75"/>
      <c r="FKM32" s="75"/>
      <c r="FLA32" s="75"/>
      <c r="FLO32" s="75"/>
      <c r="FMC32" s="75"/>
      <c r="FMQ32" s="75"/>
      <c r="FNE32" s="75"/>
      <c r="FNS32" s="75"/>
      <c r="FOG32" s="75"/>
      <c r="FOU32" s="75"/>
      <c r="FPI32" s="75"/>
      <c r="FPW32" s="75"/>
      <c r="FQK32" s="75"/>
      <c r="FQY32" s="75"/>
      <c r="FRM32" s="75"/>
      <c r="FSA32" s="75"/>
      <c r="FSO32" s="75"/>
      <c r="FTC32" s="75"/>
      <c r="FTQ32" s="75"/>
      <c r="FUE32" s="75"/>
      <c r="FUS32" s="75"/>
      <c r="FVG32" s="75"/>
      <c r="FVU32" s="75"/>
      <c r="FWI32" s="75"/>
      <c r="FWW32" s="75"/>
      <c r="FXK32" s="75"/>
      <c r="FXY32" s="75"/>
      <c r="FYM32" s="75"/>
      <c r="FZA32" s="75"/>
      <c r="FZO32" s="75"/>
      <c r="GAC32" s="75"/>
      <c r="GAQ32" s="75"/>
      <c r="GBE32" s="75"/>
      <c r="GBS32" s="75"/>
      <c r="GCG32" s="75"/>
      <c r="GCU32" s="75"/>
      <c r="GDI32" s="75"/>
      <c r="GDW32" s="75"/>
      <c r="GEK32" s="75"/>
      <c r="GEY32" s="75"/>
      <c r="GFM32" s="75"/>
      <c r="GGA32" s="75"/>
      <c r="GGO32" s="75"/>
      <c r="GHC32" s="75"/>
      <c r="GHQ32" s="75"/>
      <c r="GIE32" s="75"/>
      <c r="GIS32" s="75"/>
      <c r="GJG32" s="75"/>
      <c r="GJU32" s="75"/>
      <c r="GKI32" s="75"/>
      <c r="GKW32" s="75"/>
      <c r="GLK32" s="75"/>
      <c r="GLY32" s="75"/>
      <c r="GMM32" s="75"/>
      <c r="GNA32" s="75"/>
      <c r="GNO32" s="75"/>
      <c r="GOC32" s="75"/>
      <c r="GOQ32" s="75"/>
      <c r="GPE32" s="75"/>
      <c r="GPS32" s="75"/>
      <c r="GQG32" s="75"/>
      <c r="GQU32" s="75"/>
      <c r="GRI32" s="75"/>
      <c r="GRW32" s="75"/>
      <c r="GSK32" s="75"/>
      <c r="GSY32" s="75"/>
      <c r="GTM32" s="75"/>
      <c r="GUA32" s="75"/>
      <c r="GUO32" s="75"/>
      <c r="GVC32" s="75"/>
      <c r="GVQ32" s="75"/>
      <c r="GWE32" s="75"/>
      <c r="GWS32" s="75"/>
      <c r="GXG32" s="75"/>
      <c r="GXU32" s="75"/>
      <c r="GYI32" s="75"/>
      <c r="GYW32" s="75"/>
      <c r="GZK32" s="75"/>
      <c r="GZY32" s="75"/>
      <c r="HAM32" s="75"/>
      <c r="HBA32" s="75"/>
      <c r="HBO32" s="75"/>
      <c r="HCC32" s="75"/>
      <c r="HCQ32" s="75"/>
      <c r="HDE32" s="75"/>
      <c r="HDS32" s="75"/>
      <c r="HEG32" s="75"/>
      <c r="HEU32" s="75"/>
      <c r="HFI32" s="75"/>
      <c r="HFW32" s="75"/>
      <c r="HGK32" s="75"/>
      <c r="HGY32" s="75"/>
      <c r="HHM32" s="75"/>
      <c r="HIA32" s="75"/>
      <c r="HIO32" s="75"/>
      <c r="HJC32" s="75"/>
      <c r="HJQ32" s="75"/>
      <c r="HKE32" s="75"/>
      <c r="HKS32" s="75"/>
      <c r="HLG32" s="75"/>
      <c r="HLU32" s="75"/>
      <c r="HMI32" s="75"/>
      <c r="HMW32" s="75"/>
      <c r="HNK32" s="75"/>
      <c r="HNY32" s="75"/>
      <c r="HOM32" s="75"/>
      <c r="HPA32" s="75"/>
      <c r="HPO32" s="75"/>
      <c r="HQC32" s="75"/>
      <c r="HQQ32" s="75"/>
      <c r="HRE32" s="75"/>
      <c r="HRS32" s="75"/>
      <c r="HSG32" s="75"/>
      <c r="HSU32" s="75"/>
      <c r="HTI32" s="75"/>
      <c r="HTW32" s="75"/>
      <c r="HUK32" s="75"/>
      <c r="HUY32" s="75"/>
      <c r="HVM32" s="75"/>
      <c r="HWA32" s="75"/>
      <c r="HWO32" s="75"/>
      <c r="HXC32" s="75"/>
      <c r="HXQ32" s="75"/>
      <c r="HYE32" s="75"/>
      <c r="HYS32" s="75"/>
      <c r="HZG32" s="75"/>
      <c r="HZU32" s="75"/>
      <c r="IAI32" s="75"/>
      <c r="IAW32" s="75"/>
      <c r="IBK32" s="75"/>
      <c r="IBY32" s="75"/>
      <c r="ICM32" s="75"/>
      <c r="IDA32" s="75"/>
      <c r="IDO32" s="75"/>
      <c r="IEC32" s="75"/>
      <c r="IEQ32" s="75"/>
      <c r="IFE32" s="75"/>
      <c r="IFS32" s="75"/>
      <c r="IGG32" s="75"/>
      <c r="IGU32" s="75"/>
      <c r="IHI32" s="75"/>
      <c r="IHW32" s="75"/>
      <c r="IIK32" s="75"/>
      <c r="IIY32" s="75"/>
      <c r="IJM32" s="75"/>
      <c r="IKA32" s="75"/>
      <c r="IKO32" s="75"/>
      <c r="ILC32" s="75"/>
      <c r="ILQ32" s="75"/>
      <c r="IME32" s="75"/>
      <c r="IMS32" s="75"/>
      <c r="ING32" s="75"/>
      <c r="INU32" s="75"/>
      <c r="IOI32" s="75"/>
      <c r="IOW32" s="75"/>
      <c r="IPK32" s="75"/>
      <c r="IPY32" s="75"/>
      <c r="IQM32" s="75"/>
      <c r="IRA32" s="75"/>
      <c r="IRO32" s="75"/>
      <c r="ISC32" s="75"/>
      <c r="ISQ32" s="75"/>
      <c r="ITE32" s="75"/>
      <c r="ITS32" s="75"/>
      <c r="IUG32" s="75"/>
      <c r="IUU32" s="75"/>
      <c r="IVI32" s="75"/>
      <c r="IVW32" s="75"/>
      <c r="IWK32" s="75"/>
      <c r="IWY32" s="75"/>
      <c r="IXM32" s="75"/>
      <c r="IYA32" s="75"/>
      <c r="IYO32" s="75"/>
      <c r="IZC32" s="75"/>
      <c r="IZQ32" s="75"/>
      <c r="JAE32" s="75"/>
      <c r="JAS32" s="75"/>
      <c r="JBG32" s="75"/>
      <c r="JBU32" s="75"/>
      <c r="JCI32" s="75"/>
      <c r="JCW32" s="75"/>
      <c r="JDK32" s="75"/>
      <c r="JDY32" s="75"/>
      <c r="JEM32" s="75"/>
      <c r="JFA32" s="75"/>
      <c r="JFO32" s="75"/>
      <c r="JGC32" s="75"/>
      <c r="JGQ32" s="75"/>
      <c r="JHE32" s="75"/>
      <c r="JHS32" s="75"/>
      <c r="JIG32" s="75"/>
      <c r="JIU32" s="75"/>
      <c r="JJI32" s="75"/>
      <c r="JJW32" s="75"/>
      <c r="JKK32" s="75"/>
      <c r="JKY32" s="75"/>
      <c r="JLM32" s="75"/>
      <c r="JMA32" s="75"/>
      <c r="JMO32" s="75"/>
      <c r="JNC32" s="75"/>
      <c r="JNQ32" s="75"/>
      <c r="JOE32" s="75"/>
      <c r="JOS32" s="75"/>
      <c r="JPG32" s="75"/>
      <c r="JPU32" s="75"/>
      <c r="JQI32" s="75"/>
      <c r="JQW32" s="75"/>
      <c r="JRK32" s="75"/>
      <c r="JRY32" s="75"/>
      <c r="JSM32" s="75"/>
      <c r="JTA32" s="75"/>
      <c r="JTO32" s="75"/>
      <c r="JUC32" s="75"/>
      <c r="JUQ32" s="75"/>
      <c r="JVE32" s="75"/>
      <c r="JVS32" s="75"/>
      <c r="JWG32" s="75"/>
      <c r="JWU32" s="75"/>
      <c r="JXI32" s="75"/>
      <c r="JXW32" s="75"/>
      <c r="JYK32" s="75"/>
      <c r="JYY32" s="75"/>
      <c r="JZM32" s="75"/>
      <c r="KAA32" s="75"/>
      <c r="KAO32" s="75"/>
      <c r="KBC32" s="75"/>
      <c r="KBQ32" s="75"/>
      <c r="KCE32" s="75"/>
      <c r="KCS32" s="75"/>
      <c r="KDG32" s="75"/>
      <c r="KDU32" s="75"/>
      <c r="KEI32" s="75"/>
      <c r="KEW32" s="75"/>
      <c r="KFK32" s="75"/>
      <c r="KFY32" s="75"/>
      <c r="KGM32" s="75"/>
      <c r="KHA32" s="75"/>
      <c r="KHO32" s="75"/>
      <c r="KIC32" s="75"/>
      <c r="KIQ32" s="75"/>
      <c r="KJE32" s="75"/>
      <c r="KJS32" s="75"/>
      <c r="KKG32" s="75"/>
      <c r="KKU32" s="75"/>
      <c r="KLI32" s="75"/>
      <c r="KLW32" s="75"/>
      <c r="KMK32" s="75"/>
      <c r="KMY32" s="75"/>
      <c r="KNM32" s="75"/>
      <c r="KOA32" s="75"/>
      <c r="KOO32" s="75"/>
      <c r="KPC32" s="75"/>
      <c r="KPQ32" s="75"/>
      <c r="KQE32" s="75"/>
      <c r="KQS32" s="75"/>
      <c r="KRG32" s="75"/>
      <c r="KRU32" s="75"/>
      <c r="KSI32" s="75"/>
      <c r="KSW32" s="75"/>
      <c r="KTK32" s="75"/>
      <c r="KTY32" s="75"/>
      <c r="KUM32" s="75"/>
      <c r="KVA32" s="75"/>
      <c r="KVO32" s="75"/>
      <c r="KWC32" s="75"/>
      <c r="KWQ32" s="75"/>
      <c r="KXE32" s="75"/>
      <c r="KXS32" s="75"/>
      <c r="KYG32" s="75"/>
      <c r="KYU32" s="75"/>
      <c r="KZI32" s="75"/>
      <c r="KZW32" s="75"/>
      <c r="LAK32" s="75"/>
      <c r="LAY32" s="75"/>
      <c r="LBM32" s="75"/>
      <c r="LCA32" s="75"/>
      <c r="LCO32" s="75"/>
      <c r="LDC32" s="75"/>
      <c r="LDQ32" s="75"/>
      <c r="LEE32" s="75"/>
      <c r="LES32" s="75"/>
      <c r="LFG32" s="75"/>
      <c r="LFU32" s="75"/>
      <c r="LGI32" s="75"/>
      <c r="LGW32" s="75"/>
      <c r="LHK32" s="75"/>
      <c r="LHY32" s="75"/>
      <c r="LIM32" s="75"/>
      <c r="LJA32" s="75"/>
      <c r="LJO32" s="75"/>
      <c r="LKC32" s="75"/>
      <c r="LKQ32" s="75"/>
      <c r="LLE32" s="75"/>
      <c r="LLS32" s="75"/>
      <c r="LMG32" s="75"/>
      <c r="LMU32" s="75"/>
      <c r="LNI32" s="75"/>
      <c r="LNW32" s="75"/>
      <c r="LOK32" s="75"/>
      <c r="LOY32" s="75"/>
      <c r="LPM32" s="75"/>
      <c r="LQA32" s="75"/>
      <c r="LQO32" s="75"/>
      <c r="LRC32" s="75"/>
      <c r="LRQ32" s="75"/>
      <c r="LSE32" s="75"/>
      <c r="LSS32" s="75"/>
      <c r="LTG32" s="75"/>
      <c r="LTU32" s="75"/>
      <c r="LUI32" s="75"/>
      <c r="LUW32" s="75"/>
      <c r="LVK32" s="75"/>
      <c r="LVY32" s="75"/>
      <c r="LWM32" s="75"/>
      <c r="LXA32" s="75"/>
      <c r="LXO32" s="75"/>
      <c r="LYC32" s="75"/>
      <c r="LYQ32" s="75"/>
      <c r="LZE32" s="75"/>
      <c r="LZS32" s="75"/>
      <c r="MAG32" s="75"/>
      <c r="MAU32" s="75"/>
      <c r="MBI32" s="75"/>
      <c r="MBW32" s="75"/>
      <c r="MCK32" s="75"/>
      <c r="MCY32" s="75"/>
      <c r="MDM32" s="75"/>
      <c r="MEA32" s="75"/>
      <c r="MEO32" s="75"/>
      <c r="MFC32" s="75"/>
      <c r="MFQ32" s="75"/>
      <c r="MGE32" s="75"/>
      <c r="MGS32" s="75"/>
      <c r="MHG32" s="75"/>
      <c r="MHU32" s="75"/>
      <c r="MII32" s="75"/>
      <c r="MIW32" s="75"/>
      <c r="MJK32" s="75"/>
      <c r="MJY32" s="75"/>
      <c r="MKM32" s="75"/>
      <c r="MLA32" s="75"/>
      <c r="MLO32" s="75"/>
      <c r="MMC32" s="75"/>
      <c r="MMQ32" s="75"/>
      <c r="MNE32" s="75"/>
      <c r="MNS32" s="75"/>
      <c r="MOG32" s="75"/>
      <c r="MOU32" s="75"/>
      <c r="MPI32" s="75"/>
      <c r="MPW32" s="75"/>
      <c r="MQK32" s="75"/>
      <c r="MQY32" s="75"/>
      <c r="MRM32" s="75"/>
      <c r="MSA32" s="75"/>
      <c r="MSO32" s="75"/>
      <c r="MTC32" s="75"/>
      <c r="MTQ32" s="75"/>
      <c r="MUE32" s="75"/>
      <c r="MUS32" s="75"/>
      <c r="MVG32" s="75"/>
      <c r="MVU32" s="75"/>
      <c r="MWI32" s="75"/>
      <c r="MWW32" s="75"/>
      <c r="MXK32" s="75"/>
      <c r="MXY32" s="75"/>
      <c r="MYM32" s="75"/>
      <c r="MZA32" s="75"/>
      <c r="MZO32" s="75"/>
      <c r="NAC32" s="75"/>
      <c r="NAQ32" s="75"/>
      <c r="NBE32" s="75"/>
      <c r="NBS32" s="75"/>
      <c r="NCG32" s="75"/>
      <c r="NCU32" s="75"/>
      <c r="NDI32" s="75"/>
      <c r="NDW32" s="75"/>
      <c r="NEK32" s="75"/>
      <c r="NEY32" s="75"/>
      <c r="NFM32" s="75"/>
      <c r="NGA32" s="75"/>
      <c r="NGO32" s="75"/>
      <c r="NHC32" s="75"/>
      <c r="NHQ32" s="75"/>
      <c r="NIE32" s="75"/>
      <c r="NIS32" s="75"/>
      <c r="NJG32" s="75"/>
      <c r="NJU32" s="75"/>
      <c r="NKI32" s="75"/>
      <c r="NKW32" s="75"/>
      <c r="NLK32" s="75"/>
      <c r="NLY32" s="75"/>
      <c r="NMM32" s="75"/>
      <c r="NNA32" s="75"/>
      <c r="NNO32" s="75"/>
      <c r="NOC32" s="75"/>
      <c r="NOQ32" s="75"/>
      <c r="NPE32" s="75"/>
      <c r="NPS32" s="75"/>
      <c r="NQG32" s="75"/>
      <c r="NQU32" s="75"/>
      <c r="NRI32" s="75"/>
      <c r="NRW32" s="75"/>
      <c r="NSK32" s="75"/>
      <c r="NSY32" s="75"/>
      <c r="NTM32" s="75"/>
      <c r="NUA32" s="75"/>
      <c r="NUO32" s="75"/>
      <c r="NVC32" s="75"/>
      <c r="NVQ32" s="75"/>
      <c r="NWE32" s="75"/>
      <c r="NWS32" s="75"/>
      <c r="NXG32" s="75"/>
      <c r="NXU32" s="75"/>
      <c r="NYI32" s="75"/>
      <c r="NYW32" s="75"/>
      <c r="NZK32" s="75"/>
      <c r="NZY32" s="75"/>
      <c r="OAM32" s="75"/>
      <c r="OBA32" s="75"/>
      <c r="OBO32" s="75"/>
      <c r="OCC32" s="75"/>
      <c r="OCQ32" s="75"/>
      <c r="ODE32" s="75"/>
      <c r="ODS32" s="75"/>
      <c r="OEG32" s="75"/>
      <c r="OEU32" s="75"/>
      <c r="OFI32" s="75"/>
      <c r="OFW32" s="75"/>
      <c r="OGK32" s="75"/>
      <c r="OGY32" s="75"/>
      <c r="OHM32" s="75"/>
      <c r="OIA32" s="75"/>
      <c r="OIO32" s="75"/>
      <c r="OJC32" s="75"/>
      <c r="OJQ32" s="75"/>
      <c r="OKE32" s="75"/>
      <c r="OKS32" s="75"/>
      <c r="OLG32" s="75"/>
      <c r="OLU32" s="75"/>
      <c r="OMI32" s="75"/>
      <c r="OMW32" s="75"/>
      <c r="ONK32" s="75"/>
      <c r="ONY32" s="75"/>
      <c r="OOM32" s="75"/>
      <c r="OPA32" s="75"/>
      <c r="OPO32" s="75"/>
      <c r="OQC32" s="75"/>
      <c r="OQQ32" s="75"/>
      <c r="ORE32" s="75"/>
      <c r="ORS32" s="75"/>
      <c r="OSG32" s="75"/>
      <c r="OSU32" s="75"/>
      <c r="OTI32" s="75"/>
      <c r="OTW32" s="75"/>
      <c r="OUK32" s="75"/>
      <c r="OUY32" s="75"/>
      <c r="OVM32" s="75"/>
      <c r="OWA32" s="75"/>
      <c r="OWO32" s="75"/>
      <c r="OXC32" s="75"/>
      <c r="OXQ32" s="75"/>
      <c r="OYE32" s="75"/>
      <c r="OYS32" s="75"/>
      <c r="OZG32" s="75"/>
      <c r="OZU32" s="75"/>
      <c r="PAI32" s="75"/>
      <c r="PAW32" s="75"/>
      <c r="PBK32" s="75"/>
      <c r="PBY32" s="75"/>
      <c r="PCM32" s="75"/>
      <c r="PDA32" s="75"/>
      <c r="PDO32" s="75"/>
      <c r="PEC32" s="75"/>
      <c r="PEQ32" s="75"/>
      <c r="PFE32" s="75"/>
      <c r="PFS32" s="75"/>
      <c r="PGG32" s="75"/>
      <c r="PGU32" s="75"/>
      <c r="PHI32" s="75"/>
      <c r="PHW32" s="75"/>
      <c r="PIK32" s="75"/>
      <c r="PIY32" s="75"/>
      <c r="PJM32" s="75"/>
      <c r="PKA32" s="75"/>
      <c r="PKO32" s="75"/>
      <c r="PLC32" s="75"/>
      <c r="PLQ32" s="75"/>
      <c r="PME32" s="75"/>
      <c r="PMS32" s="75"/>
      <c r="PNG32" s="75"/>
      <c r="PNU32" s="75"/>
      <c r="POI32" s="75"/>
      <c r="POW32" s="75"/>
      <c r="PPK32" s="75"/>
      <c r="PPY32" s="75"/>
      <c r="PQM32" s="75"/>
      <c r="PRA32" s="75"/>
      <c r="PRO32" s="75"/>
      <c r="PSC32" s="75"/>
      <c r="PSQ32" s="75"/>
      <c r="PTE32" s="75"/>
      <c r="PTS32" s="75"/>
      <c r="PUG32" s="75"/>
      <c r="PUU32" s="75"/>
      <c r="PVI32" s="75"/>
      <c r="PVW32" s="75"/>
      <c r="PWK32" s="75"/>
      <c r="PWY32" s="75"/>
      <c r="PXM32" s="75"/>
      <c r="PYA32" s="75"/>
      <c r="PYO32" s="75"/>
      <c r="PZC32" s="75"/>
      <c r="PZQ32" s="75"/>
      <c r="QAE32" s="75"/>
      <c r="QAS32" s="75"/>
      <c r="QBG32" s="75"/>
      <c r="QBU32" s="75"/>
      <c r="QCI32" s="75"/>
      <c r="QCW32" s="75"/>
      <c r="QDK32" s="75"/>
      <c r="QDY32" s="75"/>
      <c r="QEM32" s="75"/>
      <c r="QFA32" s="75"/>
      <c r="QFO32" s="75"/>
      <c r="QGC32" s="75"/>
      <c r="QGQ32" s="75"/>
      <c r="QHE32" s="75"/>
      <c r="QHS32" s="75"/>
      <c r="QIG32" s="75"/>
      <c r="QIU32" s="75"/>
      <c r="QJI32" s="75"/>
      <c r="QJW32" s="75"/>
      <c r="QKK32" s="75"/>
      <c r="QKY32" s="75"/>
      <c r="QLM32" s="75"/>
      <c r="QMA32" s="75"/>
      <c r="QMO32" s="75"/>
      <c r="QNC32" s="75"/>
      <c r="QNQ32" s="75"/>
      <c r="QOE32" s="75"/>
      <c r="QOS32" s="75"/>
      <c r="QPG32" s="75"/>
      <c r="QPU32" s="75"/>
      <c r="QQI32" s="75"/>
      <c r="QQW32" s="75"/>
      <c r="QRK32" s="75"/>
      <c r="QRY32" s="75"/>
      <c r="QSM32" s="75"/>
      <c r="QTA32" s="75"/>
      <c r="QTO32" s="75"/>
      <c r="QUC32" s="75"/>
      <c r="QUQ32" s="75"/>
      <c r="QVE32" s="75"/>
      <c r="QVS32" s="75"/>
      <c r="QWG32" s="75"/>
      <c r="QWU32" s="75"/>
      <c r="QXI32" s="75"/>
      <c r="QXW32" s="75"/>
      <c r="QYK32" s="75"/>
      <c r="QYY32" s="75"/>
      <c r="QZM32" s="75"/>
      <c r="RAA32" s="75"/>
      <c r="RAO32" s="75"/>
      <c r="RBC32" s="75"/>
      <c r="RBQ32" s="75"/>
      <c r="RCE32" s="75"/>
      <c r="RCS32" s="75"/>
      <c r="RDG32" s="75"/>
      <c r="RDU32" s="75"/>
      <c r="REI32" s="75"/>
      <c r="REW32" s="75"/>
      <c r="RFK32" s="75"/>
      <c r="RFY32" s="75"/>
      <c r="RGM32" s="75"/>
      <c r="RHA32" s="75"/>
      <c r="RHO32" s="75"/>
      <c r="RIC32" s="75"/>
      <c r="RIQ32" s="75"/>
      <c r="RJE32" s="75"/>
      <c r="RJS32" s="75"/>
      <c r="RKG32" s="75"/>
      <c r="RKU32" s="75"/>
      <c r="RLI32" s="75"/>
      <c r="RLW32" s="75"/>
      <c r="RMK32" s="75"/>
      <c r="RMY32" s="75"/>
      <c r="RNM32" s="75"/>
      <c r="ROA32" s="75"/>
      <c r="ROO32" s="75"/>
      <c r="RPC32" s="75"/>
      <c r="RPQ32" s="75"/>
      <c r="RQE32" s="75"/>
      <c r="RQS32" s="75"/>
      <c r="RRG32" s="75"/>
      <c r="RRU32" s="75"/>
      <c r="RSI32" s="75"/>
      <c r="RSW32" s="75"/>
      <c r="RTK32" s="75"/>
      <c r="RTY32" s="75"/>
      <c r="RUM32" s="75"/>
      <c r="RVA32" s="75"/>
      <c r="RVO32" s="75"/>
      <c r="RWC32" s="75"/>
      <c r="RWQ32" s="75"/>
      <c r="RXE32" s="75"/>
      <c r="RXS32" s="75"/>
      <c r="RYG32" s="75"/>
      <c r="RYU32" s="75"/>
      <c r="RZI32" s="75"/>
      <c r="RZW32" s="75"/>
      <c r="SAK32" s="75"/>
      <c r="SAY32" s="75"/>
      <c r="SBM32" s="75"/>
      <c r="SCA32" s="75"/>
      <c r="SCO32" s="75"/>
      <c r="SDC32" s="75"/>
      <c r="SDQ32" s="75"/>
      <c r="SEE32" s="75"/>
      <c r="SES32" s="75"/>
      <c r="SFG32" s="75"/>
      <c r="SFU32" s="75"/>
      <c r="SGI32" s="75"/>
      <c r="SGW32" s="75"/>
      <c r="SHK32" s="75"/>
      <c r="SHY32" s="75"/>
      <c r="SIM32" s="75"/>
      <c r="SJA32" s="75"/>
      <c r="SJO32" s="75"/>
      <c r="SKC32" s="75"/>
      <c r="SKQ32" s="75"/>
      <c r="SLE32" s="75"/>
      <c r="SLS32" s="75"/>
      <c r="SMG32" s="75"/>
      <c r="SMU32" s="75"/>
      <c r="SNI32" s="75"/>
      <c r="SNW32" s="75"/>
      <c r="SOK32" s="75"/>
      <c r="SOY32" s="75"/>
      <c r="SPM32" s="75"/>
      <c r="SQA32" s="75"/>
      <c r="SQO32" s="75"/>
      <c r="SRC32" s="75"/>
      <c r="SRQ32" s="75"/>
      <c r="SSE32" s="75"/>
      <c r="SSS32" s="75"/>
      <c r="STG32" s="75"/>
      <c r="STU32" s="75"/>
      <c r="SUI32" s="75"/>
      <c r="SUW32" s="75"/>
      <c r="SVK32" s="75"/>
      <c r="SVY32" s="75"/>
      <c r="SWM32" s="75"/>
      <c r="SXA32" s="75"/>
      <c r="SXO32" s="75"/>
      <c r="SYC32" s="75"/>
      <c r="SYQ32" s="75"/>
      <c r="SZE32" s="75"/>
      <c r="SZS32" s="75"/>
      <c r="TAG32" s="75"/>
      <c r="TAU32" s="75"/>
      <c r="TBI32" s="75"/>
      <c r="TBW32" s="75"/>
      <c r="TCK32" s="75"/>
      <c r="TCY32" s="75"/>
      <c r="TDM32" s="75"/>
      <c r="TEA32" s="75"/>
      <c r="TEO32" s="75"/>
      <c r="TFC32" s="75"/>
      <c r="TFQ32" s="75"/>
      <c r="TGE32" s="75"/>
      <c r="TGS32" s="75"/>
      <c r="THG32" s="75"/>
      <c r="THU32" s="75"/>
      <c r="TII32" s="75"/>
      <c r="TIW32" s="75"/>
      <c r="TJK32" s="75"/>
      <c r="TJY32" s="75"/>
      <c r="TKM32" s="75"/>
      <c r="TLA32" s="75"/>
      <c r="TLO32" s="75"/>
      <c r="TMC32" s="75"/>
      <c r="TMQ32" s="75"/>
      <c r="TNE32" s="75"/>
      <c r="TNS32" s="75"/>
      <c r="TOG32" s="75"/>
      <c r="TOU32" s="75"/>
      <c r="TPI32" s="75"/>
      <c r="TPW32" s="75"/>
      <c r="TQK32" s="75"/>
      <c r="TQY32" s="75"/>
      <c r="TRM32" s="75"/>
      <c r="TSA32" s="75"/>
      <c r="TSO32" s="75"/>
      <c r="TTC32" s="75"/>
      <c r="TTQ32" s="75"/>
      <c r="TUE32" s="75"/>
      <c r="TUS32" s="75"/>
      <c r="TVG32" s="75"/>
      <c r="TVU32" s="75"/>
      <c r="TWI32" s="75"/>
      <c r="TWW32" s="75"/>
      <c r="TXK32" s="75"/>
      <c r="TXY32" s="75"/>
      <c r="TYM32" s="75"/>
      <c r="TZA32" s="75"/>
      <c r="TZO32" s="75"/>
      <c r="UAC32" s="75"/>
      <c r="UAQ32" s="75"/>
      <c r="UBE32" s="75"/>
      <c r="UBS32" s="75"/>
      <c r="UCG32" s="75"/>
      <c r="UCU32" s="75"/>
      <c r="UDI32" s="75"/>
      <c r="UDW32" s="75"/>
      <c r="UEK32" s="75"/>
      <c r="UEY32" s="75"/>
      <c r="UFM32" s="75"/>
      <c r="UGA32" s="75"/>
      <c r="UGO32" s="75"/>
      <c r="UHC32" s="75"/>
      <c r="UHQ32" s="75"/>
      <c r="UIE32" s="75"/>
      <c r="UIS32" s="75"/>
      <c r="UJG32" s="75"/>
      <c r="UJU32" s="75"/>
      <c r="UKI32" s="75"/>
      <c r="UKW32" s="75"/>
      <c r="ULK32" s="75"/>
      <c r="ULY32" s="75"/>
      <c r="UMM32" s="75"/>
      <c r="UNA32" s="75"/>
      <c r="UNO32" s="75"/>
      <c r="UOC32" s="75"/>
      <c r="UOQ32" s="75"/>
      <c r="UPE32" s="75"/>
      <c r="UPS32" s="75"/>
      <c r="UQG32" s="75"/>
      <c r="UQU32" s="75"/>
      <c r="URI32" s="75"/>
      <c r="URW32" s="75"/>
      <c r="USK32" s="75"/>
      <c r="USY32" s="75"/>
      <c r="UTM32" s="75"/>
      <c r="UUA32" s="75"/>
      <c r="UUO32" s="75"/>
      <c r="UVC32" s="75"/>
      <c r="UVQ32" s="75"/>
      <c r="UWE32" s="75"/>
      <c r="UWS32" s="75"/>
      <c r="UXG32" s="75"/>
      <c r="UXU32" s="75"/>
      <c r="UYI32" s="75"/>
      <c r="UYW32" s="75"/>
      <c r="UZK32" s="75"/>
      <c r="UZY32" s="75"/>
      <c r="VAM32" s="75"/>
      <c r="VBA32" s="75"/>
      <c r="VBO32" s="75"/>
      <c r="VCC32" s="75"/>
      <c r="VCQ32" s="75"/>
      <c r="VDE32" s="75"/>
      <c r="VDS32" s="75"/>
      <c r="VEG32" s="75"/>
      <c r="VEU32" s="75"/>
      <c r="VFI32" s="75"/>
      <c r="VFW32" s="75"/>
      <c r="VGK32" s="75"/>
      <c r="VGY32" s="75"/>
      <c r="VHM32" s="75"/>
      <c r="VIA32" s="75"/>
      <c r="VIO32" s="75"/>
      <c r="VJC32" s="75"/>
      <c r="VJQ32" s="75"/>
      <c r="VKE32" s="75"/>
      <c r="VKS32" s="75"/>
      <c r="VLG32" s="75"/>
      <c r="VLU32" s="75"/>
      <c r="VMI32" s="75"/>
      <c r="VMW32" s="75"/>
      <c r="VNK32" s="75"/>
      <c r="VNY32" s="75"/>
      <c r="VOM32" s="75"/>
      <c r="VPA32" s="75"/>
      <c r="VPO32" s="75"/>
      <c r="VQC32" s="75"/>
      <c r="VQQ32" s="75"/>
      <c r="VRE32" s="75"/>
      <c r="VRS32" s="75"/>
      <c r="VSG32" s="75"/>
      <c r="VSU32" s="75"/>
      <c r="VTI32" s="75"/>
      <c r="VTW32" s="75"/>
      <c r="VUK32" s="75"/>
      <c r="VUY32" s="75"/>
      <c r="VVM32" s="75"/>
      <c r="VWA32" s="75"/>
      <c r="VWO32" s="75"/>
      <c r="VXC32" s="75"/>
      <c r="VXQ32" s="75"/>
      <c r="VYE32" s="75"/>
      <c r="VYS32" s="75"/>
      <c r="VZG32" s="75"/>
      <c r="VZU32" s="75"/>
      <c r="WAI32" s="75"/>
      <c r="WAW32" s="75"/>
      <c r="WBK32" s="75"/>
      <c r="WBY32" s="75"/>
      <c r="WCM32" s="75"/>
      <c r="WDA32" s="75"/>
      <c r="WDO32" s="75"/>
      <c r="WEC32" s="75"/>
      <c r="WEQ32" s="75"/>
      <c r="WFE32" s="75"/>
      <c r="WFS32" s="75"/>
      <c r="WGG32" s="75"/>
      <c r="WGU32" s="75"/>
      <c r="WHI32" s="75"/>
      <c r="WHW32" s="75"/>
      <c r="WIK32" s="75"/>
      <c r="WIY32" s="75"/>
      <c r="WJM32" s="75"/>
      <c r="WKA32" s="75"/>
      <c r="WKO32" s="75"/>
      <c r="WLC32" s="75"/>
      <c r="WLQ32" s="75"/>
      <c r="WME32" s="75"/>
      <c r="WMS32" s="75"/>
      <c r="WNG32" s="75"/>
      <c r="WNU32" s="75"/>
      <c r="WOI32" s="75"/>
      <c r="WOW32" s="75"/>
      <c r="WPK32" s="75"/>
      <c r="WPY32" s="75"/>
      <c r="WQM32" s="75"/>
      <c r="WRA32" s="75"/>
      <c r="WRO32" s="75"/>
      <c r="WSC32" s="75"/>
      <c r="WSQ32" s="75"/>
      <c r="WTE32" s="75"/>
      <c r="WTS32" s="75"/>
      <c r="WUG32" s="75"/>
      <c r="WUU32" s="75"/>
      <c r="WVI32" s="75"/>
      <c r="WVW32" s="75"/>
      <c r="WWK32" s="75"/>
      <c r="WWY32" s="75"/>
      <c r="WXM32" s="75"/>
      <c r="WYA32" s="75"/>
      <c r="WYO32" s="75"/>
      <c r="WZC32" s="75"/>
      <c r="WZQ32" s="75"/>
      <c r="XAE32" s="75"/>
      <c r="XAS32" s="75"/>
      <c r="XBG32" s="75"/>
      <c r="XBU32" s="75"/>
      <c r="XCI32" s="75"/>
      <c r="XCW32" s="75"/>
      <c r="XDK32" s="75"/>
      <c r="XDY32" s="75"/>
      <c r="XEM32" s="75"/>
      <c r="XFA32" s="75"/>
    </row>
    <row r="33" spans="1:1023 1037:2045 2059:3067 3081:4089 4103:5111 5125:6133 6147:7155 7169:8191 8205:9213 9227:10235 10249:11257 11271:12279 12293:13301 13315:14323 14337:15359 15373:16381" s="74" customFormat="1" x14ac:dyDescent="0.2">
      <c r="A33" s="126" t="s">
        <v>98</v>
      </c>
      <c r="B33" s="127" t="e">
        <f>'[8]Soy Complex'!AK$32</f>
        <v>#REF!</v>
      </c>
      <c r="C33" s="128" t="e">
        <f>'[8]Soy Complex'!AL$32</f>
        <v>#REF!</v>
      </c>
      <c r="D33" s="128" t="e">
        <f>'[8]Soy Complex'!AM$32</f>
        <v>#REF!</v>
      </c>
      <c r="E33" s="128" t="e">
        <f>'[8]Soy Complex'!AN$32</f>
        <v>#REF!</v>
      </c>
      <c r="F33" s="128" t="e">
        <f>'[8]Soy Complex'!AO$32</f>
        <v>#REF!</v>
      </c>
      <c r="G33" s="128" t="e">
        <f>'[8]Soy Complex'!AP$32</f>
        <v>#REF!</v>
      </c>
      <c r="H33" s="128" t="e">
        <f>'[8]Soy Complex'!AQ$32</f>
        <v>#REF!</v>
      </c>
      <c r="I33" s="128" t="e">
        <f>'[8]Soy Complex'!AR$32</f>
        <v>#REF!</v>
      </c>
      <c r="J33" s="128" t="e">
        <f>'[8]Soy Complex'!AS$32</f>
        <v>#REF!</v>
      </c>
      <c r="K33" s="128" t="e">
        <f>'[8]Soy Complex'!AT$32</f>
        <v>#REF!</v>
      </c>
      <c r="L33" s="128" t="e">
        <f>'[8]Soy Complex'!AU$32</f>
        <v>#REF!</v>
      </c>
      <c r="M33" s="128" t="e">
        <f>'[8]Soy Complex'!AV$32</f>
        <v>#REF!</v>
      </c>
      <c r="N33" s="128" t="e">
        <f>'[8]Soy Complex'!AW$32</f>
        <v>#REF!</v>
      </c>
      <c r="O33" s="129" t="e">
        <f>'[8]Soy Complex'!AX$32</f>
        <v>#REF!</v>
      </c>
      <c r="P33" s="128" t="e">
        <f>'[8]Soy Complex'!AY$32</f>
        <v>#REF!</v>
      </c>
      <c r="Q33" s="128" t="e">
        <f>'[8]Soy Complex'!AZ$32</f>
        <v>#REF!</v>
      </c>
      <c r="R33" s="128" t="e">
        <f>'[8]Soy Complex'!BA$32</f>
        <v>#REF!</v>
      </c>
      <c r="S33" s="128" t="e">
        <f>'[8]Soy Complex'!BB$32</f>
        <v>#REF!</v>
      </c>
      <c r="T33" s="128" t="e">
        <f>'[8]Soy Complex'!BC$32</f>
        <v>#REF!</v>
      </c>
      <c r="U33" s="128" t="e">
        <f>'[8]Soy Complex'!BD$32</f>
        <v>#REF!</v>
      </c>
      <c r="V33" s="128" t="e">
        <f>'[8]Soy Complex'!BE$32</f>
        <v>#REF!</v>
      </c>
      <c r="W33" s="128" t="e">
        <f>'[8]Soy Complex'!BF$32</f>
        <v>#REF!</v>
      </c>
      <c r="X33" s="128" t="e">
        <f>'[8]Soy Complex'!BG$32</f>
        <v>#REF!</v>
      </c>
      <c r="Y33" s="128" t="e">
        <f>'[8]Soy Complex'!BH$32</f>
        <v>#REF!</v>
      </c>
      <c r="Z33" s="128" t="e">
        <f>'[8]Soy Complex'!BI$32</f>
        <v>#REF!</v>
      </c>
      <c r="AA33" s="128" t="e">
        <f>'[8]Soy Complex'!BJ$32</f>
        <v>#REF!</v>
      </c>
      <c r="AB33" s="128" t="e">
        <f>'[8]Soy Complex'!BK$32</f>
        <v>#REF!</v>
      </c>
      <c r="AC33" s="130" t="e">
        <f>'[8]Soy Complex'!BL$32</f>
        <v>#REF!</v>
      </c>
      <c r="AD33" s="130" t="e">
        <f>'[8]Soy Complex'!BM$32</f>
        <v>#REF!</v>
      </c>
      <c r="AE33" s="130" t="e">
        <f>'[8]Soy Complex'!BN$32</f>
        <v>#REF!</v>
      </c>
      <c r="AF33" s="130" t="e">
        <f>'[8]Soy Complex'!BO$32</f>
        <v>#REF!</v>
      </c>
      <c r="AG33" s="130" t="e">
        <f>'[8]Soy Complex'!BP$32</f>
        <v>#REF!</v>
      </c>
      <c r="AH33" s="130" t="e">
        <f>'[8]Soy Complex'!BQ$32</f>
        <v>#REF!</v>
      </c>
      <c r="AI33" s="130" t="e">
        <f>'[8]Soy Complex'!BR$32</f>
        <v>#REF!</v>
      </c>
      <c r="AJ33" s="130" t="e">
        <f>'[8]Soy Complex'!BS$32</f>
        <v>#REF!</v>
      </c>
      <c r="AK33" s="130" t="e">
        <f>'[8]Soy Complex'!BT$32</f>
        <v>#REF!</v>
      </c>
      <c r="AL33" s="130" t="e">
        <f>'[8]Soy Complex'!BU$32</f>
        <v>#REF!</v>
      </c>
      <c r="AM33" s="130" t="e">
        <f>'[8]Soy Complex'!BV$32</f>
        <v>#REF!</v>
      </c>
      <c r="AN33" s="130" t="e">
        <f>'[8]Soy Complex'!BW$32</f>
        <v>#REF!</v>
      </c>
      <c r="AO33" s="128" t="e">
        <f>'[8]Soy Complex'!BX$32</f>
        <v>#REF!</v>
      </c>
      <c r="AP33" s="131" t="e">
        <f>'[8]Soy Complex'!BY$32</f>
        <v>#REF!</v>
      </c>
      <c r="AQ33" s="131" t="e">
        <f>'[8]Soy Complex'!BZ$32</f>
        <v>#REF!</v>
      </c>
      <c r="AR33" s="131" t="e">
        <f>'[8]Soy Complex'!CA$32</f>
        <v>#REF!</v>
      </c>
      <c r="AS33" s="131" t="e">
        <f>'[8]Soy Complex'!CB$32</f>
        <v>#REF!</v>
      </c>
      <c r="AT33" s="131" t="e">
        <f>'[8]Soy Complex'!CC$32</f>
        <v>#REF!</v>
      </c>
      <c r="AU33" s="131" t="e">
        <f>'[8]Soy Complex'!CD$32</f>
        <v>#REF!</v>
      </c>
      <c r="AV33" s="131" t="e">
        <f>'[8]Soy Complex'!CE$32</f>
        <v>#REF!</v>
      </c>
      <c r="AW33" s="131" t="e">
        <f>'[8]Soy Complex'!CF$32</f>
        <v>#REF!</v>
      </c>
      <c r="AX33" s="131" t="e">
        <f>'[8]Soy Complex'!CG$32</f>
        <v>#REF!</v>
      </c>
      <c r="AY33" s="131" t="e">
        <f>'[8]Soy Complex'!CH$32</f>
        <v>#REF!</v>
      </c>
      <c r="AZ33" s="131" t="e">
        <f>'[8]Soy Complex'!CI$32</f>
        <v>#REF!</v>
      </c>
      <c r="BA33" s="131" t="e">
        <f>'[8]Soy Complex'!CJ$32</f>
        <v>#REF!</v>
      </c>
      <c r="BB33" s="131" t="e">
        <f>'[8]Soy Complex'!CK$32</f>
        <v>#REF!</v>
      </c>
      <c r="BC33" s="131" t="e">
        <f>'[8]Soy Complex'!CL$32</f>
        <v>#REF!</v>
      </c>
      <c r="BD33" s="131" t="e">
        <f>'[8]Soy Complex'!CM$32</f>
        <v>#REF!</v>
      </c>
      <c r="BE33" s="131" t="e">
        <f>'[8]Soy Complex'!CN$32</f>
        <v>#REF!</v>
      </c>
      <c r="BS33" s="75"/>
      <c r="CG33" s="75"/>
      <c r="CU33" s="75"/>
      <c r="DI33" s="75"/>
      <c r="DW33" s="75"/>
      <c r="EK33" s="75"/>
      <c r="EY33" s="75"/>
      <c r="FM33" s="75"/>
      <c r="GA33" s="75"/>
      <c r="GO33" s="75"/>
      <c r="HC33" s="75"/>
      <c r="HQ33" s="75"/>
      <c r="IE33" s="75"/>
      <c r="IS33" s="75"/>
      <c r="JG33" s="75"/>
      <c r="JU33" s="75"/>
      <c r="KI33" s="75"/>
      <c r="KW33" s="75"/>
      <c r="LK33" s="75"/>
      <c r="LY33" s="75"/>
      <c r="MM33" s="75"/>
      <c r="NA33" s="75"/>
      <c r="NO33" s="75"/>
      <c r="OC33" s="75"/>
      <c r="OQ33" s="75"/>
      <c r="PE33" s="75"/>
      <c r="PS33" s="75"/>
      <c r="QG33" s="75"/>
      <c r="QU33" s="75"/>
      <c r="RI33" s="75"/>
      <c r="RW33" s="75"/>
      <c r="SK33" s="75"/>
      <c r="SY33" s="75"/>
      <c r="TM33" s="75"/>
      <c r="UA33" s="75"/>
      <c r="UO33" s="75"/>
      <c r="VC33" s="75"/>
      <c r="VQ33" s="75"/>
      <c r="WE33" s="75"/>
      <c r="WS33" s="75"/>
      <c r="XG33" s="75"/>
      <c r="XU33" s="75"/>
      <c r="YI33" s="75"/>
      <c r="YW33" s="75"/>
      <c r="ZK33" s="75"/>
      <c r="ZY33" s="75"/>
      <c r="AAM33" s="75"/>
      <c r="ABA33" s="75"/>
      <c r="ABO33" s="75"/>
      <c r="ACC33" s="75"/>
      <c r="ACQ33" s="75"/>
      <c r="ADE33" s="75"/>
      <c r="ADS33" s="75"/>
      <c r="AEG33" s="75"/>
      <c r="AEU33" s="75"/>
      <c r="AFI33" s="75"/>
      <c r="AFW33" s="75"/>
      <c r="AGK33" s="75"/>
      <c r="AGY33" s="75"/>
      <c r="AHM33" s="75"/>
      <c r="AIA33" s="75"/>
      <c r="AIO33" s="75"/>
      <c r="AJC33" s="75"/>
      <c r="AJQ33" s="75"/>
      <c r="AKE33" s="75"/>
      <c r="AKS33" s="75"/>
      <c r="ALG33" s="75"/>
      <c r="ALU33" s="75"/>
      <c r="AMI33" s="75"/>
      <c r="AMW33" s="75"/>
      <c r="ANK33" s="75"/>
      <c r="ANY33" s="75"/>
      <c r="AOM33" s="75"/>
      <c r="APA33" s="75"/>
      <c r="APO33" s="75"/>
      <c r="AQC33" s="75"/>
      <c r="AQQ33" s="75"/>
      <c r="ARE33" s="75"/>
      <c r="ARS33" s="75"/>
      <c r="ASG33" s="75"/>
      <c r="ASU33" s="75"/>
      <c r="ATI33" s="75"/>
      <c r="ATW33" s="75"/>
      <c r="AUK33" s="75"/>
      <c r="AUY33" s="75"/>
      <c r="AVM33" s="75"/>
      <c r="AWA33" s="75"/>
      <c r="AWO33" s="75"/>
      <c r="AXC33" s="75"/>
      <c r="AXQ33" s="75"/>
      <c r="AYE33" s="75"/>
      <c r="AYS33" s="75"/>
      <c r="AZG33" s="75"/>
      <c r="AZU33" s="75"/>
      <c r="BAI33" s="75"/>
      <c r="BAW33" s="75"/>
      <c r="BBK33" s="75"/>
      <c r="BBY33" s="75"/>
      <c r="BCM33" s="75"/>
      <c r="BDA33" s="75"/>
      <c r="BDO33" s="75"/>
      <c r="BEC33" s="75"/>
      <c r="BEQ33" s="75"/>
      <c r="BFE33" s="75"/>
      <c r="BFS33" s="75"/>
      <c r="BGG33" s="75"/>
      <c r="BGU33" s="75"/>
      <c r="BHI33" s="75"/>
      <c r="BHW33" s="75"/>
      <c r="BIK33" s="75"/>
      <c r="BIY33" s="75"/>
      <c r="BJM33" s="75"/>
      <c r="BKA33" s="75"/>
      <c r="BKO33" s="75"/>
      <c r="BLC33" s="75"/>
      <c r="BLQ33" s="75"/>
      <c r="BME33" s="75"/>
      <c r="BMS33" s="75"/>
      <c r="BNG33" s="75"/>
      <c r="BNU33" s="75"/>
      <c r="BOI33" s="75"/>
      <c r="BOW33" s="75"/>
      <c r="BPK33" s="75"/>
      <c r="BPY33" s="75"/>
      <c r="BQM33" s="75"/>
      <c r="BRA33" s="75"/>
      <c r="BRO33" s="75"/>
      <c r="BSC33" s="75"/>
      <c r="BSQ33" s="75"/>
      <c r="BTE33" s="75"/>
      <c r="BTS33" s="75"/>
      <c r="BUG33" s="75"/>
      <c r="BUU33" s="75"/>
      <c r="BVI33" s="75"/>
      <c r="BVW33" s="75"/>
      <c r="BWK33" s="75"/>
      <c r="BWY33" s="75"/>
      <c r="BXM33" s="75"/>
      <c r="BYA33" s="75"/>
      <c r="BYO33" s="75"/>
      <c r="BZC33" s="75"/>
      <c r="BZQ33" s="75"/>
      <c r="CAE33" s="75"/>
      <c r="CAS33" s="75"/>
      <c r="CBG33" s="75"/>
      <c r="CBU33" s="75"/>
      <c r="CCI33" s="75"/>
      <c r="CCW33" s="75"/>
      <c r="CDK33" s="75"/>
      <c r="CDY33" s="75"/>
      <c r="CEM33" s="75"/>
      <c r="CFA33" s="75"/>
      <c r="CFO33" s="75"/>
      <c r="CGC33" s="75"/>
      <c r="CGQ33" s="75"/>
      <c r="CHE33" s="75"/>
      <c r="CHS33" s="75"/>
      <c r="CIG33" s="75"/>
      <c r="CIU33" s="75"/>
      <c r="CJI33" s="75"/>
      <c r="CJW33" s="75"/>
      <c r="CKK33" s="75"/>
      <c r="CKY33" s="75"/>
      <c r="CLM33" s="75"/>
      <c r="CMA33" s="75"/>
      <c r="CMO33" s="75"/>
      <c r="CNC33" s="75"/>
      <c r="CNQ33" s="75"/>
      <c r="COE33" s="75"/>
      <c r="COS33" s="75"/>
      <c r="CPG33" s="75"/>
      <c r="CPU33" s="75"/>
      <c r="CQI33" s="75"/>
      <c r="CQW33" s="75"/>
      <c r="CRK33" s="75"/>
      <c r="CRY33" s="75"/>
      <c r="CSM33" s="75"/>
      <c r="CTA33" s="75"/>
      <c r="CTO33" s="75"/>
      <c r="CUC33" s="75"/>
      <c r="CUQ33" s="75"/>
      <c r="CVE33" s="75"/>
      <c r="CVS33" s="75"/>
      <c r="CWG33" s="75"/>
      <c r="CWU33" s="75"/>
      <c r="CXI33" s="75"/>
      <c r="CXW33" s="75"/>
      <c r="CYK33" s="75"/>
      <c r="CYY33" s="75"/>
      <c r="CZM33" s="75"/>
      <c r="DAA33" s="75"/>
      <c r="DAO33" s="75"/>
      <c r="DBC33" s="75"/>
      <c r="DBQ33" s="75"/>
      <c r="DCE33" s="75"/>
      <c r="DCS33" s="75"/>
      <c r="DDG33" s="75"/>
      <c r="DDU33" s="75"/>
      <c r="DEI33" s="75"/>
      <c r="DEW33" s="75"/>
      <c r="DFK33" s="75"/>
      <c r="DFY33" s="75"/>
      <c r="DGM33" s="75"/>
      <c r="DHA33" s="75"/>
      <c r="DHO33" s="75"/>
      <c r="DIC33" s="75"/>
      <c r="DIQ33" s="75"/>
      <c r="DJE33" s="75"/>
      <c r="DJS33" s="75"/>
      <c r="DKG33" s="75"/>
      <c r="DKU33" s="75"/>
      <c r="DLI33" s="75"/>
      <c r="DLW33" s="75"/>
      <c r="DMK33" s="75"/>
      <c r="DMY33" s="75"/>
      <c r="DNM33" s="75"/>
      <c r="DOA33" s="75"/>
      <c r="DOO33" s="75"/>
      <c r="DPC33" s="75"/>
      <c r="DPQ33" s="75"/>
      <c r="DQE33" s="75"/>
      <c r="DQS33" s="75"/>
      <c r="DRG33" s="75"/>
      <c r="DRU33" s="75"/>
      <c r="DSI33" s="75"/>
      <c r="DSW33" s="75"/>
      <c r="DTK33" s="75"/>
      <c r="DTY33" s="75"/>
      <c r="DUM33" s="75"/>
      <c r="DVA33" s="75"/>
      <c r="DVO33" s="75"/>
      <c r="DWC33" s="75"/>
      <c r="DWQ33" s="75"/>
      <c r="DXE33" s="75"/>
      <c r="DXS33" s="75"/>
      <c r="DYG33" s="75"/>
      <c r="DYU33" s="75"/>
      <c r="DZI33" s="75"/>
      <c r="DZW33" s="75"/>
      <c r="EAK33" s="75"/>
      <c r="EAY33" s="75"/>
      <c r="EBM33" s="75"/>
      <c r="ECA33" s="75"/>
      <c r="ECO33" s="75"/>
      <c r="EDC33" s="75"/>
      <c r="EDQ33" s="75"/>
      <c r="EEE33" s="75"/>
      <c r="EES33" s="75"/>
      <c r="EFG33" s="75"/>
      <c r="EFU33" s="75"/>
      <c r="EGI33" s="75"/>
      <c r="EGW33" s="75"/>
      <c r="EHK33" s="75"/>
      <c r="EHY33" s="75"/>
      <c r="EIM33" s="75"/>
      <c r="EJA33" s="75"/>
      <c r="EJO33" s="75"/>
      <c r="EKC33" s="75"/>
      <c r="EKQ33" s="75"/>
      <c r="ELE33" s="75"/>
      <c r="ELS33" s="75"/>
      <c r="EMG33" s="75"/>
      <c r="EMU33" s="75"/>
      <c r="ENI33" s="75"/>
      <c r="ENW33" s="75"/>
      <c r="EOK33" s="75"/>
      <c r="EOY33" s="75"/>
      <c r="EPM33" s="75"/>
      <c r="EQA33" s="75"/>
      <c r="EQO33" s="75"/>
      <c r="ERC33" s="75"/>
      <c r="ERQ33" s="75"/>
      <c r="ESE33" s="75"/>
      <c r="ESS33" s="75"/>
      <c r="ETG33" s="75"/>
      <c r="ETU33" s="75"/>
      <c r="EUI33" s="75"/>
      <c r="EUW33" s="75"/>
      <c r="EVK33" s="75"/>
      <c r="EVY33" s="75"/>
      <c r="EWM33" s="75"/>
      <c r="EXA33" s="75"/>
      <c r="EXO33" s="75"/>
      <c r="EYC33" s="75"/>
      <c r="EYQ33" s="75"/>
      <c r="EZE33" s="75"/>
      <c r="EZS33" s="75"/>
      <c r="FAG33" s="75"/>
      <c r="FAU33" s="75"/>
      <c r="FBI33" s="75"/>
      <c r="FBW33" s="75"/>
      <c r="FCK33" s="75"/>
      <c r="FCY33" s="75"/>
      <c r="FDM33" s="75"/>
      <c r="FEA33" s="75"/>
      <c r="FEO33" s="75"/>
      <c r="FFC33" s="75"/>
      <c r="FFQ33" s="75"/>
      <c r="FGE33" s="75"/>
      <c r="FGS33" s="75"/>
      <c r="FHG33" s="75"/>
      <c r="FHU33" s="75"/>
      <c r="FII33" s="75"/>
      <c r="FIW33" s="75"/>
      <c r="FJK33" s="75"/>
      <c r="FJY33" s="75"/>
      <c r="FKM33" s="75"/>
      <c r="FLA33" s="75"/>
      <c r="FLO33" s="75"/>
      <c r="FMC33" s="75"/>
      <c r="FMQ33" s="75"/>
      <c r="FNE33" s="75"/>
      <c r="FNS33" s="75"/>
      <c r="FOG33" s="75"/>
      <c r="FOU33" s="75"/>
      <c r="FPI33" s="75"/>
      <c r="FPW33" s="75"/>
      <c r="FQK33" s="75"/>
      <c r="FQY33" s="75"/>
      <c r="FRM33" s="75"/>
      <c r="FSA33" s="75"/>
      <c r="FSO33" s="75"/>
      <c r="FTC33" s="75"/>
      <c r="FTQ33" s="75"/>
      <c r="FUE33" s="75"/>
      <c r="FUS33" s="75"/>
      <c r="FVG33" s="75"/>
      <c r="FVU33" s="75"/>
      <c r="FWI33" s="75"/>
      <c r="FWW33" s="75"/>
      <c r="FXK33" s="75"/>
      <c r="FXY33" s="75"/>
      <c r="FYM33" s="75"/>
      <c r="FZA33" s="75"/>
      <c r="FZO33" s="75"/>
      <c r="GAC33" s="75"/>
      <c r="GAQ33" s="75"/>
      <c r="GBE33" s="75"/>
      <c r="GBS33" s="75"/>
      <c r="GCG33" s="75"/>
      <c r="GCU33" s="75"/>
      <c r="GDI33" s="75"/>
      <c r="GDW33" s="75"/>
      <c r="GEK33" s="75"/>
      <c r="GEY33" s="75"/>
      <c r="GFM33" s="75"/>
      <c r="GGA33" s="75"/>
      <c r="GGO33" s="75"/>
      <c r="GHC33" s="75"/>
      <c r="GHQ33" s="75"/>
      <c r="GIE33" s="75"/>
      <c r="GIS33" s="75"/>
      <c r="GJG33" s="75"/>
      <c r="GJU33" s="75"/>
      <c r="GKI33" s="75"/>
      <c r="GKW33" s="75"/>
      <c r="GLK33" s="75"/>
      <c r="GLY33" s="75"/>
      <c r="GMM33" s="75"/>
      <c r="GNA33" s="75"/>
      <c r="GNO33" s="75"/>
      <c r="GOC33" s="75"/>
      <c r="GOQ33" s="75"/>
      <c r="GPE33" s="75"/>
      <c r="GPS33" s="75"/>
      <c r="GQG33" s="75"/>
      <c r="GQU33" s="75"/>
      <c r="GRI33" s="75"/>
      <c r="GRW33" s="75"/>
      <c r="GSK33" s="75"/>
      <c r="GSY33" s="75"/>
      <c r="GTM33" s="75"/>
      <c r="GUA33" s="75"/>
      <c r="GUO33" s="75"/>
      <c r="GVC33" s="75"/>
      <c r="GVQ33" s="75"/>
      <c r="GWE33" s="75"/>
      <c r="GWS33" s="75"/>
      <c r="GXG33" s="75"/>
      <c r="GXU33" s="75"/>
      <c r="GYI33" s="75"/>
      <c r="GYW33" s="75"/>
      <c r="GZK33" s="75"/>
      <c r="GZY33" s="75"/>
      <c r="HAM33" s="75"/>
      <c r="HBA33" s="75"/>
      <c r="HBO33" s="75"/>
      <c r="HCC33" s="75"/>
      <c r="HCQ33" s="75"/>
      <c r="HDE33" s="75"/>
      <c r="HDS33" s="75"/>
      <c r="HEG33" s="75"/>
      <c r="HEU33" s="75"/>
      <c r="HFI33" s="75"/>
      <c r="HFW33" s="75"/>
      <c r="HGK33" s="75"/>
      <c r="HGY33" s="75"/>
      <c r="HHM33" s="75"/>
      <c r="HIA33" s="75"/>
      <c r="HIO33" s="75"/>
      <c r="HJC33" s="75"/>
      <c r="HJQ33" s="75"/>
      <c r="HKE33" s="75"/>
      <c r="HKS33" s="75"/>
      <c r="HLG33" s="75"/>
      <c r="HLU33" s="75"/>
      <c r="HMI33" s="75"/>
      <c r="HMW33" s="75"/>
      <c r="HNK33" s="75"/>
      <c r="HNY33" s="75"/>
      <c r="HOM33" s="75"/>
      <c r="HPA33" s="75"/>
      <c r="HPO33" s="75"/>
      <c r="HQC33" s="75"/>
      <c r="HQQ33" s="75"/>
      <c r="HRE33" s="75"/>
      <c r="HRS33" s="75"/>
      <c r="HSG33" s="75"/>
      <c r="HSU33" s="75"/>
      <c r="HTI33" s="75"/>
      <c r="HTW33" s="75"/>
      <c r="HUK33" s="75"/>
      <c r="HUY33" s="75"/>
      <c r="HVM33" s="75"/>
      <c r="HWA33" s="75"/>
      <c r="HWO33" s="75"/>
      <c r="HXC33" s="75"/>
      <c r="HXQ33" s="75"/>
      <c r="HYE33" s="75"/>
      <c r="HYS33" s="75"/>
      <c r="HZG33" s="75"/>
      <c r="HZU33" s="75"/>
      <c r="IAI33" s="75"/>
      <c r="IAW33" s="75"/>
      <c r="IBK33" s="75"/>
      <c r="IBY33" s="75"/>
      <c r="ICM33" s="75"/>
      <c r="IDA33" s="75"/>
      <c r="IDO33" s="75"/>
      <c r="IEC33" s="75"/>
      <c r="IEQ33" s="75"/>
      <c r="IFE33" s="75"/>
      <c r="IFS33" s="75"/>
      <c r="IGG33" s="75"/>
      <c r="IGU33" s="75"/>
      <c r="IHI33" s="75"/>
      <c r="IHW33" s="75"/>
      <c r="IIK33" s="75"/>
      <c r="IIY33" s="75"/>
      <c r="IJM33" s="75"/>
      <c r="IKA33" s="75"/>
      <c r="IKO33" s="75"/>
      <c r="ILC33" s="75"/>
      <c r="ILQ33" s="75"/>
      <c r="IME33" s="75"/>
      <c r="IMS33" s="75"/>
      <c r="ING33" s="75"/>
      <c r="INU33" s="75"/>
      <c r="IOI33" s="75"/>
      <c r="IOW33" s="75"/>
      <c r="IPK33" s="75"/>
      <c r="IPY33" s="75"/>
      <c r="IQM33" s="75"/>
      <c r="IRA33" s="75"/>
      <c r="IRO33" s="75"/>
      <c r="ISC33" s="75"/>
      <c r="ISQ33" s="75"/>
      <c r="ITE33" s="75"/>
      <c r="ITS33" s="75"/>
      <c r="IUG33" s="75"/>
      <c r="IUU33" s="75"/>
      <c r="IVI33" s="75"/>
      <c r="IVW33" s="75"/>
      <c r="IWK33" s="75"/>
      <c r="IWY33" s="75"/>
      <c r="IXM33" s="75"/>
      <c r="IYA33" s="75"/>
      <c r="IYO33" s="75"/>
      <c r="IZC33" s="75"/>
      <c r="IZQ33" s="75"/>
      <c r="JAE33" s="75"/>
      <c r="JAS33" s="75"/>
      <c r="JBG33" s="75"/>
      <c r="JBU33" s="75"/>
      <c r="JCI33" s="75"/>
      <c r="JCW33" s="75"/>
      <c r="JDK33" s="75"/>
      <c r="JDY33" s="75"/>
      <c r="JEM33" s="75"/>
      <c r="JFA33" s="75"/>
      <c r="JFO33" s="75"/>
      <c r="JGC33" s="75"/>
      <c r="JGQ33" s="75"/>
      <c r="JHE33" s="75"/>
      <c r="JHS33" s="75"/>
      <c r="JIG33" s="75"/>
      <c r="JIU33" s="75"/>
      <c r="JJI33" s="75"/>
      <c r="JJW33" s="75"/>
      <c r="JKK33" s="75"/>
      <c r="JKY33" s="75"/>
      <c r="JLM33" s="75"/>
      <c r="JMA33" s="75"/>
      <c r="JMO33" s="75"/>
      <c r="JNC33" s="75"/>
      <c r="JNQ33" s="75"/>
      <c r="JOE33" s="75"/>
      <c r="JOS33" s="75"/>
      <c r="JPG33" s="75"/>
      <c r="JPU33" s="75"/>
      <c r="JQI33" s="75"/>
      <c r="JQW33" s="75"/>
      <c r="JRK33" s="75"/>
      <c r="JRY33" s="75"/>
      <c r="JSM33" s="75"/>
      <c r="JTA33" s="75"/>
      <c r="JTO33" s="75"/>
      <c r="JUC33" s="75"/>
      <c r="JUQ33" s="75"/>
      <c r="JVE33" s="75"/>
      <c r="JVS33" s="75"/>
      <c r="JWG33" s="75"/>
      <c r="JWU33" s="75"/>
      <c r="JXI33" s="75"/>
      <c r="JXW33" s="75"/>
      <c r="JYK33" s="75"/>
      <c r="JYY33" s="75"/>
      <c r="JZM33" s="75"/>
      <c r="KAA33" s="75"/>
      <c r="KAO33" s="75"/>
      <c r="KBC33" s="75"/>
      <c r="KBQ33" s="75"/>
      <c r="KCE33" s="75"/>
      <c r="KCS33" s="75"/>
      <c r="KDG33" s="75"/>
      <c r="KDU33" s="75"/>
      <c r="KEI33" s="75"/>
      <c r="KEW33" s="75"/>
      <c r="KFK33" s="75"/>
      <c r="KFY33" s="75"/>
      <c r="KGM33" s="75"/>
      <c r="KHA33" s="75"/>
      <c r="KHO33" s="75"/>
      <c r="KIC33" s="75"/>
      <c r="KIQ33" s="75"/>
      <c r="KJE33" s="75"/>
      <c r="KJS33" s="75"/>
      <c r="KKG33" s="75"/>
      <c r="KKU33" s="75"/>
      <c r="KLI33" s="75"/>
      <c r="KLW33" s="75"/>
      <c r="KMK33" s="75"/>
      <c r="KMY33" s="75"/>
      <c r="KNM33" s="75"/>
      <c r="KOA33" s="75"/>
      <c r="KOO33" s="75"/>
      <c r="KPC33" s="75"/>
      <c r="KPQ33" s="75"/>
      <c r="KQE33" s="75"/>
      <c r="KQS33" s="75"/>
      <c r="KRG33" s="75"/>
      <c r="KRU33" s="75"/>
      <c r="KSI33" s="75"/>
      <c r="KSW33" s="75"/>
      <c r="KTK33" s="75"/>
      <c r="KTY33" s="75"/>
      <c r="KUM33" s="75"/>
      <c r="KVA33" s="75"/>
      <c r="KVO33" s="75"/>
      <c r="KWC33" s="75"/>
      <c r="KWQ33" s="75"/>
      <c r="KXE33" s="75"/>
      <c r="KXS33" s="75"/>
      <c r="KYG33" s="75"/>
      <c r="KYU33" s="75"/>
      <c r="KZI33" s="75"/>
      <c r="KZW33" s="75"/>
      <c r="LAK33" s="75"/>
      <c r="LAY33" s="75"/>
      <c r="LBM33" s="75"/>
      <c r="LCA33" s="75"/>
      <c r="LCO33" s="75"/>
      <c r="LDC33" s="75"/>
      <c r="LDQ33" s="75"/>
      <c r="LEE33" s="75"/>
      <c r="LES33" s="75"/>
      <c r="LFG33" s="75"/>
      <c r="LFU33" s="75"/>
      <c r="LGI33" s="75"/>
      <c r="LGW33" s="75"/>
      <c r="LHK33" s="75"/>
      <c r="LHY33" s="75"/>
      <c r="LIM33" s="75"/>
      <c r="LJA33" s="75"/>
      <c r="LJO33" s="75"/>
      <c r="LKC33" s="75"/>
      <c r="LKQ33" s="75"/>
      <c r="LLE33" s="75"/>
      <c r="LLS33" s="75"/>
      <c r="LMG33" s="75"/>
      <c r="LMU33" s="75"/>
      <c r="LNI33" s="75"/>
      <c r="LNW33" s="75"/>
      <c r="LOK33" s="75"/>
      <c r="LOY33" s="75"/>
      <c r="LPM33" s="75"/>
      <c r="LQA33" s="75"/>
      <c r="LQO33" s="75"/>
      <c r="LRC33" s="75"/>
      <c r="LRQ33" s="75"/>
      <c r="LSE33" s="75"/>
      <c r="LSS33" s="75"/>
      <c r="LTG33" s="75"/>
      <c r="LTU33" s="75"/>
      <c r="LUI33" s="75"/>
      <c r="LUW33" s="75"/>
      <c r="LVK33" s="75"/>
      <c r="LVY33" s="75"/>
      <c r="LWM33" s="75"/>
      <c r="LXA33" s="75"/>
      <c r="LXO33" s="75"/>
      <c r="LYC33" s="75"/>
      <c r="LYQ33" s="75"/>
      <c r="LZE33" s="75"/>
      <c r="LZS33" s="75"/>
      <c r="MAG33" s="75"/>
      <c r="MAU33" s="75"/>
      <c r="MBI33" s="75"/>
      <c r="MBW33" s="75"/>
      <c r="MCK33" s="75"/>
      <c r="MCY33" s="75"/>
      <c r="MDM33" s="75"/>
      <c r="MEA33" s="75"/>
      <c r="MEO33" s="75"/>
      <c r="MFC33" s="75"/>
      <c r="MFQ33" s="75"/>
      <c r="MGE33" s="75"/>
      <c r="MGS33" s="75"/>
      <c r="MHG33" s="75"/>
      <c r="MHU33" s="75"/>
      <c r="MII33" s="75"/>
      <c r="MIW33" s="75"/>
      <c r="MJK33" s="75"/>
      <c r="MJY33" s="75"/>
      <c r="MKM33" s="75"/>
      <c r="MLA33" s="75"/>
      <c r="MLO33" s="75"/>
      <c r="MMC33" s="75"/>
      <c r="MMQ33" s="75"/>
      <c r="MNE33" s="75"/>
      <c r="MNS33" s="75"/>
      <c r="MOG33" s="75"/>
      <c r="MOU33" s="75"/>
      <c r="MPI33" s="75"/>
      <c r="MPW33" s="75"/>
      <c r="MQK33" s="75"/>
      <c r="MQY33" s="75"/>
      <c r="MRM33" s="75"/>
      <c r="MSA33" s="75"/>
      <c r="MSO33" s="75"/>
      <c r="MTC33" s="75"/>
      <c r="MTQ33" s="75"/>
      <c r="MUE33" s="75"/>
      <c r="MUS33" s="75"/>
      <c r="MVG33" s="75"/>
      <c r="MVU33" s="75"/>
      <c r="MWI33" s="75"/>
      <c r="MWW33" s="75"/>
      <c r="MXK33" s="75"/>
      <c r="MXY33" s="75"/>
      <c r="MYM33" s="75"/>
      <c r="MZA33" s="75"/>
      <c r="MZO33" s="75"/>
      <c r="NAC33" s="75"/>
      <c r="NAQ33" s="75"/>
      <c r="NBE33" s="75"/>
      <c r="NBS33" s="75"/>
      <c r="NCG33" s="75"/>
      <c r="NCU33" s="75"/>
      <c r="NDI33" s="75"/>
      <c r="NDW33" s="75"/>
      <c r="NEK33" s="75"/>
      <c r="NEY33" s="75"/>
      <c r="NFM33" s="75"/>
      <c r="NGA33" s="75"/>
      <c r="NGO33" s="75"/>
      <c r="NHC33" s="75"/>
      <c r="NHQ33" s="75"/>
      <c r="NIE33" s="75"/>
      <c r="NIS33" s="75"/>
      <c r="NJG33" s="75"/>
      <c r="NJU33" s="75"/>
      <c r="NKI33" s="75"/>
      <c r="NKW33" s="75"/>
      <c r="NLK33" s="75"/>
      <c r="NLY33" s="75"/>
      <c r="NMM33" s="75"/>
      <c r="NNA33" s="75"/>
      <c r="NNO33" s="75"/>
      <c r="NOC33" s="75"/>
      <c r="NOQ33" s="75"/>
      <c r="NPE33" s="75"/>
      <c r="NPS33" s="75"/>
      <c r="NQG33" s="75"/>
      <c r="NQU33" s="75"/>
      <c r="NRI33" s="75"/>
      <c r="NRW33" s="75"/>
      <c r="NSK33" s="75"/>
      <c r="NSY33" s="75"/>
      <c r="NTM33" s="75"/>
      <c r="NUA33" s="75"/>
      <c r="NUO33" s="75"/>
      <c r="NVC33" s="75"/>
      <c r="NVQ33" s="75"/>
      <c r="NWE33" s="75"/>
      <c r="NWS33" s="75"/>
      <c r="NXG33" s="75"/>
      <c r="NXU33" s="75"/>
      <c r="NYI33" s="75"/>
      <c r="NYW33" s="75"/>
      <c r="NZK33" s="75"/>
      <c r="NZY33" s="75"/>
      <c r="OAM33" s="75"/>
      <c r="OBA33" s="75"/>
      <c r="OBO33" s="75"/>
      <c r="OCC33" s="75"/>
      <c r="OCQ33" s="75"/>
      <c r="ODE33" s="75"/>
      <c r="ODS33" s="75"/>
      <c r="OEG33" s="75"/>
      <c r="OEU33" s="75"/>
      <c r="OFI33" s="75"/>
      <c r="OFW33" s="75"/>
      <c r="OGK33" s="75"/>
      <c r="OGY33" s="75"/>
      <c r="OHM33" s="75"/>
      <c r="OIA33" s="75"/>
      <c r="OIO33" s="75"/>
      <c r="OJC33" s="75"/>
      <c r="OJQ33" s="75"/>
      <c r="OKE33" s="75"/>
      <c r="OKS33" s="75"/>
      <c r="OLG33" s="75"/>
      <c r="OLU33" s="75"/>
      <c r="OMI33" s="75"/>
      <c r="OMW33" s="75"/>
      <c r="ONK33" s="75"/>
      <c r="ONY33" s="75"/>
      <c r="OOM33" s="75"/>
      <c r="OPA33" s="75"/>
      <c r="OPO33" s="75"/>
      <c r="OQC33" s="75"/>
      <c r="OQQ33" s="75"/>
      <c r="ORE33" s="75"/>
      <c r="ORS33" s="75"/>
      <c r="OSG33" s="75"/>
      <c r="OSU33" s="75"/>
      <c r="OTI33" s="75"/>
      <c r="OTW33" s="75"/>
      <c r="OUK33" s="75"/>
      <c r="OUY33" s="75"/>
      <c r="OVM33" s="75"/>
      <c r="OWA33" s="75"/>
      <c r="OWO33" s="75"/>
      <c r="OXC33" s="75"/>
      <c r="OXQ33" s="75"/>
      <c r="OYE33" s="75"/>
      <c r="OYS33" s="75"/>
      <c r="OZG33" s="75"/>
      <c r="OZU33" s="75"/>
      <c r="PAI33" s="75"/>
      <c r="PAW33" s="75"/>
      <c r="PBK33" s="75"/>
      <c r="PBY33" s="75"/>
      <c r="PCM33" s="75"/>
      <c r="PDA33" s="75"/>
      <c r="PDO33" s="75"/>
      <c r="PEC33" s="75"/>
      <c r="PEQ33" s="75"/>
      <c r="PFE33" s="75"/>
      <c r="PFS33" s="75"/>
      <c r="PGG33" s="75"/>
      <c r="PGU33" s="75"/>
      <c r="PHI33" s="75"/>
      <c r="PHW33" s="75"/>
      <c r="PIK33" s="75"/>
      <c r="PIY33" s="75"/>
      <c r="PJM33" s="75"/>
      <c r="PKA33" s="75"/>
      <c r="PKO33" s="75"/>
      <c r="PLC33" s="75"/>
      <c r="PLQ33" s="75"/>
      <c r="PME33" s="75"/>
      <c r="PMS33" s="75"/>
      <c r="PNG33" s="75"/>
      <c r="PNU33" s="75"/>
      <c r="POI33" s="75"/>
      <c r="POW33" s="75"/>
      <c r="PPK33" s="75"/>
      <c r="PPY33" s="75"/>
      <c r="PQM33" s="75"/>
      <c r="PRA33" s="75"/>
      <c r="PRO33" s="75"/>
      <c r="PSC33" s="75"/>
      <c r="PSQ33" s="75"/>
      <c r="PTE33" s="75"/>
      <c r="PTS33" s="75"/>
      <c r="PUG33" s="75"/>
      <c r="PUU33" s="75"/>
      <c r="PVI33" s="75"/>
      <c r="PVW33" s="75"/>
      <c r="PWK33" s="75"/>
      <c r="PWY33" s="75"/>
      <c r="PXM33" s="75"/>
      <c r="PYA33" s="75"/>
      <c r="PYO33" s="75"/>
      <c r="PZC33" s="75"/>
      <c r="PZQ33" s="75"/>
      <c r="QAE33" s="75"/>
      <c r="QAS33" s="75"/>
      <c r="QBG33" s="75"/>
      <c r="QBU33" s="75"/>
      <c r="QCI33" s="75"/>
      <c r="QCW33" s="75"/>
      <c r="QDK33" s="75"/>
      <c r="QDY33" s="75"/>
      <c r="QEM33" s="75"/>
      <c r="QFA33" s="75"/>
      <c r="QFO33" s="75"/>
      <c r="QGC33" s="75"/>
      <c r="QGQ33" s="75"/>
      <c r="QHE33" s="75"/>
      <c r="QHS33" s="75"/>
      <c r="QIG33" s="75"/>
      <c r="QIU33" s="75"/>
      <c r="QJI33" s="75"/>
      <c r="QJW33" s="75"/>
      <c r="QKK33" s="75"/>
      <c r="QKY33" s="75"/>
      <c r="QLM33" s="75"/>
      <c r="QMA33" s="75"/>
      <c r="QMO33" s="75"/>
      <c r="QNC33" s="75"/>
      <c r="QNQ33" s="75"/>
      <c r="QOE33" s="75"/>
      <c r="QOS33" s="75"/>
      <c r="QPG33" s="75"/>
      <c r="QPU33" s="75"/>
      <c r="QQI33" s="75"/>
      <c r="QQW33" s="75"/>
      <c r="QRK33" s="75"/>
      <c r="QRY33" s="75"/>
      <c r="QSM33" s="75"/>
      <c r="QTA33" s="75"/>
      <c r="QTO33" s="75"/>
      <c r="QUC33" s="75"/>
      <c r="QUQ33" s="75"/>
      <c r="QVE33" s="75"/>
      <c r="QVS33" s="75"/>
      <c r="QWG33" s="75"/>
      <c r="QWU33" s="75"/>
      <c r="QXI33" s="75"/>
      <c r="QXW33" s="75"/>
      <c r="QYK33" s="75"/>
      <c r="QYY33" s="75"/>
      <c r="QZM33" s="75"/>
      <c r="RAA33" s="75"/>
      <c r="RAO33" s="75"/>
      <c r="RBC33" s="75"/>
      <c r="RBQ33" s="75"/>
      <c r="RCE33" s="75"/>
      <c r="RCS33" s="75"/>
      <c r="RDG33" s="75"/>
      <c r="RDU33" s="75"/>
      <c r="REI33" s="75"/>
      <c r="REW33" s="75"/>
      <c r="RFK33" s="75"/>
      <c r="RFY33" s="75"/>
      <c r="RGM33" s="75"/>
      <c r="RHA33" s="75"/>
      <c r="RHO33" s="75"/>
      <c r="RIC33" s="75"/>
      <c r="RIQ33" s="75"/>
      <c r="RJE33" s="75"/>
      <c r="RJS33" s="75"/>
      <c r="RKG33" s="75"/>
      <c r="RKU33" s="75"/>
      <c r="RLI33" s="75"/>
      <c r="RLW33" s="75"/>
      <c r="RMK33" s="75"/>
      <c r="RMY33" s="75"/>
      <c r="RNM33" s="75"/>
      <c r="ROA33" s="75"/>
      <c r="ROO33" s="75"/>
      <c r="RPC33" s="75"/>
      <c r="RPQ33" s="75"/>
      <c r="RQE33" s="75"/>
      <c r="RQS33" s="75"/>
      <c r="RRG33" s="75"/>
      <c r="RRU33" s="75"/>
      <c r="RSI33" s="75"/>
      <c r="RSW33" s="75"/>
      <c r="RTK33" s="75"/>
      <c r="RTY33" s="75"/>
      <c r="RUM33" s="75"/>
      <c r="RVA33" s="75"/>
      <c r="RVO33" s="75"/>
      <c r="RWC33" s="75"/>
      <c r="RWQ33" s="75"/>
      <c r="RXE33" s="75"/>
      <c r="RXS33" s="75"/>
      <c r="RYG33" s="75"/>
      <c r="RYU33" s="75"/>
      <c r="RZI33" s="75"/>
      <c r="RZW33" s="75"/>
      <c r="SAK33" s="75"/>
      <c r="SAY33" s="75"/>
      <c r="SBM33" s="75"/>
      <c r="SCA33" s="75"/>
      <c r="SCO33" s="75"/>
      <c r="SDC33" s="75"/>
      <c r="SDQ33" s="75"/>
      <c r="SEE33" s="75"/>
      <c r="SES33" s="75"/>
      <c r="SFG33" s="75"/>
      <c r="SFU33" s="75"/>
      <c r="SGI33" s="75"/>
      <c r="SGW33" s="75"/>
      <c r="SHK33" s="75"/>
      <c r="SHY33" s="75"/>
      <c r="SIM33" s="75"/>
      <c r="SJA33" s="75"/>
      <c r="SJO33" s="75"/>
      <c r="SKC33" s="75"/>
      <c r="SKQ33" s="75"/>
      <c r="SLE33" s="75"/>
      <c r="SLS33" s="75"/>
      <c r="SMG33" s="75"/>
      <c r="SMU33" s="75"/>
      <c r="SNI33" s="75"/>
      <c r="SNW33" s="75"/>
      <c r="SOK33" s="75"/>
      <c r="SOY33" s="75"/>
      <c r="SPM33" s="75"/>
      <c r="SQA33" s="75"/>
      <c r="SQO33" s="75"/>
      <c r="SRC33" s="75"/>
      <c r="SRQ33" s="75"/>
      <c r="SSE33" s="75"/>
      <c r="SSS33" s="75"/>
      <c r="STG33" s="75"/>
      <c r="STU33" s="75"/>
      <c r="SUI33" s="75"/>
      <c r="SUW33" s="75"/>
      <c r="SVK33" s="75"/>
      <c r="SVY33" s="75"/>
      <c r="SWM33" s="75"/>
      <c r="SXA33" s="75"/>
      <c r="SXO33" s="75"/>
      <c r="SYC33" s="75"/>
      <c r="SYQ33" s="75"/>
      <c r="SZE33" s="75"/>
      <c r="SZS33" s="75"/>
      <c r="TAG33" s="75"/>
      <c r="TAU33" s="75"/>
      <c r="TBI33" s="75"/>
      <c r="TBW33" s="75"/>
      <c r="TCK33" s="75"/>
      <c r="TCY33" s="75"/>
      <c r="TDM33" s="75"/>
      <c r="TEA33" s="75"/>
      <c r="TEO33" s="75"/>
      <c r="TFC33" s="75"/>
      <c r="TFQ33" s="75"/>
      <c r="TGE33" s="75"/>
      <c r="TGS33" s="75"/>
      <c r="THG33" s="75"/>
      <c r="THU33" s="75"/>
      <c r="TII33" s="75"/>
      <c r="TIW33" s="75"/>
      <c r="TJK33" s="75"/>
      <c r="TJY33" s="75"/>
      <c r="TKM33" s="75"/>
      <c r="TLA33" s="75"/>
      <c r="TLO33" s="75"/>
      <c r="TMC33" s="75"/>
      <c r="TMQ33" s="75"/>
      <c r="TNE33" s="75"/>
      <c r="TNS33" s="75"/>
      <c r="TOG33" s="75"/>
      <c r="TOU33" s="75"/>
      <c r="TPI33" s="75"/>
      <c r="TPW33" s="75"/>
      <c r="TQK33" s="75"/>
      <c r="TQY33" s="75"/>
      <c r="TRM33" s="75"/>
      <c r="TSA33" s="75"/>
      <c r="TSO33" s="75"/>
      <c r="TTC33" s="75"/>
      <c r="TTQ33" s="75"/>
      <c r="TUE33" s="75"/>
      <c r="TUS33" s="75"/>
      <c r="TVG33" s="75"/>
      <c r="TVU33" s="75"/>
      <c r="TWI33" s="75"/>
      <c r="TWW33" s="75"/>
      <c r="TXK33" s="75"/>
      <c r="TXY33" s="75"/>
      <c r="TYM33" s="75"/>
      <c r="TZA33" s="75"/>
      <c r="TZO33" s="75"/>
      <c r="UAC33" s="75"/>
      <c r="UAQ33" s="75"/>
      <c r="UBE33" s="75"/>
      <c r="UBS33" s="75"/>
      <c r="UCG33" s="75"/>
      <c r="UCU33" s="75"/>
      <c r="UDI33" s="75"/>
      <c r="UDW33" s="75"/>
      <c r="UEK33" s="75"/>
      <c r="UEY33" s="75"/>
      <c r="UFM33" s="75"/>
      <c r="UGA33" s="75"/>
      <c r="UGO33" s="75"/>
      <c r="UHC33" s="75"/>
      <c r="UHQ33" s="75"/>
      <c r="UIE33" s="75"/>
      <c r="UIS33" s="75"/>
      <c r="UJG33" s="75"/>
      <c r="UJU33" s="75"/>
      <c r="UKI33" s="75"/>
      <c r="UKW33" s="75"/>
      <c r="ULK33" s="75"/>
      <c r="ULY33" s="75"/>
      <c r="UMM33" s="75"/>
      <c r="UNA33" s="75"/>
      <c r="UNO33" s="75"/>
      <c r="UOC33" s="75"/>
      <c r="UOQ33" s="75"/>
      <c r="UPE33" s="75"/>
      <c r="UPS33" s="75"/>
      <c r="UQG33" s="75"/>
      <c r="UQU33" s="75"/>
      <c r="URI33" s="75"/>
      <c r="URW33" s="75"/>
      <c r="USK33" s="75"/>
      <c r="USY33" s="75"/>
      <c r="UTM33" s="75"/>
      <c r="UUA33" s="75"/>
      <c r="UUO33" s="75"/>
      <c r="UVC33" s="75"/>
      <c r="UVQ33" s="75"/>
      <c r="UWE33" s="75"/>
      <c r="UWS33" s="75"/>
      <c r="UXG33" s="75"/>
      <c r="UXU33" s="75"/>
      <c r="UYI33" s="75"/>
      <c r="UYW33" s="75"/>
      <c r="UZK33" s="75"/>
      <c r="UZY33" s="75"/>
      <c r="VAM33" s="75"/>
      <c r="VBA33" s="75"/>
      <c r="VBO33" s="75"/>
      <c r="VCC33" s="75"/>
      <c r="VCQ33" s="75"/>
      <c r="VDE33" s="75"/>
      <c r="VDS33" s="75"/>
      <c r="VEG33" s="75"/>
      <c r="VEU33" s="75"/>
      <c r="VFI33" s="75"/>
      <c r="VFW33" s="75"/>
      <c r="VGK33" s="75"/>
      <c r="VGY33" s="75"/>
      <c r="VHM33" s="75"/>
      <c r="VIA33" s="75"/>
      <c r="VIO33" s="75"/>
      <c r="VJC33" s="75"/>
      <c r="VJQ33" s="75"/>
      <c r="VKE33" s="75"/>
      <c r="VKS33" s="75"/>
      <c r="VLG33" s="75"/>
      <c r="VLU33" s="75"/>
      <c r="VMI33" s="75"/>
      <c r="VMW33" s="75"/>
      <c r="VNK33" s="75"/>
      <c r="VNY33" s="75"/>
      <c r="VOM33" s="75"/>
      <c r="VPA33" s="75"/>
      <c r="VPO33" s="75"/>
      <c r="VQC33" s="75"/>
      <c r="VQQ33" s="75"/>
      <c r="VRE33" s="75"/>
      <c r="VRS33" s="75"/>
      <c r="VSG33" s="75"/>
      <c r="VSU33" s="75"/>
      <c r="VTI33" s="75"/>
      <c r="VTW33" s="75"/>
      <c r="VUK33" s="75"/>
      <c r="VUY33" s="75"/>
      <c r="VVM33" s="75"/>
      <c r="VWA33" s="75"/>
      <c r="VWO33" s="75"/>
      <c r="VXC33" s="75"/>
      <c r="VXQ33" s="75"/>
      <c r="VYE33" s="75"/>
      <c r="VYS33" s="75"/>
      <c r="VZG33" s="75"/>
      <c r="VZU33" s="75"/>
      <c r="WAI33" s="75"/>
      <c r="WAW33" s="75"/>
      <c r="WBK33" s="75"/>
      <c r="WBY33" s="75"/>
      <c r="WCM33" s="75"/>
      <c r="WDA33" s="75"/>
      <c r="WDO33" s="75"/>
      <c r="WEC33" s="75"/>
      <c r="WEQ33" s="75"/>
      <c r="WFE33" s="75"/>
      <c r="WFS33" s="75"/>
      <c r="WGG33" s="75"/>
      <c r="WGU33" s="75"/>
      <c r="WHI33" s="75"/>
      <c r="WHW33" s="75"/>
      <c r="WIK33" s="75"/>
      <c r="WIY33" s="75"/>
      <c r="WJM33" s="75"/>
      <c r="WKA33" s="75"/>
      <c r="WKO33" s="75"/>
      <c r="WLC33" s="75"/>
      <c r="WLQ33" s="75"/>
      <c r="WME33" s="75"/>
      <c r="WMS33" s="75"/>
      <c r="WNG33" s="75"/>
      <c r="WNU33" s="75"/>
      <c r="WOI33" s="75"/>
      <c r="WOW33" s="75"/>
      <c r="WPK33" s="75"/>
      <c r="WPY33" s="75"/>
      <c r="WQM33" s="75"/>
      <c r="WRA33" s="75"/>
      <c r="WRO33" s="75"/>
      <c r="WSC33" s="75"/>
      <c r="WSQ33" s="75"/>
      <c r="WTE33" s="75"/>
      <c r="WTS33" s="75"/>
      <c r="WUG33" s="75"/>
      <c r="WUU33" s="75"/>
      <c r="WVI33" s="75"/>
      <c r="WVW33" s="75"/>
      <c r="WWK33" s="75"/>
      <c r="WWY33" s="75"/>
      <c r="WXM33" s="75"/>
      <c r="WYA33" s="75"/>
      <c r="WYO33" s="75"/>
      <c r="WZC33" s="75"/>
      <c r="WZQ33" s="75"/>
      <c r="XAE33" s="75"/>
      <c r="XAS33" s="75"/>
      <c r="XBG33" s="75"/>
      <c r="XBU33" s="75"/>
      <c r="XCI33" s="75"/>
      <c r="XCW33" s="75"/>
      <c r="XDK33" s="75"/>
      <c r="XDY33" s="75"/>
      <c r="XEM33" s="75"/>
      <c r="XFA33" s="75"/>
    </row>
    <row r="34" spans="1:1023 1037:2045 2059:3067 3081:4089 4103:5111 5125:6133 6147:7155 7169:8191 8205:9213 9227:10235 10249:11257 11271:12279 12293:13301 13315:14323 14337:15359 15373:16381" x14ac:dyDescent="0.2">
      <c r="A34" s="111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3"/>
      <c r="AC34" s="113"/>
      <c r="AD34" s="111"/>
      <c r="AE34" s="111"/>
      <c r="AF34" s="111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</row>
    <row r="35" spans="1:1023 1037:2045 2059:3067 3081:4089 4103:5111 5125:6133 6147:7155 7169:8191 8205:9213 9227:10235 10249:11257 11271:12279 12293:13301 13315:14323 14337:15359 15373:16381" ht="29.45" customHeight="1" thickBot="1" x14ac:dyDescent="0.25">
      <c r="A35" s="132" t="s">
        <v>99</v>
      </c>
      <c r="B35" s="116" t="e">
        <f>B3</f>
        <v>#REF!</v>
      </c>
      <c r="C35" s="116" t="e">
        <f t="shared" ref="C35:BC35" si="12">C3</f>
        <v>#REF!</v>
      </c>
      <c r="D35" s="116" t="str">
        <f t="shared" si="12"/>
        <v xml:space="preserve">97/98 </v>
      </c>
      <c r="E35" s="116" t="str">
        <f t="shared" si="12"/>
        <v xml:space="preserve">98/99 </v>
      </c>
      <c r="F35" s="116" t="str">
        <f t="shared" si="12"/>
        <v xml:space="preserve">99/00 </v>
      </c>
      <c r="G35" s="116" t="str">
        <f t="shared" si="12"/>
        <v xml:space="preserve">00/01 </v>
      </c>
      <c r="H35" s="116" t="str">
        <f t="shared" si="12"/>
        <v xml:space="preserve">01/02 </v>
      </c>
      <c r="I35" s="116" t="str">
        <f t="shared" si="12"/>
        <v xml:space="preserve">02/03 </v>
      </c>
      <c r="J35" s="116" t="str">
        <f t="shared" si="12"/>
        <v xml:space="preserve">03/04 </v>
      </c>
      <c r="K35" s="116" t="str">
        <f t="shared" si="12"/>
        <v xml:space="preserve">04/05 </v>
      </c>
      <c r="L35" s="116" t="str">
        <f t="shared" si="12"/>
        <v xml:space="preserve">05/06 </v>
      </c>
      <c r="M35" s="116" t="str">
        <f t="shared" si="12"/>
        <v xml:space="preserve">06/07 </v>
      </c>
      <c r="N35" s="116" t="str">
        <f t="shared" si="12"/>
        <v xml:space="preserve">07/08 </v>
      </c>
      <c r="O35" s="116" t="str">
        <f t="shared" si="12"/>
        <v xml:space="preserve">08/09 </v>
      </c>
      <c r="P35" s="116" t="str">
        <f t="shared" si="12"/>
        <v xml:space="preserve">09/10 </v>
      </c>
      <c r="Q35" s="116" t="str">
        <f t="shared" si="12"/>
        <v xml:space="preserve">10/11 </v>
      </c>
      <c r="R35" s="116" t="str">
        <f t="shared" si="12"/>
        <v xml:space="preserve">11/12 </v>
      </c>
      <c r="S35" s="116" t="str">
        <f t="shared" si="12"/>
        <v xml:space="preserve">12/13 </v>
      </c>
      <c r="T35" s="116" t="str">
        <f t="shared" si="12"/>
        <v xml:space="preserve">13/14 </v>
      </c>
      <c r="U35" s="116" t="str">
        <f t="shared" si="12"/>
        <v xml:space="preserve">14/15 </v>
      </c>
      <c r="V35" s="116" t="str">
        <f t="shared" si="12"/>
        <v xml:space="preserve">15/16 </v>
      </c>
      <c r="W35" s="116" t="str">
        <f t="shared" si="12"/>
        <v xml:space="preserve">16/17 </v>
      </c>
      <c r="X35" s="116" t="str">
        <f t="shared" si="12"/>
        <v xml:space="preserve">17/18 </v>
      </c>
      <c r="Y35" s="116">
        <f t="shared" si="12"/>
        <v>2018</v>
      </c>
      <c r="Z35" s="116">
        <f t="shared" si="12"/>
        <v>2019</v>
      </c>
      <c r="AA35" s="116">
        <f t="shared" si="12"/>
        <v>2020</v>
      </c>
      <c r="AB35" s="116">
        <f t="shared" si="12"/>
        <v>2021</v>
      </c>
      <c r="AC35" s="116">
        <f t="shared" si="12"/>
        <v>2022</v>
      </c>
      <c r="AD35" s="116">
        <f t="shared" si="12"/>
        <v>2023</v>
      </c>
      <c r="AE35" s="116">
        <f t="shared" si="12"/>
        <v>2024</v>
      </c>
      <c r="AF35" s="116">
        <f t="shared" si="12"/>
        <v>2025</v>
      </c>
      <c r="AG35" s="116">
        <f t="shared" si="12"/>
        <v>2026</v>
      </c>
      <c r="AH35" s="116">
        <f t="shared" si="12"/>
        <v>2027</v>
      </c>
      <c r="AI35" s="116">
        <f t="shared" si="12"/>
        <v>2028</v>
      </c>
      <c r="AJ35" s="116">
        <f t="shared" si="12"/>
        <v>2029</v>
      </c>
      <c r="AK35" s="116">
        <f t="shared" si="12"/>
        <v>2030</v>
      </c>
      <c r="AL35" s="116">
        <f t="shared" si="12"/>
        <v>2031</v>
      </c>
      <c r="AM35" s="116">
        <f t="shared" si="12"/>
        <v>2032</v>
      </c>
      <c r="AN35" s="116">
        <f t="shared" si="12"/>
        <v>2033</v>
      </c>
      <c r="AO35" s="116">
        <f t="shared" si="12"/>
        <v>2034</v>
      </c>
      <c r="AP35" s="116">
        <f t="shared" si="12"/>
        <v>2035</v>
      </c>
      <c r="AQ35" s="116">
        <f t="shared" si="12"/>
        <v>2036</v>
      </c>
      <c r="AR35" s="116">
        <f t="shared" si="12"/>
        <v>2037</v>
      </c>
      <c r="AS35" s="116">
        <f t="shared" si="12"/>
        <v>2038</v>
      </c>
      <c r="AT35" s="116">
        <f t="shared" si="12"/>
        <v>2039</v>
      </c>
      <c r="AU35" s="116">
        <f t="shared" si="12"/>
        <v>2040</v>
      </c>
      <c r="AV35" s="116">
        <f t="shared" si="12"/>
        <v>2041</v>
      </c>
      <c r="AW35" s="116">
        <f t="shared" si="12"/>
        <v>2042</v>
      </c>
      <c r="AX35" s="116">
        <f t="shared" si="12"/>
        <v>2043</v>
      </c>
      <c r="AY35" s="116">
        <f t="shared" si="12"/>
        <v>2044</v>
      </c>
      <c r="AZ35" s="116">
        <f t="shared" si="12"/>
        <v>2045</v>
      </c>
      <c r="BA35" s="116">
        <f t="shared" si="12"/>
        <v>2046</v>
      </c>
      <c r="BB35" s="116">
        <f t="shared" si="12"/>
        <v>2047</v>
      </c>
      <c r="BC35" s="116">
        <f t="shared" si="12"/>
        <v>2048</v>
      </c>
      <c r="BD35" s="116">
        <f>BD3</f>
        <v>2049</v>
      </c>
      <c r="BE35" s="116">
        <f>BE3</f>
        <v>2050</v>
      </c>
    </row>
    <row r="36" spans="1:1023 1037:2045 2059:3067 3081:4089 4103:5111 5125:6133 6147:7155 7169:8191 8205:9213 9227:10235 10249:11257 11271:12279 12293:13301 13315:14323 14337:15359 15373:16381" hidden="1" x14ac:dyDescent="0.2">
      <c r="A36" s="133"/>
      <c r="B36" s="134" t="e">
        <f>B3</f>
        <v>#REF!</v>
      </c>
      <c r="C36" s="134" t="e">
        <f t="shared" ref="C36:BC36" si="13">C3</f>
        <v>#REF!</v>
      </c>
      <c r="D36" s="134" t="str">
        <f t="shared" si="13"/>
        <v xml:space="preserve">97/98 </v>
      </c>
      <c r="E36" s="134" t="str">
        <f t="shared" si="13"/>
        <v xml:space="preserve">98/99 </v>
      </c>
      <c r="F36" s="134" t="str">
        <f t="shared" si="13"/>
        <v xml:space="preserve">99/00 </v>
      </c>
      <c r="G36" s="134" t="str">
        <f t="shared" si="13"/>
        <v xml:space="preserve">00/01 </v>
      </c>
      <c r="H36" s="134" t="str">
        <f t="shared" si="13"/>
        <v xml:space="preserve">01/02 </v>
      </c>
      <c r="I36" s="134" t="str">
        <f t="shared" si="13"/>
        <v xml:space="preserve">02/03 </v>
      </c>
      <c r="J36" s="134" t="str">
        <f t="shared" si="13"/>
        <v xml:space="preserve">03/04 </v>
      </c>
      <c r="K36" s="134" t="str">
        <f t="shared" si="13"/>
        <v xml:space="preserve">04/05 </v>
      </c>
      <c r="L36" s="134" t="str">
        <f t="shared" si="13"/>
        <v xml:space="preserve">05/06 </v>
      </c>
      <c r="M36" s="134" t="str">
        <f t="shared" si="13"/>
        <v xml:space="preserve">06/07 </v>
      </c>
      <c r="N36" s="134" t="str">
        <f t="shared" si="13"/>
        <v xml:space="preserve">07/08 </v>
      </c>
      <c r="O36" s="134" t="str">
        <f t="shared" si="13"/>
        <v xml:space="preserve">08/09 </v>
      </c>
      <c r="P36" s="134" t="str">
        <f t="shared" si="13"/>
        <v xml:space="preserve">09/10 </v>
      </c>
      <c r="Q36" s="134" t="str">
        <f t="shared" si="13"/>
        <v xml:space="preserve">10/11 </v>
      </c>
      <c r="R36" s="134" t="str">
        <f t="shared" si="13"/>
        <v xml:space="preserve">11/12 </v>
      </c>
      <c r="S36" s="134" t="str">
        <f t="shared" si="13"/>
        <v xml:space="preserve">12/13 </v>
      </c>
      <c r="T36" s="134" t="str">
        <f t="shared" si="13"/>
        <v xml:space="preserve">13/14 </v>
      </c>
      <c r="U36" s="134" t="str">
        <f t="shared" si="13"/>
        <v xml:space="preserve">14/15 </v>
      </c>
      <c r="V36" s="134" t="str">
        <f t="shared" si="13"/>
        <v xml:space="preserve">15/16 </v>
      </c>
      <c r="W36" s="134" t="str">
        <f t="shared" si="13"/>
        <v xml:space="preserve">16/17 </v>
      </c>
      <c r="X36" s="134" t="str">
        <f t="shared" si="13"/>
        <v xml:space="preserve">17/18 </v>
      </c>
      <c r="Y36" s="134">
        <f t="shared" si="13"/>
        <v>2018</v>
      </c>
      <c r="Z36" s="134">
        <f t="shared" si="13"/>
        <v>2019</v>
      </c>
      <c r="AA36" s="134">
        <f t="shared" si="13"/>
        <v>2020</v>
      </c>
      <c r="AB36" s="134">
        <f t="shared" si="13"/>
        <v>2021</v>
      </c>
      <c r="AC36" s="134">
        <f t="shared" si="13"/>
        <v>2022</v>
      </c>
      <c r="AD36" s="134">
        <f t="shared" si="13"/>
        <v>2023</v>
      </c>
      <c r="AE36" s="134">
        <f t="shared" si="13"/>
        <v>2024</v>
      </c>
      <c r="AF36" s="134">
        <f t="shared" si="13"/>
        <v>2025</v>
      </c>
      <c r="AG36" s="134">
        <f t="shared" si="13"/>
        <v>2026</v>
      </c>
      <c r="AH36" s="134">
        <f t="shared" si="13"/>
        <v>2027</v>
      </c>
      <c r="AI36" s="134">
        <f t="shared" si="13"/>
        <v>2028</v>
      </c>
      <c r="AJ36" s="134">
        <f t="shared" si="13"/>
        <v>2029</v>
      </c>
      <c r="AK36" s="134">
        <f t="shared" si="13"/>
        <v>2030</v>
      </c>
      <c r="AL36" s="134">
        <f t="shared" si="13"/>
        <v>2031</v>
      </c>
      <c r="AM36" s="134">
        <f t="shared" si="13"/>
        <v>2032</v>
      </c>
      <c r="AN36" s="134">
        <f t="shared" si="13"/>
        <v>2033</v>
      </c>
      <c r="AO36" s="134">
        <f t="shared" si="13"/>
        <v>2034</v>
      </c>
      <c r="AP36" s="135">
        <f t="shared" si="13"/>
        <v>2035</v>
      </c>
      <c r="AQ36" s="135">
        <f t="shared" si="13"/>
        <v>2036</v>
      </c>
      <c r="AR36" s="135">
        <f t="shared" si="13"/>
        <v>2037</v>
      </c>
      <c r="AS36" s="135">
        <f t="shared" si="13"/>
        <v>2038</v>
      </c>
      <c r="AT36" s="135">
        <f t="shared" si="13"/>
        <v>2039</v>
      </c>
      <c r="AU36" s="135">
        <f t="shared" si="13"/>
        <v>2040</v>
      </c>
      <c r="AV36" s="135">
        <f t="shared" si="13"/>
        <v>2041</v>
      </c>
      <c r="AW36" s="135">
        <f t="shared" si="13"/>
        <v>2042</v>
      </c>
      <c r="AX36" s="135">
        <f t="shared" si="13"/>
        <v>2043</v>
      </c>
      <c r="AY36" s="135">
        <f t="shared" si="13"/>
        <v>2044</v>
      </c>
      <c r="AZ36" s="135">
        <f t="shared" si="13"/>
        <v>2045</v>
      </c>
      <c r="BA36" s="135">
        <f t="shared" si="13"/>
        <v>2046</v>
      </c>
      <c r="BB36" s="135">
        <f t="shared" si="13"/>
        <v>2047</v>
      </c>
      <c r="BC36" s="135">
        <f t="shared" si="13"/>
        <v>2048</v>
      </c>
      <c r="BD36" s="135">
        <f>BD3</f>
        <v>2049</v>
      </c>
      <c r="BE36" s="135">
        <f>BE3</f>
        <v>2050</v>
      </c>
    </row>
    <row r="37" spans="1:1023 1037:2045 2059:3067 3081:4089 4103:5111 5125:6133 6147:7155 7169:8191 8205:9213 9227:10235 10249:11257 11271:12279 12293:13301 13315:14323 14337:15359 15373:16381" s="74" customFormat="1" ht="12.75" customHeight="1" x14ac:dyDescent="0.2">
      <c r="A37" s="136" t="s">
        <v>49</v>
      </c>
      <c r="B37" s="89">
        <f>B75+B93+B110</f>
        <v>1180.7924399999999</v>
      </c>
      <c r="C37" s="89">
        <f t="shared" ref="C37:N38" si="14">C75+C93+C110</f>
        <v>2052.8785739999998</v>
      </c>
      <c r="D37" s="89">
        <f t="shared" si="14"/>
        <v>1557.7622924999998</v>
      </c>
      <c r="E37" s="89">
        <f t="shared" si="14"/>
        <v>1416.7553595000002</v>
      </c>
      <c r="F37" s="89">
        <f t="shared" si="14"/>
        <v>1546.322901</v>
      </c>
      <c r="G37" s="89">
        <f t="shared" si="14"/>
        <v>2044.0225875000001</v>
      </c>
      <c r="H37" s="89">
        <f t="shared" si="14"/>
        <v>2837.547904</v>
      </c>
      <c r="I37" s="89">
        <f t="shared" si="14"/>
        <v>2630.870817</v>
      </c>
      <c r="J37" s="89">
        <f t="shared" si="14"/>
        <v>1868.8135765000002</v>
      </c>
      <c r="K37" s="89">
        <f t="shared" si="14"/>
        <v>1495.7642095000001</v>
      </c>
      <c r="L37" s="89">
        <f t="shared" si="14"/>
        <v>2108.4248179999995</v>
      </c>
      <c r="M37" s="89">
        <f t="shared" si="14"/>
        <v>3544.2183004999997</v>
      </c>
      <c r="N37" s="89">
        <f t="shared" si="14"/>
        <v>3398.6237609999998</v>
      </c>
      <c r="O37" s="89">
        <f>O75+O93+O110</f>
        <v>2819.1513884999995</v>
      </c>
      <c r="P37" s="89">
        <f>P75+P93+P110</f>
        <v>2982.4890840000003</v>
      </c>
      <c r="Q37" s="89">
        <f t="shared" ref="Q37:AB38" si="15">Q75+Q93+Q110</f>
        <v>3442.8911370000001</v>
      </c>
      <c r="R37" s="89">
        <f t="shared" si="15"/>
        <v>2811.9719359237861</v>
      </c>
      <c r="S37" s="89">
        <f t="shared" si="15"/>
        <v>2817.6809519826502</v>
      </c>
      <c r="T37" s="89">
        <f t="shared" si="15"/>
        <v>1949.444290308232</v>
      </c>
      <c r="U37" s="89">
        <f t="shared" si="15"/>
        <v>1433.4438828200884</v>
      </c>
      <c r="V37" s="89">
        <f t="shared" si="15"/>
        <v>2191.7577289999999</v>
      </c>
      <c r="W37" s="89">
        <f t="shared" si="15"/>
        <v>2135.0861400000003</v>
      </c>
      <c r="X37" s="89">
        <f t="shared" si="15"/>
        <v>2167.3107540000001</v>
      </c>
      <c r="Y37" s="89">
        <f t="shared" si="15"/>
        <v>2435.5212536923077</v>
      </c>
      <c r="Z37" s="89">
        <f t="shared" si="15"/>
        <v>2561.3332393846154</v>
      </c>
      <c r="AA37" s="89">
        <f t="shared" si="15"/>
        <v>2808.4522169230772</v>
      </c>
      <c r="AB37" s="89">
        <f t="shared" si="15"/>
        <v>2639.160406</v>
      </c>
      <c r="AC37" s="89">
        <f>AC75+AC93+AC110</f>
        <v>2832.0843670769232</v>
      </c>
      <c r="AD37" s="91">
        <f>AD75+AD93+AD110</f>
        <v>2672.340367076923</v>
      </c>
      <c r="AE37" s="91">
        <f t="shared" ref="AE37:BC38" si="16">AE75+AE93+AE110</f>
        <v>2185.618123076923</v>
      </c>
      <c r="AF37" s="91">
        <f t="shared" si="16"/>
        <v>2053.1632519999998</v>
      </c>
      <c r="AG37" s="91">
        <f t="shared" si="16"/>
        <v>2756.3817522070581</v>
      </c>
      <c r="AH37" s="91">
        <f t="shared" si="16"/>
        <v>5346.1782675798213</v>
      </c>
      <c r="AI37" s="91">
        <f t="shared" si="16"/>
        <v>5894.2893489228445</v>
      </c>
      <c r="AJ37" s="91">
        <f t="shared" si="16"/>
        <v>6404.7430662224615</v>
      </c>
      <c r="AK37" s="91">
        <f t="shared" si="16"/>
        <v>7415.1426969556842</v>
      </c>
      <c r="AL37" s="91">
        <f t="shared" si="16"/>
        <v>8815.4274625844682</v>
      </c>
      <c r="AM37" s="91">
        <f t="shared" si="16"/>
        <v>9719.4297769916939</v>
      </c>
      <c r="AN37" s="91">
        <f t="shared" si="16"/>
        <v>10724.403338893566</v>
      </c>
      <c r="AO37" s="91">
        <f t="shared" si="16"/>
        <v>12011.989908926938</v>
      </c>
      <c r="AP37" s="91">
        <f t="shared" si="16"/>
        <v>11658.789999590979</v>
      </c>
      <c r="AQ37" s="91">
        <f t="shared" si="16"/>
        <v>10822.522820937027</v>
      </c>
      <c r="AR37" s="91">
        <f t="shared" si="16"/>
        <v>11671.714765799894</v>
      </c>
      <c r="AS37" s="91">
        <f t="shared" si="16"/>
        <v>12021.193082568709</v>
      </c>
      <c r="AT37" s="91">
        <f t="shared" si="16"/>
        <v>11155.056622068523</v>
      </c>
      <c r="AU37" s="91">
        <f t="shared" si="16"/>
        <v>11486.780085559401</v>
      </c>
      <c r="AV37" s="91">
        <f t="shared" si="16"/>
        <v>13513.675904700818</v>
      </c>
      <c r="AW37" s="91">
        <f t="shared" si="16"/>
        <v>15215.241210360175</v>
      </c>
      <c r="AX37" s="91">
        <f t="shared" si="16"/>
        <v>16115.302619445964</v>
      </c>
      <c r="AY37" s="91">
        <f t="shared" si="16"/>
        <v>17431.738668987466</v>
      </c>
      <c r="AZ37" s="91">
        <f t="shared" si="16"/>
        <v>18790.013292011106</v>
      </c>
      <c r="BA37" s="91">
        <f t="shared" si="16"/>
        <v>19308.508014452029</v>
      </c>
      <c r="BB37" s="91">
        <f t="shared" si="16"/>
        <v>21293.630681805571</v>
      </c>
      <c r="BC37" s="91">
        <f t="shared" si="16"/>
        <v>21295.98011501259</v>
      </c>
      <c r="BD37" s="91">
        <f>BD75+BD93+BD110</f>
        <v>23953.94998234283</v>
      </c>
      <c r="BE37" s="91">
        <f>BE75+BE93+BE110</f>
        <v>24787.689321605649</v>
      </c>
      <c r="BS37" s="75"/>
      <c r="CG37" s="75"/>
      <c r="CU37" s="75"/>
      <c r="DI37" s="75"/>
      <c r="DW37" s="75"/>
      <c r="EK37" s="75"/>
      <c r="EY37" s="75"/>
      <c r="FM37" s="75"/>
      <c r="GA37" s="75"/>
      <c r="GO37" s="75"/>
      <c r="HC37" s="75"/>
      <c r="HQ37" s="75"/>
      <c r="IE37" s="75"/>
      <c r="IS37" s="75"/>
      <c r="JG37" s="75"/>
      <c r="JU37" s="75"/>
      <c r="KI37" s="75"/>
      <c r="KW37" s="75"/>
      <c r="LK37" s="75"/>
      <c r="LY37" s="75"/>
      <c r="MM37" s="75"/>
      <c r="NA37" s="75"/>
      <c r="NO37" s="75"/>
      <c r="OC37" s="75"/>
      <c r="OQ37" s="75"/>
      <c r="PE37" s="75"/>
      <c r="PS37" s="75"/>
      <c r="QG37" s="75"/>
      <c r="QU37" s="75"/>
      <c r="RI37" s="75"/>
      <c r="RW37" s="75"/>
      <c r="SK37" s="75"/>
      <c r="SY37" s="75"/>
      <c r="TM37" s="75"/>
      <c r="UA37" s="75"/>
      <c r="UO37" s="75"/>
      <c r="VC37" s="75"/>
      <c r="VQ37" s="75"/>
      <c r="WE37" s="75"/>
      <c r="WS37" s="75"/>
      <c r="XG37" s="75"/>
      <c r="XU37" s="75"/>
      <c r="YI37" s="75"/>
      <c r="YW37" s="75"/>
      <c r="ZK37" s="75"/>
      <c r="ZY37" s="75"/>
      <c r="AAM37" s="75"/>
      <c r="ABA37" s="75"/>
      <c r="ABO37" s="75"/>
      <c r="ACC37" s="75"/>
      <c r="ACQ37" s="75"/>
      <c r="ADE37" s="75"/>
      <c r="ADS37" s="75"/>
      <c r="AEG37" s="75"/>
      <c r="AEU37" s="75"/>
      <c r="AFI37" s="75"/>
      <c r="AFW37" s="75"/>
      <c r="AGK37" s="75"/>
      <c r="AGY37" s="75"/>
      <c r="AHM37" s="75"/>
      <c r="AIA37" s="75"/>
      <c r="AIO37" s="75"/>
      <c r="AJC37" s="75"/>
      <c r="AJQ37" s="75"/>
      <c r="AKE37" s="75"/>
      <c r="AKS37" s="75"/>
      <c r="ALG37" s="75"/>
      <c r="ALU37" s="75"/>
      <c r="AMI37" s="75"/>
      <c r="AMW37" s="75"/>
      <c r="ANK37" s="75"/>
      <c r="ANY37" s="75"/>
      <c r="AOM37" s="75"/>
      <c r="APA37" s="75"/>
      <c r="APO37" s="75"/>
      <c r="AQC37" s="75"/>
      <c r="AQQ37" s="75"/>
      <c r="ARE37" s="75"/>
      <c r="ARS37" s="75"/>
      <c r="ASG37" s="75"/>
      <c r="ASU37" s="75"/>
      <c r="ATI37" s="75"/>
      <c r="ATW37" s="75"/>
      <c r="AUK37" s="75"/>
      <c r="AUY37" s="75"/>
      <c r="AVM37" s="75"/>
      <c r="AWA37" s="75"/>
      <c r="AWO37" s="75"/>
      <c r="AXC37" s="75"/>
      <c r="AXQ37" s="75"/>
      <c r="AYE37" s="75"/>
      <c r="AYS37" s="75"/>
      <c r="AZG37" s="75"/>
      <c r="AZU37" s="75"/>
      <c r="BAI37" s="75"/>
      <c r="BAW37" s="75"/>
      <c r="BBK37" s="75"/>
      <c r="BBY37" s="75"/>
      <c r="BCM37" s="75"/>
      <c r="BDA37" s="75"/>
      <c r="BDO37" s="75"/>
      <c r="BEC37" s="75"/>
      <c r="BEQ37" s="75"/>
      <c r="BFE37" s="75"/>
      <c r="BFS37" s="75"/>
      <c r="BGG37" s="75"/>
      <c r="BGU37" s="75"/>
      <c r="BHI37" s="75"/>
      <c r="BHW37" s="75"/>
      <c r="BIK37" s="75"/>
      <c r="BIY37" s="75"/>
      <c r="BJM37" s="75"/>
      <c r="BKA37" s="75"/>
      <c r="BKO37" s="75"/>
      <c r="BLC37" s="75"/>
      <c r="BLQ37" s="75"/>
      <c r="BME37" s="75"/>
      <c r="BMS37" s="75"/>
      <c r="BNG37" s="75"/>
      <c r="BNU37" s="75"/>
      <c r="BOI37" s="75"/>
      <c r="BOW37" s="75"/>
      <c r="BPK37" s="75"/>
      <c r="BPY37" s="75"/>
      <c r="BQM37" s="75"/>
      <c r="BRA37" s="75"/>
      <c r="BRO37" s="75"/>
      <c r="BSC37" s="75"/>
      <c r="BSQ37" s="75"/>
      <c r="BTE37" s="75"/>
      <c r="BTS37" s="75"/>
      <c r="BUG37" s="75"/>
      <c r="BUU37" s="75"/>
      <c r="BVI37" s="75"/>
      <c r="BVW37" s="75"/>
      <c r="BWK37" s="75"/>
      <c r="BWY37" s="75"/>
      <c r="BXM37" s="75"/>
      <c r="BYA37" s="75"/>
      <c r="BYO37" s="75"/>
      <c r="BZC37" s="75"/>
      <c r="BZQ37" s="75"/>
      <c r="CAE37" s="75"/>
      <c r="CAS37" s="75"/>
      <c r="CBG37" s="75"/>
      <c r="CBU37" s="75"/>
      <c r="CCI37" s="75"/>
      <c r="CCW37" s="75"/>
      <c r="CDK37" s="75"/>
      <c r="CDY37" s="75"/>
      <c r="CEM37" s="75"/>
      <c r="CFA37" s="75"/>
      <c r="CFO37" s="75"/>
      <c r="CGC37" s="75"/>
      <c r="CGQ37" s="75"/>
      <c r="CHE37" s="75"/>
      <c r="CHS37" s="75"/>
      <c r="CIG37" s="75"/>
      <c r="CIU37" s="75"/>
      <c r="CJI37" s="75"/>
      <c r="CJW37" s="75"/>
      <c r="CKK37" s="75"/>
      <c r="CKY37" s="75"/>
      <c r="CLM37" s="75"/>
      <c r="CMA37" s="75"/>
      <c r="CMO37" s="75"/>
      <c r="CNC37" s="75"/>
      <c r="CNQ37" s="75"/>
      <c r="COE37" s="75"/>
      <c r="COS37" s="75"/>
      <c r="CPG37" s="75"/>
      <c r="CPU37" s="75"/>
      <c r="CQI37" s="75"/>
      <c r="CQW37" s="75"/>
      <c r="CRK37" s="75"/>
      <c r="CRY37" s="75"/>
      <c r="CSM37" s="75"/>
      <c r="CTA37" s="75"/>
      <c r="CTO37" s="75"/>
      <c r="CUC37" s="75"/>
      <c r="CUQ37" s="75"/>
      <c r="CVE37" s="75"/>
      <c r="CVS37" s="75"/>
      <c r="CWG37" s="75"/>
      <c r="CWU37" s="75"/>
      <c r="CXI37" s="75"/>
      <c r="CXW37" s="75"/>
      <c r="CYK37" s="75"/>
      <c r="CYY37" s="75"/>
      <c r="CZM37" s="75"/>
      <c r="DAA37" s="75"/>
      <c r="DAO37" s="75"/>
      <c r="DBC37" s="75"/>
      <c r="DBQ37" s="75"/>
      <c r="DCE37" s="75"/>
      <c r="DCS37" s="75"/>
      <c r="DDG37" s="75"/>
      <c r="DDU37" s="75"/>
      <c r="DEI37" s="75"/>
      <c r="DEW37" s="75"/>
      <c r="DFK37" s="75"/>
      <c r="DFY37" s="75"/>
      <c r="DGM37" s="75"/>
      <c r="DHA37" s="75"/>
      <c r="DHO37" s="75"/>
      <c r="DIC37" s="75"/>
      <c r="DIQ37" s="75"/>
      <c r="DJE37" s="75"/>
      <c r="DJS37" s="75"/>
      <c r="DKG37" s="75"/>
      <c r="DKU37" s="75"/>
      <c r="DLI37" s="75"/>
      <c r="DLW37" s="75"/>
      <c r="DMK37" s="75"/>
      <c r="DMY37" s="75"/>
      <c r="DNM37" s="75"/>
      <c r="DOA37" s="75"/>
      <c r="DOO37" s="75"/>
      <c r="DPC37" s="75"/>
      <c r="DPQ37" s="75"/>
      <c r="DQE37" s="75"/>
      <c r="DQS37" s="75"/>
      <c r="DRG37" s="75"/>
      <c r="DRU37" s="75"/>
      <c r="DSI37" s="75"/>
      <c r="DSW37" s="75"/>
      <c r="DTK37" s="75"/>
      <c r="DTY37" s="75"/>
      <c r="DUM37" s="75"/>
      <c r="DVA37" s="75"/>
      <c r="DVO37" s="75"/>
      <c r="DWC37" s="75"/>
      <c r="DWQ37" s="75"/>
      <c r="DXE37" s="75"/>
      <c r="DXS37" s="75"/>
      <c r="DYG37" s="75"/>
      <c r="DYU37" s="75"/>
      <c r="DZI37" s="75"/>
      <c r="DZW37" s="75"/>
      <c r="EAK37" s="75"/>
      <c r="EAY37" s="75"/>
      <c r="EBM37" s="75"/>
      <c r="ECA37" s="75"/>
      <c r="ECO37" s="75"/>
      <c r="EDC37" s="75"/>
      <c r="EDQ37" s="75"/>
      <c r="EEE37" s="75"/>
      <c r="EES37" s="75"/>
      <c r="EFG37" s="75"/>
      <c r="EFU37" s="75"/>
      <c r="EGI37" s="75"/>
      <c r="EGW37" s="75"/>
      <c r="EHK37" s="75"/>
      <c r="EHY37" s="75"/>
      <c r="EIM37" s="75"/>
      <c r="EJA37" s="75"/>
      <c r="EJO37" s="75"/>
      <c r="EKC37" s="75"/>
      <c r="EKQ37" s="75"/>
      <c r="ELE37" s="75"/>
      <c r="ELS37" s="75"/>
      <c r="EMG37" s="75"/>
      <c r="EMU37" s="75"/>
      <c r="ENI37" s="75"/>
      <c r="ENW37" s="75"/>
      <c r="EOK37" s="75"/>
      <c r="EOY37" s="75"/>
      <c r="EPM37" s="75"/>
      <c r="EQA37" s="75"/>
      <c r="EQO37" s="75"/>
      <c r="ERC37" s="75"/>
      <c r="ERQ37" s="75"/>
      <c r="ESE37" s="75"/>
      <c r="ESS37" s="75"/>
      <c r="ETG37" s="75"/>
      <c r="ETU37" s="75"/>
      <c r="EUI37" s="75"/>
      <c r="EUW37" s="75"/>
      <c r="EVK37" s="75"/>
      <c r="EVY37" s="75"/>
      <c r="EWM37" s="75"/>
      <c r="EXA37" s="75"/>
      <c r="EXO37" s="75"/>
      <c r="EYC37" s="75"/>
      <c r="EYQ37" s="75"/>
      <c r="EZE37" s="75"/>
      <c r="EZS37" s="75"/>
      <c r="FAG37" s="75"/>
      <c r="FAU37" s="75"/>
      <c r="FBI37" s="75"/>
      <c r="FBW37" s="75"/>
      <c r="FCK37" s="75"/>
      <c r="FCY37" s="75"/>
      <c r="FDM37" s="75"/>
      <c r="FEA37" s="75"/>
      <c r="FEO37" s="75"/>
      <c r="FFC37" s="75"/>
      <c r="FFQ37" s="75"/>
      <c r="FGE37" s="75"/>
      <c r="FGS37" s="75"/>
      <c r="FHG37" s="75"/>
      <c r="FHU37" s="75"/>
      <c r="FII37" s="75"/>
      <c r="FIW37" s="75"/>
      <c r="FJK37" s="75"/>
      <c r="FJY37" s="75"/>
      <c r="FKM37" s="75"/>
      <c r="FLA37" s="75"/>
      <c r="FLO37" s="75"/>
      <c r="FMC37" s="75"/>
      <c r="FMQ37" s="75"/>
      <c r="FNE37" s="75"/>
      <c r="FNS37" s="75"/>
      <c r="FOG37" s="75"/>
      <c r="FOU37" s="75"/>
      <c r="FPI37" s="75"/>
      <c r="FPW37" s="75"/>
      <c r="FQK37" s="75"/>
      <c r="FQY37" s="75"/>
      <c r="FRM37" s="75"/>
      <c r="FSA37" s="75"/>
      <c r="FSO37" s="75"/>
      <c r="FTC37" s="75"/>
      <c r="FTQ37" s="75"/>
      <c r="FUE37" s="75"/>
      <c r="FUS37" s="75"/>
      <c r="FVG37" s="75"/>
      <c r="FVU37" s="75"/>
      <c r="FWI37" s="75"/>
      <c r="FWW37" s="75"/>
      <c r="FXK37" s="75"/>
      <c r="FXY37" s="75"/>
      <c r="FYM37" s="75"/>
      <c r="FZA37" s="75"/>
      <c r="FZO37" s="75"/>
      <c r="GAC37" s="75"/>
      <c r="GAQ37" s="75"/>
      <c r="GBE37" s="75"/>
      <c r="GBS37" s="75"/>
      <c r="GCG37" s="75"/>
      <c r="GCU37" s="75"/>
      <c r="GDI37" s="75"/>
      <c r="GDW37" s="75"/>
      <c r="GEK37" s="75"/>
      <c r="GEY37" s="75"/>
      <c r="GFM37" s="75"/>
      <c r="GGA37" s="75"/>
      <c r="GGO37" s="75"/>
      <c r="GHC37" s="75"/>
      <c r="GHQ37" s="75"/>
      <c r="GIE37" s="75"/>
      <c r="GIS37" s="75"/>
      <c r="GJG37" s="75"/>
      <c r="GJU37" s="75"/>
      <c r="GKI37" s="75"/>
      <c r="GKW37" s="75"/>
      <c r="GLK37" s="75"/>
      <c r="GLY37" s="75"/>
      <c r="GMM37" s="75"/>
      <c r="GNA37" s="75"/>
      <c r="GNO37" s="75"/>
      <c r="GOC37" s="75"/>
      <c r="GOQ37" s="75"/>
      <c r="GPE37" s="75"/>
      <c r="GPS37" s="75"/>
      <c r="GQG37" s="75"/>
      <c r="GQU37" s="75"/>
      <c r="GRI37" s="75"/>
      <c r="GRW37" s="75"/>
      <c r="GSK37" s="75"/>
      <c r="GSY37" s="75"/>
      <c r="GTM37" s="75"/>
      <c r="GUA37" s="75"/>
      <c r="GUO37" s="75"/>
      <c r="GVC37" s="75"/>
      <c r="GVQ37" s="75"/>
      <c r="GWE37" s="75"/>
      <c r="GWS37" s="75"/>
      <c r="GXG37" s="75"/>
      <c r="GXU37" s="75"/>
      <c r="GYI37" s="75"/>
      <c r="GYW37" s="75"/>
      <c r="GZK37" s="75"/>
      <c r="GZY37" s="75"/>
      <c r="HAM37" s="75"/>
      <c r="HBA37" s="75"/>
      <c r="HBO37" s="75"/>
      <c r="HCC37" s="75"/>
      <c r="HCQ37" s="75"/>
      <c r="HDE37" s="75"/>
      <c r="HDS37" s="75"/>
      <c r="HEG37" s="75"/>
      <c r="HEU37" s="75"/>
      <c r="HFI37" s="75"/>
      <c r="HFW37" s="75"/>
      <c r="HGK37" s="75"/>
      <c r="HGY37" s="75"/>
      <c r="HHM37" s="75"/>
      <c r="HIA37" s="75"/>
      <c r="HIO37" s="75"/>
      <c r="HJC37" s="75"/>
      <c r="HJQ37" s="75"/>
      <c r="HKE37" s="75"/>
      <c r="HKS37" s="75"/>
      <c r="HLG37" s="75"/>
      <c r="HLU37" s="75"/>
      <c r="HMI37" s="75"/>
      <c r="HMW37" s="75"/>
      <c r="HNK37" s="75"/>
      <c r="HNY37" s="75"/>
      <c r="HOM37" s="75"/>
      <c r="HPA37" s="75"/>
      <c r="HPO37" s="75"/>
      <c r="HQC37" s="75"/>
      <c r="HQQ37" s="75"/>
      <c r="HRE37" s="75"/>
      <c r="HRS37" s="75"/>
      <c r="HSG37" s="75"/>
      <c r="HSU37" s="75"/>
      <c r="HTI37" s="75"/>
      <c r="HTW37" s="75"/>
      <c r="HUK37" s="75"/>
      <c r="HUY37" s="75"/>
      <c r="HVM37" s="75"/>
      <c r="HWA37" s="75"/>
      <c r="HWO37" s="75"/>
      <c r="HXC37" s="75"/>
      <c r="HXQ37" s="75"/>
      <c r="HYE37" s="75"/>
      <c r="HYS37" s="75"/>
      <c r="HZG37" s="75"/>
      <c r="HZU37" s="75"/>
      <c r="IAI37" s="75"/>
      <c r="IAW37" s="75"/>
      <c r="IBK37" s="75"/>
      <c r="IBY37" s="75"/>
      <c r="ICM37" s="75"/>
      <c r="IDA37" s="75"/>
      <c r="IDO37" s="75"/>
      <c r="IEC37" s="75"/>
      <c r="IEQ37" s="75"/>
      <c r="IFE37" s="75"/>
      <c r="IFS37" s="75"/>
      <c r="IGG37" s="75"/>
      <c r="IGU37" s="75"/>
      <c r="IHI37" s="75"/>
      <c r="IHW37" s="75"/>
      <c r="IIK37" s="75"/>
      <c r="IIY37" s="75"/>
      <c r="IJM37" s="75"/>
      <c r="IKA37" s="75"/>
      <c r="IKO37" s="75"/>
      <c r="ILC37" s="75"/>
      <c r="ILQ37" s="75"/>
      <c r="IME37" s="75"/>
      <c r="IMS37" s="75"/>
      <c r="ING37" s="75"/>
      <c r="INU37" s="75"/>
      <c r="IOI37" s="75"/>
      <c r="IOW37" s="75"/>
      <c r="IPK37" s="75"/>
      <c r="IPY37" s="75"/>
      <c r="IQM37" s="75"/>
      <c r="IRA37" s="75"/>
      <c r="IRO37" s="75"/>
      <c r="ISC37" s="75"/>
      <c r="ISQ37" s="75"/>
      <c r="ITE37" s="75"/>
      <c r="ITS37" s="75"/>
      <c r="IUG37" s="75"/>
      <c r="IUU37" s="75"/>
      <c r="IVI37" s="75"/>
      <c r="IVW37" s="75"/>
      <c r="IWK37" s="75"/>
      <c r="IWY37" s="75"/>
      <c r="IXM37" s="75"/>
      <c r="IYA37" s="75"/>
      <c r="IYO37" s="75"/>
      <c r="IZC37" s="75"/>
      <c r="IZQ37" s="75"/>
      <c r="JAE37" s="75"/>
      <c r="JAS37" s="75"/>
      <c r="JBG37" s="75"/>
      <c r="JBU37" s="75"/>
      <c r="JCI37" s="75"/>
      <c r="JCW37" s="75"/>
      <c r="JDK37" s="75"/>
      <c r="JDY37" s="75"/>
      <c r="JEM37" s="75"/>
      <c r="JFA37" s="75"/>
      <c r="JFO37" s="75"/>
      <c r="JGC37" s="75"/>
      <c r="JGQ37" s="75"/>
      <c r="JHE37" s="75"/>
      <c r="JHS37" s="75"/>
      <c r="JIG37" s="75"/>
      <c r="JIU37" s="75"/>
      <c r="JJI37" s="75"/>
      <c r="JJW37" s="75"/>
      <c r="JKK37" s="75"/>
      <c r="JKY37" s="75"/>
      <c r="JLM37" s="75"/>
      <c r="JMA37" s="75"/>
      <c r="JMO37" s="75"/>
      <c r="JNC37" s="75"/>
      <c r="JNQ37" s="75"/>
      <c r="JOE37" s="75"/>
      <c r="JOS37" s="75"/>
      <c r="JPG37" s="75"/>
      <c r="JPU37" s="75"/>
      <c r="JQI37" s="75"/>
      <c r="JQW37" s="75"/>
      <c r="JRK37" s="75"/>
      <c r="JRY37" s="75"/>
      <c r="JSM37" s="75"/>
      <c r="JTA37" s="75"/>
      <c r="JTO37" s="75"/>
      <c r="JUC37" s="75"/>
      <c r="JUQ37" s="75"/>
      <c r="JVE37" s="75"/>
      <c r="JVS37" s="75"/>
      <c r="JWG37" s="75"/>
      <c r="JWU37" s="75"/>
      <c r="JXI37" s="75"/>
      <c r="JXW37" s="75"/>
      <c r="JYK37" s="75"/>
      <c r="JYY37" s="75"/>
      <c r="JZM37" s="75"/>
      <c r="KAA37" s="75"/>
      <c r="KAO37" s="75"/>
      <c r="KBC37" s="75"/>
      <c r="KBQ37" s="75"/>
      <c r="KCE37" s="75"/>
      <c r="KCS37" s="75"/>
      <c r="KDG37" s="75"/>
      <c r="KDU37" s="75"/>
      <c r="KEI37" s="75"/>
      <c r="KEW37" s="75"/>
      <c r="KFK37" s="75"/>
      <c r="KFY37" s="75"/>
      <c r="KGM37" s="75"/>
      <c r="KHA37" s="75"/>
      <c r="KHO37" s="75"/>
      <c r="KIC37" s="75"/>
      <c r="KIQ37" s="75"/>
      <c r="KJE37" s="75"/>
      <c r="KJS37" s="75"/>
      <c r="KKG37" s="75"/>
      <c r="KKU37" s="75"/>
      <c r="KLI37" s="75"/>
      <c r="KLW37" s="75"/>
      <c r="KMK37" s="75"/>
      <c r="KMY37" s="75"/>
      <c r="KNM37" s="75"/>
      <c r="KOA37" s="75"/>
      <c r="KOO37" s="75"/>
      <c r="KPC37" s="75"/>
      <c r="KPQ37" s="75"/>
      <c r="KQE37" s="75"/>
      <c r="KQS37" s="75"/>
      <c r="KRG37" s="75"/>
      <c r="KRU37" s="75"/>
      <c r="KSI37" s="75"/>
      <c r="KSW37" s="75"/>
      <c r="KTK37" s="75"/>
      <c r="KTY37" s="75"/>
      <c r="KUM37" s="75"/>
      <c r="KVA37" s="75"/>
      <c r="KVO37" s="75"/>
      <c r="KWC37" s="75"/>
      <c r="KWQ37" s="75"/>
      <c r="KXE37" s="75"/>
      <c r="KXS37" s="75"/>
      <c r="KYG37" s="75"/>
      <c r="KYU37" s="75"/>
      <c r="KZI37" s="75"/>
      <c r="KZW37" s="75"/>
      <c r="LAK37" s="75"/>
      <c r="LAY37" s="75"/>
      <c r="LBM37" s="75"/>
      <c r="LCA37" s="75"/>
      <c r="LCO37" s="75"/>
      <c r="LDC37" s="75"/>
      <c r="LDQ37" s="75"/>
      <c r="LEE37" s="75"/>
      <c r="LES37" s="75"/>
      <c r="LFG37" s="75"/>
      <c r="LFU37" s="75"/>
      <c r="LGI37" s="75"/>
      <c r="LGW37" s="75"/>
      <c r="LHK37" s="75"/>
      <c r="LHY37" s="75"/>
      <c r="LIM37" s="75"/>
      <c r="LJA37" s="75"/>
      <c r="LJO37" s="75"/>
      <c r="LKC37" s="75"/>
      <c r="LKQ37" s="75"/>
      <c r="LLE37" s="75"/>
      <c r="LLS37" s="75"/>
      <c r="LMG37" s="75"/>
      <c r="LMU37" s="75"/>
      <c r="LNI37" s="75"/>
      <c r="LNW37" s="75"/>
      <c r="LOK37" s="75"/>
      <c r="LOY37" s="75"/>
      <c r="LPM37" s="75"/>
      <c r="LQA37" s="75"/>
      <c r="LQO37" s="75"/>
      <c r="LRC37" s="75"/>
      <c r="LRQ37" s="75"/>
      <c r="LSE37" s="75"/>
      <c r="LSS37" s="75"/>
      <c r="LTG37" s="75"/>
      <c r="LTU37" s="75"/>
      <c r="LUI37" s="75"/>
      <c r="LUW37" s="75"/>
      <c r="LVK37" s="75"/>
      <c r="LVY37" s="75"/>
      <c r="LWM37" s="75"/>
      <c r="LXA37" s="75"/>
      <c r="LXO37" s="75"/>
      <c r="LYC37" s="75"/>
      <c r="LYQ37" s="75"/>
      <c r="LZE37" s="75"/>
      <c r="LZS37" s="75"/>
      <c r="MAG37" s="75"/>
      <c r="MAU37" s="75"/>
      <c r="MBI37" s="75"/>
      <c r="MBW37" s="75"/>
      <c r="MCK37" s="75"/>
      <c r="MCY37" s="75"/>
      <c r="MDM37" s="75"/>
      <c r="MEA37" s="75"/>
      <c r="MEO37" s="75"/>
      <c r="MFC37" s="75"/>
      <c r="MFQ37" s="75"/>
      <c r="MGE37" s="75"/>
      <c r="MGS37" s="75"/>
      <c r="MHG37" s="75"/>
      <c r="MHU37" s="75"/>
      <c r="MII37" s="75"/>
      <c r="MIW37" s="75"/>
      <c r="MJK37" s="75"/>
      <c r="MJY37" s="75"/>
      <c r="MKM37" s="75"/>
      <c r="MLA37" s="75"/>
      <c r="MLO37" s="75"/>
      <c r="MMC37" s="75"/>
      <c r="MMQ37" s="75"/>
      <c r="MNE37" s="75"/>
      <c r="MNS37" s="75"/>
      <c r="MOG37" s="75"/>
      <c r="MOU37" s="75"/>
      <c r="MPI37" s="75"/>
      <c r="MPW37" s="75"/>
      <c r="MQK37" s="75"/>
      <c r="MQY37" s="75"/>
      <c r="MRM37" s="75"/>
      <c r="MSA37" s="75"/>
      <c r="MSO37" s="75"/>
      <c r="MTC37" s="75"/>
      <c r="MTQ37" s="75"/>
      <c r="MUE37" s="75"/>
      <c r="MUS37" s="75"/>
      <c r="MVG37" s="75"/>
      <c r="MVU37" s="75"/>
      <c r="MWI37" s="75"/>
      <c r="MWW37" s="75"/>
      <c r="MXK37" s="75"/>
      <c r="MXY37" s="75"/>
      <c r="MYM37" s="75"/>
      <c r="MZA37" s="75"/>
      <c r="MZO37" s="75"/>
      <c r="NAC37" s="75"/>
      <c r="NAQ37" s="75"/>
      <c r="NBE37" s="75"/>
      <c r="NBS37" s="75"/>
      <c r="NCG37" s="75"/>
      <c r="NCU37" s="75"/>
      <c r="NDI37" s="75"/>
      <c r="NDW37" s="75"/>
      <c r="NEK37" s="75"/>
      <c r="NEY37" s="75"/>
      <c r="NFM37" s="75"/>
      <c r="NGA37" s="75"/>
      <c r="NGO37" s="75"/>
      <c r="NHC37" s="75"/>
      <c r="NHQ37" s="75"/>
      <c r="NIE37" s="75"/>
      <c r="NIS37" s="75"/>
      <c r="NJG37" s="75"/>
      <c r="NJU37" s="75"/>
      <c r="NKI37" s="75"/>
      <c r="NKW37" s="75"/>
      <c r="NLK37" s="75"/>
      <c r="NLY37" s="75"/>
      <c r="NMM37" s="75"/>
      <c r="NNA37" s="75"/>
      <c r="NNO37" s="75"/>
      <c r="NOC37" s="75"/>
      <c r="NOQ37" s="75"/>
      <c r="NPE37" s="75"/>
      <c r="NPS37" s="75"/>
      <c r="NQG37" s="75"/>
      <c r="NQU37" s="75"/>
      <c r="NRI37" s="75"/>
      <c r="NRW37" s="75"/>
      <c r="NSK37" s="75"/>
      <c r="NSY37" s="75"/>
      <c r="NTM37" s="75"/>
      <c r="NUA37" s="75"/>
      <c r="NUO37" s="75"/>
      <c r="NVC37" s="75"/>
      <c r="NVQ37" s="75"/>
      <c r="NWE37" s="75"/>
      <c r="NWS37" s="75"/>
      <c r="NXG37" s="75"/>
      <c r="NXU37" s="75"/>
      <c r="NYI37" s="75"/>
      <c r="NYW37" s="75"/>
      <c r="NZK37" s="75"/>
      <c r="NZY37" s="75"/>
      <c r="OAM37" s="75"/>
      <c r="OBA37" s="75"/>
      <c r="OBO37" s="75"/>
      <c r="OCC37" s="75"/>
      <c r="OCQ37" s="75"/>
      <c r="ODE37" s="75"/>
      <c r="ODS37" s="75"/>
      <c r="OEG37" s="75"/>
      <c r="OEU37" s="75"/>
      <c r="OFI37" s="75"/>
      <c r="OFW37" s="75"/>
      <c r="OGK37" s="75"/>
      <c r="OGY37" s="75"/>
      <c r="OHM37" s="75"/>
      <c r="OIA37" s="75"/>
      <c r="OIO37" s="75"/>
      <c r="OJC37" s="75"/>
      <c r="OJQ37" s="75"/>
      <c r="OKE37" s="75"/>
      <c r="OKS37" s="75"/>
      <c r="OLG37" s="75"/>
      <c r="OLU37" s="75"/>
      <c r="OMI37" s="75"/>
      <c r="OMW37" s="75"/>
      <c r="ONK37" s="75"/>
      <c r="ONY37" s="75"/>
      <c r="OOM37" s="75"/>
      <c r="OPA37" s="75"/>
      <c r="OPO37" s="75"/>
      <c r="OQC37" s="75"/>
      <c r="OQQ37" s="75"/>
      <c r="ORE37" s="75"/>
      <c r="ORS37" s="75"/>
      <c r="OSG37" s="75"/>
      <c r="OSU37" s="75"/>
      <c r="OTI37" s="75"/>
      <c r="OTW37" s="75"/>
      <c r="OUK37" s="75"/>
      <c r="OUY37" s="75"/>
      <c r="OVM37" s="75"/>
      <c r="OWA37" s="75"/>
      <c r="OWO37" s="75"/>
      <c r="OXC37" s="75"/>
      <c r="OXQ37" s="75"/>
      <c r="OYE37" s="75"/>
      <c r="OYS37" s="75"/>
      <c r="OZG37" s="75"/>
      <c r="OZU37" s="75"/>
      <c r="PAI37" s="75"/>
      <c r="PAW37" s="75"/>
      <c r="PBK37" s="75"/>
      <c r="PBY37" s="75"/>
      <c r="PCM37" s="75"/>
      <c r="PDA37" s="75"/>
      <c r="PDO37" s="75"/>
      <c r="PEC37" s="75"/>
      <c r="PEQ37" s="75"/>
      <c r="PFE37" s="75"/>
      <c r="PFS37" s="75"/>
      <c r="PGG37" s="75"/>
      <c r="PGU37" s="75"/>
      <c r="PHI37" s="75"/>
      <c r="PHW37" s="75"/>
      <c r="PIK37" s="75"/>
      <c r="PIY37" s="75"/>
      <c r="PJM37" s="75"/>
      <c r="PKA37" s="75"/>
      <c r="PKO37" s="75"/>
      <c r="PLC37" s="75"/>
      <c r="PLQ37" s="75"/>
      <c r="PME37" s="75"/>
      <c r="PMS37" s="75"/>
      <c r="PNG37" s="75"/>
      <c r="PNU37" s="75"/>
      <c r="POI37" s="75"/>
      <c r="POW37" s="75"/>
      <c r="PPK37" s="75"/>
      <c r="PPY37" s="75"/>
      <c r="PQM37" s="75"/>
      <c r="PRA37" s="75"/>
      <c r="PRO37" s="75"/>
      <c r="PSC37" s="75"/>
      <c r="PSQ37" s="75"/>
      <c r="PTE37" s="75"/>
      <c r="PTS37" s="75"/>
      <c r="PUG37" s="75"/>
      <c r="PUU37" s="75"/>
      <c r="PVI37" s="75"/>
      <c r="PVW37" s="75"/>
      <c r="PWK37" s="75"/>
      <c r="PWY37" s="75"/>
      <c r="PXM37" s="75"/>
      <c r="PYA37" s="75"/>
      <c r="PYO37" s="75"/>
      <c r="PZC37" s="75"/>
      <c r="PZQ37" s="75"/>
      <c r="QAE37" s="75"/>
      <c r="QAS37" s="75"/>
      <c r="QBG37" s="75"/>
      <c r="QBU37" s="75"/>
      <c r="QCI37" s="75"/>
      <c r="QCW37" s="75"/>
      <c r="QDK37" s="75"/>
      <c r="QDY37" s="75"/>
      <c r="QEM37" s="75"/>
      <c r="QFA37" s="75"/>
      <c r="QFO37" s="75"/>
      <c r="QGC37" s="75"/>
      <c r="QGQ37" s="75"/>
      <c r="QHE37" s="75"/>
      <c r="QHS37" s="75"/>
      <c r="QIG37" s="75"/>
      <c r="QIU37" s="75"/>
      <c r="QJI37" s="75"/>
      <c r="QJW37" s="75"/>
      <c r="QKK37" s="75"/>
      <c r="QKY37" s="75"/>
      <c r="QLM37" s="75"/>
      <c r="QMA37" s="75"/>
      <c r="QMO37" s="75"/>
      <c r="QNC37" s="75"/>
      <c r="QNQ37" s="75"/>
      <c r="QOE37" s="75"/>
      <c r="QOS37" s="75"/>
      <c r="QPG37" s="75"/>
      <c r="QPU37" s="75"/>
      <c r="QQI37" s="75"/>
      <c r="QQW37" s="75"/>
      <c r="QRK37" s="75"/>
      <c r="QRY37" s="75"/>
      <c r="QSM37" s="75"/>
      <c r="QTA37" s="75"/>
      <c r="QTO37" s="75"/>
      <c r="QUC37" s="75"/>
      <c r="QUQ37" s="75"/>
      <c r="QVE37" s="75"/>
      <c r="QVS37" s="75"/>
      <c r="QWG37" s="75"/>
      <c r="QWU37" s="75"/>
      <c r="QXI37" s="75"/>
      <c r="QXW37" s="75"/>
      <c r="QYK37" s="75"/>
      <c r="QYY37" s="75"/>
      <c r="QZM37" s="75"/>
      <c r="RAA37" s="75"/>
      <c r="RAO37" s="75"/>
      <c r="RBC37" s="75"/>
      <c r="RBQ37" s="75"/>
      <c r="RCE37" s="75"/>
      <c r="RCS37" s="75"/>
      <c r="RDG37" s="75"/>
      <c r="RDU37" s="75"/>
      <c r="REI37" s="75"/>
      <c r="REW37" s="75"/>
      <c r="RFK37" s="75"/>
      <c r="RFY37" s="75"/>
      <c r="RGM37" s="75"/>
      <c r="RHA37" s="75"/>
      <c r="RHO37" s="75"/>
      <c r="RIC37" s="75"/>
      <c r="RIQ37" s="75"/>
      <c r="RJE37" s="75"/>
      <c r="RJS37" s="75"/>
      <c r="RKG37" s="75"/>
      <c r="RKU37" s="75"/>
      <c r="RLI37" s="75"/>
      <c r="RLW37" s="75"/>
      <c r="RMK37" s="75"/>
      <c r="RMY37" s="75"/>
      <c r="RNM37" s="75"/>
      <c r="ROA37" s="75"/>
      <c r="ROO37" s="75"/>
      <c r="RPC37" s="75"/>
      <c r="RPQ37" s="75"/>
      <c r="RQE37" s="75"/>
      <c r="RQS37" s="75"/>
      <c r="RRG37" s="75"/>
      <c r="RRU37" s="75"/>
      <c r="RSI37" s="75"/>
      <c r="RSW37" s="75"/>
      <c r="RTK37" s="75"/>
      <c r="RTY37" s="75"/>
      <c r="RUM37" s="75"/>
      <c r="RVA37" s="75"/>
      <c r="RVO37" s="75"/>
      <c r="RWC37" s="75"/>
      <c r="RWQ37" s="75"/>
      <c r="RXE37" s="75"/>
      <c r="RXS37" s="75"/>
      <c r="RYG37" s="75"/>
      <c r="RYU37" s="75"/>
      <c r="RZI37" s="75"/>
      <c r="RZW37" s="75"/>
      <c r="SAK37" s="75"/>
      <c r="SAY37" s="75"/>
      <c r="SBM37" s="75"/>
      <c r="SCA37" s="75"/>
      <c r="SCO37" s="75"/>
      <c r="SDC37" s="75"/>
      <c r="SDQ37" s="75"/>
      <c r="SEE37" s="75"/>
      <c r="SES37" s="75"/>
      <c r="SFG37" s="75"/>
      <c r="SFU37" s="75"/>
      <c r="SGI37" s="75"/>
      <c r="SGW37" s="75"/>
      <c r="SHK37" s="75"/>
      <c r="SHY37" s="75"/>
      <c r="SIM37" s="75"/>
      <c r="SJA37" s="75"/>
      <c r="SJO37" s="75"/>
      <c r="SKC37" s="75"/>
      <c r="SKQ37" s="75"/>
      <c r="SLE37" s="75"/>
      <c r="SLS37" s="75"/>
      <c r="SMG37" s="75"/>
      <c r="SMU37" s="75"/>
      <c r="SNI37" s="75"/>
      <c r="SNW37" s="75"/>
      <c r="SOK37" s="75"/>
      <c r="SOY37" s="75"/>
      <c r="SPM37" s="75"/>
      <c r="SQA37" s="75"/>
      <c r="SQO37" s="75"/>
      <c r="SRC37" s="75"/>
      <c r="SRQ37" s="75"/>
      <c r="SSE37" s="75"/>
      <c r="SSS37" s="75"/>
      <c r="STG37" s="75"/>
      <c r="STU37" s="75"/>
      <c r="SUI37" s="75"/>
      <c r="SUW37" s="75"/>
      <c r="SVK37" s="75"/>
      <c r="SVY37" s="75"/>
      <c r="SWM37" s="75"/>
      <c r="SXA37" s="75"/>
      <c r="SXO37" s="75"/>
      <c r="SYC37" s="75"/>
      <c r="SYQ37" s="75"/>
      <c r="SZE37" s="75"/>
      <c r="SZS37" s="75"/>
      <c r="TAG37" s="75"/>
      <c r="TAU37" s="75"/>
      <c r="TBI37" s="75"/>
      <c r="TBW37" s="75"/>
      <c r="TCK37" s="75"/>
      <c r="TCY37" s="75"/>
      <c r="TDM37" s="75"/>
      <c r="TEA37" s="75"/>
      <c r="TEO37" s="75"/>
      <c r="TFC37" s="75"/>
      <c r="TFQ37" s="75"/>
      <c r="TGE37" s="75"/>
      <c r="TGS37" s="75"/>
      <c r="THG37" s="75"/>
      <c r="THU37" s="75"/>
      <c r="TII37" s="75"/>
      <c r="TIW37" s="75"/>
      <c r="TJK37" s="75"/>
      <c r="TJY37" s="75"/>
      <c r="TKM37" s="75"/>
      <c r="TLA37" s="75"/>
      <c r="TLO37" s="75"/>
      <c r="TMC37" s="75"/>
      <c r="TMQ37" s="75"/>
      <c r="TNE37" s="75"/>
      <c r="TNS37" s="75"/>
      <c r="TOG37" s="75"/>
      <c r="TOU37" s="75"/>
      <c r="TPI37" s="75"/>
      <c r="TPW37" s="75"/>
      <c r="TQK37" s="75"/>
      <c r="TQY37" s="75"/>
      <c r="TRM37" s="75"/>
      <c r="TSA37" s="75"/>
      <c r="TSO37" s="75"/>
      <c r="TTC37" s="75"/>
      <c r="TTQ37" s="75"/>
      <c r="TUE37" s="75"/>
      <c r="TUS37" s="75"/>
      <c r="TVG37" s="75"/>
      <c r="TVU37" s="75"/>
      <c r="TWI37" s="75"/>
      <c r="TWW37" s="75"/>
      <c r="TXK37" s="75"/>
      <c r="TXY37" s="75"/>
      <c r="TYM37" s="75"/>
      <c r="TZA37" s="75"/>
      <c r="TZO37" s="75"/>
      <c r="UAC37" s="75"/>
      <c r="UAQ37" s="75"/>
      <c r="UBE37" s="75"/>
      <c r="UBS37" s="75"/>
      <c r="UCG37" s="75"/>
      <c r="UCU37" s="75"/>
      <c r="UDI37" s="75"/>
      <c r="UDW37" s="75"/>
      <c r="UEK37" s="75"/>
      <c r="UEY37" s="75"/>
      <c r="UFM37" s="75"/>
      <c r="UGA37" s="75"/>
      <c r="UGO37" s="75"/>
      <c r="UHC37" s="75"/>
      <c r="UHQ37" s="75"/>
      <c r="UIE37" s="75"/>
      <c r="UIS37" s="75"/>
      <c r="UJG37" s="75"/>
      <c r="UJU37" s="75"/>
      <c r="UKI37" s="75"/>
      <c r="UKW37" s="75"/>
      <c r="ULK37" s="75"/>
      <c r="ULY37" s="75"/>
      <c r="UMM37" s="75"/>
      <c r="UNA37" s="75"/>
      <c r="UNO37" s="75"/>
      <c r="UOC37" s="75"/>
      <c r="UOQ37" s="75"/>
      <c r="UPE37" s="75"/>
      <c r="UPS37" s="75"/>
      <c r="UQG37" s="75"/>
      <c r="UQU37" s="75"/>
      <c r="URI37" s="75"/>
      <c r="URW37" s="75"/>
      <c r="USK37" s="75"/>
      <c r="USY37" s="75"/>
      <c r="UTM37" s="75"/>
      <c r="UUA37" s="75"/>
      <c r="UUO37" s="75"/>
      <c r="UVC37" s="75"/>
      <c r="UVQ37" s="75"/>
      <c r="UWE37" s="75"/>
      <c r="UWS37" s="75"/>
      <c r="UXG37" s="75"/>
      <c r="UXU37" s="75"/>
      <c r="UYI37" s="75"/>
      <c r="UYW37" s="75"/>
      <c r="UZK37" s="75"/>
      <c r="UZY37" s="75"/>
      <c r="VAM37" s="75"/>
      <c r="VBA37" s="75"/>
      <c r="VBO37" s="75"/>
      <c r="VCC37" s="75"/>
      <c r="VCQ37" s="75"/>
      <c r="VDE37" s="75"/>
      <c r="VDS37" s="75"/>
      <c r="VEG37" s="75"/>
      <c r="VEU37" s="75"/>
      <c r="VFI37" s="75"/>
      <c r="VFW37" s="75"/>
      <c r="VGK37" s="75"/>
      <c r="VGY37" s="75"/>
      <c r="VHM37" s="75"/>
      <c r="VIA37" s="75"/>
      <c r="VIO37" s="75"/>
      <c r="VJC37" s="75"/>
      <c r="VJQ37" s="75"/>
      <c r="VKE37" s="75"/>
      <c r="VKS37" s="75"/>
      <c r="VLG37" s="75"/>
      <c r="VLU37" s="75"/>
      <c r="VMI37" s="75"/>
      <c r="VMW37" s="75"/>
      <c r="VNK37" s="75"/>
      <c r="VNY37" s="75"/>
      <c r="VOM37" s="75"/>
      <c r="VPA37" s="75"/>
      <c r="VPO37" s="75"/>
      <c r="VQC37" s="75"/>
      <c r="VQQ37" s="75"/>
      <c r="VRE37" s="75"/>
      <c r="VRS37" s="75"/>
      <c r="VSG37" s="75"/>
      <c r="VSU37" s="75"/>
      <c r="VTI37" s="75"/>
      <c r="VTW37" s="75"/>
      <c r="VUK37" s="75"/>
      <c r="VUY37" s="75"/>
      <c r="VVM37" s="75"/>
      <c r="VWA37" s="75"/>
      <c r="VWO37" s="75"/>
      <c r="VXC37" s="75"/>
      <c r="VXQ37" s="75"/>
      <c r="VYE37" s="75"/>
      <c r="VYS37" s="75"/>
      <c r="VZG37" s="75"/>
      <c r="VZU37" s="75"/>
      <c r="WAI37" s="75"/>
      <c r="WAW37" s="75"/>
      <c r="WBK37" s="75"/>
      <c r="WBY37" s="75"/>
      <c r="WCM37" s="75"/>
      <c r="WDA37" s="75"/>
      <c r="WDO37" s="75"/>
      <c r="WEC37" s="75"/>
      <c r="WEQ37" s="75"/>
      <c r="WFE37" s="75"/>
      <c r="WFS37" s="75"/>
      <c r="WGG37" s="75"/>
      <c r="WGU37" s="75"/>
      <c r="WHI37" s="75"/>
      <c r="WHW37" s="75"/>
      <c r="WIK37" s="75"/>
      <c r="WIY37" s="75"/>
      <c r="WJM37" s="75"/>
      <c r="WKA37" s="75"/>
      <c r="WKO37" s="75"/>
      <c r="WLC37" s="75"/>
      <c r="WLQ37" s="75"/>
      <c r="WME37" s="75"/>
      <c r="WMS37" s="75"/>
      <c r="WNG37" s="75"/>
      <c r="WNU37" s="75"/>
      <c r="WOI37" s="75"/>
      <c r="WOW37" s="75"/>
      <c r="WPK37" s="75"/>
      <c r="WPY37" s="75"/>
      <c r="WQM37" s="75"/>
      <c r="WRA37" s="75"/>
      <c r="WRO37" s="75"/>
      <c r="WSC37" s="75"/>
      <c r="WSQ37" s="75"/>
      <c r="WTE37" s="75"/>
      <c r="WTS37" s="75"/>
      <c r="WUG37" s="75"/>
      <c r="WUU37" s="75"/>
      <c r="WVI37" s="75"/>
      <c r="WVW37" s="75"/>
      <c r="WWK37" s="75"/>
      <c r="WWY37" s="75"/>
      <c r="WXM37" s="75"/>
      <c r="WYA37" s="75"/>
      <c r="WYO37" s="75"/>
      <c r="WZC37" s="75"/>
      <c r="WZQ37" s="75"/>
      <c r="XAE37" s="75"/>
      <c r="XAS37" s="75"/>
      <c r="XBG37" s="75"/>
      <c r="XBU37" s="75"/>
      <c r="XCI37" s="75"/>
      <c r="XCW37" s="75"/>
      <c r="XDK37" s="75"/>
      <c r="XDY37" s="75"/>
      <c r="XEM37" s="75"/>
      <c r="XFA37" s="75"/>
    </row>
    <row r="38" spans="1:1023 1037:2045 2059:3067 3081:4089 4103:5111 5125:6133 6147:7155 7169:8191 8205:9213 9227:10235 10249:11257 11271:12279 12293:13301 13315:14323 14337:15359 15373:16381" s="74" customFormat="1" ht="12.75" customHeight="1" x14ac:dyDescent="0.2">
      <c r="A38" s="136" t="s">
        <v>50</v>
      </c>
      <c r="B38" s="94">
        <f>B76+B94+B111</f>
        <v>16818.71337647274</v>
      </c>
      <c r="C38" s="94">
        <f t="shared" si="14"/>
        <v>17329.296182065525</v>
      </c>
      <c r="D38" s="94">
        <f t="shared" si="14"/>
        <v>20074.431499548838</v>
      </c>
      <c r="E38" s="94">
        <f t="shared" si="14"/>
        <v>20203.305439046493</v>
      </c>
      <c r="F38" s="94">
        <f t="shared" si="14"/>
        <v>20047.687938420087</v>
      </c>
      <c r="G38" s="94">
        <f t="shared" si="14"/>
        <v>20806.061224156787</v>
      </c>
      <c r="H38" s="94">
        <f t="shared" si="14"/>
        <v>21349.538536170548</v>
      </c>
      <c r="I38" s="94">
        <f t="shared" si="14"/>
        <v>20848.199905210433</v>
      </c>
      <c r="J38" s="94">
        <f t="shared" si="14"/>
        <v>19215.910557443807</v>
      </c>
      <c r="K38" s="94">
        <f t="shared" si="14"/>
        <v>21474.180767011672</v>
      </c>
      <c r="L38" s="94">
        <f t="shared" si="14"/>
        <v>22461.886278703278</v>
      </c>
      <c r="M38" s="94">
        <f t="shared" si="14"/>
        <v>22588.440215299899</v>
      </c>
      <c r="N38" s="94">
        <f t="shared" si="14"/>
        <v>22593.855475092718</v>
      </c>
      <c r="O38" s="94">
        <f>O76+O94+O111</f>
        <v>20681.542370413183</v>
      </c>
      <c r="P38" s="94">
        <f>P76+P94+P111</f>
        <v>21552.702485003181</v>
      </c>
      <c r="Q38" s="94">
        <f t="shared" si="15"/>
        <v>20883.947350901821</v>
      </c>
      <c r="R38" s="94">
        <f t="shared" si="15"/>
        <v>21640.072036012971</v>
      </c>
      <c r="S38" s="94">
        <f t="shared" si="15"/>
        <v>21400.176826267169</v>
      </c>
      <c r="T38" s="94">
        <f t="shared" si="15"/>
        <v>22188.130817065023</v>
      </c>
      <c r="U38" s="94">
        <f t="shared" si="15"/>
        <v>23658.619030277652</v>
      </c>
      <c r="V38" s="94">
        <f t="shared" si="15"/>
        <v>24460.185503054199</v>
      </c>
      <c r="W38" s="94">
        <f t="shared" si="15"/>
        <v>24827.961297584305</v>
      </c>
      <c r="X38" s="94">
        <f t="shared" si="15"/>
        <v>26777.748322357234</v>
      </c>
      <c r="Y38" s="94">
        <f t="shared" si="15"/>
        <v>27216.032495240834</v>
      </c>
      <c r="Z38" s="94">
        <f t="shared" si="15"/>
        <v>27402.847759444034</v>
      </c>
      <c r="AA38" s="94">
        <f t="shared" si="15"/>
        <v>28535.5618005859</v>
      </c>
      <c r="AB38" s="94">
        <f t="shared" si="15"/>
        <v>28417.644528867349</v>
      </c>
      <c r="AC38" s="96">
        <f>AC76+AC94+AC111</f>
        <v>29333.738695877906</v>
      </c>
      <c r="AD38" s="96">
        <f>AD76+AD94+AD111</f>
        <v>29948.239574686253</v>
      </c>
      <c r="AE38" s="96">
        <f t="shared" si="16"/>
        <v>31114.101570356248</v>
      </c>
      <c r="AF38" s="96">
        <f t="shared" si="16"/>
        <v>32023.379049391715</v>
      </c>
      <c r="AG38" s="96">
        <f t="shared" si="16"/>
        <v>33102.295428623067</v>
      </c>
      <c r="AH38" s="96">
        <f t="shared" si="16"/>
        <v>32610.380150861714</v>
      </c>
      <c r="AI38" s="96">
        <f t="shared" si="16"/>
        <v>33322.575203574721</v>
      </c>
      <c r="AJ38" s="96">
        <f t="shared" si="16"/>
        <v>34350.392645973778</v>
      </c>
      <c r="AK38" s="96">
        <f t="shared" si="16"/>
        <v>36443.233137591284</v>
      </c>
      <c r="AL38" s="96">
        <f t="shared" si="16"/>
        <v>37026.787839258119</v>
      </c>
      <c r="AM38" s="96">
        <f t="shared" si="16"/>
        <v>38719.776928983854</v>
      </c>
      <c r="AN38" s="96">
        <f t="shared" si="16"/>
        <v>38651.783689235155</v>
      </c>
      <c r="AO38" s="96">
        <f t="shared" si="16"/>
        <v>40192.904643123256</v>
      </c>
      <c r="AP38" s="96">
        <f t="shared" si="16"/>
        <v>39797.650949409872</v>
      </c>
      <c r="AQ38" s="96">
        <f t="shared" si="16"/>
        <v>38932.188502112302</v>
      </c>
      <c r="AR38" s="96">
        <f t="shared" si="16"/>
        <v>40697.858514996165</v>
      </c>
      <c r="AS38" s="96">
        <f t="shared" si="16"/>
        <v>40997.251696479296</v>
      </c>
      <c r="AT38" s="96">
        <f t="shared" si="16"/>
        <v>41172.18066538241</v>
      </c>
      <c r="AU38" s="96">
        <f t="shared" si="16"/>
        <v>41017.29096782524</v>
      </c>
      <c r="AV38" s="96">
        <f t="shared" si="16"/>
        <v>41017.17551163811</v>
      </c>
      <c r="AW38" s="96">
        <f t="shared" si="16"/>
        <v>40693.390463677904</v>
      </c>
      <c r="AX38" s="96">
        <f t="shared" si="16"/>
        <v>40746.506124787986</v>
      </c>
      <c r="AY38" s="96">
        <f t="shared" si="16"/>
        <v>40610.465923158896</v>
      </c>
      <c r="AZ38" s="96">
        <f t="shared" si="16"/>
        <v>41182.357615917128</v>
      </c>
      <c r="BA38" s="96">
        <f t="shared" si="16"/>
        <v>42250.067779818841</v>
      </c>
      <c r="BB38" s="96">
        <f t="shared" si="16"/>
        <v>43295.925393603466</v>
      </c>
      <c r="BC38" s="96">
        <f t="shared" si="16"/>
        <v>44390.34414178718</v>
      </c>
      <c r="BD38" s="96">
        <f>BD76+BD94+BD111</f>
        <v>44265.824420336518</v>
      </c>
      <c r="BE38" s="96">
        <f>BE76+BE94+BE111</f>
        <v>44357.545172847102</v>
      </c>
      <c r="BS38" s="75"/>
      <c r="CG38" s="75"/>
      <c r="CU38" s="75"/>
      <c r="DI38" s="75"/>
      <c r="DW38" s="75"/>
      <c r="EK38" s="75"/>
      <c r="EY38" s="75"/>
      <c r="FM38" s="75"/>
      <c r="GA38" s="75"/>
      <c r="GO38" s="75"/>
      <c r="HC38" s="75"/>
      <c r="HQ38" s="75"/>
      <c r="IE38" s="75"/>
      <c r="IS38" s="75"/>
      <c r="JG38" s="75"/>
      <c r="JU38" s="75"/>
      <c r="KI38" s="75"/>
      <c r="KW38" s="75"/>
      <c r="LK38" s="75"/>
      <c r="LY38" s="75"/>
      <c r="MM38" s="75"/>
      <c r="NA38" s="75"/>
      <c r="NO38" s="75"/>
      <c r="OC38" s="75"/>
      <c r="OQ38" s="75"/>
      <c r="PE38" s="75"/>
      <c r="PS38" s="75"/>
      <c r="QG38" s="75"/>
      <c r="QU38" s="75"/>
      <c r="RI38" s="75"/>
      <c r="RW38" s="75"/>
      <c r="SK38" s="75"/>
      <c r="SY38" s="75"/>
      <c r="TM38" s="75"/>
      <c r="UA38" s="75"/>
      <c r="UO38" s="75"/>
      <c r="VC38" s="75"/>
      <c r="VQ38" s="75"/>
      <c r="WE38" s="75"/>
      <c r="WS38" s="75"/>
      <c r="XG38" s="75"/>
      <c r="XU38" s="75"/>
      <c r="YI38" s="75"/>
      <c r="YW38" s="75"/>
      <c r="ZK38" s="75"/>
      <c r="ZY38" s="75"/>
      <c r="AAM38" s="75"/>
      <c r="ABA38" s="75"/>
      <c r="ABO38" s="75"/>
      <c r="ACC38" s="75"/>
      <c r="ACQ38" s="75"/>
      <c r="ADE38" s="75"/>
      <c r="ADS38" s="75"/>
      <c r="AEG38" s="75"/>
      <c r="AEU38" s="75"/>
      <c r="AFI38" s="75"/>
      <c r="AFW38" s="75"/>
      <c r="AGK38" s="75"/>
      <c r="AGY38" s="75"/>
      <c r="AHM38" s="75"/>
      <c r="AIA38" s="75"/>
      <c r="AIO38" s="75"/>
      <c r="AJC38" s="75"/>
      <c r="AJQ38" s="75"/>
      <c r="AKE38" s="75"/>
      <c r="AKS38" s="75"/>
      <c r="ALG38" s="75"/>
      <c r="ALU38" s="75"/>
      <c r="AMI38" s="75"/>
      <c r="AMW38" s="75"/>
      <c r="ANK38" s="75"/>
      <c r="ANY38" s="75"/>
      <c r="AOM38" s="75"/>
      <c r="APA38" s="75"/>
      <c r="APO38" s="75"/>
      <c r="AQC38" s="75"/>
      <c r="AQQ38" s="75"/>
      <c r="ARE38" s="75"/>
      <c r="ARS38" s="75"/>
      <c r="ASG38" s="75"/>
      <c r="ASU38" s="75"/>
      <c r="ATI38" s="75"/>
      <c r="ATW38" s="75"/>
      <c r="AUK38" s="75"/>
      <c r="AUY38" s="75"/>
      <c r="AVM38" s="75"/>
      <c r="AWA38" s="75"/>
      <c r="AWO38" s="75"/>
      <c r="AXC38" s="75"/>
      <c r="AXQ38" s="75"/>
      <c r="AYE38" s="75"/>
      <c r="AYS38" s="75"/>
      <c r="AZG38" s="75"/>
      <c r="AZU38" s="75"/>
      <c r="BAI38" s="75"/>
      <c r="BAW38" s="75"/>
      <c r="BBK38" s="75"/>
      <c r="BBY38" s="75"/>
      <c r="BCM38" s="75"/>
      <c r="BDA38" s="75"/>
      <c r="BDO38" s="75"/>
      <c r="BEC38" s="75"/>
      <c r="BEQ38" s="75"/>
      <c r="BFE38" s="75"/>
      <c r="BFS38" s="75"/>
      <c r="BGG38" s="75"/>
      <c r="BGU38" s="75"/>
      <c r="BHI38" s="75"/>
      <c r="BHW38" s="75"/>
      <c r="BIK38" s="75"/>
      <c r="BIY38" s="75"/>
      <c r="BJM38" s="75"/>
      <c r="BKA38" s="75"/>
      <c r="BKO38" s="75"/>
      <c r="BLC38" s="75"/>
      <c r="BLQ38" s="75"/>
      <c r="BME38" s="75"/>
      <c r="BMS38" s="75"/>
      <c r="BNG38" s="75"/>
      <c r="BNU38" s="75"/>
      <c r="BOI38" s="75"/>
      <c r="BOW38" s="75"/>
      <c r="BPK38" s="75"/>
      <c r="BPY38" s="75"/>
      <c r="BQM38" s="75"/>
      <c r="BRA38" s="75"/>
      <c r="BRO38" s="75"/>
      <c r="BSC38" s="75"/>
      <c r="BSQ38" s="75"/>
      <c r="BTE38" s="75"/>
      <c r="BTS38" s="75"/>
      <c r="BUG38" s="75"/>
      <c r="BUU38" s="75"/>
      <c r="BVI38" s="75"/>
      <c r="BVW38" s="75"/>
      <c r="BWK38" s="75"/>
      <c r="BWY38" s="75"/>
      <c r="BXM38" s="75"/>
      <c r="BYA38" s="75"/>
      <c r="BYO38" s="75"/>
      <c r="BZC38" s="75"/>
      <c r="BZQ38" s="75"/>
      <c r="CAE38" s="75"/>
      <c r="CAS38" s="75"/>
      <c r="CBG38" s="75"/>
      <c r="CBU38" s="75"/>
      <c r="CCI38" s="75"/>
      <c r="CCW38" s="75"/>
      <c r="CDK38" s="75"/>
      <c r="CDY38" s="75"/>
      <c r="CEM38" s="75"/>
      <c r="CFA38" s="75"/>
      <c r="CFO38" s="75"/>
      <c r="CGC38" s="75"/>
      <c r="CGQ38" s="75"/>
      <c r="CHE38" s="75"/>
      <c r="CHS38" s="75"/>
      <c r="CIG38" s="75"/>
      <c r="CIU38" s="75"/>
      <c r="CJI38" s="75"/>
      <c r="CJW38" s="75"/>
      <c r="CKK38" s="75"/>
      <c r="CKY38" s="75"/>
      <c r="CLM38" s="75"/>
      <c r="CMA38" s="75"/>
      <c r="CMO38" s="75"/>
      <c r="CNC38" s="75"/>
      <c r="CNQ38" s="75"/>
      <c r="COE38" s="75"/>
      <c r="COS38" s="75"/>
      <c r="CPG38" s="75"/>
      <c r="CPU38" s="75"/>
      <c r="CQI38" s="75"/>
      <c r="CQW38" s="75"/>
      <c r="CRK38" s="75"/>
      <c r="CRY38" s="75"/>
      <c r="CSM38" s="75"/>
      <c r="CTA38" s="75"/>
      <c r="CTO38" s="75"/>
      <c r="CUC38" s="75"/>
      <c r="CUQ38" s="75"/>
      <c r="CVE38" s="75"/>
      <c r="CVS38" s="75"/>
      <c r="CWG38" s="75"/>
      <c r="CWU38" s="75"/>
      <c r="CXI38" s="75"/>
      <c r="CXW38" s="75"/>
      <c r="CYK38" s="75"/>
      <c r="CYY38" s="75"/>
      <c r="CZM38" s="75"/>
      <c r="DAA38" s="75"/>
      <c r="DAO38" s="75"/>
      <c r="DBC38" s="75"/>
      <c r="DBQ38" s="75"/>
      <c r="DCE38" s="75"/>
      <c r="DCS38" s="75"/>
      <c r="DDG38" s="75"/>
      <c r="DDU38" s="75"/>
      <c r="DEI38" s="75"/>
      <c r="DEW38" s="75"/>
      <c r="DFK38" s="75"/>
      <c r="DFY38" s="75"/>
      <c r="DGM38" s="75"/>
      <c r="DHA38" s="75"/>
      <c r="DHO38" s="75"/>
      <c r="DIC38" s="75"/>
      <c r="DIQ38" s="75"/>
      <c r="DJE38" s="75"/>
      <c r="DJS38" s="75"/>
      <c r="DKG38" s="75"/>
      <c r="DKU38" s="75"/>
      <c r="DLI38" s="75"/>
      <c r="DLW38" s="75"/>
      <c r="DMK38" s="75"/>
      <c r="DMY38" s="75"/>
      <c r="DNM38" s="75"/>
      <c r="DOA38" s="75"/>
      <c r="DOO38" s="75"/>
      <c r="DPC38" s="75"/>
      <c r="DPQ38" s="75"/>
      <c r="DQE38" s="75"/>
      <c r="DQS38" s="75"/>
      <c r="DRG38" s="75"/>
      <c r="DRU38" s="75"/>
      <c r="DSI38" s="75"/>
      <c r="DSW38" s="75"/>
      <c r="DTK38" s="75"/>
      <c r="DTY38" s="75"/>
      <c r="DUM38" s="75"/>
      <c r="DVA38" s="75"/>
      <c r="DVO38" s="75"/>
      <c r="DWC38" s="75"/>
      <c r="DWQ38" s="75"/>
      <c r="DXE38" s="75"/>
      <c r="DXS38" s="75"/>
      <c r="DYG38" s="75"/>
      <c r="DYU38" s="75"/>
      <c r="DZI38" s="75"/>
      <c r="DZW38" s="75"/>
      <c r="EAK38" s="75"/>
      <c r="EAY38" s="75"/>
      <c r="EBM38" s="75"/>
      <c r="ECA38" s="75"/>
      <c r="ECO38" s="75"/>
      <c r="EDC38" s="75"/>
      <c r="EDQ38" s="75"/>
      <c r="EEE38" s="75"/>
      <c r="EES38" s="75"/>
      <c r="EFG38" s="75"/>
      <c r="EFU38" s="75"/>
      <c r="EGI38" s="75"/>
      <c r="EGW38" s="75"/>
      <c r="EHK38" s="75"/>
      <c r="EHY38" s="75"/>
      <c r="EIM38" s="75"/>
      <c r="EJA38" s="75"/>
      <c r="EJO38" s="75"/>
      <c r="EKC38" s="75"/>
      <c r="EKQ38" s="75"/>
      <c r="ELE38" s="75"/>
      <c r="ELS38" s="75"/>
      <c r="EMG38" s="75"/>
      <c r="EMU38" s="75"/>
      <c r="ENI38" s="75"/>
      <c r="ENW38" s="75"/>
      <c r="EOK38" s="75"/>
      <c r="EOY38" s="75"/>
      <c r="EPM38" s="75"/>
      <c r="EQA38" s="75"/>
      <c r="EQO38" s="75"/>
      <c r="ERC38" s="75"/>
      <c r="ERQ38" s="75"/>
      <c r="ESE38" s="75"/>
      <c r="ESS38" s="75"/>
      <c r="ETG38" s="75"/>
      <c r="ETU38" s="75"/>
      <c r="EUI38" s="75"/>
      <c r="EUW38" s="75"/>
      <c r="EVK38" s="75"/>
      <c r="EVY38" s="75"/>
      <c r="EWM38" s="75"/>
      <c r="EXA38" s="75"/>
      <c r="EXO38" s="75"/>
      <c r="EYC38" s="75"/>
      <c r="EYQ38" s="75"/>
      <c r="EZE38" s="75"/>
      <c r="EZS38" s="75"/>
      <c r="FAG38" s="75"/>
      <c r="FAU38" s="75"/>
      <c r="FBI38" s="75"/>
      <c r="FBW38" s="75"/>
      <c r="FCK38" s="75"/>
      <c r="FCY38" s="75"/>
      <c r="FDM38" s="75"/>
      <c r="FEA38" s="75"/>
      <c r="FEO38" s="75"/>
      <c r="FFC38" s="75"/>
      <c r="FFQ38" s="75"/>
      <c r="FGE38" s="75"/>
      <c r="FGS38" s="75"/>
      <c r="FHG38" s="75"/>
      <c r="FHU38" s="75"/>
      <c r="FII38" s="75"/>
      <c r="FIW38" s="75"/>
      <c r="FJK38" s="75"/>
      <c r="FJY38" s="75"/>
      <c r="FKM38" s="75"/>
      <c r="FLA38" s="75"/>
      <c r="FLO38" s="75"/>
      <c r="FMC38" s="75"/>
      <c r="FMQ38" s="75"/>
      <c r="FNE38" s="75"/>
      <c r="FNS38" s="75"/>
      <c r="FOG38" s="75"/>
      <c r="FOU38" s="75"/>
      <c r="FPI38" s="75"/>
      <c r="FPW38" s="75"/>
      <c r="FQK38" s="75"/>
      <c r="FQY38" s="75"/>
      <c r="FRM38" s="75"/>
      <c r="FSA38" s="75"/>
      <c r="FSO38" s="75"/>
      <c r="FTC38" s="75"/>
      <c r="FTQ38" s="75"/>
      <c r="FUE38" s="75"/>
      <c r="FUS38" s="75"/>
      <c r="FVG38" s="75"/>
      <c r="FVU38" s="75"/>
      <c r="FWI38" s="75"/>
      <c r="FWW38" s="75"/>
      <c r="FXK38" s="75"/>
      <c r="FXY38" s="75"/>
      <c r="FYM38" s="75"/>
      <c r="FZA38" s="75"/>
      <c r="FZO38" s="75"/>
      <c r="GAC38" s="75"/>
      <c r="GAQ38" s="75"/>
      <c r="GBE38" s="75"/>
      <c r="GBS38" s="75"/>
      <c r="GCG38" s="75"/>
      <c r="GCU38" s="75"/>
      <c r="GDI38" s="75"/>
      <c r="GDW38" s="75"/>
      <c r="GEK38" s="75"/>
      <c r="GEY38" s="75"/>
      <c r="GFM38" s="75"/>
      <c r="GGA38" s="75"/>
      <c r="GGO38" s="75"/>
      <c r="GHC38" s="75"/>
      <c r="GHQ38" s="75"/>
      <c r="GIE38" s="75"/>
      <c r="GIS38" s="75"/>
      <c r="GJG38" s="75"/>
      <c r="GJU38" s="75"/>
      <c r="GKI38" s="75"/>
      <c r="GKW38" s="75"/>
      <c r="GLK38" s="75"/>
      <c r="GLY38" s="75"/>
      <c r="GMM38" s="75"/>
      <c r="GNA38" s="75"/>
      <c r="GNO38" s="75"/>
      <c r="GOC38" s="75"/>
      <c r="GOQ38" s="75"/>
      <c r="GPE38" s="75"/>
      <c r="GPS38" s="75"/>
      <c r="GQG38" s="75"/>
      <c r="GQU38" s="75"/>
      <c r="GRI38" s="75"/>
      <c r="GRW38" s="75"/>
      <c r="GSK38" s="75"/>
      <c r="GSY38" s="75"/>
      <c r="GTM38" s="75"/>
      <c r="GUA38" s="75"/>
      <c r="GUO38" s="75"/>
      <c r="GVC38" s="75"/>
      <c r="GVQ38" s="75"/>
      <c r="GWE38" s="75"/>
      <c r="GWS38" s="75"/>
      <c r="GXG38" s="75"/>
      <c r="GXU38" s="75"/>
      <c r="GYI38" s="75"/>
      <c r="GYW38" s="75"/>
      <c r="GZK38" s="75"/>
      <c r="GZY38" s="75"/>
      <c r="HAM38" s="75"/>
      <c r="HBA38" s="75"/>
      <c r="HBO38" s="75"/>
      <c r="HCC38" s="75"/>
      <c r="HCQ38" s="75"/>
      <c r="HDE38" s="75"/>
      <c r="HDS38" s="75"/>
      <c r="HEG38" s="75"/>
      <c r="HEU38" s="75"/>
      <c r="HFI38" s="75"/>
      <c r="HFW38" s="75"/>
      <c r="HGK38" s="75"/>
      <c r="HGY38" s="75"/>
      <c r="HHM38" s="75"/>
      <c r="HIA38" s="75"/>
      <c r="HIO38" s="75"/>
      <c r="HJC38" s="75"/>
      <c r="HJQ38" s="75"/>
      <c r="HKE38" s="75"/>
      <c r="HKS38" s="75"/>
      <c r="HLG38" s="75"/>
      <c r="HLU38" s="75"/>
      <c r="HMI38" s="75"/>
      <c r="HMW38" s="75"/>
      <c r="HNK38" s="75"/>
      <c r="HNY38" s="75"/>
      <c r="HOM38" s="75"/>
      <c r="HPA38" s="75"/>
      <c r="HPO38" s="75"/>
      <c r="HQC38" s="75"/>
      <c r="HQQ38" s="75"/>
      <c r="HRE38" s="75"/>
      <c r="HRS38" s="75"/>
      <c r="HSG38" s="75"/>
      <c r="HSU38" s="75"/>
      <c r="HTI38" s="75"/>
      <c r="HTW38" s="75"/>
      <c r="HUK38" s="75"/>
      <c r="HUY38" s="75"/>
      <c r="HVM38" s="75"/>
      <c r="HWA38" s="75"/>
      <c r="HWO38" s="75"/>
      <c r="HXC38" s="75"/>
      <c r="HXQ38" s="75"/>
      <c r="HYE38" s="75"/>
      <c r="HYS38" s="75"/>
      <c r="HZG38" s="75"/>
      <c r="HZU38" s="75"/>
      <c r="IAI38" s="75"/>
      <c r="IAW38" s="75"/>
      <c r="IBK38" s="75"/>
      <c r="IBY38" s="75"/>
      <c r="ICM38" s="75"/>
      <c r="IDA38" s="75"/>
      <c r="IDO38" s="75"/>
      <c r="IEC38" s="75"/>
      <c r="IEQ38" s="75"/>
      <c r="IFE38" s="75"/>
      <c r="IFS38" s="75"/>
      <c r="IGG38" s="75"/>
      <c r="IGU38" s="75"/>
      <c r="IHI38" s="75"/>
      <c r="IHW38" s="75"/>
      <c r="IIK38" s="75"/>
      <c r="IIY38" s="75"/>
      <c r="IJM38" s="75"/>
      <c r="IKA38" s="75"/>
      <c r="IKO38" s="75"/>
      <c r="ILC38" s="75"/>
      <c r="ILQ38" s="75"/>
      <c r="IME38" s="75"/>
      <c r="IMS38" s="75"/>
      <c r="ING38" s="75"/>
      <c r="INU38" s="75"/>
      <c r="IOI38" s="75"/>
      <c r="IOW38" s="75"/>
      <c r="IPK38" s="75"/>
      <c r="IPY38" s="75"/>
      <c r="IQM38" s="75"/>
      <c r="IRA38" s="75"/>
      <c r="IRO38" s="75"/>
      <c r="ISC38" s="75"/>
      <c r="ISQ38" s="75"/>
      <c r="ITE38" s="75"/>
      <c r="ITS38" s="75"/>
      <c r="IUG38" s="75"/>
      <c r="IUU38" s="75"/>
      <c r="IVI38" s="75"/>
      <c r="IVW38" s="75"/>
      <c r="IWK38" s="75"/>
      <c r="IWY38" s="75"/>
      <c r="IXM38" s="75"/>
      <c r="IYA38" s="75"/>
      <c r="IYO38" s="75"/>
      <c r="IZC38" s="75"/>
      <c r="IZQ38" s="75"/>
      <c r="JAE38" s="75"/>
      <c r="JAS38" s="75"/>
      <c r="JBG38" s="75"/>
      <c r="JBU38" s="75"/>
      <c r="JCI38" s="75"/>
      <c r="JCW38" s="75"/>
      <c r="JDK38" s="75"/>
      <c r="JDY38" s="75"/>
      <c r="JEM38" s="75"/>
      <c r="JFA38" s="75"/>
      <c r="JFO38" s="75"/>
      <c r="JGC38" s="75"/>
      <c r="JGQ38" s="75"/>
      <c r="JHE38" s="75"/>
      <c r="JHS38" s="75"/>
      <c r="JIG38" s="75"/>
      <c r="JIU38" s="75"/>
      <c r="JJI38" s="75"/>
      <c r="JJW38" s="75"/>
      <c r="JKK38" s="75"/>
      <c r="JKY38" s="75"/>
      <c r="JLM38" s="75"/>
      <c r="JMA38" s="75"/>
      <c r="JMO38" s="75"/>
      <c r="JNC38" s="75"/>
      <c r="JNQ38" s="75"/>
      <c r="JOE38" s="75"/>
      <c r="JOS38" s="75"/>
      <c r="JPG38" s="75"/>
      <c r="JPU38" s="75"/>
      <c r="JQI38" s="75"/>
      <c r="JQW38" s="75"/>
      <c r="JRK38" s="75"/>
      <c r="JRY38" s="75"/>
      <c r="JSM38" s="75"/>
      <c r="JTA38" s="75"/>
      <c r="JTO38" s="75"/>
      <c r="JUC38" s="75"/>
      <c r="JUQ38" s="75"/>
      <c r="JVE38" s="75"/>
      <c r="JVS38" s="75"/>
      <c r="JWG38" s="75"/>
      <c r="JWU38" s="75"/>
      <c r="JXI38" s="75"/>
      <c r="JXW38" s="75"/>
      <c r="JYK38" s="75"/>
      <c r="JYY38" s="75"/>
      <c r="JZM38" s="75"/>
      <c r="KAA38" s="75"/>
      <c r="KAO38" s="75"/>
      <c r="KBC38" s="75"/>
      <c r="KBQ38" s="75"/>
      <c r="KCE38" s="75"/>
      <c r="KCS38" s="75"/>
      <c r="KDG38" s="75"/>
      <c r="KDU38" s="75"/>
      <c r="KEI38" s="75"/>
      <c r="KEW38" s="75"/>
      <c r="KFK38" s="75"/>
      <c r="KFY38" s="75"/>
      <c r="KGM38" s="75"/>
      <c r="KHA38" s="75"/>
      <c r="KHO38" s="75"/>
      <c r="KIC38" s="75"/>
      <c r="KIQ38" s="75"/>
      <c r="KJE38" s="75"/>
      <c r="KJS38" s="75"/>
      <c r="KKG38" s="75"/>
      <c r="KKU38" s="75"/>
      <c r="KLI38" s="75"/>
      <c r="KLW38" s="75"/>
      <c r="KMK38" s="75"/>
      <c r="KMY38" s="75"/>
      <c r="KNM38" s="75"/>
      <c r="KOA38" s="75"/>
      <c r="KOO38" s="75"/>
      <c r="KPC38" s="75"/>
      <c r="KPQ38" s="75"/>
      <c r="KQE38" s="75"/>
      <c r="KQS38" s="75"/>
      <c r="KRG38" s="75"/>
      <c r="KRU38" s="75"/>
      <c r="KSI38" s="75"/>
      <c r="KSW38" s="75"/>
      <c r="KTK38" s="75"/>
      <c r="KTY38" s="75"/>
      <c r="KUM38" s="75"/>
      <c r="KVA38" s="75"/>
      <c r="KVO38" s="75"/>
      <c r="KWC38" s="75"/>
      <c r="KWQ38" s="75"/>
      <c r="KXE38" s="75"/>
      <c r="KXS38" s="75"/>
      <c r="KYG38" s="75"/>
      <c r="KYU38" s="75"/>
      <c r="KZI38" s="75"/>
      <c r="KZW38" s="75"/>
      <c r="LAK38" s="75"/>
      <c r="LAY38" s="75"/>
      <c r="LBM38" s="75"/>
      <c r="LCA38" s="75"/>
      <c r="LCO38" s="75"/>
      <c r="LDC38" s="75"/>
      <c r="LDQ38" s="75"/>
      <c r="LEE38" s="75"/>
      <c r="LES38" s="75"/>
      <c r="LFG38" s="75"/>
      <c r="LFU38" s="75"/>
      <c r="LGI38" s="75"/>
      <c r="LGW38" s="75"/>
      <c r="LHK38" s="75"/>
      <c r="LHY38" s="75"/>
      <c r="LIM38" s="75"/>
      <c r="LJA38" s="75"/>
      <c r="LJO38" s="75"/>
      <c r="LKC38" s="75"/>
      <c r="LKQ38" s="75"/>
      <c r="LLE38" s="75"/>
      <c r="LLS38" s="75"/>
      <c r="LMG38" s="75"/>
      <c r="LMU38" s="75"/>
      <c r="LNI38" s="75"/>
      <c r="LNW38" s="75"/>
      <c r="LOK38" s="75"/>
      <c r="LOY38" s="75"/>
      <c r="LPM38" s="75"/>
      <c r="LQA38" s="75"/>
      <c r="LQO38" s="75"/>
      <c r="LRC38" s="75"/>
      <c r="LRQ38" s="75"/>
      <c r="LSE38" s="75"/>
      <c r="LSS38" s="75"/>
      <c r="LTG38" s="75"/>
      <c r="LTU38" s="75"/>
      <c r="LUI38" s="75"/>
      <c r="LUW38" s="75"/>
      <c r="LVK38" s="75"/>
      <c r="LVY38" s="75"/>
      <c r="LWM38" s="75"/>
      <c r="LXA38" s="75"/>
      <c r="LXO38" s="75"/>
      <c r="LYC38" s="75"/>
      <c r="LYQ38" s="75"/>
      <c r="LZE38" s="75"/>
      <c r="LZS38" s="75"/>
      <c r="MAG38" s="75"/>
      <c r="MAU38" s="75"/>
      <c r="MBI38" s="75"/>
      <c r="MBW38" s="75"/>
      <c r="MCK38" s="75"/>
      <c r="MCY38" s="75"/>
      <c r="MDM38" s="75"/>
      <c r="MEA38" s="75"/>
      <c r="MEO38" s="75"/>
      <c r="MFC38" s="75"/>
      <c r="MFQ38" s="75"/>
      <c r="MGE38" s="75"/>
      <c r="MGS38" s="75"/>
      <c r="MHG38" s="75"/>
      <c r="MHU38" s="75"/>
      <c r="MII38" s="75"/>
      <c r="MIW38" s="75"/>
      <c r="MJK38" s="75"/>
      <c r="MJY38" s="75"/>
      <c r="MKM38" s="75"/>
      <c r="MLA38" s="75"/>
      <c r="MLO38" s="75"/>
      <c r="MMC38" s="75"/>
      <c r="MMQ38" s="75"/>
      <c r="MNE38" s="75"/>
      <c r="MNS38" s="75"/>
      <c r="MOG38" s="75"/>
      <c r="MOU38" s="75"/>
      <c r="MPI38" s="75"/>
      <c r="MPW38" s="75"/>
      <c r="MQK38" s="75"/>
      <c r="MQY38" s="75"/>
      <c r="MRM38" s="75"/>
      <c r="MSA38" s="75"/>
      <c r="MSO38" s="75"/>
      <c r="MTC38" s="75"/>
      <c r="MTQ38" s="75"/>
      <c r="MUE38" s="75"/>
      <c r="MUS38" s="75"/>
      <c r="MVG38" s="75"/>
      <c r="MVU38" s="75"/>
      <c r="MWI38" s="75"/>
      <c r="MWW38" s="75"/>
      <c r="MXK38" s="75"/>
      <c r="MXY38" s="75"/>
      <c r="MYM38" s="75"/>
      <c r="MZA38" s="75"/>
      <c r="MZO38" s="75"/>
      <c r="NAC38" s="75"/>
      <c r="NAQ38" s="75"/>
      <c r="NBE38" s="75"/>
      <c r="NBS38" s="75"/>
      <c r="NCG38" s="75"/>
      <c r="NCU38" s="75"/>
      <c r="NDI38" s="75"/>
      <c r="NDW38" s="75"/>
      <c r="NEK38" s="75"/>
      <c r="NEY38" s="75"/>
      <c r="NFM38" s="75"/>
      <c r="NGA38" s="75"/>
      <c r="NGO38" s="75"/>
      <c r="NHC38" s="75"/>
      <c r="NHQ38" s="75"/>
      <c r="NIE38" s="75"/>
      <c r="NIS38" s="75"/>
      <c r="NJG38" s="75"/>
      <c r="NJU38" s="75"/>
      <c r="NKI38" s="75"/>
      <c r="NKW38" s="75"/>
      <c r="NLK38" s="75"/>
      <c r="NLY38" s="75"/>
      <c r="NMM38" s="75"/>
      <c r="NNA38" s="75"/>
      <c r="NNO38" s="75"/>
      <c r="NOC38" s="75"/>
      <c r="NOQ38" s="75"/>
      <c r="NPE38" s="75"/>
      <c r="NPS38" s="75"/>
      <c r="NQG38" s="75"/>
      <c r="NQU38" s="75"/>
      <c r="NRI38" s="75"/>
      <c r="NRW38" s="75"/>
      <c r="NSK38" s="75"/>
      <c r="NSY38" s="75"/>
      <c r="NTM38" s="75"/>
      <c r="NUA38" s="75"/>
      <c r="NUO38" s="75"/>
      <c r="NVC38" s="75"/>
      <c r="NVQ38" s="75"/>
      <c r="NWE38" s="75"/>
      <c r="NWS38" s="75"/>
      <c r="NXG38" s="75"/>
      <c r="NXU38" s="75"/>
      <c r="NYI38" s="75"/>
      <c r="NYW38" s="75"/>
      <c r="NZK38" s="75"/>
      <c r="NZY38" s="75"/>
      <c r="OAM38" s="75"/>
      <c r="OBA38" s="75"/>
      <c r="OBO38" s="75"/>
      <c r="OCC38" s="75"/>
      <c r="OCQ38" s="75"/>
      <c r="ODE38" s="75"/>
      <c r="ODS38" s="75"/>
      <c r="OEG38" s="75"/>
      <c r="OEU38" s="75"/>
      <c r="OFI38" s="75"/>
      <c r="OFW38" s="75"/>
      <c r="OGK38" s="75"/>
      <c r="OGY38" s="75"/>
      <c r="OHM38" s="75"/>
      <c r="OIA38" s="75"/>
      <c r="OIO38" s="75"/>
      <c r="OJC38" s="75"/>
      <c r="OJQ38" s="75"/>
      <c r="OKE38" s="75"/>
      <c r="OKS38" s="75"/>
      <c r="OLG38" s="75"/>
      <c r="OLU38" s="75"/>
      <c r="OMI38" s="75"/>
      <c r="OMW38" s="75"/>
      <c r="ONK38" s="75"/>
      <c r="ONY38" s="75"/>
      <c r="OOM38" s="75"/>
      <c r="OPA38" s="75"/>
      <c r="OPO38" s="75"/>
      <c r="OQC38" s="75"/>
      <c r="OQQ38" s="75"/>
      <c r="ORE38" s="75"/>
      <c r="ORS38" s="75"/>
      <c r="OSG38" s="75"/>
      <c r="OSU38" s="75"/>
      <c r="OTI38" s="75"/>
      <c r="OTW38" s="75"/>
      <c r="OUK38" s="75"/>
      <c r="OUY38" s="75"/>
      <c r="OVM38" s="75"/>
      <c r="OWA38" s="75"/>
      <c r="OWO38" s="75"/>
      <c r="OXC38" s="75"/>
      <c r="OXQ38" s="75"/>
      <c r="OYE38" s="75"/>
      <c r="OYS38" s="75"/>
      <c r="OZG38" s="75"/>
      <c r="OZU38" s="75"/>
      <c r="PAI38" s="75"/>
      <c r="PAW38" s="75"/>
      <c r="PBK38" s="75"/>
      <c r="PBY38" s="75"/>
      <c r="PCM38" s="75"/>
      <c r="PDA38" s="75"/>
      <c r="PDO38" s="75"/>
      <c r="PEC38" s="75"/>
      <c r="PEQ38" s="75"/>
      <c r="PFE38" s="75"/>
      <c r="PFS38" s="75"/>
      <c r="PGG38" s="75"/>
      <c r="PGU38" s="75"/>
      <c r="PHI38" s="75"/>
      <c r="PHW38" s="75"/>
      <c r="PIK38" s="75"/>
      <c r="PIY38" s="75"/>
      <c r="PJM38" s="75"/>
      <c r="PKA38" s="75"/>
      <c r="PKO38" s="75"/>
      <c r="PLC38" s="75"/>
      <c r="PLQ38" s="75"/>
      <c r="PME38" s="75"/>
      <c r="PMS38" s="75"/>
      <c r="PNG38" s="75"/>
      <c r="PNU38" s="75"/>
      <c r="POI38" s="75"/>
      <c r="POW38" s="75"/>
      <c r="PPK38" s="75"/>
      <c r="PPY38" s="75"/>
      <c r="PQM38" s="75"/>
      <c r="PRA38" s="75"/>
      <c r="PRO38" s="75"/>
      <c r="PSC38" s="75"/>
      <c r="PSQ38" s="75"/>
      <c r="PTE38" s="75"/>
      <c r="PTS38" s="75"/>
      <c r="PUG38" s="75"/>
      <c r="PUU38" s="75"/>
      <c r="PVI38" s="75"/>
      <c r="PVW38" s="75"/>
      <c r="PWK38" s="75"/>
      <c r="PWY38" s="75"/>
      <c r="PXM38" s="75"/>
      <c r="PYA38" s="75"/>
      <c r="PYO38" s="75"/>
      <c r="PZC38" s="75"/>
      <c r="PZQ38" s="75"/>
      <c r="QAE38" s="75"/>
      <c r="QAS38" s="75"/>
      <c r="QBG38" s="75"/>
      <c r="QBU38" s="75"/>
      <c r="QCI38" s="75"/>
      <c r="QCW38" s="75"/>
      <c r="QDK38" s="75"/>
      <c r="QDY38" s="75"/>
      <c r="QEM38" s="75"/>
      <c r="QFA38" s="75"/>
      <c r="QFO38" s="75"/>
      <c r="QGC38" s="75"/>
      <c r="QGQ38" s="75"/>
      <c r="QHE38" s="75"/>
      <c r="QHS38" s="75"/>
      <c r="QIG38" s="75"/>
      <c r="QIU38" s="75"/>
      <c r="QJI38" s="75"/>
      <c r="QJW38" s="75"/>
      <c r="QKK38" s="75"/>
      <c r="QKY38" s="75"/>
      <c r="QLM38" s="75"/>
      <c r="QMA38" s="75"/>
      <c r="QMO38" s="75"/>
      <c r="QNC38" s="75"/>
      <c r="QNQ38" s="75"/>
      <c r="QOE38" s="75"/>
      <c r="QOS38" s="75"/>
      <c r="QPG38" s="75"/>
      <c r="QPU38" s="75"/>
      <c r="QQI38" s="75"/>
      <c r="QQW38" s="75"/>
      <c r="QRK38" s="75"/>
      <c r="QRY38" s="75"/>
      <c r="QSM38" s="75"/>
      <c r="QTA38" s="75"/>
      <c r="QTO38" s="75"/>
      <c r="QUC38" s="75"/>
      <c r="QUQ38" s="75"/>
      <c r="QVE38" s="75"/>
      <c r="QVS38" s="75"/>
      <c r="QWG38" s="75"/>
      <c r="QWU38" s="75"/>
      <c r="QXI38" s="75"/>
      <c r="QXW38" s="75"/>
      <c r="QYK38" s="75"/>
      <c r="QYY38" s="75"/>
      <c r="QZM38" s="75"/>
      <c r="RAA38" s="75"/>
      <c r="RAO38" s="75"/>
      <c r="RBC38" s="75"/>
      <c r="RBQ38" s="75"/>
      <c r="RCE38" s="75"/>
      <c r="RCS38" s="75"/>
      <c r="RDG38" s="75"/>
      <c r="RDU38" s="75"/>
      <c r="REI38" s="75"/>
      <c r="REW38" s="75"/>
      <c r="RFK38" s="75"/>
      <c r="RFY38" s="75"/>
      <c r="RGM38" s="75"/>
      <c r="RHA38" s="75"/>
      <c r="RHO38" s="75"/>
      <c r="RIC38" s="75"/>
      <c r="RIQ38" s="75"/>
      <c r="RJE38" s="75"/>
      <c r="RJS38" s="75"/>
      <c r="RKG38" s="75"/>
      <c r="RKU38" s="75"/>
      <c r="RLI38" s="75"/>
      <c r="RLW38" s="75"/>
      <c r="RMK38" s="75"/>
      <c r="RMY38" s="75"/>
      <c r="RNM38" s="75"/>
      <c r="ROA38" s="75"/>
      <c r="ROO38" s="75"/>
      <c r="RPC38" s="75"/>
      <c r="RPQ38" s="75"/>
      <c r="RQE38" s="75"/>
      <c r="RQS38" s="75"/>
      <c r="RRG38" s="75"/>
      <c r="RRU38" s="75"/>
      <c r="RSI38" s="75"/>
      <c r="RSW38" s="75"/>
      <c r="RTK38" s="75"/>
      <c r="RTY38" s="75"/>
      <c r="RUM38" s="75"/>
      <c r="RVA38" s="75"/>
      <c r="RVO38" s="75"/>
      <c r="RWC38" s="75"/>
      <c r="RWQ38" s="75"/>
      <c r="RXE38" s="75"/>
      <c r="RXS38" s="75"/>
      <c r="RYG38" s="75"/>
      <c r="RYU38" s="75"/>
      <c r="RZI38" s="75"/>
      <c r="RZW38" s="75"/>
      <c r="SAK38" s="75"/>
      <c r="SAY38" s="75"/>
      <c r="SBM38" s="75"/>
      <c r="SCA38" s="75"/>
      <c r="SCO38" s="75"/>
      <c r="SDC38" s="75"/>
      <c r="SDQ38" s="75"/>
      <c r="SEE38" s="75"/>
      <c r="SES38" s="75"/>
      <c r="SFG38" s="75"/>
      <c r="SFU38" s="75"/>
      <c r="SGI38" s="75"/>
      <c r="SGW38" s="75"/>
      <c r="SHK38" s="75"/>
      <c r="SHY38" s="75"/>
      <c r="SIM38" s="75"/>
      <c r="SJA38" s="75"/>
      <c r="SJO38" s="75"/>
      <c r="SKC38" s="75"/>
      <c r="SKQ38" s="75"/>
      <c r="SLE38" s="75"/>
      <c r="SLS38" s="75"/>
      <c r="SMG38" s="75"/>
      <c r="SMU38" s="75"/>
      <c r="SNI38" s="75"/>
      <c r="SNW38" s="75"/>
      <c r="SOK38" s="75"/>
      <c r="SOY38" s="75"/>
      <c r="SPM38" s="75"/>
      <c r="SQA38" s="75"/>
      <c r="SQO38" s="75"/>
      <c r="SRC38" s="75"/>
      <c r="SRQ38" s="75"/>
      <c r="SSE38" s="75"/>
      <c r="SSS38" s="75"/>
      <c r="STG38" s="75"/>
      <c r="STU38" s="75"/>
      <c r="SUI38" s="75"/>
      <c r="SUW38" s="75"/>
      <c r="SVK38" s="75"/>
      <c r="SVY38" s="75"/>
      <c r="SWM38" s="75"/>
      <c r="SXA38" s="75"/>
      <c r="SXO38" s="75"/>
      <c r="SYC38" s="75"/>
      <c r="SYQ38" s="75"/>
      <c r="SZE38" s="75"/>
      <c r="SZS38" s="75"/>
      <c r="TAG38" s="75"/>
      <c r="TAU38" s="75"/>
      <c r="TBI38" s="75"/>
      <c r="TBW38" s="75"/>
      <c r="TCK38" s="75"/>
      <c r="TCY38" s="75"/>
      <c r="TDM38" s="75"/>
      <c r="TEA38" s="75"/>
      <c r="TEO38" s="75"/>
      <c r="TFC38" s="75"/>
      <c r="TFQ38" s="75"/>
      <c r="TGE38" s="75"/>
      <c r="TGS38" s="75"/>
      <c r="THG38" s="75"/>
      <c r="THU38" s="75"/>
      <c r="TII38" s="75"/>
      <c r="TIW38" s="75"/>
      <c r="TJK38" s="75"/>
      <c r="TJY38" s="75"/>
      <c r="TKM38" s="75"/>
      <c r="TLA38" s="75"/>
      <c r="TLO38" s="75"/>
      <c r="TMC38" s="75"/>
      <c r="TMQ38" s="75"/>
      <c r="TNE38" s="75"/>
      <c r="TNS38" s="75"/>
      <c r="TOG38" s="75"/>
      <c r="TOU38" s="75"/>
      <c r="TPI38" s="75"/>
      <c r="TPW38" s="75"/>
      <c r="TQK38" s="75"/>
      <c r="TQY38" s="75"/>
      <c r="TRM38" s="75"/>
      <c r="TSA38" s="75"/>
      <c r="TSO38" s="75"/>
      <c r="TTC38" s="75"/>
      <c r="TTQ38" s="75"/>
      <c r="TUE38" s="75"/>
      <c r="TUS38" s="75"/>
      <c r="TVG38" s="75"/>
      <c r="TVU38" s="75"/>
      <c r="TWI38" s="75"/>
      <c r="TWW38" s="75"/>
      <c r="TXK38" s="75"/>
      <c r="TXY38" s="75"/>
      <c r="TYM38" s="75"/>
      <c r="TZA38" s="75"/>
      <c r="TZO38" s="75"/>
      <c r="UAC38" s="75"/>
      <c r="UAQ38" s="75"/>
      <c r="UBE38" s="75"/>
      <c r="UBS38" s="75"/>
      <c r="UCG38" s="75"/>
      <c r="UCU38" s="75"/>
      <c r="UDI38" s="75"/>
      <c r="UDW38" s="75"/>
      <c r="UEK38" s="75"/>
      <c r="UEY38" s="75"/>
      <c r="UFM38" s="75"/>
      <c r="UGA38" s="75"/>
      <c r="UGO38" s="75"/>
      <c r="UHC38" s="75"/>
      <c r="UHQ38" s="75"/>
      <c r="UIE38" s="75"/>
      <c r="UIS38" s="75"/>
      <c r="UJG38" s="75"/>
      <c r="UJU38" s="75"/>
      <c r="UKI38" s="75"/>
      <c r="UKW38" s="75"/>
      <c r="ULK38" s="75"/>
      <c r="ULY38" s="75"/>
      <c r="UMM38" s="75"/>
      <c r="UNA38" s="75"/>
      <c r="UNO38" s="75"/>
      <c r="UOC38" s="75"/>
      <c r="UOQ38" s="75"/>
      <c r="UPE38" s="75"/>
      <c r="UPS38" s="75"/>
      <c r="UQG38" s="75"/>
      <c r="UQU38" s="75"/>
      <c r="URI38" s="75"/>
      <c r="URW38" s="75"/>
      <c r="USK38" s="75"/>
      <c r="USY38" s="75"/>
      <c r="UTM38" s="75"/>
      <c r="UUA38" s="75"/>
      <c r="UUO38" s="75"/>
      <c r="UVC38" s="75"/>
      <c r="UVQ38" s="75"/>
      <c r="UWE38" s="75"/>
      <c r="UWS38" s="75"/>
      <c r="UXG38" s="75"/>
      <c r="UXU38" s="75"/>
      <c r="UYI38" s="75"/>
      <c r="UYW38" s="75"/>
      <c r="UZK38" s="75"/>
      <c r="UZY38" s="75"/>
      <c r="VAM38" s="75"/>
      <c r="VBA38" s="75"/>
      <c r="VBO38" s="75"/>
      <c r="VCC38" s="75"/>
      <c r="VCQ38" s="75"/>
      <c r="VDE38" s="75"/>
      <c r="VDS38" s="75"/>
      <c r="VEG38" s="75"/>
      <c r="VEU38" s="75"/>
      <c r="VFI38" s="75"/>
      <c r="VFW38" s="75"/>
      <c r="VGK38" s="75"/>
      <c r="VGY38" s="75"/>
      <c r="VHM38" s="75"/>
      <c r="VIA38" s="75"/>
      <c r="VIO38" s="75"/>
      <c r="VJC38" s="75"/>
      <c r="VJQ38" s="75"/>
      <c r="VKE38" s="75"/>
      <c r="VKS38" s="75"/>
      <c r="VLG38" s="75"/>
      <c r="VLU38" s="75"/>
      <c r="VMI38" s="75"/>
      <c r="VMW38" s="75"/>
      <c r="VNK38" s="75"/>
      <c r="VNY38" s="75"/>
      <c r="VOM38" s="75"/>
      <c r="VPA38" s="75"/>
      <c r="VPO38" s="75"/>
      <c r="VQC38" s="75"/>
      <c r="VQQ38" s="75"/>
      <c r="VRE38" s="75"/>
      <c r="VRS38" s="75"/>
      <c r="VSG38" s="75"/>
      <c r="VSU38" s="75"/>
      <c r="VTI38" s="75"/>
      <c r="VTW38" s="75"/>
      <c r="VUK38" s="75"/>
      <c r="VUY38" s="75"/>
      <c r="VVM38" s="75"/>
      <c r="VWA38" s="75"/>
      <c r="VWO38" s="75"/>
      <c r="VXC38" s="75"/>
      <c r="VXQ38" s="75"/>
      <c r="VYE38" s="75"/>
      <c r="VYS38" s="75"/>
      <c r="VZG38" s="75"/>
      <c r="VZU38" s="75"/>
      <c r="WAI38" s="75"/>
      <c r="WAW38" s="75"/>
      <c r="WBK38" s="75"/>
      <c r="WBY38" s="75"/>
      <c r="WCM38" s="75"/>
      <c r="WDA38" s="75"/>
      <c r="WDO38" s="75"/>
      <c r="WEC38" s="75"/>
      <c r="WEQ38" s="75"/>
      <c r="WFE38" s="75"/>
      <c r="WFS38" s="75"/>
      <c r="WGG38" s="75"/>
      <c r="WGU38" s="75"/>
      <c r="WHI38" s="75"/>
      <c r="WHW38" s="75"/>
      <c r="WIK38" s="75"/>
      <c r="WIY38" s="75"/>
      <c r="WJM38" s="75"/>
      <c r="WKA38" s="75"/>
      <c r="WKO38" s="75"/>
      <c r="WLC38" s="75"/>
      <c r="WLQ38" s="75"/>
      <c r="WME38" s="75"/>
      <c r="WMS38" s="75"/>
      <c r="WNG38" s="75"/>
      <c r="WNU38" s="75"/>
      <c r="WOI38" s="75"/>
      <c r="WOW38" s="75"/>
      <c r="WPK38" s="75"/>
      <c r="WPY38" s="75"/>
      <c r="WQM38" s="75"/>
      <c r="WRA38" s="75"/>
      <c r="WRO38" s="75"/>
      <c r="WSC38" s="75"/>
      <c r="WSQ38" s="75"/>
      <c r="WTE38" s="75"/>
      <c r="WTS38" s="75"/>
      <c r="WUG38" s="75"/>
      <c r="WUU38" s="75"/>
      <c r="WVI38" s="75"/>
      <c r="WVW38" s="75"/>
      <c r="WWK38" s="75"/>
      <c r="WWY38" s="75"/>
      <c r="WXM38" s="75"/>
      <c r="WYA38" s="75"/>
      <c r="WYO38" s="75"/>
      <c r="WZC38" s="75"/>
      <c r="WZQ38" s="75"/>
      <c r="XAE38" s="75"/>
      <c r="XAS38" s="75"/>
      <c r="XBG38" s="75"/>
      <c r="XBU38" s="75"/>
      <c r="XCI38" s="75"/>
      <c r="XCW38" s="75"/>
      <c r="XDK38" s="75"/>
      <c r="XDY38" s="75"/>
      <c r="XEM38" s="75"/>
      <c r="XFA38" s="75"/>
    </row>
    <row r="39" spans="1:1023 1037:2045 2059:3067 3081:4089 4103:5111 5125:6133 6147:7155 7169:8191 8205:9213 9227:10235 10249:11257 11271:12279 12293:13301 13315:14323 14337:15359 15373:16381" s="74" customFormat="1" ht="12.75" customHeight="1" x14ac:dyDescent="0.2">
      <c r="A39" s="136" t="s">
        <v>51</v>
      </c>
      <c r="B39" s="89">
        <f>'Soy Oil Trade'!C32</f>
        <v>18.054310944599958</v>
      </c>
      <c r="C39" s="89">
        <f>'Soy Oil Trade'!D32</f>
        <v>14.111564959800008</v>
      </c>
      <c r="D39" s="89">
        <f>'Soy Oil Trade'!E32</f>
        <v>0.92748447539998302</v>
      </c>
      <c r="E39" s="89">
        <f>'Soy Oil Trade'!F32</f>
        <v>0.16336249020002563</v>
      </c>
      <c r="F39" s="89">
        <f>'Soy Oil Trade'!G32</f>
        <v>0.10890832680000369</v>
      </c>
      <c r="G39" s="89">
        <f>'Soy Oil Trade'!H32</f>
        <v>0.2131869474000769</v>
      </c>
      <c r="H39" s="89">
        <f>'Soy Oil Trade'!I32</f>
        <v>0.16931496959993406</v>
      </c>
      <c r="I39" s="89">
        <f>'Soy Oil Trade'!J32</f>
        <v>0.71363614139999421</v>
      </c>
      <c r="J39" s="89">
        <f>'Soy Oil Trade'!K32</f>
        <v>302.53432458060013</v>
      </c>
      <c r="K39" s="89">
        <f>'Soy Oil Trade'!L32</f>
        <v>1.955499713999973</v>
      </c>
      <c r="L39" s="89">
        <f>'Soy Oil Trade'!M32</f>
        <v>32.335190873999991</v>
      </c>
      <c r="M39" s="89">
        <f>'Soy Oil Trade'!N32</f>
        <v>2.9034871740000208</v>
      </c>
      <c r="N39" s="89">
        <f>'Soy Oil Trade'!O32</f>
        <v>5.1566108580000307</v>
      </c>
      <c r="O39" s="89">
        <f>'Soy Oil Trade'!P32</f>
        <v>5.0948814420000419</v>
      </c>
      <c r="P39" s="89">
        <f>'Soy Oil Trade'!Q32</f>
        <v>1.5674862419999152</v>
      </c>
      <c r="Q39" s="89">
        <f>'Soy Oil Trade'!R32</f>
        <v>1.4307996780000094</v>
      </c>
      <c r="R39" s="89">
        <f>'Soy Oil Trade'!S32</f>
        <v>0.93916897199992977</v>
      </c>
      <c r="S39" s="89">
        <f>'Soy Oil Trade'!T32</f>
        <v>30.732430680000061</v>
      </c>
      <c r="T39" s="89">
        <f>'Soy Oil Trade'!U32</f>
        <v>18.754719353999985</v>
      </c>
      <c r="U39" s="89">
        <f>'Soy Oil Trade'!V32</f>
        <v>1.9339540420000054</v>
      </c>
      <c r="V39" s="89">
        <f>'Soy Oil Trade'!W32</f>
        <v>2.2019530979999171</v>
      </c>
      <c r="W39" s="89">
        <f>'Soy Oil Trade'!X32</f>
        <v>2.1184013088760554</v>
      </c>
      <c r="X39" s="89">
        <f>'Soy Oil Trade'!Y32</f>
        <v>3.9393391950339964</v>
      </c>
      <c r="Y39" s="89">
        <f>'Soy Oil Trade'!Z32</f>
        <v>6.8038815933759969</v>
      </c>
      <c r="Z39" s="89">
        <f>'Soy Oil Trade'!AA32</f>
        <v>45.814563475138009</v>
      </c>
      <c r="AA39" s="89">
        <f>'Soy Oil Trade'!AB32</f>
        <v>81.712050438162038</v>
      </c>
      <c r="AB39" s="89">
        <f>'Soy Oil Trade'!AC32</f>
        <v>201.99196183532993</v>
      </c>
      <c r="AC39" s="91">
        <f>'Soy Oil Trade'!AD32</f>
        <v>486.32974270659423</v>
      </c>
      <c r="AD39" s="91">
        <f>'Soy Oil Trade'!AE32</f>
        <v>816.14132027070866</v>
      </c>
      <c r="AE39" s="91">
        <f>'Soy Oil Trade'!AF32</f>
        <v>308.3974726246251</v>
      </c>
      <c r="AF39" s="91">
        <f>'Soy Oil Trade'!AG32</f>
        <v>472.90120523157498</v>
      </c>
      <c r="AG39" s="91">
        <f>'Soy Oil Trade'!AH32</f>
        <v>670.67285805777624</v>
      </c>
      <c r="AH39" s="91">
        <f>'Soy Oil Trade'!AI32</f>
        <v>769.21163757869897</v>
      </c>
      <c r="AI39" s="91">
        <f>'Soy Oil Trade'!AJ32</f>
        <v>793.11771222167124</v>
      </c>
      <c r="AJ39" s="91">
        <f>'Soy Oil Trade'!AK32</f>
        <v>832.34689711032456</v>
      </c>
      <c r="AK39" s="91">
        <f>'Soy Oil Trade'!AL32</f>
        <v>818.64106925174838</v>
      </c>
      <c r="AL39" s="91">
        <f>'Soy Oil Trade'!AM32</f>
        <v>803.54200641231432</v>
      </c>
      <c r="AM39" s="91">
        <f>'Soy Oil Trade'!AN32</f>
        <v>822.15874617518443</v>
      </c>
      <c r="AN39" s="91">
        <f>'Soy Oil Trade'!AO32</f>
        <v>849.9712408515062</v>
      </c>
      <c r="AO39" s="91">
        <f>'Soy Oil Trade'!AP32</f>
        <v>966.17584827837891</v>
      </c>
      <c r="AP39" s="91">
        <f>'Soy Oil Trade'!AQ32</f>
        <v>1022.4819114565872</v>
      </c>
      <c r="AQ39" s="91">
        <f>'Soy Oil Trade'!AR32</f>
        <v>1741.4013919836573</v>
      </c>
      <c r="AR39" s="91">
        <f>'Soy Oil Trade'!AS32</f>
        <v>1801.9727127294502</v>
      </c>
      <c r="AS39" s="91">
        <f>'Soy Oil Trade'!AT32</f>
        <v>1842.9369940455833</v>
      </c>
      <c r="AT39" s="91">
        <f>'Soy Oil Trade'!AU32</f>
        <v>1918.0486680034833</v>
      </c>
      <c r="AU39" s="91">
        <f>'Soy Oil Trade'!AV32</f>
        <v>1979.2451930805553</v>
      </c>
      <c r="AV39" s="91">
        <f>'Soy Oil Trade'!AW32</f>
        <v>2041.7630069830168</v>
      </c>
      <c r="AW39" s="91">
        <f>'Soy Oil Trade'!AX32</f>
        <v>2113.8295286324351</v>
      </c>
      <c r="AX39" s="91">
        <f>'Soy Oil Trade'!AY32</f>
        <v>2183.5800205074556</v>
      </c>
      <c r="AY39" s="91">
        <f>'Soy Oil Trade'!AZ32</f>
        <v>2253.2817908194952</v>
      </c>
      <c r="AZ39" s="91">
        <f>'Soy Oil Trade'!BA32</f>
        <v>2321.2087946441548</v>
      </c>
      <c r="BA39" s="91">
        <f>'Soy Oil Trade'!BB32</f>
        <v>2400.8638512839925</v>
      </c>
      <c r="BB39" s="91">
        <f>'Soy Oil Trade'!BC32</f>
        <v>2481.4987654970096</v>
      </c>
      <c r="BC39" s="91">
        <f>'Soy Oil Trade'!BD32</f>
        <v>2561.5862847178169</v>
      </c>
      <c r="BD39" s="91">
        <f>'Soy Oil Trade'!BE32</f>
        <v>2641.1507538753804</v>
      </c>
      <c r="BE39" s="91">
        <f>'Soy Oil Trade'!BF32</f>
        <v>2654.1196692659719</v>
      </c>
      <c r="BS39" s="75"/>
      <c r="CG39" s="75"/>
      <c r="CU39" s="75"/>
      <c r="DI39" s="75"/>
      <c r="DW39" s="75"/>
      <c r="EK39" s="75"/>
      <c r="EY39" s="75"/>
      <c r="FM39" s="75"/>
      <c r="GA39" s="75"/>
      <c r="GO39" s="75"/>
      <c r="HC39" s="75"/>
      <c r="HQ39" s="75"/>
      <c r="IE39" s="75"/>
      <c r="IS39" s="75"/>
      <c r="JG39" s="75"/>
      <c r="JU39" s="75"/>
      <c r="KI39" s="75"/>
      <c r="KW39" s="75"/>
      <c r="LK39" s="75"/>
      <c r="LY39" s="75"/>
      <c r="MM39" s="75"/>
      <c r="NA39" s="75"/>
      <c r="NO39" s="75"/>
      <c r="OC39" s="75"/>
      <c r="OQ39" s="75"/>
      <c r="PE39" s="75"/>
      <c r="PS39" s="75"/>
      <c r="QG39" s="75"/>
      <c r="QU39" s="75"/>
      <c r="RI39" s="75"/>
      <c r="RW39" s="75"/>
      <c r="SK39" s="75"/>
      <c r="SY39" s="75"/>
      <c r="TM39" s="75"/>
      <c r="UA39" s="75"/>
      <c r="UO39" s="75"/>
      <c r="VC39" s="75"/>
      <c r="VQ39" s="75"/>
      <c r="WE39" s="75"/>
      <c r="WS39" s="75"/>
      <c r="XG39" s="75"/>
      <c r="XU39" s="75"/>
      <c r="YI39" s="75"/>
      <c r="YW39" s="75"/>
      <c r="ZK39" s="75"/>
      <c r="ZY39" s="75"/>
      <c r="AAM39" s="75"/>
      <c r="ABA39" s="75"/>
      <c r="ABO39" s="75"/>
      <c r="ACC39" s="75"/>
      <c r="ACQ39" s="75"/>
      <c r="ADE39" s="75"/>
      <c r="ADS39" s="75"/>
      <c r="AEG39" s="75"/>
      <c r="AEU39" s="75"/>
      <c r="AFI39" s="75"/>
      <c r="AFW39" s="75"/>
      <c r="AGK39" s="75"/>
      <c r="AGY39" s="75"/>
      <c r="AHM39" s="75"/>
      <c r="AIA39" s="75"/>
      <c r="AIO39" s="75"/>
      <c r="AJC39" s="75"/>
      <c r="AJQ39" s="75"/>
      <c r="AKE39" s="75"/>
      <c r="AKS39" s="75"/>
      <c r="ALG39" s="75"/>
      <c r="ALU39" s="75"/>
      <c r="AMI39" s="75"/>
      <c r="AMW39" s="75"/>
      <c r="ANK39" s="75"/>
      <c r="ANY39" s="75"/>
      <c r="AOM39" s="75"/>
      <c r="APA39" s="75"/>
      <c r="APO39" s="75"/>
      <c r="AQC39" s="75"/>
      <c r="AQQ39" s="75"/>
      <c r="ARE39" s="75"/>
      <c r="ARS39" s="75"/>
      <c r="ASG39" s="75"/>
      <c r="ASU39" s="75"/>
      <c r="ATI39" s="75"/>
      <c r="ATW39" s="75"/>
      <c r="AUK39" s="75"/>
      <c r="AUY39" s="75"/>
      <c r="AVM39" s="75"/>
      <c r="AWA39" s="75"/>
      <c r="AWO39" s="75"/>
      <c r="AXC39" s="75"/>
      <c r="AXQ39" s="75"/>
      <c r="AYE39" s="75"/>
      <c r="AYS39" s="75"/>
      <c r="AZG39" s="75"/>
      <c r="AZU39" s="75"/>
      <c r="BAI39" s="75"/>
      <c r="BAW39" s="75"/>
      <c r="BBK39" s="75"/>
      <c r="BBY39" s="75"/>
      <c r="BCM39" s="75"/>
      <c r="BDA39" s="75"/>
      <c r="BDO39" s="75"/>
      <c r="BEC39" s="75"/>
      <c r="BEQ39" s="75"/>
      <c r="BFE39" s="75"/>
      <c r="BFS39" s="75"/>
      <c r="BGG39" s="75"/>
      <c r="BGU39" s="75"/>
      <c r="BHI39" s="75"/>
      <c r="BHW39" s="75"/>
      <c r="BIK39" s="75"/>
      <c r="BIY39" s="75"/>
      <c r="BJM39" s="75"/>
      <c r="BKA39" s="75"/>
      <c r="BKO39" s="75"/>
      <c r="BLC39" s="75"/>
      <c r="BLQ39" s="75"/>
      <c r="BME39" s="75"/>
      <c r="BMS39" s="75"/>
      <c r="BNG39" s="75"/>
      <c r="BNU39" s="75"/>
      <c r="BOI39" s="75"/>
      <c r="BOW39" s="75"/>
      <c r="BPK39" s="75"/>
      <c r="BPY39" s="75"/>
      <c r="BQM39" s="75"/>
      <c r="BRA39" s="75"/>
      <c r="BRO39" s="75"/>
      <c r="BSC39" s="75"/>
      <c r="BSQ39" s="75"/>
      <c r="BTE39" s="75"/>
      <c r="BTS39" s="75"/>
      <c r="BUG39" s="75"/>
      <c r="BUU39" s="75"/>
      <c r="BVI39" s="75"/>
      <c r="BVW39" s="75"/>
      <c r="BWK39" s="75"/>
      <c r="BWY39" s="75"/>
      <c r="BXM39" s="75"/>
      <c r="BYA39" s="75"/>
      <c r="BYO39" s="75"/>
      <c r="BZC39" s="75"/>
      <c r="BZQ39" s="75"/>
      <c r="CAE39" s="75"/>
      <c r="CAS39" s="75"/>
      <c r="CBG39" s="75"/>
      <c r="CBU39" s="75"/>
      <c r="CCI39" s="75"/>
      <c r="CCW39" s="75"/>
      <c r="CDK39" s="75"/>
      <c r="CDY39" s="75"/>
      <c r="CEM39" s="75"/>
      <c r="CFA39" s="75"/>
      <c r="CFO39" s="75"/>
      <c r="CGC39" s="75"/>
      <c r="CGQ39" s="75"/>
      <c r="CHE39" s="75"/>
      <c r="CHS39" s="75"/>
      <c r="CIG39" s="75"/>
      <c r="CIU39" s="75"/>
      <c r="CJI39" s="75"/>
      <c r="CJW39" s="75"/>
      <c r="CKK39" s="75"/>
      <c r="CKY39" s="75"/>
      <c r="CLM39" s="75"/>
      <c r="CMA39" s="75"/>
      <c r="CMO39" s="75"/>
      <c r="CNC39" s="75"/>
      <c r="CNQ39" s="75"/>
      <c r="COE39" s="75"/>
      <c r="COS39" s="75"/>
      <c r="CPG39" s="75"/>
      <c r="CPU39" s="75"/>
      <c r="CQI39" s="75"/>
      <c r="CQW39" s="75"/>
      <c r="CRK39" s="75"/>
      <c r="CRY39" s="75"/>
      <c r="CSM39" s="75"/>
      <c r="CTA39" s="75"/>
      <c r="CTO39" s="75"/>
      <c r="CUC39" s="75"/>
      <c r="CUQ39" s="75"/>
      <c r="CVE39" s="75"/>
      <c r="CVS39" s="75"/>
      <c r="CWG39" s="75"/>
      <c r="CWU39" s="75"/>
      <c r="CXI39" s="75"/>
      <c r="CXW39" s="75"/>
      <c r="CYK39" s="75"/>
      <c r="CYY39" s="75"/>
      <c r="CZM39" s="75"/>
      <c r="DAA39" s="75"/>
      <c r="DAO39" s="75"/>
      <c r="DBC39" s="75"/>
      <c r="DBQ39" s="75"/>
      <c r="DCE39" s="75"/>
      <c r="DCS39" s="75"/>
      <c r="DDG39" s="75"/>
      <c r="DDU39" s="75"/>
      <c r="DEI39" s="75"/>
      <c r="DEW39" s="75"/>
      <c r="DFK39" s="75"/>
      <c r="DFY39" s="75"/>
      <c r="DGM39" s="75"/>
      <c r="DHA39" s="75"/>
      <c r="DHO39" s="75"/>
      <c r="DIC39" s="75"/>
      <c r="DIQ39" s="75"/>
      <c r="DJE39" s="75"/>
      <c r="DJS39" s="75"/>
      <c r="DKG39" s="75"/>
      <c r="DKU39" s="75"/>
      <c r="DLI39" s="75"/>
      <c r="DLW39" s="75"/>
      <c r="DMK39" s="75"/>
      <c r="DMY39" s="75"/>
      <c r="DNM39" s="75"/>
      <c r="DOA39" s="75"/>
      <c r="DOO39" s="75"/>
      <c r="DPC39" s="75"/>
      <c r="DPQ39" s="75"/>
      <c r="DQE39" s="75"/>
      <c r="DQS39" s="75"/>
      <c r="DRG39" s="75"/>
      <c r="DRU39" s="75"/>
      <c r="DSI39" s="75"/>
      <c r="DSW39" s="75"/>
      <c r="DTK39" s="75"/>
      <c r="DTY39" s="75"/>
      <c r="DUM39" s="75"/>
      <c r="DVA39" s="75"/>
      <c r="DVO39" s="75"/>
      <c r="DWC39" s="75"/>
      <c r="DWQ39" s="75"/>
      <c r="DXE39" s="75"/>
      <c r="DXS39" s="75"/>
      <c r="DYG39" s="75"/>
      <c r="DYU39" s="75"/>
      <c r="DZI39" s="75"/>
      <c r="DZW39" s="75"/>
      <c r="EAK39" s="75"/>
      <c r="EAY39" s="75"/>
      <c r="EBM39" s="75"/>
      <c r="ECA39" s="75"/>
      <c r="ECO39" s="75"/>
      <c r="EDC39" s="75"/>
      <c r="EDQ39" s="75"/>
      <c r="EEE39" s="75"/>
      <c r="EES39" s="75"/>
      <c r="EFG39" s="75"/>
      <c r="EFU39" s="75"/>
      <c r="EGI39" s="75"/>
      <c r="EGW39" s="75"/>
      <c r="EHK39" s="75"/>
      <c r="EHY39" s="75"/>
      <c r="EIM39" s="75"/>
      <c r="EJA39" s="75"/>
      <c r="EJO39" s="75"/>
      <c r="EKC39" s="75"/>
      <c r="EKQ39" s="75"/>
      <c r="ELE39" s="75"/>
      <c r="ELS39" s="75"/>
      <c r="EMG39" s="75"/>
      <c r="EMU39" s="75"/>
      <c r="ENI39" s="75"/>
      <c r="ENW39" s="75"/>
      <c r="EOK39" s="75"/>
      <c r="EOY39" s="75"/>
      <c r="EPM39" s="75"/>
      <c r="EQA39" s="75"/>
      <c r="EQO39" s="75"/>
      <c r="ERC39" s="75"/>
      <c r="ERQ39" s="75"/>
      <c r="ESE39" s="75"/>
      <c r="ESS39" s="75"/>
      <c r="ETG39" s="75"/>
      <c r="ETU39" s="75"/>
      <c r="EUI39" s="75"/>
      <c r="EUW39" s="75"/>
      <c r="EVK39" s="75"/>
      <c r="EVY39" s="75"/>
      <c r="EWM39" s="75"/>
      <c r="EXA39" s="75"/>
      <c r="EXO39" s="75"/>
      <c r="EYC39" s="75"/>
      <c r="EYQ39" s="75"/>
      <c r="EZE39" s="75"/>
      <c r="EZS39" s="75"/>
      <c r="FAG39" s="75"/>
      <c r="FAU39" s="75"/>
      <c r="FBI39" s="75"/>
      <c r="FBW39" s="75"/>
      <c r="FCK39" s="75"/>
      <c r="FCY39" s="75"/>
      <c r="FDM39" s="75"/>
      <c r="FEA39" s="75"/>
      <c r="FEO39" s="75"/>
      <c r="FFC39" s="75"/>
      <c r="FFQ39" s="75"/>
      <c r="FGE39" s="75"/>
      <c r="FGS39" s="75"/>
      <c r="FHG39" s="75"/>
      <c r="FHU39" s="75"/>
      <c r="FII39" s="75"/>
      <c r="FIW39" s="75"/>
      <c r="FJK39" s="75"/>
      <c r="FJY39" s="75"/>
      <c r="FKM39" s="75"/>
      <c r="FLA39" s="75"/>
      <c r="FLO39" s="75"/>
      <c r="FMC39" s="75"/>
      <c r="FMQ39" s="75"/>
      <c r="FNE39" s="75"/>
      <c r="FNS39" s="75"/>
      <c r="FOG39" s="75"/>
      <c r="FOU39" s="75"/>
      <c r="FPI39" s="75"/>
      <c r="FPW39" s="75"/>
      <c r="FQK39" s="75"/>
      <c r="FQY39" s="75"/>
      <c r="FRM39" s="75"/>
      <c r="FSA39" s="75"/>
      <c r="FSO39" s="75"/>
      <c r="FTC39" s="75"/>
      <c r="FTQ39" s="75"/>
      <c r="FUE39" s="75"/>
      <c r="FUS39" s="75"/>
      <c r="FVG39" s="75"/>
      <c r="FVU39" s="75"/>
      <c r="FWI39" s="75"/>
      <c r="FWW39" s="75"/>
      <c r="FXK39" s="75"/>
      <c r="FXY39" s="75"/>
      <c r="FYM39" s="75"/>
      <c r="FZA39" s="75"/>
      <c r="FZO39" s="75"/>
      <c r="GAC39" s="75"/>
      <c r="GAQ39" s="75"/>
      <c r="GBE39" s="75"/>
      <c r="GBS39" s="75"/>
      <c r="GCG39" s="75"/>
      <c r="GCU39" s="75"/>
      <c r="GDI39" s="75"/>
      <c r="GDW39" s="75"/>
      <c r="GEK39" s="75"/>
      <c r="GEY39" s="75"/>
      <c r="GFM39" s="75"/>
      <c r="GGA39" s="75"/>
      <c r="GGO39" s="75"/>
      <c r="GHC39" s="75"/>
      <c r="GHQ39" s="75"/>
      <c r="GIE39" s="75"/>
      <c r="GIS39" s="75"/>
      <c r="GJG39" s="75"/>
      <c r="GJU39" s="75"/>
      <c r="GKI39" s="75"/>
      <c r="GKW39" s="75"/>
      <c r="GLK39" s="75"/>
      <c r="GLY39" s="75"/>
      <c r="GMM39" s="75"/>
      <c r="GNA39" s="75"/>
      <c r="GNO39" s="75"/>
      <c r="GOC39" s="75"/>
      <c r="GOQ39" s="75"/>
      <c r="GPE39" s="75"/>
      <c r="GPS39" s="75"/>
      <c r="GQG39" s="75"/>
      <c r="GQU39" s="75"/>
      <c r="GRI39" s="75"/>
      <c r="GRW39" s="75"/>
      <c r="GSK39" s="75"/>
      <c r="GSY39" s="75"/>
      <c r="GTM39" s="75"/>
      <c r="GUA39" s="75"/>
      <c r="GUO39" s="75"/>
      <c r="GVC39" s="75"/>
      <c r="GVQ39" s="75"/>
      <c r="GWE39" s="75"/>
      <c r="GWS39" s="75"/>
      <c r="GXG39" s="75"/>
      <c r="GXU39" s="75"/>
      <c r="GYI39" s="75"/>
      <c r="GYW39" s="75"/>
      <c r="GZK39" s="75"/>
      <c r="GZY39" s="75"/>
      <c r="HAM39" s="75"/>
      <c r="HBA39" s="75"/>
      <c r="HBO39" s="75"/>
      <c r="HCC39" s="75"/>
      <c r="HCQ39" s="75"/>
      <c r="HDE39" s="75"/>
      <c r="HDS39" s="75"/>
      <c r="HEG39" s="75"/>
      <c r="HEU39" s="75"/>
      <c r="HFI39" s="75"/>
      <c r="HFW39" s="75"/>
      <c r="HGK39" s="75"/>
      <c r="HGY39" s="75"/>
      <c r="HHM39" s="75"/>
      <c r="HIA39" s="75"/>
      <c r="HIO39" s="75"/>
      <c r="HJC39" s="75"/>
      <c r="HJQ39" s="75"/>
      <c r="HKE39" s="75"/>
      <c r="HKS39" s="75"/>
      <c r="HLG39" s="75"/>
      <c r="HLU39" s="75"/>
      <c r="HMI39" s="75"/>
      <c r="HMW39" s="75"/>
      <c r="HNK39" s="75"/>
      <c r="HNY39" s="75"/>
      <c r="HOM39" s="75"/>
      <c r="HPA39" s="75"/>
      <c r="HPO39" s="75"/>
      <c r="HQC39" s="75"/>
      <c r="HQQ39" s="75"/>
      <c r="HRE39" s="75"/>
      <c r="HRS39" s="75"/>
      <c r="HSG39" s="75"/>
      <c r="HSU39" s="75"/>
      <c r="HTI39" s="75"/>
      <c r="HTW39" s="75"/>
      <c r="HUK39" s="75"/>
      <c r="HUY39" s="75"/>
      <c r="HVM39" s="75"/>
      <c r="HWA39" s="75"/>
      <c r="HWO39" s="75"/>
      <c r="HXC39" s="75"/>
      <c r="HXQ39" s="75"/>
      <c r="HYE39" s="75"/>
      <c r="HYS39" s="75"/>
      <c r="HZG39" s="75"/>
      <c r="HZU39" s="75"/>
      <c r="IAI39" s="75"/>
      <c r="IAW39" s="75"/>
      <c r="IBK39" s="75"/>
      <c r="IBY39" s="75"/>
      <c r="ICM39" s="75"/>
      <c r="IDA39" s="75"/>
      <c r="IDO39" s="75"/>
      <c r="IEC39" s="75"/>
      <c r="IEQ39" s="75"/>
      <c r="IFE39" s="75"/>
      <c r="IFS39" s="75"/>
      <c r="IGG39" s="75"/>
      <c r="IGU39" s="75"/>
      <c r="IHI39" s="75"/>
      <c r="IHW39" s="75"/>
      <c r="IIK39" s="75"/>
      <c r="IIY39" s="75"/>
      <c r="IJM39" s="75"/>
      <c r="IKA39" s="75"/>
      <c r="IKO39" s="75"/>
      <c r="ILC39" s="75"/>
      <c r="ILQ39" s="75"/>
      <c r="IME39" s="75"/>
      <c r="IMS39" s="75"/>
      <c r="ING39" s="75"/>
      <c r="INU39" s="75"/>
      <c r="IOI39" s="75"/>
      <c r="IOW39" s="75"/>
      <c r="IPK39" s="75"/>
      <c r="IPY39" s="75"/>
      <c r="IQM39" s="75"/>
      <c r="IRA39" s="75"/>
      <c r="IRO39" s="75"/>
      <c r="ISC39" s="75"/>
      <c r="ISQ39" s="75"/>
      <c r="ITE39" s="75"/>
      <c r="ITS39" s="75"/>
      <c r="IUG39" s="75"/>
      <c r="IUU39" s="75"/>
      <c r="IVI39" s="75"/>
      <c r="IVW39" s="75"/>
      <c r="IWK39" s="75"/>
      <c r="IWY39" s="75"/>
      <c r="IXM39" s="75"/>
      <c r="IYA39" s="75"/>
      <c r="IYO39" s="75"/>
      <c r="IZC39" s="75"/>
      <c r="IZQ39" s="75"/>
      <c r="JAE39" s="75"/>
      <c r="JAS39" s="75"/>
      <c r="JBG39" s="75"/>
      <c r="JBU39" s="75"/>
      <c r="JCI39" s="75"/>
      <c r="JCW39" s="75"/>
      <c r="JDK39" s="75"/>
      <c r="JDY39" s="75"/>
      <c r="JEM39" s="75"/>
      <c r="JFA39" s="75"/>
      <c r="JFO39" s="75"/>
      <c r="JGC39" s="75"/>
      <c r="JGQ39" s="75"/>
      <c r="JHE39" s="75"/>
      <c r="JHS39" s="75"/>
      <c r="JIG39" s="75"/>
      <c r="JIU39" s="75"/>
      <c r="JJI39" s="75"/>
      <c r="JJW39" s="75"/>
      <c r="JKK39" s="75"/>
      <c r="JKY39" s="75"/>
      <c r="JLM39" s="75"/>
      <c r="JMA39" s="75"/>
      <c r="JMO39" s="75"/>
      <c r="JNC39" s="75"/>
      <c r="JNQ39" s="75"/>
      <c r="JOE39" s="75"/>
      <c r="JOS39" s="75"/>
      <c r="JPG39" s="75"/>
      <c r="JPU39" s="75"/>
      <c r="JQI39" s="75"/>
      <c r="JQW39" s="75"/>
      <c r="JRK39" s="75"/>
      <c r="JRY39" s="75"/>
      <c r="JSM39" s="75"/>
      <c r="JTA39" s="75"/>
      <c r="JTO39" s="75"/>
      <c r="JUC39" s="75"/>
      <c r="JUQ39" s="75"/>
      <c r="JVE39" s="75"/>
      <c r="JVS39" s="75"/>
      <c r="JWG39" s="75"/>
      <c r="JWU39" s="75"/>
      <c r="JXI39" s="75"/>
      <c r="JXW39" s="75"/>
      <c r="JYK39" s="75"/>
      <c r="JYY39" s="75"/>
      <c r="JZM39" s="75"/>
      <c r="KAA39" s="75"/>
      <c r="KAO39" s="75"/>
      <c r="KBC39" s="75"/>
      <c r="KBQ39" s="75"/>
      <c r="KCE39" s="75"/>
      <c r="KCS39" s="75"/>
      <c r="KDG39" s="75"/>
      <c r="KDU39" s="75"/>
      <c r="KEI39" s="75"/>
      <c r="KEW39" s="75"/>
      <c r="KFK39" s="75"/>
      <c r="KFY39" s="75"/>
      <c r="KGM39" s="75"/>
      <c r="KHA39" s="75"/>
      <c r="KHO39" s="75"/>
      <c r="KIC39" s="75"/>
      <c r="KIQ39" s="75"/>
      <c r="KJE39" s="75"/>
      <c r="KJS39" s="75"/>
      <c r="KKG39" s="75"/>
      <c r="KKU39" s="75"/>
      <c r="KLI39" s="75"/>
      <c r="KLW39" s="75"/>
      <c r="KMK39" s="75"/>
      <c r="KMY39" s="75"/>
      <c r="KNM39" s="75"/>
      <c r="KOA39" s="75"/>
      <c r="KOO39" s="75"/>
      <c r="KPC39" s="75"/>
      <c r="KPQ39" s="75"/>
      <c r="KQE39" s="75"/>
      <c r="KQS39" s="75"/>
      <c r="KRG39" s="75"/>
      <c r="KRU39" s="75"/>
      <c r="KSI39" s="75"/>
      <c r="KSW39" s="75"/>
      <c r="KTK39" s="75"/>
      <c r="KTY39" s="75"/>
      <c r="KUM39" s="75"/>
      <c r="KVA39" s="75"/>
      <c r="KVO39" s="75"/>
      <c r="KWC39" s="75"/>
      <c r="KWQ39" s="75"/>
      <c r="KXE39" s="75"/>
      <c r="KXS39" s="75"/>
      <c r="KYG39" s="75"/>
      <c r="KYU39" s="75"/>
      <c r="KZI39" s="75"/>
      <c r="KZW39" s="75"/>
      <c r="LAK39" s="75"/>
      <c r="LAY39" s="75"/>
      <c r="LBM39" s="75"/>
      <c r="LCA39" s="75"/>
      <c r="LCO39" s="75"/>
      <c r="LDC39" s="75"/>
      <c r="LDQ39" s="75"/>
      <c r="LEE39" s="75"/>
      <c r="LES39" s="75"/>
      <c r="LFG39" s="75"/>
      <c r="LFU39" s="75"/>
      <c r="LGI39" s="75"/>
      <c r="LGW39" s="75"/>
      <c r="LHK39" s="75"/>
      <c r="LHY39" s="75"/>
      <c r="LIM39" s="75"/>
      <c r="LJA39" s="75"/>
      <c r="LJO39" s="75"/>
      <c r="LKC39" s="75"/>
      <c r="LKQ39" s="75"/>
      <c r="LLE39" s="75"/>
      <c r="LLS39" s="75"/>
      <c r="LMG39" s="75"/>
      <c r="LMU39" s="75"/>
      <c r="LNI39" s="75"/>
      <c r="LNW39" s="75"/>
      <c r="LOK39" s="75"/>
      <c r="LOY39" s="75"/>
      <c r="LPM39" s="75"/>
      <c r="LQA39" s="75"/>
      <c r="LQO39" s="75"/>
      <c r="LRC39" s="75"/>
      <c r="LRQ39" s="75"/>
      <c r="LSE39" s="75"/>
      <c r="LSS39" s="75"/>
      <c r="LTG39" s="75"/>
      <c r="LTU39" s="75"/>
      <c r="LUI39" s="75"/>
      <c r="LUW39" s="75"/>
      <c r="LVK39" s="75"/>
      <c r="LVY39" s="75"/>
      <c r="LWM39" s="75"/>
      <c r="LXA39" s="75"/>
      <c r="LXO39" s="75"/>
      <c r="LYC39" s="75"/>
      <c r="LYQ39" s="75"/>
      <c r="LZE39" s="75"/>
      <c r="LZS39" s="75"/>
      <c r="MAG39" s="75"/>
      <c r="MAU39" s="75"/>
      <c r="MBI39" s="75"/>
      <c r="MBW39" s="75"/>
      <c r="MCK39" s="75"/>
      <c r="MCY39" s="75"/>
      <c r="MDM39" s="75"/>
      <c r="MEA39" s="75"/>
      <c r="MEO39" s="75"/>
      <c r="MFC39" s="75"/>
      <c r="MFQ39" s="75"/>
      <c r="MGE39" s="75"/>
      <c r="MGS39" s="75"/>
      <c r="MHG39" s="75"/>
      <c r="MHU39" s="75"/>
      <c r="MII39" s="75"/>
      <c r="MIW39" s="75"/>
      <c r="MJK39" s="75"/>
      <c r="MJY39" s="75"/>
      <c r="MKM39" s="75"/>
      <c r="MLA39" s="75"/>
      <c r="MLO39" s="75"/>
      <c r="MMC39" s="75"/>
      <c r="MMQ39" s="75"/>
      <c r="MNE39" s="75"/>
      <c r="MNS39" s="75"/>
      <c r="MOG39" s="75"/>
      <c r="MOU39" s="75"/>
      <c r="MPI39" s="75"/>
      <c r="MPW39" s="75"/>
      <c r="MQK39" s="75"/>
      <c r="MQY39" s="75"/>
      <c r="MRM39" s="75"/>
      <c r="MSA39" s="75"/>
      <c r="MSO39" s="75"/>
      <c r="MTC39" s="75"/>
      <c r="MTQ39" s="75"/>
      <c r="MUE39" s="75"/>
      <c r="MUS39" s="75"/>
      <c r="MVG39" s="75"/>
      <c r="MVU39" s="75"/>
      <c r="MWI39" s="75"/>
      <c r="MWW39" s="75"/>
      <c r="MXK39" s="75"/>
      <c r="MXY39" s="75"/>
      <c r="MYM39" s="75"/>
      <c r="MZA39" s="75"/>
      <c r="MZO39" s="75"/>
      <c r="NAC39" s="75"/>
      <c r="NAQ39" s="75"/>
      <c r="NBE39" s="75"/>
      <c r="NBS39" s="75"/>
      <c r="NCG39" s="75"/>
      <c r="NCU39" s="75"/>
      <c r="NDI39" s="75"/>
      <c r="NDW39" s="75"/>
      <c r="NEK39" s="75"/>
      <c r="NEY39" s="75"/>
      <c r="NFM39" s="75"/>
      <c r="NGA39" s="75"/>
      <c r="NGO39" s="75"/>
      <c r="NHC39" s="75"/>
      <c r="NHQ39" s="75"/>
      <c r="NIE39" s="75"/>
      <c r="NIS39" s="75"/>
      <c r="NJG39" s="75"/>
      <c r="NJU39" s="75"/>
      <c r="NKI39" s="75"/>
      <c r="NKW39" s="75"/>
      <c r="NLK39" s="75"/>
      <c r="NLY39" s="75"/>
      <c r="NMM39" s="75"/>
      <c r="NNA39" s="75"/>
      <c r="NNO39" s="75"/>
      <c r="NOC39" s="75"/>
      <c r="NOQ39" s="75"/>
      <c r="NPE39" s="75"/>
      <c r="NPS39" s="75"/>
      <c r="NQG39" s="75"/>
      <c r="NQU39" s="75"/>
      <c r="NRI39" s="75"/>
      <c r="NRW39" s="75"/>
      <c r="NSK39" s="75"/>
      <c r="NSY39" s="75"/>
      <c r="NTM39" s="75"/>
      <c r="NUA39" s="75"/>
      <c r="NUO39" s="75"/>
      <c r="NVC39" s="75"/>
      <c r="NVQ39" s="75"/>
      <c r="NWE39" s="75"/>
      <c r="NWS39" s="75"/>
      <c r="NXG39" s="75"/>
      <c r="NXU39" s="75"/>
      <c r="NYI39" s="75"/>
      <c r="NYW39" s="75"/>
      <c r="NZK39" s="75"/>
      <c r="NZY39" s="75"/>
      <c r="OAM39" s="75"/>
      <c r="OBA39" s="75"/>
      <c r="OBO39" s="75"/>
      <c r="OCC39" s="75"/>
      <c r="OCQ39" s="75"/>
      <c r="ODE39" s="75"/>
      <c r="ODS39" s="75"/>
      <c r="OEG39" s="75"/>
      <c r="OEU39" s="75"/>
      <c r="OFI39" s="75"/>
      <c r="OFW39" s="75"/>
      <c r="OGK39" s="75"/>
      <c r="OGY39" s="75"/>
      <c r="OHM39" s="75"/>
      <c r="OIA39" s="75"/>
      <c r="OIO39" s="75"/>
      <c r="OJC39" s="75"/>
      <c r="OJQ39" s="75"/>
      <c r="OKE39" s="75"/>
      <c r="OKS39" s="75"/>
      <c r="OLG39" s="75"/>
      <c r="OLU39" s="75"/>
      <c r="OMI39" s="75"/>
      <c r="OMW39" s="75"/>
      <c r="ONK39" s="75"/>
      <c r="ONY39" s="75"/>
      <c r="OOM39" s="75"/>
      <c r="OPA39" s="75"/>
      <c r="OPO39" s="75"/>
      <c r="OQC39" s="75"/>
      <c r="OQQ39" s="75"/>
      <c r="ORE39" s="75"/>
      <c r="ORS39" s="75"/>
      <c r="OSG39" s="75"/>
      <c r="OSU39" s="75"/>
      <c r="OTI39" s="75"/>
      <c r="OTW39" s="75"/>
      <c r="OUK39" s="75"/>
      <c r="OUY39" s="75"/>
      <c r="OVM39" s="75"/>
      <c r="OWA39" s="75"/>
      <c r="OWO39" s="75"/>
      <c r="OXC39" s="75"/>
      <c r="OXQ39" s="75"/>
      <c r="OYE39" s="75"/>
      <c r="OYS39" s="75"/>
      <c r="OZG39" s="75"/>
      <c r="OZU39" s="75"/>
      <c r="PAI39" s="75"/>
      <c r="PAW39" s="75"/>
      <c r="PBK39" s="75"/>
      <c r="PBY39" s="75"/>
      <c r="PCM39" s="75"/>
      <c r="PDA39" s="75"/>
      <c r="PDO39" s="75"/>
      <c r="PEC39" s="75"/>
      <c r="PEQ39" s="75"/>
      <c r="PFE39" s="75"/>
      <c r="PFS39" s="75"/>
      <c r="PGG39" s="75"/>
      <c r="PGU39" s="75"/>
      <c r="PHI39" s="75"/>
      <c r="PHW39" s="75"/>
      <c r="PIK39" s="75"/>
      <c r="PIY39" s="75"/>
      <c r="PJM39" s="75"/>
      <c r="PKA39" s="75"/>
      <c r="PKO39" s="75"/>
      <c r="PLC39" s="75"/>
      <c r="PLQ39" s="75"/>
      <c r="PME39" s="75"/>
      <c r="PMS39" s="75"/>
      <c r="PNG39" s="75"/>
      <c r="PNU39" s="75"/>
      <c r="POI39" s="75"/>
      <c r="POW39" s="75"/>
      <c r="PPK39" s="75"/>
      <c r="PPY39" s="75"/>
      <c r="PQM39" s="75"/>
      <c r="PRA39" s="75"/>
      <c r="PRO39" s="75"/>
      <c r="PSC39" s="75"/>
      <c r="PSQ39" s="75"/>
      <c r="PTE39" s="75"/>
      <c r="PTS39" s="75"/>
      <c r="PUG39" s="75"/>
      <c r="PUU39" s="75"/>
      <c r="PVI39" s="75"/>
      <c r="PVW39" s="75"/>
      <c r="PWK39" s="75"/>
      <c r="PWY39" s="75"/>
      <c r="PXM39" s="75"/>
      <c r="PYA39" s="75"/>
      <c r="PYO39" s="75"/>
      <c r="PZC39" s="75"/>
      <c r="PZQ39" s="75"/>
      <c r="QAE39" s="75"/>
      <c r="QAS39" s="75"/>
      <c r="QBG39" s="75"/>
      <c r="QBU39" s="75"/>
      <c r="QCI39" s="75"/>
      <c r="QCW39" s="75"/>
      <c r="QDK39" s="75"/>
      <c r="QDY39" s="75"/>
      <c r="QEM39" s="75"/>
      <c r="QFA39" s="75"/>
      <c r="QFO39" s="75"/>
      <c r="QGC39" s="75"/>
      <c r="QGQ39" s="75"/>
      <c r="QHE39" s="75"/>
      <c r="QHS39" s="75"/>
      <c r="QIG39" s="75"/>
      <c r="QIU39" s="75"/>
      <c r="QJI39" s="75"/>
      <c r="QJW39" s="75"/>
      <c r="QKK39" s="75"/>
      <c r="QKY39" s="75"/>
      <c r="QLM39" s="75"/>
      <c r="QMA39" s="75"/>
      <c r="QMO39" s="75"/>
      <c r="QNC39" s="75"/>
      <c r="QNQ39" s="75"/>
      <c r="QOE39" s="75"/>
      <c r="QOS39" s="75"/>
      <c r="QPG39" s="75"/>
      <c r="QPU39" s="75"/>
      <c r="QQI39" s="75"/>
      <c r="QQW39" s="75"/>
      <c r="QRK39" s="75"/>
      <c r="QRY39" s="75"/>
      <c r="QSM39" s="75"/>
      <c r="QTA39" s="75"/>
      <c r="QTO39" s="75"/>
      <c r="QUC39" s="75"/>
      <c r="QUQ39" s="75"/>
      <c r="QVE39" s="75"/>
      <c r="QVS39" s="75"/>
      <c r="QWG39" s="75"/>
      <c r="QWU39" s="75"/>
      <c r="QXI39" s="75"/>
      <c r="QXW39" s="75"/>
      <c r="QYK39" s="75"/>
      <c r="QYY39" s="75"/>
      <c r="QZM39" s="75"/>
      <c r="RAA39" s="75"/>
      <c r="RAO39" s="75"/>
      <c r="RBC39" s="75"/>
      <c r="RBQ39" s="75"/>
      <c r="RCE39" s="75"/>
      <c r="RCS39" s="75"/>
      <c r="RDG39" s="75"/>
      <c r="RDU39" s="75"/>
      <c r="REI39" s="75"/>
      <c r="REW39" s="75"/>
      <c r="RFK39" s="75"/>
      <c r="RFY39" s="75"/>
      <c r="RGM39" s="75"/>
      <c r="RHA39" s="75"/>
      <c r="RHO39" s="75"/>
      <c r="RIC39" s="75"/>
      <c r="RIQ39" s="75"/>
      <c r="RJE39" s="75"/>
      <c r="RJS39" s="75"/>
      <c r="RKG39" s="75"/>
      <c r="RKU39" s="75"/>
      <c r="RLI39" s="75"/>
      <c r="RLW39" s="75"/>
      <c r="RMK39" s="75"/>
      <c r="RMY39" s="75"/>
      <c r="RNM39" s="75"/>
      <c r="ROA39" s="75"/>
      <c r="ROO39" s="75"/>
      <c r="RPC39" s="75"/>
      <c r="RPQ39" s="75"/>
      <c r="RQE39" s="75"/>
      <c r="RQS39" s="75"/>
      <c r="RRG39" s="75"/>
      <c r="RRU39" s="75"/>
      <c r="RSI39" s="75"/>
      <c r="RSW39" s="75"/>
      <c r="RTK39" s="75"/>
      <c r="RTY39" s="75"/>
      <c r="RUM39" s="75"/>
      <c r="RVA39" s="75"/>
      <c r="RVO39" s="75"/>
      <c r="RWC39" s="75"/>
      <c r="RWQ39" s="75"/>
      <c r="RXE39" s="75"/>
      <c r="RXS39" s="75"/>
      <c r="RYG39" s="75"/>
      <c r="RYU39" s="75"/>
      <c r="RZI39" s="75"/>
      <c r="RZW39" s="75"/>
      <c r="SAK39" s="75"/>
      <c r="SAY39" s="75"/>
      <c r="SBM39" s="75"/>
      <c r="SCA39" s="75"/>
      <c r="SCO39" s="75"/>
      <c r="SDC39" s="75"/>
      <c r="SDQ39" s="75"/>
      <c r="SEE39" s="75"/>
      <c r="SES39" s="75"/>
      <c r="SFG39" s="75"/>
      <c r="SFU39" s="75"/>
      <c r="SGI39" s="75"/>
      <c r="SGW39" s="75"/>
      <c r="SHK39" s="75"/>
      <c r="SHY39" s="75"/>
      <c r="SIM39" s="75"/>
      <c r="SJA39" s="75"/>
      <c r="SJO39" s="75"/>
      <c r="SKC39" s="75"/>
      <c r="SKQ39" s="75"/>
      <c r="SLE39" s="75"/>
      <c r="SLS39" s="75"/>
      <c r="SMG39" s="75"/>
      <c r="SMU39" s="75"/>
      <c r="SNI39" s="75"/>
      <c r="SNW39" s="75"/>
      <c r="SOK39" s="75"/>
      <c r="SOY39" s="75"/>
      <c r="SPM39" s="75"/>
      <c r="SQA39" s="75"/>
      <c r="SQO39" s="75"/>
      <c r="SRC39" s="75"/>
      <c r="SRQ39" s="75"/>
      <c r="SSE39" s="75"/>
      <c r="SSS39" s="75"/>
      <c r="STG39" s="75"/>
      <c r="STU39" s="75"/>
      <c r="SUI39" s="75"/>
      <c r="SUW39" s="75"/>
      <c r="SVK39" s="75"/>
      <c r="SVY39" s="75"/>
      <c r="SWM39" s="75"/>
      <c r="SXA39" s="75"/>
      <c r="SXO39" s="75"/>
      <c r="SYC39" s="75"/>
      <c r="SYQ39" s="75"/>
      <c r="SZE39" s="75"/>
      <c r="SZS39" s="75"/>
      <c r="TAG39" s="75"/>
      <c r="TAU39" s="75"/>
      <c r="TBI39" s="75"/>
      <c r="TBW39" s="75"/>
      <c r="TCK39" s="75"/>
      <c r="TCY39" s="75"/>
      <c r="TDM39" s="75"/>
      <c r="TEA39" s="75"/>
      <c r="TEO39" s="75"/>
      <c r="TFC39" s="75"/>
      <c r="TFQ39" s="75"/>
      <c r="TGE39" s="75"/>
      <c r="TGS39" s="75"/>
      <c r="THG39" s="75"/>
      <c r="THU39" s="75"/>
      <c r="TII39" s="75"/>
      <c r="TIW39" s="75"/>
      <c r="TJK39" s="75"/>
      <c r="TJY39" s="75"/>
      <c r="TKM39" s="75"/>
      <c r="TLA39" s="75"/>
      <c r="TLO39" s="75"/>
      <c r="TMC39" s="75"/>
      <c r="TMQ39" s="75"/>
      <c r="TNE39" s="75"/>
      <c r="TNS39" s="75"/>
      <c r="TOG39" s="75"/>
      <c r="TOU39" s="75"/>
      <c r="TPI39" s="75"/>
      <c r="TPW39" s="75"/>
      <c r="TQK39" s="75"/>
      <c r="TQY39" s="75"/>
      <c r="TRM39" s="75"/>
      <c r="TSA39" s="75"/>
      <c r="TSO39" s="75"/>
      <c r="TTC39" s="75"/>
      <c r="TTQ39" s="75"/>
      <c r="TUE39" s="75"/>
      <c r="TUS39" s="75"/>
      <c r="TVG39" s="75"/>
      <c r="TVU39" s="75"/>
      <c r="TWI39" s="75"/>
      <c r="TWW39" s="75"/>
      <c r="TXK39" s="75"/>
      <c r="TXY39" s="75"/>
      <c r="TYM39" s="75"/>
      <c r="TZA39" s="75"/>
      <c r="TZO39" s="75"/>
      <c r="UAC39" s="75"/>
      <c r="UAQ39" s="75"/>
      <c r="UBE39" s="75"/>
      <c r="UBS39" s="75"/>
      <c r="UCG39" s="75"/>
      <c r="UCU39" s="75"/>
      <c r="UDI39" s="75"/>
      <c r="UDW39" s="75"/>
      <c r="UEK39" s="75"/>
      <c r="UEY39" s="75"/>
      <c r="UFM39" s="75"/>
      <c r="UGA39" s="75"/>
      <c r="UGO39" s="75"/>
      <c r="UHC39" s="75"/>
      <c r="UHQ39" s="75"/>
      <c r="UIE39" s="75"/>
      <c r="UIS39" s="75"/>
      <c r="UJG39" s="75"/>
      <c r="UJU39" s="75"/>
      <c r="UKI39" s="75"/>
      <c r="UKW39" s="75"/>
      <c r="ULK39" s="75"/>
      <c r="ULY39" s="75"/>
      <c r="UMM39" s="75"/>
      <c r="UNA39" s="75"/>
      <c r="UNO39" s="75"/>
      <c r="UOC39" s="75"/>
      <c r="UOQ39" s="75"/>
      <c r="UPE39" s="75"/>
      <c r="UPS39" s="75"/>
      <c r="UQG39" s="75"/>
      <c r="UQU39" s="75"/>
      <c r="URI39" s="75"/>
      <c r="URW39" s="75"/>
      <c r="USK39" s="75"/>
      <c r="USY39" s="75"/>
      <c r="UTM39" s="75"/>
      <c r="UUA39" s="75"/>
      <c r="UUO39" s="75"/>
      <c r="UVC39" s="75"/>
      <c r="UVQ39" s="75"/>
      <c r="UWE39" s="75"/>
      <c r="UWS39" s="75"/>
      <c r="UXG39" s="75"/>
      <c r="UXU39" s="75"/>
      <c r="UYI39" s="75"/>
      <c r="UYW39" s="75"/>
      <c r="UZK39" s="75"/>
      <c r="UZY39" s="75"/>
      <c r="VAM39" s="75"/>
      <c r="VBA39" s="75"/>
      <c r="VBO39" s="75"/>
      <c r="VCC39" s="75"/>
      <c r="VCQ39" s="75"/>
      <c r="VDE39" s="75"/>
      <c r="VDS39" s="75"/>
      <c r="VEG39" s="75"/>
      <c r="VEU39" s="75"/>
      <c r="VFI39" s="75"/>
      <c r="VFW39" s="75"/>
      <c r="VGK39" s="75"/>
      <c r="VGY39" s="75"/>
      <c r="VHM39" s="75"/>
      <c r="VIA39" s="75"/>
      <c r="VIO39" s="75"/>
      <c r="VJC39" s="75"/>
      <c r="VJQ39" s="75"/>
      <c r="VKE39" s="75"/>
      <c r="VKS39" s="75"/>
      <c r="VLG39" s="75"/>
      <c r="VLU39" s="75"/>
      <c r="VMI39" s="75"/>
      <c r="VMW39" s="75"/>
      <c r="VNK39" s="75"/>
      <c r="VNY39" s="75"/>
      <c r="VOM39" s="75"/>
      <c r="VPA39" s="75"/>
      <c r="VPO39" s="75"/>
      <c r="VQC39" s="75"/>
      <c r="VQQ39" s="75"/>
      <c r="VRE39" s="75"/>
      <c r="VRS39" s="75"/>
      <c r="VSG39" s="75"/>
      <c r="VSU39" s="75"/>
      <c r="VTI39" s="75"/>
      <c r="VTW39" s="75"/>
      <c r="VUK39" s="75"/>
      <c r="VUY39" s="75"/>
      <c r="VVM39" s="75"/>
      <c r="VWA39" s="75"/>
      <c r="VWO39" s="75"/>
      <c r="VXC39" s="75"/>
      <c r="VXQ39" s="75"/>
      <c r="VYE39" s="75"/>
      <c r="VYS39" s="75"/>
      <c r="VZG39" s="75"/>
      <c r="VZU39" s="75"/>
      <c r="WAI39" s="75"/>
      <c r="WAW39" s="75"/>
      <c r="WBK39" s="75"/>
      <c r="WBY39" s="75"/>
      <c r="WCM39" s="75"/>
      <c r="WDA39" s="75"/>
      <c r="WDO39" s="75"/>
      <c r="WEC39" s="75"/>
      <c r="WEQ39" s="75"/>
      <c r="WFE39" s="75"/>
      <c r="WFS39" s="75"/>
      <c r="WGG39" s="75"/>
      <c r="WGU39" s="75"/>
      <c r="WHI39" s="75"/>
      <c r="WHW39" s="75"/>
      <c r="WIK39" s="75"/>
      <c r="WIY39" s="75"/>
      <c r="WJM39" s="75"/>
      <c r="WKA39" s="75"/>
      <c r="WKO39" s="75"/>
      <c r="WLC39" s="75"/>
      <c r="WLQ39" s="75"/>
      <c r="WME39" s="75"/>
      <c r="WMS39" s="75"/>
      <c r="WNG39" s="75"/>
      <c r="WNU39" s="75"/>
      <c r="WOI39" s="75"/>
      <c r="WOW39" s="75"/>
      <c r="WPK39" s="75"/>
      <c r="WPY39" s="75"/>
      <c r="WQM39" s="75"/>
      <c r="WRA39" s="75"/>
      <c r="WRO39" s="75"/>
      <c r="WSC39" s="75"/>
      <c r="WSQ39" s="75"/>
      <c r="WTE39" s="75"/>
      <c r="WTS39" s="75"/>
      <c r="WUG39" s="75"/>
      <c r="WUU39" s="75"/>
      <c r="WVI39" s="75"/>
      <c r="WVW39" s="75"/>
      <c r="WWK39" s="75"/>
      <c r="WWY39" s="75"/>
      <c r="WXM39" s="75"/>
      <c r="WYA39" s="75"/>
      <c r="WYO39" s="75"/>
      <c r="WZC39" s="75"/>
      <c r="WZQ39" s="75"/>
      <c r="XAE39" s="75"/>
      <c r="XAS39" s="75"/>
      <c r="XBG39" s="75"/>
      <c r="XBU39" s="75"/>
      <c r="XCI39" s="75"/>
      <c r="XCW39" s="75"/>
      <c r="XDK39" s="75"/>
      <c r="XDY39" s="75"/>
      <c r="XEM39" s="75"/>
      <c r="XFA39" s="75"/>
    </row>
    <row r="40" spans="1:1023 1037:2045 2059:3067 3081:4089 4103:5111 5125:6133 6147:7155 7169:8191 8205:9213 9227:10235 10249:11257 11271:12279 12293:13301 13315:14323 14337:15359 15373:16381" s="74" customFormat="1" ht="12.75" customHeight="1" x14ac:dyDescent="0.2">
      <c r="A40" s="137" t="s">
        <v>52</v>
      </c>
      <c r="B40" s="94">
        <f>SUM(B37:B39)</f>
        <v>18017.560127417342</v>
      </c>
      <c r="C40" s="94">
        <f t="shared" ref="C40:BC40" si="17">SUM(C37:C39)</f>
        <v>19396.286321025324</v>
      </c>
      <c r="D40" s="94">
        <f t="shared" si="17"/>
        <v>21633.121276524238</v>
      </c>
      <c r="E40" s="94">
        <f t="shared" si="17"/>
        <v>21620.224161036691</v>
      </c>
      <c r="F40" s="94">
        <f t="shared" si="17"/>
        <v>21594.119747746889</v>
      </c>
      <c r="G40" s="94">
        <f t="shared" si="17"/>
        <v>22850.296998604186</v>
      </c>
      <c r="H40" s="94">
        <f t="shared" si="17"/>
        <v>24187.255755140148</v>
      </c>
      <c r="I40" s="94">
        <f t="shared" si="17"/>
        <v>23479.784358351833</v>
      </c>
      <c r="J40" s="94">
        <f t="shared" si="17"/>
        <v>21387.258458524408</v>
      </c>
      <c r="K40" s="94">
        <f t="shared" si="17"/>
        <v>22971.900476225674</v>
      </c>
      <c r="L40" s="94">
        <f t="shared" si="17"/>
        <v>24602.646287577278</v>
      </c>
      <c r="M40" s="94">
        <f t="shared" si="17"/>
        <v>26135.5620029739</v>
      </c>
      <c r="N40" s="94">
        <f t="shared" si="17"/>
        <v>25997.635846950718</v>
      </c>
      <c r="O40" s="94">
        <f t="shared" si="17"/>
        <v>23505.788640355182</v>
      </c>
      <c r="P40" s="94">
        <f t="shared" si="17"/>
        <v>24536.75905524518</v>
      </c>
      <c r="Q40" s="94">
        <f t="shared" si="17"/>
        <v>24328.26928757982</v>
      </c>
      <c r="R40" s="94">
        <f t="shared" si="17"/>
        <v>24452.983140908756</v>
      </c>
      <c r="S40" s="94">
        <f t="shared" si="17"/>
        <v>24248.590208929818</v>
      </c>
      <c r="T40" s="94">
        <f t="shared" si="17"/>
        <v>24156.329826727255</v>
      </c>
      <c r="U40" s="94">
        <f t="shared" si="17"/>
        <v>25093.99686713974</v>
      </c>
      <c r="V40" s="94">
        <f t="shared" si="17"/>
        <v>26654.1451851522</v>
      </c>
      <c r="W40" s="94">
        <f t="shared" si="17"/>
        <v>26965.165838893179</v>
      </c>
      <c r="X40" s="94">
        <f t="shared" si="17"/>
        <v>28948.998415552265</v>
      </c>
      <c r="Y40" s="94">
        <f t="shared" si="17"/>
        <v>29658.357630526516</v>
      </c>
      <c r="Z40" s="94">
        <f t="shared" si="17"/>
        <v>30009.995562303786</v>
      </c>
      <c r="AA40" s="94">
        <f t="shared" si="17"/>
        <v>31425.72606794714</v>
      </c>
      <c r="AB40" s="94">
        <f t="shared" si="17"/>
        <v>31258.796896702679</v>
      </c>
      <c r="AC40" s="96">
        <f t="shared" si="17"/>
        <v>32652.152805661426</v>
      </c>
      <c r="AD40" s="96">
        <f t="shared" si="17"/>
        <v>33436.721262033883</v>
      </c>
      <c r="AE40" s="96">
        <f t="shared" si="17"/>
        <v>33608.117166057797</v>
      </c>
      <c r="AF40" s="96">
        <f t="shared" si="17"/>
        <v>34549.443506623291</v>
      </c>
      <c r="AG40" s="96">
        <f t="shared" si="17"/>
        <v>36529.350038887904</v>
      </c>
      <c r="AH40" s="96">
        <f t="shared" si="17"/>
        <v>38725.770056020236</v>
      </c>
      <c r="AI40" s="96">
        <f t="shared" si="17"/>
        <v>40009.982264719234</v>
      </c>
      <c r="AJ40" s="96">
        <f t="shared" si="17"/>
        <v>41587.482609306557</v>
      </c>
      <c r="AK40" s="96">
        <f t="shared" si="17"/>
        <v>44677.016903798714</v>
      </c>
      <c r="AL40" s="96">
        <f t="shared" si="17"/>
        <v>46645.757308254906</v>
      </c>
      <c r="AM40" s="96">
        <f t="shared" si="17"/>
        <v>49261.365452150734</v>
      </c>
      <c r="AN40" s="96">
        <f t="shared" si="17"/>
        <v>50226.158268980224</v>
      </c>
      <c r="AO40" s="96">
        <f t="shared" si="17"/>
        <v>53171.070400328572</v>
      </c>
      <c r="AP40" s="96">
        <f t="shared" si="17"/>
        <v>52478.922860457445</v>
      </c>
      <c r="AQ40" s="96">
        <f t="shared" si="17"/>
        <v>51496.112715032985</v>
      </c>
      <c r="AR40" s="96">
        <f t="shared" si="17"/>
        <v>54171.545993525513</v>
      </c>
      <c r="AS40" s="96">
        <f t="shared" si="17"/>
        <v>54861.381773093584</v>
      </c>
      <c r="AT40" s="96">
        <f t="shared" si="17"/>
        <v>54245.285955454412</v>
      </c>
      <c r="AU40" s="96">
        <f t="shared" si="17"/>
        <v>54483.316246465198</v>
      </c>
      <c r="AV40" s="96">
        <f t="shared" si="17"/>
        <v>56572.614423321946</v>
      </c>
      <c r="AW40" s="96">
        <f t="shared" si="17"/>
        <v>58022.461202670514</v>
      </c>
      <c r="AX40" s="96">
        <f t="shared" si="17"/>
        <v>59045.388764741401</v>
      </c>
      <c r="AY40" s="96">
        <f t="shared" si="17"/>
        <v>60295.48638296585</v>
      </c>
      <c r="AZ40" s="96">
        <f t="shared" si="17"/>
        <v>62293.579702572388</v>
      </c>
      <c r="BA40" s="96">
        <f t="shared" si="17"/>
        <v>63959.439645554863</v>
      </c>
      <c r="BB40" s="96">
        <f t="shared" si="17"/>
        <v>67071.054840906043</v>
      </c>
      <c r="BC40" s="96">
        <f t="shared" si="17"/>
        <v>68247.910541517587</v>
      </c>
      <c r="BD40" s="96">
        <f>SUM(BD37:BD39)</f>
        <v>70860.925156554731</v>
      </c>
      <c r="BE40" s="96">
        <f>SUM(BE37:BE39)</f>
        <v>71799.354163718715</v>
      </c>
      <c r="BS40" s="75"/>
      <c r="CG40" s="75"/>
      <c r="CU40" s="75"/>
      <c r="DI40" s="75"/>
      <c r="DW40" s="75"/>
      <c r="EK40" s="75"/>
      <c r="EY40" s="75"/>
      <c r="FM40" s="75"/>
      <c r="GA40" s="75"/>
      <c r="GO40" s="75"/>
      <c r="HC40" s="75"/>
      <c r="HQ40" s="75"/>
      <c r="IE40" s="75"/>
      <c r="IS40" s="75"/>
      <c r="JG40" s="75"/>
      <c r="JU40" s="75"/>
      <c r="KI40" s="75"/>
      <c r="KW40" s="75"/>
      <c r="LK40" s="75"/>
      <c r="LY40" s="75"/>
      <c r="MM40" s="75"/>
      <c r="NA40" s="75"/>
      <c r="NO40" s="75"/>
      <c r="OC40" s="75"/>
      <c r="OQ40" s="75"/>
      <c r="PE40" s="75"/>
      <c r="PS40" s="75"/>
      <c r="QG40" s="75"/>
      <c r="QU40" s="75"/>
      <c r="RI40" s="75"/>
      <c r="RW40" s="75"/>
      <c r="SK40" s="75"/>
      <c r="SY40" s="75"/>
      <c r="TM40" s="75"/>
      <c r="UA40" s="75"/>
      <c r="UO40" s="75"/>
      <c r="VC40" s="75"/>
      <c r="VQ40" s="75"/>
      <c r="WE40" s="75"/>
      <c r="WS40" s="75"/>
      <c r="XG40" s="75"/>
      <c r="XU40" s="75"/>
      <c r="YI40" s="75"/>
      <c r="YW40" s="75"/>
      <c r="ZK40" s="75"/>
      <c r="ZY40" s="75"/>
      <c r="AAM40" s="75"/>
      <c r="ABA40" s="75"/>
      <c r="ABO40" s="75"/>
      <c r="ACC40" s="75"/>
      <c r="ACQ40" s="75"/>
      <c r="ADE40" s="75"/>
      <c r="ADS40" s="75"/>
      <c r="AEG40" s="75"/>
      <c r="AEU40" s="75"/>
      <c r="AFI40" s="75"/>
      <c r="AFW40" s="75"/>
      <c r="AGK40" s="75"/>
      <c r="AGY40" s="75"/>
      <c r="AHM40" s="75"/>
      <c r="AIA40" s="75"/>
      <c r="AIO40" s="75"/>
      <c r="AJC40" s="75"/>
      <c r="AJQ40" s="75"/>
      <c r="AKE40" s="75"/>
      <c r="AKS40" s="75"/>
      <c r="ALG40" s="75"/>
      <c r="ALU40" s="75"/>
      <c r="AMI40" s="75"/>
      <c r="AMW40" s="75"/>
      <c r="ANK40" s="75"/>
      <c r="ANY40" s="75"/>
      <c r="AOM40" s="75"/>
      <c r="APA40" s="75"/>
      <c r="APO40" s="75"/>
      <c r="AQC40" s="75"/>
      <c r="AQQ40" s="75"/>
      <c r="ARE40" s="75"/>
      <c r="ARS40" s="75"/>
      <c r="ASG40" s="75"/>
      <c r="ASU40" s="75"/>
      <c r="ATI40" s="75"/>
      <c r="ATW40" s="75"/>
      <c r="AUK40" s="75"/>
      <c r="AUY40" s="75"/>
      <c r="AVM40" s="75"/>
      <c r="AWA40" s="75"/>
      <c r="AWO40" s="75"/>
      <c r="AXC40" s="75"/>
      <c r="AXQ40" s="75"/>
      <c r="AYE40" s="75"/>
      <c r="AYS40" s="75"/>
      <c r="AZG40" s="75"/>
      <c r="AZU40" s="75"/>
      <c r="BAI40" s="75"/>
      <c r="BAW40" s="75"/>
      <c r="BBK40" s="75"/>
      <c r="BBY40" s="75"/>
      <c r="BCM40" s="75"/>
      <c r="BDA40" s="75"/>
      <c r="BDO40" s="75"/>
      <c r="BEC40" s="75"/>
      <c r="BEQ40" s="75"/>
      <c r="BFE40" s="75"/>
      <c r="BFS40" s="75"/>
      <c r="BGG40" s="75"/>
      <c r="BGU40" s="75"/>
      <c r="BHI40" s="75"/>
      <c r="BHW40" s="75"/>
      <c r="BIK40" s="75"/>
      <c r="BIY40" s="75"/>
      <c r="BJM40" s="75"/>
      <c r="BKA40" s="75"/>
      <c r="BKO40" s="75"/>
      <c r="BLC40" s="75"/>
      <c r="BLQ40" s="75"/>
      <c r="BME40" s="75"/>
      <c r="BMS40" s="75"/>
      <c r="BNG40" s="75"/>
      <c r="BNU40" s="75"/>
      <c r="BOI40" s="75"/>
      <c r="BOW40" s="75"/>
      <c r="BPK40" s="75"/>
      <c r="BPY40" s="75"/>
      <c r="BQM40" s="75"/>
      <c r="BRA40" s="75"/>
      <c r="BRO40" s="75"/>
      <c r="BSC40" s="75"/>
      <c r="BSQ40" s="75"/>
      <c r="BTE40" s="75"/>
      <c r="BTS40" s="75"/>
      <c r="BUG40" s="75"/>
      <c r="BUU40" s="75"/>
      <c r="BVI40" s="75"/>
      <c r="BVW40" s="75"/>
      <c r="BWK40" s="75"/>
      <c r="BWY40" s="75"/>
      <c r="BXM40" s="75"/>
      <c r="BYA40" s="75"/>
      <c r="BYO40" s="75"/>
      <c r="BZC40" s="75"/>
      <c r="BZQ40" s="75"/>
      <c r="CAE40" s="75"/>
      <c r="CAS40" s="75"/>
      <c r="CBG40" s="75"/>
      <c r="CBU40" s="75"/>
      <c r="CCI40" s="75"/>
      <c r="CCW40" s="75"/>
      <c r="CDK40" s="75"/>
      <c r="CDY40" s="75"/>
      <c r="CEM40" s="75"/>
      <c r="CFA40" s="75"/>
      <c r="CFO40" s="75"/>
      <c r="CGC40" s="75"/>
      <c r="CGQ40" s="75"/>
      <c r="CHE40" s="75"/>
      <c r="CHS40" s="75"/>
      <c r="CIG40" s="75"/>
      <c r="CIU40" s="75"/>
      <c r="CJI40" s="75"/>
      <c r="CJW40" s="75"/>
      <c r="CKK40" s="75"/>
      <c r="CKY40" s="75"/>
      <c r="CLM40" s="75"/>
      <c r="CMA40" s="75"/>
      <c r="CMO40" s="75"/>
      <c r="CNC40" s="75"/>
      <c r="CNQ40" s="75"/>
      <c r="COE40" s="75"/>
      <c r="COS40" s="75"/>
      <c r="CPG40" s="75"/>
      <c r="CPU40" s="75"/>
      <c r="CQI40" s="75"/>
      <c r="CQW40" s="75"/>
      <c r="CRK40" s="75"/>
      <c r="CRY40" s="75"/>
      <c r="CSM40" s="75"/>
      <c r="CTA40" s="75"/>
      <c r="CTO40" s="75"/>
      <c r="CUC40" s="75"/>
      <c r="CUQ40" s="75"/>
      <c r="CVE40" s="75"/>
      <c r="CVS40" s="75"/>
      <c r="CWG40" s="75"/>
      <c r="CWU40" s="75"/>
      <c r="CXI40" s="75"/>
      <c r="CXW40" s="75"/>
      <c r="CYK40" s="75"/>
      <c r="CYY40" s="75"/>
      <c r="CZM40" s="75"/>
      <c r="DAA40" s="75"/>
      <c r="DAO40" s="75"/>
      <c r="DBC40" s="75"/>
      <c r="DBQ40" s="75"/>
      <c r="DCE40" s="75"/>
      <c r="DCS40" s="75"/>
      <c r="DDG40" s="75"/>
      <c r="DDU40" s="75"/>
      <c r="DEI40" s="75"/>
      <c r="DEW40" s="75"/>
      <c r="DFK40" s="75"/>
      <c r="DFY40" s="75"/>
      <c r="DGM40" s="75"/>
      <c r="DHA40" s="75"/>
      <c r="DHO40" s="75"/>
      <c r="DIC40" s="75"/>
      <c r="DIQ40" s="75"/>
      <c r="DJE40" s="75"/>
      <c r="DJS40" s="75"/>
      <c r="DKG40" s="75"/>
      <c r="DKU40" s="75"/>
      <c r="DLI40" s="75"/>
      <c r="DLW40" s="75"/>
      <c r="DMK40" s="75"/>
      <c r="DMY40" s="75"/>
      <c r="DNM40" s="75"/>
      <c r="DOA40" s="75"/>
      <c r="DOO40" s="75"/>
      <c r="DPC40" s="75"/>
      <c r="DPQ40" s="75"/>
      <c r="DQE40" s="75"/>
      <c r="DQS40" s="75"/>
      <c r="DRG40" s="75"/>
      <c r="DRU40" s="75"/>
      <c r="DSI40" s="75"/>
      <c r="DSW40" s="75"/>
      <c r="DTK40" s="75"/>
      <c r="DTY40" s="75"/>
      <c r="DUM40" s="75"/>
      <c r="DVA40" s="75"/>
      <c r="DVO40" s="75"/>
      <c r="DWC40" s="75"/>
      <c r="DWQ40" s="75"/>
      <c r="DXE40" s="75"/>
      <c r="DXS40" s="75"/>
      <c r="DYG40" s="75"/>
      <c r="DYU40" s="75"/>
      <c r="DZI40" s="75"/>
      <c r="DZW40" s="75"/>
      <c r="EAK40" s="75"/>
      <c r="EAY40" s="75"/>
      <c r="EBM40" s="75"/>
      <c r="ECA40" s="75"/>
      <c r="ECO40" s="75"/>
      <c r="EDC40" s="75"/>
      <c r="EDQ40" s="75"/>
      <c r="EEE40" s="75"/>
      <c r="EES40" s="75"/>
      <c r="EFG40" s="75"/>
      <c r="EFU40" s="75"/>
      <c r="EGI40" s="75"/>
      <c r="EGW40" s="75"/>
      <c r="EHK40" s="75"/>
      <c r="EHY40" s="75"/>
      <c r="EIM40" s="75"/>
      <c r="EJA40" s="75"/>
      <c r="EJO40" s="75"/>
      <c r="EKC40" s="75"/>
      <c r="EKQ40" s="75"/>
      <c r="ELE40" s="75"/>
      <c r="ELS40" s="75"/>
      <c r="EMG40" s="75"/>
      <c r="EMU40" s="75"/>
      <c r="ENI40" s="75"/>
      <c r="ENW40" s="75"/>
      <c r="EOK40" s="75"/>
      <c r="EOY40" s="75"/>
      <c r="EPM40" s="75"/>
      <c r="EQA40" s="75"/>
      <c r="EQO40" s="75"/>
      <c r="ERC40" s="75"/>
      <c r="ERQ40" s="75"/>
      <c r="ESE40" s="75"/>
      <c r="ESS40" s="75"/>
      <c r="ETG40" s="75"/>
      <c r="ETU40" s="75"/>
      <c r="EUI40" s="75"/>
      <c r="EUW40" s="75"/>
      <c r="EVK40" s="75"/>
      <c r="EVY40" s="75"/>
      <c r="EWM40" s="75"/>
      <c r="EXA40" s="75"/>
      <c r="EXO40" s="75"/>
      <c r="EYC40" s="75"/>
      <c r="EYQ40" s="75"/>
      <c r="EZE40" s="75"/>
      <c r="EZS40" s="75"/>
      <c r="FAG40" s="75"/>
      <c r="FAU40" s="75"/>
      <c r="FBI40" s="75"/>
      <c r="FBW40" s="75"/>
      <c r="FCK40" s="75"/>
      <c r="FCY40" s="75"/>
      <c r="FDM40" s="75"/>
      <c r="FEA40" s="75"/>
      <c r="FEO40" s="75"/>
      <c r="FFC40" s="75"/>
      <c r="FFQ40" s="75"/>
      <c r="FGE40" s="75"/>
      <c r="FGS40" s="75"/>
      <c r="FHG40" s="75"/>
      <c r="FHU40" s="75"/>
      <c r="FII40" s="75"/>
      <c r="FIW40" s="75"/>
      <c r="FJK40" s="75"/>
      <c r="FJY40" s="75"/>
      <c r="FKM40" s="75"/>
      <c r="FLA40" s="75"/>
      <c r="FLO40" s="75"/>
      <c r="FMC40" s="75"/>
      <c r="FMQ40" s="75"/>
      <c r="FNE40" s="75"/>
      <c r="FNS40" s="75"/>
      <c r="FOG40" s="75"/>
      <c r="FOU40" s="75"/>
      <c r="FPI40" s="75"/>
      <c r="FPW40" s="75"/>
      <c r="FQK40" s="75"/>
      <c r="FQY40" s="75"/>
      <c r="FRM40" s="75"/>
      <c r="FSA40" s="75"/>
      <c r="FSO40" s="75"/>
      <c r="FTC40" s="75"/>
      <c r="FTQ40" s="75"/>
      <c r="FUE40" s="75"/>
      <c r="FUS40" s="75"/>
      <c r="FVG40" s="75"/>
      <c r="FVU40" s="75"/>
      <c r="FWI40" s="75"/>
      <c r="FWW40" s="75"/>
      <c r="FXK40" s="75"/>
      <c r="FXY40" s="75"/>
      <c r="FYM40" s="75"/>
      <c r="FZA40" s="75"/>
      <c r="FZO40" s="75"/>
      <c r="GAC40" s="75"/>
      <c r="GAQ40" s="75"/>
      <c r="GBE40" s="75"/>
      <c r="GBS40" s="75"/>
      <c r="GCG40" s="75"/>
      <c r="GCU40" s="75"/>
      <c r="GDI40" s="75"/>
      <c r="GDW40" s="75"/>
      <c r="GEK40" s="75"/>
      <c r="GEY40" s="75"/>
      <c r="GFM40" s="75"/>
      <c r="GGA40" s="75"/>
      <c r="GGO40" s="75"/>
      <c r="GHC40" s="75"/>
      <c r="GHQ40" s="75"/>
      <c r="GIE40" s="75"/>
      <c r="GIS40" s="75"/>
      <c r="GJG40" s="75"/>
      <c r="GJU40" s="75"/>
      <c r="GKI40" s="75"/>
      <c r="GKW40" s="75"/>
      <c r="GLK40" s="75"/>
      <c r="GLY40" s="75"/>
      <c r="GMM40" s="75"/>
      <c r="GNA40" s="75"/>
      <c r="GNO40" s="75"/>
      <c r="GOC40" s="75"/>
      <c r="GOQ40" s="75"/>
      <c r="GPE40" s="75"/>
      <c r="GPS40" s="75"/>
      <c r="GQG40" s="75"/>
      <c r="GQU40" s="75"/>
      <c r="GRI40" s="75"/>
      <c r="GRW40" s="75"/>
      <c r="GSK40" s="75"/>
      <c r="GSY40" s="75"/>
      <c r="GTM40" s="75"/>
      <c r="GUA40" s="75"/>
      <c r="GUO40" s="75"/>
      <c r="GVC40" s="75"/>
      <c r="GVQ40" s="75"/>
      <c r="GWE40" s="75"/>
      <c r="GWS40" s="75"/>
      <c r="GXG40" s="75"/>
      <c r="GXU40" s="75"/>
      <c r="GYI40" s="75"/>
      <c r="GYW40" s="75"/>
      <c r="GZK40" s="75"/>
      <c r="GZY40" s="75"/>
      <c r="HAM40" s="75"/>
      <c r="HBA40" s="75"/>
      <c r="HBO40" s="75"/>
      <c r="HCC40" s="75"/>
      <c r="HCQ40" s="75"/>
      <c r="HDE40" s="75"/>
      <c r="HDS40" s="75"/>
      <c r="HEG40" s="75"/>
      <c r="HEU40" s="75"/>
      <c r="HFI40" s="75"/>
      <c r="HFW40" s="75"/>
      <c r="HGK40" s="75"/>
      <c r="HGY40" s="75"/>
      <c r="HHM40" s="75"/>
      <c r="HIA40" s="75"/>
      <c r="HIO40" s="75"/>
      <c r="HJC40" s="75"/>
      <c r="HJQ40" s="75"/>
      <c r="HKE40" s="75"/>
      <c r="HKS40" s="75"/>
      <c r="HLG40" s="75"/>
      <c r="HLU40" s="75"/>
      <c r="HMI40" s="75"/>
      <c r="HMW40" s="75"/>
      <c r="HNK40" s="75"/>
      <c r="HNY40" s="75"/>
      <c r="HOM40" s="75"/>
      <c r="HPA40" s="75"/>
      <c r="HPO40" s="75"/>
      <c r="HQC40" s="75"/>
      <c r="HQQ40" s="75"/>
      <c r="HRE40" s="75"/>
      <c r="HRS40" s="75"/>
      <c r="HSG40" s="75"/>
      <c r="HSU40" s="75"/>
      <c r="HTI40" s="75"/>
      <c r="HTW40" s="75"/>
      <c r="HUK40" s="75"/>
      <c r="HUY40" s="75"/>
      <c r="HVM40" s="75"/>
      <c r="HWA40" s="75"/>
      <c r="HWO40" s="75"/>
      <c r="HXC40" s="75"/>
      <c r="HXQ40" s="75"/>
      <c r="HYE40" s="75"/>
      <c r="HYS40" s="75"/>
      <c r="HZG40" s="75"/>
      <c r="HZU40" s="75"/>
      <c r="IAI40" s="75"/>
      <c r="IAW40" s="75"/>
      <c r="IBK40" s="75"/>
      <c r="IBY40" s="75"/>
      <c r="ICM40" s="75"/>
      <c r="IDA40" s="75"/>
      <c r="IDO40" s="75"/>
      <c r="IEC40" s="75"/>
      <c r="IEQ40" s="75"/>
      <c r="IFE40" s="75"/>
      <c r="IFS40" s="75"/>
      <c r="IGG40" s="75"/>
      <c r="IGU40" s="75"/>
      <c r="IHI40" s="75"/>
      <c r="IHW40" s="75"/>
      <c r="IIK40" s="75"/>
      <c r="IIY40" s="75"/>
      <c r="IJM40" s="75"/>
      <c r="IKA40" s="75"/>
      <c r="IKO40" s="75"/>
      <c r="ILC40" s="75"/>
      <c r="ILQ40" s="75"/>
      <c r="IME40" s="75"/>
      <c r="IMS40" s="75"/>
      <c r="ING40" s="75"/>
      <c r="INU40" s="75"/>
      <c r="IOI40" s="75"/>
      <c r="IOW40" s="75"/>
      <c r="IPK40" s="75"/>
      <c r="IPY40" s="75"/>
      <c r="IQM40" s="75"/>
      <c r="IRA40" s="75"/>
      <c r="IRO40" s="75"/>
      <c r="ISC40" s="75"/>
      <c r="ISQ40" s="75"/>
      <c r="ITE40" s="75"/>
      <c r="ITS40" s="75"/>
      <c r="IUG40" s="75"/>
      <c r="IUU40" s="75"/>
      <c r="IVI40" s="75"/>
      <c r="IVW40" s="75"/>
      <c r="IWK40" s="75"/>
      <c r="IWY40" s="75"/>
      <c r="IXM40" s="75"/>
      <c r="IYA40" s="75"/>
      <c r="IYO40" s="75"/>
      <c r="IZC40" s="75"/>
      <c r="IZQ40" s="75"/>
      <c r="JAE40" s="75"/>
      <c r="JAS40" s="75"/>
      <c r="JBG40" s="75"/>
      <c r="JBU40" s="75"/>
      <c r="JCI40" s="75"/>
      <c r="JCW40" s="75"/>
      <c r="JDK40" s="75"/>
      <c r="JDY40" s="75"/>
      <c r="JEM40" s="75"/>
      <c r="JFA40" s="75"/>
      <c r="JFO40" s="75"/>
      <c r="JGC40" s="75"/>
      <c r="JGQ40" s="75"/>
      <c r="JHE40" s="75"/>
      <c r="JHS40" s="75"/>
      <c r="JIG40" s="75"/>
      <c r="JIU40" s="75"/>
      <c r="JJI40" s="75"/>
      <c r="JJW40" s="75"/>
      <c r="JKK40" s="75"/>
      <c r="JKY40" s="75"/>
      <c r="JLM40" s="75"/>
      <c r="JMA40" s="75"/>
      <c r="JMO40" s="75"/>
      <c r="JNC40" s="75"/>
      <c r="JNQ40" s="75"/>
      <c r="JOE40" s="75"/>
      <c r="JOS40" s="75"/>
      <c r="JPG40" s="75"/>
      <c r="JPU40" s="75"/>
      <c r="JQI40" s="75"/>
      <c r="JQW40" s="75"/>
      <c r="JRK40" s="75"/>
      <c r="JRY40" s="75"/>
      <c r="JSM40" s="75"/>
      <c r="JTA40" s="75"/>
      <c r="JTO40" s="75"/>
      <c r="JUC40" s="75"/>
      <c r="JUQ40" s="75"/>
      <c r="JVE40" s="75"/>
      <c r="JVS40" s="75"/>
      <c r="JWG40" s="75"/>
      <c r="JWU40" s="75"/>
      <c r="JXI40" s="75"/>
      <c r="JXW40" s="75"/>
      <c r="JYK40" s="75"/>
      <c r="JYY40" s="75"/>
      <c r="JZM40" s="75"/>
      <c r="KAA40" s="75"/>
      <c r="KAO40" s="75"/>
      <c r="KBC40" s="75"/>
      <c r="KBQ40" s="75"/>
      <c r="KCE40" s="75"/>
      <c r="KCS40" s="75"/>
      <c r="KDG40" s="75"/>
      <c r="KDU40" s="75"/>
      <c r="KEI40" s="75"/>
      <c r="KEW40" s="75"/>
      <c r="KFK40" s="75"/>
      <c r="KFY40" s="75"/>
      <c r="KGM40" s="75"/>
      <c r="KHA40" s="75"/>
      <c r="KHO40" s="75"/>
      <c r="KIC40" s="75"/>
      <c r="KIQ40" s="75"/>
      <c r="KJE40" s="75"/>
      <c r="KJS40" s="75"/>
      <c r="KKG40" s="75"/>
      <c r="KKU40" s="75"/>
      <c r="KLI40" s="75"/>
      <c r="KLW40" s="75"/>
      <c r="KMK40" s="75"/>
      <c r="KMY40" s="75"/>
      <c r="KNM40" s="75"/>
      <c r="KOA40" s="75"/>
      <c r="KOO40" s="75"/>
      <c r="KPC40" s="75"/>
      <c r="KPQ40" s="75"/>
      <c r="KQE40" s="75"/>
      <c r="KQS40" s="75"/>
      <c r="KRG40" s="75"/>
      <c r="KRU40" s="75"/>
      <c r="KSI40" s="75"/>
      <c r="KSW40" s="75"/>
      <c r="KTK40" s="75"/>
      <c r="KTY40" s="75"/>
      <c r="KUM40" s="75"/>
      <c r="KVA40" s="75"/>
      <c r="KVO40" s="75"/>
      <c r="KWC40" s="75"/>
      <c r="KWQ40" s="75"/>
      <c r="KXE40" s="75"/>
      <c r="KXS40" s="75"/>
      <c r="KYG40" s="75"/>
      <c r="KYU40" s="75"/>
      <c r="KZI40" s="75"/>
      <c r="KZW40" s="75"/>
      <c r="LAK40" s="75"/>
      <c r="LAY40" s="75"/>
      <c r="LBM40" s="75"/>
      <c r="LCA40" s="75"/>
      <c r="LCO40" s="75"/>
      <c r="LDC40" s="75"/>
      <c r="LDQ40" s="75"/>
      <c r="LEE40" s="75"/>
      <c r="LES40" s="75"/>
      <c r="LFG40" s="75"/>
      <c r="LFU40" s="75"/>
      <c r="LGI40" s="75"/>
      <c r="LGW40" s="75"/>
      <c r="LHK40" s="75"/>
      <c r="LHY40" s="75"/>
      <c r="LIM40" s="75"/>
      <c r="LJA40" s="75"/>
      <c r="LJO40" s="75"/>
      <c r="LKC40" s="75"/>
      <c r="LKQ40" s="75"/>
      <c r="LLE40" s="75"/>
      <c r="LLS40" s="75"/>
      <c r="LMG40" s="75"/>
      <c r="LMU40" s="75"/>
      <c r="LNI40" s="75"/>
      <c r="LNW40" s="75"/>
      <c r="LOK40" s="75"/>
      <c r="LOY40" s="75"/>
      <c r="LPM40" s="75"/>
      <c r="LQA40" s="75"/>
      <c r="LQO40" s="75"/>
      <c r="LRC40" s="75"/>
      <c r="LRQ40" s="75"/>
      <c r="LSE40" s="75"/>
      <c r="LSS40" s="75"/>
      <c r="LTG40" s="75"/>
      <c r="LTU40" s="75"/>
      <c r="LUI40" s="75"/>
      <c r="LUW40" s="75"/>
      <c r="LVK40" s="75"/>
      <c r="LVY40" s="75"/>
      <c r="LWM40" s="75"/>
      <c r="LXA40" s="75"/>
      <c r="LXO40" s="75"/>
      <c r="LYC40" s="75"/>
      <c r="LYQ40" s="75"/>
      <c r="LZE40" s="75"/>
      <c r="LZS40" s="75"/>
      <c r="MAG40" s="75"/>
      <c r="MAU40" s="75"/>
      <c r="MBI40" s="75"/>
      <c r="MBW40" s="75"/>
      <c r="MCK40" s="75"/>
      <c r="MCY40" s="75"/>
      <c r="MDM40" s="75"/>
      <c r="MEA40" s="75"/>
      <c r="MEO40" s="75"/>
      <c r="MFC40" s="75"/>
      <c r="MFQ40" s="75"/>
      <c r="MGE40" s="75"/>
      <c r="MGS40" s="75"/>
      <c r="MHG40" s="75"/>
      <c r="MHU40" s="75"/>
      <c r="MII40" s="75"/>
      <c r="MIW40" s="75"/>
      <c r="MJK40" s="75"/>
      <c r="MJY40" s="75"/>
      <c r="MKM40" s="75"/>
      <c r="MLA40" s="75"/>
      <c r="MLO40" s="75"/>
      <c r="MMC40" s="75"/>
      <c r="MMQ40" s="75"/>
      <c r="MNE40" s="75"/>
      <c r="MNS40" s="75"/>
      <c r="MOG40" s="75"/>
      <c r="MOU40" s="75"/>
      <c r="MPI40" s="75"/>
      <c r="MPW40" s="75"/>
      <c r="MQK40" s="75"/>
      <c r="MQY40" s="75"/>
      <c r="MRM40" s="75"/>
      <c r="MSA40" s="75"/>
      <c r="MSO40" s="75"/>
      <c r="MTC40" s="75"/>
      <c r="MTQ40" s="75"/>
      <c r="MUE40" s="75"/>
      <c r="MUS40" s="75"/>
      <c r="MVG40" s="75"/>
      <c r="MVU40" s="75"/>
      <c r="MWI40" s="75"/>
      <c r="MWW40" s="75"/>
      <c r="MXK40" s="75"/>
      <c r="MXY40" s="75"/>
      <c r="MYM40" s="75"/>
      <c r="MZA40" s="75"/>
      <c r="MZO40" s="75"/>
      <c r="NAC40" s="75"/>
      <c r="NAQ40" s="75"/>
      <c r="NBE40" s="75"/>
      <c r="NBS40" s="75"/>
      <c r="NCG40" s="75"/>
      <c r="NCU40" s="75"/>
      <c r="NDI40" s="75"/>
      <c r="NDW40" s="75"/>
      <c r="NEK40" s="75"/>
      <c r="NEY40" s="75"/>
      <c r="NFM40" s="75"/>
      <c r="NGA40" s="75"/>
      <c r="NGO40" s="75"/>
      <c r="NHC40" s="75"/>
      <c r="NHQ40" s="75"/>
      <c r="NIE40" s="75"/>
      <c r="NIS40" s="75"/>
      <c r="NJG40" s="75"/>
      <c r="NJU40" s="75"/>
      <c r="NKI40" s="75"/>
      <c r="NKW40" s="75"/>
      <c r="NLK40" s="75"/>
      <c r="NLY40" s="75"/>
      <c r="NMM40" s="75"/>
      <c r="NNA40" s="75"/>
      <c r="NNO40" s="75"/>
      <c r="NOC40" s="75"/>
      <c r="NOQ40" s="75"/>
      <c r="NPE40" s="75"/>
      <c r="NPS40" s="75"/>
      <c r="NQG40" s="75"/>
      <c r="NQU40" s="75"/>
      <c r="NRI40" s="75"/>
      <c r="NRW40" s="75"/>
      <c r="NSK40" s="75"/>
      <c r="NSY40" s="75"/>
      <c r="NTM40" s="75"/>
      <c r="NUA40" s="75"/>
      <c r="NUO40" s="75"/>
      <c r="NVC40" s="75"/>
      <c r="NVQ40" s="75"/>
      <c r="NWE40" s="75"/>
      <c r="NWS40" s="75"/>
      <c r="NXG40" s="75"/>
      <c r="NXU40" s="75"/>
      <c r="NYI40" s="75"/>
      <c r="NYW40" s="75"/>
      <c r="NZK40" s="75"/>
      <c r="NZY40" s="75"/>
      <c r="OAM40" s="75"/>
      <c r="OBA40" s="75"/>
      <c r="OBO40" s="75"/>
      <c r="OCC40" s="75"/>
      <c r="OCQ40" s="75"/>
      <c r="ODE40" s="75"/>
      <c r="ODS40" s="75"/>
      <c r="OEG40" s="75"/>
      <c r="OEU40" s="75"/>
      <c r="OFI40" s="75"/>
      <c r="OFW40" s="75"/>
      <c r="OGK40" s="75"/>
      <c r="OGY40" s="75"/>
      <c r="OHM40" s="75"/>
      <c r="OIA40" s="75"/>
      <c r="OIO40" s="75"/>
      <c r="OJC40" s="75"/>
      <c r="OJQ40" s="75"/>
      <c r="OKE40" s="75"/>
      <c r="OKS40" s="75"/>
      <c r="OLG40" s="75"/>
      <c r="OLU40" s="75"/>
      <c r="OMI40" s="75"/>
      <c r="OMW40" s="75"/>
      <c r="ONK40" s="75"/>
      <c r="ONY40" s="75"/>
      <c r="OOM40" s="75"/>
      <c r="OPA40" s="75"/>
      <c r="OPO40" s="75"/>
      <c r="OQC40" s="75"/>
      <c r="OQQ40" s="75"/>
      <c r="ORE40" s="75"/>
      <c r="ORS40" s="75"/>
      <c r="OSG40" s="75"/>
      <c r="OSU40" s="75"/>
      <c r="OTI40" s="75"/>
      <c r="OTW40" s="75"/>
      <c r="OUK40" s="75"/>
      <c r="OUY40" s="75"/>
      <c r="OVM40" s="75"/>
      <c r="OWA40" s="75"/>
      <c r="OWO40" s="75"/>
      <c r="OXC40" s="75"/>
      <c r="OXQ40" s="75"/>
      <c r="OYE40" s="75"/>
      <c r="OYS40" s="75"/>
      <c r="OZG40" s="75"/>
      <c r="OZU40" s="75"/>
      <c r="PAI40" s="75"/>
      <c r="PAW40" s="75"/>
      <c r="PBK40" s="75"/>
      <c r="PBY40" s="75"/>
      <c r="PCM40" s="75"/>
      <c r="PDA40" s="75"/>
      <c r="PDO40" s="75"/>
      <c r="PEC40" s="75"/>
      <c r="PEQ40" s="75"/>
      <c r="PFE40" s="75"/>
      <c r="PFS40" s="75"/>
      <c r="PGG40" s="75"/>
      <c r="PGU40" s="75"/>
      <c r="PHI40" s="75"/>
      <c r="PHW40" s="75"/>
      <c r="PIK40" s="75"/>
      <c r="PIY40" s="75"/>
      <c r="PJM40" s="75"/>
      <c r="PKA40" s="75"/>
      <c r="PKO40" s="75"/>
      <c r="PLC40" s="75"/>
      <c r="PLQ40" s="75"/>
      <c r="PME40" s="75"/>
      <c r="PMS40" s="75"/>
      <c r="PNG40" s="75"/>
      <c r="PNU40" s="75"/>
      <c r="POI40" s="75"/>
      <c r="POW40" s="75"/>
      <c r="PPK40" s="75"/>
      <c r="PPY40" s="75"/>
      <c r="PQM40" s="75"/>
      <c r="PRA40" s="75"/>
      <c r="PRO40" s="75"/>
      <c r="PSC40" s="75"/>
      <c r="PSQ40" s="75"/>
      <c r="PTE40" s="75"/>
      <c r="PTS40" s="75"/>
      <c r="PUG40" s="75"/>
      <c r="PUU40" s="75"/>
      <c r="PVI40" s="75"/>
      <c r="PVW40" s="75"/>
      <c r="PWK40" s="75"/>
      <c r="PWY40" s="75"/>
      <c r="PXM40" s="75"/>
      <c r="PYA40" s="75"/>
      <c r="PYO40" s="75"/>
      <c r="PZC40" s="75"/>
      <c r="PZQ40" s="75"/>
      <c r="QAE40" s="75"/>
      <c r="QAS40" s="75"/>
      <c r="QBG40" s="75"/>
      <c r="QBU40" s="75"/>
      <c r="QCI40" s="75"/>
      <c r="QCW40" s="75"/>
      <c r="QDK40" s="75"/>
      <c r="QDY40" s="75"/>
      <c r="QEM40" s="75"/>
      <c r="QFA40" s="75"/>
      <c r="QFO40" s="75"/>
      <c r="QGC40" s="75"/>
      <c r="QGQ40" s="75"/>
      <c r="QHE40" s="75"/>
      <c r="QHS40" s="75"/>
      <c r="QIG40" s="75"/>
      <c r="QIU40" s="75"/>
      <c r="QJI40" s="75"/>
      <c r="QJW40" s="75"/>
      <c r="QKK40" s="75"/>
      <c r="QKY40" s="75"/>
      <c r="QLM40" s="75"/>
      <c r="QMA40" s="75"/>
      <c r="QMO40" s="75"/>
      <c r="QNC40" s="75"/>
      <c r="QNQ40" s="75"/>
      <c r="QOE40" s="75"/>
      <c r="QOS40" s="75"/>
      <c r="QPG40" s="75"/>
      <c r="QPU40" s="75"/>
      <c r="QQI40" s="75"/>
      <c r="QQW40" s="75"/>
      <c r="QRK40" s="75"/>
      <c r="QRY40" s="75"/>
      <c r="QSM40" s="75"/>
      <c r="QTA40" s="75"/>
      <c r="QTO40" s="75"/>
      <c r="QUC40" s="75"/>
      <c r="QUQ40" s="75"/>
      <c r="QVE40" s="75"/>
      <c r="QVS40" s="75"/>
      <c r="QWG40" s="75"/>
      <c r="QWU40" s="75"/>
      <c r="QXI40" s="75"/>
      <c r="QXW40" s="75"/>
      <c r="QYK40" s="75"/>
      <c r="QYY40" s="75"/>
      <c r="QZM40" s="75"/>
      <c r="RAA40" s="75"/>
      <c r="RAO40" s="75"/>
      <c r="RBC40" s="75"/>
      <c r="RBQ40" s="75"/>
      <c r="RCE40" s="75"/>
      <c r="RCS40" s="75"/>
      <c r="RDG40" s="75"/>
      <c r="RDU40" s="75"/>
      <c r="REI40" s="75"/>
      <c r="REW40" s="75"/>
      <c r="RFK40" s="75"/>
      <c r="RFY40" s="75"/>
      <c r="RGM40" s="75"/>
      <c r="RHA40" s="75"/>
      <c r="RHO40" s="75"/>
      <c r="RIC40" s="75"/>
      <c r="RIQ40" s="75"/>
      <c r="RJE40" s="75"/>
      <c r="RJS40" s="75"/>
      <c r="RKG40" s="75"/>
      <c r="RKU40" s="75"/>
      <c r="RLI40" s="75"/>
      <c r="RLW40" s="75"/>
      <c r="RMK40" s="75"/>
      <c r="RMY40" s="75"/>
      <c r="RNM40" s="75"/>
      <c r="ROA40" s="75"/>
      <c r="ROO40" s="75"/>
      <c r="RPC40" s="75"/>
      <c r="RPQ40" s="75"/>
      <c r="RQE40" s="75"/>
      <c r="RQS40" s="75"/>
      <c r="RRG40" s="75"/>
      <c r="RRU40" s="75"/>
      <c r="RSI40" s="75"/>
      <c r="RSW40" s="75"/>
      <c r="RTK40" s="75"/>
      <c r="RTY40" s="75"/>
      <c r="RUM40" s="75"/>
      <c r="RVA40" s="75"/>
      <c r="RVO40" s="75"/>
      <c r="RWC40" s="75"/>
      <c r="RWQ40" s="75"/>
      <c r="RXE40" s="75"/>
      <c r="RXS40" s="75"/>
      <c r="RYG40" s="75"/>
      <c r="RYU40" s="75"/>
      <c r="RZI40" s="75"/>
      <c r="RZW40" s="75"/>
      <c r="SAK40" s="75"/>
      <c r="SAY40" s="75"/>
      <c r="SBM40" s="75"/>
      <c r="SCA40" s="75"/>
      <c r="SCO40" s="75"/>
      <c r="SDC40" s="75"/>
      <c r="SDQ40" s="75"/>
      <c r="SEE40" s="75"/>
      <c r="SES40" s="75"/>
      <c r="SFG40" s="75"/>
      <c r="SFU40" s="75"/>
      <c r="SGI40" s="75"/>
      <c r="SGW40" s="75"/>
      <c r="SHK40" s="75"/>
      <c r="SHY40" s="75"/>
      <c r="SIM40" s="75"/>
      <c r="SJA40" s="75"/>
      <c r="SJO40" s="75"/>
      <c r="SKC40" s="75"/>
      <c r="SKQ40" s="75"/>
      <c r="SLE40" s="75"/>
      <c r="SLS40" s="75"/>
      <c r="SMG40" s="75"/>
      <c r="SMU40" s="75"/>
      <c r="SNI40" s="75"/>
      <c r="SNW40" s="75"/>
      <c r="SOK40" s="75"/>
      <c r="SOY40" s="75"/>
      <c r="SPM40" s="75"/>
      <c r="SQA40" s="75"/>
      <c r="SQO40" s="75"/>
      <c r="SRC40" s="75"/>
      <c r="SRQ40" s="75"/>
      <c r="SSE40" s="75"/>
      <c r="SSS40" s="75"/>
      <c r="STG40" s="75"/>
      <c r="STU40" s="75"/>
      <c r="SUI40" s="75"/>
      <c r="SUW40" s="75"/>
      <c r="SVK40" s="75"/>
      <c r="SVY40" s="75"/>
      <c r="SWM40" s="75"/>
      <c r="SXA40" s="75"/>
      <c r="SXO40" s="75"/>
      <c r="SYC40" s="75"/>
      <c r="SYQ40" s="75"/>
      <c r="SZE40" s="75"/>
      <c r="SZS40" s="75"/>
      <c r="TAG40" s="75"/>
      <c r="TAU40" s="75"/>
      <c r="TBI40" s="75"/>
      <c r="TBW40" s="75"/>
      <c r="TCK40" s="75"/>
      <c r="TCY40" s="75"/>
      <c r="TDM40" s="75"/>
      <c r="TEA40" s="75"/>
      <c r="TEO40" s="75"/>
      <c r="TFC40" s="75"/>
      <c r="TFQ40" s="75"/>
      <c r="TGE40" s="75"/>
      <c r="TGS40" s="75"/>
      <c r="THG40" s="75"/>
      <c r="THU40" s="75"/>
      <c r="TII40" s="75"/>
      <c r="TIW40" s="75"/>
      <c r="TJK40" s="75"/>
      <c r="TJY40" s="75"/>
      <c r="TKM40" s="75"/>
      <c r="TLA40" s="75"/>
      <c r="TLO40" s="75"/>
      <c r="TMC40" s="75"/>
      <c r="TMQ40" s="75"/>
      <c r="TNE40" s="75"/>
      <c r="TNS40" s="75"/>
      <c r="TOG40" s="75"/>
      <c r="TOU40" s="75"/>
      <c r="TPI40" s="75"/>
      <c r="TPW40" s="75"/>
      <c r="TQK40" s="75"/>
      <c r="TQY40" s="75"/>
      <c r="TRM40" s="75"/>
      <c r="TSA40" s="75"/>
      <c r="TSO40" s="75"/>
      <c r="TTC40" s="75"/>
      <c r="TTQ40" s="75"/>
      <c r="TUE40" s="75"/>
      <c r="TUS40" s="75"/>
      <c r="TVG40" s="75"/>
      <c r="TVU40" s="75"/>
      <c r="TWI40" s="75"/>
      <c r="TWW40" s="75"/>
      <c r="TXK40" s="75"/>
      <c r="TXY40" s="75"/>
      <c r="TYM40" s="75"/>
      <c r="TZA40" s="75"/>
      <c r="TZO40" s="75"/>
      <c r="UAC40" s="75"/>
      <c r="UAQ40" s="75"/>
      <c r="UBE40" s="75"/>
      <c r="UBS40" s="75"/>
      <c r="UCG40" s="75"/>
      <c r="UCU40" s="75"/>
      <c r="UDI40" s="75"/>
      <c r="UDW40" s="75"/>
      <c r="UEK40" s="75"/>
      <c r="UEY40" s="75"/>
      <c r="UFM40" s="75"/>
      <c r="UGA40" s="75"/>
      <c r="UGO40" s="75"/>
      <c r="UHC40" s="75"/>
      <c r="UHQ40" s="75"/>
      <c r="UIE40" s="75"/>
      <c r="UIS40" s="75"/>
      <c r="UJG40" s="75"/>
      <c r="UJU40" s="75"/>
      <c r="UKI40" s="75"/>
      <c r="UKW40" s="75"/>
      <c r="ULK40" s="75"/>
      <c r="ULY40" s="75"/>
      <c r="UMM40" s="75"/>
      <c r="UNA40" s="75"/>
      <c r="UNO40" s="75"/>
      <c r="UOC40" s="75"/>
      <c r="UOQ40" s="75"/>
      <c r="UPE40" s="75"/>
      <c r="UPS40" s="75"/>
      <c r="UQG40" s="75"/>
      <c r="UQU40" s="75"/>
      <c r="URI40" s="75"/>
      <c r="URW40" s="75"/>
      <c r="USK40" s="75"/>
      <c r="USY40" s="75"/>
      <c r="UTM40" s="75"/>
      <c r="UUA40" s="75"/>
      <c r="UUO40" s="75"/>
      <c r="UVC40" s="75"/>
      <c r="UVQ40" s="75"/>
      <c r="UWE40" s="75"/>
      <c r="UWS40" s="75"/>
      <c r="UXG40" s="75"/>
      <c r="UXU40" s="75"/>
      <c r="UYI40" s="75"/>
      <c r="UYW40" s="75"/>
      <c r="UZK40" s="75"/>
      <c r="UZY40" s="75"/>
      <c r="VAM40" s="75"/>
      <c r="VBA40" s="75"/>
      <c r="VBO40" s="75"/>
      <c r="VCC40" s="75"/>
      <c r="VCQ40" s="75"/>
      <c r="VDE40" s="75"/>
      <c r="VDS40" s="75"/>
      <c r="VEG40" s="75"/>
      <c r="VEU40" s="75"/>
      <c r="VFI40" s="75"/>
      <c r="VFW40" s="75"/>
      <c r="VGK40" s="75"/>
      <c r="VGY40" s="75"/>
      <c r="VHM40" s="75"/>
      <c r="VIA40" s="75"/>
      <c r="VIO40" s="75"/>
      <c r="VJC40" s="75"/>
      <c r="VJQ40" s="75"/>
      <c r="VKE40" s="75"/>
      <c r="VKS40" s="75"/>
      <c r="VLG40" s="75"/>
      <c r="VLU40" s="75"/>
      <c r="VMI40" s="75"/>
      <c r="VMW40" s="75"/>
      <c r="VNK40" s="75"/>
      <c r="VNY40" s="75"/>
      <c r="VOM40" s="75"/>
      <c r="VPA40" s="75"/>
      <c r="VPO40" s="75"/>
      <c r="VQC40" s="75"/>
      <c r="VQQ40" s="75"/>
      <c r="VRE40" s="75"/>
      <c r="VRS40" s="75"/>
      <c r="VSG40" s="75"/>
      <c r="VSU40" s="75"/>
      <c r="VTI40" s="75"/>
      <c r="VTW40" s="75"/>
      <c r="VUK40" s="75"/>
      <c r="VUY40" s="75"/>
      <c r="VVM40" s="75"/>
      <c r="VWA40" s="75"/>
      <c r="VWO40" s="75"/>
      <c r="VXC40" s="75"/>
      <c r="VXQ40" s="75"/>
      <c r="VYE40" s="75"/>
      <c r="VYS40" s="75"/>
      <c r="VZG40" s="75"/>
      <c r="VZU40" s="75"/>
      <c r="WAI40" s="75"/>
      <c r="WAW40" s="75"/>
      <c r="WBK40" s="75"/>
      <c r="WBY40" s="75"/>
      <c r="WCM40" s="75"/>
      <c r="WDA40" s="75"/>
      <c r="WDO40" s="75"/>
      <c r="WEC40" s="75"/>
      <c r="WEQ40" s="75"/>
      <c r="WFE40" s="75"/>
      <c r="WFS40" s="75"/>
      <c r="WGG40" s="75"/>
      <c r="WGU40" s="75"/>
      <c r="WHI40" s="75"/>
      <c r="WHW40" s="75"/>
      <c r="WIK40" s="75"/>
      <c r="WIY40" s="75"/>
      <c r="WJM40" s="75"/>
      <c r="WKA40" s="75"/>
      <c r="WKO40" s="75"/>
      <c r="WLC40" s="75"/>
      <c r="WLQ40" s="75"/>
      <c r="WME40" s="75"/>
      <c r="WMS40" s="75"/>
      <c r="WNG40" s="75"/>
      <c r="WNU40" s="75"/>
      <c r="WOI40" s="75"/>
      <c r="WOW40" s="75"/>
      <c r="WPK40" s="75"/>
      <c r="WPY40" s="75"/>
      <c r="WQM40" s="75"/>
      <c r="WRA40" s="75"/>
      <c r="WRO40" s="75"/>
      <c r="WSC40" s="75"/>
      <c r="WSQ40" s="75"/>
      <c r="WTE40" s="75"/>
      <c r="WTS40" s="75"/>
      <c r="WUG40" s="75"/>
      <c r="WUU40" s="75"/>
      <c r="WVI40" s="75"/>
      <c r="WVW40" s="75"/>
      <c r="WWK40" s="75"/>
      <c r="WWY40" s="75"/>
      <c r="WXM40" s="75"/>
      <c r="WYA40" s="75"/>
      <c r="WYO40" s="75"/>
      <c r="WZC40" s="75"/>
      <c r="WZQ40" s="75"/>
      <c r="XAE40" s="75"/>
      <c r="XAS40" s="75"/>
      <c r="XBG40" s="75"/>
      <c r="XBU40" s="75"/>
      <c r="XCI40" s="75"/>
      <c r="XCW40" s="75"/>
      <c r="XDK40" s="75"/>
      <c r="XDY40" s="75"/>
      <c r="XEM40" s="75"/>
      <c r="XFA40" s="75"/>
    </row>
    <row r="41" spans="1:1023 1037:2045 2059:3067 3081:4089 4103:5111 5125:6133 6147:7155 7169:8191 8205:9213 9227:10235 10249:11257 11271:12279 12293:13301 13315:14323 14337:15359 15373:16381" s="74" customFormat="1" ht="12.75" customHeight="1" x14ac:dyDescent="0.2">
      <c r="A41" s="136" t="s">
        <v>53</v>
      </c>
      <c r="B41" s="89" t="e">
        <f>B50-B49</f>
        <v>#REF!</v>
      </c>
      <c r="C41" s="89" t="e">
        <f t="shared" ref="C41:N41" si="18">C50-C49</f>
        <v>#REF!</v>
      </c>
      <c r="D41" s="89" t="e">
        <f t="shared" si="18"/>
        <v>#REF!</v>
      </c>
      <c r="E41" s="89" t="e">
        <f t="shared" si="18"/>
        <v>#REF!</v>
      </c>
      <c r="F41" s="89" t="e">
        <f t="shared" si="18"/>
        <v>#REF!</v>
      </c>
      <c r="G41" s="89" t="e">
        <f t="shared" si="18"/>
        <v>#REF!</v>
      </c>
      <c r="H41" s="89" t="e">
        <f t="shared" si="18"/>
        <v>#REF!</v>
      </c>
      <c r="I41" s="89" t="e">
        <f t="shared" si="18"/>
        <v>#REF!</v>
      </c>
      <c r="J41" s="89" t="e">
        <f t="shared" si="18"/>
        <v>#REF!</v>
      </c>
      <c r="K41" s="89" t="e">
        <f t="shared" si="18"/>
        <v>#REF!</v>
      </c>
      <c r="L41" s="89" t="e">
        <f t="shared" si="18"/>
        <v>#REF!</v>
      </c>
      <c r="M41" s="89" t="e">
        <f t="shared" si="18"/>
        <v>#REF!</v>
      </c>
      <c r="N41" s="89" t="e">
        <f t="shared" si="18"/>
        <v>#REF!</v>
      </c>
      <c r="O41" s="89" t="e">
        <f>O50-O49</f>
        <v>#REF!</v>
      </c>
      <c r="P41" s="89" t="e">
        <f>P50-P49</f>
        <v>#REF!</v>
      </c>
      <c r="Q41" s="89" t="e">
        <f t="shared" ref="Q41:AB41" si="19">Q50-Q49</f>
        <v>#REF!</v>
      </c>
      <c r="R41" s="89" t="e">
        <f t="shared" si="19"/>
        <v>#REF!</v>
      </c>
      <c r="S41" s="89" t="e">
        <f t="shared" si="19"/>
        <v>#REF!</v>
      </c>
      <c r="T41" s="89" t="e">
        <f t="shared" si="19"/>
        <v>#REF!</v>
      </c>
      <c r="U41" s="89" t="e">
        <f t="shared" si="19"/>
        <v>#REF!</v>
      </c>
      <c r="V41" s="89" t="e">
        <f t="shared" si="19"/>
        <v>#REF!</v>
      </c>
      <c r="W41" s="89" t="e">
        <f t="shared" si="19"/>
        <v>#REF!</v>
      </c>
      <c r="X41" s="89">
        <f t="shared" si="19"/>
        <v>4848.7111460303167</v>
      </c>
      <c r="Y41" s="89">
        <f t="shared" si="19"/>
        <v>2540.5351767852553</v>
      </c>
      <c r="Z41" s="89">
        <f t="shared" si="19"/>
        <v>2393.9739873800972</v>
      </c>
      <c r="AA41" s="89">
        <f t="shared" si="19"/>
        <v>3869.0573669379301</v>
      </c>
      <c r="AB41" s="89">
        <f t="shared" si="19"/>
        <v>2150.3315221293597</v>
      </c>
      <c r="AC41" s="91">
        <f>AC50-AC49</f>
        <v>3195.3924479325506</v>
      </c>
      <c r="AD41" s="91">
        <f>AD50-AD49</f>
        <v>3653.582127376576</v>
      </c>
      <c r="AE41" s="91">
        <f t="shared" ref="AE41:BC41" si="20">AE50-AE49</f>
        <v>3591.4900676725738</v>
      </c>
      <c r="AF41" s="91">
        <f t="shared" si="20"/>
        <v>4660.0537875726914</v>
      </c>
      <c r="AG41" s="91">
        <f t="shared" si="20"/>
        <v>2534.2269722623496</v>
      </c>
      <c r="AH41" s="91">
        <f t="shared" si="20"/>
        <v>3616.1766281883174</v>
      </c>
      <c r="AI41" s="91">
        <f t="shared" si="20"/>
        <v>3651.5377338839353</v>
      </c>
      <c r="AJ41" s="91">
        <f t="shared" si="20"/>
        <v>3602.4812673843735</v>
      </c>
      <c r="AK41" s="91">
        <f t="shared" si="20"/>
        <v>3759.989261241757</v>
      </c>
      <c r="AL41" s="91">
        <f t="shared" si="20"/>
        <v>3344.3221525953995</v>
      </c>
      <c r="AM41" s="91">
        <f t="shared" si="20"/>
        <v>4264.8726170136215</v>
      </c>
      <c r="AN41" s="91">
        <f t="shared" si="20"/>
        <v>1694.7927413314901</v>
      </c>
      <c r="AO41" s="91">
        <f t="shared" si="20"/>
        <v>3951.0114770523796</v>
      </c>
      <c r="AP41" s="91">
        <f t="shared" si="20"/>
        <v>6826.9734860974422</v>
      </c>
      <c r="AQ41" s="91">
        <f t="shared" si="20"/>
        <v>3856.5346108306039</v>
      </c>
      <c r="AR41" s="91">
        <f t="shared" si="20"/>
        <v>4252.6873561021639</v>
      </c>
      <c r="AS41" s="91">
        <f t="shared" si="20"/>
        <v>5935.8841880264808</v>
      </c>
      <c r="AT41" s="91">
        <f t="shared" si="20"/>
        <v>6436.5777163506209</v>
      </c>
      <c r="AU41" s="91">
        <f t="shared" si="20"/>
        <v>4654.2556111611848</v>
      </c>
      <c r="AV41" s="91">
        <f t="shared" si="20"/>
        <v>5187.1708580941631</v>
      </c>
      <c r="AW41" s="91">
        <f t="shared" si="20"/>
        <v>5504.6579771379547</v>
      </c>
      <c r="AX41" s="91">
        <f t="shared" si="20"/>
        <v>5679.8201060003994</v>
      </c>
      <c r="AY41" s="91">
        <f t="shared" si="20"/>
        <v>5673.2622901625291</v>
      </c>
      <c r="AZ41" s="91">
        <f t="shared" si="20"/>
        <v>5606.6355421876942</v>
      </c>
      <c r="BA41" s="91">
        <f t="shared" si="20"/>
        <v>4385.2072564947957</v>
      </c>
      <c r="BB41" s="91">
        <f t="shared" si="20"/>
        <v>6320.466985079096</v>
      </c>
      <c r="BC41" s="91">
        <f t="shared" si="20"/>
        <v>4882.3743296611283</v>
      </c>
      <c r="BD41" s="91">
        <f>BD50-BD49</f>
        <v>6408.1977396487055</v>
      </c>
      <c r="BE41" s="91">
        <f>BE50-BE49</f>
        <v>6211.1962013026205</v>
      </c>
      <c r="BS41" s="75"/>
      <c r="CG41" s="75"/>
      <c r="CU41" s="75"/>
      <c r="DI41" s="75"/>
      <c r="DW41" s="75"/>
      <c r="EK41" s="75"/>
      <c r="EY41" s="75"/>
      <c r="FM41" s="75"/>
      <c r="GA41" s="75"/>
      <c r="GO41" s="75"/>
      <c r="HC41" s="75"/>
      <c r="HQ41" s="75"/>
      <c r="IE41" s="75"/>
      <c r="IS41" s="75"/>
      <c r="JG41" s="75"/>
      <c r="JU41" s="75"/>
      <c r="KI41" s="75"/>
      <c r="KW41" s="75"/>
      <c r="LK41" s="75"/>
      <c r="LY41" s="75"/>
      <c r="MM41" s="75"/>
      <c r="NA41" s="75"/>
      <c r="NO41" s="75"/>
      <c r="OC41" s="75"/>
      <c r="OQ41" s="75"/>
      <c r="PE41" s="75"/>
      <c r="PS41" s="75"/>
      <c r="QG41" s="75"/>
      <c r="QU41" s="75"/>
      <c r="RI41" s="75"/>
      <c r="RW41" s="75"/>
      <c r="SK41" s="75"/>
      <c r="SY41" s="75"/>
      <c r="TM41" s="75"/>
      <c r="UA41" s="75"/>
      <c r="UO41" s="75"/>
      <c r="VC41" s="75"/>
      <c r="VQ41" s="75"/>
      <c r="WE41" s="75"/>
      <c r="WS41" s="75"/>
      <c r="XG41" s="75"/>
      <c r="XU41" s="75"/>
      <c r="YI41" s="75"/>
      <c r="YW41" s="75"/>
      <c r="ZK41" s="75"/>
      <c r="ZY41" s="75"/>
      <c r="AAM41" s="75"/>
      <c r="ABA41" s="75"/>
      <c r="ABO41" s="75"/>
      <c r="ACC41" s="75"/>
      <c r="ACQ41" s="75"/>
      <c r="ADE41" s="75"/>
      <c r="ADS41" s="75"/>
      <c r="AEG41" s="75"/>
      <c r="AEU41" s="75"/>
      <c r="AFI41" s="75"/>
      <c r="AFW41" s="75"/>
      <c r="AGK41" s="75"/>
      <c r="AGY41" s="75"/>
      <c r="AHM41" s="75"/>
      <c r="AIA41" s="75"/>
      <c r="AIO41" s="75"/>
      <c r="AJC41" s="75"/>
      <c r="AJQ41" s="75"/>
      <c r="AKE41" s="75"/>
      <c r="AKS41" s="75"/>
      <c r="ALG41" s="75"/>
      <c r="ALU41" s="75"/>
      <c r="AMI41" s="75"/>
      <c r="AMW41" s="75"/>
      <c r="ANK41" s="75"/>
      <c r="ANY41" s="75"/>
      <c r="AOM41" s="75"/>
      <c r="APA41" s="75"/>
      <c r="APO41" s="75"/>
      <c r="AQC41" s="75"/>
      <c r="AQQ41" s="75"/>
      <c r="ARE41" s="75"/>
      <c r="ARS41" s="75"/>
      <c r="ASG41" s="75"/>
      <c r="ASU41" s="75"/>
      <c r="ATI41" s="75"/>
      <c r="ATW41" s="75"/>
      <c r="AUK41" s="75"/>
      <c r="AUY41" s="75"/>
      <c r="AVM41" s="75"/>
      <c r="AWA41" s="75"/>
      <c r="AWO41" s="75"/>
      <c r="AXC41" s="75"/>
      <c r="AXQ41" s="75"/>
      <c r="AYE41" s="75"/>
      <c r="AYS41" s="75"/>
      <c r="AZG41" s="75"/>
      <c r="AZU41" s="75"/>
      <c r="BAI41" s="75"/>
      <c r="BAW41" s="75"/>
      <c r="BBK41" s="75"/>
      <c r="BBY41" s="75"/>
      <c r="BCM41" s="75"/>
      <c r="BDA41" s="75"/>
      <c r="BDO41" s="75"/>
      <c r="BEC41" s="75"/>
      <c r="BEQ41" s="75"/>
      <c r="BFE41" s="75"/>
      <c r="BFS41" s="75"/>
      <c r="BGG41" s="75"/>
      <c r="BGU41" s="75"/>
      <c r="BHI41" s="75"/>
      <c r="BHW41" s="75"/>
      <c r="BIK41" s="75"/>
      <c r="BIY41" s="75"/>
      <c r="BJM41" s="75"/>
      <c r="BKA41" s="75"/>
      <c r="BKO41" s="75"/>
      <c r="BLC41" s="75"/>
      <c r="BLQ41" s="75"/>
      <c r="BME41" s="75"/>
      <c r="BMS41" s="75"/>
      <c r="BNG41" s="75"/>
      <c r="BNU41" s="75"/>
      <c r="BOI41" s="75"/>
      <c r="BOW41" s="75"/>
      <c r="BPK41" s="75"/>
      <c r="BPY41" s="75"/>
      <c r="BQM41" s="75"/>
      <c r="BRA41" s="75"/>
      <c r="BRO41" s="75"/>
      <c r="BSC41" s="75"/>
      <c r="BSQ41" s="75"/>
      <c r="BTE41" s="75"/>
      <c r="BTS41" s="75"/>
      <c r="BUG41" s="75"/>
      <c r="BUU41" s="75"/>
      <c r="BVI41" s="75"/>
      <c r="BVW41" s="75"/>
      <c r="BWK41" s="75"/>
      <c r="BWY41" s="75"/>
      <c r="BXM41" s="75"/>
      <c r="BYA41" s="75"/>
      <c r="BYO41" s="75"/>
      <c r="BZC41" s="75"/>
      <c r="BZQ41" s="75"/>
      <c r="CAE41" s="75"/>
      <c r="CAS41" s="75"/>
      <c r="CBG41" s="75"/>
      <c r="CBU41" s="75"/>
      <c r="CCI41" s="75"/>
      <c r="CCW41" s="75"/>
      <c r="CDK41" s="75"/>
      <c r="CDY41" s="75"/>
      <c r="CEM41" s="75"/>
      <c r="CFA41" s="75"/>
      <c r="CFO41" s="75"/>
      <c r="CGC41" s="75"/>
      <c r="CGQ41" s="75"/>
      <c r="CHE41" s="75"/>
      <c r="CHS41" s="75"/>
      <c r="CIG41" s="75"/>
      <c r="CIU41" s="75"/>
      <c r="CJI41" s="75"/>
      <c r="CJW41" s="75"/>
      <c r="CKK41" s="75"/>
      <c r="CKY41" s="75"/>
      <c r="CLM41" s="75"/>
      <c r="CMA41" s="75"/>
      <c r="CMO41" s="75"/>
      <c r="CNC41" s="75"/>
      <c r="CNQ41" s="75"/>
      <c r="COE41" s="75"/>
      <c r="COS41" s="75"/>
      <c r="CPG41" s="75"/>
      <c r="CPU41" s="75"/>
      <c r="CQI41" s="75"/>
      <c r="CQW41" s="75"/>
      <c r="CRK41" s="75"/>
      <c r="CRY41" s="75"/>
      <c r="CSM41" s="75"/>
      <c r="CTA41" s="75"/>
      <c r="CTO41" s="75"/>
      <c r="CUC41" s="75"/>
      <c r="CUQ41" s="75"/>
      <c r="CVE41" s="75"/>
      <c r="CVS41" s="75"/>
      <c r="CWG41" s="75"/>
      <c r="CWU41" s="75"/>
      <c r="CXI41" s="75"/>
      <c r="CXW41" s="75"/>
      <c r="CYK41" s="75"/>
      <c r="CYY41" s="75"/>
      <c r="CZM41" s="75"/>
      <c r="DAA41" s="75"/>
      <c r="DAO41" s="75"/>
      <c r="DBC41" s="75"/>
      <c r="DBQ41" s="75"/>
      <c r="DCE41" s="75"/>
      <c r="DCS41" s="75"/>
      <c r="DDG41" s="75"/>
      <c r="DDU41" s="75"/>
      <c r="DEI41" s="75"/>
      <c r="DEW41" s="75"/>
      <c r="DFK41" s="75"/>
      <c r="DFY41" s="75"/>
      <c r="DGM41" s="75"/>
      <c r="DHA41" s="75"/>
      <c r="DHO41" s="75"/>
      <c r="DIC41" s="75"/>
      <c r="DIQ41" s="75"/>
      <c r="DJE41" s="75"/>
      <c r="DJS41" s="75"/>
      <c r="DKG41" s="75"/>
      <c r="DKU41" s="75"/>
      <c r="DLI41" s="75"/>
      <c r="DLW41" s="75"/>
      <c r="DMK41" s="75"/>
      <c r="DMY41" s="75"/>
      <c r="DNM41" s="75"/>
      <c r="DOA41" s="75"/>
      <c r="DOO41" s="75"/>
      <c r="DPC41" s="75"/>
      <c r="DPQ41" s="75"/>
      <c r="DQE41" s="75"/>
      <c r="DQS41" s="75"/>
      <c r="DRG41" s="75"/>
      <c r="DRU41" s="75"/>
      <c r="DSI41" s="75"/>
      <c r="DSW41" s="75"/>
      <c r="DTK41" s="75"/>
      <c r="DTY41" s="75"/>
      <c r="DUM41" s="75"/>
      <c r="DVA41" s="75"/>
      <c r="DVO41" s="75"/>
      <c r="DWC41" s="75"/>
      <c r="DWQ41" s="75"/>
      <c r="DXE41" s="75"/>
      <c r="DXS41" s="75"/>
      <c r="DYG41" s="75"/>
      <c r="DYU41" s="75"/>
      <c r="DZI41" s="75"/>
      <c r="DZW41" s="75"/>
      <c r="EAK41" s="75"/>
      <c r="EAY41" s="75"/>
      <c r="EBM41" s="75"/>
      <c r="ECA41" s="75"/>
      <c r="ECO41" s="75"/>
      <c r="EDC41" s="75"/>
      <c r="EDQ41" s="75"/>
      <c r="EEE41" s="75"/>
      <c r="EES41" s="75"/>
      <c r="EFG41" s="75"/>
      <c r="EFU41" s="75"/>
      <c r="EGI41" s="75"/>
      <c r="EGW41" s="75"/>
      <c r="EHK41" s="75"/>
      <c r="EHY41" s="75"/>
      <c r="EIM41" s="75"/>
      <c r="EJA41" s="75"/>
      <c r="EJO41" s="75"/>
      <c r="EKC41" s="75"/>
      <c r="EKQ41" s="75"/>
      <c r="ELE41" s="75"/>
      <c r="ELS41" s="75"/>
      <c r="EMG41" s="75"/>
      <c r="EMU41" s="75"/>
      <c r="ENI41" s="75"/>
      <c r="ENW41" s="75"/>
      <c r="EOK41" s="75"/>
      <c r="EOY41" s="75"/>
      <c r="EPM41" s="75"/>
      <c r="EQA41" s="75"/>
      <c r="EQO41" s="75"/>
      <c r="ERC41" s="75"/>
      <c r="ERQ41" s="75"/>
      <c r="ESE41" s="75"/>
      <c r="ESS41" s="75"/>
      <c r="ETG41" s="75"/>
      <c r="ETU41" s="75"/>
      <c r="EUI41" s="75"/>
      <c r="EUW41" s="75"/>
      <c r="EVK41" s="75"/>
      <c r="EVY41" s="75"/>
      <c r="EWM41" s="75"/>
      <c r="EXA41" s="75"/>
      <c r="EXO41" s="75"/>
      <c r="EYC41" s="75"/>
      <c r="EYQ41" s="75"/>
      <c r="EZE41" s="75"/>
      <c r="EZS41" s="75"/>
      <c r="FAG41" s="75"/>
      <c r="FAU41" s="75"/>
      <c r="FBI41" s="75"/>
      <c r="FBW41" s="75"/>
      <c r="FCK41" s="75"/>
      <c r="FCY41" s="75"/>
      <c r="FDM41" s="75"/>
      <c r="FEA41" s="75"/>
      <c r="FEO41" s="75"/>
      <c r="FFC41" s="75"/>
      <c r="FFQ41" s="75"/>
      <c r="FGE41" s="75"/>
      <c r="FGS41" s="75"/>
      <c r="FHG41" s="75"/>
      <c r="FHU41" s="75"/>
      <c r="FII41" s="75"/>
      <c r="FIW41" s="75"/>
      <c r="FJK41" s="75"/>
      <c r="FJY41" s="75"/>
      <c r="FKM41" s="75"/>
      <c r="FLA41" s="75"/>
      <c r="FLO41" s="75"/>
      <c r="FMC41" s="75"/>
      <c r="FMQ41" s="75"/>
      <c r="FNE41" s="75"/>
      <c r="FNS41" s="75"/>
      <c r="FOG41" s="75"/>
      <c r="FOU41" s="75"/>
      <c r="FPI41" s="75"/>
      <c r="FPW41" s="75"/>
      <c r="FQK41" s="75"/>
      <c r="FQY41" s="75"/>
      <c r="FRM41" s="75"/>
      <c r="FSA41" s="75"/>
      <c r="FSO41" s="75"/>
      <c r="FTC41" s="75"/>
      <c r="FTQ41" s="75"/>
      <c r="FUE41" s="75"/>
      <c r="FUS41" s="75"/>
      <c r="FVG41" s="75"/>
      <c r="FVU41" s="75"/>
      <c r="FWI41" s="75"/>
      <c r="FWW41" s="75"/>
      <c r="FXK41" s="75"/>
      <c r="FXY41" s="75"/>
      <c r="FYM41" s="75"/>
      <c r="FZA41" s="75"/>
      <c r="FZO41" s="75"/>
      <c r="GAC41" s="75"/>
      <c r="GAQ41" s="75"/>
      <c r="GBE41" s="75"/>
      <c r="GBS41" s="75"/>
      <c r="GCG41" s="75"/>
      <c r="GCU41" s="75"/>
      <c r="GDI41" s="75"/>
      <c r="GDW41" s="75"/>
      <c r="GEK41" s="75"/>
      <c r="GEY41" s="75"/>
      <c r="GFM41" s="75"/>
      <c r="GGA41" s="75"/>
      <c r="GGO41" s="75"/>
      <c r="GHC41" s="75"/>
      <c r="GHQ41" s="75"/>
      <c r="GIE41" s="75"/>
      <c r="GIS41" s="75"/>
      <c r="GJG41" s="75"/>
      <c r="GJU41" s="75"/>
      <c r="GKI41" s="75"/>
      <c r="GKW41" s="75"/>
      <c r="GLK41" s="75"/>
      <c r="GLY41" s="75"/>
      <c r="GMM41" s="75"/>
      <c r="GNA41" s="75"/>
      <c r="GNO41" s="75"/>
      <c r="GOC41" s="75"/>
      <c r="GOQ41" s="75"/>
      <c r="GPE41" s="75"/>
      <c r="GPS41" s="75"/>
      <c r="GQG41" s="75"/>
      <c r="GQU41" s="75"/>
      <c r="GRI41" s="75"/>
      <c r="GRW41" s="75"/>
      <c r="GSK41" s="75"/>
      <c r="GSY41" s="75"/>
      <c r="GTM41" s="75"/>
      <c r="GUA41" s="75"/>
      <c r="GUO41" s="75"/>
      <c r="GVC41" s="75"/>
      <c r="GVQ41" s="75"/>
      <c r="GWE41" s="75"/>
      <c r="GWS41" s="75"/>
      <c r="GXG41" s="75"/>
      <c r="GXU41" s="75"/>
      <c r="GYI41" s="75"/>
      <c r="GYW41" s="75"/>
      <c r="GZK41" s="75"/>
      <c r="GZY41" s="75"/>
      <c r="HAM41" s="75"/>
      <c r="HBA41" s="75"/>
      <c r="HBO41" s="75"/>
      <c r="HCC41" s="75"/>
      <c r="HCQ41" s="75"/>
      <c r="HDE41" s="75"/>
      <c r="HDS41" s="75"/>
      <c r="HEG41" s="75"/>
      <c r="HEU41" s="75"/>
      <c r="HFI41" s="75"/>
      <c r="HFW41" s="75"/>
      <c r="HGK41" s="75"/>
      <c r="HGY41" s="75"/>
      <c r="HHM41" s="75"/>
      <c r="HIA41" s="75"/>
      <c r="HIO41" s="75"/>
      <c r="HJC41" s="75"/>
      <c r="HJQ41" s="75"/>
      <c r="HKE41" s="75"/>
      <c r="HKS41" s="75"/>
      <c r="HLG41" s="75"/>
      <c r="HLU41" s="75"/>
      <c r="HMI41" s="75"/>
      <c r="HMW41" s="75"/>
      <c r="HNK41" s="75"/>
      <c r="HNY41" s="75"/>
      <c r="HOM41" s="75"/>
      <c r="HPA41" s="75"/>
      <c r="HPO41" s="75"/>
      <c r="HQC41" s="75"/>
      <c r="HQQ41" s="75"/>
      <c r="HRE41" s="75"/>
      <c r="HRS41" s="75"/>
      <c r="HSG41" s="75"/>
      <c r="HSU41" s="75"/>
      <c r="HTI41" s="75"/>
      <c r="HTW41" s="75"/>
      <c r="HUK41" s="75"/>
      <c r="HUY41" s="75"/>
      <c r="HVM41" s="75"/>
      <c r="HWA41" s="75"/>
      <c r="HWO41" s="75"/>
      <c r="HXC41" s="75"/>
      <c r="HXQ41" s="75"/>
      <c r="HYE41" s="75"/>
      <c r="HYS41" s="75"/>
      <c r="HZG41" s="75"/>
      <c r="HZU41" s="75"/>
      <c r="IAI41" s="75"/>
      <c r="IAW41" s="75"/>
      <c r="IBK41" s="75"/>
      <c r="IBY41" s="75"/>
      <c r="ICM41" s="75"/>
      <c r="IDA41" s="75"/>
      <c r="IDO41" s="75"/>
      <c r="IEC41" s="75"/>
      <c r="IEQ41" s="75"/>
      <c r="IFE41" s="75"/>
      <c r="IFS41" s="75"/>
      <c r="IGG41" s="75"/>
      <c r="IGU41" s="75"/>
      <c r="IHI41" s="75"/>
      <c r="IHW41" s="75"/>
      <c r="IIK41" s="75"/>
      <c r="IIY41" s="75"/>
      <c r="IJM41" s="75"/>
      <c r="IKA41" s="75"/>
      <c r="IKO41" s="75"/>
      <c r="ILC41" s="75"/>
      <c r="ILQ41" s="75"/>
      <c r="IME41" s="75"/>
      <c r="IMS41" s="75"/>
      <c r="ING41" s="75"/>
      <c r="INU41" s="75"/>
      <c r="IOI41" s="75"/>
      <c r="IOW41" s="75"/>
      <c r="IPK41" s="75"/>
      <c r="IPY41" s="75"/>
      <c r="IQM41" s="75"/>
      <c r="IRA41" s="75"/>
      <c r="IRO41" s="75"/>
      <c r="ISC41" s="75"/>
      <c r="ISQ41" s="75"/>
      <c r="ITE41" s="75"/>
      <c r="ITS41" s="75"/>
      <c r="IUG41" s="75"/>
      <c r="IUU41" s="75"/>
      <c r="IVI41" s="75"/>
      <c r="IVW41" s="75"/>
      <c r="IWK41" s="75"/>
      <c r="IWY41" s="75"/>
      <c r="IXM41" s="75"/>
      <c r="IYA41" s="75"/>
      <c r="IYO41" s="75"/>
      <c r="IZC41" s="75"/>
      <c r="IZQ41" s="75"/>
      <c r="JAE41" s="75"/>
      <c r="JAS41" s="75"/>
      <c r="JBG41" s="75"/>
      <c r="JBU41" s="75"/>
      <c r="JCI41" s="75"/>
      <c r="JCW41" s="75"/>
      <c r="JDK41" s="75"/>
      <c r="JDY41" s="75"/>
      <c r="JEM41" s="75"/>
      <c r="JFA41" s="75"/>
      <c r="JFO41" s="75"/>
      <c r="JGC41" s="75"/>
      <c r="JGQ41" s="75"/>
      <c r="JHE41" s="75"/>
      <c r="JHS41" s="75"/>
      <c r="JIG41" s="75"/>
      <c r="JIU41" s="75"/>
      <c r="JJI41" s="75"/>
      <c r="JJW41" s="75"/>
      <c r="JKK41" s="75"/>
      <c r="JKY41" s="75"/>
      <c r="JLM41" s="75"/>
      <c r="JMA41" s="75"/>
      <c r="JMO41" s="75"/>
      <c r="JNC41" s="75"/>
      <c r="JNQ41" s="75"/>
      <c r="JOE41" s="75"/>
      <c r="JOS41" s="75"/>
      <c r="JPG41" s="75"/>
      <c r="JPU41" s="75"/>
      <c r="JQI41" s="75"/>
      <c r="JQW41" s="75"/>
      <c r="JRK41" s="75"/>
      <c r="JRY41" s="75"/>
      <c r="JSM41" s="75"/>
      <c r="JTA41" s="75"/>
      <c r="JTO41" s="75"/>
      <c r="JUC41" s="75"/>
      <c r="JUQ41" s="75"/>
      <c r="JVE41" s="75"/>
      <c r="JVS41" s="75"/>
      <c r="JWG41" s="75"/>
      <c r="JWU41" s="75"/>
      <c r="JXI41" s="75"/>
      <c r="JXW41" s="75"/>
      <c r="JYK41" s="75"/>
      <c r="JYY41" s="75"/>
      <c r="JZM41" s="75"/>
      <c r="KAA41" s="75"/>
      <c r="KAO41" s="75"/>
      <c r="KBC41" s="75"/>
      <c r="KBQ41" s="75"/>
      <c r="KCE41" s="75"/>
      <c r="KCS41" s="75"/>
      <c r="KDG41" s="75"/>
      <c r="KDU41" s="75"/>
      <c r="KEI41" s="75"/>
      <c r="KEW41" s="75"/>
      <c r="KFK41" s="75"/>
      <c r="KFY41" s="75"/>
      <c r="KGM41" s="75"/>
      <c r="KHA41" s="75"/>
      <c r="KHO41" s="75"/>
      <c r="KIC41" s="75"/>
      <c r="KIQ41" s="75"/>
      <c r="KJE41" s="75"/>
      <c r="KJS41" s="75"/>
      <c r="KKG41" s="75"/>
      <c r="KKU41" s="75"/>
      <c r="KLI41" s="75"/>
      <c r="KLW41" s="75"/>
      <c r="KMK41" s="75"/>
      <c r="KMY41" s="75"/>
      <c r="KNM41" s="75"/>
      <c r="KOA41" s="75"/>
      <c r="KOO41" s="75"/>
      <c r="KPC41" s="75"/>
      <c r="KPQ41" s="75"/>
      <c r="KQE41" s="75"/>
      <c r="KQS41" s="75"/>
      <c r="KRG41" s="75"/>
      <c r="KRU41" s="75"/>
      <c r="KSI41" s="75"/>
      <c r="KSW41" s="75"/>
      <c r="KTK41" s="75"/>
      <c r="KTY41" s="75"/>
      <c r="KUM41" s="75"/>
      <c r="KVA41" s="75"/>
      <c r="KVO41" s="75"/>
      <c r="KWC41" s="75"/>
      <c r="KWQ41" s="75"/>
      <c r="KXE41" s="75"/>
      <c r="KXS41" s="75"/>
      <c r="KYG41" s="75"/>
      <c r="KYU41" s="75"/>
      <c r="KZI41" s="75"/>
      <c r="KZW41" s="75"/>
      <c r="LAK41" s="75"/>
      <c r="LAY41" s="75"/>
      <c r="LBM41" s="75"/>
      <c r="LCA41" s="75"/>
      <c r="LCO41" s="75"/>
      <c r="LDC41" s="75"/>
      <c r="LDQ41" s="75"/>
      <c r="LEE41" s="75"/>
      <c r="LES41" s="75"/>
      <c r="LFG41" s="75"/>
      <c r="LFU41" s="75"/>
      <c r="LGI41" s="75"/>
      <c r="LGW41" s="75"/>
      <c r="LHK41" s="75"/>
      <c r="LHY41" s="75"/>
      <c r="LIM41" s="75"/>
      <c r="LJA41" s="75"/>
      <c r="LJO41" s="75"/>
      <c r="LKC41" s="75"/>
      <c r="LKQ41" s="75"/>
      <c r="LLE41" s="75"/>
      <c r="LLS41" s="75"/>
      <c r="LMG41" s="75"/>
      <c r="LMU41" s="75"/>
      <c r="LNI41" s="75"/>
      <c r="LNW41" s="75"/>
      <c r="LOK41" s="75"/>
      <c r="LOY41" s="75"/>
      <c r="LPM41" s="75"/>
      <c r="LQA41" s="75"/>
      <c r="LQO41" s="75"/>
      <c r="LRC41" s="75"/>
      <c r="LRQ41" s="75"/>
      <c r="LSE41" s="75"/>
      <c r="LSS41" s="75"/>
      <c r="LTG41" s="75"/>
      <c r="LTU41" s="75"/>
      <c r="LUI41" s="75"/>
      <c r="LUW41" s="75"/>
      <c r="LVK41" s="75"/>
      <c r="LVY41" s="75"/>
      <c r="LWM41" s="75"/>
      <c r="LXA41" s="75"/>
      <c r="LXO41" s="75"/>
      <c r="LYC41" s="75"/>
      <c r="LYQ41" s="75"/>
      <c r="LZE41" s="75"/>
      <c r="LZS41" s="75"/>
      <c r="MAG41" s="75"/>
      <c r="MAU41" s="75"/>
      <c r="MBI41" s="75"/>
      <c r="MBW41" s="75"/>
      <c r="MCK41" s="75"/>
      <c r="MCY41" s="75"/>
      <c r="MDM41" s="75"/>
      <c r="MEA41" s="75"/>
      <c r="MEO41" s="75"/>
      <c r="MFC41" s="75"/>
      <c r="MFQ41" s="75"/>
      <c r="MGE41" s="75"/>
      <c r="MGS41" s="75"/>
      <c r="MHG41" s="75"/>
      <c r="MHU41" s="75"/>
      <c r="MII41" s="75"/>
      <c r="MIW41" s="75"/>
      <c r="MJK41" s="75"/>
      <c r="MJY41" s="75"/>
      <c r="MKM41" s="75"/>
      <c r="MLA41" s="75"/>
      <c r="MLO41" s="75"/>
      <c r="MMC41" s="75"/>
      <c r="MMQ41" s="75"/>
      <c r="MNE41" s="75"/>
      <c r="MNS41" s="75"/>
      <c r="MOG41" s="75"/>
      <c r="MOU41" s="75"/>
      <c r="MPI41" s="75"/>
      <c r="MPW41" s="75"/>
      <c r="MQK41" s="75"/>
      <c r="MQY41" s="75"/>
      <c r="MRM41" s="75"/>
      <c r="MSA41" s="75"/>
      <c r="MSO41" s="75"/>
      <c r="MTC41" s="75"/>
      <c r="MTQ41" s="75"/>
      <c r="MUE41" s="75"/>
      <c r="MUS41" s="75"/>
      <c r="MVG41" s="75"/>
      <c r="MVU41" s="75"/>
      <c r="MWI41" s="75"/>
      <c r="MWW41" s="75"/>
      <c r="MXK41" s="75"/>
      <c r="MXY41" s="75"/>
      <c r="MYM41" s="75"/>
      <c r="MZA41" s="75"/>
      <c r="MZO41" s="75"/>
      <c r="NAC41" s="75"/>
      <c r="NAQ41" s="75"/>
      <c r="NBE41" s="75"/>
      <c r="NBS41" s="75"/>
      <c r="NCG41" s="75"/>
      <c r="NCU41" s="75"/>
      <c r="NDI41" s="75"/>
      <c r="NDW41" s="75"/>
      <c r="NEK41" s="75"/>
      <c r="NEY41" s="75"/>
      <c r="NFM41" s="75"/>
      <c r="NGA41" s="75"/>
      <c r="NGO41" s="75"/>
      <c r="NHC41" s="75"/>
      <c r="NHQ41" s="75"/>
      <c r="NIE41" s="75"/>
      <c r="NIS41" s="75"/>
      <c r="NJG41" s="75"/>
      <c r="NJU41" s="75"/>
      <c r="NKI41" s="75"/>
      <c r="NKW41" s="75"/>
      <c r="NLK41" s="75"/>
      <c r="NLY41" s="75"/>
      <c r="NMM41" s="75"/>
      <c r="NNA41" s="75"/>
      <c r="NNO41" s="75"/>
      <c r="NOC41" s="75"/>
      <c r="NOQ41" s="75"/>
      <c r="NPE41" s="75"/>
      <c r="NPS41" s="75"/>
      <c r="NQG41" s="75"/>
      <c r="NQU41" s="75"/>
      <c r="NRI41" s="75"/>
      <c r="NRW41" s="75"/>
      <c r="NSK41" s="75"/>
      <c r="NSY41" s="75"/>
      <c r="NTM41" s="75"/>
      <c r="NUA41" s="75"/>
      <c r="NUO41" s="75"/>
      <c r="NVC41" s="75"/>
      <c r="NVQ41" s="75"/>
      <c r="NWE41" s="75"/>
      <c r="NWS41" s="75"/>
      <c r="NXG41" s="75"/>
      <c r="NXU41" s="75"/>
      <c r="NYI41" s="75"/>
      <c r="NYW41" s="75"/>
      <c r="NZK41" s="75"/>
      <c r="NZY41" s="75"/>
      <c r="OAM41" s="75"/>
      <c r="OBA41" s="75"/>
      <c r="OBO41" s="75"/>
      <c r="OCC41" s="75"/>
      <c r="OCQ41" s="75"/>
      <c r="ODE41" s="75"/>
      <c r="ODS41" s="75"/>
      <c r="OEG41" s="75"/>
      <c r="OEU41" s="75"/>
      <c r="OFI41" s="75"/>
      <c r="OFW41" s="75"/>
      <c r="OGK41" s="75"/>
      <c r="OGY41" s="75"/>
      <c r="OHM41" s="75"/>
      <c r="OIA41" s="75"/>
      <c r="OIO41" s="75"/>
      <c r="OJC41" s="75"/>
      <c r="OJQ41" s="75"/>
      <c r="OKE41" s="75"/>
      <c r="OKS41" s="75"/>
      <c r="OLG41" s="75"/>
      <c r="OLU41" s="75"/>
      <c r="OMI41" s="75"/>
      <c r="OMW41" s="75"/>
      <c r="ONK41" s="75"/>
      <c r="ONY41" s="75"/>
      <c r="OOM41" s="75"/>
      <c r="OPA41" s="75"/>
      <c r="OPO41" s="75"/>
      <c r="OQC41" s="75"/>
      <c r="OQQ41" s="75"/>
      <c r="ORE41" s="75"/>
      <c r="ORS41" s="75"/>
      <c r="OSG41" s="75"/>
      <c r="OSU41" s="75"/>
      <c r="OTI41" s="75"/>
      <c r="OTW41" s="75"/>
      <c r="OUK41" s="75"/>
      <c r="OUY41" s="75"/>
      <c r="OVM41" s="75"/>
      <c r="OWA41" s="75"/>
      <c r="OWO41" s="75"/>
      <c r="OXC41" s="75"/>
      <c r="OXQ41" s="75"/>
      <c r="OYE41" s="75"/>
      <c r="OYS41" s="75"/>
      <c r="OZG41" s="75"/>
      <c r="OZU41" s="75"/>
      <c r="PAI41" s="75"/>
      <c r="PAW41" s="75"/>
      <c r="PBK41" s="75"/>
      <c r="PBY41" s="75"/>
      <c r="PCM41" s="75"/>
      <c r="PDA41" s="75"/>
      <c r="PDO41" s="75"/>
      <c r="PEC41" s="75"/>
      <c r="PEQ41" s="75"/>
      <c r="PFE41" s="75"/>
      <c r="PFS41" s="75"/>
      <c r="PGG41" s="75"/>
      <c r="PGU41" s="75"/>
      <c r="PHI41" s="75"/>
      <c r="PHW41" s="75"/>
      <c r="PIK41" s="75"/>
      <c r="PIY41" s="75"/>
      <c r="PJM41" s="75"/>
      <c r="PKA41" s="75"/>
      <c r="PKO41" s="75"/>
      <c r="PLC41" s="75"/>
      <c r="PLQ41" s="75"/>
      <c r="PME41" s="75"/>
      <c r="PMS41" s="75"/>
      <c r="PNG41" s="75"/>
      <c r="PNU41" s="75"/>
      <c r="POI41" s="75"/>
      <c r="POW41" s="75"/>
      <c r="PPK41" s="75"/>
      <c r="PPY41" s="75"/>
      <c r="PQM41" s="75"/>
      <c r="PRA41" s="75"/>
      <c r="PRO41" s="75"/>
      <c r="PSC41" s="75"/>
      <c r="PSQ41" s="75"/>
      <c r="PTE41" s="75"/>
      <c r="PTS41" s="75"/>
      <c r="PUG41" s="75"/>
      <c r="PUU41" s="75"/>
      <c r="PVI41" s="75"/>
      <c r="PVW41" s="75"/>
      <c r="PWK41" s="75"/>
      <c r="PWY41" s="75"/>
      <c r="PXM41" s="75"/>
      <c r="PYA41" s="75"/>
      <c r="PYO41" s="75"/>
      <c r="PZC41" s="75"/>
      <c r="PZQ41" s="75"/>
      <c r="QAE41" s="75"/>
      <c r="QAS41" s="75"/>
      <c r="QBG41" s="75"/>
      <c r="QBU41" s="75"/>
      <c r="QCI41" s="75"/>
      <c r="QCW41" s="75"/>
      <c r="QDK41" s="75"/>
      <c r="QDY41" s="75"/>
      <c r="QEM41" s="75"/>
      <c r="QFA41" s="75"/>
      <c r="QFO41" s="75"/>
      <c r="QGC41" s="75"/>
      <c r="QGQ41" s="75"/>
      <c r="QHE41" s="75"/>
      <c r="QHS41" s="75"/>
      <c r="QIG41" s="75"/>
      <c r="QIU41" s="75"/>
      <c r="QJI41" s="75"/>
      <c r="QJW41" s="75"/>
      <c r="QKK41" s="75"/>
      <c r="QKY41" s="75"/>
      <c r="QLM41" s="75"/>
      <c r="QMA41" s="75"/>
      <c r="QMO41" s="75"/>
      <c r="QNC41" s="75"/>
      <c r="QNQ41" s="75"/>
      <c r="QOE41" s="75"/>
      <c r="QOS41" s="75"/>
      <c r="QPG41" s="75"/>
      <c r="QPU41" s="75"/>
      <c r="QQI41" s="75"/>
      <c r="QQW41" s="75"/>
      <c r="QRK41" s="75"/>
      <c r="QRY41" s="75"/>
      <c r="QSM41" s="75"/>
      <c r="QTA41" s="75"/>
      <c r="QTO41" s="75"/>
      <c r="QUC41" s="75"/>
      <c r="QUQ41" s="75"/>
      <c r="QVE41" s="75"/>
      <c r="QVS41" s="75"/>
      <c r="QWG41" s="75"/>
      <c r="QWU41" s="75"/>
      <c r="QXI41" s="75"/>
      <c r="QXW41" s="75"/>
      <c r="QYK41" s="75"/>
      <c r="QYY41" s="75"/>
      <c r="QZM41" s="75"/>
      <c r="RAA41" s="75"/>
      <c r="RAO41" s="75"/>
      <c r="RBC41" s="75"/>
      <c r="RBQ41" s="75"/>
      <c r="RCE41" s="75"/>
      <c r="RCS41" s="75"/>
      <c r="RDG41" s="75"/>
      <c r="RDU41" s="75"/>
      <c r="REI41" s="75"/>
      <c r="REW41" s="75"/>
      <c r="RFK41" s="75"/>
      <c r="RFY41" s="75"/>
      <c r="RGM41" s="75"/>
      <c r="RHA41" s="75"/>
      <c r="RHO41" s="75"/>
      <c r="RIC41" s="75"/>
      <c r="RIQ41" s="75"/>
      <c r="RJE41" s="75"/>
      <c r="RJS41" s="75"/>
      <c r="RKG41" s="75"/>
      <c r="RKU41" s="75"/>
      <c r="RLI41" s="75"/>
      <c r="RLW41" s="75"/>
      <c r="RMK41" s="75"/>
      <c r="RMY41" s="75"/>
      <c r="RNM41" s="75"/>
      <c r="ROA41" s="75"/>
      <c r="ROO41" s="75"/>
      <c r="RPC41" s="75"/>
      <c r="RPQ41" s="75"/>
      <c r="RQE41" s="75"/>
      <c r="RQS41" s="75"/>
      <c r="RRG41" s="75"/>
      <c r="RRU41" s="75"/>
      <c r="RSI41" s="75"/>
      <c r="RSW41" s="75"/>
      <c r="RTK41" s="75"/>
      <c r="RTY41" s="75"/>
      <c r="RUM41" s="75"/>
      <c r="RVA41" s="75"/>
      <c r="RVO41" s="75"/>
      <c r="RWC41" s="75"/>
      <c r="RWQ41" s="75"/>
      <c r="RXE41" s="75"/>
      <c r="RXS41" s="75"/>
      <c r="RYG41" s="75"/>
      <c r="RYU41" s="75"/>
      <c r="RZI41" s="75"/>
      <c r="RZW41" s="75"/>
      <c r="SAK41" s="75"/>
      <c r="SAY41" s="75"/>
      <c r="SBM41" s="75"/>
      <c r="SCA41" s="75"/>
      <c r="SCO41" s="75"/>
      <c r="SDC41" s="75"/>
      <c r="SDQ41" s="75"/>
      <c r="SEE41" s="75"/>
      <c r="SES41" s="75"/>
      <c r="SFG41" s="75"/>
      <c r="SFU41" s="75"/>
      <c r="SGI41" s="75"/>
      <c r="SGW41" s="75"/>
      <c r="SHK41" s="75"/>
      <c r="SHY41" s="75"/>
      <c r="SIM41" s="75"/>
      <c r="SJA41" s="75"/>
      <c r="SJO41" s="75"/>
      <c r="SKC41" s="75"/>
      <c r="SKQ41" s="75"/>
      <c r="SLE41" s="75"/>
      <c r="SLS41" s="75"/>
      <c r="SMG41" s="75"/>
      <c r="SMU41" s="75"/>
      <c r="SNI41" s="75"/>
      <c r="SNW41" s="75"/>
      <c r="SOK41" s="75"/>
      <c r="SOY41" s="75"/>
      <c r="SPM41" s="75"/>
      <c r="SQA41" s="75"/>
      <c r="SQO41" s="75"/>
      <c r="SRC41" s="75"/>
      <c r="SRQ41" s="75"/>
      <c r="SSE41" s="75"/>
      <c r="SSS41" s="75"/>
      <c r="STG41" s="75"/>
      <c r="STU41" s="75"/>
      <c r="SUI41" s="75"/>
      <c r="SUW41" s="75"/>
      <c r="SVK41" s="75"/>
      <c r="SVY41" s="75"/>
      <c r="SWM41" s="75"/>
      <c r="SXA41" s="75"/>
      <c r="SXO41" s="75"/>
      <c r="SYC41" s="75"/>
      <c r="SYQ41" s="75"/>
      <c r="SZE41" s="75"/>
      <c r="SZS41" s="75"/>
      <c r="TAG41" s="75"/>
      <c r="TAU41" s="75"/>
      <c r="TBI41" s="75"/>
      <c r="TBW41" s="75"/>
      <c r="TCK41" s="75"/>
      <c r="TCY41" s="75"/>
      <c r="TDM41" s="75"/>
      <c r="TEA41" s="75"/>
      <c r="TEO41" s="75"/>
      <c r="TFC41" s="75"/>
      <c r="TFQ41" s="75"/>
      <c r="TGE41" s="75"/>
      <c r="TGS41" s="75"/>
      <c r="THG41" s="75"/>
      <c r="THU41" s="75"/>
      <c r="TII41" s="75"/>
      <c r="TIW41" s="75"/>
      <c r="TJK41" s="75"/>
      <c r="TJY41" s="75"/>
      <c r="TKM41" s="75"/>
      <c r="TLA41" s="75"/>
      <c r="TLO41" s="75"/>
      <c r="TMC41" s="75"/>
      <c r="TMQ41" s="75"/>
      <c r="TNE41" s="75"/>
      <c r="TNS41" s="75"/>
      <c r="TOG41" s="75"/>
      <c r="TOU41" s="75"/>
      <c r="TPI41" s="75"/>
      <c r="TPW41" s="75"/>
      <c r="TQK41" s="75"/>
      <c r="TQY41" s="75"/>
      <c r="TRM41" s="75"/>
      <c r="TSA41" s="75"/>
      <c r="TSO41" s="75"/>
      <c r="TTC41" s="75"/>
      <c r="TTQ41" s="75"/>
      <c r="TUE41" s="75"/>
      <c r="TUS41" s="75"/>
      <c r="TVG41" s="75"/>
      <c r="TVU41" s="75"/>
      <c r="TWI41" s="75"/>
      <c r="TWW41" s="75"/>
      <c r="TXK41" s="75"/>
      <c r="TXY41" s="75"/>
      <c r="TYM41" s="75"/>
      <c r="TZA41" s="75"/>
      <c r="TZO41" s="75"/>
      <c r="UAC41" s="75"/>
      <c r="UAQ41" s="75"/>
      <c r="UBE41" s="75"/>
      <c r="UBS41" s="75"/>
      <c r="UCG41" s="75"/>
      <c r="UCU41" s="75"/>
      <c r="UDI41" s="75"/>
      <c r="UDW41" s="75"/>
      <c r="UEK41" s="75"/>
      <c r="UEY41" s="75"/>
      <c r="UFM41" s="75"/>
      <c r="UGA41" s="75"/>
      <c r="UGO41" s="75"/>
      <c r="UHC41" s="75"/>
      <c r="UHQ41" s="75"/>
      <c r="UIE41" s="75"/>
      <c r="UIS41" s="75"/>
      <c r="UJG41" s="75"/>
      <c r="UJU41" s="75"/>
      <c r="UKI41" s="75"/>
      <c r="UKW41" s="75"/>
      <c r="ULK41" s="75"/>
      <c r="ULY41" s="75"/>
      <c r="UMM41" s="75"/>
      <c r="UNA41" s="75"/>
      <c r="UNO41" s="75"/>
      <c r="UOC41" s="75"/>
      <c r="UOQ41" s="75"/>
      <c r="UPE41" s="75"/>
      <c r="UPS41" s="75"/>
      <c r="UQG41" s="75"/>
      <c r="UQU41" s="75"/>
      <c r="URI41" s="75"/>
      <c r="URW41" s="75"/>
      <c r="USK41" s="75"/>
      <c r="USY41" s="75"/>
      <c r="UTM41" s="75"/>
      <c r="UUA41" s="75"/>
      <c r="UUO41" s="75"/>
      <c r="UVC41" s="75"/>
      <c r="UVQ41" s="75"/>
      <c r="UWE41" s="75"/>
      <c r="UWS41" s="75"/>
      <c r="UXG41" s="75"/>
      <c r="UXU41" s="75"/>
      <c r="UYI41" s="75"/>
      <c r="UYW41" s="75"/>
      <c r="UZK41" s="75"/>
      <c r="UZY41" s="75"/>
      <c r="VAM41" s="75"/>
      <c r="VBA41" s="75"/>
      <c r="VBO41" s="75"/>
      <c r="VCC41" s="75"/>
      <c r="VCQ41" s="75"/>
      <c r="VDE41" s="75"/>
      <c r="VDS41" s="75"/>
      <c r="VEG41" s="75"/>
      <c r="VEU41" s="75"/>
      <c r="VFI41" s="75"/>
      <c r="VFW41" s="75"/>
      <c r="VGK41" s="75"/>
      <c r="VGY41" s="75"/>
      <c r="VHM41" s="75"/>
      <c r="VIA41" s="75"/>
      <c r="VIO41" s="75"/>
      <c r="VJC41" s="75"/>
      <c r="VJQ41" s="75"/>
      <c r="VKE41" s="75"/>
      <c r="VKS41" s="75"/>
      <c r="VLG41" s="75"/>
      <c r="VLU41" s="75"/>
      <c r="VMI41" s="75"/>
      <c r="VMW41" s="75"/>
      <c r="VNK41" s="75"/>
      <c r="VNY41" s="75"/>
      <c r="VOM41" s="75"/>
      <c r="VPA41" s="75"/>
      <c r="VPO41" s="75"/>
      <c r="VQC41" s="75"/>
      <c r="VQQ41" s="75"/>
      <c r="VRE41" s="75"/>
      <c r="VRS41" s="75"/>
      <c r="VSG41" s="75"/>
      <c r="VSU41" s="75"/>
      <c r="VTI41" s="75"/>
      <c r="VTW41" s="75"/>
      <c r="VUK41" s="75"/>
      <c r="VUY41" s="75"/>
      <c r="VVM41" s="75"/>
      <c r="VWA41" s="75"/>
      <c r="VWO41" s="75"/>
      <c r="VXC41" s="75"/>
      <c r="VXQ41" s="75"/>
      <c r="VYE41" s="75"/>
      <c r="VYS41" s="75"/>
      <c r="VZG41" s="75"/>
      <c r="VZU41" s="75"/>
      <c r="WAI41" s="75"/>
      <c r="WAW41" s="75"/>
      <c r="WBK41" s="75"/>
      <c r="WBY41" s="75"/>
      <c r="WCM41" s="75"/>
      <c r="WDA41" s="75"/>
      <c r="WDO41" s="75"/>
      <c r="WEC41" s="75"/>
      <c r="WEQ41" s="75"/>
      <c r="WFE41" s="75"/>
      <c r="WFS41" s="75"/>
      <c r="WGG41" s="75"/>
      <c r="WGU41" s="75"/>
      <c r="WHI41" s="75"/>
      <c r="WHW41" s="75"/>
      <c r="WIK41" s="75"/>
      <c r="WIY41" s="75"/>
      <c r="WJM41" s="75"/>
      <c r="WKA41" s="75"/>
      <c r="WKO41" s="75"/>
      <c r="WLC41" s="75"/>
      <c r="WLQ41" s="75"/>
      <c r="WME41" s="75"/>
      <c r="WMS41" s="75"/>
      <c r="WNG41" s="75"/>
      <c r="WNU41" s="75"/>
      <c r="WOI41" s="75"/>
      <c r="WOW41" s="75"/>
      <c r="WPK41" s="75"/>
      <c r="WPY41" s="75"/>
      <c r="WQM41" s="75"/>
      <c r="WRA41" s="75"/>
      <c r="WRO41" s="75"/>
      <c r="WSC41" s="75"/>
      <c r="WSQ41" s="75"/>
      <c r="WTE41" s="75"/>
      <c r="WTS41" s="75"/>
      <c r="WUG41" s="75"/>
      <c r="WUU41" s="75"/>
      <c r="WVI41" s="75"/>
      <c r="WVW41" s="75"/>
      <c r="WWK41" s="75"/>
      <c r="WWY41" s="75"/>
      <c r="WXM41" s="75"/>
      <c r="WYA41" s="75"/>
      <c r="WYO41" s="75"/>
      <c r="WZC41" s="75"/>
      <c r="WZQ41" s="75"/>
      <c r="XAE41" s="75"/>
      <c r="XAS41" s="75"/>
      <c r="XBG41" s="75"/>
      <c r="XBU41" s="75"/>
      <c r="XCI41" s="75"/>
      <c r="XCW41" s="75"/>
      <c r="XDK41" s="75"/>
      <c r="XDY41" s="75"/>
      <c r="XEM41" s="75"/>
      <c r="XFA41" s="75"/>
    </row>
    <row r="42" spans="1:1023 1037:2045 2059:3067 3081:4089 4103:5111 5125:6133 6147:7155 7169:8191 8205:9213 9227:10235 10249:11257 11271:12279 12293:13301 13315:14323 14337:15359 15373:16381" s="74" customFormat="1" ht="12.75" customHeight="1" x14ac:dyDescent="0.2">
      <c r="A42" s="136" t="s">
        <v>54</v>
      </c>
      <c r="B42" s="94">
        <f>B43+B44</f>
        <v>0</v>
      </c>
      <c r="C42" s="94">
        <f t="shared" ref="C42:BC42" si="21">C43+C44</f>
        <v>0</v>
      </c>
      <c r="D42" s="94">
        <f t="shared" si="21"/>
        <v>0</v>
      </c>
      <c r="E42" s="94">
        <f t="shared" si="21"/>
        <v>0</v>
      </c>
      <c r="F42" s="94">
        <f t="shared" si="21"/>
        <v>22.046219999999998</v>
      </c>
      <c r="G42" s="94">
        <f t="shared" si="21"/>
        <v>26.455463999999999</v>
      </c>
      <c r="H42" s="94">
        <f t="shared" si="21"/>
        <v>26.455463999999999</v>
      </c>
      <c r="I42" s="94">
        <f t="shared" si="21"/>
        <v>22.046219999999998</v>
      </c>
      <c r="J42" s="94">
        <f t="shared" si="21"/>
        <v>22.046219999999998</v>
      </c>
      <c r="K42" s="94">
        <f t="shared" si="21"/>
        <v>22.046219999999998</v>
      </c>
      <c r="L42" s="94">
        <f t="shared" si="21"/>
        <v>26.455463999999999</v>
      </c>
      <c r="M42" s="94">
        <f t="shared" si="21"/>
        <v>22.046219999999998</v>
      </c>
      <c r="N42" s="94">
        <f t="shared" si="21"/>
        <v>22.046219999999998</v>
      </c>
      <c r="O42" s="94">
        <f t="shared" si="21"/>
        <v>22.046219999999998</v>
      </c>
      <c r="P42" s="94">
        <f t="shared" si="21"/>
        <v>22.046219999999998</v>
      </c>
      <c r="Q42" s="94">
        <f t="shared" si="21"/>
        <v>22.046219999999998</v>
      </c>
      <c r="R42" s="94">
        <f t="shared" si="21"/>
        <v>-17.163113606557381</v>
      </c>
      <c r="S42" s="94">
        <f t="shared" si="21"/>
        <v>-100.33597067405285</v>
      </c>
      <c r="T42" s="94">
        <f t="shared" si="21"/>
        <v>-48.614579211193032</v>
      </c>
      <c r="U42" s="94">
        <f t="shared" si="21"/>
        <v>-0.62174065573771742</v>
      </c>
      <c r="V42" s="94">
        <f t="shared" si="21"/>
        <v>33.9736340189678</v>
      </c>
      <c r="W42" s="94">
        <f t="shared" si="21"/>
        <v>41.299520934955247</v>
      </c>
      <c r="X42" s="94">
        <f t="shared" si="21"/>
        <v>19.935022607987097</v>
      </c>
      <c r="Y42" s="94">
        <f t="shared" si="21"/>
        <v>8681.4524873336086</v>
      </c>
      <c r="Z42" s="94">
        <f t="shared" si="21"/>
        <v>9417.0973420057653</v>
      </c>
      <c r="AA42" s="94">
        <f t="shared" si="21"/>
        <v>10760.857230008824</v>
      </c>
      <c r="AB42" s="94">
        <f t="shared" si="21"/>
        <v>9197.5595025995171</v>
      </c>
      <c r="AC42" s="96">
        <f t="shared" si="21"/>
        <v>10540.046647519812</v>
      </c>
      <c r="AD42" s="96">
        <f t="shared" si="21"/>
        <v>13041.364850341017</v>
      </c>
      <c r="AE42" s="96">
        <f t="shared" si="21"/>
        <v>13280.928359664311</v>
      </c>
      <c r="AF42" s="96">
        <f t="shared" si="21"/>
        <v>12194.74328108376</v>
      </c>
      <c r="AG42" s="96">
        <f t="shared" si="21"/>
        <v>12368.25940440557</v>
      </c>
      <c r="AH42" s="96">
        <f t="shared" si="21"/>
        <v>15141.415171956043</v>
      </c>
      <c r="AI42" s="96">
        <f t="shared" si="21"/>
        <v>14945.309833977262</v>
      </c>
      <c r="AJ42" s="96">
        <f t="shared" si="21"/>
        <v>15076.037383156248</v>
      </c>
      <c r="AK42" s="96">
        <f t="shared" si="21"/>
        <v>16875.520282683006</v>
      </c>
      <c r="AL42" s="96">
        <f t="shared" si="21"/>
        <v>17904.689099474148</v>
      </c>
      <c r="AM42" s="96">
        <f t="shared" si="21"/>
        <v>20682.272272523522</v>
      </c>
      <c r="AN42" s="96">
        <f t="shared" si="21"/>
        <v>20814.452740684526</v>
      </c>
      <c r="AO42" s="96">
        <f t="shared" si="21"/>
        <v>22821.968343237648</v>
      </c>
      <c r="AP42" s="96">
        <f t="shared" si="21"/>
        <v>23428.276429558835</v>
      </c>
      <c r="AQ42" s="96">
        <f t="shared" si="21"/>
        <v>19971.417356904407</v>
      </c>
      <c r="AR42" s="96">
        <f t="shared" si="21"/>
        <v>21885.113396185319</v>
      </c>
      <c r="AS42" s="96">
        <f t="shared" si="21"/>
        <v>23960.720106100875</v>
      </c>
      <c r="AT42" s="96">
        <f t="shared" si="21"/>
        <v>22640.465862344001</v>
      </c>
      <c r="AU42" s="96">
        <f t="shared" si="21"/>
        <v>20532.957770145262</v>
      </c>
      <c r="AV42" s="96">
        <f t="shared" si="21"/>
        <v>20799.823344501303</v>
      </c>
      <c r="AW42" s="96">
        <f t="shared" si="21"/>
        <v>21080.651991788956</v>
      </c>
      <c r="AX42" s="96">
        <f t="shared" si="21"/>
        <v>20629.949569941127</v>
      </c>
      <c r="AY42" s="96">
        <f t="shared" si="21"/>
        <v>20413.011160740556</v>
      </c>
      <c r="AZ42" s="96">
        <f t="shared" si="21"/>
        <v>21650.849515744296</v>
      </c>
      <c r="BA42" s="96">
        <f t="shared" si="21"/>
        <v>21126.097749668232</v>
      </c>
      <c r="BB42" s="96">
        <f t="shared" si="21"/>
        <v>24045.086122814158</v>
      </c>
      <c r="BC42" s="96">
        <f t="shared" si="21"/>
        <v>22360.865651087548</v>
      </c>
      <c r="BD42" s="96">
        <f>BD43+BD44</f>
        <v>23953.829918390758</v>
      </c>
      <c r="BE42" s="96">
        <f>BE43+BE44</f>
        <v>23376.048407775721</v>
      </c>
      <c r="BS42" s="75"/>
      <c r="CG42" s="75"/>
      <c r="CU42" s="75"/>
      <c r="DI42" s="75"/>
      <c r="DW42" s="75"/>
      <c r="EK42" s="75"/>
      <c r="EY42" s="75"/>
      <c r="FM42" s="75"/>
      <c r="GA42" s="75"/>
      <c r="GO42" s="75"/>
      <c r="HC42" s="75"/>
      <c r="HQ42" s="75"/>
      <c r="IE42" s="75"/>
      <c r="IS42" s="75"/>
      <c r="JG42" s="75"/>
      <c r="JU42" s="75"/>
      <c r="KI42" s="75"/>
      <c r="KW42" s="75"/>
      <c r="LK42" s="75"/>
      <c r="LY42" s="75"/>
      <c r="MM42" s="75"/>
      <c r="NA42" s="75"/>
      <c r="NO42" s="75"/>
      <c r="OC42" s="75"/>
      <c r="OQ42" s="75"/>
      <c r="PE42" s="75"/>
      <c r="PS42" s="75"/>
      <c r="QG42" s="75"/>
      <c r="QU42" s="75"/>
      <c r="RI42" s="75"/>
      <c r="RW42" s="75"/>
      <c r="SK42" s="75"/>
      <c r="SY42" s="75"/>
      <c r="TM42" s="75"/>
      <c r="UA42" s="75"/>
      <c r="UO42" s="75"/>
      <c r="VC42" s="75"/>
      <c r="VQ42" s="75"/>
      <c r="WE42" s="75"/>
      <c r="WS42" s="75"/>
      <c r="XG42" s="75"/>
      <c r="XU42" s="75"/>
      <c r="YI42" s="75"/>
      <c r="YW42" s="75"/>
      <c r="ZK42" s="75"/>
      <c r="ZY42" s="75"/>
      <c r="AAM42" s="75"/>
      <c r="ABA42" s="75"/>
      <c r="ABO42" s="75"/>
      <c r="ACC42" s="75"/>
      <c r="ACQ42" s="75"/>
      <c r="ADE42" s="75"/>
      <c r="ADS42" s="75"/>
      <c r="AEG42" s="75"/>
      <c r="AEU42" s="75"/>
      <c r="AFI42" s="75"/>
      <c r="AFW42" s="75"/>
      <c r="AGK42" s="75"/>
      <c r="AGY42" s="75"/>
      <c r="AHM42" s="75"/>
      <c r="AIA42" s="75"/>
      <c r="AIO42" s="75"/>
      <c r="AJC42" s="75"/>
      <c r="AJQ42" s="75"/>
      <c r="AKE42" s="75"/>
      <c r="AKS42" s="75"/>
      <c r="ALG42" s="75"/>
      <c r="ALU42" s="75"/>
      <c r="AMI42" s="75"/>
      <c r="AMW42" s="75"/>
      <c r="ANK42" s="75"/>
      <c r="ANY42" s="75"/>
      <c r="AOM42" s="75"/>
      <c r="APA42" s="75"/>
      <c r="APO42" s="75"/>
      <c r="AQC42" s="75"/>
      <c r="AQQ42" s="75"/>
      <c r="ARE42" s="75"/>
      <c r="ARS42" s="75"/>
      <c r="ASG42" s="75"/>
      <c r="ASU42" s="75"/>
      <c r="ATI42" s="75"/>
      <c r="ATW42" s="75"/>
      <c r="AUK42" s="75"/>
      <c r="AUY42" s="75"/>
      <c r="AVM42" s="75"/>
      <c r="AWA42" s="75"/>
      <c r="AWO42" s="75"/>
      <c r="AXC42" s="75"/>
      <c r="AXQ42" s="75"/>
      <c r="AYE42" s="75"/>
      <c r="AYS42" s="75"/>
      <c r="AZG42" s="75"/>
      <c r="AZU42" s="75"/>
      <c r="BAI42" s="75"/>
      <c r="BAW42" s="75"/>
      <c r="BBK42" s="75"/>
      <c r="BBY42" s="75"/>
      <c r="BCM42" s="75"/>
      <c r="BDA42" s="75"/>
      <c r="BDO42" s="75"/>
      <c r="BEC42" s="75"/>
      <c r="BEQ42" s="75"/>
      <c r="BFE42" s="75"/>
      <c r="BFS42" s="75"/>
      <c r="BGG42" s="75"/>
      <c r="BGU42" s="75"/>
      <c r="BHI42" s="75"/>
      <c r="BHW42" s="75"/>
      <c r="BIK42" s="75"/>
      <c r="BIY42" s="75"/>
      <c r="BJM42" s="75"/>
      <c r="BKA42" s="75"/>
      <c r="BKO42" s="75"/>
      <c r="BLC42" s="75"/>
      <c r="BLQ42" s="75"/>
      <c r="BME42" s="75"/>
      <c r="BMS42" s="75"/>
      <c r="BNG42" s="75"/>
      <c r="BNU42" s="75"/>
      <c r="BOI42" s="75"/>
      <c r="BOW42" s="75"/>
      <c r="BPK42" s="75"/>
      <c r="BPY42" s="75"/>
      <c r="BQM42" s="75"/>
      <c r="BRA42" s="75"/>
      <c r="BRO42" s="75"/>
      <c r="BSC42" s="75"/>
      <c r="BSQ42" s="75"/>
      <c r="BTE42" s="75"/>
      <c r="BTS42" s="75"/>
      <c r="BUG42" s="75"/>
      <c r="BUU42" s="75"/>
      <c r="BVI42" s="75"/>
      <c r="BVW42" s="75"/>
      <c r="BWK42" s="75"/>
      <c r="BWY42" s="75"/>
      <c r="BXM42" s="75"/>
      <c r="BYA42" s="75"/>
      <c r="BYO42" s="75"/>
      <c r="BZC42" s="75"/>
      <c r="BZQ42" s="75"/>
      <c r="CAE42" s="75"/>
      <c r="CAS42" s="75"/>
      <c r="CBG42" s="75"/>
      <c r="CBU42" s="75"/>
      <c r="CCI42" s="75"/>
      <c r="CCW42" s="75"/>
      <c r="CDK42" s="75"/>
      <c r="CDY42" s="75"/>
      <c r="CEM42" s="75"/>
      <c r="CFA42" s="75"/>
      <c r="CFO42" s="75"/>
      <c r="CGC42" s="75"/>
      <c r="CGQ42" s="75"/>
      <c r="CHE42" s="75"/>
      <c r="CHS42" s="75"/>
      <c r="CIG42" s="75"/>
      <c r="CIU42" s="75"/>
      <c r="CJI42" s="75"/>
      <c r="CJW42" s="75"/>
      <c r="CKK42" s="75"/>
      <c r="CKY42" s="75"/>
      <c r="CLM42" s="75"/>
      <c r="CMA42" s="75"/>
      <c r="CMO42" s="75"/>
      <c r="CNC42" s="75"/>
      <c r="CNQ42" s="75"/>
      <c r="COE42" s="75"/>
      <c r="COS42" s="75"/>
      <c r="CPG42" s="75"/>
      <c r="CPU42" s="75"/>
      <c r="CQI42" s="75"/>
      <c r="CQW42" s="75"/>
      <c r="CRK42" s="75"/>
      <c r="CRY42" s="75"/>
      <c r="CSM42" s="75"/>
      <c r="CTA42" s="75"/>
      <c r="CTO42" s="75"/>
      <c r="CUC42" s="75"/>
      <c r="CUQ42" s="75"/>
      <c r="CVE42" s="75"/>
      <c r="CVS42" s="75"/>
      <c r="CWG42" s="75"/>
      <c r="CWU42" s="75"/>
      <c r="CXI42" s="75"/>
      <c r="CXW42" s="75"/>
      <c r="CYK42" s="75"/>
      <c r="CYY42" s="75"/>
      <c r="CZM42" s="75"/>
      <c r="DAA42" s="75"/>
      <c r="DAO42" s="75"/>
      <c r="DBC42" s="75"/>
      <c r="DBQ42" s="75"/>
      <c r="DCE42" s="75"/>
      <c r="DCS42" s="75"/>
      <c r="DDG42" s="75"/>
      <c r="DDU42" s="75"/>
      <c r="DEI42" s="75"/>
      <c r="DEW42" s="75"/>
      <c r="DFK42" s="75"/>
      <c r="DFY42" s="75"/>
      <c r="DGM42" s="75"/>
      <c r="DHA42" s="75"/>
      <c r="DHO42" s="75"/>
      <c r="DIC42" s="75"/>
      <c r="DIQ42" s="75"/>
      <c r="DJE42" s="75"/>
      <c r="DJS42" s="75"/>
      <c r="DKG42" s="75"/>
      <c r="DKU42" s="75"/>
      <c r="DLI42" s="75"/>
      <c r="DLW42" s="75"/>
      <c r="DMK42" s="75"/>
      <c r="DMY42" s="75"/>
      <c r="DNM42" s="75"/>
      <c r="DOA42" s="75"/>
      <c r="DOO42" s="75"/>
      <c r="DPC42" s="75"/>
      <c r="DPQ42" s="75"/>
      <c r="DQE42" s="75"/>
      <c r="DQS42" s="75"/>
      <c r="DRG42" s="75"/>
      <c r="DRU42" s="75"/>
      <c r="DSI42" s="75"/>
      <c r="DSW42" s="75"/>
      <c r="DTK42" s="75"/>
      <c r="DTY42" s="75"/>
      <c r="DUM42" s="75"/>
      <c r="DVA42" s="75"/>
      <c r="DVO42" s="75"/>
      <c r="DWC42" s="75"/>
      <c r="DWQ42" s="75"/>
      <c r="DXE42" s="75"/>
      <c r="DXS42" s="75"/>
      <c r="DYG42" s="75"/>
      <c r="DYU42" s="75"/>
      <c r="DZI42" s="75"/>
      <c r="DZW42" s="75"/>
      <c r="EAK42" s="75"/>
      <c r="EAY42" s="75"/>
      <c r="EBM42" s="75"/>
      <c r="ECA42" s="75"/>
      <c r="ECO42" s="75"/>
      <c r="EDC42" s="75"/>
      <c r="EDQ42" s="75"/>
      <c r="EEE42" s="75"/>
      <c r="EES42" s="75"/>
      <c r="EFG42" s="75"/>
      <c r="EFU42" s="75"/>
      <c r="EGI42" s="75"/>
      <c r="EGW42" s="75"/>
      <c r="EHK42" s="75"/>
      <c r="EHY42" s="75"/>
      <c r="EIM42" s="75"/>
      <c r="EJA42" s="75"/>
      <c r="EJO42" s="75"/>
      <c r="EKC42" s="75"/>
      <c r="EKQ42" s="75"/>
      <c r="ELE42" s="75"/>
      <c r="ELS42" s="75"/>
      <c r="EMG42" s="75"/>
      <c r="EMU42" s="75"/>
      <c r="ENI42" s="75"/>
      <c r="ENW42" s="75"/>
      <c r="EOK42" s="75"/>
      <c r="EOY42" s="75"/>
      <c r="EPM42" s="75"/>
      <c r="EQA42" s="75"/>
      <c r="EQO42" s="75"/>
      <c r="ERC42" s="75"/>
      <c r="ERQ42" s="75"/>
      <c r="ESE42" s="75"/>
      <c r="ESS42" s="75"/>
      <c r="ETG42" s="75"/>
      <c r="ETU42" s="75"/>
      <c r="EUI42" s="75"/>
      <c r="EUW42" s="75"/>
      <c r="EVK42" s="75"/>
      <c r="EVY42" s="75"/>
      <c r="EWM42" s="75"/>
      <c r="EXA42" s="75"/>
      <c r="EXO42" s="75"/>
      <c r="EYC42" s="75"/>
      <c r="EYQ42" s="75"/>
      <c r="EZE42" s="75"/>
      <c r="EZS42" s="75"/>
      <c r="FAG42" s="75"/>
      <c r="FAU42" s="75"/>
      <c r="FBI42" s="75"/>
      <c r="FBW42" s="75"/>
      <c r="FCK42" s="75"/>
      <c r="FCY42" s="75"/>
      <c r="FDM42" s="75"/>
      <c r="FEA42" s="75"/>
      <c r="FEO42" s="75"/>
      <c r="FFC42" s="75"/>
      <c r="FFQ42" s="75"/>
      <c r="FGE42" s="75"/>
      <c r="FGS42" s="75"/>
      <c r="FHG42" s="75"/>
      <c r="FHU42" s="75"/>
      <c r="FII42" s="75"/>
      <c r="FIW42" s="75"/>
      <c r="FJK42" s="75"/>
      <c r="FJY42" s="75"/>
      <c r="FKM42" s="75"/>
      <c r="FLA42" s="75"/>
      <c r="FLO42" s="75"/>
      <c r="FMC42" s="75"/>
      <c r="FMQ42" s="75"/>
      <c r="FNE42" s="75"/>
      <c r="FNS42" s="75"/>
      <c r="FOG42" s="75"/>
      <c r="FOU42" s="75"/>
      <c r="FPI42" s="75"/>
      <c r="FPW42" s="75"/>
      <c r="FQK42" s="75"/>
      <c r="FQY42" s="75"/>
      <c r="FRM42" s="75"/>
      <c r="FSA42" s="75"/>
      <c r="FSO42" s="75"/>
      <c r="FTC42" s="75"/>
      <c r="FTQ42" s="75"/>
      <c r="FUE42" s="75"/>
      <c r="FUS42" s="75"/>
      <c r="FVG42" s="75"/>
      <c r="FVU42" s="75"/>
      <c r="FWI42" s="75"/>
      <c r="FWW42" s="75"/>
      <c r="FXK42" s="75"/>
      <c r="FXY42" s="75"/>
      <c r="FYM42" s="75"/>
      <c r="FZA42" s="75"/>
      <c r="FZO42" s="75"/>
      <c r="GAC42" s="75"/>
      <c r="GAQ42" s="75"/>
      <c r="GBE42" s="75"/>
      <c r="GBS42" s="75"/>
      <c r="GCG42" s="75"/>
      <c r="GCU42" s="75"/>
      <c r="GDI42" s="75"/>
      <c r="GDW42" s="75"/>
      <c r="GEK42" s="75"/>
      <c r="GEY42" s="75"/>
      <c r="GFM42" s="75"/>
      <c r="GGA42" s="75"/>
      <c r="GGO42" s="75"/>
      <c r="GHC42" s="75"/>
      <c r="GHQ42" s="75"/>
      <c r="GIE42" s="75"/>
      <c r="GIS42" s="75"/>
      <c r="GJG42" s="75"/>
      <c r="GJU42" s="75"/>
      <c r="GKI42" s="75"/>
      <c r="GKW42" s="75"/>
      <c r="GLK42" s="75"/>
      <c r="GLY42" s="75"/>
      <c r="GMM42" s="75"/>
      <c r="GNA42" s="75"/>
      <c r="GNO42" s="75"/>
      <c r="GOC42" s="75"/>
      <c r="GOQ42" s="75"/>
      <c r="GPE42" s="75"/>
      <c r="GPS42" s="75"/>
      <c r="GQG42" s="75"/>
      <c r="GQU42" s="75"/>
      <c r="GRI42" s="75"/>
      <c r="GRW42" s="75"/>
      <c r="GSK42" s="75"/>
      <c r="GSY42" s="75"/>
      <c r="GTM42" s="75"/>
      <c r="GUA42" s="75"/>
      <c r="GUO42" s="75"/>
      <c r="GVC42" s="75"/>
      <c r="GVQ42" s="75"/>
      <c r="GWE42" s="75"/>
      <c r="GWS42" s="75"/>
      <c r="GXG42" s="75"/>
      <c r="GXU42" s="75"/>
      <c r="GYI42" s="75"/>
      <c r="GYW42" s="75"/>
      <c r="GZK42" s="75"/>
      <c r="GZY42" s="75"/>
      <c r="HAM42" s="75"/>
      <c r="HBA42" s="75"/>
      <c r="HBO42" s="75"/>
      <c r="HCC42" s="75"/>
      <c r="HCQ42" s="75"/>
      <c r="HDE42" s="75"/>
      <c r="HDS42" s="75"/>
      <c r="HEG42" s="75"/>
      <c r="HEU42" s="75"/>
      <c r="HFI42" s="75"/>
      <c r="HFW42" s="75"/>
      <c r="HGK42" s="75"/>
      <c r="HGY42" s="75"/>
      <c r="HHM42" s="75"/>
      <c r="HIA42" s="75"/>
      <c r="HIO42" s="75"/>
      <c r="HJC42" s="75"/>
      <c r="HJQ42" s="75"/>
      <c r="HKE42" s="75"/>
      <c r="HKS42" s="75"/>
      <c r="HLG42" s="75"/>
      <c r="HLU42" s="75"/>
      <c r="HMI42" s="75"/>
      <c r="HMW42" s="75"/>
      <c r="HNK42" s="75"/>
      <c r="HNY42" s="75"/>
      <c r="HOM42" s="75"/>
      <c r="HPA42" s="75"/>
      <c r="HPO42" s="75"/>
      <c r="HQC42" s="75"/>
      <c r="HQQ42" s="75"/>
      <c r="HRE42" s="75"/>
      <c r="HRS42" s="75"/>
      <c r="HSG42" s="75"/>
      <c r="HSU42" s="75"/>
      <c r="HTI42" s="75"/>
      <c r="HTW42" s="75"/>
      <c r="HUK42" s="75"/>
      <c r="HUY42" s="75"/>
      <c r="HVM42" s="75"/>
      <c r="HWA42" s="75"/>
      <c r="HWO42" s="75"/>
      <c r="HXC42" s="75"/>
      <c r="HXQ42" s="75"/>
      <c r="HYE42" s="75"/>
      <c r="HYS42" s="75"/>
      <c r="HZG42" s="75"/>
      <c r="HZU42" s="75"/>
      <c r="IAI42" s="75"/>
      <c r="IAW42" s="75"/>
      <c r="IBK42" s="75"/>
      <c r="IBY42" s="75"/>
      <c r="ICM42" s="75"/>
      <c r="IDA42" s="75"/>
      <c r="IDO42" s="75"/>
      <c r="IEC42" s="75"/>
      <c r="IEQ42" s="75"/>
      <c r="IFE42" s="75"/>
      <c r="IFS42" s="75"/>
      <c r="IGG42" s="75"/>
      <c r="IGU42" s="75"/>
      <c r="IHI42" s="75"/>
      <c r="IHW42" s="75"/>
      <c r="IIK42" s="75"/>
      <c r="IIY42" s="75"/>
      <c r="IJM42" s="75"/>
      <c r="IKA42" s="75"/>
      <c r="IKO42" s="75"/>
      <c r="ILC42" s="75"/>
      <c r="ILQ42" s="75"/>
      <c r="IME42" s="75"/>
      <c r="IMS42" s="75"/>
      <c r="ING42" s="75"/>
      <c r="INU42" s="75"/>
      <c r="IOI42" s="75"/>
      <c r="IOW42" s="75"/>
      <c r="IPK42" s="75"/>
      <c r="IPY42" s="75"/>
      <c r="IQM42" s="75"/>
      <c r="IRA42" s="75"/>
      <c r="IRO42" s="75"/>
      <c r="ISC42" s="75"/>
      <c r="ISQ42" s="75"/>
      <c r="ITE42" s="75"/>
      <c r="ITS42" s="75"/>
      <c r="IUG42" s="75"/>
      <c r="IUU42" s="75"/>
      <c r="IVI42" s="75"/>
      <c r="IVW42" s="75"/>
      <c r="IWK42" s="75"/>
      <c r="IWY42" s="75"/>
      <c r="IXM42" s="75"/>
      <c r="IYA42" s="75"/>
      <c r="IYO42" s="75"/>
      <c r="IZC42" s="75"/>
      <c r="IZQ42" s="75"/>
      <c r="JAE42" s="75"/>
      <c r="JAS42" s="75"/>
      <c r="JBG42" s="75"/>
      <c r="JBU42" s="75"/>
      <c r="JCI42" s="75"/>
      <c r="JCW42" s="75"/>
      <c r="JDK42" s="75"/>
      <c r="JDY42" s="75"/>
      <c r="JEM42" s="75"/>
      <c r="JFA42" s="75"/>
      <c r="JFO42" s="75"/>
      <c r="JGC42" s="75"/>
      <c r="JGQ42" s="75"/>
      <c r="JHE42" s="75"/>
      <c r="JHS42" s="75"/>
      <c r="JIG42" s="75"/>
      <c r="JIU42" s="75"/>
      <c r="JJI42" s="75"/>
      <c r="JJW42" s="75"/>
      <c r="JKK42" s="75"/>
      <c r="JKY42" s="75"/>
      <c r="JLM42" s="75"/>
      <c r="JMA42" s="75"/>
      <c r="JMO42" s="75"/>
      <c r="JNC42" s="75"/>
      <c r="JNQ42" s="75"/>
      <c r="JOE42" s="75"/>
      <c r="JOS42" s="75"/>
      <c r="JPG42" s="75"/>
      <c r="JPU42" s="75"/>
      <c r="JQI42" s="75"/>
      <c r="JQW42" s="75"/>
      <c r="JRK42" s="75"/>
      <c r="JRY42" s="75"/>
      <c r="JSM42" s="75"/>
      <c r="JTA42" s="75"/>
      <c r="JTO42" s="75"/>
      <c r="JUC42" s="75"/>
      <c r="JUQ42" s="75"/>
      <c r="JVE42" s="75"/>
      <c r="JVS42" s="75"/>
      <c r="JWG42" s="75"/>
      <c r="JWU42" s="75"/>
      <c r="JXI42" s="75"/>
      <c r="JXW42" s="75"/>
      <c r="JYK42" s="75"/>
      <c r="JYY42" s="75"/>
      <c r="JZM42" s="75"/>
      <c r="KAA42" s="75"/>
      <c r="KAO42" s="75"/>
      <c r="KBC42" s="75"/>
      <c r="KBQ42" s="75"/>
      <c r="KCE42" s="75"/>
      <c r="KCS42" s="75"/>
      <c r="KDG42" s="75"/>
      <c r="KDU42" s="75"/>
      <c r="KEI42" s="75"/>
      <c r="KEW42" s="75"/>
      <c r="KFK42" s="75"/>
      <c r="KFY42" s="75"/>
      <c r="KGM42" s="75"/>
      <c r="KHA42" s="75"/>
      <c r="KHO42" s="75"/>
      <c r="KIC42" s="75"/>
      <c r="KIQ42" s="75"/>
      <c r="KJE42" s="75"/>
      <c r="KJS42" s="75"/>
      <c r="KKG42" s="75"/>
      <c r="KKU42" s="75"/>
      <c r="KLI42" s="75"/>
      <c r="KLW42" s="75"/>
      <c r="KMK42" s="75"/>
      <c r="KMY42" s="75"/>
      <c r="KNM42" s="75"/>
      <c r="KOA42" s="75"/>
      <c r="KOO42" s="75"/>
      <c r="KPC42" s="75"/>
      <c r="KPQ42" s="75"/>
      <c r="KQE42" s="75"/>
      <c r="KQS42" s="75"/>
      <c r="KRG42" s="75"/>
      <c r="KRU42" s="75"/>
      <c r="KSI42" s="75"/>
      <c r="KSW42" s="75"/>
      <c r="KTK42" s="75"/>
      <c r="KTY42" s="75"/>
      <c r="KUM42" s="75"/>
      <c r="KVA42" s="75"/>
      <c r="KVO42" s="75"/>
      <c r="KWC42" s="75"/>
      <c r="KWQ42" s="75"/>
      <c r="KXE42" s="75"/>
      <c r="KXS42" s="75"/>
      <c r="KYG42" s="75"/>
      <c r="KYU42" s="75"/>
      <c r="KZI42" s="75"/>
      <c r="KZW42" s="75"/>
      <c r="LAK42" s="75"/>
      <c r="LAY42" s="75"/>
      <c r="LBM42" s="75"/>
      <c r="LCA42" s="75"/>
      <c r="LCO42" s="75"/>
      <c r="LDC42" s="75"/>
      <c r="LDQ42" s="75"/>
      <c r="LEE42" s="75"/>
      <c r="LES42" s="75"/>
      <c r="LFG42" s="75"/>
      <c r="LFU42" s="75"/>
      <c r="LGI42" s="75"/>
      <c r="LGW42" s="75"/>
      <c r="LHK42" s="75"/>
      <c r="LHY42" s="75"/>
      <c r="LIM42" s="75"/>
      <c r="LJA42" s="75"/>
      <c r="LJO42" s="75"/>
      <c r="LKC42" s="75"/>
      <c r="LKQ42" s="75"/>
      <c r="LLE42" s="75"/>
      <c r="LLS42" s="75"/>
      <c r="LMG42" s="75"/>
      <c r="LMU42" s="75"/>
      <c r="LNI42" s="75"/>
      <c r="LNW42" s="75"/>
      <c r="LOK42" s="75"/>
      <c r="LOY42" s="75"/>
      <c r="LPM42" s="75"/>
      <c r="LQA42" s="75"/>
      <c r="LQO42" s="75"/>
      <c r="LRC42" s="75"/>
      <c r="LRQ42" s="75"/>
      <c r="LSE42" s="75"/>
      <c r="LSS42" s="75"/>
      <c r="LTG42" s="75"/>
      <c r="LTU42" s="75"/>
      <c r="LUI42" s="75"/>
      <c r="LUW42" s="75"/>
      <c r="LVK42" s="75"/>
      <c r="LVY42" s="75"/>
      <c r="LWM42" s="75"/>
      <c r="LXA42" s="75"/>
      <c r="LXO42" s="75"/>
      <c r="LYC42" s="75"/>
      <c r="LYQ42" s="75"/>
      <c r="LZE42" s="75"/>
      <c r="LZS42" s="75"/>
      <c r="MAG42" s="75"/>
      <c r="MAU42" s="75"/>
      <c r="MBI42" s="75"/>
      <c r="MBW42" s="75"/>
      <c r="MCK42" s="75"/>
      <c r="MCY42" s="75"/>
      <c r="MDM42" s="75"/>
      <c r="MEA42" s="75"/>
      <c r="MEO42" s="75"/>
      <c r="MFC42" s="75"/>
      <c r="MFQ42" s="75"/>
      <c r="MGE42" s="75"/>
      <c r="MGS42" s="75"/>
      <c r="MHG42" s="75"/>
      <c r="MHU42" s="75"/>
      <c r="MII42" s="75"/>
      <c r="MIW42" s="75"/>
      <c r="MJK42" s="75"/>
      <c r="MJY42" s="75"/>
      <c r="MKM42" s="75"/>
      <c r="MLA42" s="75"/>
      <c r="MLO42" s="75"/>
      <c r="MMC42" s="75"/>
      <c r="MMQ42" s="75"/>
      <c r="MNE42" s="75"/>
      <c r="MNS42" s="75"/>
      <c r="MOG42" s="75"/>
      <c r="MOU42" s="75"/>
      <c r="MPI42" s="75"/>
      <c r="MPW42" s="75"/>
      <c r="MQK42" s="75"/>
      <c r="MQY42" s="75"/>
      <c r="MRM42" s="75"/>
      <c r="MSA42" s="75"/>
      <c r="MSO42" s="75"/>
      <c r="MTC42" s="75"/>
      <c r="MTQ42" s="75"/>
      <c r="MUE42" s="75"/>
      <c r="MUS42" s="75"/>
      <c r="MVG42" s="75"/>
      <c r="MVU42" s="75"/>
      <c r="MWI42" s="75"/>
      <c r="MWW42" s="75"/>
      <c r="MXK42" s="75"/>
      <c r="MXY42" s="75"/>
      <c r="MYM42" s="75"/>
      <c r="MZA42" s="75"/>
      <c r="MZO42" s="75"/>
      <c r="NAC42" s="75"/>
      <c r="NAQ42" s="75"/>
      <c r="NBE42" s="75"/>
      <c r="NBS42" s="75"/>
      <c r="NCG42" s="75"/>
      <c r="NCU42" s="75"/>
      <c r="NDI42" s="75"/>
      <c r="NDW42" s="75"/>
      <c r="NEK42" s="75"/>
      <c r="NEY42" s="75"/>
      <c r="NFM42" s="75"/>
      <c r="NGA42" s="75"/>
      <c r="NGO42" s="75"/>
      <c r="NHC42" s="75"/>
      <c r="NHQ42" s="75"/>
      <c r="NIE42" s="75"/>
      <c r="NIS42" s="75"/>
      <c r="NJG42" s="75"/>
      <c r="NJU42" s="75"/>
      <c r="NKI42" s="75"/>
      <c r="NKW42" s="75"/>
      <c r="NLK42" s="75"/>
      <c r="NLY42" s="75"/>
      <c r="NMM42" s="75"/>
      <c r="NNA42" s="75"/>
      <c r="NNO42" s="75"/>
      <c r="NOC42" s="75"/>
      <c r="NOQ42" s="75"/>
      <c r="NPE42" s="75"/>
      <c r="NPS42" s="75"/>
      <c r="NQG42" s="75"/>
      <c r="NQU42" s="75"/>
      <c r="NRI42" s="75"/>
      <c r="NRW42" s="75"/>
      <c r="NSK42" s="75"/>
      <c r="NSY42" s="75"/>
      <c r="NTM42" s="75"/>
      <c r="NUA42" s="75"/>
      <c r="NUO42" s="75"/>
      <c r="NVC42" s="75"/>
      <c r="NVQ42" s="75"/>
      <c r="NWE42" s="75"/>
      <c r="NWS42" s="75"/>
      <c r="NXG42" s="75"/>
      <c r="NXU42" s="75"/>
      <c r="NYI42" s="75"/>
      <c r="NYW42" s="75"/>
      <c r="NZK42" s="75"/>
      <c r="NZY42" s="75"/>
      <c r="OAM42" s="75"/>
      <c r="OBA42" s="75"/>
      <c r="OBO42" s="75"/>
      <c r="OCC42" s="75"/>
      <c r="OCQ42" s="75"/>
      <c r="ODE42" s="75"/>
      <c r="ODS42" s="75"/>
      <c r="OEG42" s="75"/>
      <c r="OEU42" s="75"/>
      <c r="OFI42" s="75"/>
      <c r="OFW42" s="75"/>
      <c r="OGK42" s="75"/>
      <c r="OGY42" s="75"/>
      <c r="OHM42" s="75"/>
      <c r="OIA42" s="75"/>
      <c r="OIO42" s="75"/>
      <c r="OJC42" s="75"/>
      <c r="OJQ42" s="75"/>
      <c r="OKE42" s="75"/>
      <c r="OKS42" s="75"/>
      <c r="OLG42" s="75"/>
      <c r="OLU42" s="75"/>
      <c r="OMI42" s="75"/>
      <c r="OMW42" s="75"/>
      <c r="ONK42" s="75"/>
      <c r="ONY42" s="75"/>
      <c r="OOM42" s="75"/>
      <c r="OPA42" s="75"/>
      <c r="OPO42" s="75"/>
      <c r="OQC42" s="75"/>
      <c r="OQQ42" s="75"/>
      <c r="ORE42" s="75"/>
      <c r="ORS42" s="75"/>
      <c r="OSG42" s="75"/>
      <c r="OSU42" s="75"/>
      <c r="OTI42" s="75"/>
      <c r="OTW42" s="75"/>
      <c r="OUK42" s="75"/>
      <c r="OUY42" s="75"/>
      <c r="OVM42" s="75"/>
      <c r="OWA42" s="75"/>
      <c r="OWO42" s="75"/>
      <c r="OXC42" s="75"/>
      <c r="OXQ42" s="75"/>
      <c r="OYE42" s="75"/>
      <c r="OYS42" s="75"/>
      <c r="OZG42" s="75"/>
      <c r="OZU42" s="75"/>
      <c r="PAI42" s="75"/>
      <c r="PAW42" s="75"/>
      <c r="PBK42" s="75"/>
      <c r="PBY42" s="75"/>
      <c r="PCM42" s="75"/>
      <c r="PDA42" s="75"/>
      <c r="PDO42" s="75"/>
      <c r="PEC42" s="75"/>
      <c r="PEQ42" s="75"/>
      <c r="PFE42" s="75"/>
      <c r="PFS42" s="75"/>
      <c r="PGG42" s="75"/>
      <c r="PGU42" s="75"/>
      <c r="PHI42" s="75"/>
      <c r="PHW42" s="75"/>
      <c r="PIK42" s="75"/>
      <c r="PIY42" s="75"/>
      <c r="PJM42" s="75"/>
      <c r="PKA42" s="75"/>
      <c r="PKO42" s="75"/>
      <c r="PLC42" s="75"/>
      <c r="PLQ42" s="75"/>
      <c r="PME42" s="75"/>
      <c r="PMS42" s="75"/>
      <c r="PNG42" s="75"/>
      <c r="PNU42" s="75"/>
      <c r="POI42" s="75"/>
      <c r="POW42" s="75"/>
      <c r="PPK42" s="75"/>
      <c r="PPY42" s="75"/>
      <c r="PQM42" s="75"/>
      <c r="PRA42" s="75"/>
      <c r="PRO42" s="75"/>
      <c r="PSC42" s="75"/>
      <c r="PSQ42" s="75"/>
      <c r="PTE42" s="75"/>
      <c r="PTS42" s="75"/>
      <c r="PUG42" s="75"/>
      <c r="PUU42" s="75"/>
      <c r="PVI42" s="75"/>
      <c r="PVW42" s="75"/>
      <c r="PWK42" s="75"/>
      <c r="PWY42" s="75"/>
      <c r="PXM42" s="75"/>
      <c r="PYA42" s="75"/>
      <c r="PYO42" s="75"/>
      <c r="PZC42" s="75"/>
      <c r="PZQ42" s="75"/>
      <c r="QAE42" s="75"/>
      <c r="QAS42" s="75"/>
      <c r="QBG42" s="75"/>
      <c r="QBU42" s="75"/>
      <c r="QCI42" s="75"/>
      <c r="QCW42" s="75"/>
      <c r="QDK42" s="75"/>
      <c r="QDY42" s="75"/>
      <c r="QEM42" s="75"/>
      <c r="QFA42" s="75"/>
      <c r="QFO42" s="75"/>
      <c r="QGC42" s="75"/>
      <c r="QGQ42" s="75"/>
      <c r="QHE42" s="75"/>
      <c r="QHS42" s="75"/>
      <c r="QIG42" s="75"/>
      <c r="QIU42" s="75"/>
      <c r="QJI42" s="75"/>
      <c r="QJW42" s="75"/>
      <c r="QKK42" s="75"/>
      <c r="QKY42" s="75"/>
      <c r="QLM42" s="75"/>
      <c r="QMA42" s="75"/>
      <c r="QMO42" s="75"/>
      <c r="QNC42" s="75"/>
      <c r="QNQ42" s="75"/>
      <c r="QOE42" s="75"/>
      <c r="QOS42" s="75"/>
      <c r="QPG42" s="75"/>
      <c r="QPU42" s="75"/>
      <c r="QQI42" s="75"/>
      <c r="QQW42" s="75"/>
      <c r="QRK42" s="75"/>
      <c r="QRY42" s="75"/>
      <c r="QSM42" s="75"/>
      <c r="QTA42" s="75"/>
      <c r="QTO42" s="75"/>
      <c r="QUC42" s="75"/>
      <c r="QUQ42" s="75"/>
      <c r="QVE42" s="75"/>
      <c r="QVS42" s="75"/>
      <c r="QWG42" s="75"/>
      <c r="QWU42" s="75"/>
      <c r="QXI42" s="75"/>
      <c r="QXW42" s="75"/>
      <c r="QYK42" s="75"/>
      <c r="QYY42" s="75"/>
      <c r="QZM42" s="75"/>
      <c r="RAA42" s="75"/>
      <c r="RAO42" s="75"/>
      <c r="RBC42" s="75"/>
      <c r="RBQ42" s="75"/>
      <c r="RCE42" s="75"/>
      <c r="RCS42" s="75"/>
      <c r="RDG42" s="75"/>
      <c r="RDU42" s="75"/>
      <c r="REI42" s="75"/>
      <c r="REW42" s="75"/>
      <c r="RFK42" s="75"/>
      <c r="RFY42" s="75"/>
      <c r="RGM42" s="75"/>
      <c r="RHA42" s="75"/>
      <c r="RHO42" s="75"/>
      <c r="RIC42" s="75"/>
      <c r="RIQ42" s="75"/>
      <c r="RJE42" s="75"/>
      <c r="RJS42" s="75"/>
      <c r="RKG42" s="75"/>
      <c r="RKU42" s="75"/>
      <c r="RLI42" s="75"/>
      <c r="RLW42" s="75"/>
      <c r="RMK42" s="75"/>
      <c r="RMY42" s="75"/>
      <c r="RNM42" s="75"/>
      <c r="ROA42" s="75"/>
      <c r="ROO42" s="75"/>
      <c r="RPC42" s="75"/>
      <c r="RPQ42" s="75"/>
      <c r="RQE42" s="75"/>
      <c r="RQS42" s="75"/>
      <c r="RRG42" s="75"/>
      <c r="RRU42" s="75"/>
      <c r="RSI42" s="75"/>
      <c r="RSW42" s="75"/>
      <c r="RTK42" s="75"/>
      <c r="RTY42" s="75"/>
      <c r="RUM42" s="75"/>
      <c r="RVA42" s="75"/>
      <c r="RVO42" s="75"/>
      <c r="RWC42" s="75"/>
      <c r="RWQ42" s="75"/>
      <c r="RXE42" s="75"/>
      <c r="RXS42" s="75"/>
      <c r="RYG42" s="75"/>
      <c r="RYU42" s="75"/>
      <c r="RZI42" s="75"/>
      <c r="RZW42" s="75"/>
      <c r="SAK42" s="75"/>
      <c r="SAY42" s="75"/>
      <c r="SBM42" s="75"/>
      <c r="SCA42" s="75"/>
      <c r="SCO42" s="75"/>
      <c r="SDC42" s="75"/>
      <c r="SDQ42" s="75"/>
      <c r="SEE42" s="75"/>
      <c r="SES42" s="75"/>
      <c r="SFG42" s="75"/>
      <c r="SFU42" s="75"/>
      <c r="SGI42" s="75"/>
      <c r="SGW42" s="75"/>
      <c r="SHK42" s="75"/>
      <c r="SHY42" s="75"/>
      <c r="SIM42" s="75"/>
      <c r="SJA42" s="75"/>
      <c r="SJO42" s="75"/>
      <c r="SKC42" s="75"/>
      <c r="SKQ42" s="75"/>
      <c r="SLE42" s="75"/>
      <c r="SLS42" s="75"/>
      <c r="SMG42" s="75"/>
      <c r="SMU42" s="75"/>
      <c r="SNI42" s="75"/>
      <c r="SNW42" s="75"/>
      <c r="SOK42" s="75"/>
      <c r="SOY42" s="75"/>
      <c r="SPM42" s="75"/>
      <c r="SQA42" s="75"/>
      <c r="SQO42" s="75"/>
      <c r="SRC42" s="75"/>
      <c r="SRQ42" s="75"/>
      <c r="SSE42" s="75"/>
      <c r="SSS42" s="75"/>
      <c r="STG42" s="75"/>
      <c r="STU42" s="75"/>
      <c r="SUI42" s="75"/>
      <c r="SUW42" s="75"/>
      <c r="SVK42" s="75"/>
      <c r="SVY42" s="75"/>
      <c r="SWM42" s="75"/>
      <c r="SXA42" s="75"/>
      <c r="SXO42" s="75"/>
      <c r="SYC42" s="75"/>
      <c r="SYQ42" s="75"/>
      <c r="SZE42" s="75"/>
      <c r="SZS42" s="75"/>
      <c r="TAG42" s="75"/>
      <c r="TAU42" s="75"/>
      <c r="TBI42" s="75"/>
      <c r="TBW42" s="75"/>
      <c r="TCK42" s="75"/>
      <c r="TCY42" s="75"/>
      <c r="TDM42" s="75"/>
      <c r="TEA42" s="75"/>
      <c r="TEO42" s="75"/>
      <c r="TFC42" s="75"/>
      <c r="TFQ42" s="75"/>
      <c r="TGE42" s="75"/>
      <c r="TGS42" s="75"/>
      <c r="THG42" s="75"/>
      <c r="THU42" s="75"/>
      <c r="TII42" s="75"/>
      <c r="TIW42" s="75"/>
      <c r="TJK42" s="75"/>
      <c r="TJY42" s="75"/>
      <c r="TKM42" s="75"/>
      <c r="TLA42" s="75"/>
      <c r="TLO42" s="75"/>
      <c r="TMC42" s="75"/>
      <c r="TMQ42" s="75"/>
      <c r="TNE42" s="75"/>
      <c r="TNS42" s="75"/>
      <c r="TOG42" s="75"/>
      <c r="TOU42" s="75"/>
      <c r="TPI42" s="75"/>
      <c r="TPW42" s="75"/>
      <c r="TQK42" s="75"/>
      <c r="TQY42" s="75"/>
      <c r="TRM42" s="75"/>
      <c r="TSA42" s="75"/>
      <c r="TSO42" s="75"/>
      <c r="TTC42" s="75"/>
      <c r="TTQ42" s="75"/>
      <c r="TUE42" s="75"/>
      <c r="TUS42" s="75"/>
      <c r="TVG42" s="75"/>
      <c r="TVU42" s="75"/>
      <c r="TWI42" s="75"/>
      <c r="TWW42" s="75"/>
      <c r="TXK42" s="75"/>
      <c r="TXY42" s="75"/>
      <c r="TYM42" s="75"/>
      <c r="TZA42" s="75"/>
      <c r="TZO42" s="75"/>
      <c r="UAC42" s="75"/>
      <c r="UAQ42" s="75"/>
      <c r="UBE42" s="75"/>
      <c r="UBS42" s="75"/>
      <c r="UCG42" s="75"/>
      <c r="UCU42" s="75"/>
      <c r="UDI42" s="75"/>
      <c r="UDW42" s="75"/>
      <c r="UEK42" s="75"/>
      <c r="UEY42" s="75"/>
      <c r="UFM42" s="75"/>
      <c r="UGA42" s="75"/>
      <c r="UGO42" s="75"/>
      <c r="UHC42" s="75"/>
      <c r="UHQ42" s="75"/>
      <c r="UIE42" s="75"/>
      <c r="UIS42" s="75"/>
      <c r="UJG42" s="75"/>
      <c r="UJU42" s="75"/>
      <c r="UKI42" s="75"/>
      <c r="UKW42" s="75"/>
      <c r="ULK42" s="75"/>
      <c r="ULY42" s="75"/>
      <c r="UMM42" s="75"/>
      <c r="UNA42" s="75"/>
      <c r="UNO42" s="75"/>
      <c r="UOC42" s="75"/>
      <c r="UOQ42" s="75"/>
      <c r="UPE42" s="75"/>
      <c r="UPS42" s="75"/>
      <c r="UQG42" s="75"/>
      <c r="UQU42" s="75"/>
      <c r="URI42" s="75"/>
      <c r="URW42" s="75"/>
      <c r="USK42" s="75"/>
      <c r="USY42" s="75"/>
      <c r="UTM42" s="75"/>
      <c r="UUA42" s="75"/>
      <c r="UUO42" s="75"/>
      <c r="UVC42" s="75"/>
      <c r="UVQ42" s="75"/>
      <c r="UWE42" s="75"/>
      <c r="UWS42" s="75"/>
      <c r="UXG42" s="75"/>
      <c r="UXU42" s="75"/>
      <c r="UYI42" s="75"/>
      <c r="UYW42" s="75"/>
      <c r="UZK42" s="75"/>
      <c r="UZY42" s="75"/>
      <c r="VAM42" s="75"/>
      <c r="VBA42" s="75"/>
      <c r="VBO42" s="75"/>
      <c r="VCC42" s="75"/>
      <c r="VCQ42" s="75"/>
      <c r="VDE42" s="75"/>
      <c r="VDS42" s="75"/>
      <c r="VEG42" s="75"/>
      <c r="VEU42" s="75"/>
      <c r="VFI42" s="75"/>
      <c r="VFW42" s="75"/>
      <c r="VGK42" s="75"/>
      <c r="VGY42" s="75"/>
      <c r="VHM42" s="75"/>
      <c r="VIA42" s="75"/>
      <c r="VIO42" s="75"/>
      <c r="VJC42" s="75"/>
      <c r="VJQ42" s="75"/>
      <c r="VKE42" s="75"/>
      <c r="VKS42" s="75"/>
      <c r="VLG42" s="75"/>
      <c r="VLU42" s="75"/>
      <c r="VMI42" s="75"/>
      <c r="VMW42" s="75"/>
      <c r="VNK42" s="75"/>
      <c r="VNY42" s="75"/>
      <c r="VOM42" s="75"/>
      <c r="VPA42" s="75"/>
      <c r="VPO42" s="75"/>
      <c r="VQC42" s="75"/>
      <c r="VQQ42" s="75"/>
      <c r="VRE42" s="75"/>
      <c r="VRS42" s="75"/>
      <c r="VSG42" s="75"/>
      <c r="VSU42" s="75"/>
      <c r="VTI42" s="75"/>
      <c r="VTW42" s="75"/>
      <c r="VUK42" s="75"/>
      <c r="VUY42" s="75"/>
      <c r="VVM42" s="75"/>
      <c r="VWA42" s="75"/>
      <c r="VWO42" s="75"/>
      <c r="VXC42" s="75"/>
      <c r="VXQ42" s="75"/>
      <c r="VYE42" s="75"/>
      <c r="VYS42" s="75"/>
      <c r="VZG42" s="75"/>
      <c r="VZU42" s="75"/>
      <c r="WAI42" s="75"/>
      <c r="WAW42" s="75"/>
      <c r="WBK42" s="75"/>
      <c r="WBY42" s="75"/>
      <c r="WCM42" s="75"/>
      <c r="WDA42" s="75"/>
      <c r="WDO42" s="75"/>
      <c r="WEC42" s="75"/>
      <c r="WEQ42" s="75"/>
      <c r="WFE42" s="75"/>
      <c r="WFS42" s="75"/>
      <c r="WGG42" s="75"/>
      <c r="WGU42" s="75"/>
      <c r="WHI42" s="75"/>
      <c r="WHW42" s="75"/>
      <c r="WIK42" s="75"/>
      <c r="WIY42" s="75"/>
      <c r="WJM42" s="75"/>
      <c r="WKA42" s="75"/>
      <c r="WKO42" s="75"/>
      <c r="WLC42" s="75"/>
      <c r="WLQ42" s="75"/>
      <c r="WME42" s="75"/>
      <c r="WMS42" s="75"/>
      <c r="WNG42" s="75"/>
      <c r="WNU42" s="75"/>
      <c r="WOI42" s="75"/>
      <c r="WOW42" s="75"/>
      <c r="WPK42" s="75"/>
      <c r="WPY42" s="75"/>
      <c r="WQM42" s="75"/>
      <c r="WRA42" s="75"/>
      <c r="WRO42" s="75"/>
      <c r="WSC42" s="75"/>
      <c r="WSQ42" s="75"/>
      <c r="WTE42" s="75"/>
      <c r="WTS42" s="75"/>
      <c r="WUG42" s="75"/>
      <c r="WUU42" s="75"/>
      <c r="WVI42" s="75"/>
      <c r="WVW42" s="75"/>
      <c r="WWK42" s="75"/>
      <c r="WWY42" s="75"/>
      <c r="WXM42" s="75"/>
      <c r="WYA42" s="75"/>
      <c r="WYO42" s="75"/>
      <c r="WZC42" s="75"/>
      <c r="WZQ42" s="75"/>
      <c r="XAE42" s="75"/>
      <c r="XAS42" s="75"/>
      <c r="XBG42" s="75"/>
      <c r="XBU42" s="75"/>
      <c r="XCI42" s="75"/>
      <c r="XCW42" s="75"/>
      <c r="XDK42" s="75"/>
      <c r="XDY42" s="75"/>
      <c r="XEM42" s="75"/>
      <c r="XFA42" s="75"/>
    </row>
    <row r="43" spans="1:1023 1037:2045 2059:3067 3081:4089 4103:5111 5125:6133 6147:7155 7169:8191 8205:9213 9227:10235 10249:11257 11271:12279 12293:13301 13315:14323 14337:15359 15373:16381" s="74" customFormat="1" ht="12.75" customHeight="1" x14ac:dyDescent="0.2">
      <c r="A43" s="136" t="s">
        <v>55</v>
      </c>
      <c r="B43" s="89">
        <f>B81+B99+B116</f>
        <v>0</v>
      </c>
      <c r="C43" s="89">
        <f t="shared" ref="C43:N44" si="22">C81+C99+C116</f>
        <v>0</v>
      </c>
      <c r="D43" s="89">
        <f t="shared" si="22"/>
        <v>0</v>
      </c>
      <c r="E43" s="89">
        <f t="shared" si="22"/>
        <v>0</v>
      </c>
      <c r="F43" s="89">
        <f t="shared" si="22"/>
        <v>11.023109999999999</v>
      </c>
      <c r="G43" s="89">
        <f t="shared" si="22"/>
        <v>13.227732</v>
      </c>
      <c r="H43" s="89">
        <f t="shared" si="22"/>
        <v>13.227732</v>
      </c>
      <c r="I43" s="89">
        <f t="shared" si="22"/>
        <v>11.023109999999999</v>
      </c>
      <c r="J43" s="89">
        <f t="shared" si="22"/>
        <v>11.023109999999999</v>
      </c>
      <c r="K43" s="89">
        <f t="shared" si="22"/>
        <v>11.023109999999999</v>
      </c>
      <c r="L43" s="89">
        <f t="shared" si="22"/>
        <v>13.227732</v>
      </c>
      <c r="M43" s="89">
        <f t="shared" si="22"/>
        <v>11.023109999999999</v>
      </c>
      <c r="N43" s="89">
        <f t="shared" si="22"/>
        <v>11.023109999999999</v>
      </c>
      <c r="O43" s="89">
        <f>O81+O99+O116</f>
        <v>11.023109999999999</v>
      </c>
      <c r="P43" s="89">
        <f>P81+P99+P116</f>
        <v>11.023109999999999</v>
      </c>
      <c r="Q43" s="89">
        <f t="shared" ref="Q43:AB44" si="23">Q81+Q99+Q116</f>
        <v>11.023109999999999</v>
      </c>
      <c r="R43" s="89">
        <f t="shared" si="23"/>
        <v>11.023109999999999</v>
      </c>
      <c r="S43" s="89">
        <f t="shared" si="23"/>
        <v>12.624804981684868</v>
      </c>
      <c r="T43" s="89">
        <f t="shared" si="23"/>
        <v>11.626037018315129</v>
      </c>
      <c r="U43" s="89">
        <f t="shared" si="23"/>
        <v>11.023109999999999</v>
      </c>
      <c r="V43" s="89">
        <f t="shared" si="23"/>
        <v>37.194165543557972</v>
      </c>
      <c r="W43" s="89">
        <f t="shared" si="23"/>
        <v>41.299520934955289</v>
      </c>
      <c r="X43" s="89">
        <f t="shared" si="23"/>
        <v>19.935022607987097</v>
      </c>
      <c r="Y43" s="89">
        <f t="shared" si="23"/>
        <v>7552.9231100000006</v>
      </c>
      <c r="Z43" s="89">
        <f t="shared" si="23"/>
        <v>7331.1977320000015</v>
      </c>
      <c r="AA43" s="89">
        <f t="shared" si="23"/>
        <v>8396.8574707302596</v>
      </c>
      <c r="AB43" s="89">
        <f t="shared" si="23"/>
        <v>6415.0428427727738</v>
      </c>
      <c r="AC43" s="91">
        <f>AC81+AC99+AC116</f>
        <v>7115.1596475198112</v>
      </c>
      <c r="AD43" s="91">
        <f>AD81+AD99+AD116</f>
        <v>7352.8136559217164</v>
      </c>
      <c r="AE43" s="91">
        <f t="shared" ref="AE43:BC44" si="24">AE81+AE99+AE116</f>
        <v>6675.0200813420124</v>
      </c>
      <c r="AF43" s="91">
        <f t="shared" si="24"/>
        <v>6780.2044938859281</v>
      </c>
      <c r="AG43" s="91">
        <f t="shared" si="24"/>
        <v>5914.7670322618405</v>
      </c>
      <c r="AH43" s="91">
        <f t="shared" si="24"/>
        <v>6120.903176142815</v>
      </c>
      <c r="AI43" s="91">
        <f t="shared" si="24"/>
        <v>4862.0534702879513</v>
      </c>
      <c r="AJ43" s="91">
        <f t="shared" si="24"/>
        <v>5350.9757860029531</v>
      </c>
      <c r="AK43" s="91">
        <f t="shared" si="24"/>
        <v>5269.8994787345327</v>
      </c>
      <c r="AL43" s="91">
        <f t="shared" si="24"/>
        <v>5091.3013351289192</v>
      </c>
      <c r="AM43" s="91">
        <f t="shared" si="24"/>
        <v>5253.9026439872659</v>
      </c>
      <c r="AN43" s="91">
        <f t="shared" si="24"/>
        <v>3509.2935161772866</v>
      </c>
      <c r="AO43" s="91">
        <f t="shared" si="24"/>
        <v>4638.3031273352208</v>
      </c>
      <c r="AP43" s="91">
        <f t="shared" si="24"/>
        <v>4738.2551069563506</v>
      </c>
      <c r="AQ43" s="91">
        <f t="shared" si="24"/>
        <v>4389.2774866874497</v>
      </c>
      <c r="AR43" s="91">
        <f t="shared" si="24"/>
        <v>3663.1260559071648</v>
      </c>
      <c r="AS43" s="91">
        <f t="shared" si="24"/>
        <v>3649.1575639832245</v>
      </c>
      <c r="AT43" s="91">
        <f t="shared" si="24"/>
        <v>3479.139792168884</v>
      </c>
      <c r="AU43" s="91">
        <f t="shared" si="24"/>
        <v>1629.930264112317</v>
      </c>
      <c r="AV43" s="91">
        <f t="shared" si="24"/>
        <v>1746.3506153906487</v>
      </c>
      <c r="AW43" s="91">
        <f t="shared" si="24"/>
        <v>1545.8512215773735</v>
      </c>
      <c r="AX43" s="91">
        <f t="shared" si="24"/>
        <v>1037.3410208138996</v>
      </c>
      <c r="AY43" s="91">
        <f t="shared" si="24"/>
        <v>935.93749123186171</v>
      </c>
      <c r="AZ43" s="91">
        <f t="shared" si="24"/>
        <v>821.1639287661867</v>
      </c>
      <c r="BA43" s="91">
        <f t="shared" si="24"/>
        <v>690.09857624212236</v>
      </c>
      <c r="BB43" s="91">
        <f t="shared" si="24"/>
        <v>563.70695784303564</v>
      </c>
      <c r="BC43" s="91">
        <f t="shared" si="24"/>
        <v>524.76528910236846</v>
      </c>
      <c r="BD43" s="91">
        <f>BD81+BD99+BD116</f>
        <v>442.03914934728795</v>
      </c>
      <c r="BE43" s="91">
        <f>BE81+BE99+BE116</f>
        <v>507.11065776978518</v>
      </c>
      <c r="BS43" s="75"/>
      <c r="CG43" s="75"/>
      <c r="CU43" s="75"/>
      <c r="DI43" s="75"/>
      <c r="DW43" s="75"/>
      <c r="EK43" s="75"/>
      <c r="EY43" s="75"/>
      <c r="FM43" s="75"/>
      <c r="GA43" s="75"/>
      <c r="GO43" s="75"/>
      <c r="HC43" s="75"/>
      <c r="HQ43" s="75"/>
      <c r="IE43" s="75"/>
      <c r="IS43" s="75"/>
      <c r="JG43" s="75"/>
      <c r="JU43" s="75"/>
      <c r="KI43" s="75"/>
      <c r="KW43" s="75"/>
      <c r="LK43" s="75"/>
      <c r="LY43" s="75"/>
      <c r="MM43" s="75"/>
      <c r="NA43" s="75"/>
      <c r="NO43" s="75"/>
      <c r="OC43" s="75"/>
      <c r="OQ43" s="75"/>
      <c r="PE43" s="75"/>
      <c r="PS43" s="75"/>
      <c r="QG43" s="75"/>
      <c r="QU43" s="75"/>
      <c r="RI43" s="75"/>
      <c r="RW43" s="75"/>
      <c r="SK43" s="75"/>
      <c r="SY43" s="75"/>
      <c r="TM43" s="75"/>
      <c r="UA43" s="75"/>
      <c r="UO43" s="75"/>
      <c r="VC43" s="75"/>
      <c r="VQ43" s="75"/>
      <c r="WE43" s="75"/>
      <c r="WS43" s="75"/>
      <c r="XG43" s="75"/>
      <c r="XU43" s="75"/>
      <c r="YI43" s="75"/>
      <c r="YW43" s="75"/>
      <c r="ZK43" s="75"/>
      <c r="ZY43" s="75"/>
      <c r="AAM43" s="75"/>
      <c r="ABA43" s="75"/>
      <c r="ABO43" s="75"/>
      <c r="ACC43" s="75"/>
      <c r="ACQ43" s="75"/>
      <c r="ADE43" s="75"/>
      <c r="ADS43" s="75"/>
      <c r="AEG43" s="75"/>
      <c r="AEU43" s="75"/>
      <c r="AFI43" s="75"/>
      <c r="AFW43" s="75"/>
      <c r="AGK43" s="75"/>
      <c r="AGY43" s="75"/>
      <c r="AHM43" s="75"/>
      <c r="AIA43" s="75"/>
      <c r="AIO43" s="75"/>
      <c r="AJC43" s="75"/>
      <c r="AJQ43" s="75"/>
      <c r="AKE43" s="75"/>
      <c r="AKS43" s="75"/>
      <c r="ALG43" s="75"/>
      <c r="ALU43" s="75"/>
      <c r="AMI43" s="75"/>
      <c r="AMW43" s="75"/>
      <c r="ANK43" s="75"/>
      <c r="ANY43" s="75"/>
      <c r="AOM43" s="75"/>
      <c r="APA43" s="75"/>
      <c r="APO43" s="75"/>
      <c r="AQC43" s="75"/>
      <c r="AQQ43" s="75"/>
      <c r="ARE43" s="75"/>
      <c r="ARS43" s="75"/>
      <c r="ASG43" s="75"/>
      <c r="ASU43" s="75"/>
      <c r="ATI43" s="75"/>
      <c r="ATW43" s="75"/>
      <c r="AUK43" s="75"/>
      <c r="AUY43" s="75"/>
      <c r="AVM43" s="75"/>
      <c r="AWA43" s="75"/>
      <c r="AWO43" s="75"/>
      <c r="AXC43" s="75"/>
      <c r="AXQ43" s="75"/>
      <c r="AYE43" s="75"/>
      <c r="AYS43" s="75"/>
      <c r="AZG43" s="75"/>
      <c r="AZU43" s="75"/>
      <c r="BAI43" s="75"/>
      <c r="BAW43" s="75"/>
      <c r="BBK43" s="75"/>
      <c r="BBY43" s="75"/>
      <c r="BCM43" s="75"/>
      <c r="BDA43" s="75"/>
      <c r="BDO43" s="75"/>
      <c r="BEC43" s="75"/>
      <c r="BEQ43" s="75"/>
      <c r="BFE43" s="75"/>
      <c r="BFS43" s="75"/>
      <c r="BGG43" s="75"/>
      <c r="BGU43" s="75"/>
      <c r="BHI43" s="75"/>
      <c r="BHW43" s="75"/>
      <c r="BIK43" s="75"/>
      <c r="BIY43" s="75"/>
      <c r="BJM43" s="75"/>
      <c r="BKA43" s="75"/>
      <c r="BKO43" s="75"/>
      <c r="BLC43" s="75"/>
      <c r="BLQ43" s="75"/>
      <c r="BME43" s="75"/>
      <c r="BMS43" s="75"/>
      <c r="BNG43" s="75"/>
      <c r="BNU43" s="75"/>
      <c r="BOI43" s="75"/>
      <c r="BOW43" s="75"/>
      <c r="BPK43" s="75"/>
      <c r="BPY43" s="75"/>
      <c r="BQM43" s="75"/>
      <c r="BRA43" s="75"/>
      <c r="BRO43" s="75"/>
      <c r="BSC43" s="75"/>
      <c r="BSQ43" s="75"/>
      <c r="BTE43" s="75"/>
      <c r="BTS43" s="75"/>
      <c r="BUG43" s="75"/>
      <c r="BUU43" s="75"/>
      <c r="BVI43" s="75"/>
      <c r="BVW43" s="75"/>
      <c r="BWK43" s="75"/>
      <c r="BWY43" s="75"/>
      <c r="BXM43" s="75"/>
      <c r="BYA43" s="75"/>
      <c r="BYO43" s="75"/>
      <c r="BZC43" s="75"/>
      <c r="BZQ43" s="75"/>
      <c r="CAE43" s="75"/>
      <c r="CAS43" s="75"/>
      <c r="CBG43" s="75"/>
      <c r="CBU43" s="75"/>
      <c r="CCI43" s="75"/>
      <c r="CCW43" s="75"/>
      <c r="CDK43" s="75"/>
      <c r="CDY43" s="75"/>
      <c r="CEM43" s="75"/>
      <c r="CFA43" s="75"/>
      <c r="CFO43" s="75"/>
      <c r="CGC43" s="75"/>
      <c r="CGQ43" s="75"/>
      <c r="CHE43" s="75"/>
      <c r="CHS43" s="75"/>
      <c r="CIG43" s="75"/>
      <c r="CIU43" s="75"/>
      <c r="CJI43" s="75"/>
      <c r="CJW43" s="75"/>
      <c r="CKK43" s="75"/>
      <c r="CKY43" s="75"/>
      <c r="CLM43" s="75"/>
      <c r="CMA43" s="75"/>
      <c r="CMO43" s="75"/>
      <c r="CNC43" s="75"/>
      <c r="CNQ43" s="75"/>
      <c r="COE43" s="75"/>
      <c r="COS43" s="75"/>
      <c r="CPG43" s="75"/>
      <c r="CPU43" s="75"/>
      <c r="CQI43" s="75"/>
      <c r="CQW43" s="75"/>
      <c r="CRK43" s="75"/>
      <c r="CRY43" s="75"/>
      <c r="CSM43" s="75"/>
      <c r="CTA43" s="75"/>
      <c r="CTO43" s="75"/>
      <c r="CUC43" s="75"/>
      <c r="CUQ43" s="75"/>
      <c r="CVE43" s="75"/>
      <c r="CVS43" s="75"/>
      <c r="CWG43" s="75"/>
      <c r="CWU43" s="75"/>
      <c r="CXI43" s="75"/>
      <c r="CXW43" s="75"/>
      <c r="CYK43" s="75"/>
      <c r="CYY43" s="75"/>
      <c r="CZM43" s="75"/>
      <c r="DAA43" s="75"/>
      <c r="DAO43" s="75"/>
      <c r="DBC43" s="75"/>
      <c r="DBQ43" s="75"/>
      <c r="DCE43" s="75"/>
      <c r="DCS43" s="75"/>
      <c r="DDG43" s="75"/>
      <c r="DDU43" s="75"/>
      <c r="DEI43" s="75"/>
      <c r="DEW43" s="75"/>
      <c r="DFK43" s="75"/>
      <c r="DFY43" s="75"/>
      <c r="DGM43" s="75"/>
      <c r="DHA43" s="75"/>
      <c r="DHO43" s="75"/>
      <c r="DIC43" s="75"/>
      <c r="DIQ43" s="75"/>
      <c r="DJE43" s="75"/>
      <c r="DJS43" s="75"/>
      <c r="DKG43" s="75"/>
      <c r="DKU43" s="75"/>
      <c r="DLI43" s="75"/>
      <c r="DLW43" s="75"/>
      <c r="DMK43" s="75"/>
      <c r="DMY43" s="75"/>
      <c r="DNM43" s="75"/>
      <c r="DOA43" s="75"/>
      <c r="DOO43" s="75"/>
      <c r="DPC43" s="75"/>
      <c r="DPQ43" s="75"/>
      <c r="DQE43" s="75"/>
      <c r="DQS43" s="75"/>
      <c r="DRG43" s="75"/>
      <c r="DRU43" s="75"/>
      <c r="DSI43" s="75"/>
      <c r="DSW43" s="75"/>
      <c r="DTK43" s="75"/>
      <c r="DTY43" s="75"/>
      <c r="DUM43" s="75"/>
      <c r="DVA43" s="75"/>
      <c r="DVO43" s="75"/>
      <c r="DWC43" s="75"/>
      <c r="DWQ43" s="75"/>
      <c r="DXE43" s="75"/>
      <c r="DXS43" s="75"/>
      <c r="DYG43" s="75"/>
      <c r="DYU43" s="75"/>
      <c r="DZI43" s="75"/>
      <c r="DZW43" s="75"/>
      <c r="EAK43" s="75"/>
      <c r="EAY43" s="75"/>
      <c r="EBM43" s="75"/>
      <c r="ECA43" s="75"/>
      <c r="ECO43" s="75"/>
      <c r="EDC43" s="75"/>
      <c r="EDQ43" s="75"/>
      <c r="EEE43" s="75"/>
      <c r="EES43" s="75"/>
      <c r="EFG43" s="75"/>
      <c r="EFU43" s="75"/>
      <c r="EGI43" s="75"/>
      <c r="EGW43" s="75"/>
      <c r="EHK43" s="75"/>
      <c r="EHY43" s="75"/>
      <c r="EIM43" s="75"/>
      <c r="EJA43" s="75"/>
      <c r="EJO43" s="75"/>
      <c r="EKC43" s="75"/>
      <c r="EKQ43" s="75"/>
      <c r="ELE43" s="75"/>
      <c r="ELS43" s="75"/>
      <c r="EMG43" s="75"/>
      <c r="EMU43" s="75"/>
      <c r="ENI43" s="75"/>
      <c r="ENW43" s="75"/>
      <c r="EOK43" s="75"/>
      <c r="EOY43" s="75"/>
      <c r="EPM43" s="75"/>
      <c r="EQA43" s="75"/>
      <c r="EQO43" s="75"/>
      <c r="ERC43" s="75"/>
      <c r="ERQ43" s="75"/>
      <c r="ESE43" s="75"/>
      <c r="ESS43" s="75"/>
      <c r="ETG43" s="75"/>
      <c r="ETU43" s="75"/>
      <c r="EUI43" s="75"/>
      <c r="EUW43" s="75"/>
      <c r="EVK43" s="75"/>
      <c r="EVY43" s="75"/>
      <c r="EWM43" s="75"/>
      <c r="EXA43" s="75"/>
      <c r="EXO43" s="75"/>
      <c r="EYC43" s="75"/>
      <c r="EYQ43" s="75"/>
      <c r="EZE43" s="75"/>
      <c r="EZS43" s="75"/>
      <c r="FAG43" s="75"/>
      <c r="FAU43" s="75"/>
      <c r="FBI43" s="75"/>
      <c r="FBW43" s="75"/>
      <c r="FCK43" s="75"/>
      <c r="FCY43" s="75"/>
      <c r="FDM43" s="75"/>
      <c r="FEA43" s="75"/>
      <c r="FEO43" s="75"/>
      <c r="FFC43" s="75"/>
      <c r="FFQ43" s="75"/>
      <c r="FGE43" s="75"/>
      <c r="FGS43" s="75"/>
      <c r="FHG43" s="75"/>
      <c r="FHU43" s="75"/>
      <c r="FII43" s="75"/>
      <c r="FIW43" s="75"/>
      <c r="FJK43" s="75"/>
      <c r="FJY43" s="75"/>
      <c r="FKM43" s="75"/>
      <c r="FLA43" s="75"/>
      <c r="FLO43" s="75"/>
      <c r="FMC43" s="75"/>
      <c r="FMQ43" s="75"/>
      <c r="FNE43" s="75"/>
      <c r="FNS43" s="75"/>
      <c r="FOG43" s="75"/>
      <c r="FOU43" s="75"/>
      <c r="FPI43" s="75"/>
      <c r="FPW43" s="75"/>
      <c r="FQK43" s="75"/>
      <c r="FQY43" s="75"/>
      <c r="FRM43" s="75"/>
      <c r="FSA43" s="75"/>
      <c r="FSO43" s="75"/>
      <c r="FTC43" s="75"/>
      <c r="FTQ43" s="75"/>
      <c r="FUE43" s="75"/>
      <c r="FUS43" s="75"/>
      <c r="FVG43" s="75"/>
      <c r="FVU43" s="75"/>
      <c r="FWI43" s="75"/>
      <c r="FWW43" s="75"/>
      <c r="FXK43" s="75"/>
      <c r="FXY43" s="75"/>
      <c r="FYM43" s="75"/>
      <c r="FZA43" s="75"/>
      <c r="FZO43" s="75"/>
      <c r="GAC43" s="75"/>
      <c r="GAQ43" s="75"/>
      <c r="GBE43" s="75"/>
      <c r="GBS43" s="75"/>
      <c r="GCG43" s="75"/>
      <c r="GCU43" s="75"/>
      <c r="GDI43" s="75"/>
      <c r="GDW43" s="75"/>
      <c r="GEK43" s="75"/>
      <c r="GEY43" s="75"/>
      <c r="GFM43" s="75"/>
      <c r="GGA43" s="75"/>
      <c r="GGO43" s="75"/>
      <c r="GHC43" s="75"/>
      <c r="GHQ43" s="75"/>
      <c r="GIE43" s="75"/>
      <c r="GIS43" s="75"/>
      <c r="GJG43" s="75"/>
      <c r="GJU43" s="75"/>
      <c r="GKI43" s="75"/>
      <c r="GKW43" s="75"/>
      <c r="GLK43" s="75"/>
      <c r="GLY43" s="75"/>
      <c r="GMM43" s="75"/>
      <c r="GNA43" s="75"/>
      <c r="GNO43" s="75"/>
      <c r="GOC43" s="75"/>
      <c r="GOQ43" s="75"/>
      <c r="GPE43" s="75"/>
      <c r="GPS43" s="75"/>
      <c r="GQG43" s="75"/>
      <c r="GQU43" s="75"/>
      <c r="GRI43" s="75"/>
      <c r="GRW43" s="75"/>
      <c r="GSK43" s="75"/>
      <c r="GSY43" s="75"/>
      <c r="GTM43" s="75"/>
      <c r="GUA43" s="75"/>
      <c r="GUO43" s="75"/>
      <c r="GVC43" s="75"/>
      <c r="GVQ43" s="75"/>
      <c r="GWE43" s="75"/>
      <c r="GWS43" s="75"/>
      <c r="GXG43" s="75"/>
      <c r="GXU43" s="75"/>
      <c r="GYI43" s="75"/>
      <c r="GYW43" s="75"/>
      <c r="GZK43" s="75"/>
      <c r="GZY43" s="75"/>
      <c r="HAM43" s="75"/>
      <c r="HBA43" s="75"/>
      <c r="HBO43" s="75"/>
      <c r="HCC43" s="75"/>
      <c r="HCQ43" s="75"/>
      <c r="HDE43" s="75"/>
      <c r="HDS43" s="75"/>
      <c r="HEG43" s="75"/>
      <c r="HEU43" s="75"/>
      <c r="HFI43" s="75"/>
      <c r="HFW43" s="75"/>
      <c r="HGK43" s="75"/>
      <c r="HGY43" s="75"/>
      <c r="HHM43" s="75"/>
      <c r="HIA43" s="75"/>
      <c r="HIO43" s="75"/>
      <c r="HJC43" s="75"/>
      <c r="HJQ43" s="75"/>
      <c r="HKE43" s="75"/>
      <c r="HKS43" s="75"/>
      <c r="HLG43" s="75"/>
      <c r="HLU43" s="75"/>
      <c r="HMI43" s="75"/>
      <c r="HMW43" s="75"/>
      <c r="HNK43" s="75"/>
      <c r="HNY43" s="75"/>
      <c r="HOM43" s="75"/>
      <c r="HPA43" s="75"/>
      <c r="HPO43" s="75"/>
      <c r="HQC43" s="75"/>
      <c r="HQQ43" s="75"/>
      <c r="HRE43" s="75"/>
      <c r="HRS43" s="75"/>
      <c r="HSG43" s="75"/>
      <c r="HSU43" s="75"/>
      <c r="HTI43" s="75"/>
      <c r="HTW43" s="75"/>
      <c r="HUK43" s="75"/>
      <c r="HUY43" s="75"/>
      <c r="HVM43" s="75"/>
      <c r="HWA43" s="75"/>
      <c r="HWO43" s="75"/>
      <c r="HXC43" s="75"/>
      <c r="HXQ43" s="75"/>
      <c r="HYE43" s="75"/>
      <c r="HYS43" s="75"/>
      <c r="HZG43" s="75"/>
      <c r="HZU43" s="75"/>
      <c r="IAI43" s="75"/>
      <c r="IAW43" s="75"/>
      <c r="IBK43" s="75"/>
      <c r="IBY43" s="75"/>
      <c r="ICM43" s="75"/>
      <c r="IDA43" s="75"/>
      <c r="IDO43" s="75"/>
      <c r="IEC43" s="75"/>
      <c r="IEQ43" s="75"/>
      <c r="IFE43" s="75"/>
      <c r="IFS43" s="75"/>
      <c r="IGG43" s="75"/>
      <c r="IGU43" s="75"/>
      <c r="IHI43" s="75"/>
      <c r="IHW43" s="75"/>
      <c r="IIK43" s="75"/>
      <c r="IIY43" s="75"/>
      <c r="IJM43" s="75"/>
      <c r="IKA43" s="75"/>
      <c r="IKO43" s="75"/>
      <c r="ILC43" s="75"/>
      <c r="ILQ43" s="75"/>
      <c r="IME43" s="75"/>
      <c r="IMS43" s="75"/>
      <c r="ING43" s="75"/>
      <c r="INU43" s="75"/>
      <c r="IOI43" s="75"/>
      <c r="IOW43" s="75"/>
      <c r="IPK43" s="75"/>
      <c r="IPY43" s="75"/>
      <c r="IQM43" s="75"/>
      <c r="IRA43" s="75"/>
      <c r="IRO43" s="75"/>
      <c r="ISC43" s="75"/>
      <c r="ISQ43" s="75"/>
      <c r="ITE43" s="75"/>
      <c r="ITS43" s="75"/>
      <c r="IUG43" s="75"/>
      <c r="IUU43" s="75"/>
      <c r="IVI43" s="75"/>
      <c r="IVW43" s="75"/>
      <c r="IWK43" s="75"/>
      <c r="IWY43" s="75"/>
      <c r="IXM43" s="75"/>
      <c r="IYA43" s="75"/>
      <c r="IYO43" s="75"/>
      <c r="IZC43" s="75"/>
      <c r="IZQ43" s="75"/>
      <c r="JAE43" s="75"/>
      <c r="JAS43" s="75"/>
      <c r="JBG43" s="75"/>
      <c r="JBU43" s="75"/>
      <c r="JCI43" s="75"/>
      <c r="JCW43" s="75"/>
      <c r="JDK43" s="75"/>
      <c r="JDY43" s="75"/>
      <c r="JEM43" s="75"/>
      <c r="JFA43" s="75"/>
      <c r="JFO43" s="75"/>
      <c r="JGC43" s="75"/>
      <c r="JGQ43" s="75"/>
      <c r="JHE43" s="75"/>
      <c r="JHS43" s="75"/>
      <c r="JIG43" s="75"/>
      <c r="JIU43" s="75"/>
      <c r="JJI43" s="75"/>
      <c r="JJW43" s="75"/>
      <c r="JKK43" s="75"/>
      <c r="JKY43" s="75"/>
      <c r="JLM43" s="75"/>
      <c r="JMA43" s="75"/>
      <c r="JMO43" s="75"/>
      <c r="JNC43" s="75"/>
      <c r="JNQ43" s="75"/>
      <c r="JOE43" s="75"/>
      <c r="JOS43" s="75"/>
      <c r="JPG43" s="75"/>
      <c r="JPU43" s="75"/>
      <c r="JQI43" s="75"/>
      <c r="JQW43" s="75"/>
      <c r="JRK43" s="75"/>
      <c r="JRY43" s="75"/>
      <c r="JSM43" s="75"/>
      <c r="JTA43" s="75"/>
      <c r="JTO43" s="75"/>
      <c r="JUC43" s="75"/>
      <c r="JUQ43" s="75"/>
      <c r="JVE43" s="75"/>
      <c r="JVS43" s="75"/>
      <c r="JWG43" s="75"/>
      <c r="JWU43" s="75"/>
      <c r="JXI43" s="75"/>
      <c r="JXW43" s="75"/>
      <c r="JYK43" s="75"/>
      <c r="JYY43" s="75"/>
      <c r="JZM43" s="75"/>
      <c r="KAA43" s="75"/>
      <c r="KAO43" s="75"/>
      <c r="KBC43" s="75"/>
      <c r="KBQ43" s="75"/>
      <c r="KCE43" s="75"/>
      <c r="KCS43" s="75"/>
      <c r="KDG43" s="75"/>
      <c r="KDU43" s="75"/>
      <c r="KEI43" s="75"/>
      <c r="KEW43" s="75"/>
      <c r="KFK43" s="75"/>
      <c r="KFY43" s="75"/>
      <c r="KGM43" s="75"/>
      <c r="KHA43" s="75"/>
      <c r="KHO43" s="75"/>
      <c r="KIC43" s="75"/>
      <c r="KIQ43" s="75"/>
      <c r="KJE43" s="75"/>
      <c r="KJS43" s="75"/>
      <c r="KKG43" s="75"/>
      <c r="KKU43" s="75"/>
      <c r="KLI43" s="75"/>
      <c r="KLW43" s="75"/>
      <c r="KMK43" s="75"/>
      <c r="KMY43" s="75"/>
      <c r="KNM43" s="75"/>
      <c r="KOA43" s="75"/>
      <c r="KOO43" s="75"/>
      <c r="KPC43" s="75"/>
      <c r="KPQ43" s="75"/>
      <c r="KQE43" s="75"/>
      <c r="KQS43" s="75"/>
      <c r="KRG43" s="75"/>
      <c r="KRU43" s="75"/>
      <c r="KSI43" s="75"/>
      <c r="KSW43" s="75"/>
      <c r="KTK43" s="75"/>
      <c r="KTY43" s="75"/>
      <c r="KUM43" s="75"/>
      <c r="KVA43" s="75"/>
      <c r="KVO43" s="75"/>
      <c r="KWC43" s="75"/>
      <c r="KWQ43" s="75"/>
      <c r="KXE43" s="75"/>
      <c r="KXS43" s="75"/>
      <c r="KYG43" s="75"/>
      <c r="KYU43" s="75"/>
      <c r="KZI43" s="75"/>
      <c r="KZW43" s="75"/>
      <c r="LAK43" s="75"/>
      <c r="LAY43" s="75"/>
      <c r="LBM43" s="75"/>
      <c r="LCA43" s="75"/>
      <c r="LCO43" s="75"/>
      <c r="LDC43" s="75"/>
      <c r="LDQ43" s="75"/>
      <c r="LEE43" s="75"/>
      <c r="LES43" s="75"/>
      <c r="LFG43" s="75"/>
      <c r="LFU43" s="75"/>
      <c r="LGI43" s="75"/>
      <c r="LGW43" s="75"/>
      <c r="LHK43" s="75"/>
      <c r="LHY43" s="75"/>
      <c r="LIM43" s="75"/>
      <c r="LJA43" s="75"/>
      <c r="LJO43" s="75"/>
      <c r="LKC43" s="75"/>
      <c r="LKQ43" s="75"/>
      <c r="LLE43" s="75"/>
      <c r="LLS43" s="75"/>
      <c r="LMG43" s="75"/>
      <c r="LMU43" s="75"/>
      <c r="LNI43" s="75"/>
      <c r="LNW43" s="75"/>
      <c r="LOK43" s="75"/>
      <c r="LOY43" s="75"/>
      <c r="LPM43" s="75"/>
      <c r="LQA43" s="75"/>
      <c r="LQO43" s="75"/>
      <c r="LRC43" s="75"/>
      <c r="LRQ43" s="75"/>
      <c r="LSE43" s="75"/>
      <c r="LSS43" s="75"/>
      <c r="LTG43" s="75"/>
      <c r="LTU43" s="75"/>
      <c r="LUI43" s="75"/>
      <c r="LUW43" s="75"/>
      <c r="LVK43" s="75"/>
      <c r="LVY43" s="75"/>
      <c r="LWM43" s="75"/>
      <c r="LXA43" s="75"/>
      <c r="LXO43" s="75"/>
      <c r="LYC43" s="75"/>
      <c r="LYQ43" s="75"/>
      <c r="LZE43" s="75"/>
      <c r="LZS43" s="75"/>
      <c r="MAG43" s="75"/>
      <c r="MAU43" s="75"/>
      <c r="MBI43" s="75"/>
      <c r="MBW43" s="75"/>
      <c r="MCK43" s="75"/>
      <c r="MCY43" s="75"/>
      <c r="MDM43" s="75"/>
      <c r="MEA43" s="75"/>
      <c r="MEO43" s="75"/>
      <c r="MFC43" s="75"/>
      <c r="MFQ43" s="75"/>
      <c r="MGE43" s="75"/>
      <c r="MGS43" s="75"/>
      <c r="MHG43" s="75"/>
      <c r="MHU43" s="75"/>
      <c r="MII43" s="75"/>
      <c r="MIW43" s="75"/>
      <c r="MJK43" s="75"/>
      <c r="MJY43" s="75"/>
      <c r="MKM43" s="75"/>
      <c r="MLA43" s="75"/>
      <c r="MLO43" s="75"/>
      <c r="MMC43" s="75"/>
      <c r="MMQ43" s="75"/>
      <c r="MNE43" s="75"/>
      <c r="MNS43" s="75"/>
      <c r="MOG43" s="75"/>
      <c r="MOU43" s="75"/>
      <c r="MPI43" s="75"/>
      <c r="MPW43" s="75"/>
      <c r="MQK43" s="75"/>
      <c r="MQY43" s="75"/>
      <c r="MRM43" s="75"/>
      <c r="MSA43" s="75"/>
      <c r="MSO43" s="75"/>
      <c r="MTC43" s="75"/>
      <c r="MTQ43" s="75"/>
      <c r="MUE43" s="75"/>
      <c r="MUS43" s="75"/>
      <c r="MVG43" s="75"/>
      <c r="MVU43" s="75"/>
      <c r="MWI43" s="75"/>
      <c r="MWW43" s="75"/>
      <c r="MXK43" s="75"/>
      <c r="MXY43" s="75"/>
      <c r="MYM43" s="75"/>
      <c r="MZA43" s="75"/>
      <c r="MZO43" s="75"/>
      <c r="NAC43" s="75"/>
      <c r="NAQ43" s="75"/>
      <c r="NBE43" s="75"/>
      <c r="NBS43" s="75"/>
      <c r="NCG43" s="75"/>
      <c r="NCU43" s="75"/>
      <c r="NDI43" s="75"/>
      <c r="NDW43" s="75"/>
      <c r="NEK43" s="75"/>
      <c r="NEY43" s="75"/>
      <c r="NFM43" s="75"/>
      <c r="NGA43" s="75"/>
      <c r="NGO43" s="75"/>
      <c r="NHC43" s="75"/>
      <c r="NHQ43" s="75"/>
      <c r="NIE43" s="75"/>
      <c r="NIS43" s="75"/>
      <c r="NJG43" s="75"/>
      <c r="NJU43" s="75"/>
      <c r="NKI43" s="75"/>
      <c r="NKW43" s="75"/>
      <c r="NLK43" s="75"/>
      <c r="NLY43" s="75"/>
      <c r="NMM43" s="75"/>
      <c r="NNA43" s="75"/>
      <c r="NNO43" s="75"/>
      <c r="NOC43" s="75"/>
      <c r="NOQ43" s="75"/>
      <c r="NPE43" s="75"/>
      <c r="NPS43" s="75"/>
      <c r="NQG43" s="75"/>
      <c r="NQU43" s="75"/>
      <c r="NRI43" s="75"/>
      <c r="NRW43" s="75"/>
      <c r="NSK43" s="75"/>
      <c r="NSY43" s="75"/>
      <c r="NTM43" s="75"/>
      <c r="NUA43" s="75"/>
      <c r="NUO43" s="75"/>
      <c r="NVC43" s="75"/>
      <c r="NVQ43" s="75"/>
      <c r="NWE43" s="75"/>
      <c r="NWS43" s="75"/>
      <c r="NXG43" s="75"/>
      <c r="NXU43" s="75"/>
      <c r="NYI43" s="75"/>
      <c r="NYW43" s="75"/>
      <c r="NZK43" s="75"/>
      <c r="NZY43" s="75"/>
      <c r="OAM43" s="75"/>
      <c r="OBA43" s="75"/>
      <c r="OBO43" s="75"/>
      <c r="OCC43" s="75"/>
      <c r="OCQ43" s="75"/>
      <c r="ODE43" s="75"/>
      <c r="ODS43" s="75"/>
      <c r="OEG43" s="75"/>
      <c r="OEU43" s="75"/>
      <c r="OFI43" s="75"/>
      <c r="OFW43" s="75"/>
      <c r="OGK43" s="75"/>
      <c r="OGY43" s="75"/>
      <c r="OHM43" s="75"/>
      <c r="OIA43" s="75"/>
      <c r="OIO43" s="75"/>
      <c r="OJC43" s="75"/>
      <c r="OJQ43" s="75"/>
      <c r="OKE43" s="75"/>
      <c r="OKS43" s="75"/>
      <c r="OLG43" s="75"/>
      <c r="OLU43" s="75"/>
      <c r="OMI43" s="75"/>
      <c r="OMW43" s="75"/>
      <c r="ONK43" s="75"/>
      <c r="ONY43" s="75"/>
      <c r="OOM43" s="75"/>
      <c r="OPA43" s="75"/>
      <c r="OPO43" s="75"/>
      <c r="OQC43" s="75"/>
      <c r="OQQ43" s="75"/>
      <c r="ORE43" s="75"/>
      <c r="ORS43" s="75"/>
      <c r="OSG43" s="75"/>
      <c r="OSU43" s="75"/>
      <c r="OTI43" s="75"/>
      <c r="OTW43" s="75"/>
      <c r="OUK43" s="75"/>
      <c r="OUY43" s="75"/>
      <c r="OVM43" s="75"/>
      <c r="OWA43" s="75"/>
      <c r="OWO43" s="75"/>
      <c r="OXC43" s="75"/>
      <c r="OXQ43" s="75"/>
      <c r="OYE43" s="75"/>
      <c r="OYS43" s="75"/>
      <c r="OZG43" s="75"/>
      <c r="OZU43" s="75"/>
      <c r="PAI43" s="75"/>
      <c r="PAW43" s="75"/>
      <c r="PBK43" s="75"/>
      <c r="PBY43" s="75"/>
      <c r="PCM43" s="75"/>
      <c r="PDA43" s="75"/>
      <c r="PDO43" s="75"/>
      <c r="PEC43" s="75"/>
      <c r="PEQ43" s="75"/>
      <c r="PFE43" s="75"/>
      <c r="PFS43" s="75"/>
      <c r="PGG43" s="75"/>
      <c r="PGU43" s="75"/>
      <c r="PHI43" s="75"/>
      <c r="PHW43" s="75"/>
      <c r="PIK43" s="75"/>
      <c r="PIY43" s="75"/>
      <c r="PJM43" s="75"/>
      <c r="PKA43" s="75"/>
      <c r="PKO43" s="75"/>
      <c r="PLC43" s="75"/>
      <c r="PLQ43" s="75"/>
      <c r="PME43" s="75"/>
      <c r="PMS43" s="75"/>
      <c r="PNG43" s="75"/>
      <c r="PNU43" s="75"/>
      <c r="POI43" s="75"/>
      <c r="POW43" s="75"/>
      <c r="PPK43" s="75"/>
      <c r="PPY43" s="75"/>
      <c r="PQM43" s="75"/>
      <c r="PRA43" s="75"/>
      <c r="PRO43" s="75"/>
      <c r="PSC43" s="75"/>
      <c r="PSQ43" s="75"/>
      <c r="PTE43" s="75"/>
      <c r="PTS43" s="75"/>
      <c r="PUG43" s="75"/>
      <c r="PUU43" s="75"/>
      <c r="PVI43" s="75"/>
      <c r="PVW43" s="75"/>
      <c r="PWK43" s="75"/>
      <c r="PWY43" s="75"/>
      <c r="PXM43" s="75"/>
      <c r="PYA43" s="75"/>
      <c r="PYO43" s="75"/>
      <c r="PZC43" s="75"/>
      <c r="PZQ43" s="75"/>
      <c r="QAE43" s="75"/>
      <c r="QAS43" s="75"/>
      <c r="QBG43" s="75"/>
      <c r="QBU43" s="75"/>
      <c r="QCI43" s="75"/>
      <c r="QCW43" s="75"/>
      <c r="QDK43" s="75"/>
      <c r="QDY43" s="75"/>
      <c r="QEM43" s="75"/>
      <c r="QFA43" s="75"/>
      <c r="QFO43" s="75"/>
      <c r="QGC43" s="75"/>
      <c r="QGQ43" s="75"/>
      <c r="QHE43" s="75"/>
      <c r="QHS43" s="75"/>
      <c r="QIG43" s="75"/>
      <c r="QIU43" s="75"/>
      <c r="QJI43" s="75"/>
      <c r="QJW43" s="75"/>
      <c r="QKK43" s="75"/>
      <c r="QKY43" s="75"/>
      <c r="QLM43" s="75"/>
      <c r="QMA43" s="75"/>
      <c r="QMO43" s="75"/>
      <c r="QNC43" s="75"/>
      <c r="QNQ43" s="75"/>
      <c r="QOE43" s="75"/>
      <c r="QOS43" s="75"/>
      <c r="QPG43" s="75"/>
      <c r="QPU43" s="75"/>
      <c r="QQI43" s="75"/>
      <c r="QQW43" s="75"/>
      <c r="QRK43" s="75"/>
      <c r="QRY43" s="75"/>
      <c r="QSM43" s="75"/>
      <c r="QTA43" s="75"/>
      <c r="QTO43" s="75"/>
      <c r="QUC43" s="75"/>
      <c r="QUQ43" s="75"/>
      <c r="QVE43" s="75"/>
      <c r="QVS43" s="75"/>
      <c r="QWG43" s="75"/>
      <c r="QWU43" s="75"/>
      <c r="QXI43" s="75"/>
      <c r="QXW43" s="75"/>
      <c r="QYK43" s="75"/>
      <c r="QYY43" s="75"/>
      <c r="QZM43" s="75"/>
      <c r="RAA43" s="75"/>
      <c r="RAO43" s="75"/>
      <c r="RBC43" s="75"/>
      <c r="RBQ43" s="75"/>
      <c r="RCE43" s="75"/>
      <c r="RCS43" s="75"/>
      <c r="RDG43" s="75"/>
      <c r="RDU43" s="75"/>
      <c r="REI43" s="75"/>
      <c r="REW43" s="75"/>
      <c r="RFK43" s="75"/>
      <c r="RFY43" s="75"/>
      <c r="RGM43" s="75"/>
      <c r="RHA43" s="75"/>
      <c r="RHO43" s="75"/>
      <c r="RIC43" s="75"/>
      <c r="RIQ43" s="75"/>
      <c r="RJE43" s="75"/>
      <c r="RJS43" s="75"/>
      <c r="RKG43" s="75"/>
      <c r="RKU43" s="75"/>
      <c r="RLI43" s="75"/>
      <c r="RLW43" s="75"/>
      <c r="RMK43" s="75"/>
      <c r="RMY43" s="75"/>
      <c r="RNM43" s="75"/>
      <c r="ROA43" s="75"/>
      <c r="ROO43" s="75"/>
      <c r="RPC43" s="75"/>
      <c r="RPQ43" s="75"/>
      <c r="RQE43" s="75"/>
      <c r="RQS43" s="75"/>
      <c r="RRG43" s="75"/>
      <c r="RRU43" s="75"/>
      <c r="RSI43" s="75"/>
      <c r="RSW43" s="75"/>
      <c r="RTK43" s="75"/>
      <c r="RTY43" s="75"/>
      <c r="RUM43" s="75"/>
      <c r="RVA43" s="75"/>
      <c r="RVO43" s="75"/>
      <c r="RWC43" s="75"/>
      <c r="RWQ43" s="75"/>
      <c r="RXE43" s="75"/>
      <c r="RXS43" s="75"/>
      <c r="RYG43" s="75"/>
      <c r="RYU43" s="75"/>
      <c r="RZI43" s="75"/>
      <c r="RZW43" s="75"/>
      <c r="SAK43" s="75"/>
      <c r="SAY43" s="75"/>
      <c r="SBM43" s="75"/>
      <c r="SCA43" s="75"/>
      <c r="SCO43" s="75"/>
      <c r="SDC43" s="75"/>
      <c r="SDQ43" s="75"/>
      <c r="SEE43" s="75"/>
      <c r="SES43" s="75"/>
      <c r="SFG43" s="75"/>
      <c r="SFU43" s="75"/>
      <c r="SGI43" s="75"/>
      <c r="SGW43" s="75"/>
      <c r="SHK43" s="75"/>
      <c r="SHY43" s="75"/>
      <c r="SIM43" s="75"/>
      <c r="SJA43" s="75"/>
      <c r="SJO43" s="75"/>
      <c r="SKC43" s="75"/>
      <c r="SKQ43" s="75"/>
      <c r="SLE43" s="75"/>
      <c r="SLS43" s="75"/>
      <c r="SMG43" s="75"/>
      <c r="SMU43" s="75"/>
      <c r="SNI43" s="75"/>
      <c r="SNW43" s="75"/>
      <c r="SOK43" s="75"/>
      <c r="SOY43" s="75"/>
      <c r="SPM43" s="75"/>
      <c r="SQA43" s="75"/>
      <c r="SQO43" s="75"/>
      <c r="SRC43" s="75"/>
      <c r="SRQ43" s="75"/>
      <c r="SSE43" s="75"/>
      <c r="SSS43" s="75"/>
      <c r="STG43" s="75"/>
      <c r="STU43" s="75"/>
      <c r="SUI43" s="75"/>
      <c r="SUW43" s="75"/>
      <c r="SVK43" s="75"/>
      <c r="SVY43" s="75"/>
      <c r="SWM43" s="75"/>
      <c r="SXA43" s="75"/>
      <c r="SXO43" s="75"/>
      <c r="SYC43" s="75"/>
      <c r="SYQ43" s="75"/>
      <c r="SZE43" s="75"/>
      <c r="SZS43" s="75"/>
      <c r="TAG43" s="75"/>
      <c r="TAU43" s="75"/>
      <c r="TBI43" s="75"/>
      <c r="TBW43" s="75"/>
      <c r="TCK43" s="75"/>
      <c r="TCY43" s="75"/>
      <c r="TDM43" s="75"/>
      <c r="TEA43" s="75"/>
      <c r="TEO43" s="75"/>
      <c r="TFC43" s="75"/>
      <c r="TFQ43" s="75"/>
      <c r="TGE43" s="75"/>
      <c r="TGS43" s="75"/>
      <c r="THG43" s="75"/>
      <c r="THU43" s="75"/>
      <c r="TII43" s="75"/>
      <c r="TIW43" s="75"/>
      <c r="TJK43" s="75"/>
      <c r="TJY43" s="75"/>
      <c r="TKM43" s="75"/>
      <c r="TLA43" s="75"/>
      <c r="TLO43" s="75"/>
      <c r="TMC43" s="75"/>
      <c r="TMQ43" s="75"/>
      <c r="TNE43" s="75"/>
      <c r="TNS43" s="75"/>
      <c r="TOG43" s="75"/>
      <c r="TOU43" s="75"/>
      <c r="TPI43" s="75"/>
      <c r="TPW43" s="75"/>
      <c r="TQK43" s="75"/>
      <c r="TQY43" s="75"/>
      <c r="TRM43" s="75"/>
      <c r="TSA43" s="75"/>
      <c r="TSO43" s="75"/>
      <c r="TTC43" s="75"/>
      <c r="TTQ43" s="75"/>
      <c r="TUE43" s="75"/>
      <c r="TUS43" s="75"/>
      <c r="TVG43" s="75"/>
      <c r="TVU43" s="75"/>
      <c r="TWI43" s="75"/>
      <c r="TWW43" s="75"/>
      <c r="TXK43" s="75"/>
      <c r="TXY43" s="75"/>
      <c r="TYM43" s="75"/>
      <c r="TZA43" s="75"/>
      <c r="TZO43" s="75"/>
      <c r="UAC43" s="75"/>
      <c r="UAQ43" s="75"/>
      <c r="UBE43" s="75"/>
      <c r="UBS43" s="75"/>
      <c r="UCG43" s="75"/>
      <c r="UCU43" s="75"/>
      <c r="UDI43" s="75"/>
      <c r="UDW43" s="75"/>
      <c r="UEK43" s="75"/>
      <c r="UEY43" s="75"/>
      <c r="UFM43" s="75"/>
      <c r="UGA43" s="75"/>
      <c r="UGO43" s="75"/>
      <c r="UHC43" s="75"/>
      <c r="UHQ43" s="75"/>
      <c r="UIE43" s="75"/>
      <c r="UIS43" s="75"/>
      <c r="UJG43" s="75"/>
      <c r="UJU43" s="75"/>
      <c r="UKI43" s="75"/>
      <c r="UKW43" s="75"/>
      <c r="ULK43" s="75"/>
      <c r="ULY43" s="75"/>
      <c r="UMM43" s="75"/>
      <c r="UNA43" s="75"/>
      <c r="UNO43" s="75"/>
      <c r="UOC43" s="75"/>
      <c r="UOQ43" s="75"/>
      <c r="UPE43" s="75"/>
      <c r="UPS43" s="75"/>
      <c r="UQG43" s="75"/>
      <c r="UQU43" s="75"/>
      <c r="URI43" s="75"/>
      <c r="URW43" s="75"/>
      <c r="USK43" s="75"/>
      <c r="USY43" s="75"/>
      <c r="UTM43" s="75"/>
      <c r="UUA43" s="75"/>
      <c r="UUO43" s="75"/>
      <c r="UVC43" s="75"/>
      <c r="UVQ43" s="75"/>
      <c r="UWE43" s="75"/>
      <c r="UWS43" s="75"/>
      <c r="UXG43" s="75"/>
      <c r="UXU43" s="75"/>
      <c r="UYI43" s="75"/>
      <c r="UYW43" s="75"/>
      <c r="UZK43" s="75"/>
      <c r="UZY43" s="75"/>
      <c r="VAM43" s="75"/>
      <c r="VBA43" s="75"/>
      <c r="VBO43" s="75"/>
      <c r="VCC43" s="75"/>
      <c r="VCQ43" s="75"/>
      <c r="VDE43" s="75"/>
      <c r="VDS43" s="75"/>
      <c r="VEG43" s="75"/>
      <c r="VEU43" s="75"/>
      <c r="VFI43" s="75"/>
      <c r="VFW43" s="75"/>
      <c r="VGK43" s="75"/>
      <c r="VGY43" s="75"/>
      <c r="VHM43" s="75"/>
      <c r="VIA43" s="75"/>
      <c r="VIO43" s="75"/>
      <c r="VJC43" s="75"/>
      <c r="VJQ43" s="75"/>
      <c r="VKE43" s="75"/>
      <c r="VKS43" s="75"/>
      <c r="VLG43" s="75"/>
      <c r="VLU43" s="75"/>
      <c r="VMI43" s="75"/>
      <c r="VMW43" s="75"/>
      <c r="VNK43" s="75"/>
      <c r="VNY43" s="75"/>
      <c r="VOM43" s="75"/>
      <c r="VPA43" s="75"/>
      <c r="VPO43" s="75"/>
      <c r="VQC43" s="75"/>
      <c r="VQQ43" s="75"/>
      <c r="VRE43" s="75"/>
      <c r="VRS43" s="75"/>
      <c r="VSG43" s="75"/>
      <c r="VSU43" s="75"/>
      <c r="VTI43" s="75"/>
      <c r="VTW43" s="75"/>
      <c r="VUK43" s="75"/>
      <c r="VUY43" s="75"/>
      <c r="VVM43" s="75"/>
      <c r="VWA43" s="75"/>
      <c r="VWO43" s="75"/>
      <c r="VXC43" s="75"/>
      <c r="VXQ43" s="75"/>
      <c r="VYE43" s="75"/>
      <c r="VYS43" s="75"/>
      <c r="VZG43" s="75"/>
      <c r="VZU43" s="75"/>
      <c r="WAI43" s="75"/>
      <c r="WAW43" s="75"/>
      <c r="WBK43" s="75"/>
      <c r="WBY43" s="75"/>
      <c r="WCM43" s="75"/>
      <c r="WDA43" s="75"/>
      <c r="WDO43" s="75"/>
      <c r="WEC43" s="75"/>
      <c r="WEQ43" s="75"/>
      <c r="WFE43" s="75"/>
      <c r="WFS43" s="75"/>
      <c r="WGG43" s="75"/>
      <c r="WGU43" s="75"/>
      <c r="WHI43" s="75"/>
      <c r="WHW43" s="75"/>
      <c r="WIK43" s="75"/>
      <c r="WIY43" s="75"/>
      <c r="WJM43" s="75"/>
      <c r="WKA43" s="75"/>
      <c r="WKO43" s="75"/>
      <c r="WLC43" s="75"/>
      <c r="WLQ43" s="75"/>
      <c r="WME43" s="75"/>
      <c r="WMS43" s="75"/>
      <c r="WNG43" s="75"/>
      <c r="WNU43" s="75"/>
      <c r="WOI43" s="75"/>
      <c r="WOW43" s="75"/>
      <c r="WPK43" s="75"/>
      <c r="WPY43" s="75"/>
      <c r="WQM43" s="75"/>
      <c r="WRA43" s="75"/>
      <c r="WRO43" s="75"/>
      <c r="WSC43" s="75"/>
      <c r="WSQ43" s="75"/>
      <c r="WTE43" s="75"/>
      <c r="WTS43" s="75"/>
      <c r="WUG43" s="75"/>
      <c r="WUU43" s="75"/>
      <c r="WVI43" s="75"/>
      <c r="WVW43" s="75"/>
      <c r="WWK43" s="75"/>
      <c r="WWY43" s="75"/>
      <c r="WXM43" s="75"/>
      <c r="WYA43" s="75"/>
      <c r="WYO43" s="75"/>
      <c r="WZC43" s="75"/>
      <c r="WZQ43" s="75"/>
      <c r="XAE43" s="75"/>
      <c r="XAS43" s="75"/>
      <c r="XBG43" s="75"/>
      <c r="XBU43" s="75"/>
      <c r="XCI43" s="75"/>
      <c r="XCW43" s="75"/>
      <c r="XDK43" s="75"/>
      <c r="XDY43" s="75"/>
      <c r="XEM43" s="75"/>
      <c r="XFA43" s="75"/>
    </row>
    <row r="44" spans="1:1023 1037:2045 2059:3067 3081:4089 4103:5111 5125:6133 6147:7155 7169:8191 8205:9213 9227:10235 10249:11257 11271:12279 12293:13301 13315:14323 14337:15359 15373:16381" s="74" customFormat="1" ht="12.75" customHeight="1" x14ac:dyDescent="0.2">
      <c r="A44" s="136" t="s">
        <v>100</v>
      </c>
      <c r="B44" s="94">
        <f>B82+B100+B117</f>
        <v>0</v>
      </c>
      <c r="C44" s="94">
        <f t="shared" si="22"/>
        <v>0</v>
      </c>
      <c r="D44" s="94">
        <f t="shared" si="22"/>
        <v>0</v>
      </c>
      <c r="E44" s="94">
        <f t="shared" si="22"/>
        <v>0</v>
      </c>
      <c r="F44" s="94">
        <f t="shared" si="22"/>
        <v>11.023109999999999</v>
      </c>
      <c r="G44" s="94">
        <f t="shared" si="22"/>
        <v>13.227732</v>
      </c>
      <c r="H44" s="94">
        <f t="shared" si="22"/>
        <v>13.227732</v>
      </c>
      <c r="I44" s="94">
        <f t="shared" si="22"/>
        <v>11.023109999999999</v>
      </c>
      <c r="J44" s="94">
        <f t="shared" si="22"/>
        <v>11.023109999999999</v>
      </c>
      <c r="K44" s="94">
        <f t="shared" si="22"/>
        <v>11.023109999999999</v>
      </c>
      <c r="L44" s="94">
        <f t="shared" si="22"/>
        <v>13.227732</v>
      </c>
      <c r="M44" s="94">
        <f t="shared" si="22"/>
        <v>11.023109999999999</v>
      </c>
      <c r="N44" s="94">
        <f t="shared" si="22"/>
        <v>11.023109999999999</v>
      </c>
      <c r="O44" s="94">
        <f>O82+O100+O117</f>
        <v>11.023109999999999</v>
      </c>
      <c r="P44" s="94">
        <f>P82+P100+P117</f>
        <v>11.023109999999999</v>
      </c>
      <c r="Q44" s="94">
        <f t="shared" si="23"/>
        <v>11.023109999999999</v>
      </c>
      <c r="R44" s="94">
        <f t="shared" si="23"/>
        <v>-28.18622360655738</v>
      </c>
      <c r="S44" s="94">
        <f t="shared" si="23"/>
        <v>-112.96077565573771</v>
      </c>
      <c r="T44" s="94">
        <f t="shared" si="23"/>
        <v>-60.240616229508163</v>
      </c>
      <c r="U44" s="94">
        <f t="shared" si="23"/>
        <v>-11.644850655737716</v>
      </c>
      <c r="V44" s="94">
        <f t="shared" si="23"/>
        <v>-3.2205315245901751</v>
      </c>
      <c r="W44" s="94">
        <f t="shared" si="23"/>
        <v>-4.2632564145606011E-14</v>
      </c>
      <c r="X44" s="94">
        <f t="shared" si="23"/>
        <v>0</v>
      </c>
      <c r="Y44" s="94">
        <f t="shared" si="23"/>
        <v>1128.5293773336075</v>
      </c>
      <c r="Z44" s="94">
        <f t="shared" si="23"/>
        <v>2085.8996100057643</v>
      </c>
      <c r="AA44" s="94">
        <f t="shared" si="23"/>
        <v>2363.9997592785644</v>
      </c>
      <c r="AB44" s="94">
        <f t="shared" si="23"/>
        <v>2782.5166598267433</v>
      </c>
      <c r="AC44" s="96">
        <f>AC82+AC100+AC117</f>
        <v>3424.8869999999997</v>
      </c>
      <c r="AD44" s="96">
        <f>AD82+AD100+AD117</f>
        <v>5688.5511944193004</v>
      </c>
      <c r="AE44" s="96">
        <f t="shared" si="24"/>
        <v>6605.9082783222984</v>
      </c>
      <c r="AF44" s="96">
        <f t="shared" si="24"/>
        <v>5414.5387871978319</v>
      </c>
      <c r="AG44" s="96">
        <f t="shared" si="24"/>
        <v>6453.4923721437299</v>
      </c>
      <c r="AH44" s="96">
        <f t="shared" si="24"/>
        <v>9020.5119958132291</v>
      </c>
      <c r="AI44" s="96">
        <f t="shared" si="24"/>
        <v>10083.256363689312</v>
      </c>
      <c r="AJ44" s="96">
        <f t="shared" si="24"/>
        <v>9725.0615971532952</v>
      </c>
      <c r="AK44" s="96">
        <f t="shared" si="24"/>
        <v>11605.620803948472</v>
      </c>
      <c r="AL44" s="96">
        <f t="shared" si="24"/>
        <v>12813.387764345231</v>
      </c>
      <c r="AM44" s="96">
        <f t="shared" si="24"/>
        <v>15428.369628536255</v>
      </c>
      <c r="AN44" s="96">
        <f t="shared" si="24"/>
        <v>17305.159224507239</v>
      </c>
      <c r="AO44" s="96">
        <f t="shared" si="24"/>
        <v>18183.665215902427</v>
      </c>
      <c r="AP44" s="96">
        <f t="shared" si="24"/>
        <v>18690.021322602483</v>
      </c>
      <c r="AQ44" s="96">
        <f t="shared" si="24"/>
        <v>15582.139870216959</v>
      </c>
      <c r="AR44" s="96">
        <f t="shared" si="24"/>
        <v>18221.987340278156</v>
      </c>
      <c r="AS44" s="96">
        <f t="shared" si="24"/>
        <v>20311.562542117648</v>
      </c>
      <c r="AT44" s="96">
        <f t="shared" si="24"/>
        <v>19161.326070175117</v>
      </c>
      <c r="AU44" s="96">
        <f t="shared" si="24"/>
        <v>18903.027506032944</v>
      </c>
      <c r="AV44" s="96">
        <f t="shared" si="24"/>
        <v>19053.472729110654</v>
      </c>
      <c r="AW44" s="96">
        <f t="shared" si="24"/>
        <v>19534.800770211583</v>
      </c>
      <c r="AX44" s="96">
        <f t="shared" si="24"/>
        <v>19592.608549127228</v>
      </c>
      <c r="AY44" s="96">
        <f t="shared" si="24"/>
        <v>19477.073669508696</v>
      </c>
      <c r="AZ44" s="96">
        <f t="shared" si="24"/>
        <v>20829.68558697811</v>
      </c>
      <c r="BA44" s="96">
        <f t="shared" si="24"/>
        <v>20435.999173426109</v>
      </c>
      <c r="BB44" s="96">
        <f t="shared" si="24"/>
        <v>23481.379164971124</v>
      </c>
      <c r="BC44" s="96">
        <f t="shared" si="24"/>
        <v>21836.10036198518</v>
      </c>
      <c r="BD44" s="96">
        <f>BD82+BD100+BD117</f>
        <v>23511.790769043469</v>
      </c>
      <c r="BE44" s="96">
        <f>BE82+BE100+BE117</f>
        <v>22868.937750005935</v>
      </c>
      <c r="BS44" s="75"/>
      <c r="CG44" s="75"/>
      <c r="CU44" s="75"/>
      <c r="DI44" s="75"/>
      <c r="DW44" s="75"/>
      <c r="EK44" s="75"/>
      <c r="EY44" s="75"/>
      <c r="FM44" s="75"/>
      <c r="GA44" s="75"/>
      <c r="GO44" s="75"/>
      <c r="HC44" s="75"/>
      <c r="HQ44" s="75"/>
      <c r="IE44" s="75"/>
      <c r="IS44" s="75"/>
      <c r="JG44" s="75"/>
      <c r="JU44" s="75"/>
      <c r="KI44" s="75"/>
      <c r="KW44" s="75"/>
      <c r="LK44" s="75"/>
      <c r="LY44" s="75"/>
      <c r="MM44" s="75"/>
      <c r="NA44" s="75"/>
      <c r="NO44" s="75"/>
      <c r="OC44" s="75"/>
      <c r="OQ44" s="75"/>
      <c r="PE44" s="75"/>
      <c r="PS44" s="75"/>
      <c r="QG44" s="75"/>
      <c r="QU44" s="75"/>
      <c r="RI44" s="75"/>
      <c r="RW44" s="75"/>
      <c r="SK44" s="75"/>
      <c r="SY44" s="75"/>
      <c r="TM44" s="75"/>
      <c r="UA44" s="75"/>
      <c r="UO44" s="75"/>
      <c r="VC44" s="75"/>
      <c r="VQ44" s="75"/>
      <c r="WE44" s="75"/>
      <c r="WS44" s="75"/>
      <c r="XG44" s="75"/>
      <c r="XU44" s="75"/>
      <c r="YI44" s="75"/>
      <c r="YW44" s="75"/>
      <c r="ZK44" s="75"/>
      <c r="ZY44" s="75"/>
      <c r="AAM44" s="75"/>
      <c r="ABA44" s="75"/>
      <c r="ABO44" s="75"/>
      <c r="ACC44" s="75"/>
      <c r="ACQ44" s="75"/>
      <c r="ADE44" s="75"/>
      <c r="ADS44" s="75"/>
      <c r="AEG44" s="75"/>
      <c r="AEU44" s="75"/>
      <c r="AFI44" s="75"/>
      <c r="AFW44" s="75"/>
      <c r="AGK44" s="75"/>
      <c r="AGY44" s="75"/>
      <c r="AHM44" s="75"/>
      <c r="AIA44" s="75"/>
      <c r="AIO44" s="75"/>
      <c r="AJC44" s="75"/>
      <c r="AJQ44" s="75"/>
      <c r="AKE44" s="75"/>
      <c r="AKS44" s="75"/>
      <c r="ALG44" s="75"/>
      <c r="ALU44" s="75"/>
      <c r="AMI44" s="75"/>
      <c r="AMW44" s="75"/>
      <c r="ANK44" s="75"/>
      <c r="ANY44" s="75"/>
      <c r="AOM44" s="75"/>
      <c r="APA44" s="75"/>
      <c r="APO44" s="75"/>
      <c r="AQC44" s="75"/>
      <c r="AQQ44" s="75"/>
      <c r="ARE44" s="75"/>
      <c r="ARS44" s="75"/>
      <c r="ASG44" s="75"/>
      <c r="ASU44" s="75"/>
      <c r="ATI44" s="75"/>
      <c r="ATW44" s="75"/>
      <c r="AUK44" s="75"/>
      <c r="AUY44" s="75"/>
      <c r="AVM44" s="75"/>
      <c r="AWA44" s="75"/>
      <c r="AWO44" s="75"/>
      <c r="AXC44" s="75"/>
      <c r="AXQ44" s="75"/>
      <c r="AYE44" s="75"/>
      <c r="AYS44" s="75"/>
      <c r="AZG44" s="75"/>
      <c r="AZU44" s="75"/>
      <c r="BAI44" s="75"/>
      <c r="BAW44" s="75"/>
      <c r="BBK44" s="75"/>
      <c r="BBY44" s="75"/>
      <c r="BCM44" s="75"/>
      <c r="BDA44" s="75"/>
      <c r="BDO44" s="75"/>
      <c r="BEC44" s="75"/>
      <c r="BEQ44" s="75"/>
      <c r="BFE44" s="75"/>
      <c r="BFS44" s="75"/>
      <c r="BGG44" s="75"/>
      <c r="BGU44" s="75"/>
      <c r="BHI44" s="75"/>
      <c r="BHW44" s="75"/>
      <c r="BIK44" s="75"/>
      <c r="BIY44" s="75"/>
      <c r="BJM44" s="75"/>
      <c r="BKA44" s="75"/>
      <c r="BKO44" s="75"/>
      <c r="BLC44" s="75"/>
      <c r="BLQ44" s="75"/>
      <c r="BME44" s="75"/>
      <c r="BMS44" s="75"/>
      <c r="BNG44" s="75"/>
      <c r="BNU44" s="75"/>
      <c r="BOI44" s="75"/>
      <c r="BOW44" s="75"/>
      <c r="BPK44" s="75"/>
      <c r="BPY44" s="75"/>
      <c r="BQM44" s="75"/>
      <c r="BRA44" s="75"/>
      <c r="BRO44" s="75"/>
      <c r="BSC44" s="75"/>
      <c r="BSQ44" s="75"/>
      <c r="BTE44" s="75"/>
      <c r="BTS44" s="75"/>
      <c r="BUG44" s="75"/>
      <c r="BUU44" s="75"/>
      <c r="BVI44" s="75"/>
      <c r="BVW44" s="75"/>
      <c r="BWK44" s="75"/>
      <c r="BWY44" s="75"/>
      <c r="BXM44" s="75"/>
      <c r="BYA44" s="75"/>
      <c r="BYO44" s="75"/>
      <c r="BZC44" s="75"/>
      <c r="BZQ44" s="75"/>
      <c r="CAE44" s="75"/>
      <c r="CAS44" s="75"/>
      <c r="CBG44" s="75"/>
      <c r="CBU44" s="75"/>
      <c r="CCI44" s="75"/>
      <c r="CCW44" s="75"/>
      <c r="CDK44" s="75"/>
      <c r="CDY44" s="75"/>
      <c r="CEM44" s="75"/>
      <c r="CFA44" s="75"/>
      <c r="CFO44" s="75"/>
      <c r="CGC44" s="75"/>
      <c r="CGQ44" s="75"/>
      <c r="CHE44" s="75"/>
      <c r="CHS44" s="75"/>
      <c r="CIG44" s="75"/>
      <c r="CIU44" s="75"/>
      <c r="CJI44" s="75"/>
      <c r="CJW44" s="75"/>
      <c r="CKK44" s="75"/>
      <c r="CKY44" s="75"/>
      <c r="CLM44" s="75"/>
      <c r="CMA44" s="75"/>
      <c r="CMO44" s="75"/>
      <c r="CNC44" s="75"/>
      <c r="CNQ44" s="75"/>
      <c r="COE44" s="75"/>
      <c r="COS44" s="75"/>
      <c r="CPG44" s="75"/>
      <c r="CPU44" s="75"/>
      <c r="CQI44" s="75"/>
      <c r="CQW44" s="75"/>
      <c r="CRK44" s="75"/>
      <c r="CRY44" s="75"/>
      <c r="CSM44" s="75"/>
      <c r="CTA44" s="75"/>
      <c r="CTO44" s="75"/>
      <c r="CUC44" s="75"/>
      <c r="CUQ44" s="75"/>
      <c r="CVE44" s="75"/>
      <c r="CVS44" s="75"/>
      <c r="CWG44" s="75"/>
      <c r="CWU44" s="75"/>
      <c r="CXI44" s="75"/>
      <c r="CXW44" s="75"/>
      <c r="CYK44" s="75"/>
      <c r="CYY44" s="75"/>
      <c r="CZM44" s="75"/>
      <c r="DAA44" s="75"/>
      <c r="DAO44" s="75"/>
      <c r="DBC44" s="75"/>
      <c r="DBQ44" s="75"/>
      <c r="DCE44" s="75"/>
      <c r="DCS44" s="75"/>
      <c r="DDG44" s="75"/>
      <c r="DDU44" s="75"/>
      <c r="DEI44" s="75"/>
      <c r="DEW44" s="75"/>
      <c r="DFK44" s="75"/>
      <c r="DFY44" s="75"/>
      <c r="DGM44" s="75"/>
      <c r="DHA44" s="75"/>
      <c r="DHO44" s="75"/>
      <c r="DIC44" s="75"/>
      <c r="DIQ44" s="75"/>
      <c r="DJE44" s="75"/>
      <c r="DJS44" s="75"/>
      <c r="DKG44" s="75"/>
      <c r="DKU44" s="75"/>
      <c r="DLI44" s="75"/>
      <c r="DLW44" s="75"/>
      <c r="DMK44" s="75"/>
      <c r="DMY44" s="75"/>
      <c r="DNM44" s="75"/>
      <c r="DOA44" s="75"/>
      <c r="DOO44" s="75"/>
      <c r="DPC44" s="75"/>
      <c r="DPQ44" s="75"/>
      <c r="DQE44" s="75"/>
      <c r="DQS44" s="75"/>
      <c r="DRG44" s="75"/>
      <c r="DRU44" s="75"/>
      <c r="DSI44" s="75"/>
      <c r="DSW44" s="75"/>
      <c r="DTK44" s="75"/>
      <c r="DTY44" s="75"/>
      <c r="DUM44" s="75"/>
      <c r="DVA44" s="75"/>
      <c r="DVO44" s="75"/>
      <c r="DWC44" s="75"/>
      <c r="DWQ44" s="75"/>
      <c r="DXE44" s="75"/>
      <c r="DXS44" s="75"/>
      <c r="DYG44" s="75"/>
      <c r="DYU44" s="75"/>
      <c r="DZI44" s="75"/>
      <c r="DZW44" s="75"/>
      <c r="EAK44" s="75"/>
      <c r="EAY44" s="75"/>
      <c r="EBM44" s="75"/>
      <c r="ECA44" s="75"/>
      <c r="ECO44" s="75"/>
      <c r="EDC44" s="75"/>
      <c r="EDQ44" s="75"/>
      <c r="EEE44" s="75"/>
      <c r="EES44" s="75"/>
      <c r="EFG44" s="75"/>
      <c r="EFU44" s="75"/>
      <c r="EGI44" s="75"/>
      <c r="EGW44" s="75"/>
      <c r="EHK44" s="75"/>
      <c r="EHY44" s="75"/>
      <c r="EIM44" s="75"/>
      <c r="EJA44" s="75"/>
      <c r="EJO44" s="75"/>
      <c r="EKC44" s="75"/>
      <c r="EKQ44" s="75"/>
      <c r="ELE44" s="75"/>
      <c r="ELS44" s="75"/>
      <c r="EMG44" s="75"/>
      <c r="EMU44" s="75"/>
      <c r="ENI44" s="75"/>
      <c r="ENW44" s="75"/>
      <c r="EOK44" s="75"/>
      <c r="EOY44" s="75"/>
      <c r="EPM44" s="75"/>
      <c r="EQA44" s="75"/>
      <c r="EQO44" s="75"/>
      <c r="ERC44" s="75"/>
      <c r="ERQ44" s="75"/>
      <c r="ESE44" s="75"/>
      <c r="ESS44" s="75"/>
      <c r="ETG44" s="75"/>
      <c r="ETU44" s="75"/>
      <c r="EUI44" s="75"/>
      <c r="EUW44" s="75"/>
      <c r="EVK44" s="75"/>
      <c r="EVY44" s="75"/>
      <c r="EWM44" s="75"/>
      <c r="EXA44" s="75"/>
      <c r="EXO44" s="75"/>
      <c r="EYC44" s="75"/>
      <c r="EYQ44" s="75"/>
      <c r="EZE44" s="75"/>
      <c r="EZS44" s="75"/>
      <c r="FAG44" s="75"/>
      <c r="FAU44" s="75"/>
      <c r="FBI44" s="75"/>
      <c r="FBW44" s="75"/>
      <c r="FCK44" s="75"/>
      <c r="FCY44" s="75"/>
      <c r="FDM44" s="75"/>
      <c r="FEA44" s="75"/>
      <c r="FEO44" s="75"/>
      <c r="FFC44" s="75"/>
      <c r="FFQ44" s="75"/>
      <c r="FGE44" s="75"/>
      <c r="FGS44" s="75"/>
      <c r="FHG44" s="75"/>
      <c r="FHU44" s="75"/>
      <c r="FII44" s="75"/>
      <c r="FIW44" s="75"/>
      <c r="FJK44" s="75"/>
      <c r="FJY44" s="75"/>
      <c r="FKM44" s="75"/>
      <c r="FLA44" s="75"/>
      <c r="FLO44" s="75"/>
      <c r="FMC44" s="75"/>
      <c r="FMQ44" s="75"/>
      <c r="FNE44" s="75"/>
      <c r="FNS44" s="75"/>
      <c r="FOG44" s="75"/>
      <c r="FOU44" s="75"/>
      <c r="FPI44" s="75"/>
      <c r="FPW44" s="75"/>
      <c r="FQK44" s="75"/>
      <c r="FQY44" s="75"/>
      <c r="FRM44" s="75"/>
      <c r="FSA44" s="75"/>
      <c r="FSO44" s="75"/>
      <c r="FTC44" s="75"/>
      <c r="FTQ44" s="75"/>
      <c r="FUE44" s="75"/>
      <c r="FUS44" s="75"/>
      <c r="FVG44" s="75"/>
      <c r="FVU44" s="75"/>
      <c r="FWI44" s="75"/>
      <c r="FWW44" s="75"/>
      <c r="FXK44" s="75"/>
      <c r="FXY44" s="75"/>
      <c r="FYM44" s="75"/>
      <c r="FZA44" s="75"/>
      <c r="FZO44" s="75"/>
      <c r="GAC44" s="75"/>
      <c r="GAQ44" s="75"/>
      <c r="GBE44" s="75"/>
      <c r="GBS44" s="75"/>
      <c r="GCG44" s="75"/>
      <c r="GCU44" s="75"/>
      <c r="GDI44" s="75"/>
      <c r="GDW44" s="75"/>
      <c r="GEK44" s="75"/>
      <c r="GEY44" s="75"/>
      <c r="GFM44" s="75"/>
      <c r="GGA44" s="75"/>
      <c r="GGO44" s="75"/>
      <c r="GHC44" s="75"/>
      <c r="GHQ44" s="75"/>
      <c r="GIE44" s="75"/>
      <c r="GIS44" s="75"/>
      <c r="GJG44" s="75"/>
      <c r="GJU44" s="75"/>
      <c r="GKI44" s="75"/>
      <c r="GKW44" s="75"/>
      <c r="GLK44" s="75"/>
      <c r="GLY44" s="75"/>
      <c r="GMM44" s="75"/>
      <c r="GNA44" s="75"/>
      <c r="GNO44" s="75"/>
      <c r="GOC44" s="75"/>
      <c r="GOQ44" s="75"/>
      <c r="GPE44" s="75"/>
      <c r="GPS44" s="75"/>
      <c r="GQG44" s="75"/>
      <c r="GQU44" s="75"/>
      <c r="GRI44" s="75"/>
      <c r="GRW44" s="75"/>
      <c r="GSK44" s="75"/>
      <c r="GSY44" s="75"/>
      <c r="GTM44" s="75"/>
      <c r="GUA44" s="75"/>
      <c r="GUO44" s="75"/>
      <c r="GVC44" s="75"/>
      <c r="GVQ44" s="75"/>
      <c r="GWE44" s="75"/>
      <c r="GWS44" s="75"/>
      <c r="GXG44" s="75"/>
      <c r="GXU44" s="75"/>
      <c r="GYI44" s="75"/>
      <c r="GYW44" s="75"/>
      <c r="GZK44" s="75"/>
      <c r="GZY44" s="75"/>
      <c r="HAM44" s="75"/>
      <c r="HBA44" s="75"/>
      <c r="HBO44" s="75"/>
      <c r="HCC44" s="75"/>
      <c r="HCQ44" s="75"/>
      <c r="HDE44" s="75"/>
      <c r="HDS44" s="75"/>
      <c r="HEG44" s="75"/>
      <c r="HEU44" s="75"/>
      <c r="HFI44" s="75"/>
      <c r="HFW44" s="75"/>
      <c r="HGK44" s="75"/>
      <c r="HGY44" s="75"/>
      <c r="HHM44" s="75"/>
      <c r="HIA44" s="75"/>
      <c r="HIO44" s="75"/>
      <c r="HJC44" s="75"/>
      <c r="HJQ44" s="75"/>
      <c r="HKE44" s="75"/>
      <c r="HKS44" s="75"/>
      <c r="HLG44" s="75"/>
      <c r="HLU44" s="75"/>
      <c r="HMI44" s="75"/>
      <c r="HMW44" s="75"/>
      <c r="HNK44" s="75"/>
      <c r="HNY44" s="75"/>
      <c r="HOM44" s="75"/>
      <c r="HPA44" s="75"/>
      <c r="HPO44" s="75"/>
      <c r="HQC44" s="75"/>
      <c r="HQQ44" s="75"/>
      <c r="HRE44" s="75"/>
      <c r="HRS44" s="75"/>
      <c r="HSG44" s="75"/>
      <c r="HSU44" s="75"/>
      <c r="HTI44" s="75"/>
      <c r="HTW44" s="75"/>
      <c r="HUK44" s="75"/>
      <c r="HUY44" s="75"/>
      <c r="HVM44" s="75"/>
      <c r="HWA44" s="75"/>
      <c r="HWO44" s="75"/>
      <c r="HXC44" s="75"/>
      <c r="HXQ44" s="75"/>
      <c r="HYE44" s="75"/>
      <c r="HYS44" s="75"/>
      <c r="HZG44" s="75"/>
      <c r="HZU44" s="75"/>
      <c r="IAI44" s="75"/>
      <c r="IAW44" s="75"/>
      <c r="IBK44" s="75"/>
      <c r="IBY44" s="75"/>
      <c r="ICM44" s="75"/>
      <c r="IDA44" s="75"/>
      <c r="IDO44" s="75"/>
      <c r="IEC44" s="75"/>
      <c r="IEQ44" s="75"/>
      <c r="IFE44" s="75"/>
      <c r="IFS44" s="75"/>
      <c r="IGG44" s="75"/>
      <c r="IGU44" s="75"/>
      <c r="IHI44" s="75"/>
      <c r="IHW44" s="75"/>
      <c r="IIK44" s="75"/>
      <c r="IIY44" s="75"/>
      <c r="IJM44" s="75"/>
      <c r="IKA44" s="75"/>
      <c r="IKO44" s="75"/>
      <c r="ILC44" s="75"/>
      <c r="ILQ44" s="75"/>
      <c r="IME44" s="75"/>
      <c r="IMS44" s="75"/>
      <c r="ING44" s="75"/>
      <c r="INU44" s="75"/>
      <c r="IOI44" s="75"/>
      <c r="IOW44" s="75"/>
      <c r="IPK44" s="75"/>
      <c r="IPY44" s="75"/>
      <c r="IQM44" s="75"/>
      <c r="IRA44" s="75"/>
      <c r="IRO44" s="75"/>
      <c r="ISC44" s="75"/>
      <c r="ISQ44" s="75"/>
      <c r="ITE44" s="75"/>
      <c r="ITS44" s="75"/>
      <c r="IUG44" s="75"/>
      <c r="IUU44" s="75"/>
      <c r="IVI44" s="75"/>
      <c r="IVW44" s="75"/>
      <c r="IWK44" s="75"/>
      <c r="IWY44" s="75"/>
      <c r="IXM44" s="75"/>
      <c r="IYA44" s="75"/>
      <c r="IYO44" s="75"/>
      <c r="IZC44" s="75"/>
      <c r="IZQ44" s="75"/>
      <c r="JAE44" s="75"/>
      <c r="JAS44" s="75"/>
      <c r="JBG44" s="75"/>
      <c r="JBU44" s="75"/>
      <c r="JCI44" s="75"/>
      <c r="JCW44" s="75"/>
      <c r="JDK44" s="75"/>
      <c r="JDY44" s="75"/>
      <c r="JEM44" s="75"/>
      <c r="JFA44" s="75"/>
      <c r="JFO44" s="75"/>
      <c r="JGC44" s="75"/>
      <c r="JGQ44" s="75"/>
      <c r="JHE44" s="75"/>
      <c r="JHS44" s="75"/>
      <c r="JIG44" s="75"/>
      <c r="JIU44" s="75"/>
      <c r="JJI44" s="75"/>
      <c r="JJW44" s="75"/>
      <c r="JKK44" s="75"/>
      <c r="JKY44" s="75"/>
      <c r="JLM44" s="75"/>
      <c r="JMA44" s="75"/>
      <c r="JMO44" s="75"/>
      <c r="JNC44" s="75"/>
      <c r="JNQ44" s="75"/>
      <c r="JOE44" s="75"/>
      <c r="JOS44" s="75"/>
      <c r="JPG44" s="75"/>
      <c r="JPU44" s="75"/>
      <c r="JQI44" s="75"/>
      <c r="JQW44" s="75"/>
      <c r="JRK44" s="75"/>
      <c r="JRY44" s="75"/>
      <c r="JSM44" s="75"/>
      <c r="JTA44" s="75"/>
      <c r="JTO44" s="75"/>
      <c r="JUC44" s="75"/>
      <c r="JUQ44" s="75"/>
      <c r="JVE44" s="75"/>
      <c r="JVS44" s="75"/>
      <c r="JWG44" s="75"/>
      <c r="JWU44" s="75"/>
      <c r="JXI44" s="75"/>
      <c r="JXW44" s="75"/>
      <c r="JYK44" s="75"/>
      <c r="JYY44" s="75"/>
      <c r="JZM44" s="75"/>
      <c r="KAA44" s="75"/>
      <c r="KAO44" s="75"/>
      <c r="KBC44" s="75"/>
      <c r="KBQ44" s="75"/>
      <c r="KCE44" s="75"/>
      <c r="KCS44" s="75"/>
      <c r="KDG44" s="75"/>
      <c r="KDU44" s="75"/>
      <c r="KEI44" s="75"/>
      <c r="KEW44" s="75"/>
      <c r="KFK44" s="75"/>
      <c r="KFY44" s="75"/>
      <c r="KGM44" s="75"/>
      <c r="KHA44" s="75"/>
      <c r="KHO44" s="75"/>
      <c r="KIC44" s="75"/>
      <c r="KIQ44" s="75"/>
      <c r="KJE44" s="75"/>
      <c r="KJS44" s="75"/>
      <c r="KKG44" s="75"/>
      <c r="KKU44" s="75"/>
      <c r="KLI44" s="75"/>
      <c r="KLW44" s="75"/>
      <c r="KMK44" s="75"/>
      <c r="KMY44" s="75"/>
      <c r="KNM44" s="75"/>
      <c r="KOA44" s="75"/>
      <c r="KOO44" s="75"/>
      <c r="KPC44" s="75"/>
      <c r="KPQ44" s="75"/>
      <c r="KQE44" s="75"/>
      <c r="KQS44" s="75"/>
      <c r="KRG44" s="75"/>
      <c r="KRU44" s="75"/>
      <c r="KSI44" s="75"/>
      <c r="KSW44" s="75"/>
      <c r="KTK44" s="75"/>
      <c r="KTY44" s="75"/>
      <c r="KUM44" s="75"/>
      <c r="KVA44" s="75"/>
      <c r="KVO44" s="75"/>
      <c r="KWC44" s="75"/>
      <c r="KWQ44" s="75"/>
      <c r="KXE44" s="75"/>
      <c r="KXS44" s="75"/>
      <c r="KYG44" s="75"/>
      <c r="KYU44" s="75"/>
      <c r="KZI44" s="75"/>
      <c r="KZW44" s="75"/>
      <c r="LAK44" s="75"/>
      <c r="LAY44" s="75"/>
      <c r="LBM44" s="75"/>
      <c r="LCA44" s="75"/>
      <c r="LCO44" s="75"/>
      <c r="LDC44" s="75"/>
      <c r="LDQ44" s="75"/>
      <c r="LEE44" s="75"/>
      <c r="LES44" s="75"/>
      <c r="LFG44" s="75"/>
      <c r="LFU44" s="75"/>
      <c r="LGI44" s="75"/>
      <c r="LGW44" s="75"/>
      <c r="LHK44" s="75"/>
      <c r="LHY44" s="75"/>
      <c r="LIM44" s="75"/>
      <c r="LJA44" s="75"/>
      <c r="LJO44" s="75"/>
      <c r="LKC44" s="75"/>
      <c r="LKQ44" s="75"/>
      <c r="LLE44" s="75"/>
      <c r="LLS44" s="75"/>
      <c r="LMG44" s="75"/>
      <c r="LMU44" s="75"/>
      <c r="LNI44" s="75"/>
      <c r="LNW44" s="75"/>
      <c r="LOK44" s="75"/>
      <c r="LOY44" s="75"/>
      <c r="LPM44" s="75"/>
      <c r="LQA44" s="75"/>
      <c r="LQO44" s="75"/>
      <c r="LRC44" s="75"/>
      <c r="LRQ44" s="75"/>
      <c r="LSE44" s="75"/>
      <c r="LSS44" s="75"/>
      <c r="LTG44" s="75"/>
      <c r="LTU44" s="75"/>
      <c r="LUI44" s="75"/>
      <c r="LUW44" s="75"/>
      <c r="LVK44" s="75"/>
      <c r="LVY44" s="75"/>
      <c r="LWM44" s="75"/>
      <c r="LXA44" s="75"/>
      <c r="LXO44" s="75"/>
      <c r="LYC44" s="75"/>
      <c r="LYQ44" s="75"/>
      <c r="LZE44" s="75"/>
      <c r="LZS44" s="75"/>
      <c r="MAG44" s="75"/>
      <c r="MAU44" s="75"/>
      <c r="MBI44" s="75"/>
      <c r="MBW44" s="75"/>
      <c r="MCK44" s="75"/>
      <c r="MCY44" s="75"/>
      <c r="MDM44" s="75"/>
      <c r="MEA44" s="75"/>
      <c r="MEO44" s="75"/>
      <c r="MFC44" s="75"/>
      <c r="MFQ44" s="75"/>
      <c r="MGE44" s="75"/>
      <c r="MGS44" s="75"/>
      <c r="MHG44" s="75"/>
      <c r="MHU44" s="75"/>
      <c r="MII44" s="75"/>
      <c r="MIW44" s="75"/>
      <c r="MJK44" s="75"/>
      <c r="MJY44" s="75"/>
      <c r="MKM44" s="75"/>
      <c r="MLA44" s="75"/>
      <c r="MLO44" s="75"/>
      <c r="MMC44" s="75"/>
      <c r="MMQ44" s="75"/>
      <c r="MNE44" s="75"/>
      <c r="MNS44" s="75"/>
      <c r="MOG44" s="75"/>
      <c r="MOU44" s="75"/>
      <c r="MPI44" s="75"/>
      <c r="MPW44" s="75"/>
      <c r="MQK44" s="75"/>
      <c r="MQY44" s="75"/>
      <c r="MRM44" s="75"/>
      <c r="MSA44" s="75"/>
      <c r="MSO44" s="75"/>
      <c r="MTC44" s="75"/>
      <c r="MTQ44" s="75"/>
      <c r="MUE44" s="75"/>
      <c r="MUS44" s="75"/>
      <c r="MVG44" s="75"/>
      <c r="MVU44" s="75"/>
      <c r="MWI44" s="75"/>
      <c r="MWW44" s="75"/>
      <c r="MXK44" s="75"/>
      <c r="MXY44" s="75"/>
      <c r="MYM44" s="75"/>
      <c r="MZA44" s="75"/>
      <c r="MZO44" s="75"/>
      <c r="NAC44" s="75"/>
      <c r="NAQ44" s="75"/>
      <c r="NBE44" s="75"/>
      <c r="NBS44" s="75"/>
      <c r="NCG44" s="75"/>
      <c r="NCU44" s="75"/>
      <c r="NDI44" s="75"/>
      <c r="NDW44" s="75"/>
      <c r="NEK44" s="75"/>
      <c r="NEY44" s="75"/>
      <c r="NFM44" s="75"/>
      <c r="NGA44" s="75"/>
      <c r="NGO44" s="75"/>
      <c r="NHC44" s="75"/>
      <c r="NHQ44" s="75"/>
      <c r="NIE44" s="75"/>
      <c r="NIS44" s="75"/>
      <c r="NJG44" s="75"/>
      <c r="NJU44" s="75"/>
      <c r="NKI44" s="75"/>
      <c r="NKW44" s="75"/>
      <c r="NLK44" s="75"/>
      <c r="NLY44" s="75"/>
      <c r="NMM44" s="75"/>
      <c r="NNA44" s="75"/>
      <c r="NNO44" s="75"/>
      <c r="NOC44" s="75"/>
      <c r="NOQ44" s="75"/>
      <c r="NPE44" s="75"/>
      <c r="NPS44" s="75"/>
      <c r="NQG44" s="75"/>
      <c r="NQU44" s="75"/>
      <c r="NRI44" s="75"/>
      <c r="NRW44" s="75"/>
      <c r="NSK44" s="75"/>
      <c r="NSY44" s="75"/>
      <c r="NTM44" s="75"/>
      <c r="NUA44" s="75"/>
      <c r="NUO44" s="75"/>
      <c r="NVC44" s="75"/>
      <c r="NVQ44" s="75"/>
      <c r="NWE44" s="75"/>
      <c r="NWS44" s="75"/>
      <c r="NXG44" s="75"/>
      <c r="NXU44" s="75"/>
      <c r="NYI44" s="75"/>
      <c r="NYW44" s="75"/>
      <c r="NZK44" s="75"/>
      <c r="NZY44" s="75"/>
      <c r="OAM44" s="75"/>
      <c r="OBA44" s="75"/>
      <c r="OBO44" s="75"/>
      <c r="OCC44" s="75"/>
      <c r="OCQ44" s="75"/>
      <c r="ODE44" s="75"/>
      <c r="ODS44" s="75"/>
      <c r="OEG44" s="75"/>
      <c r="OEU44" s="75"/>
      <c r="OFI44" s="75"/>
      <c r="OFW44" s="75"/>
      <c r="OGK44" s="75"/>
      <c r="OGY44" s="75"/>
      <c r="OHM44" s="75"/>
      <c r="OIA44" s="75"/>
      <c r="OIO44" s="75"/>
      <c r="OJC44" s="75"/>
      <c r="OJQ44" s="75"/>
      <c r="OKE44" s="75"/>
      <c r="OKS44" s="75"/>
      <c r="OLG44" s="75"/>
      <c r="OLU44" s="75"/>
      <c r="OMI44" s="75"/>
      <c r="OMW44" s="75"/>
      <c r="ONK44" s="75"/>
      <c r="ONY44" s="75"/>
      <c r="OOM44" s="75"/>
      <c r="OPA44" s="75"/>
      <c r="OPO44" s="75"/>
      <c r="OQC44" s="75"/>
      <c r="OQQ44" s="75"/>
      <c r="ORE44" s="75"/>
      <c r="ORS44" s="75"/>
      <c r="OSG44" s="75"/>
      <c r="OSU44" s="75"/>
      <c r="OTI44" s="75"/>
      <c r="OTW44" s="75"/>
      <c r="OUK44" s="75"/>
      <c r="OUY44" s="75"/>
      <c r="OVM44" s="75"/>
      <c r="OWA44" s="75"/>
      <c r="OWO44" s="75"/>
      <c r="OXC44" s="75"/>
      <c r="OXQ44" s="75"/>
      <c r="OYE44" s="75"/>
      <c r="OYS44" s="75"/>
      <c r="OZG44" s="75"/>
      <c r="OZU44" s="75"/>
      <c r="PAI44" s="75"/>
      <c r="PAW44" s="75"/>
      <c r="PBK44" s="75"/>
      <c r="PBY44" s="75"/>
      <c r="PCM44" s="75"/>
      <c r="PDA44" s="75"/>
      <c r="PDO44" s="75"/>
      <c r="PEC44" s="75"/>
      <c r="PEQ44" s="75"/>
      <c r="PFE44" s="75"/>
      <c r="PFS44" s="75"/>
      <c r="PGG44" s="75"/>
      <c r="PGU44" s="75"/>
      <c r="PHI44" s="75"/>
      <c r="PHW44" s="75"/>
      <c r="PIK44" s="75"/>
      <c r="PIY44" s="75"/>
      <c r="PJM44" s="75"/>
      <c r="PKA44" s="75"/>
      <c r="PKO44" s="75"/>
      <c r="PLC44" s="75"/>
      <c r="PLQ44" s="75"/>
      <c r="PME44" s="75"/>
      <c r="PMS44" s="75"/>
      <c r="PNG44" s="75"/>
      <c r="PNU44" s="75"/>
      <c r="POI44" s="75"/>
      <c r="POW44" s="75"/>
      <c r="PPK44" s="75"/>
      <c r="PPY44" s="75"/>
      <c r="PQM44" s="75"/>
      <c r="PRA44" s="75"/>
      <c r="PRO44" s="75"/>
      <c r="PSC44" s="75"/>
      <c r="PSQ44" s="75"/>
      <c r="PTE44" s="75"/>
      <c r="PTS44" s="75"/>
      <c r="PUG44" s="75"/>
      <c r="PUU44" s="75"/>
      <c r="PVI44" s="75"/>
      <c r="PVW44" s="75"/>
      <c r="PWK44" s="75"/>
      <c r="PWY44" s="75"/>
      <c r="PXM44" s="75"/>
      <c r="PYA44" s="75"/>
      <c r="PYO44" s="75"/>
      <c r="PZC44" s="75"/>
      <c r="PZQ44" s="75"/>
      <c r="QAE44" s="75"/>
      <c r="QAS44" s="75"/>
      <c r="QBG44" s="75"/>
      <c r="QBU44" s="75"/>
      <c r="QCI44" s="75"/>
      <c r="QCW44" s="75"/>
      <c r="QDK44" s="75"/>
      <c r="QDY44" s="75"/>
      <c r="QEM44" s="75"/>
      <c r="QFA44" s="75"/>
      <c r="QFO44" s="75"/>
      <c r="QGC44" s="75"/>
      <c r="QGQ44" s="75"/>
      <c r="QHE44" s="75"/>
      <c r="QHS44" s="75"/>
      <c r="QIG44" s="75"/>
      <c r="QIU44" s="75"/>
      <c r="QJI44" s="75"/>
      <c r="QJW44" s="75"/>
      <c r="QKK44" s="75"/>
      <c r="QKY44" s="75"/>
      <c r="QLM44" s="75"/>
      <c r="QMA44" s="75"/>
      <c r="QMO44" s="75"/>
      <c r="QNC44" s="75"/>
      <c r="QNQ44" s="75"/>
      <c r="QOE44" s="75"/>
      <c r="QOS44" s="75"/>
      <c r="QPG44" s="75"/>
      <c r="QPU44" s="75"/>
      <c r="QQI44" s="75"/>
      <c r="QQW44" s="75"/>
      <c r="QRK44" s="75"/>
      <c r="QRY44" s="75"/>
      <c r="QSM44" s="75"/>
      <c r="QTA44" s="75"/>
      <c r="QTO44" s="75"/>
      <c r="QUC44" s="75"/>
      <c r="QUQ44" s="75"/>
      <c r="QVE44" s="75"/>
      <c r="QVS44" s="75"/>
      <c r="QWG44" s="75"/>
      <c r="QWU44" s="75"/>
      <c r="QXI44" s="75"/>
      <c r="QXW44" s="75"/>
      <c r="QYK44" s="75"/>
      <c r="QYY44" s="75"/>
      <c r="QZM44" s="75"/>
      <c r="RAA44" s="75"/>
      <c r="RAO44" s="75"/>
      <c r="RBC44" s="75"/>
      <c r="RBQ44" s="75"/>
      <c r="RCE44" s="75"/>
      <c r="RCS44" s="75"/>
      <c r="RDG44" s="75"/>
      <c r="RDU44" s="75"/>
      <c r="REI44" s="75"/>
      <c r="REW44" s="75"/>
      <c r="RFK44" s="75"/>
      <c r="RFY44" s="75"/>
      <c r="RGM44" s="75"/>
      <c r="RHA44" s="75"/>
      <c r="RHO44" s="75"/>
      <c r="RIC44" s="75"/>
      <c r="RIQ44" s="75"/>
      <c r="RJE44" s="75"/>
      <c r="RJS44" s="75"/>
      <c r="RKG44" s="75"/>
      <c r="RKU44" s="75"/>
      <c r="RLI44" s="75"/>
      <c r="RLW44" s="75"/>
      <c r="RMK44" s="75"/>
      <c r="RMY44" s="75"/>
      <c r="RNM44" s="75"/>
      <c r="ROA44" s="75"/>
      <c r="ROO44" s="75"/>
      <c r="RPC44" s="75"/>
      <c r="RPQ44" s="75"/>
      <c r="RQE44" s="75"/>
      <c r="RQS44" s="75"/>
      <c r="RRG44" s="75"/>
      <c r="RRU44" s="75"/>
      <c r="RSI44" s="75"/>
      <c r="RSW44" s="75"/>
      <c r="RTK44" s="75"/>
      <c r="RTY44" s="75"/>
      <c r="RUM44" s="75"/>
      <c r="RVA44" s="75"/>
      <c r="RVO44" s="75"/>
      <c r="RWC44" s="75"/>
      <c r="RWQ44" s="75"/>
      <c r="RXE44" s="75"/>
      <c r="RXS44" s="75"/>
      <c r="RYG44" s="75"/>
      <c r="RYU44" s="75"/>
      <c r="RZI44" s="75"/>
      <c r="RZW44" s="75"/>
      <c r="SAK44" s="75"/>
      <c r="SAY44" s="75"/>
      <c r="SBM44" s="75"/>
      <c r="SCA44" s="75"/>
      <c r="SCO44" s="75"/>
      <c r="SDC44" s="75"/>
      <c r="SDQ44" s="75"/>
      <c r="SEE44" s="75"/>
      <c r="SES44" s="75"/>
      <c r="SFG44" s="75"/>
      <c r="SFU44" s="75"/>
      <c r="SGI44" s="75"/>
      <c r="SGW44" s="75"/>
      <c r="SHK44" s="75"/>
      <c r="SHY44" s="75"/>
      <c r="SIM44" s="75"/>
      <c r="SJA44" s="75"/>
      <c r="SJO44" s="75"/>
      <c r="SKC44" s="75"/>
      <c r="SKQ44" s="75"/>
      <c r="SLE44" s="75"/>
      <c r="SLS44" s="75"/>
      <c r="SMG44" s="75"/>
      <c r="SMU44" s="75"/>
      <c r="SNI44" s="75"/>
      <c r="SNW44" s="75"/>
      <c r="SOK44" s="75"/>
      <c r="SOY44" s="75"/>
      <c r="SPM44" s="75"/>
      <c r="SQA44" s="75"/>
      <c r="SQO44" s="75"/>
      <c r="SRC44" s="75"/>
      <c r="SRQ44" s="75"/>
      <c r="SSE44" s="75"/>
      <c r="SSS44" s="75"/>
      <c r="STG44" s="75"/>
      <c r="STU44" s="75"/>
      <c r="SUI44" s="75"/>
      <c r="SUW44" s="75"/>
      <c r="SVK44" s="75"/>
      <c r="SVY44" s="75"/>
      <c r="SWM44" s="75"/>
      <c r="SXA44" s="75"/>
      <c r="SXO44" s="75"/>
      <c r="SYC44" s="75"/>
      <c r="SYQ44" s="75"/>
      <c r="SZE44" s="75"/>
      <c r="SZS44" s="75"/>
      <c r="TAG44" s="75"/>
      <c r="TAU44" s="75"/>
      <c r="TBI44" s="75"/>
      <c r="TBW44" s="75"/>
      <c r="TCK44" s="75"/>
      <c r="TCY44" s="75"/>
      <c r="TDM44" s="75"/>
      <c r="TEA44" s="75"/>
      <c r="TEO44" s="75"/>
      <c r="TFC44" s="75"/>
      <c r="TFQ44" s="75"/>
      <c r="TGE44" s="75"/>
      <c r="TGS44" s="75"/>
      <c r="THG44" s="75"/>
      <c r="THU44" s="75"/>
      <c r="TII44" s="75"/>
      <c r="TIW44" s="75"/>
      <c r="TJK44" s="75"/>
      <c r="TJY44" s="75"/>
      <c r="TKM44" s="75"/>
      <c r="TLA44" s="75"/>
      <c r="TLO44" s="75"/>
      <c r="TMC44" s="75"/>
      <c r="TMQ44" s="75"/>
      <c r="TNE44" s="75"/>
      <c r="TNS44" s="75"/>
      <c r="TOG44" s="75"/>
      <c r="TOU44" s="75"/>
      <c r="TPI44" s="75"/>
      <c r="TPW44" s="75"/>
      <c r="TQK44" s="75"/>
      <c r="TQY44" s="75"/>
      <c r="TRM44" s="75"/>
      <c r="TSA44" s="75"/>
      <c r="TSO44" s="75"/>
      <c r="TTC44" s="75"/>
      <c r="TTQ44" s="75"/>
      <c r="TUE44" s="75"/>
      <c r="TUS44" s="75"/>
      <c r="TVG44" s="75"/>
      <c r="TVU44" s="75"/>
      <c r="TWI44" s="75"/>
      <c r="TWW44" s="75"/>
      <c r="TXK44" s="75"/>
      <c r="TXY44" s="75"/>
      <c r="TYM44" s="75"/>
      <c r="TZA44" s="75"/>
      <c r="TZO44" s="75"/>
      <c r="UAC44" s="75"/>
      <c r="UAQ44" s="75"/>
      <c r="UBE44" s="75"/>
      <c r="UBS44" s="75"/>
      <c r="UCG44" s="75"/>
      <c r="UCU44" s="75"/>
      <c r="UDI44" s="75"/>
      <c r="UDW44" s="75"/>
      <c r="UEK44" s="75"/>
      <c r="UEY44" s="75"/>
      <c r="UFM44" s="75"/>
      <c r="UGA44" s="75"/>
      <c r="UGO44" s="75"/>
      <c r="UHC44" s="75"/>
      <c r="UHQ44" s="75"/>
      <c r="UIE44" s="75"/>
      <c r="UIS44" s="75"/>
      <c r="UJG44" s="75"/>
      <c r="UJU44" s="75"/>
      <c r="UKI44" s="75"/>
      <c r="UKW44" s="75"/>
      <c r="ULK44" s="75"/>
      <c r="ULY44" s="75"/>
      <c r="UMM44" s="75"/>
      <c r="UNA44" s="75"/>
      <c r="UNO44" s="75"/>
      <c r="UOC44" s="75"/>
      <c r="UOQ44" s="75"/>
      <c r="UPE44" s="75"/>
      <c r="UPS44" s="75"/>
      <c r="UQG44" s="75"/>
      <c r="UQU44" s="75"/>
      <c r="URI44" s="75"/>
      <c r="URW44" s="75"/>
      <c r="USK44" s="75"/>
      <c r="USY44" s="75"/>
      <c r="UTM44" s="75"/>
      <c r="UUA44" s="75"/>
      <c r="UUO44" s="75"/>
      <c r="UVC44" s="75"/>
      <c r="UVQ44" s="75"/>
      <c r="UWE44" s="75"/>
      <c r="UWS44" s="75"/>
      <c r="UXG44" s="75"/>
      <c r="UXU44" s="75"/>
      <c r="UYI44" s="75"/>
      <c r="UYW44" s="75"/>
      <c r="UZK44" s="75"/>
      <c r="UZY44" s="75"/>
      <c r="VAM44" s="75"/>
      <c r="VBA44" s="75"/>
      <c r="VBO44" s="75"/>
      <c r="VCC44" s="75"/>
      <c r="VCQ44" s="75"/>
      <c r="VDE44" s="75"/>
      <c r="VDS44" s="75"/>
      <c r="VEG44" s="75"/>
      <c r="VEU44" s="75"/>
      <c r="VFI44" s="75"/>
      <c r="VFW44" s="75"/>
      <c r="VGK44" s="75"/>
      <c r="VGY44" s="75"/>
      <c r="VHM44" s="75"/>
      <c r="VIA44" s="75"/>
      <c r="VIO44" s="75"/>
      <c r="VJC44" s="75"/>
      <c r="VJQ44" s="75"/>
      <c r="VKE44" s="75"/>
      <c r="VKS44" s="75"/>
      <c r="VLG44" s="75"/>
      <c r="VLU44" s="75"/>
      <c r="VMI44" s="75"/>
      <c r="VMW44" s="75"/>
      <c r="VNK44" s="75"/>
      <c r="VNY44" s="75"/>
      <c r="VOM44" s="75"/>
      <c r="VPA44" s="75"/>
      <c r="VPO44" s="75"/>
      <c r="VQC44" s="75"/>
      <c r="VQQ44" s="75"/>
      <c r="VRE44" s="75"/>
      <c r="VRS44" s="75"/>
      <c r="VSG44" s="75"/>
      <c r="VSU44" s="75"/>
      <c r="VTI44" s="75"/>
      <c r="VTW44" s="75"/>
      <c r="VUK44" s="75"/>
      <c r="VUY44" s="75"/>
      <c r="VVM44" s="75"/>
      <c r="VWA44" s="75"/>
      <c r="VWO44" s="75"/>
      <c r="VXC44" s="75"/>
      <c r="VXQ44" s="75"/>
      <c r="VYE44" s="75"/>
      <c r="VYS44" s="75"/>
      <c r="VZG44" s="75"/>
      <c r="VZU44" s="75"/>
      <c r="WAI44" s="75"/>
      <c r="WAW44" s="75"/>
      <c r="WBK44" s="75"/>
      <c r="WBY44" s="75"/>
      <c r="WCM44" s="75"/>
      <c r="WDA44" s="75"/>
      <c r="WDO44" s="75"/>
      <c r="WEC44" s="75"/>
      <c r="WEQ44" s="75"/>
      <c r="WFE44" s="75"/>
      <c r="WFS44" s="75"/>
      <c r="WGG44" s="75"/>
      <c r="WGU44" s="75"/>
      <c r="WHI44" s="75"/>
      <c r="WHW44" s="75"/>
      <c r="WIK44" s="75"/>
      <c r="WIY44" s="75"/>
      <c r="WJM44" s="75"/>
      <c r="WKA44" s="75"/>
      <c r="WKO44" s="75"/>
      <c r="WLC44" s="75"/>
      <c r="WLQ44" s="75"/>
      <c r="WME44" s="75"/>
      <c r="WMS44" s="75"/>
      <c r="WNG44" s="75"/>
      <c r="WNU44" s="75"/>
      <c r="WOI44" s="75"/>
      <c r="WOW44" s="75"/>
      <c r="WPK44" s="75"/>
      <c r="WPY44" s="75"/>
      <c r="WQM44" s="75"/>
      <c r="WRA44" s="75"/>
      <c r="WRO44" s="75"/>
      <c r="WSC44" s="75"/>
      <c r="WSQ44" s="75"/>
      <c r="WTE44" s="75"/>
      <c r="WTS44" s="75"/>
      <c r="WUG44" s="75"/>
      <c r="WUU44" s="75"/>
      <c r="WVI44" s="75"/>
      <c r="WVW44" s="75"/>
      <c r="WWK44" s="75"/>
      <c r="WWY44" s="75"/>
      <c r="WXM44" s="75"/>
      <c r="WYA44" s="75"/>
      <c r="WYO44" s="75"/>
      <c r="WZC44" s="75"/>
      <c r="WZQ44" s="75"/>
      <c r="XAE44" s="75"/>
      <c r="XAS44" s="75"/>
      <c r="XBG44" s="75"/>
      <c r="XBU44" s="75"/>
      <c r="XCI44" s="75"/>
      <c r="XCW44" s="75"/>
      <c r="XDK44" s="75"/>
      <c r="XDY44" s="75"/>
      <c r="XEM44" s="75"/>
      <c r="XFA44" s="75"/>
    </row>
    <row r="45" spans="1:1023 1037:2045 2059:3067 3081:4089 4103:5111 5125:6133 6147:7155 7169:8191 8205:9213 9227:10235 10249:11257 11271:12279 12293:13301 13315:14323 14337:15359 15373:16381" s="74" customFormat="1" ht="12.75" customHeight="1" x14ac:dyDescent="0.2">
      <c r="A45" s="136" t="s">
        <v>57</v>
      </c>
      <c r="B45" s="89" t="e">
        <f>B41-B42</f>
        <v>#REF!</v>
      </c>
      <c r="C45" s="89" t="e">
        <f t="shared" ref="C45:N45" si="25">C41-C42</f>
        <v>#REF!</v>
      </c>
      <c r="D45" s="89" t="e">
        <f t="shared" si="25"/>
        <v>#REF!</v>
      </c>
      <c r="E45" s="89" t="e">
        <f t="shared" si="25"/>
        <v>#REF!</v>
      </c>
      <c r="F45" s="89" t="e">
        <f t="shared" si="25"/>
        <v>#REF!</v>
      </c>
      <c r="G45" s="89" t="e">
        <f t="shared" si="25"/>
        <v>#REF!</v>
      </c>
      <c r="H45" s="89" t="e">
        <f t="shared" si="25"/>
        <v>#REF!</v>
      </c>
      <c r="I45" s="89" t="e">
        <f t="shared" si="25"/>
        <v>#REF!</v>
      </c>
      <c r="J45" s="89" t="e">
        <f t="shared" si="25"/>
        <v>#REF!</v>
      </c>
      <c r="K45" s="89" t="e">
        <f t="shared" si="25"/>
        <v>#REF!</v>
      </c>
      <c r="L45" s="89" t="e">
        <f t="shared" si="25"/>
        <v>#REF!</v>
      </c>
      <c r="M45" s="89" t="e">
        <f t="shared" si="25"/>
        <v>#REF!</v>
      </c>
      <c r="N45" s="89" t="e">
        <f t="shared" si="25"/>
        <v>#REF!</v>
      </c>
      <c r="O45" s="89" t="e">
        <f>O41-O42</f>
        <v>#REF!</v>
      </c>
      <c r="P45" s="89" t="e">
        <f>P41-P42</f>
        <v>#REF!</v>
      </c>
      <c r="Q45" s="89" t="e">
        <f t="shared" ref="Q45:AB45" si="26">Q41-Q42</f>
        <v>#REF!</v>
      </c>
      <c r="R45" s="89" t="e">
        <f t="shared" si="26"/>
        <v>#REF!</v>
      </c>
      <c r="S45" s="89" t="e">
        <f t="shared" si="26"/>
        <v>#REF!</v>
      </c>
      <c r="T45" s="89" t="e">
        <f t="shared" si="26"/>
        <v>#REF!</v>
      </c>
      <c r="U45" s="89" t="e">
        <f t="shared" si="26"/>
        <v>#REF!</v>
      </c>
      <c r="V45" s="89" t="e">
        <f t="shared" si="26"/>
        <v>#REF!</v>
      </c>
      <c r="W45" s="89" t="e">
        <f t="shared" si="26"/>
        <v>#REF!</v>
      </c>
      <c r="X45" s="89">
        <f t="shared" si="26"/>
        <v>4828.7761234223299</v>
      </c>
      <c r="Y45" s="89">
        <f t="shared" si="26"/>
        <v>-6140.9173105483533</v>
      </c>
      <c r="Z45" s="89">
        <f t="shared" si="26"/>
        <v>-7023.1233546256681</v>
      </c>
      <c r="AA45" s="89">
        <f t="shared" si="26"/>
        <v>-6891.7998630708935</v>
      </c>
      <c r="AB45" s="89">
        <f t="shared" si="26"/>
        <v>-7047.2279804701575</v>
      </c>
      <c r="AC45" s="91">
        <f>AC41-AC42</f>
        <v>-7344.6541995872612</v>
      </c>
      <c r="AD45" s="91">
        <f>AD41-AD42</f>
        <v>-9387.7827229644408</v>
      </c>
      <c r="AE45" s="91">
        <f t="shared" ref="AE45:BC45" si="27">AE41-AE42</f>
        <v>-9689.4382919917371</v>
      </c>
      <c r="AF45" s="91">
        <f t="shared" si="27"/>
        <v>-7534.6894935110686</v>
      </c>
      <c r="AG45" s="91">
        <f t="shared" si="27"/>
        <v>-9834.0324321432199</v>
      </c>
      <c r="AH45" s="91">
        <f t="shared" si="27"/>
        <v>-11525.238543767726</v>
      </c>
      <c r="AI45" s="91">
        <f t="shared" si="27"/>
        <v>-11293.772100093327</v>
      </c>
      <c r="AJ45" s="91">
        <f t="shared" si="27"/>
        <v>-11473.556115771875</v>
      </c>
      <c r="AK45" s="91">
        <f t="shared" si="27"/>
        <v>-13115.531021441249</v>
      </c>
      <c r="AL45" s="91">
        <f t="shared" si="27"/>
        <v>-14560.366946878748</v>
      </c>
      <c r="AM45" s="91">
        <f t="shared" si="27"/>
        <v>-16417.3996555099</v>
      </c>
      <c r="AN45" s="91">
        <f t="shared" si="27"/>
        <v>-19119.659999353036</v>
      </c>
      <c r="AO45" s="91">
        <f t="shared" si="27"/>
        <v>-18870.956866185268</v>
      </c>
      <c r="AP45" s="91">
        <f t="shared" si="27"/>
        <v>-16601.302943461393</v>
      </c>
      <c r="AQ45" s="91">
        <f t="shared" si="27"/>
        <v>-16114.882746073803</v>
      </c>
      <c r="AR45" s="91">
        <f t="shared" si="27"/>
        <v>-17632.426040083155</v>
      </c>
      <c r="AS45" s="91">
        <f t="shared" si="27"/>
        <v>-18024.835918074394</v>
      </c>
      <c r="AT45" s="91">
        <f t="shared" si="27"/>
        <v>-16203.88814599338</v>
      </c>
      <c r="AU45" s="91">
        <f t="shared" si="27"/>
        <v>-15878.702158984077</v>
      </c>
      <c r="AV45" s="91">
        <f t="shared" si="27"/>
        <v>-15612.65248640714</v>
      </c>
      <c r="AW45" s="91">
        <f t="shared" si="27"/>
        <v>-15575.994014651002</v>
      </c>
      <c r="AX45" s="91">
        <f t="shared" si="27"/>
        <v>-14950.129463940728</v>
      </c>
      <c r="AY45" s="91">
        <f t="shared" si="27"/>
        <v>-14739.748870578027</v>
      </c>
      <c r="AZ45" s="91">
        <f t="shared" si="27"/>
        <v>-16044.213973556602</v>
      </c>
      <c r="BA45" s="91">
        <f t="shared" si="27"/>
        <v>-16740.890493173436</v>
      </c>
      <c r="BB45" s="91">
        <f t="shared" si="27"/>
        <v>-17724.619137735062</v>
      </c>
      <c r="BC45" s="91">
        <f t="shared" si="27"/>
        <v>-17478.49132142642</v>
      </c>
      <c r="BD45" s="91">
        <f>BD41-BD42</f>
        <v>-17545.632178742053</v>
      </c>
      <c r="BE45" s="91">
        <f>BE41-BE42</f>
        <v>-17164.852206473101</v>
      </c>
      <c r="BS45" s="75"/>
      <c r="CG45" s="75"/>
      <c r="CU45" s="75"/>
      <c r="DI45" s="75"/>
      <c r="DW45" s="75"/>
      <c r="EK45" s="75"/>
      <c r="EY45" s="75"/>
      <c r="FM45" s="75"/>
      <c r="GA45" s="75"/>
      <c r="GO45" s="75"/>
      <c r="HC45" s="75"/>
      <c r="HQ45" s="75"/>
      <c r="IE45" s="75"/>
      <c r="IS45" s="75"/>
      <c r="JG45" s="75"/>
      <c r="JU45" s="75"/>
      <c r="KI45" s="75"/>
      <c r="KW45" s="75"/>
      <c r="LK45" s="75"/>
      <c r="LY45" s="75"/>
      <c r="MM45" s="75"/>
      <c r="NA45" s="75"/>
      <c r="NO45" s="75"/>
      <c r="OC45" s="75"/>
      <c r="OQ45" s="75"/>
      <c r="PE45" s="75"/>
      <c r="PS45" s="75"/>
      <c r="QG45" s="75"/>
      <c r="QU45" s="75"/>
      <c r="RI45" s="75"/>
      <c r="RW45" s="75"/>
      <c r="SK45" s="75"/>
      <c r="SY45" s="75"/>
      <c r="TM45" s="75"/>
      <c r="UA45" s="75"/>
      <c r="UO45" s="75"/>
      <c r="VC45" s="75"/>
      <c r="VQ45" s="75"/>
      <c r="WE45" s="75"/>
      <c r="WS45" s="75"/>
      <c r="XG45" s="75"/>
      <c r="XU45" s="75"/>
      <c r="YI45" s="75"/>
      <c r="YW45" s="75"/>
      <c r="ZK45" s="75"/>
      <c r="ZY45" s="75"/>
      <c r="AAM45" s="75"/>
      <c r="ABA45" s="75"/>
      <c r="ABO45" s="75"/>
      <c r="ACC45" s="75"/>
      <c r="ACQ45" s="75"/>
      <c r="ADE45" s="75"/>
      <c r="ADS45" s="75"/>
      <c r="AEG45" s="75"/>
      <c r="AEU45" s="75"/>
      <c r="AFI45" s="75"/>
      <c r="AFW45" s="75"/>
      <c r="AGK45" s="75"/>
      <c r="AGY45" s="75"/>
      <c r="AHM45" s="75"/>
      <c r="AIA45" s="75"/>
      <c r="AIO45" s="75"/>
      <c r="AJC45" s="75"/>
      <c r="AJQ45" s="75"/>
      <c r="AKE45" s="75"/>
      <c r="AKS45" s="75"/>
      <c r="ALG45" s="75"/>
      <c r="ALU45" s="75"/>
      <c r="AMI45" s="75"/>
      <c r="AMW45" s="75"/>
      <c r="ANK45" s="75"/>
      <c r="ANY45" s="75"/>
      <c r="AOM45" s="75"/>
      <c r="APA45" s="75"/>
      <c r="APO45" s="75"/>
      <c r="AQC45" s="75"/>
      <c r="AQQ45" s="75"/>
      <c r="ARE45" s="75"/>
      <c r="ARS45" s="75"/>
      <c r="ASG45" s="75"/>
      <c r="ASU45" s="75"/>
      <c r="ATI45" s="75"/>
      <c r="ATW45" s="75"/>
      <c r="AUK45" s="75"/>
      <c r="AUY45" s="75"/>
      <c r="AVM45" s="75"/>
      <c r="AWA45" s="75"/>
      <c r="AWO45" s="75"/>
      <c r="AXC45" s="75"/>
      <c r="AXQ45" s="75"/>
      <c r="AYE45" s="75"/>
      <c r="AYS45" s="75"/>
      <c r="AZG45" s="75"/>
      <c r="AZU45" s="75"/>
      <c r="BAI45" s="75"/>
      <c r="BAW45" s="75"/>
      <c r="BBK45" s="75"/>
      <c r="BBY45" s="75"/>
      <c r="BCM45" s="75"/>
      <c r="BDA45" s="75"/>
      <c r="BDO45" s="75"/>
      <c r="BEC45" s="75"/>
      <c r="BEQ45" s="75"/>
      <c r="BFE45" s="75"/>
      <c r="BFS45" s="75"/>
      <c r="BGG45" s="75"/>
      <c r="BGU45" s="75"/>
      <c r="BHI45" s="75"/>
      <c r="BHW45" s="75"/>
      <c r="BIK45" s="75"/>
      <c r="BIY45" s="75"/>
      <c r="BJM45" s="75"/>
      <c r="BKA45" s="75"/>
      <c r="BKO45" s="75"/>
      <c r="BLC45" s="75"/>
      <c r="BLQ45" s="75"/>
      <c r="BME45" s="75"/>
      <c r="BMS45" s="75"/>
      <c r="BNG45" s="75"/>
      <c r="BNU45" s="75"/>
      <c r="BOI45" s="75"/>
      <c r="BOW45" s="75"/>
      <c r="BPK45" s="75"/>
      <c r="BPY45" s="75"/>
      <c r="BQM45" s="75"/>
      <c r="BRA45" s="75"/>
      <c r="BRO45" s="75"/>
      <c r="BSC45" s="75"/>
      <c r="BSQ45" s="75"/>
      <c r="BTE45" s="75"/>
      <c r="BTS45" s="75"/>
      <c r="BUG45" s="75"/>
      <c r="BUU45" s="75"/>
      <c r="BVI45" s="75"/>
      <c r="BVW45" s="75"/>
      <c r="BWK45" s="75"/>
      <c r="BWY45" s="75"/>
      <c r="BXM45" s="75"/>
      <c r="BYA45" s="75"/>
      <c r="BYO45" s="75"/>
      <c r="BZC45" s="75"/>
      <c r="BZQ45" s="75"/>
      <c r="CAE45" s="75"/>
      <c r="CAS45" s="75"/>
      <c r="CBG45" s="75"/>
      <c r="CBU45" s="75"/>
      <c r="CCI45" s="75"/>
      <c r="CCW45" s="75"/>
      <c r="CDK45" s="75"/>
      <c r="CDY45" s="75"/>
      <c r="CEM45" s="75"/>
      <c r="CFA45" s="75"/>
      <c r="CFO45" s="75"/>
      <c r="CGC45" s="75"/>
      <c r="CGQ45" s="75"/>
      <c r="CHE45" s="75"/>
      <c r="CHS45" s="75"/>
      <c r="CIG45" s="75"/>
      <c r="CIU45" s="75"/>
      <c r="CJI45" s="75"/>
      <c r="CJW45" s="75"/>
      <c r="CKK45" s="75"/>
      <c r="CKY45" s="75"/>
      <c r="CLM45" s="75"/>
      <c r="CMA45" s="75"/>
      <c r="CMO45" s="75"/>
      <c r="CNC45" s="75"/>
      <c r="CNQ45" s="75"/>
      <c r="COE45" s="75"/>
      <c r="COS45" s="75"/>
      <c r="CPG45" s="75"/>
      <c r="CPU45" s="75"/>
      <c r="CQI45" s="75"/>
      <c r="CQW45" s="75"/>
      <c r="CRK45" s="75"/>
      <c r="CRY45" s="75"/>
      <c r="CSM45" s="75"/>
      <c r="CTA45" s="75"/>
      <c r="CTO45" s="75"/>
      <c r="CUC45" s="75"/>
      <c r="CUQ45" s="75"/>
      <c r="CVE45" s="75"/>
      <c r="CVS45" s="75"/>
      <c r="CWG45" s="75"/>
      <c r="CWU45" s="75"/>
      <c r="CXI45" s="75"/>
      <c r="CXW45" s="75"/>
      <c r="CYK45" s="75"/>
      <c r="CYY45" s="75"/>
      <c r="CZM45" s="75"/>
      <c r="DAA45" s="75"/>
      <c r="DAO45" s="75"/>
      <c r="DBC45" s="75"/>
      <c r="DBQ45" s="75"/>
      <c r="DCE45" s="75"/>
      <c r="DCS45" s="75"/>
      <c r="DDG45" s="75"/>
      <c r="DDU45" s="75"/>
      <c r="DEI45" s="75"/>
      <c r="DEW45" s="75"/>
      <c r="DFK45" s="75"/>
      <c r="DFY45" s="75"/>
      <c r="DGM45" s="75"/>
      <c r="DHA45" s="75"/>
      <c r="DHO45" s="75"/>
      <c r="DIC45" s="75"/>
      <c r="DIQ45" s="75"/>
      <c r="DJE45" s="75"/>
      <c r="DJS45" s="75"/>
      <c r="DKG45" s="75"/>
      <c r="DKU45" s="75"/>
      <c r="DLI45" s="75"/>
      <c r="DLW45" s="75"/>
      <c r="DMK45" s="75"/>
      <c r="DMY45" s="75"/>
      <c r="DNM45" s="75"/>
      <c r="DOA45" s="75"/>
      <c r="DOO45" s="75"/>
      <c r="DPC45" s="75"/>
      <c r="DPQ45" s="75"/>
      <c r="DQE45" s="75"/>
      <c r="DQS45" s="75"/>
      <c r="DRG45" s="75"/>
      <c r="DRU45" s="75"/>
      <c r="DSI45" s="75"/>
      <c r="DSW45" s="75"/>
      <c r="DTK45" s="75"/>
      <c r="DTY45" s="75"/>
      <c r="DUM45" s="75"/>
      <c r="DVA45" s="75"/>
      <c r="DVO45" s="75"/>
      <c r="DWC45" s="75"/>
      <c r="DWQ45" s="75"/>
      <c r="DXE45" s="75"/>
      <c r="DXS45" s="75"/>
      <c r="DYG45" s="75"/>
      <c r="DYU45" s="75"/>
      <c r="DZI45" s="75"/>
      <c r="DZW45" s="75"/>
      <c r="EAK45" s="75"/>
      <c r="EAY45" s="75"/>
      <c r="EBM45" s="75"/>
      <c r="ECA45" s="75"/>
      <c r="ECO45" s="75"/>
      <c r="EDC45" s="75"/>
      <c r="EDQ45" s="75"/>
      <c r="EEE45" s="75"/>
      <c r="EES45" s="75"/>
      <c r="EFG45" s="75"/>
      <c r="EFU45" s="75"/>
      <c r="EGI45" s="75"/>
      <c r="EGW45" s="75"/>
      <c r="EHK45" s="75"/>
      <c r="EHY45" s="75"/>
      <c r="EIM45" s="75"/>
      <c r="EJA45" s="75"/>
      <c r="EJO45" s="75"/>
      <c r="EKC45" s="75"/>
      <c r="EKQ45" s="75"/>
      <c r="ELE45" s="75"/>
      <c r="ELS45" s="75"/>
      <c r="EMG45" s="75"/>
      <c r="EMU45" s="75"/>
      <c r="ENI45" s="75"/>
      <c r="ENW45" s="75"/>
      <c r="EOK45" s="75"/>
      <c r="EOY45" s="75"/>
      <c r="EPM45" s="75"/>
      <c r="EQA45" s="75"/>
      <c r="EQO45" s="75"/>
      <c r="ERC45" s="75"/>
      <c r="ERQ45" s="75"/>
      <c r="ESE45" s="75"/>
      <c r="ESS45" s="75"/>
      <c r="ETG45" s="75"/>
      <c r="ETU45" s="75"/>
      <c r="EUI45" s="75"/>
      <c r="EUW45" s="75"/>
      <c r="EVK45" s="75"/>
      <c r="EVY45" s="75"/>
      <c r="EWM45" s="75"/>
      <c r="EXA45" s="75"/>
      <c r="EXO45" s="75"/>
      <c r="EYC45" s="75"/>
      <c r="EYQ45" s="75"/>
      <c r="EZE45" s="75"/>
      <c r="EZS45" s="75"/>
      <c r="FAG45" s="75"/>
      <c r="FAU45" s="75"/>
      <c r="FBI45" s="75"/>
      <c r="FBW45" s="75"/>
      <c r="FCK45" s="75"/>
      <c r="FCY45" s="75"/>
      <c r="FDM45" s="75"/>
      <c r="FEA45" s="75"/>
      <c r="FEO45" s="75"/>
      <c r="FFC45" s="75"/>
      <c r="FFQ45" s="75"/>
      <c r="FGE45" s="75"/>
      <c r="FGS45" s="75"/>
      <c r="FHG45" s="75"/>
      <c r="FHU45" s="75"/>
      <c r="FII45" s="75"/>
      <c r="FIW45" s="75"/>
      <c r="FJK45" s="75"/>
      <c r="FJY45" s="75"/>
      <c r="FKM45" s="75"/>
      <c r="FLA45" s="75"/>
      <c r="FLO45" s="75"/>
      <c r="FMC45" s="75"/>
      <c r="FMQ45" s="75"/>
      <c r="FNE45" s="75"/>
      <c r="FNS45" s="75"/>
      <c r="FOG45" s="75"/>
      <c r="FOU45" s="75"/>
      <c r="FPI45" s="75"/>
      <c r="FPW45" s="75"/>
      <c r="FQK45" s="75"/>
      <c r="FQY45" s="75"/>
      <c r="FRM45" s="75"/>
      <c r="FSA45" s="75"/>
      <c r="FSO45" s="75"/>
      <c r="FTC45" s="75"/>
      <c r="FTQ45" s="75"/>
      <c r="FUE45" s="75"/>
      <c r="FUS45" s="75"/>
      <c r="FVG45" s="75"/>
      <c r="FVU45" s="75"/>
      <c r="FWI45" s="75"/>
      <c r="FWW45" s="75"/>
      <c r="FXK45" s="75"/>
      <c r="FXY45" s="75"/>
      <c r="FYM45" s="75"/>
      <c r="FZA45" s="75"/>
      <c r="FZO45" s="75"/>
      <c r="GAC45" s="75"/>
      <c r="GAQ45" s="75"/>
      <c r="GBE45" s="75"/>
      <c r="GBS45" s="75"/>
      <c r="GCG45" s="75"/>
      <c r="GCU45" s="75"/>
      <c r="GDI45" s="75"/>
      <c r="GDW45" s="75"/>
      <c r="GEK45" s="75"/>
      <c r="GEY45" s="75"/>
      <c r="GFM45" s="75"/>
      <c r="GGA45" s="75"/>
      <c r="GGO45" s="75"/>
      <c r="GHC45" s="75"/>
      <c r="GHQ45" s="75"/>
      <c r="GIE45" s="75"/>
      <c r="GIS45" s="75"/>
      <c r="GJG45" s="75"/>
      <c r="GJU45" s="75"/>
      <c r="GKI45" s="75"/>
      <c r="GKW45" s="75"/>
      <c r="GLK45" s="75"/>
      <c r="GLY45" s="75"/>
      <c r="GMM45" s="75"/>
      <c r="GNA45" s="75"/>
      <c r="GNO45" s="75"/>
      <c r="GOC45" s="75"/>
      <c r="GOQ45" s="75"/>
      <c r="GPE45" s="75"/>
      <c r="GPS45" s="75"/>
      <c r="GQG45" s="75"/>
      <c r="GQU45" s="75"/>
      <c r="GRI45" s="75"/>
      <c r="GRW45" s="75"/>
      <c r="GSK45" s="75"/>
      <c r="GSY45" s="75"/>
      <c r="GTM45" s="75"/>
      <c r="GUA45" s="75"/>
      <c r="GUO45" s="75"/>
      <c r="GVC45" s="75"/>
      <c r="GVQ45" s="75"/>
      <c r="GWE45" s="75"/>
      <c r="GWS45" s="75"/>
      <c r="GXG45" s="75"/>
      <c r="GXU45" s="75"/>
      <c r="GYI45" s="75"/>
      <c r="GYW45" s="75"/>
      <c r="GZK45" s="75"/>
      <c r="GZY45" s="75"/>
      <c r="HAM45" s="75"/>
      <c r="HBA45" s="75"/>
      <c r="HBO45" s="75"/>
      <c r="HCC45" s="75"/>
      <c r="HCQ45" s="75"/>
      <c r="HDE45" s="75"/>
      <c r="HDS45" s="75"/>
      <c r="HEG45" s="75"/>
      <c r="HEU45" s="75"/>
      <c r="HFI45" s="75"/>
      <c r="HFW45" s="75"/>
      <c r="HGK45" s="75"/>
      <c r="HGY45" s="75"/>
      <c r="HHM45" s="75"/>
      <c r="HIA45" s="75"/>
      <c r="HIO45" s="75"/>
      <c r="HJC45" s="75"/>
      <c r="HJQ45" s="75"/>
      <c r="HKE45" s="75"/>
      <c r="HKS45" s="75"/>
      <c r="HLG45" s="75"/>
      <c r="HLU45" s="75"/>
      <c r="HMI45" s="75"/>
      <c r="HMW45" s="75"/>
      <c r="HNK45" s="75"/>
      <c r="HNY45" s="75"/>
      <c r="HOM45" s="75"/>
      <c r="HPA45" s="75"/>
      <c r="HPO45" s="75"/>
      <c r="HQC45" s="75"/>
      <c r="HQQ45" s="75"/>
      <c r="HRE45" s="75"/>
      <c r="HRS45" s="75"/>
      <c r="HSG45" s="75"/>
      <c r="HSU45" s="75"/>
      <c r="HTI45" s="75"/>
      <c r="HTW45" s="75"/>
      <c r="HUK45" s="75"/>
      <c r="HUY45" s="75"/>
      <c r="HVM45" s="75"/>
      <c r="HWA45" s="75"/>
      <c r="HWO45" s="75"/>
      <c r="HXC45" s="75"/>
      <c r="HXQ45" s="75"/>
      <c r="HYE45" s="75"/>
      <c r="HYS45" s="75"/>
      <c r="HZG45" s="75"/>
      <c r="HZU45" s="75"/>
      <c r="IAI45" s="75"/>
      <c r="IAW45" s="75"/>
      <c r="IBK45" s="75"/>
      <c r="IBY45" s="75"/>
      <c r="ICM45" s="75"/>
      <c r="IDA45" s="75"/>
      <c r="IDO45" s="75"/>
      <c r="IEC45" s="75"/>
      <c r="IEQ45" s="75"/>
      <c r="IFE45" s="75"/>
      <c r="IFS45" s="75"/>
      <c r="IGG45" s="75"/>
      <c r="IGU45" s="75"/>
      <c r="IHI45" s="75"/>
      <c r="IHW45" s="75"/>
      <c r="IIK45" s="75"/>
      <c r="IIY45" s="75"/>
      <c r="IJM45" s="75"/>
      <c r="IKA45" s="75"/>
      <c r="IKO45" s="75"/>
      <c r="ILC45" s="75"/>
      <c r="ILQ45" s="75"/>
      <c r="IME45" s="75"/>
      <c r="IMS45" s="75"/>
      <c r="ING45" s="75"/>
      <c r="INU45" s="75"/>
      <c r="IOI45" s="75"/>
      <c r="IOW45" s="75"/>
      <c r="IPK45" s="75"/>
      <c r="IPY45" s="75"/>
      <c r="IQM45" s="75"/>
      <c r="IRA45" s="75"/>
      <c r="IRO45" s="75"/>
      <c r="ISC45" s="75"/>
      <c r="ISQ45" s="75"/>
      <c r="ITE45" s="75"/>
      <c r="ITS45" s="75"/>
      <c r="IUG45" s="75"/>
      <c r="IUU45" s="75"/>
      <c r="IVI45" s="75"/>
      <c r="IVW45" s="75"/>
      <c r="IWK45" s="75"/>
      <c r="IWY45" s="75"/>
      <c r="IXM45" s="75"/>
      <c r="IYA45" s="75"/>
      <c r="IYO45" s="75"/>
      <c r="IZC45" s="75"/>
      <c r="IZQ45" s="75"/>
      <c r="JAE45" s="75"/>
      <c r="JAS45" s="75"/>
      <c r="JBG45" s="75"/>
      <c r="JBU45" s="75"/>
      <c r="JCI45" s="75"/>
      <c r="JCW45" s="75"/>
      <c r="JDK45" s="75"/>
      <c r="JDY45" s="75"/>
      <c r="JEM45" s="75"/>
      <c r="JFA45" s="75"/>
      <c r="JFO45" s="75"/>
      <c r="JGC45" s="75"/>
      <c r="JGQ45" s="75"/>
      <c r="JHE45" s="75"/>
      <c r="JHS45" s="75"/>
      <c r="JIG45" s="75"/>
      <c r="JIU45" s="75"/>
      <c r="JJI45" s="75"/>
      <c r="JJW45" s="75"/>
      <c r="JKK45" s="75"/>
      <c r="JKY45" s="75"/>
      <c r="JLM45" s="75"/>
      <c r="JMA45" s="75"/>
      <c r="JMO45" s="75"/>
      <c r="JNC45" s="75"/>
      <c r="JNQ45" s="75"/>
      <c r="JOE45" s="75"/>
      <c r="JOS45" s="75"/>
      <c r="JPG45" s="75"/>
      <c r="JPU45" s="75"/>
      <c r="JQI45" s="75"/>
      <c r="JQW45" s="75"/>
      <c r="JRK45" s="75"/>
      <c r="JRY45" s="75"/>
      <c r="JSM45" s="75"/>
      <c r="JTA45" s="75"/>
      <c r="JTO45" s="75"/>
      <c r="JUC45" s="75"/>
      <c r="JUQ45" s="75"/>
      <c r="JVE45" s="75"/>
      <c r="JVS45" s="75"/>
      <c r="JWG45" s="75"/>
      <c r="JWU45" s="75"/>
      <c r="JXI45" s="75"/>
      <c r="JXW45" s="75"/>
      <c r="JYK45" s="75"/>
      <c r="JYY45" s="75"/>
      <c r="JZM45" s="75"/>
      <c r="KAA45" s="75"/>
      <c r="KAO45" s="75"/>
      <c r="KBC45" s="75"/>
      <c r="KBQ45" s="75"/>
      <c r="KCE45" s="75"/>
      <c r="KCS45" s="75"/>
      <c r="KDG45" s="75"/>
      <c r="KDU45" s="75"/>
      <c r="KEI45" s="75"/>
      <c r="KEW45" s="75"/>
      <c r="KFK45" s="75"/>
      <c r="KFY45" s="75"/>
      <c r="KGM45" s="75"/>
      <c r="KHA45" s="75"/>
      <c r="KHO45" s="75"/>
      <c r="KIC45" s="75"/>
      <c r="KIQ45" s="75"/>
      <c r="KJE45" s="75"/>
      <c r="KJS45" s="75"/>
      <c r="KKG45" s="75"/>
      <c r="KKU45" s="75"/>
      <c r="KLI45" s="75"/>
      <c r="KLW45" s="75"/>
      <c r="KMK45" s="75"/>
      <c r="KMY45" s="75"/>
      <c r="KNM45" s="75"/>
      <c r="KOA45" s="75"/>
      <c r="KOO45" s="75"/>
      <c r="KPC45" s="75"/>
      <c r="KPQ45" s="75"/>
      <c r="KQE45" s="75"/>
      <c r="KQS45" s="75"/>
      <c r="KRG45" s="75"/>
      <c r="KRU45" s="75"/>
      <c r="KSI45" s="75"/>
      <c r="KSW45" s="75"/>
      <c r="KTK45" s="75"/>
      <c r="KTY45" s="75"/>
      <c r="KUM45" s="75"/>
      <c r="KVA45" s="75"/>
      <c r="KVO45" s="75"/>
      <c r="KWC45" s="75"/>
      <c r="KWQ45" s="75"/>
      <c r="KXE45" s="75"/>
      <c r="KXS45" s="75"/>
      <c r="KYG45" s="75"/>
      <c r="KYU45" s="75"/>
      <c r="KZI45" s="75"/>
      <c r="KZW45" s="75"/>
      <c r="LAK45" s="75"/>
      <c r="LAY45" s="75"/>
      <c r="LBM45" s="75"/>
      <c r="LCA45" s="75"/>
      <c r="LCO45" s="75"/>
      <c r="LDC45" s="75"/>
      <c r="LDQ45" s="75"/>
      <c r="LEE45" s="75"/>
      <c r="LES45" s="75"/>
      <c r="LFG45" s="75"/>
      <c r="LFU45" s="75"/>
      <c r="LGI45" s="75"/>
      <c r="LGW45" s="75"/>
      <c r="LHK45" s="75"/>
      <c r="LHY45" s="75"/>
      <c r="LIM45" s="75"/>
      <c r="LJA45" s="75"/>
      <c r="LJO45" s="75"/>
      <c r="LKC45" s="75"/>
      <c r="LKQ45" s="75"/>
      <c r="LLE45" s="75"/>
      <c r="LLS45" s="75"/>
      <c r="LMG45" s="75"/>
      <c r="LMU45" s="75"/>
      <c r="LNI45" s="75"/>
      <c r="LNW45" s="75"/>
      <c r="LOK45" s="75"/>
      <c r="LOY45" s="75"/>
      <c r="LPM45" s="75"/>
      <c r="LQA45" s="75"/>
      <c r="LQO45" s="75"/>
      <c r="LRC45" s="75"/>
      <c r="LRQ45" s="75"/>
      <c r="LSE45" s="75"/>
      <c r="LSS45" s="75"/>
      <c r="LTG45" s="75"/>
      <c r="LTU45" s="75"/>
      <c r="LUI45" s="75"/>
      <c r="LUW45" s="75"/>
      <c r="LVK45" s="75"/>
      <c r="LVY45" s="75"/>
      <c r="LWM45" s="75"/>
      <c r="LXA45" s="75"/>
      <c r="LXO45" s="75"/>
      <c r="LYC45" s="75"/>
      <c r="LYQ45" s="75"/>
      <c r="LZE45" s="75"/>
      <c r="LZS45" s="75"/>
      <c r="MAG45" s="75"/>
      <c r="MAU45" s="75"/>
      <c r="MBI45" s="75"/>
      <c r="MBW45" s="75"/>
      <c r="MCK45" s="75"/>
      <c r="MCY45" s="75"/>
      <c r="MDM45" s="75"/>
      <c r="MEA45" s="75"/>
      <c r="MEO45" s="75"/>
      <c r="MFC45" s="75"/>
      <c r="MFQ45" s="75"/>
      <c r="MGE45" s="75"/>
      <c r="MGS45" s="75"/>
      <c r="MHG45" s="75"/>
      <c r="MHU45" s="75"/>
      <c r="MII45" s="75"/>
      <c r="MIW45" s="75"/>
      <c r="MJK45" s="75"/>
      <c r="MJY45" s="75"/>
      <c r="MKM45" s="75"/>
      <c r="MLA45" s="75"/>
      <c r="MLO45" s="75"/>
      <c r="MMC45" s="75"/>
      <c r="MMQ45" s="75"/>
      <c r="MNE45" s="75"/>
      <c r="MNS45" s="75"/>
      <c r="MOG45" s="75"/>
      <c r="MOU45" s="75"/>
      <c r="MPI45" s="75"/>
      <c r="MPW45" s="75"/>
      <c r="MQK45" s="75"/>
      <c r="MQY45" s="75"/>
      <c r="MRM45" s="75"/>
      <c r="MSA45" s="75"/>
      <c r="MSO45" s="75"/>
      <c r="MTC45" s="75"/>
      <c r="MTQ45" s="75"/>
      <c r="MUE45" s="75"/>
      <c r="MUS45" s="75"/>
      <c r="MVG45" s="75"/>
      <c r="MVU45" s="75"/>
      <c r="MWI45" s="75"/>
      <c r="MWW45" s="75"/>
      <c r="MXK45" s="75"/>
      <c r="MXY45" s="75"/>
      <c r="MYM45" s="75"/>
      <c r="MZA45" s="75"/>
      <c r="MZO45" s="75"/>
      <c r="NAC45" s="75"/>
      <c r="NAQ45" s="75"/>
      <c r="NBE45" s="75"/>
      <c r="NBS45" s="75"/>
      <c r="NCG45" s="75"/>
      <c r="NCU45" s="75"/>
      <c r="NDI45" s="75"/>
      <c r="NDW45" s="75"/>
      <c r="NEK45" s="75"/>
      <c r="NEY45" s="75"/>
      <c r="NFM45" s="75"/>
      <c r="NGA45" s="75"/>
      <c r="NGO45" s="75"/>
      <c r="NHC45" s="75"/>
      <c r="NHQ45" s="75"/>
      <c r="NIE45" s="75"/>
      <c r="NIS45" s="75"/>
      <c r="NJG45" s="75"/>
      <c r="NJU45" s="75"/>
      <c r="NKI45" s="75"/>
      <c r="NKW45" s="75"/>
      <c r="NLK45" s="75"/>
      <c r="NLY45" s="75"/>
      <c r="NMM45" s="75"/>
      <c r="NNA45" s="75"/>
      <c r="NNO45" s="75"/>
      <c r="NOC45" s="75"/>
      <c r="NOQ45" s="75"/>
      <c r="NPE45" s="75"/>
      <c r="NPS45" s="75"/>
      <c r="NQG45" s="75"/>
      <c r="NQU45" s="75"/>
      <c r="NRI45" s="75"/>
      <c r="NRW45" s="75"/>
      <c r="NSK45" s="75"/>
      <c r="NSY45" s="75"/>
      <c r="NTM45" s="75"/>
      <c r="NUA45" s="75"/>
      <c r="NUO45" s="75"/>
      <c r="NVC45" s="75"/>
      <c r="NVQ45" s="75"/>
      <c r="NWE45" s="75"/>
      <c r="NWS45" s="75"/>
      <c r="NXG45" s="75"/>
      <c r="NXU45" s="75"/>
      <c r="NYI45" s="75"/>
      <c r="NYW45" s="75"/>
      <c r="NZK45" s="75"/>
      <c r="NZY45" s="75"/>
      <c r="OAM45" s="75"/>
      <c r="OBA45" s="75"/>
      <c r="OBO45" s="75"/>
      <c r="OCC45" s="75"/>
      <c r="OCQ45" s="75"/>
      <c r="ODE45" s="75"/>
      <c r="ODS45" s="75"/>
      <c r="OEG45" s="75"/>
      <c r="OEU45" s="75"/>
      <c r="OFI45" s="75"/>
      <c r="OFW45" s="75"/>
      <c r="OGK45" s="75"/>
      <c r="OGY45" s="75"/>
      <c r="OHM45" s="75"/>
      <c r="OIA45" s="75"/>
      <c r="OIO45" s="75"/>
      <c r="OJC45" s="75"/>
      <c r="OJQ45" s="75"/>
      <c r="OKE45" s="75"/>
      <c r="OKS45" s="75"/>
      <c r="OLG45" s="75"/>
      <c r="OLU45" s="75"/>
      <c r="OMI45" s="75"/>
      <c r="OMW45" s="75"/>
      <c r="ONK45" s="75"/>
      <c r="ONY45" s="75"/>
      <c r="OOM45" s="75"/>
      <c r="OPA45" s="75"/>
      <c r="OPO45" s="75"/>
      <c r="OQC45" s="75"/>
      <c r="OQQ45" s="75"/>
      <c r="ORE45" s="75"/>
      <c r="ORS45" s="75"/>
      <c r="OSG45" s="75"/>
      <c r="OSU45" s="75"/>
      <c r="OTI45" s="75"/>
      <c r="OTW45" s="75"/>
      <c r="OUK45" s="75"/>
      <c r="OUY45" s="75"/>
      <c r="OVM45" s="75"/>
      <c r="OWA45" s="75"/>
      <c r="OWO45" s="75"/>
      <c r="OXC45" s="75"/>
      <c r="OXQ45" s="75"/>
      <c r="OYE45" s="75"/>
      <c r="OYS45" s="75"/>
      <c r="OZG45" s="75"/>
      <c r="OZU45" s="75"/>
      <c r="PAI45" s="75"/>
      <c r="PAW45" s="75"/>
      <c r="PBK45" s="75"/>
      <c r="PBY45" s="75"/>
      <c r="PCM45" s="75"/>
      <c r="PDA45" s="75"/>
      <c r="PDO45" s="75"/>
      <c r="PEC45" s="75"/>
      <c r="PEQ45" s="75"/>
      <c r="PFE45" s="75"/>
      <c r="PFS45" s="75"/>
      <c r="PGG45" s="75"/>
      <c r="PGU45" s="75"/>
      <c r="PHI45" s="75"/>
      <c r="PHW45" s="75"/>
      <c r="PIK45" s="75"/>
      <c r="PIY45" s="75"/>
      <c r="PJM45" s="75"/>
      <c r="PKA45" s="75"/>
      <c r="PKO45" s="75"/>
      <c r="PLC45" s="75"/>
      <c r="PLQ45" s="75"/>
      <c r="PME45" s="75"/>
      <c r="PMS45" s="75"/>
      <c r="PNG45" s="75"/>
      <c r="PNU45" s="75"/>
      <c r="POI45" s="75"/>
      <c r="POW45" s="75"/>
      <c r="PPK45" s="75"/>
      <c r="PPY45" s="75"/>
      <c r="PQM45" s="75"/>
      <c r="PRA45" s="75"/>
      <c r="PRO45" s="75"/>
      <c r="PSC45" s="75"/>
      <c r="PSQ45" s="75"/>
      <c r="PTE45" s="75"/>
      <c r="PTS45" s="75"/>
      <c r="PUG45" s="75"/>
      <c r="PUU45" s="75"/>
      <c r="PVI45" s="75"/>
      <c r="PVW45" s="75"/>
      <c r="PWK45" s="75"/>
      <c r="PWY45" s="75"/>
      <c r="PXM45" s="75"/>
      <c r="PYA45" s="75"/>
      <c r="PYO45" s="75"/>
      <c r="PZC45" s="75"/>
      <c r="PZQ45" s="75"/>
      <c r="QAE45" s="75"/>
      <c r="QAS45" s="75"/>
      <c r="QBG45" s="75"/>
      <c r="QBU45" s="75"/>
      <c r="QCI45" s="75"/>
      <c r="QCW45" s="75"/>
      <c r="QDK45" s="75"/>
      <c r="QDY45" s="75"/>
      <c r="QEM45" s="75"/>
      <c r="QFA45" s="75"/>
      <c r="QFO45" s="75"/>
      <c r="QGC45" s="75"/>
      <c r="QGQ45" s="75"/>
      <c r="QHE45" s="75"/>
      <c r="QHS45" s="75"/>
      <c r="QIG45" s="75"/>
      <c r="QIU45" s="75"/>
      <c r="QJI45" s="75"/>
      <c r="QJW45" s="75"/>
      <c r="QKK45" s="75"/>
      <c r="QKY45" s="75"/>
      <c r="QLM45" s="75"/>
      <c r="QMA45" s="75"/>
      <c r="QMO45" s="75"/>
      <c r="QNC45" s="75"/>
      <c r="QNQ45" s="75"/>
      <c r="QOE45" s="75"/>
      <c r="QOS45" s="75"/>
      <c r="QPG45" s="75"/>
      <c r="QPU45" s="75"/>
      <c r="QQI45" s="75"/>
      <c r="QQW45" s="75"/>
      <c r="QRK45" s="75"/>
      <c r="QRY45" s="75"/>
      <c r="QSM45" s="75"/>
      <c r="QTA45" s="75"/>
      <c r="QTO45" s="75"/>
      <c r="QUC45" s="75"/>
      <c r="QUQ45" s="75"/>
      <c r="QVE45" s="75"/>
      <c r="QVS45" s="75"/>
      <c r="QWG45" s="75"/>
      <c r="QWU45" s="75"/>
      <c r="QXI45" s="75"/>
      <c r="QXW45" s="75"/>
      <c r="QYK45" s="75"/>
      <c r="QYY45" s="75"/>
      <c r="QZM45" s="75"/>
      <c r="RAA45" s="75"/>
      <c r="RAO45" s="75"/>
      <c r="RBC45" s="75"/>
      <c r="RBQ45" s="75"/>
      <c r="RCE45" s="75"/>
      <c r="RCS45" s="75"/>
      <c r="RDG45" s="75"/>
      <c r="RDU45" s="75"/>
      <c r="REI45" s="75"/>
      <c r="REW45" s="75"/>
      <c r="RFK45" s="75"/>
      <c r="RFY45" s="75"/>
      <c r="RGM45" s="75"/>
      <c r="RHA45" s="75"/>
      <c r="RHO45" s="75"/>
      <c r="RIC45" s="75"/>
      <c r="RIQ45" s="75"/>
      <c r="RJE45" s="75"/>
      <c r="RJS45" s="75"/>
      <c r="RKG45" s="75"/>
      <c r="RKU45" s="75"/>
      <c r="RLI45" s="75"/>
      <c r="RLW45" s="75"/>
      <c r="RMK45" s="75"/>
      <c r="RMY45" s="75"/>
      <c r="RNM45" s="75"/>
      <c r="ROA45" s="75"/>
      <c r="ROO45" s="75"/>
      <c r="RPC45" s="75"/>
      <c r="RPQ45" s="75"/>
      <c r="RQE45" s="75"/>
      <c r="RQS45" s="75"/>
      <c r="RRG45" s="75"/>
      <c r="RRU45" s="75"/>
      <c r="RSI45" s="75"/>
      <c r="RSW45" s="75"/>
      <c r="RTK45" s="75"/>
      <c r="RTY45" s="75"/>
      <c r="RUM45" s="75"/>
      <c r="RVA45" s="75"/>
      <c r="RVO45" s="75"/>
      <c r="RWC45" s="75"/>
      <c r="RWQ45" s="75"/>
      <c r="RXE45" s="75"/>
      <c r="RXS45" s="75"/>
      <c r="RYG45" s="75"/>
      <c r="RYU45" s="75"/>
      <c r="RZI45" s="75"/>
      <c r="RZW45" s="75"/>
      <c r="SAK45" s="75"/>
      <c r="SAY45" s="75"/>
      <c r="SBM45" s="75"/>
      <c r="SCA45" s="75"/>
      <c r="SCO45" s="75"/>
      <c r="SDC45" s="75"/>
      <c r="SDQ45" s="75"/>
      <c r="SEE45" s="75"/>
      <c r="SES45" s="75"/>
      <c r="SFG45" s="75"/>
      <c r="SFU45" s="75"/>
      <c r="SGI45" s="75"/>
      <c r="SGW45" s="75"/>
      <c r="SHK45" s="75"/>
      <c r="SHY45" s="75"/>
      <c r="SIM45" s="75"/>
      <c r="SJA45" s="75"/>
      <c r="SJO45" s="75"/>
      <c r="SKC45" s="75"/>
      <c r="SKQ45" s="75"/>
      <c r="SLE45" s="75"/>
      <c r="SLS45" s="75"/>
      <c r="SMG45" s="75"/>
      <c r="SMU45" s="75"/>
      <c r="SNI45" s="75"/>
      <c r="SNW45" s="75"/>
      <c r="SOK45" s="75"/>
      <c r="SOY45" s="75"/>
      <c r="SPM45" s="75"/>
      <c r="SQA45" s="75"/>
      <c r="SQO45" s="75"/>
      <c r="SRC45" s="75"/>
      <c r="SRQ45" s="75"/>
      <c r="SSE45" s="75"/>
      <c r="SSS45" s="75"/>
      <c r="STG45" s="75"/>
      <c r="STU45" s="75"/>
      <c r="SUI45" s="75"/>
      <c r="SUW45" s="75"/>
      <c r="SVK45" s="75"/>
      <c r="SVY45" s="75"/>
      <c r="SWM45" s="75"/>
      <c r="SXA45" s="75"/>
      <c r="SXO45" s="75"/>
      <c r="SYC45" s="75"/>
      <c r="SYQ45" s="75"/>
      <c r="SZE45" s="75"/>
      <c r="SZS45" s="75"/>
      <c r="TAG45" s="75"/>
      <c r="TAU45" s="75"/>
      <c r="TBI45" s="75"/>
      <c r="TBW45" s="75"/>
      <c r="TCK45" s="75"/>
      <c r="TCY45" s="75"/>
      <c r="TDM45" s="75"/>
      <c r="TEA45" s="75"/>
      <c r="TEO45" s="75"/>
      <c r="TFC45" s="75"/>
      <c r="TFQ45" s="75"/>
      <c r="TGE45" s="75"/>
      <c r="TGS45" s="75"/>
      <c r="THG45" s="75"/>
      <c r="THU45" s="75"/>
      <c r="TII45" s="75"/>
      <c r="TIW45" s="75"/>
      <c r="TJK45" s="75"/>
      <c r="TJY45" s="75"/>
      <c r="TKM45" s="75"/>
      <c r="TLA45" s="75"/>
      <c r="TLO45" s="75"/>
      <c r="TMC45" s="75"/>
      <c r="TMQ45" s="75"/>
      <c r="TNE45" s="75"/>
      <c r="TNS45" s="75"/>
      <c r="TOG45" s="75"/>
      <c r="TOU45" s="75"/>
      <c r="TPI45" s="75"/>
      <c r="TPW45" s="75"/>
      <c r="TQK45" s="75"/>
      <c r="TQY45" s="75"/>
      <c r="TRM45" s="75"/>
      <c r="TSA45" s="75"/>
      <c r="TSO45" s="75"/>
      <c r="TTC45" s="75"/>
      <c r="TTQ45" s="75"/>
      <c r="TUE45" s="75"/>
      <c r="TUS45" s="75"/>
      <c r="TVG45" s="75"/>
      <c r="TVU45" s="75"/>
      <c r="TWI45" s="75"/>
      <c r="TWW45" s="75"/>
      <c r="TXK45" s="75"/>
      <c r="TXY45" s="75"/>
      <c r="TYM45" s="75"/>
      <c r="TZA45" s="75"/>
      <c r="TZO45" s="75"/>
      <c r="UAC45" s="75"/>
      <c r="UAQ45" s="75"/>
      <c r="UBE45" s="75"/>
      <c r="UBS45" s="75"/>
      <c r="UCG45" s="75"/>
      <c r="UCU45" s="75"/>
      <c r="UDI45" s="75"/>
      <c r="UDW45" s="75"/>
      <c r="UEK45" s="75"/>
      <c r="UEY45" s="75"/>
      <c r="UFM45" s="75"/>
      <c r="UGA45" s="75"/>
      <c r="UGO45" s="75"/>
      <c r="UHC45" s="75"/>
      <c r="UHQ45" s="75"/>
      <c r="UIE45" s="75"/>
      <c r="UIS45" s="75"/>
      <c r="UJG45" s="75"/>
      <c r="UJU45" s="75"/>
      <c r="UKI45" s="75"/>
      <c r="UKW45" s="75"/>
      <c r="ULK45" s="75"/>
      <c r="ULY45" s="75"/>
      <c r="UMM45" s="75"/>
      <c r="UNA45" s="75"/>
      <c r="UNO45" s="75"/>
      <c r="UOC45" s="75"/>
      <c r="UOQ45" s="75"/>
      <c r="UPE45" s="75"/>
      <c r="UPS45" s="75"/>
      <c r="UQG45" s="75"/>
      <c r="UQU45" s="75"/>
      <c r="URI45" s="75"/>
      <c r="URW45" s="75"/>
      <c r="USK45" s="75"/>
      <c r="USY45" s="75"/>
      <c r="UTM45" s="75"/>
      <c r="UUA45" s="75"/>
      <c r="UUO45" s="75"/>
      <c r="UVC45" s="75"/>
      <c r="UVQ45" s="75"/>
      <c r="UWE45" s="75"/>
      <c r="UWS45" s="75"/>
      <c r="UXG45" s="75"/>
      <c r="UXU45" s="75"/>
      <c r="UYI45" s="75"/>
      <c r="UYW45" s="75"/>
      <c r="UZK45" s="75"/>
      <c r="UZY45" s="75"/>
      <c r="VAM45" s="75"/>
      <c r="VBA45" s="75"/>
      <c r="VBO45" s="75"/>
      <c r="VCC45" s="75"/>
      <c r="VCQ45" s="75"/>
      <c r="VDE45" s="75"/>
      <c r="VDS45" s="75"/>
      <c r="VEG45" s="75"/>
      <c r="VEU45" s="75"/>
      <c r="VFI45" s="75"/>
      <c r="VFW45" s="75"/>
      <c r="VGK45" s="75"/>
      <c r="VGY45" s="75"/>
      <c r="VHM45" s="75"/>
      <c r="VIA45" s="75"/>
      <c r="VIO45" s="75"/>
      <c r="VJC45" s="75"/>
      <c r="VJQ45" s="75"/>
      <c r="VKE45" s="75"/>
      <c r="VKS45" s="75"/>
      <c r="VLG45" s="75"/>
      <c r="VLU45" s="75"/>
      <c r="VMI45" s="75"/>
      <c r="VMW45" s="75"/>
      <c r="VNK45" s="75"/>
      <c r="VNY45" s="75"/>
      <c r="VOM45" s="75"/>
      <c r="VPA45" s="75"/>
      <c r="VPO45" s="75"/>
      <c r="VQC45" s="75"/>
      <c r="VQQ45" s="75"/>
      <c r="VRE45" s="75"/>
      <c r="VRS45" s="75"/>
      <c r="VSG45" s="75"/>
      <c r="VSU45" s="75"/>
      <c r="VTI45" s="75"/>
      <c r="VTW45" s="75"/>
      <c r="VUK45" s="75"/>
      <c r="VUY45" s="75"/>
      <c r="VVM45" s="75"/>
      <c r="VWA45" s="75"/>
      <c r="VWO45" s="75"/>
      <c r="VXC45" s="75"/>
      <c r="VXQ45" s="75"/>
      <c r="VYE45" s="75"/>
      <c r="VYS45" s="75"/>
      <c r="VZG45" s="75"/>
      <c r="VZU45" s="75"/>
      <c r="WAI45" s="75"/>
      <c r="WAW45" s="75"/>
      <c r="WBK45" s="75"/>
      <c r="WBY45" s="75"/>
      <c r="WCM45" s="75"/>
      <c r="WDA45" s="75"/>
      <c r="WDO45" s="75"/>
      <c r="WEC45" s="75"/>
      <c r="WEQ45" s="75"/>
      <c r="WFE45" s="75"/>
      <c r="WFS45" s="75"/>
      <c r="WGG45" s="75"/>
      <c r="WGU45" s="75"/>
      <c r="WHI45" s="75"/>
      <c r="WHW45" s="75"/>
      <c r="WIK45" s="75"/>
      <c r="WIY45" s="75"/>
      <c r="WJM45" s="75"/>
      <c r="WKA45" s="75"/>
      <c r="WKO45" s="75"/>
      <c r="WLC45" s="75"/>
      <c r="WLQ45" s="75"/>
      <c r="WME45" s="75"/>
      <c r="WMS45" s="75"/>
      <c r="WNG45" s="75"/>
      <c r="WNU45" s="75"/>
      <c r="WOI45" s="75"/>
      <c r="WOW45" s="75"/>
      <c r="WPK45" s="75"/>
      <c r="WPY45" s="75"/>
      <c r="WQM45" s="75"/>
      <c r="WRA45" s="75"/>
      <c r="WRO45" s="75"/>
      <c r="WSC45" s="75"/>
      <c r="WSQ45" s="75"/>
      <c r="WTE45" s="75"/>
      <c r="WTS45" s="75"/>
      <c r="WUG45" s="75"/>
      <c r="WUU45" s="75"/>
      <c r="WVI45" s="75"/>
      <c r="WVW45" s="75"/>
      <c r="WWK45" s="75"/>
      <c r="WWY45" s="75"/>
      <c r="WXM45" s="75"/>
      <c r="WYA45" s="75"/>
      <c r="WYO45" s="75"/>
      <c r="WZC45" s="75"/>
      <c r="WZQ45" s="75"/>
      <c r="XAE45" s="75"/>
      <c r="XAS45" s="75"/>
      <c r="XBG45" s="75"/>
      <c r="XBU45" s="75"/>
      <c r="XCI45" s="75"/>
      <c r="XCW45" s="75"/>
      <c r="XDK45" s="75"/>
      <c r="XDY45" s="75"/>
      <c r="XEM45" s="75"/>
      <c r="XFA45" s="75"/>
    </row>
    <row r="46" spans="1:1023 1037:2045 2059:3067 3081:4089 4103:5111 5125:6133 6147:7155 7169:8191 8205:9213 9227:10235 10249:11257 11271:12279 12293:13301 13315:14323 14337:15359 15373:16381" s="74" customFormat="1" ht="12.75" hidden="1" customHeight="1" x14ac:dyDescent="0.2">
      <c r="A46" s="136" t="s">
        <v>101</v>
      </c>
      <c r="B46" s="94">
        <f>(('[1]Mexico Soy Complex'!D$39+SUM('[1]Canada Soy Complex'!AG$387:AG$397,'[1]Canada Soy Complex'!AH$386))*2204.622/1000)+'[8]Soy Complex'!AK$843</f>
        <v>1465.9526671472615</v>
      </c>
      <c r="C46" s="94">
        <f>(('[1]Mexico Soy Complex'!E$39+SUM('[1]Canada Soy Complex'!AH$387:AH$397,'[1]Canada Soy Complex'!AI$386))*2204.622/1000)+'[8]Soy Complex'!AL$843</f>
        <v>1813.822458033839</v>
      </c>
      <c r="D46" s="94">
        <f>(('[1]Mexico Soy Complex'!F$39+SUM('[1]Canada Soy Complex'!AI$387:AI$397,'[1]Canada Soy Complex'!AJ$386))*2204.622/1000)+'[8]Soy Complex'!AM$843</f>
        <v>2052.7297359175668</v>
      </c>
      <c r="E46" s="94">
        <f>(('[1]Mexico Soy Complex'!G$39+SUM('[1]Canada Soy Complex'!AJ$387:AJ$397,'[1]Canada Soy Complex'!AK$386))*2204.622/1000)+'[8]Soy Complex'!AN$843</f>
        <v>2250.6456704739539</v>
      </c>
      <c r="F46" s="94">
        <f>(('[1]Mexico Soy Complex'!H$39+SUM('[1]Canada Soy Complex'!AK$387:AK$397,'[1]Canada Soy Complex'!AL$386))*2204.622/1000)+'[8]Soy Complex'!AO$843</f>
        <v>2369.8229617212414</v>
      </c>
      <c r="G46" s="94">
        <f>(('[1]Mexico Soy Complex'!I$39+SUM('[1]Canada Soy Complex'!AL$387:AL$397,'[1]Canada Soy Complex'!AM$386))*2204.622/1000)+'[8]Soy Complex'!AP$843</f>
        <v>2497.0235483753945</v>
      </c>
      <c r="H46" s="94">
        <f>(('[1]Mexico Soy Complex'!J$39+SUM('[1]Canada Soy Complex'!AM$387:AM$397,'[1]Canada Soy Complex'!AN$386))*2204.622/1000)+'[8]Soy Complex'!AQ$843</f>
        <v>2706.9190992291533</v>
      </c>
      <c r="I46" s="94">
        <f>(('[1]Mexico Soy Complex'!K$39+SUM('[1]Canada Soy Complex'!AN$387:AN$397,'[1]Canada Soy Complex'!AO$386))*2204.622/1000)+'[8]Soy Complex'!AR$843</f>
        <v>2903.6651438328258</v>
      </c>
      <c r="J46" s="94">
        <f>(('[1]Mexico Soy Complex'!L$39+SUM('[1]Canada Soy Complex'!AO$387:AO$397,'[1]Canada Soy Complex'!AP$386))*2204.622/1000)+'[8]Soy Complex'!AS$843</f>
        <v>2441.3208164729622</v>
      </c>
      <c r="K46" s="94">
        <f>(('[1]Mexico Soy Complex'!M$39+SUM('[1]Canada Soy Complex'!AP$387:AP$397,'[1]Canada Soy Complex'!AQ$386))*2204.622/1000)+'[8]Soy Complex'!AT$843</f>
        <v>2554.052318845987</v>
      </c>
      <c r="L46" s="94">
        <f>(('[1]Mexico Soy Complex'!N$39+SUM('[1]Canada Soy Complex'!AQ$387:AQ$397,'[1]Canada Soy Complex'!AR$386))*2204.622/1000)+'[8]Soy Complex'!AU$843</f>
        <v>2451.1974993733334</v>
      </c>
      <c r="M46" s="94">
        <f>(('[1]Mexico Soy Complex'!O$39+SUM('[1]Canada Soy Complex'!AR$387:AR$397,'[1]Canada Soy Complex'!AS$386))*2204.622/1000)+'[8]Soy Complex'!AV$843</f>
        <v>2596.772620538</v>
      </c>
      <c r="N46" s="94">
        <f>(('[1]Mexico Soy Complex'!P$39+SUM('[1]Canada Soy Complex'!AS$387:AS$397,'[1]Canada Soy Complex'!AT$386))*2204.622/1000)+'[8]Soy Complex'!AW$843</f>
        <v>2564.1504079787178</v>
      </c>
      <c r="O46" s="94">
        <f>(('[1]Mexico Soy Complex'!Q$39+SUM('[1]Canada Soy Complex'!AT$387:AT$397,'[1]Canada Soy Complex'!AU$386))*2204.622/1000)+'[8]Soy Complex'!AX$843</f>
        <v>2495.3578039159997</v>
      </c>
      <c r="P46" s="94">
        <f>(('[1]Mexico Soy Complex'!R$39+SUM('[1]Canada Soy Complex'!AU$387:AU$397,'[1]Canada Soy Complex'!AV$386))*2204.622/1000)+'[8]Soy Complex'!AY$843</f>
        <v>2423.3940008257209</v>
      </c>
      <c r="Q46" s="94">
        <f>(('[1]Mexico Soy Complex'!S$39+SUM('[1]Canada Soy Complex'!AV$387:AV$397,'[1]Canada Soy Complex'!AW$386))*2204.622/1000)+'[8]Soy Complex'!AZ$843</f>
        <v>1941.080310833263</v>
      </c>
      <c r="R46" s="94">
        <f>(('[1]Mexico Soy Complex'!T$39+SUM('[1]Canada Soy Complex'!AW$387:AW$397,'[1]Canada Soy Complex'!AX$386))*2204.622/1000)+'[8]Soy Complex'!BA$843</f>
        <v>2318.9512211905258</v>
      </c>
      <c r="S46" s="94">
        <f>(('[1]Mexico Soy Complex'!U$39+SUM('[1]Canada Soy Complex'!AX$387:AX$397,'[1]Canada Soy Complex'!AY$386))*2204.622/1000)+'[8]Soy Complex'!BB$843</f>
        <v>2355.3864120872286</v>
      </c>
      <c r="T46" s="94">
        <f>(('[1]Mexico Soy Complex'!V$39+SUM('[1]Canada Soy Complex'!AY$387:AY$397,'[1]Canada Soy Complex'!AZ$386))*2204.622/1000)+'[8]Soy Complex'!BC$843</f>
        <v>2430.8178983227385</v>
      </c>
      <c r="U46" s="94">
        <f>(('[1]Mexico Soy Complex'!W$39+SUM('[1]Canada Soy Complex'!AZ$387:AZ$397,'[1]Canada Soy Complex'!BA$386))*2204.622/1000)+'[8]Soy Complex'!BD$843</f>
        <v>2597.9817472519012</v>
      </c>
      <c r="V46" s="94">
        <f>(('[1]Mexico Soy Complex'!X$39+SUM('[1]Canada Soy Complex'!BA$387:BA$397,'[1]Canada Soy Complex'!BB$386))*2204.622/1000)+'[8]Soy Complex'!BE$843</f>
        <v>2670.7556496750817</v>
      </c>
      <c r="W46" s="94">
        <f>(('[1]Mexico Soy Complex'!Y$39+SUM('[1]Canada Soy Complex'!BB$387:BB$397,'[1]Canada Soy Complex'!BC$386))*2204.622/1000)+'[8]Soy Complex'!BF$843</f>
        <v>2853.5285750128996</v>
      </c>
      <c r="X46" s="94">
        <f>(('[1]Mexico Soy Complex'!Z$39+SUM('[1]Canada Soy Complex'!BC$387:BC$397,'[1]Canada Soy Complex'!BD$386))*2204.622/1000)+'[8]Soy Complex'!BG$843</f>
        <v>2895.2433744676905</v>
      </c>
      <c r="Y46" s="94">
        <f>(('[1]Mexico Soy Complex'!AA$39+SUM('[1]Canada Soy Complex'!BD$387:BD$397,'[1]Canada Soy Complex'!BE$386))*2204.622/1000)+'[8]Soy Complex'!BH$843</f>
        <v>3163.1155383335149</v>
      </c>
      <c r="Z46" s="94">
        <f>(('[1]Mexico Soy Complex'!AB$39+SUM('[1]Canada Soy Complex'!BE$387:BE$397,'[1]Canada Soy Complex'!BF$386))*2204.622/1000)+'[8]Soy Complex'!BI$843</f>
        <v>3309.3503111661753</v>
      </c>
      <c r="AA46" s="94">
        <f>(('[1]Mexico Soy Complex'!AC$39+SUM('[1]Canada Soy Complex'!BF$387:BF$397,'[1]Canada Soy Complex'!BG$386))*2204.622/1000)+'[8]Soy Complex'!BJ$843</f>
        <v>3272.5166913971029</v>
      </c>
      <c r="AB46" s="94">
        <f>(('[1]Mexico Soy Complex'!AD$39+SUM('[1]Canada Soy Complex'!BG$387:BG$397,'[1]Canada Soy Complex'!BH$386))*2204.622/1000)+'[8]Soy Complex'!BK$843</f>
        <v>3397.9327010282095</v>
      </c>
      <c r="AC46" s="96">
        <f>(('[1]Mexico Soy Complex'!AE$39+SUM('[1]Canada Soy Complex'!BH$387:BH$397,'[1]Canada Soy Complex'!BI$386))*2204.622/1000)+'[8]Soy Complex'!BL$843</f>
        <v>3402.7856504217393</v>
      </c>
      <c r="AD46" s="96">
        <f>(('[1]Mexico Soy Complex'!AF$39+SUM('[1]Canada Soy Complex'!BI$387:BI$397,'[1]Canada Soy Complex'!BJ$386))*2204.622/1000)+'[8]Soy Complex'!BM$843</f>
        <v>3473.9268230032594</v>
      </c>
      <c r="AE46" s="96">
        <f>(('[1]Mexico Soy Complex'!AG$39+SUM('[1]Canada Soy Complex'!BJ$387:BJ$397,'[1]Canada Soy Complex'!BK$386))*2204.622/1000)+'[8]Soy Complex'!BN$843</f>
        <v>3621.8226498674485</v>
      </c>
      <c r="AF46" s="96">
        <f>(('[1]Mexico Soy Complex'!AH$39+SUM('[1]Canada Soy Complex'!BK$387:BK$397,'[1]Canada Soy Complex'!BL$386))*2204.622/1000)+'[8]Soy Complex'!BO$843</f>
        <v>3700.4056847193524</v>
      </c>
      <c r="AG46" s="96">
        <f>(('[1]Mexico Soy Complex'!AI$39+SUM('[1]Canada Soy Complex'!BL$387:BL$397,'[1]Canada Soy Complex'!BM$386))*2204.622/1000)+'[8]Soy Complex'!BP$843</f>
        <v>3792.6740793580343</v>
      </c>
      <c r="AH46" s="96">
        <f>(('[1]Mexico Soy Complex'!AJ$39+SUM('[1]Canada Soy Complex'!BM$387:BM$397,'[1]Canada Soy Complex'!BN$386))*2204.622/1000)+'[8]Soy Complex'!BQ$843</f>
        <v>3869.593684458368</v>
      </c>
      <c r="AI46" s="96">
        <f>(('[1]Mexico Soy Complex'!AK$39+SUM('[1]Canada Soy Complex'!BN$387:BN$397,'[1]Canada Soy Complex'!BO$386))*2204.622/1000)+'[8]Soy Complex'!BR$843</f>
        <v>3940.0499224001355</v>
      </c>
      <c r="AJ46" s="96">
        <f>(('[1]Mexico Soy Complex'!AL$39+SUM('[1]Canada Soy Complex'!BO$387:BO$397,'[1]Canada Soy Complex'!BP$386))*2204.622/1000)+'[8]Soy Complex'!BS$843</f>
        <v>3998.690119654058</v>
      </c>
      <c r="AK46" s="96">
        <f>(('[1]Mexico Soy Complex'!AM$39+SUM('[1]Canada Soy Complex'!BP$387:BP$397,'[1]Canada Soy Complex'!BQ$386))*2204.622/1000)+'[8]Soy Complex'!BT$843</f>
        <v>4078.6721754442951</v>
      </c>
      <c r="AL46" s="96">
        <f>(('[1]Mexico Soy Complex'!AN$39+SUM('[1]Canada Soy Complex'!BQ$387:BQ$397,'[1]Canada Soy Complex'!BR$386))*2204.622/1000)+'[8]Soy Complex'!BU$843</f>
        <v>4144.9785809840669</v>
      </c>
      <c r="AM46" s="96">
        <f>(('[1]Mexico Soy Complex'!AO$39+SUM('[1]Canada Soy Complex'!BR$387:BR$397,'[1]Canada Soy Complex'!BS$386))*2204.622/1000)+'[8]Soy Complex'!BV$843</f>
        <v>4224.5773016222438</v>
      </c>
      <c r="AN46" s="96">
        <f>(('[1]Mexico Soy Complex'!AP$39+SUM('[1]Canada Soy Complex'!BS$387:BS$397,'[1]Canada Soy Complex'!BT$386))*2204.622/1000)+'[8]Soy Complex'!BW$843</f>
        <v>4292.429145039895</v>
      </c>
      <c r="AO46" s="96">
        <f>(('[1]Mexico Soy Complex'!AQ$39+SUM('[1]Canada Soy Complex'!BT$387:BT$397,'[1]Canada Soy Complex'!BU$386))*2204.622/1000)+'[8]Soy Complex'!BX$843</f>
        <v>4366.4549216027481</v>
      </c>
      <c r="AP46" s="96">
        <f>(('[1]Mexico Soy Complex'!AR$39+SUM('[1]Canada Soy Complex'!BU$387:BU$397,'[1]Canada Soy Complex'!BV$386))*2204.622/1000)+'[8]Soy Complex'!BY$843</f>
        <v>4437.4939222418443</v>
      </c>
      <c r="AQ46" s="96">
        <f>(('[1]Mexico Soy Complex'!AS$39+SUM('[1]Canada Soy Complex'!BV$387:BV$397,'[1]Canada Soy Complex'!BW$386))*2204.622/1000)+'[8]Soy Complex'!BZ$843</f>
        <v>4508.2369106685846</v>
      </c>
      <c r="AR46" s="96">
        <f>(('[1]Mexico Soy Complex'!AT$39+SUM('[1]Canada Soy Complex'!BW$387:BW$397,'[1]Canada Soy Complex'!BX$386))*2204.622/1000)+'[8]Soy Complex'!CA$843</f>
        <v>4576.5883545609704</v>
      </c>
      <c r="AS46" s="96">
        <f>(('[1]Mexico Soy Complex'!AU$39+SUM('[1]Canada Soy Complex'!BX$387:BX$397,'[1]Canada Soy Complex'!BY$386))*2204.622/1000)+'[8]Soy Complex'!CB$843</f>
        <v>4657.3718329603598</v>
      </c>
      <c r="AT46" s="96">
        <f>(('[1]Mexico Soy Complex'!AV$39+SUM('[1]Canada Soy Complex'!BY$387:BY$397,'[1]Canada Soy Complex'!BZ$386))*2204.622/1000)+'[8]Soy Complex'!CC$843</f>
        <v>4739.8161773027368</v>
      </c>
      <c r="AU46" s="96">
        <f>(('[1]Mexico Soy Complex'!AW$39+SUM('[1]Canada Soy Complex'!BZ$387:BZ$397,'[1]Canada Soy Complex'!CK$386))*2204.622/1000)+'[8]Soy Complex'!CD$843</f>
        <v>4762.7933845003517</v>
      </c>
      <c r="AV46" s="96">
        <f>(('[1]Mexico Soy Complex'!AX$39+SUM('[1]Canada Soy Complex'!CK$387:CK$397,'[1]Canada Soy Complex'!CL$386))*2204.622/1000)+'[8]Soy Complex'!CE$843</f>
        <v>4254.9204600000003</v>
      </c>
      <c r="AW46" s="96">
        <f>(('[1]Mexico Soy Complex'!BI$39+SUM('[1]Canada Soy Complex'!CL$387:CL$397,'[1]Canada Soy Complex'!CM$386))*2204.622/1000)+'[8]Soy Complex'!CF$843</f>
        <v>0</v>
      </c>
      <c r="AX46" s="96" t="e">
        <f>(('[1]Mexico Soy Complex'!BJ$39+SUM('[1]Canada Soy Complex'!CM$387:CM$397,'[1]Canada Soy Complex'!CN$386))*2204.622/1000)+'[8]Soy Complex'!CG$843</f>
        <v>#VALUE!</v>
      </c>
      <c r="AY46" s="96">
        <f>(('[1]Mexico Soy Complex'!BK$39+SUM('[1]Canada Soy Complex'!CN$387:CN$397,'[1]Canada Soy Complex'!CO$386))*2204.622/1000)+'[8]Soy Complex'!CH$843</f>
        <v>0</v>
      </c>
      <c r="AZ46" s="96">
        <f>(('[1]Mexico Soy Complex'!BL$39+SUM('[1]Canada Soy Complex'!CO$387:CO$397,'[1]Canada Soy Complex'!CP$386))*2204.622/1000)+'[8]Soy Complex'!CI$843</f>
        <v>0</v>
      </c>
      <c r="BA46" s="96">
        <f>(('[1]Mexico Soy Complex'!BM$39+SUM('[1]Canada Soy Complex'!CP$387:CP$397,'[1]Canada Soy Complex'!CQ$386))*2204.622/1000)+'[8]Soy Complex'!CJ$843</f>
        <v>0</v>
      </c>
      <c r="BB46" s="96">
        <f>(('[1]Mexico Soy Complex'!BN$39+SUM('[1]Canada Soy Complex'!CQ$387:CQ$397,'[1]Canada Soy Complex'!CR$386))*2204.622/1000)+'[8]Soy Complex'!CK$843</f>
        <v>0</v>
      </c>
      <c r="BC46" s="96">
        <f>(('[1]Mexico Soy Complex'!BO$39+SUM('[1]Canada Soy Complex'!CR$387:CR$397,'[1]Canada Soy Complex'!CS$386))*2204.622/1000)+'[8]Soy Complex'!CL$843</f>
        <v>0</v>
      </c>
      <c r="BD46" s="96">
        <f>(('[1]Mexico Soy Complex'!BP$39+SUM('[1]Canada Soy Complex'!CS$387:CS$397,'[1]Canada Soy Complex'!CT$386))*2204.622/1000)+'[8]Soy Complex'!CM$843</f>
        <v>0</v>
      </c>
      <c r="BE46" s="96">
        <f>(('[1]Mexico Soy Complex'!BQ$39+SUM('[1]Canada Soy Complex'!CT$387:CT$397,'[1]Canada Soy Complex'!CU$386))*2204.622/1000)+'[8]Soy Complex'!CN$843</f>
        <v>0</v>
      </c>
      <c r="BS46" s="75"/>
      <c r="CG46" s="75"/>
      <c r="CU46" s="75"/>
      <c r="DI46" s="75"/>
      <c r="DW46" s="75"/>
      <c r="EK46" s="75"/>
      <c r="EY46" s="75"/>
      <c r="FM46" s="75"/>
      <c r="GA46" s="75"/>
      <c r="GO46" s="75"/>
      <c r="HC46" s="75"/>
      <c r="HQ46" s="75"/>
      <c r="IE46" s="75"/>
      <c r="IS46" s="75"/>
      <c r="JG46" s="75"/>
      <c r="JU46" s="75"/>
      <c r="KI46" s="75"/>
      <c r="KW46" s="75"/>
      <c r="LK46" s="75"/>
      <c r="LY46" s="75"/>
      <c r="MM46" s="75"/>
      <c r="NA46" s="75"/>
      <c r="NO46" s="75"/>
      <c r="OC46" s="75"/>
      <c r="OQ46" s="75"/>
      <c r="PE46" s="75"/>
      <c r="PS46" s="75"/>
      <c r="QG46" s="75"/>
      <c r="QU46" s="75"/>
      <c r="RI46" s="75"/>
      <c r="RW46" s="75"/>
      <c r="SK46" s="75"/>
      <c r="SY46" s="75"/>
      <c r="TM46" s="75"/>
      <c r="UA46" s="75"/>
      <c r="UO46" s="75"/>
      <c r="VC46" s="75"/>
      <c r="VQ46" s="75"/>
      <c r="WE46" s="75"/>
      <c r="WS46" s="75"/>
      <c r="XG46" s="75"/>
      <c r="XU46" s="75"/>
      <c r="YI46" s="75"/>
      <c r="YW46" s="75"/>
      <c r="ZK46" s="75"/>
      <c r="ZY46" s="75"/>
      <c r="AAM46" s="75"/>
      <c r="ABA46" s="75"/>
      <c r="ABO46" s="75"/>
      <c r="ACC46" s="75"/>
      <c r="ACQ46" s="75"/>
      <c r="ADE46" s="75"/>
      <c r="ADS46" s="75"/>
      <c r="AEG46" s="75"/>
      <c r="AEU46" s="75"/>
      <c r="AFI46" s="75"/>
      <c r="AFW46" s="75"/>
      <c r="AGK46" s="75"/>
      <c r="AGY46" s="75"/>
      <c r="AHM46" s="75"/>
      <c r="AIA46" s="75"/>
      <c r="AIO46" s="75"/>
      <c r="AJC46" s="75"/>
      <c r="AJQ46" s="75"/>
      <c r="AKE46" s="75"/>
      <c r="AKS46" s="75"/>
      <c r="ALG46" s="75"/>
      <c r="ALU46" s="75"/>
      <c r="AMI46" s="75"/>
      <c r="AMW46" s="75"/>
      <c r="ANK46" s="75"/>
      <c r="ANY46" s="75"/>
      <c r="AOM46" s="75"/>
      <c r="APA46" s="75"/>
      <c r="APO46" s="75"/>
      <c r="AQC46" s="75"/>
      <c r="AQQ46" s="75"/>
      <c r="ARE46" s="75"/>
      <c r="ARS46" s="75"/>
      <c r="ASG46" s="75"/>
      <c r="ASU46" s="75"/>
      <c r="ATI46" s="75"/>
      <c r="ATW46" s="75"/>
      <c r="AUK46" s="75"/>
      <c r="AUY46" s="75"/>
      <c r="AVM46" s="75"/>
      <c r="AWA46" s="75"/>
      <c r="AWO46" s="75"/>
      <c r="AXC46" s="75"/>
      <c r="AXQ46" s="75"/>
      <c r="AYE46" s="75"/>
      <c r="AYS46" s="75"/>
      <c r="AZG46" s="75"/>
      <c r="AZU46" s="75"/>
      <c r="BAI46" s="75"/>
      <c r="BAW46" s="75"/>
      <c r="BBK46" s="75"/>
      <c r="BBY46" s="75"/>
      <c r="BCM46" s="75"/>
      <c r="BDA46" s="75"/>
      <c r="BDO46" s="75"/>
      <c r="BEC46" s="75"/>
      <c r="BEQ46" s="75"/>
      <c r="BFE46" s="75"/>
      <c r="BFS46" s="75"/>
      <c r="BGG46" s="75"/>
      <c r="BGU46" s="75"/>
      <c r="BHI46" s="75"/>
      <c r="BHW46" s="75"/>
      <c r="BIK46" s="75"/>
      <c r="BIY46" s="75"/>
      <c r="BJM46" s="75"/>
      <c r="BKA46" s="75"/>
      <c r="BKO46" s="75"/>
      <c r="BLC46" s="75"/>
      <c r="BLQ46" s="75"/>
      <c r="BME46" s="75"/>
      <c r="BMS46" s="75"/>
      <c r="BNG46" s="75"/>
      <c r="BNU46" s="75"/>
      <c r="BOI46" s="75"/>
      <c r="BOW46" s="75"/>
      <c r="BPK46" s="75"/>
      <c r="BPY46" s="75"/>
      <c r="BQM46" s="75"/>
      <c r="BRA46" s="75"/>
      <c r="BRO46" s="75"/>
      <c r="BSC46" s="75"/>
      <c r="BSQ46" s="75"/>
      <c r="BTE46" s="75"/>
      <c r="BTS46" s="75"/>
      <c r="BUG46" s="75"/>
      <c r="BUU46" s="75"/>
      <c r="BVI46" s="75"/>
      <c r="BVW46" s="75"/>
      <c r="BWK46" s="75"/>
      <c r="BWY46" s="75"/>
      <c r="BXM46" s="75"/>
      <c r="BYA46" s="75"/>
      <c r="BYO46" s="75"/>
      <c r="BZC46" s="75"/>
      <c r="BZQ46" s="75"/>
      <c r="CAE46" s="75"/>
      <c r="CAS46" s="75"/>
      <c r="CBG46" s="75"/>
      <c r="CBU46" s="75"/>
      <c r="CCI46" s="75"/>
      <c r="CCW46" s="75"/>
      <c r="CDK46" s="75"/>
      <c r="CDY46" s="75"/>
      <c r="CEM46" s="75"/>
      <c r="CFA46" s="75"/>
      <c r="CFO46" s="75"/>
      <c r="CGC46" s="75"/>
      <c r="CGQ46" s="75"/>
      <c r="CHE46" s="75"/>
      <c r="CHS46" s="75"/>
      <c r="CIG46" s="75"/>
      <c r="CIU46" s="75"/>
      <c r="CJI46" s="75"/>
      <c r="CJW46" s="75"/>
      <c r="CKK46" s="75"/>
      <c r="CKY46" s="75"/>
      <c r="CLM46" s="75"/>
      <c r="CMA46" s="75"/>
      <c r="CMO46" s="75"/>
      <c r="CNC46" s="75"/>
      <c r="CNQ46" s="75"/>
      <c r="COE46" s="75"/>
      <c r="COS46" s="75"/>
      <c r="CPG46" s="75"/>
      <c r="CPU46" s="75"/>
      <c r="CQI46" s="75"/>
      <c r="CQW46" s="75"/>
      <c r="CRK46" s="75"/>
      <c r="CRY46" s="75"/>
      <c r="CSM46" s="75"/>
      <c r="CTA46" s="75"/>
      <c r="CTO46" s="75"/>
      <c r="CUC46" s="75"/>
      <c r="CUQ46" s="75"/>
      <c r="CVE46" s="75"/>
      <c r="CVS46" s="75"/>
      <c r="CWG46" s="75"/>
      <c r="CWU46" s="75"/>
      <c r="CXI46" s="75"/>
      <c r="CXW46" s="75"/>
      <c r="CYK46" s="75"/>
      <c r="CYY46" s="75"/>
      <c r="CZM46" s="75"/>
      <c r="DAA46" s="75"/>
      <c r="DAO46" s="75"/>
      <c r="DBC46" s="75"/>
      <c r="DBQ46" s="75"/>
      <c r="DCE46" s="75"/>
      <c r="DCS46" s="75"/>
      <c r="DDG46" s="75"/>
      <c r="DDU46" s="75"/>
      <c r="DEI46" s="75"/>
      <c r="DEW46" s="75"/>
      <c r="DFK46" s="75"/>
      <c r="DFY46" s="75"/>
      <c r="DGM46" s="75"/>
      <c r="DHA46" s="75"/>
      <c r="DHO46" s="75"/>
      <c r="DIC46" s="75"/>
      <c r="DIQ46" s="75"/>
      <c r="DJE46" s="75"/>
      <c r="DJS46" s="75"/>
      <c r="DKG46" s="75"/>
      <c r="DKU46" s="75"/>
      <c r="DLI46" s="75"/>
      <c r="DLW46" s="75"/>
      <c r="DMK46" s="75"/>
      <c r="DMY46" s="75"/>
      <c r="DNM46" s="75"/>
      <c r="DOA46" s="75"/>
      <c r="DOO46" s="75"/>
      <c r="DPC46" s="75"/>
      <c r="DPQ46" s="75"/>
      <c r="DQE46" s="75"/>
      <c r="DQS46" s="75"/>
      <c r="DRG46" s="75"/>
      <c r="DRU46" s="75"/>
      <c r="DSI46" s="75"/>
      <c r="DSW46" s="75"/>
      <c r="DTK46" s="75"/>
      <c r="DTY46" s="75"/>
      <c r="DUM46" s="75"/>
      <c r="DVA46" s="75"/>
      <c r="DVO46" s="75"/>
      <c r="DWC46" s="75"/>
      <c r="DWQ46" s="75"/>
      <c r="DXE46" s="75"/>
      <c r="DXS46" s="75"/>
      <c r="DYG46" s="75"/>
      <c r="DYU46" s="75"/>
      <c r="DZI46" s="75"/>
      <c r="DZW46" s="75"/>
      <c r="EAK46" s="75"/>
      <c r="EAY46" s="75"/>
      <c r="EBM46" s="75"/>
      <c r="ECA46" s="75"/>
      <c r="ECO46" s="75"/>
      <c r="EDC46" s="75"/>
      <c r="EDQ46" s="75"/>
      <c r="EEE46" s="75"/>
      <c r="EES46" s="75"/>
      <c r="EFG46" s="75"/>
      <c r="EFU46" s="75"/>
      <c r="EGI46" s="75"/>
      <c r="EGW46" s="75"/>
      <c r="EHK46" s="75"/>
      <c r="EHY46" s="75"/>
      <c r="EIM46" s="75"/>
      <c r="EJA46" s="75"/>
      <c r="EJO46" s="75"/>
      <c r="EKC46" s="75"/>
      <c r="EKQ46" s="75"/>
      <c r="ELE46" s="75"/>
      <c r="ELS46" s="75"/>
      <c r="EMG46" s="75"/>
      <c r="EMU46" s="75"/>
      <c r="ENI46" s="75"/>
      <c r="ENW46" s="75"/>
      <c r="EOK46" s="75"/>
      <c r="EOY46" s="75"/>
      <c r="EPM46" s="75"/>
      <c r="EQA46" s="75"/>
      <c r="EQO46" s="75"/>
      <c r="ERC46" s="75"/>
      <c r="ERQ46" s="75"/>
      <c r="ESE46" s="75"/>
      <c r="ESS46" s="75"/>
      <c r="ETG46" s="75"/>
      <c r="ETU46" s="75"/>
      <c r="EUI46" s="75"/>
      <c r="EUW46" s="75"/>
      <c r="EVK46" s="75"/>
      <c r="EVY46" s="75"/>
      <c r="EWM46" s="75"/>
      <c r="EXA46" s="75"/>
      <c r="EXO46" s="75"/>
      <c r="EYC46" s="75"/>
      <c r="EYQ46" s="75"/>
      <c r="EZE46" s="75"/>
      <c r="EZS46" s="75"/>
      <c r="FAG46" s="75"/>
      <c r="FAU46" s="75"/>
      <c r="FBI46" s="75"/>
      <c r="FBW46" s="75"/>
      <c r="FCK46" s="75"/>
      <c r="FCY46" s="75"/>
      <c r="FDM46" s="75"/>
      <c r="FEA46" s="75"/>
      <c r="FEO46" s="75"/>
      <c r="FFC46" s="75"/>
      <c r="FFQ46" s="75"/>
      <c r="FGE46" s="75"/>
      <c r="FGS46" s="75"/>
      <c r="FHG46" s="75"/>
      <c r="FHU46" s="75"/>
      <c r="FII46" s="75"/>
      <c r="FIW46" s="75"/>
      <c r="FJK46" s="75"/>
      <c r="FJY46" s="75"/>
      <c r="FKM46" s="75"/>
      <c r="FLA46" s="75"/>
      <c r="FLO46" s="75"/>
      <c r="FMC46" s="75"/>
      <c r="FMQ46" s="75"/>
      <c r="FNE46" s="75"/>
      <c r="FNS46" s="75"/>
      <c r="FOG46" s="75"/>
      <c r="FOU46" s="75"/>
      <c r="FPI46" s="75"/>
      <c r="FPW46" s="75"/>
      <c r="FQK46" s="75"/>
      <c r="FQY46" s="75"/>
      <c r="FRM46" s="75"/>
      <c r="FSA46" s="75"/>
      <c r="FSO46" s="75"/>
      <c r="FTC46" s="75"/>
      <c r="FTQ46" s="75"/>
      <c r="FUE46" s="75"/>
      <c r="FUS46" s="75"/>
      <c r="FVG46" s="75"/>
      <c r="FVU46" s="75"/>
      <c r="FWI46" s="75"/>
      <c r="FWW46" s="75"/>
      <c r="FXK46" s="75"/>
      <c r="FXY46" s="75"/>
      <c r="FYM46" s="75"/>
      <c r="FZA46" s="75"/>
      <c r="FZO46" s="75"/>
      <c r="GAC46" s="75"/>
      <c r="GAQ46" s="75"/>
      <c r="GBE46" s="75"/>
      <c r="GBS46" s="75"/>
      <c r="GCG46" s="75"/>
      <c r="GCU46" s="75"/>
      <c r="GDI46" s="75"/>
      <c r="GDW46" s="75"/>
      <c r="GEK46" s="75"/>
      <c r="GEY46" s="75"/>
      <c r="GFM46" s="75"/>
      <c r="GGA46" s="75"/>
      <c r="GGO46" s="75"/>
      <c r="GHC46" s="75"/>
      <c r="GHQ46" s="75"/>
      <c r="GIE46" s="75"/>
      <c r="GIS46" s="75"/>
      <c r="GJG46" s="75"/>
      <c r="GJU46" s="75"/>
      <c r="GKI46" s="75"/>
      <c r="GKW46" s="75"/>
      <c r="GLK46" s="75"/>
      <c r="GLY46" s="75"/>
      <c r="GMM46" s="75"/>
      <c r="GNA46" s="75"/>
      <c r="GNO46" s="75"/>
      <c r="GOC46" s="75"/>
      <c r="GOQ46" s="75"/>
      <c r="GPE46" s="75"/>
      <c r="GPS46" s="75"/>
      <c r="GQG46" s="75"/>
      <c r="GQU46" s="75"/>
      <c r="GRI46" s="75"/>
      <c r="GRW46" s="75"/>
      <c r="GSK46" s="75"/>
      <c r="GSY46" s="75"/>
      <c r="GTM46" s="75"/>
      <c r="GUA46" s="75"/>
      <c r="GUO46" s="75"/>
      <c r="GVC46" s="75"/>
      <c r="GVQ46" s="75"/>
      <c r="GWE46" s="75"/>
      <c r="GWS46" s="75"/>
      <c r="GXG46" s="75"/>
      <c r="GXU46" s="75"/>
      <c r="GYI46" s="75"/>
      <c r="GYW46" s="75"/>
      <c r="GZK46" s="75"/>
      <c r="GZY46" s="75"/>
      <c r="HAM46" s="75"/>
      <c r="HBA46" s="75"/>
      <c r="HBO46" s="75"/>
      <c r="HCC46" s="75"/>
      <c r="HCQ46" s="75"/>
      <c r="HDE46" s="75"/>
      <c r="HDS46" s="75"/>
      <c r="HEG46" s="75"/>
      <c r="HEU46" s="75"/>
      <c r="HFI46" s="75"/>
      <c r="HFW46" s="75"/>
      <c r="HGK46" s="75"/>
      <c r="HGY46" s="75"/>
      <c r="HHM46" s="75"/>
      <c r="HIA46" s="75"/>
      <c r="HIO46" s="75"/>
      <c r="HJC46" s="75"/>
      <c r="HJQ46" s="75"/>
      <c r="HKE46" s="75"/>
      <c r="HKS46" s="75"/>
      <c r="HLG46" s="75"/>
      <c r="HLU46" s="75"/>
      <c r="HMI46" s="75"/>
      <c r="HMW46" s="75"/>
      <c r="HNK46" s="75"/>
      <c r="HNY46" s="75"/>
      <c r="HOM46" s="75"/>
      <c r="HPA46" s="75"/>
      <c r="HPO46" s="75"/>
      <c r="HQC46" s="75"/>
      <c r="HQQ46" s="75"/>
      <c r="HRE46" s="75"/>
      <c r="HRS46" s="75"/>
      <c r="HSG46" s="75"/>
      <c r="HSU46" s="75"/>
      <c r="HTI46" s="75"/>
      <c r="HTW46" s="75"/>
      <c r="HUK46" s="75"/>
      <c r="HUY46" s="75"/>
      <c r="HVM46" s="75"/>
      <c r="HWA46" s="75"/>
      <c r="HWO46" s="75"/>
      <c r="HXC46" s="75"/>
      <c r="HXQ46" s="75"/>
      <c r="HYE46" s="75"/>
      <c r="HYS46" s="75"/>
      <c r="HZG46" s="75"/>
      <c r="HZU46" s="75"/>
      <c r="IAI46" s="75"/>
      <c r="IAW46" s="75"/>
      <c r="IBK46" s="75"/>
      <c r="IBY46" s="75"/>
      <c r="ICM46" s="75"/>
      <c r="IDA46" s="75"/>
      <c r="IDO46" s="75"/>
      <c r="IEC46" s="75"/>
      <c r="IEQ46" s="75"/>
      <c r="IFE46" s="75"/>
      <c r="IFS46" s="75"/>
      <c r="IGG46" s="75"/>
      <c r="IGU46" s="75"/>
      <c r="IHI46" s="75"/>
      <c r="IHW46" s="75"/>
      <c r="IIK46" s="75"/>
      <c r="IIY46" s="75"/>
      <c r="IJM46" s="75"/>
      <c r="IKA46" s="75"/>
      <c r="IKO46" s="75"/>
      <c r="ILC46" s="75"/>
      <c r="ILQ46" s="75"/>
      <c r="IME46" s="75"/>
      <c r="IMS46" s="75"/>
      <c r="ING46" s="75"/>
      <c r="INU46" s="75"/>
      <c r="IOI46" s="75"/>
      <c r="IOW46" s="75"/>
      <c r="IPK46" s="75"/>
      <c r="IPY46" s="75"/>
      <c r="IQM46" s="75"/>
      <c r="IRA46" s="75"/>
      <c r="IRO46" s="75"/>
      <c r="ISC46" s="75"/>
      <c r="ISQ46" s="75"/>
      <c r="ITE46" s="75"/>
      <c r="ITS46" s="75"/>
      <c r="IUG46" s="75"/>
      <c r="IUU46" s="75"/>
      <c r="IVI46" s="75"/>
      <c r="IVW46" s="75"/>
      <c r="IWK46" s="75"/>
      <c r="IWY46" s="75"/>
      <c r="IXM46" s="75"/>
      <c r="IYA46" s="75"/>
      <c r="IYO46" s="75"/>
      <c r="IZC46" s="75"/>
      <c r="IZQ46" s="75"/>
      <c r="JAE46" s="75"/>
      <c r="JAS46" s="75"/>
      <c r="JBG46" s="75"/>
      <c r="JBU46" s="75"/>
      <c r="JCI46" s="75"/>
      <c r="JCW46" s="75"/>
      <c r="JDK46" s="75"/>
      <c r="JDY46" s="75"/>
      <c r="JEM46" s="75"/>
      <c r="JFA46" s="75"/>
      <c r="JFO46" s="75"/>
      <c r="JGC46" s="75"/>
      <c r="JGQ46" s="75"/>
      <c r="JHE46" s="75"/>
      <c r="JHS46" s="75"/>
      <c r="JIG46" s="75"/>
      <c r="JIU46" s="75"/>
      <c r="JJI46" s="75"/>
      <c r="JJW46" s="75"/>
      <c r="JKK46" s="75"/>
      <c r="JKY46" s="75"/>
      <c r="JLM46" s="75"/>
      <c r="JMA46" s="75"/>
      <c r="JMO46" s="75"/>
      <c r="JNC46" s="75"/>
      <c r="JNQ46" s="75"/>
      <c r="JOE46" s="75"/>
      <c r="JOS46" s="75"/>
      <c r="JPG46" s="75"/>
      <c r="JPU46" s="75"/>
      <c r="JQI46" s="75"/>
      <c r="JQW46" s="75"/>
      <c r="JRK46" s="75"/>
      <c r="JRY46" s="75"/>
      <c r="JSM46" s="75"/>
      <c r="JTA46" s="75"/>
      <c r="JTO46" s="75"/>
      <c r="JUC46" s="75"/>
      <c r="JUQ46" s="75"/>
      <c r="JVE46" s="75"/>
      <c r="JVS46" s="75"/>
      <c r="JWG46" s="75"/>
      <c r="JWU46" s="75"/>
      <c r="JXI46" s="75"/>
      <c r="JXW46" s="75"/>
      <c r="JYK46" s="75"/>
      <c r="JYY46" s="75"/>
      <c r="JZM46" s="75"/>
      <c r="KAA46" s="75"/>
      <c r="KAO46" s="75"/>
      <c r="KBC46" s="75"/>
      <c r="KBQ46" s="75"/>
      <c r="KCE46" s="75"/>
      <c r="KCS46" s="75"/>
      <c r="KDG46" s="75"/>
      <c r="KDU46" s="75"/>
      <c r="KEI46" s="75"/>
      <c r="KEW46" s="75"/>
      <c r="KFK46" s="75"/>
      <c r="KFY46" s="75"/>
      <c r="KGM46" s="75"/>
      <c r="KHA46" s="75"/>
      <c r="KHO46" s="75"/>
      <c r="KIC46" s="75"/>
      <c r="KIQ46" s="75"/>
      <c r="KJE46" s="75"/>
      <c r="KJS46" s="75"/>
      <c r="KKG46" s="75"/>
      <c r="KKU46" s="75"/>
      <c r="KLI46" s="75"/>
      <c r="KLW46" s="75"/>
      <c r="KMK46" s="75"/>
      <c r="KMY46" s="75"/>
      <c r="KNM46" s="75"/>
      <c r="KOA46" s="75"/>
      <c r="KOO46" s="75"/>
      <c r="KPC46" s="75"/>
      <c r="KPQ46" s="75"/>
      <c r="KQE46" s="75"/>
      <c r="KQS46" s="75"/>
      <c r="KRG46" s="75"/>
      <c r="KRU46" s="75"/>
      <c r="KSI46" s="75"/>
      <c r="KSW46" s="75"/>
      <c r="KTK46" s="75"/>
      <c r="KTY46" s="75"/>
      <c r="KUM46" s="75"/>
      <c r="KVA46" s="75"/>
      <c r="KVO46" s="75"/>
      <c r="KWC46" s="75"/>
      <c r="KWQ46" s="75"/>
      <c r="KXE46" s="75"/>
      <c r="KXS46" s="75"/>
      <c r="KYG46" s="75"/>
      <c r="KYU46" s="75"/>
      <c r="KZI46" s="75"/>
      <c r="KZW46" s="75"/>
      <c r="LAK46" s="75"/>
      <c r="LAY46" s="75"/>
      <c r="LBM46" s="75"/>
      <c r="LCA46" s="75"/>
      <c r="LCO46" s="75"/>
      <c r="LDC46" s="75"/>
      <c r="LDQ46" s="75"/>
      <c r="LEE46" s="75"/>
      <c r="LES46" s="75"/>
      <c r="LFG46" s="75"/>
      <c r="LFU46" s="75"/>
      <c r="LGI46" s="75"/>
      <c r="LGW46" s="75"/>
      <c r="LHK46" s="75"/>
      <c r="LHY46" s="75"/>
      <c r="LIM46" s="75"/>
      <c r="LJA46" s="75"/>
      <c r="LJO46" s="75"/>
      <c r="LKC46" s="75"/>
      <c r="LKQ46" s="75"/>
      <c r="LLE46" s="75"/>
      <c r="LLS46" s="75"/>
      <c r="LMG46" s="75"/>
      <c r="LMU46" s="75"/>
      <c r="LNI46" s="75"/>
      <c r="LNW46" s="75"/>
      <c r="LOK46" s="75"/>
      <c r="LOY46" s="75"/>
      <c r="LPM46" s="75"/>
      <c r="LQA46" s="75"/>
      <c r="LQO46" s="75"/>
      <c r="LRC46" s="75"/>
      <c r="LRQ46" s="75"/>
      <c r="LSE46" s="75"/>
      <c r="LSS46" s="75"/>
      <c r="LTG46" s="75"/>
      <c r="LTU46" s="75"/>
      <c r="LUI46" s="75"/>
      <c r="LUW46" s="75"/>
      <c r="LVK46" s="75"/>
      <c r="LVY46" s="75"/>
      <c r="LWM46" s="75"/>
      <c r="LXA46" s="75"/>
      <c r="LXO46" s="75"/>
      <c r="LYC46" s="75"/>
      <c r="LYQ46" s="75"/>
      <c r="LZE46" s="75"/>
      <c r="LZS46" s="75"/>
      <c r="MAG46" s="75"/>
      <c r="MAU46" s="75"/>
      <c r="MBI46" s="75"/>
      <c r="MBW46" s="75"/>
      <c r="MCK46" s="75"/>
      <c r="MCY46" s="75"/>
      <c r="MDM46" s="75"/>
      <c r="MEA46" s="75"/>
      <c r="MEO46" s="75"/>
      <c r="MFC46" s="75"/>
      <c r="MFQ46" s="75"/>
      <c r="MGE46" s="75"/>
      <c r="MGS46" s="75"/>
      <c r="MHG46" s="75"/>
      <c r="MHU46" s="75"/>
      <c r="MII46" s="75"/>
      <c r="MIW46" s="75"/>
      <c r="MJK46" s="75"/>
      <c r="MJY46" s="75"/>
      <c r="MKM46" s="75"/>
      <c r="MLA46" s="75"/>
      <c r="MLO46" s="75"/>
      <c r="MMC46" s="75"/>
      <c r="MMQ46" s="75"/>
      <c r="MNE46" s="75"/>
      <c r="MNS46" s="75"/>
      <c r="MOG46" s="75"/>
      <c r="MOU46" s="75"/>
      <c r="MPI46" s="75"/>
      <c r="MPW46" s="75"/>
      <c r="MQK46" s="75"/>
      <c r="MQY46" s="75"/>
      <c r="MRM46" s="75"/>
      <c r="MSA46" s="75"/>
      <c r="MSO46" s="75"/>
      <c r="MTC46" s="75"/>
      <c r="MTQ46" s="75"/>
      <c r="MUE46" s="75"/>
      <c r="MUS46" s="75"/>
      <c r="MVG46" s="75"/>
      <c r="MVU46" s="75"/>
      <c r="MWI46" s="75"/>
      <c r="MWW46" s="75"/>
      <c r="MXK46" s="75"/>
      <c r="MXY46" s="75"/>
      <c r="MYM46" s="75"/>
      <c r="MZA46" s="75"/>
      <c r="MZO46" s="75"/>
      <c r="NAC46" s="75"/>
      <c r="NAQ46" s="75"/>
      <c r="NBE46" s="75"/>
      <c r="NBS46" s="75"/>
      <c r="NCG46" s="75"/>
      <c r="NCU46" s="75"/>
      <c r="NDI46" s="75"/>
      <c r="NDW46" s="75"/>
      <c r="NEK46" s="75"/>
      <c r="NEY46" s="75"/>
      <c r="NFM46" s="75"/>
      <c r="NGA46" s="75"/>
      <c r="NGO46" s="75"/>
      <c r="NHC46" s="75"/>
      <c r="NHQ46" s="75"/>
      <c r="NIE46" s="75"/>
      <c r="NIS46" s="75"/>
      <c r="NJG46" s="75"/>
      <c r="NJU46" s="75"/>
      <c r="NKI46" s="75"/>
      <c r="NKW46" s="75"/>
      <c r="NLK46" s="75"/>
      <c r="NLY46" s="75"/>
      <c r="NMM46" s="75"/>
      <c r="NNA46" s="75"/>
      <c r="NNO46" s="75"/>
      <c r="NOC46" s="75"/>
      <c r="NOQ46" s="75"/>
      <c r="NPE46" s="75"/>
      <c r="NPS46" s="75"/>
      <c r="NQG46" s="75"/>
      <c r="NQU46" s="75"/>
      <c r="NRI46" s="75"/>
      <c r="NRW46" s="75"/>
      <c r="NSK46" s="75"/>
      <c r="NSY46" s="75"/>
      <c r="NTM46" s="75"/>
      <c r="NUA46" s="75"/>
      <c r="NUO46" s="75"/>
      <c r="NVC46" s="75"/>
      <c r="NVQ46" s="75"/>
      <c r="NWE46" s="75"/>
      <c r="NWS46" s="75"/>
      <c r="NXG46" s="75"/>
      <c r="NXU46" s="75"/>
      <c r="NYI46" s="75"/>
      <c r="NYW46" s="75"/>
      <c r="NZK46" s="75"/>
      <c r="NZY46" s="75"/>
      <c r="OAM46" s="75"/>
      <c r="OBA46" s="75"/>
      <c r="OBO46" s="75"/>
      <c r="OCC46" s="75"/>
      <c r="OCQ46" s="75"/>
      <c r="ODE46" s="75"/>
      <c r="ODS46" s="75"/>
      <c r="OEG46" s="75"/>
      <c r="OEU46" s="75"/>
      <c r="OFI46" s="75"/>
      <c r="OFW46" s="75"/>
      <c r="OGK46" s="75"/>
      <c r="OGY46" s="75"/>
      <c r="OHM46" s="75"/>
      <c r="OIA46" s="75"/>
      <c r="OIO46" s="75"/>
      <c r="OJC46" s="75"/>
      <c r="OJQ46" s="75"/>
      <c r="OKE46" s="75"/>
      <c r="OKS46" s="75"/>
      <c r="OLG46" s="75"/>
      <c r="OLU46" s="75"/>
      <c r="OMI46" s="75"/>
      <c r="OMW46" s="75"/>
      <c r="ONK46" s="75"/>
      <c r="ONY46" s="75"/>
      <c r="OOM46" s="75"/>
      <c r="OPA46" s="75"/>
      <c r="OPO46" s="75"/>
      <c r="OQC46" s="75"/>
      <c r="OQQ46" s="75"/>
      <c r="ORE46" s="75"/>
      <c r="ORS46" s="75"/>
      <c r="OSG46" s="75"/>
      <c r="OSU46" s="75"/>
      <c r="OTI46" s="75"/>
      <c r="OTW46" s="75"/>
      <c r="OUK46" s="75"/>
      <c r="OUY46" s="75"/>
      <c r="OVM46" s="75"/>
      <c r="OWA46" s="75"/>
      <c r="OWO46" s="75"/>
      <c r="OXC46" s="75"/>
      <c r="OXQ46" s="75"/>
      <c r="OYE46" s="75"/>
      <c r="OYS46" s="75"/>
      <c r="OZG46" s="75"/>
      <c r="OZU46" s="75"/>
      <c r="PAI46" s="75"/>
      <c r="PAW46" s="75"/>
      <c r="PBK46" s="75"/>
      <c r="PBY46" s="75"/>
      <c r="PCM46" s="75"/>
      <c r="PDA46" s="75"/>
      <c r="PDO46" s="75"/>
      <c r="PEC46" s="75"/>
      <c r="PEQ46" s="75"/>
      <c r="PFE46" s="75"/>
      <c r="PFS46" s="75"/>
      <c r="PGG46" s="75"/>
      <c r="PGU46" s="75"/>
      <c r="PHI46" s="75"/>
      <c r="PHW46" s="75"/>
      <c r="PIK46" s="75"/>
      <c r="PIY46" s="75"/>
      <c r="PJM46" s="75"/>
      <c r="PKA46" s="75"/>
      <c r="PKO46" s="75"/>
      <c r="PLC46" s="75"/>
      <c r="PLQ46" s="75"/>
      <c r="PME46" s="75"/>
      <c r="PMS46" s="75"/>
      <c r="PNG46" s="75"/>
      <c r="PNU46" s="75"/>
      <c r="POI46" s="75"/>
      <c r="POW46" s="75"/>
      <c r="PPK46" s="75"/>
      <c r="PPY46" s="75"/>
      <c r="PQM46" s="75"/>
      <c r="PRA46" s="75"/>
      <c r="PRO46" s="75"/>
      <c r="PSC46" s="75"/>
      <c r="PSQ46" s="75"/>
      <c r="PTE46" s="75"/>
      <c r="PTS46" s="75"/>
      <c r="PUG46" s="75"/>
      <c r="PUU46" s="75"/>
      <c r="PVI46" s="75"/>
      <c r="PVW46" s="75"/>
      <c r="PWK46" s="75"/>
      <c r="PWY46" s="75"/>
      <c r="PXM46" s="75"/>
      <c r="PYA46" s="75"/>
      <c r="PYO46" s="75"/>
      <c r="PZC46" s="75"/>
      <c r="PZQ46" s="75"/>
      <c r="QAE46" s="75"/>
      <c r="QAS46" s="75"/>
      <c r="QBG46" s="75"/>
      <c r="QBU46" s="75"/>
      <c r="QCI46" s="75"/>
      <c r="QCW46" s="75"/>
      <c r="QDK46" s="75"/>
      <c r="QDY46" s="75"/>
      <c r="QEM46" s="75"/>
      <c r="QFA46" s="75"/>
      <c r="QFO46" s="75"/>
      <c r="QGC46" s="75"/>
      <c r="QGQ46" s="75"/>
      <c r="QHE46" s="75"/>
      <c r="QHS46" s="75"/>
      <c r="QIG46" s="75"/>
      <c r="QIU46" s="75"/>
      <c r="QJI46" s="75"/>
      <c r="QJW46" s="75"/>
      <c r="QKK46" s="75"/>
      <c r="QKY46" s="75"/>
      <c r="QLM46" s="75"/>
      <c r="QMA46" s="75"/>
      <c r="QMO46" s="75"/>
      <c r="QNC46" s="75"/>
      <c r="QNQ46" s="75"/>
      <c r="QOE46" s="75"/>
      <c r="QOS46" s="75"/>
      <c r="QPG46" s="75"/>
      <c r="QPU46" s="75"/>
      <c r="QQI46" s="75"/>
      <c r="QQW46" s="75"/>
      <c r="QRK46" s="75"/>
      <c r="QRY46" s="75"/>
      <c r="QSM46" s="75"/>
      <c r="QTA46" s="75"/>
      <c r="QTO46" s="75"/>
      <c r="QUC46" s="75"/>
      <c r="QUQ46" s="75"/>
      <c r="QVE46" s="75"/>
      <c r="QVS46" s="75"/>
      <c r="QWG46" s="75"/>
      <c r="QWU46" s="75"/>
      <c r="QXI46" s="75"/>
      <c r="QXW46" s="75"/>
      <c r="QYK46" s="75"/>
      <c r="QYY46" s="75"/>
      <c r="QZM46" s="75"/>
      <c r="RAA46" s="75"/>
      <c r="RAO46" s="75"/>
      <c r="RBC46" s="75"/>
      <c r="RBQ46" s="75"/>
      <c r="RCE46" s="75"/>
      <c r="RCS46" s="75"/>
      <c r="RDG46" s="75"/>
      <c r="RDU46" s="75"/>
      <c r="REI46" s="75"/>
      <c r="REW46" s="75"/>
      <c r="RFK46" s="75"/>
      <c r="RFY46" s="75"/>
      <c r="RGM46" s="75"/>
      <c r="RHA46" s="75"/>
      <c r="RHO46" s="75"/>
      <c r="RIC46" s="75"/>
      <c r="RIQ46" s="75"/>
      <c r="RJE46" s="75"/>
      <c r="RJS46" s="75"/>
      <c r="RKG46" s="75"/>
      <c r="RKU46" s="75"/>
      <c r="RLI46" s="75"/>
      <c r="RLW46" s="75"/>
      <c r="RMK46" s="75"/>
      <c r="RMY46" s="75"/>
      <c r="RNM46" s="75"/>
      <c r="ROA46" s="75"/>
      <c r="ROO46" s="75"/>
      <c r="RPC46" s="75"/>
      <c r="RPQ46" s="75"/>
      <c r="RQE46" s="75"/>
      <c r="RQS46" s="75"/>
      <c r="RRG46" s="75"/>
      <c r="RRU46" s="75"/>
      <c r="RSI46" s="75"/>
      <c r="RSW46" s="75"/>
      <c r="RTK46" s="75"/>
      <c r="RTY46" s="75"/>
      <c r="RUM46" s="75"/>
      <c r="RVA46" s="75"/>
      <c r="RVO46" s="75"/>
      <c r="RWC46" s="75"/>
      <c r="RWQ46" s="75"/>
      <c r="RXE46" s="75"/>
      <c r="RXS46" s="75"/>
      <c r="RYG46" s="75"/>
      <c r="RYU46" s="75"/>
      <c r="RZI46" s="75"/>
      <c r="RZW46" s="75"/>
      <c r="SAK46" s="75"/>
      <c r="SAY46" s="75"/>
      <c r="SBM46" s="75"/>
      <c r="SCA46" s="75"/>
      <c r="SCO46" s="75"/>
      <c r="SDC46" s="75"/>
      <c r="SDQ46" s="75"/>
      <c r="SEE46" s="75"/>
      <c r="SES46" s="75"/>
      <c r="SFG46" s="75"/>
      <c r="SFU46" s="75"/>
      <c r="SGI46" s="75"/>
      <c r="SGW46" s="75"/>
      <c r="SHK46" s="75"/>
      <c r="SHY46" s="75"/>
      <c r="SIM46" s="75"/>
      <c r="SJA46" s="75"/>
      <c r="SJO46" s="75"/>
      <c r="SKC46" s="75"/>
      <c r="SKQ46" s="75"/>
      <c r="SLE46" s="75"/>
      <c r="SLS46" s="75"/>
      <c r="SMG46" s="75"/>
      <c r="SMU46" s="75"/>
      <c r="SNI46" s="75"/>
      <c r="SNW46" s="75"/>
      <c r="SOK46" s="75"/>
      <c r="SOY46" s="75"/>
      <c r="SPM46" s="75"/>
      <c r="SQA46" s="75"/>
      <c r="SQO46" s="75"/>
      <c r="SRC46" s="75"/>
      <c r="SRQ46" s="75"/>
      <c r="SSE46" s="75"/>
      <c r="SSS46" s="75"/>
      <c r="STG46" s="75"/>
      <c r="STU46" s="75"/>
      <c r="SUI46" s="75"/>
      <c r="SUW46" s="75"/>
      <c r="SVK46" s="75"/>
      <c r="SVY46" s="75"/>
      <c r="SWM46" s="75"/>
      <c r="SXA46" s="75"/>
      <c r="SXO46" s="75"/>
      <c r="SYC46" s="75"/>
      <c r="SYQ46" s="75"/>
      <c r="SZE46" s="75"/>
      <c r="SZS46" s="75"/>
      <c r="TAG46" s="75"/>
      <c r="TAU46" s="75"/>
      <c r="TBI46" s="75"/>
      <c r="TBW46" s="75"/>
      <c r="TCK46" s="75"/>
      <c r="TCY46" s="75"/>
      <c r="TDM46" s="75"/>
      <c r="TEA46" s="75"/>
      <c r="TEO46" s="75"/>
      <c r="TFC46" s="75"/>
      <c r="TFQ46" s="75"/>
      <c r="TGE46" s="75"/>
      <c r="TGS46" s="75"/>
      <c r="THG46" s="75"/>
      <c r="THU46" s="75"/>
      <c r="TII46" s="75"/>
      <c r="TIW46" s="75"/>
      <c r="TJK46" s="75"/>
      <c r="TJY46" s="75"/>
      <c r="TKM46" s="75"/>
      <c r="TLA46" s="75"/>
      <c r="TLO46" s="75"/>
      <c r="TMC46" s="75"/>
      <c r="TMQ46" s="75"/>
      <c r="TNE46" s="75"/>
      <c r="TNS46" s="75"/>
      <c r="TOG46" s="75"/>
      <c r="TOU46" s="75"/>
      <c r="TPI46" s="75"/>
      <c r="TPW46" s="75"/>
      <c r="TQK46" s="75"/>
      <c r="TQY46" s="75"/>
      <c r="TRM46" s="75"/>
      <c r="TSA46" s="75"/>
      <c r="TSO46" s="75"/>
      <c r="TTC46" s="75"/>
      <c r="TTQ46" s="75"/>
      <c r="TUE46" s="75"/>
      <c r="TUS46" s="75"/>
      <c r="TVG46" s="75"/>
      <c r="TVU46" s="75"/>
      <c r="TWI46" s="75"/>
      <c r="TWW46" s="75"/>
      <c r="TXK46" s="75"/>
      <c r="TXY46" s="75"/>
      <c r="TYM46" s="75"/>
      <c r="TZA46" s="75"/>
      <c r="TZO46" s="75"/>
      <c r="UAC46" s="75"/>
      <c r="UAQ46" s="75"/>
      <c r="UBE46" s="75"/>
      <c r="UBS46" s="75"/>
      <c r="UCG46" s="75"/>
      <c r="UCU46" s="75"/>
      <c r="UDI46" s="75"/>
      <c r="UDW46" s="75"/>
      <c r="UEK46" s="75"/>
      <c r="UEY46" s="75"/>
      <c r="UFM46" s="75"/>
      <c r="UGA46" s="75"/>
      <c r="UGO46" s="75"/>
      <c r="UHC46" s="75"/>
      <c r="UHQ46" s="75"/>
      <c r="UIE46" s="75"/>
      <c r="UIS46" s="75"/>
      <c r="UJG46" s="75"/>
      <c r="UJU46" s="75"/>
      <c r="UKI46" s="75"/>
      <c r="UKW46" s="75"/>
      <c r="ULK46" s="75"/>
      <c r="ULY46" s="75"/>
      <c r="UMM46" s="75"/>
      <c r="UNA46" s="75"/>
      <c r="UNO46" s="75"/>
      <c r="UOC46" s="75"/>
      <c r="UOQ46" s="75"/>
      <c r="UPE46" s="75"/>
      <c r="UPS46" s="75"/>
      <c r="UQG46" s="75"/>
      <c r="UQU46" s="75"/>
      <c r="URI46" s="75"/>
      <c r="URW46" s="75"/>
      <c r="USK46" s="75"/>
      <c r="USY46" s="75"/>
      <c r="UTM46" s="75"/>
      <c r="UUA46" s="75"/>
      <c r="UUO46" s="75"/>
      <c r="UVC46" s="75"/>
      <c r="UVQ46" s="75"/>
      <c r="UWE46" s="75"/>
      <c r="UWS46" s="75"/>
      <c r="UXG46" s="75"/>
      <c r="UXU46" s="75"/>
      <c r="UYI46" s="75"/>
      <c r="UYW46" s="75"/>
      <c r="UZK46" s="75"/>
      <c r="UZY46" s="75"/>
      <c r="VAM46" s="75"/>
      <c r="VBA46" s="75"/>
      <c r="VBO46" s="75"/>
      <c r="VCC46" s="75"/>
      <c r="VCQ46" s="75"/>
      <c r="VDE46" s="75"/>
      <c r="VDS46" s="75"/>
      <c r="VEG46" s="75"/>
      <c r="VEU46" s="75"/>
      <c r="VFI46" s="75"/>
      <c r="VFW46" s="75"/>
      <c r="VGK46" s="75"/>
      <c r="VGY46" s="75"/>
      <c r="VHM46" s="75"/>
      <c r="VIA46" s="75"/>
      <c r="VIO46" s="75"/>
      <c r="VJC46" s="75"/>
      <c r="VJQ46" s="75"/>
      <c r="VKE46" s="75"/>
      <c r="VKS46" s="75"/>
      <c r="VLG46" s="75"/>
      <c r="VLU46" s="75"/>
      <c r="VMI46" s="75"/>
      <c r="VMW46" s="75"/>
      <c r="VNK46" s="75"/>
      <c r="VNY46" s="75"/>
      <c r="VOM46" s="75"/>
      <c r="VPA46" s="75"/>
      <c r="VPO46" s="75"/>
      <c r="VQC46" s="75"/>
      <c r="VQQ46" s="75"/>
      <c r="VRE46" s="75"/>
      <c r="VRS46" s="75"/>
      <c r="VSG46" s="75"/>
      <c r="VSU46" s="75"/>
      <c r="VTI46" s="75"/>
      <c r="VTW46" s="75"/>
      <c r="VUK46" s="75"/>
      <c r="VUY46" s="75"/>
      <c r="VVM46" s="75"/>
      <c r="VWA46" s="75"/>
      <c r="VWO46" s="75"/>
      <c r="VXC46" s="75"/>
      <c r="VXQ46" s="75"/>
      <c r="VYE46" s="75"/>
      <c r="VYS46" s="75"/>
      <c r="VZG46" s="75"/>
      <c r="VZU46" s="75"/>
      <c r="WAI46" s="75"/>
      <c r="WAW46" s="75"/>
      <c r="WBK46" s="75"/>
      <c r="WBY46" s="75"/>
      <c r="WCM46" s="75"/>
      <c r="WDA46" s="75"/>
      <c r="WDO46" s="75"/>
      <c r="WEC46" s="75"/>
      <c r="WEQ46" s="75"/>
      <c r="WFE46" s="75"/>
      <c r="WFS46" s="75"/>
      <c r="WGG46" s="75"/>
      <c r="WGU46" s="75"/>
      <c r="WHI46" s="75"/>
      <c r="WHW46" s="75"/>
      <c r="WIK46" s="75"/>
      <c r="WIY46" s="75"/>
      <c r="WJM46" s="75"/>
      <c r="WKA46" s="75"/>
      <c r="WKO46" s="75"/>
      <c r="WLC46" s="75"/>
      <c r="WLQ46" s="75"/>
      <c r="WME46" s="75"/>
      <c r="WMS46" s="75"/>
      <c r="WNG46" s="75"/>
      <c r="WNU46" s="75"/>
      <c r="WOI46" s="75"/>
      <c r="WOW46" s="75"/>
      <c r="WPK46" s="75"/>
      <c r="WPY46" s="75"/>
      <c r="WQM46" s="75"/>
      <c r="WRA46" s="75"/>
      <c r="WRO46" s="75"/>
      <c r="WSC46" s="75"/>
      <c r="WSQ46" s="75"/>
      <c r="WTE46" s="75"/>
      <c r="WTS46" s="75"/>
      <c r="WUG46" s="75"/>
      <c r="WUU46" s="75"/>
      <c r="WVI46" s="75"/>
      <c r="WVW46" s="75"/>
      <c r="WWK46" s="75"/>
      <c r="WWY46" s="75"/>
      <c r="WXM46" s="75"/>
      <c r="WYA46" s="75"/>
      <c r="WYO46" s="75"/>
      <c r="WZC46" s="75"/>
      <c r="WZQ46" s="75"/>
      <c r="XAE46" s="75"/>
      <c r="XAS46" s="75"/>
      <c r="XBG46" s="75"/>
      <c r="XBU46" s="75"/>
      <c r="XCI46" s="75"/>
      <c r="XCW46" s="75"/>
      <c r="XDK46" s="75"/>
      <c r="XDY46" s="75"/>
      <c r="XEM46" s="75"/>
      <c r="XFA46" s="75"/>
    </row>
    <row r="47" spans="1:1023 1037:2045 2059:3067 3081:4089 4103:5111 5125:6133 6147:7155 7169:8191 8205:9213 9227:10235 10249:11257 11271:12279 12293:13301 13315:14323 14337:15359 15373:16381" s="74" customFormat="1" ht="12.75" hidden="1" customHeight="1" x14ac:dyDescent="0.2">
      <c r="A47" s="136" t="s">
        <v>102</v>
      </c>
      <c r="B47" s="89">
        <f>(('[1]Mexico Soy Complex'!D$40+SUM('[1]Canada Soy Complex'!AG$403:AG$413,'[1]Canada Soy Complex'!AH$402))*2204.622/1000)+'[8]Soy Complex'!AK$862</f>
        <v>161.22172603748257</v>
      </c>
      <c r="C47" s="89">
        <f>(('[1]Mexico Soy Complex'!E$40+SUM('[1]Canada Soy Complex'!AH$403:AH$413,'[1]Canada Soy Complex'!AI$402))*2204.622/1000)+'[8]Soy Complex'!AL$862</f>
        <v>74.359773027687851</v>
      </c>
      <c r="D47" s="89">
        <f>(('[1]Mexico Soy Complex'!F$40+SUM('[1]Canada Soy Complex'!AI$403:AI$413,'[1]Canada Soy Complex'!AJ$402))*2204.622/1000)+'[8]Soy Complex'!AM$862</f>
        <v>83.266413715272009</v>
      </c>
      <c r="E47" s="89">
        <f>(('[1]Mexico Soy Complex'!G$40+SUM('[1]Canada Soy Complex'!AJ$403:AJ$413,'[1]Canada Soy Complex'!AK$402))*2204.622/1000)+'[8]Soy Complex'!AN$862</f>
        <v>22.345677386536092</v>
      </c>
      <c r="F47" s="89">
        <f>(('[1]Mexico Soy Complex'!H$40+SUM('[1]Canada Soy Complex'!AK$403:AK$413,'[1]Canada Soy Complex'!AL$402))*2204.622/1000)+'[8]Soy Complex'!AO$862</f>
        <v>19.728385960850105</v>
      </c>
      <c r="G47" s="89">
        <f>(('[1]Mexico Soy Complex'!I$40+SUM('[1]Canada Soy Complex'!AL$403:AL$413,'[1]Canada Soy Complex'!AM$402))*2204.622/1000)+'[8]Soy Complex'!AP$862</f>
        <v>76.890556231392253</v>
      </c>
      <c r="H47" s="89">
        <f>(('[1]Mexico Soy Complex'!J$40+SUM('[1]Canada Soy Complex'!AM$403:AM$413,'[1]Canada Soy Complex'!AN$402))*2204.622/1000)+'[8]Soy Complex'!AQ$862</f>
        <v>50.192910383396132</v>
      </c>
      <c r="I47" s="89">
        <f>(('[1]Mexico Soy Complex'!K$40+SUM('[1]Canada Soy Complex'!AN$403:AN$413,'[1]Canada Soy Complex'!AO$402))*2204.622/1000)+'[8]Soy Complex'!AR$862</f>
        <v>2.2137435256057563</v>
      </c>
      <c r="J47" s="89">
        <f>(('[1]Mexico Soy Complex'!L$40+SUM('[1]Canada Soy Complex'!AO$403:AO$413,'[1]Canada Soy Complex'!AP$402))*2204.622/1000)+'[8]Soy Complex'!AS$862</f>
        <v>1.7466964748455591</v>
      </c>
      <c r="K47" s="89">
        <f>(('[1]Mexico Soy Complex'!M$40+SUM('[1]Canada Soy Complex'!AP$403:AP$413,'[1]Canada Soy Complex'!AQ$402))*2204.622/1000)+'[8]Soy Complex'!AT$862</f>
        <v>44.949733871688153</v>
      </c>
      <c r="L47" s="89">
        <f>(('[1]Mexico Soy Complex'!N$40+SUM('[1]Canada Soy Complex'!AQ$403:AQ$413,'[1]Canada Soy Complex'!AR$402))*2204.622/1000)+'[8]Soy Complex'!AU$862</f>
        <v>4.4706705439482697</v>
      </c>
      <c r="M47" s="89">
        <f>(('[1]Mexico Soy Complex'!O$40+SUM('[1]Canada Soy Complex'!AR$403:AR$413,'[1]Canada Soy Complex'!AS$402))*2204.622/1000)+'[8]Soy Complex'!AV$862</f>
        <v>6.9416449278974577</v>
      </c>
      <c r="N47" s="89">
        <f>(('[1]Mexico Soy Complex'!P$40+SUM('[1]Canada Soy Complex'!AS$403:AS$413,'[1]Canada Soy Complex'!AT$402))*2204.622/1000)+'[8]Soy Complex'!AW$862</f>
        <v>0</v>
      </c>
      <c r="O47" s="89">
        <f>(('[1]Mexico Soy Complex'!Q$40+SUM('[1]Canada Soy Complex'!AT$403:AT$413,'[1]Canada Soy Complex'!AU$402))*2204.622/1000)+'[8]Soy Complex'!AX$862</f>
        <v>4.6475441671792268</v>
      </c>
      <c r="P47" s="89">
        <f>(('[1]Mexico Soy Complex'!R$40+SUM('[1]Canada Soy Complex'!AU$403:AU$413,'[1]Canada Soy Complex'!AV$402))*2204.622/1000)+'[8]Soy Complex'!AY$862</f>
        <v>9.5452762694583964</v>
      </c>
      <c r="Q47" s="89">
        <f>(('[1]Mexico Soy Complex'!S$40+SUM('[1]Canada Soy Complex'!AV$403:AV$413,'[1]Canada Soy Complex'!AW$402))*2204.622/1000)+'[8]Soy Complex'!AZ$862</f>
        <v>9.1095542369212659</v>
      </c>
      <c r="R47" s="89">
        <f>(('[1]Mexico Soy Complex'!T$40+SUM('[1]Canada Soy Complex'!AW$403:AW$413,'[1]Canada Soy Complex'!AX$402))*2204.622/1000)+'[8]Soy Complex'!BA$862</f>
        <v>12.505882113627509</v>
      </c>
      <c r="S47" s="89">
        <f>(('[1]Mexico Soy Complex'!U$40+SUM('[1]Canada Soy Complex'!AX$403:AX$413,'[1]Canada Soy Complex'!AY$402))*2204.622/1000)+'[8]Soy Complex'!BB$862</f>
        <v>0.38667064867596013</v>
      </c>
      <c r="T47" s="89">
        <f>(('[1]Mexico Soy Complex'!V$40+SUM('[1]Canada Soy Complex'!AY$403:AY$413,'[1]Canada Soy Complex'!AZ$402))*2204.622/1000)+'[8]Soy Complex'!BC$862</f>
        <v>4.3924560344840433</v>
      </c>
      <c r="U47" s="89">
        <f>(('[1]Mexico Soy Complex'!W$40+SUM('[1]Canada Soy Complex'!AZ$403:AZ$413,'[1]Canada Soy Complex'!BA$402))*2204.622/1000)+'[8]Soy Complex'!BD$862</f>
        <v>22.243993856662186</v>
      </c>
      <c r="V47" s="89">
        <f>(('[1]Mexico Soy Complex'!X$40+SUM('[1]Canada Soy Complex'!BA$403:BA$413,'[1]Canada Soy Complex'!BB$402))*2204.622/1000)+'[8]Soy Complex'!BE$862</f>
        <v>2.7132826335651852</v>
      </c>
      <c r="W47" s="89">
        <f>(('[1]Mexico Soy Complex'!Y$40+SUM('[1]Canada Soy Complex'!BB$403:BB$413,'[1]Canada Soy Complex'!BC$402))*2204.622/1000)+'[8]Soy Complex'!BF$862</f>
        <v>1.7826915838199462</v>
      </c>
      <c r="X47" s="89">
        <f>(('[1]Mexico Soy Complex'!Z$40+SUM('[1]Canada Soy Complex'!BC$403:BC$413,'[1]Canada Soy Complex'!BD$402))*2204.622/1000)+'[8]Soy Complex'!BG$862</f>
        <v>2.9783045435846427</v>
      </c>
      <c r="Y47" s="89">
        <f>(('[1]Mexico Soy Complex'!AA$40+SUM('[1]Canada Soy Complex'!BD$403:BD$413,'[1]Canada Soy Complex'!BE$402))*2204.622/1000)+'[8]Soy Complex'!BH$862</f>
        <v>6.7895866768559578</v>
      </c>
      <c r="Z47" s="89">
        <f>(('[1]Mexico Soy Complex'!AB$40+SUM('[1]Canada Soy Complex'!BE$403:BE$413,'[1]Canada Soy Complex'!BF$402))*2204.622/1000)+'[8]Soy Complex'!BI$862</f>
        <v>24.760924259879193</v>
      </c>
      <c r="AA47" s="89">
        <f>(('[1]Mexico Soy Complex'!AC$40+SUM('[1]Canada Soy Complex'!BF$403:BF$413,'[1]Canada Soy Complex'!BG$402))*2204.622/1000)+'[8]Soy Complex'!BJ$862</f>
        <v>28.496399516549676</v>
      </c>
      <c r="AB47" s="89">
        <f>(('[1]Mexico Soy Complex'!AD$40+SUM('[1]Canada Soy Complex'!BG$403:BG$413,'[1]Canada Soy Complex'!BH$402))*2204.622/1000)+'[8]Soy Complex'!BK$862</f>
        <v>92.367007587181504</v>
      </c>
      <c r="AC47" s="91">
        <f>(('[1]Mexico Soy Complex'!AE$40+SUM('[1]Canada Soy Complex'!BH$403:BH$413,'[1]Canada Soy Complex'!BI$402))*2204.622/1000)+'[8]Soy Complex'!BL$862</f>
        <v>246.84991981018663</v>
      </c>
      <c r="AD47" s="91">
        <f>(('[1]Mexico Soy Complex'!AF$40+SUM('[1]Canada Soy Complex'!BI$403:BI$413,'[1]Canada Soy Complex'!BJ$402))*2204.622/1000)+'[8]Soy Complex'!BM$862</f>
        <v>481.29460016604361</v>
      </c>
      <c r="AE47" s="91">
        <f>(('[1]Mexico Soy Complex'!AG$40+SUM('[1]Canada Soy Complex'!BJ$403:BJ$413,'[1]Canada Soy Complex'!BK$402))*2204.622/1000)+'[8]Soy Complex'!BN$862</f>
        <v>214.00386405803292</v>
      </c>
      <c r="AF47" s="91">
        <f>(('[1]Mexico Soy Complex'!AH$40+SUM('[1]Canada Soy Complex'!BK$403:BK$413,'[1]Canada Soy Complex'!BL$402))*2204.622/1000)+'[8]Soy Complex'!BO$862</f>
        <v>293.84140105726038</v>
      </c>
      <c r="AG47" s="91">
        <f>(('[1]Mexico Soy Complex'!AI$40+SUM('[1]Canada Soy Complex'!BL$403:BL$413,'[1]Canada Soy Complex'!BM$402))*2204.622/1000)+'[8]Soy Complex'!BP$862</f>
        <v>348.11697475275497</v>
      </c>
      <c r="AH47" s="91">
        <f>(('[1]Mexico Soy Complex'!AJ$40+SUM('[1]Canada Soy Complex'!BM$403:BM$413,'[1]Canada Soy Complex'!BN$402))*2204.622/1000)+'[8]Soy Complex'!BQ$862</f>
        <v>379.69706404952422</v>
      </c>
      <c r="AI47" s="91">
        <f>(('[1]Mexico Soy Complex'!AK$40+SUM('[1]Canada Soy Complex'!BN$403:BN$413,'[1]Canada Soy Complex'!BO$402))*2204.622/1000)+'[8]Soy Complex'!BR$862</f>
        <v>345.98918848032122</v>
      </c>
      <c r="AJ47" s="91">
        <f>(('[1]Mexico Soy Complex'!AL$40+SUM('[1]Canada Soy Complex'!BO$403:BO$413,'[1]Canada Soy Complex'!BP$402))*2204.622/1000)+'[8]Soy Complex'!BS$862</f>
        <v>323.1732176903638</v>
      </c>
      <c r="AK47" s="91">
        <f>(('[1]Mexico Soy Complex'!AM$40+SUM('[1]Canada Soy Complex'!BP$403:BP$413,'[1]Canada Soy Complex'!BQ$402))*2204.622/1000)+'[8]Soy Complex'!BT$862</f>
        <v>289.72458201387951</v>
      </c>
      <c r="AL47" s="91">
        <f>(('[1]Mexico Soy Complex'!AN$40+SUM('[1]Canada Soy Complex'!BQ$403:BQ$413,'[1]Canada Soy Complex'!BR$402))*2204.622/1000)+'[8]Soy Complex'!BU$862</f>
        <v>273.57566238639015</v>
      </c>
      <c r="AM47" s="91">
        <f>(('[1]Mexico Soy Complex'!AO$40+SUM('[1]Canada Soy Complex'!BR$403:BR$413,'[1]Canada Soy Complex'!BS$402))*2204.622/1000)+'[8]Soy Complex'!BV$862</f>
        <v>276.12556992948112</v>
      </c>
      <c r="AN47" s="91">
        <f>(('[1]Mexico Soy Complex'!AP$40+SUM('[1]Canada Soy Complex'!BS$403:BS$413,'[1]Canada Soy Complex'!BT$402))*2204.622/1000)+'[8]Soy Complex'!BW$862</f>
        <v>256.66267962434193</v>
      </c>
      <c r="AO47" s="91">
        <f>(('[1]Mexico Soy Complex'!AQ$40+SUM('[1]Canada Soy Complex'!BT$403:BT$413,'[1]Canada Soy Complex'!BU$402))*2204.622/1000)+'[8]Soy Complex'!BX$862</f>
        <v>243.92151734341311</v>
      </c>
      <c r="AP47" s="91">
        <f>(('[1]Mexico Soy Complex'!AR$40+SUM('[1]Canada Soy Complex'!BU$403:BU$413,'[1]Canada Soy Complex'!BV$402))*2204.622/1000)+'[8]Soy Complex'!BY$862</f>
        <v>248.62273778756514</v>
      </c>
      <c r="AQ47" s="91">
        <f>(('[1]Mexico Soy Complex'!AS$40+SUM('[1]Canada Soy Complex'!BV$403:BV$413,'[1]Canada Soy Complex'!BW$402))*2204.622/1000)+'[8]Soy Complex'!BZ$862</f>
        <v>254.91997024620949</v>
      </c>
      <c r="AR47" s="91">
        <f>(('[1]Mexico Soy Complex'!AT$40+SUM('[1]Canada Soy Complex'!BW$403:BW$413,'[1]Canada Soy Complex'!BX$402))*2204.622/1000)+'[8]Soy Complex'!CA$862</f>
        <v>263.39476880289237</v>
      </c>
      <c r="AS47" s="91">
        <f>(('[1]Mexico Soy Complex'!AU$40+SUM('[1]Canada Soy Complex'!BX$403:BX$413,'[1]Canada Soy Complex'!BY$402))*2204.622/1000)+'[8]Soy Complex'!CB$862</f>
        <v>267.43947101367513</v>
      </c>
      <c r="AT47" s="91">
        <f>(('[1]Mexico Soy Complex'!AV$40+SUM('[1]Canada Soy Complex'!BY$403:BY$413,'[1]Canada Soy Complex'!BZ$402))*2204.622/1000)+'[8]Soy Complex'!CC$862</f>
        <v>271.55780077456922</v>
      </c>
      <c r="AU47" s="91">
        <f>(('[1]Mexico Soy Complex'!AW$40+SUM('[1]Canada Soy Complex'!BZ$403:BZ$413,'[1]Canada Soy Complex'!CK$402))*2204.622/1000)+'[8]Soy Complex'!CD$862</f>
        <v>252.97706408343211</v>
      </c>
      <c r="AV47" s="91">
        <f>(('[1]Mexico Soy Complex'!AX$40+SUM('[1]Canada Soy Complex'!CK$403:CK$413,'[1]Canada Soy Complex'!CL$402))*2204.622/1000)+'[8]Soy Complex'!CE$862</f>
        <v>0.32125796657454564</v>
      </c>
      <c r="AW47" s="91">
        <f>(('[1]Mexico Soy Complex'!BI$40+SUM('[1]Canada Soy Complex'!CL$403:CL$413,'[1]Canada Soy Complex'!CM$402))*2204.622/1000)+'[8]Soy Complex'!CF$862</f>
        <v>0</v>
      </c>
      <c r="AX47" s="91">
        <f>(('[1]Mexico Soy Complex'!BJ$40+SUM('[1]Canada Soy Complex'!CM$403:CM$413,'[1]Canada Soy Complex'!CN$402))*2204.622/1000)+'[8]Soy Complex'!CG$862</f>
        <v>0</v>
      </c>
      <c r="AY47" s="91">
        <f>(('[1]Mexico Soy Complex'!BK$40+SUM('[1]Canada Soy Complex'!CN$403:CN$413,'[1]Canada Soy Complex'!CO$402))*2204.622/1000)+'[8]Soy Complex'!CH$862</f>
        <v>0</v>
      </c>
      <c r="AZ47" s="91">
        <f>(('[1]Mexico Soy Complex'!BL$40+SUM('[1]Canada Soy Complex'!CO$403:CO$413,'[1]Canada Soy Complex'!CP$402))*2204.622/1000)+'[8]Soy Complex'!CI$862</f>
        <v>0</v>
      </c>
      <c r="BA47" s="91">
        <f>(('[1]Mexico Soy Complex'!BM$40+SUM('[1]Canada Soy Complex'!CP$403:CP$413,'[1]Canada Soy Complex'!CQ$402))*2204.622/1000)+'[8]Soy Complex'!CJ$862</f>
        <v>0</v>
      </c>
      <c r="BB47" s="91">
        <f>(('[1]Mexico Soy Complex'!BN$40+SUM('[1]Canada Soy Complex'!CQ$403:CQ$413,'[1]Canada Soy Complex'!CR$402))*2204.622/1000)+'[8]Soy Complex'!CK$862</f>
        <v>0</v>
      </c>
      <c r="BC47" s="91">
        <f>(('[1]Mexico Soy Complex'!BO$40+SUM('[1]Canada Soy Complex'!CR$403:CR$413,'[1]Canada Soy Complex'!CS$402))*2204.622/1000)+'[8]Soy Complex'!CL$862</f>
        <v>0</v>
      </c>
      <c r="BD47" s="91">
        <f>(('[1]Mexico Soy Complex'!BP$40+SUM('[1]Canada Soy Complex'!CS$403:CS$413,'[1]Canada Soy Complex'!CT$402))*2204.622/1000)+'[8]Soy Complex'!CM$862</f>
        <v>0</v>
      </c>
      <c r="BE47" s="91">
        <f>(('[1]Mexico Soy Complex'!BQ$40+SUM('[1]Canada Soy Complex'!CT$403:CT$413,'[1]Canada Soy Complex'!CU$402))*2204.622/1000)+'[8]Soy Complex'!CN$862</f>
        <v>0</v>
      </c>
      <c r="BS47" s="75"/>
      <c r="CG47" s="75"/>
      <c r="CU47" s="75"/>
      <c r="DI47" s="75"/>
      <c r="DW47" s="75"/>
      <c r="EK47" s="75"/>
      <c r="EY47" s="75"/>
      <c r="FM47" s="75"/>
      <c r="GA47" s="75"/>
      <c r="GO47" s="75"/>
      <c r="HC47" s="75"/>
      <c r="HQ47" s="75"/>
      <c r="IE47" s="75"/>
      <c r="IS47" s="75"/>
      <c r="JG47" s="75"/>
      <c r="JU47" s="75"/>
      <c r="KI47" s="75"/>
      <c r="KW47" s="75"/>
      <c r="LK47" s="75"/>
      <c r="LY47" s="75"/>
      <c r="MM47" s="75"/>
      <c r="NA47" s="75"/>
      <c r="NO47" s="75"/>
      <c r="OC47" s="75"/>
      <c r="OQ47" s="75"/>
      <c r="PE47" s="75"/>
      <c r="PS47" s="75"/>
      <c r="QG47" s="75"/>
      <c r="QU47" s="75"/>
      <c r="RI47" s="75"/>
      <c r="RW47" s="75"/>
      <c r="SK47" s="75"/>
      <c r="SY47" s="75"/>
      <c r="TM47" s="75"/>
      <c r="UA47" s="75"/>
      <c r="UO47" s="75"/>
      <c r="VC47" s="75"/>
      <c r="VQ47" s="75"/>
      <c r="WE47" s="75"/>
      <c r="WS47" s="75"/>
      <c r="XG47" s="75"/>
      <c r="XU47" s="75"/>
      <c r="YI47" s="75"/>
      <c r="YW47" s="75"/>
      <c r="ZK47" s="75"/>
      <c r="ZY47" s="75"/>
      <c r="AAM47" s="75"/>
      <c r="ABA47" s="75"/>
      <c r="ABO47" s="75"/>
      <c r="ACC47" s="75"/>
      <c r="ACQ47" s="75"/>
      <c r="ADE47" s="75"/>
      <c r="ADS47" s="75"/>
      <c r="AEG47" s="75"/>
      <c r="AEU47" s="75"/>
      <c r="AFI47" s="75"/>
      <c r="AFW47" s="75"/>
      <c r="AGK47" s="75"/>
      <c r="AGY47" s="75"/>
      <c r="AHM47" s="75"/>
      <c r="AIA47" s="75"/>
      <c r="AIO47" s="75"/>
      <c r="AJC47" s="75"/>
      <c r="AJQ47" s="75"/>
      <c r="AKE47" s="75"/>
      <c r="AKS47" s="75"/>
      <c r="ALG47" s="75"/>
      <c r="ALU47" s="75"/>
      <c r="AMI47" s="75"/>
      <c r="AMW47" s="75"/>
      <c r="ANK47" s="75"/>
      <c r="ANY47" s="75"/>
      <c r="AOM47" s="75"/>
      <c r="APA47" s="75"/>
      <c r="APO47" s="75"/>
      <c r="AQC47" s="75"/>
      <c r="AQQ47" s="75"/>
      <c r="ARE47" s="75"/>
      <c r="ARS47" s="75"/>
      <c r="ASG47" s="75"/>
      <c r="ASU47" s="75"/>
      <c r="ATI47" s="75"/>
      <c r="ATW47" s="75"/>
      <c r="AUK47" s="75"/>
      <c r="AUY47" s="75"/>
      <c r="AVM47" s="75"/>
      <c r="AWA47" s="75"/>
      <c r="AWO47" s="75"/>
      <c r="AXC47" s="75"/>
      <c r="AXQ47" s="75"/>
      <c r="AYE47" s="75"/>
      <c r="AYS47" s="75"/>
      <c r="AZG47" s="75"/>
      <c r="AZU47" s="75"/>
      <c r="BAI47" s="75"/>
      <c r="BAW47" s="75"/>
      <c r="BBK47" s="75"/>
      <c r="BBY47" s="75"/>
      <c r="BCM47" s="75"/>
      <c r="BDA47" s="75"/>
      <c r="BDO47" s="75"/>
      <c r="BEC47" s="75"/>
      <c r="BEQ47" s="75"/>
      <c r="BFE47" s="75"/>
      <c r="BFS47" s="75"/>
      <c r="BGG47" s="75"/>
      <c r="BGU47" s="75"/>
      <c r="BHI47" s="75"/>
      <c r="BHW47" s="75"/>
      <c r="BIK47" s="75"/>
      <c r="BIY47" s="75"/>
      <c r="BJM47" s="75"/>
      <c r="BKA47" s="75"/>
      <c r="BKO47" s="75"/>
      <c r="BLC47" s="75"/>
      <c r="BLQ47" s="75"/>
      <c r="BME47" s="75"/>
      <c r="BMS47" s="75"/>
      <c r="BNG47" s="75"/>
      <c r="BNU47" s="75"/>
      <c r="BOI47" s="75"/>
      <c r="BOW47" s="75"/>
      <c r="BPK47" s="75"/>
      <c r="BPY47" s="75"/>
      <c r="BQM47" s="75"/>
      <c r="BRA47" s="75"/>
      <c r="BRO47" s="75"/>
      <c r="BSC47" s="75"/>
      <c r="BSQ47" s="75"/>
      <c r="BTE47" s="75"/>
      <c r="BTS47" s="75"/>
      <c r="BUG47" s="75"/>
      <c r="BUU47" s="75"/>
      <c r="BVI47" s="75"/>
      <c r="BVW47" s="75"/>
      <c r="BWK47" s="75"/>
      <c r="BWY47" s="75"/>
      <c r="BXM47" s="75"/>
      <c r="BYA47" s="75"/>
      <c r="BYO47" s="75"/>
      <c r="BZC47" s="75"/>
      <c r="BZQ47" s="75"/>
      <c r="CAE47" s="75"/>
      <c r="CAS47" s="75"/>
      <c r="CBG47" s="75"/>
      <c r="CBU47" s="75"/>
      <c r="CCI47" s="75"/>
      <c r="CCW47" s="75"/>
      <c r="CDK47" s="75"/>
      <c r="CDY47" s="75"/>
      <c r="CEM47" s="75"/>
      <c r="CFA47" s="75"/>
      <c r="CFO47" s="75"/>
      <c r="CGC47" s="75"/>
      <c r="CGQ47" s="75"/>
      <c r="CHE47" s="75"/>
      <c r="CHS47" s="75"/>
      <c r="CIG47" s="75"/>
      <c r="CIU47" s="75"/>
      <c r="CJI47" s="75"/>
      <c r="CJW47" s="75"/>
      <c r="CKK47" s="75"/>
      <c r="CKY47" s="75"/>
      <c r="CLM47" s="75"/>
      <c r="CMA47" s="75"/>
      <c r="CMO47" s="75"/>
      <c r="CNC47" s="75"/>
      <c r="CNQ47" s="75"/>
      <c r="COE47" s="75"/>
      <c r="COS47" s="75"/>
      <c r="CPG47" s="75"/>
      <c r="CPU47" s="75"/>
      <c r="CQI47" s="75"/>
      <c r="CQW47" s="75"/>
      <c r="CRK47" s="75"/>
      <c r="CRY47" s="75"/>
      <c r="CSM47" s="75"/>
      <c r="CTA47" s="75"/>
      <c r="CTO47" s="75"/>
      <c r="CUC47" s="75"/>
      <c r="CUQ47" s="75"/>
      <c r="CVE47" s="75"/>
      <c r="CVS47" s="75"/>
      <c r="CWG47" s="75"/>
      <c r="CWU47" s="75"/>
      <c r="CXI47" s="75"/>
      <c r="CXW47" s="75"/>
      <c r="CYK47" s="75"/>
      <c r="CYY47" s="75"/>
      <c r="CZM47" s="75"/>
      <c r="DAA47" s="75"/>
      <c r="DAO47" s="75"/>
      <c r="DBC47" s="75"/>
      <c r="DBQ47" s="75"/>
      <c r="DCE47" s="75"/>
      <c r="DCS47" s="75"/>
      <c r="DDG47" s="75"/>
      <c r="DDU47" s="75"/>
      <c r="DEI47" s="75"/>
      <c r="DEW47" s="75"/>
      <c r="DFK47" s="75"/>
      <c r="DFY47" s="75"/>
      <c r="DGM47" s="75"/>
      <c r="DHA47" s="75"/>
      <c r="DHO47" s="75"/>
      <c r="DIC47" s="75"/>
      <c r="DIQ47" s="75"/>
      <c r="DJE47" s="75"/>
      <c r="DJS47" s="75"/>
      <c r="DKG47" s="75"/>
      <c r="DKU47" s="75"/>
      <c r="DLI47" s="75"/>
      <c r="DLW47" s="75"/>
      <c r="DMK47" s="75"/>
      <c r="DMY47" s="75"/>
      <c r="DNM47" s="75"/>
      <c r="DOA47" s="75"/>
      <c r="DOO47" s="75"/>
      <c r="DPC47" s="75"/>
      <c r="DPQ47" s="75"/>
      <c r="DQE47" s="75"/>
      <c r="DQS47" s="75"/>
      <c r="DRG47" s="75"/>
      <c r="DRU47" s="75"/>
      <c r="DSI47" s="75"/>
      <c r="DSW47" s="75"/>
      <c r="DTK47" s="75"/>
      <c r="DTY47" s="75"/>
      <c r="DUM47" s="75"/>
      <c r="DVA47" s="75"/>
      <c r="DVO47" s="75"/>
      <c r="DWC47" s="75"/>
      <c r="DWQ47" s="75"/>
      <c r="DXE47" s="75"/>
      <c r="DXS47" s="75"/>
      <c r="DYG47" s="75"/>
      <c r="DYU47" s="75"/>
      <c r="DZI47" s="75"/>
      <c r="DZW47" s="75"/>
      <c r="EAK47" s="75"/>
      <c r="EAY47" s="75"/>
      <c r="EBM47" s="75"/>
      <c r="ECA47" s="75"/>
      <c r="ECO47" s="75"/>
      <c r="EDC47" s="75"/>
      <c r="EDQ47" s="75"/>
      <c r="EEE47" s="75"/>
      <c r="EES47" s="75"/>
      <c r="EFG47" s="75"/>
      <c r="EFU47" s="75"/>
      <c r="EGI47" s="75"/>
      <c r="EGW47" s="75"/>
      <c r="EHK47" s="75"/>
      <c r="EHY47" s="75"/>
      <c r="EIM47" s="75"/>
      <c r="EJA47" s="75"/>
      <c r="EJO47" s="75"/>
      <c r="EKC47" s="75"/>
      <c r="EKQ47" s="75"/>
      <c r="ELE47" s="75"/>
      <c r="ELS47" s="75"/>
      <c r="EMG47" s="75"/>
      <c r="EMU47" s="75"/>
      <c r="ENI47" s="75"/>
      <c r="ENW47" s="75"/>
      <c r="EOK47" s="75"/>
      <c r="EOY47" s="75"/>
      <c r="EPM47" s="75"/>
      <c r="EQA47" s="75"/>
      <c r="EQO47" s="75"/>
      <c r="ERC47" s="75"/>
      <c r="ERQ47" s="75"/>
      <c r="ESE47" s="75"/>
      <c r="ESS47" s="75"/>
      <c r="ETG47" s="75"/>
      <c r="ETU47" s="75"/>
      <c r="EUI47" s="75"/>
      <c r="EUW47" s="75"/>
      <c r="EVK47" s="75"/>
      <c r="EVY47" s="75"/>
      <c r="EWM47" s="75"/>
      <c r="EXA47" s="75"/>
      <c r="EXO47" s="75"/>
      <c r="EYC47" s="75"/>
      <c r="EYQ47" s="75"/>
      <c r="EZE47" s="75"/>
      <c r="EZS47" s="75"/>
      <c r="FAG47" s="75"/>
      <c r="FAU47" s="75"/>
      <c r="FBI47" s="75"/>
      <c r="FBW47" s="75"/>
      <c r="FCK47" s="75"/>
      <c r="FCY47" s="75"/>
      <c r="FDM47" s="75"/>
      <c r="FEA47" s="75"/>
      <c r="FEO47" s="75"/>
      <c r="FFC47" s="75"/>
      <c r="FFQ47" s="75"/>
      <c r="FGE47" s="75"/>
      <c r="FGS47" s="75"/>
      <c r="FHG47" s="75"/>
      <c r="FHU47" s="75"/>
      <c r="FII47" s="75"/>
      <c r="FIW47" s="75"/>
      <c r="FJK47" s="75"/>
      <c r="FJY47" s="75"/>
      <c r="FKM47" s="75"/>
      <c r="FLA47" s="75"/>
      <c r="FLO47" s="75"/>
      <c r="FMC47" s="75"/>
      <c r="FMQ47" s="75"/>
      <c r="FNE47" s="75"/>
      <c r="FNS47" s="75"/>
      <c r="FOG47" s="75"/>
      <c r="FOU47" s="75"/>
      <c r="FPI47" s="75"/>
      <c r="FPW47" s="75"/>
      <c r="FQK47" s="75"/>
      <c r="FQY47" s="75"/>
      <c r="FRM47" s="75"/>
      <c r="FSA47" s="75"/>
      <c r="FSO47" s="75"/>
      <c r="FTC47" s="75"/>
      <c r="FTQ47" s="75"/>
      <c r="FUE47" s="75"/>
      <c r="FUS47" s="75"/>
      <c r="FVG47" s="75"/>
      <c r="FVU47" s="75"/>
      <c r="FWI47" s="75"/>
      <c r="FWW47" s="75"/>
      <c r="FXK47" s="75"/>
      <c r="FXY47" s="75"/>
      <c r="FYM47" s="75"/>
      <c r="FZA47" s="75"/>
      <c r="FZO47" s="75"/>
      <c r="GAC47" s="75"/>
      <c r="GAQ47" s="75"/>
      <c r="GBE47" s="75"/>
      <c r="GBS47" s="75"/>
      <c r="GCG47" s="75"/>
      <c r="GCU47" s="75"/>
      <c r="GDI47" s="75"/>
      <c r="GDW47" s="75"/>
      <c r="GEK47" s="75"/>
      <c r="GEY47" s="75"/>
      <c r="GFM47" s="75"/>
      <c r="GGA47" s="75"/>
      <c r="GGO47" s="75"/>
      <c r="GHC47" s="75"/>
      <c r="GHQ47" s="75"/>
      <c r="GIE47" s="75"/>
      <c r="GIS47" s="75"/>
      <c r="GJG47" s="75"/>
      <c r="GJU47" s="75"/>
      <c r="GKI47" s="75"/>
      <c r="GKW47" s="75"/>
      <c r="GLK47" s="75"/>
      <c r="GLY47" s="75"/>
      <c r="GMM47" s="75"/>
      <c r="GNA47" s="75"/>
      <c r="GNO47" s="75"/>
      <c r="GOC47" s="75"/>
      <c r="GOQ47" s="75"/>
      <c r="GPE47" s="75"/>
      <c r="GPS47" s="75"/>
      <c r="GQG47" s="75"/>
      <c r="GQU47" s="75"/>
      <c r="GRI47" s="75"/>
      <c r="GRW47" s="75"/>
      <c r="GSK47" s="75"/>
      <c r="GSY47" s="75"/>
      <c r="GTM47" s="75"/>
      <c r="GUA47" s="75"/>
      <c r="GUO47" s="75"/>
      <c r="GVC47" s="75"/>
      <c r="GVQ47" s="75"/>
      <c r="GWE47" s="75"/>
      <c r="GWS47" s="75"/>
      <c r="GXG47" s="75"/>
      <c r="GXU47" s="75"/>
      <c r="GYI47" s="75"/>
      <c r="GYW47" s="75"/>
      <c r="GZK47" s="75"/>
      <c r="GZY47" s="75"/>
      <c r="HAM47" s="75"/>
      <c r="HBA47" s="75"/>
      <c r="HBO47" s="75"/>
      <c r="HCC47" s="75"/>
      <c r="HCQ47" s="75"/>
      <c r="HDE47" s="75"/>
      <c r="HDS47" s="75"/>
      <c r="HEG47" s="75"/>
      <c r="HEU47" s="75"/>
      <c r="HFI47" s="75"/>
      <c r="HFW47" s="75"/>
      <c r="HGK47" s="75"/>
      <c r="HGY47" s="75"/>
      <c r="HHM47" s="75"/>
      <c r="HIA47" s="75"/>
      <c r="HIO47" s="75"/>
      <c r="HJC47" s="75"/>
      <c r="HJQ47" s="75"/>
      <c r="HKE47" s="75"/>
      <c r="HKS47" s="75"/>
      <c r="HLG47" s="75"/>
      <c r="HLU47" s="75"/>
      <c r="HMI47" s="75"/>
      <c r="HMW47" s="75"/>
      <c r="HNK47" s="75"/>
      <c r="HNY47" s="75"/>
      <c r="HOM47" s="75"/>
      <c r="HPA47" s="75"/>
      <c r="HPO47" s="75"/>
      <c r="HQC47" s="75"/>
      <c r="HQQ47" s="75"/>
      <c r="HRE47" s="75"/>
      <c r="HRS47" s="75"/>
      <c r="HSG47" s="75"/>
      <c r="HSU47" s="75"/>
      <c r="HTI47" s="75"/>
      <c r="HTW47" s="75"/>
      <c r="HUK47" s="75"/>
      <c r="HUY47" s="75"/>
      <c r="HVM47" s="75"/>
      <c r="HWA47" s="75"/>
      <c r="HWO47" s="75"/>
      <c r="HXC47" s="75"/>
      <c r="HXQ47" s="75"/>
      <c r="HYE47" s="75"/>
      <c r="HYS47" s="75"/>
      <c r="HZG47" s="75"/>
      <c r="HZU47" s="75"/>
      <c r="IAI47" s="75"/>
      <c r="IAW47" s="75"/>
      <c r="IBK47" s="75"/>
      <c r="IBY47" s="75"/>
      <c r="ICM47" s="75"/>
      <c r="IDA47" s="75"/>
      <c r="IDO47" s="75"/>
      <c r="IEC47" s="75"/>
      <c r="IEQ47" s="75"/>
      <c r="IFE47" s="75"/>
      <c r="IFS47" s="75"/>
      <c r="IGG47" s="75"/>
      <c r="IGU47" s="75"/>
      <c r="IHI47" s="75"/>
      <c r="IHW47" s="75"/>
      <c r="IIK47" s="75"/>
      <c r="IIY47" s="75"/>
      <c r="IJM47" s="75"/>
      <c r="IKA47" s="75"/>
      <c r="IKO47" s="75"/>
      <c r="ILC47" s="75"/>
      <c r="ILQ47" s="75"/>
      <c r="IME47" s="75"/>
      <c r="IMS47" s="75"/>
      <c r="ING47" s="75"/>
      <c r="INU47" s="75"/>
      <c r="IOI47" s="75"/>
      <c r="IOW47" s="75"/>
      <c r="IPK47" s="75"/>
      <c r="IPY47" s="75"/>
      <c r="IQM47" s="75"/>
      <c r="IRA47" s="75"/>
      <c r="IRO47" s="75"/>
      <c r="ISC47" s="75"/>
      <c r="ISQ47" s="75"/>
      <c r="ITE47" s="75"/>
      <c r="ITS47" s="75"/>
      <c r="IUG47" s="75"/>
      <c r="IUU47" s="75"/>
      <c r="IVI47" s="75"/>
      <c r="IVW47" s="75"/>
      <c r="IWK47" s="75"/>
      <c r="IWY47" s="75"/>
      <c r="IXM47" s="75"/>
      <c r="IYA47" s="75"/>
      <c r="IYO47" s="75"/>
      <c r="IZC47" s="75"/>
      <c r="IZQ47" s="75"/>
      <c r="JAE47" s="75"/>
      <c r="JAS47" s="75"/>
      <c r="JBG47" s="75"/>
      <c r="JBU47" s="75"/>
      <c r="JCI47" s="75"/>
      <c r="JCW47" s="75"/>
      <c r="JDK47" s="75"/>
      <c r="JDY47" s="75"/>
      <c r="JEM47" s="75"/>
      <c r="JFA47" s="75"/>
      <c r="JFO47" s="75"/>
      <c r="JGC47" s="75"/>
      <c r="JGQ47" s="75"/>
      <c r="JHE47" s="75"/>
      <c r="JHS47" s="75"/>
      <c r="JIG47" s="75"/>
      <c r="JIU47" s="75"/>
      <c r="JJI47" s="75"/>
      <c r="JJW47" s="75"/>
      <c r="JKK47" s="75"/>
      <c r="JKY47" s="75"/>
      <c r="JLM47" s="75"/>
      <c r="JMA47" s="75"/>
      <c r="JMO47" s="75"/>
      <c r="JNC47" s="75"/>
      <c r="JNQ47" s="75"/>
      <c r="JOE47" s="75"/>
      <c r="JOS47" s="75"/>
      <c r="JPG47" s="75"/>
      <c r="JPU47" s="75"/>
      <c r="JQI47" s="75"/>
      <c r="JQW47" s="75"/>
      <c r="JRK47" s="75"/>
      <c r="JRY47" s="75"/>
      <c r="JSM47" s="75"/>
      <c r="JTA47" s="75"/>
      <c r="JTO47" s="75"/>
      <c r="JUC47" s="75"/>
      <c r="JUQ47" s="75"/>
      <c r="JVE47" s="75"/>
      <c r="JVS47" s="75"/>
      <c r="JWG47" s="75"/>
      <c r="JWU47" s="75"/>
      <c r="JXI47" s="75"/>
      <c r="JXW47" s="75"/>
      <c r="JYK47" s="75"/>
      <c r="JYY47" s="75"/>
      <c r="JZM47" s="75"/>
      <c r="KAA47" s="75"/>
      <c r="KAO47" s="75"/>
      <c r="KBC47" s="75"/>
      <c r="KBQ47" s="75"/>
      <c r="KCE47" s="75"/>
      <c r="KCS47" s="75"/>
      <c r="KDG47" s="75"/>
      <c r="KDU47" s="75"/>
      <c r="KEI47" s="75"/>
      <c r="KEW47" s="75"/>
      <c r="KFK47" s="75"/>
      <c r="KFY47" s="75"/>
      <c r="KGM47" s="75"/>
      <c r="KHA47" s="75"/>
      <c r="KHO47" s="75"/>
      <c r="KIC47" s="75"/>
      <c r="KIQ47" s="75"/>
      <c r="KJE47" s="75"/>
      <c r="KJS47" s="75"/>
      <c r="KKG47" s="75"/>
      <c r="KKU47" s="75"/>
      <c r="KLI47" s="75"/>
      <c r="KLW47" s="75"/>
      <c r="KMK47" s="75"/>
      <c r="KMY47" s="75"/>
      <c r="KNM47" s="75"/>
      <c r="KOA47" s="75"/>
      <c r="KOO47" s="75"/>
      <c r="KPC47" s="75"/>
      <c r="KPQ47" s="75"/>
      <c r="KQE47" s="75"/>
      <c r="KQS47" s="75"/>
      <c r="KRG47" s="75"/>
      <c r="KRU47" s="75"/>
      <c r="KSI47" s="75"/>
      <c r="KSW47" s="75"/>
      <c r="KTK47" s="75"/>
      <c r="KTY47" s="75"/>
      <c r="KUM47" s="75"/>
      <c r="KVA47" s="75"/>
      <c r="KVO47" s="75"/>
      <c r="KWC47" s="75"/>
      <c r="KWQ47" s="75"/>
      <c r="KXE47" s="75"/>
      <c r="KXS47" s="75"/>
      <c r="KYG47" s="75"/>
      <c r="KYU47" s="75"/>
      <c r="KZI47" s="75"/>
      <c r="KZW47" s="75"/>
      <c r="LAK47" s="75"/>
      <c r="LAY47" s="75"/>
      <c r="LBM47" s="75"/>
      <c r="LCA47" s="75"/>
      <c r="LCO47" s="75"/>
      <c r="LDC47" s="75"/>
      <c r="LDQ47" s="75"/>
      <c r="LEE47" s="75"/>
      <c r="LES47" s="75"/>
      <c r="LFG47" s="75"/>
      <c r="LFU47" s="75"/>
      <c r="LGI47" s="75"/>
      <c r="LGW47" s="75"/>
      <c r="LHK47" s="75"/>
      <c r="LHY47" s="75"/>
      <c r="LIM47" s="75"/>
      <c r="LJA47" s="75"/>
      <c r="LJO47" s="75"/>
      <c r="LKC47" s="75"/>
      <c r="LKQ47" s="75"/>
      <c r="LLE47" s="75"/>
      <c r="LLS47" s="75"/>
      <c r="LMG47" s="75"/>
      <c r="LMU47" s="75"/>
      <c r="LNI47" s="75"/>
      <c r="LNW47" s="75"/>
      <c r="LOK47" s="75"/>
      <c r="LOY47" s="75"/>
      <c r="LPM47" s="75"/>
      <c r="LQA47" s="75"/>
      <c r="LQO47" s="75"/>
      <c r="LRC47" s="75"/>
      <c r="LRQ47" s="75"/>
      <c r="LSE47" s="75"/>
      <c r="LSS47" s="75"/>
      <c r="LTG47" s="75"/>
      <c r="LTU47" s="75"/>
      <c r="LUI47" s="75"/>
      <c r="LUW47" s="75"/>
      <c r="LVK47" s="75"/>
      <c r="LVY47" s="75"/>
      <c r="LWM47" s="75"/>
      <c r="LXA47" s="75"/>
      <c r="LXO47" s="75"/>
      <c r="LYC47" s="75"/>
      <c r="LYQ47" s="75"/>
      <c r="LZE47" s="75"/>
      <c r="LZS47" s="75"/>
      <c r="MAG47" s="75"/>
      <c r="MAU47" s="75"/>
      <c r="MBI47" s="75"/>
      <c r="MBW47" s="75"/>
      <c r="MCK47" s="75"/>
      <c r="MCY47" s="75"/>
      <c r="MDM47" s="75"/>
      <c r="MEA47" s="75"/>
      <c r="MEO47" s="75"/>
      <c r="MFC47" s="75"/>
      <c r="MFQ47" s="75"/>
      <c r="MGE47" s="75"/>
      <c r="MGS47" s="75"/>
      <c r="MHG47" s="75"/>
      <c r="MHU47" s="75"/>
      <c r="MII47" s="75"/>
      <c r="MIW47" s="75"/>
      <c r="MJK47" s="75"/>
      <c r="MJY47" s="75"/>
      <c r="MKM47" s="75"/>
      <c r="MLA47" s="75"/>
      <c r="MLO47" s="75"/>
      <c r="MMC47" s="75"/>
      <c r="MMQ47" s="75"/>
      <c r="MNE47" s="75"/>
      <c r="MNS47" s="75"/>
      <c r="MOG47" s="75"/>
      <c r="MOU47" s="75"/>
      <c r="MPI47" s="75"/>
      <c r="MPW47" s="75"/>
      <c r="MQK47" s="75"/>
      <c r="MQY47" s="75"/>
      <c r="MRM47" s="75"/>
      <c r="MSA47" s="75"/>
      <c r="MSO47" s="75"/>
      <c r="MTC47" s="75"/>
      <c r="MTQ47" s="75"/>
      <c r="MUE47" s="75"/>
      <c r="MUS47" s="75"/>
      <c r="MVG47" s="75"/>
      <c r="MVU47" s="75"/>
      <c r="MWI47" s="75"/>
      <c r="MWW47" s="75"/>
      <c r="MXK47" s="75"/>
      <c r="MXY47" s="75"/>
      <c r="MYM47" s="75"/>
      <c r="MZA47" s="75"/>
      <c r="MZO47" s="75"/>
      <c r="NAC47" s="75"/>
      <c r="NAQ47" s="75"/>
      <c r="NBE47" s="75"/>
      <c r="NBS47" s="75"/>
      <c r="NCG47" s="75"/>
      <c r="NCU47" s="75"/>
      <c r="NDI47" s="75"/>
      <c r="NDW47" s="75"/>
      <c r="NEK47" s="75"/>
      <c r="NEY47" s="75"/>
      <c r="NFM47" s="75"/>
      <c r="NGA47" s="75"/>
      <c r="NGO47" s="75"/>
      <c r="NHC47" s="75"/>
      <c r="NHQ47" s="75"/>
      <c r="NIE47" s="75"/>
      <c r="NIS47" s="75"/>
      <c r="NJG47" s="75"/>
      <c r="NJU47" s="75"/>
      <c r="NKI47" s="75"/>
      <c r="NKW47" s="75"/>
      <c r="NLK47" s="75"/>
      <c r="NLY47" s="75"/>
      <c r="NMM47" s="75"/>
      <c r="NNA47" s="75"/>
      <c r="NNO47" s="75"/>
      <c r="NOC47" s="75"/>
      <c r="NOQ47" s="75"/>
      <c r="NPE47" s="75"/>
      <c r="NPS47" s="75"/>
      <c r="NQG47" s="75"/>
      <c r="NQU47" s="75"/>
      <c r="NRI47" s="75"/>
      <c r="NRW47" s="75"/>
      <c r="NSK47" s="75"/>
      <c r="NSY47" s="75"/>
      <c r="NTM47" s="75"/>
      <c r="NUA47" s="75"/>
      <c r="NUO47" s="75"/>
      <c r="NVC47" s="75"/>
      <c r="NVQ47" s="75"/>
      <c r="NWE47" s="75"/>
      <c r="NWS47" s="75"/>
      <c r="NXG47" s="75"/>
      <c r="NXU47" s="75"/>
      <c r="NYI47" s="75"/>
      <c r="NYW47" s="75"/>
      <c r="NZK47" s="75"/>
      <c r="NZY47" s="75"/>
      <c r="OAM47" s="75"/>
      <c r="OBA47" s="75"/>
      <c r="OBO47" s="75"/>
      <c r="OCC47" s="75"/>
      <c r="OCQ47" s="75"/>
      <c r="ODE47" s="75"/>
      <c r="ODS47" s="75"/>
      <c r="OEG47" s="75"/>
      <c r="OEU47" s="75"/>
      <c r="OFI47" s="75"/>
      <c r="OFW47" s="75"/>
      <c r="OGK47" s="75"/>
      <c r="OGY47" s="75"/>
      <c r="OHM47" s="75"/>
      <c r="OIA47" s="75"/>
      <c r="OIO47" s="75"/>
      <c r="OJC47" s="75"/>
      <c r="OJQ47" s="75"/>
      <c r="OKE47" s="75"/>
      <c r="OKS47" s="75"/>
      <c r="OLG47" s="75"/>
      <c r="OLU47" s="75"/>
      <c r="OMI47" s="75"/>
      <c r="OMW47" s="75"/>
      <c r="ONK47" s="75"/>
      <c r="ONY47" s="75"/>
      <c r="OOM47" s="75"/>
      <c r="OPA47" s="75"/>
      <c r="OPO47" s="75"/>
      <c r="OQC47" s="75"/>
      <c r="OQQ47" s="75"/>
      <c r="ORE47" s="75"/>
      <c r="ORS47" s="75"/>
      <c r="OSG47" s="75"/>
      <c r="OSU47" s="75"/>
      <c r="OTI47" s="75"/>
      <c r="OTW47" s="75"/>
      <c r="OUK47" s="75"/>
      <c r="OUY47" s="75"/>
      <c r="OVM47" s="75"/>
      <c r="OWA47" s="75"/>
      <c r="OWO47" s="75"/>
      <c r="OXC47" s="75"/>
      <c r="OXQ47" s="75"/>
      <c r="OYE47" s="75"/>
      <c r="OYS47" s="75"/>
      <c r="OZG47" s="75"/>
      <c r="OZU47" s="75"/>
      <c r="PAI47" s="75"/>
      <c r="PAW47" s="75"/>
      <c r="PBK47" s="75"/>
      <c r="PBY47" s="75"/>
      <c r="PCM47" s="75"/>
      <c r="PDA47" s="75"/>
      <c r="PDO47" s="75"/>
      <c r="PEC47" s="75"/>
      <c r="PEQ47" s="75"/>
      <c r="PFE47" s="75"/>
      <c r="PFS47" s="75"/>
      <c r="PGG47" s="75"/>
      <c r="PGU47" s="75"/>
      <c r="PHI47" s="75"/>
      <c r="PHW47" s="75"/>
      <c r="PIK47" s="75"/>
      <c r="PIY47" s="75"/>
      <c r="PJM47" s="75"/>
      <c r="PKA47" s="75"/>
      <c r="PKO47" s="75"/>
      <c r="PLC47" s="75"/>
      <c r="PLQ47" s="75"/>
      <c r="PME47" s="75"/>
      <c r="PMS47" s="75"/>
      <c r="PNG47" s="75"/>
      <c r="PNU47" s="75"/>
      <c r="POI47" s="75"/>
      <c r="POW47" s="75"/>
      <c r="PPK47" s="75"/>
      <c r="PPY47" s="75"/>
      <c r="PQM47" s="75"/>
      <c r="PRA47" s="75"/>
      <c r="PRO47" s="75"/>
      <c r="PSC47" s="75"/>
      <c r="PSQ47" s="75"/>
      <c r="PTE47" s="75"/>
      <c r="PTS47" s="75"/>
      <c r="PUG47" s="75"/>
      <c r="PUU47" s="75"/>
      <c r="PVI47" s="75"/>
      <c r="PVW47" s="75"/>
      <c r="PWK47" s="75"/>
      <c r="PWY47" s="75"/>
      <c r="PXM47" s="75"/>
      <c r="PYA47" s="75"/>
      <c r="PYO47" s="75"/>
      <c r="PZC47" s="75"/>
      <c r="PZQ47" s="75"/>
      <c r="QAE47" s="75"/>
      <c r="QAS47" s="75"/>
      <c r="QBG47" s="75"/>
      <c r="QBU47" s="75"/>
      <c r="QCI47" s="75"/>
      <c r="QCW47" s="75"/>
      <c r="QDK47" s="75"/>
      <c r="QDY47" s="75"/>
      <c r="QEM47" s="75"/>
      <c r="QFA47" s="75"/>
      <c r="QFO47" s="75"/>
      <c r="QGC47" s="75"/>
      <c r="QGQ47" s="75"/>
      <c r="QHE47" s="75"/>
      <c r="QHS47" s="75"/>
      <c r="QIG47" s="75"/>
      <c r="QIU47" s="75"/>
      <c r="QJI47" s="75"/>
      <c r="QJW47" s="75"/>
      <c r="QKK47" s="75"/>
      <c r="QKY47" s="75"/>
      <c r="QLM47" s="75"/>
      <c r="QMA47" s="75"/>
      <c r="QMO47" s="75"/>
      <c r="QNC47" s="75"/>
      <c r="QNQ47" s="75"/>
      <c r="QOE47" s="75"/>
      <c r="QOS47" s="75"/>
      <c r="QPG47" s="75"/>
      <c r="QPU47" s="75"/>
      <c r="QQI47" s="75"/>
      <c r="QQW47" s="75"/>
      <c r="QRK47" s="75"/>
      <c r="QRY47" s="75"/>
      <c r="QSM47" s="75"/>
      <c r="QTA47" s="75"/>
      <c r="QTO47" s="75"/>
      <c r="QUC47" s="75"/>
      <c r="QUQ47" s="75"/>
      <c r="QVE47" s="75"/>
      <c r="QVS47" s="75"/>
      <c r="QWG47" s="75"/>
      <c r="QWU47" s="75"/>
      <c r="QXI47" s="75"/>
      <c r="QXW47" s="75"/>
      <c r="QYK47" s="75"/>
      <c r="QYY47" s="75"/>
      <c r="QZM47" s="75"/>
      <c r="RAA47" s="75"/>
      <c r="RAO47" s="75"/>
      <c r="RBC47" s="75"/>
      <c r="RBQ47" s="75"/>
      <c r="RCE47" s="75"/>
      <c r="RCS47" s="75"/>
      <c r="RDG47" s="75"/>
      <c r="RDU47" s="75"/>
      <c r="REI47" s="75"/>
      <c r="REW47" s="75"/>
      <c r="RFK47" s="75"/>
      <c r="RFY47" s="75"/>
      <c r="RGM47" s="75"/>
      <c r="RHA47" s="75"/>
      <c r="RHO47" s="75"/>
      <c r="RIC47" s="75"/>
      <c r="RIQ47" s="75"/>
      <c r="RJE47" s="75"/>
      <c r="RJS47" s="75"/>
      <c r="RKG47" s="75"/>
      <c r="RKU47" s="75"/>
      <c r="RLI47" s="75"/>
      <c r="RLW47" s="75"/>
      <c r="RMK47" s="75"/>
      <c r="RMY47" s="75"/>
      <c r="RNM47" s="75"/>
      <c r="ROA47" s="75"/>
      <c r="ROO47" s="75"/>
      <c r="RPC47" s="75"/>
      <c r="RPQ47" s="75"/>
      <c r="RQE47" s="75"/>
      <c r="RQS47" s="75"/>
      <c r="RRG47" s="75"/>
      <c r="RRU47" s="75"/>
      <c r="RSI47" s="75"/>
      <c r="RSW47" s="75"/>
      <c r="RTK47" s="75"/>
      <c r="RTY47" s="75"/>
      <c r="RUM47" s="75"/>
      <c r="RVA47" s="75"/>
      <c r="RVO47" s="75"/>
      <c r="RWC47" s="75"/>
      <c r="RWQ47" s="75"/>
      <c r="RXE47" s="75"/>
      <c r="RXS47" s="75"/>
      <c r="RYG47" s="75"/>
      <c r="RYU47" s="75"/>
      <c r="RZI47" s="75"/>
      <c r="RZW47" s="75"/>
      <c r="SAK47" s="75"/>
      <c r="SAY47" s="75"/>
      <c r="SBM47" s="75"/>
      <c r="SCA47" s="75"/>
      <c r="SCO47" s="75"/>
      <c r="SDC47" s="75"/>
      <c r="SDQ47" s="75"/>
      <c r="SEE47" s="75"/>
      <c r="SES47" s="75"/>
      <c r="SFG47" s="75"/>
      <c r="SFU47" s="75"/>
      <c r="SGI47" s="75"/>
      <c r="SGW47" s="75"/>
      <c r="SHK47" s="75"/>
      <c r="SHY47" s="75"/>
      <c r="SIM47" s="75"/>
      <c r="SJA47" s="75"/>
      <c r="SJO47" s="75"/>
      <c r="SKC47" s="75"/>
      <c r="SKQ47" s="75"/>
      <c r="SLE47" s="75"/>
      <c r="SLS47" s="75"/>
      <c r="SMG47" s="75"/>
      <c r="SMU47" s="75"/>
      <c r="SNI47" s="75"/>
      <c r="SNW47" s="75"/>
      <c r="SOK47" s="75"/>
      <c r="SOY47" s="75"/>
      <c r="SPM47" s="75"/>
      <c r="SQA47" s="75"/>
      <c r="SQO47" s="75"/>
      <c r="SRC47" s="75"/>
      <c r="SRQ47" s="75"/>
      <c r="SSE47" s="75"/>
      <c r="SSS47" s="75"/>
      <c r="STG47" s="75"/>
      <c r="STU47" s="75"/>
      <c r="SUI47" s="75"/>
      <c r="SUW47" s="75"/>
      <c r="SVK47" s="75"/>
      <c r="SVY47" s="75"/>
      <c r="SWM47" s="75"/>
      <c r="SXA47" s="75"/>
      <c r="SXO47" s="75"/>
      <c r="SYC47" s="75"/>
      <c r="SYQ47" s="75"/>
      <c r="SZE47" s="75"/>
      <c r="SZS47" s="75"/>
      <c r="TAG47" s="75"/>
      <c r="TAU47" s="75"/>
      <c r="TBI47" s="75"/>
      <c r="TBW47" s="75"/>
      <c r="TCK47" s="75"/>
      <c r="TCY47" s="75"/>
      <c r="TDM47" s="75"/>
      <c r="TEA47" s="75"/>
      <c r="TEO47" s="75"/>
      <c r="TFC47" s="75"/>
      <c r="TFQ47" s="75"/>
      <c r="TGE47" s="75"/>
      <c r="TGS47" s="75"/>
      <c r="THG47" s="75"/>
      <c r="THU47" s="75"/>
      <c r="TII47" s="75"/>
      <c r="TIW47" s="75"/>
      <c r="TJK47" s="75"/>
      <c r="TJY47" s="75"/>
      <c r="TKM47" s="75"/>
      <c r="TLA47" s="75"/>
      <c r="TLO47" s="75"/>
      <c r="TMC47" s="75"/>
      <c r="TMQ47" s="75"/>
      <c r="TNE47" s="75"/>
      <c r="TNS47" s="75"/>
      <c r="TOG47" s="75"/>
      <c r="TOU47" s="75"/>
      <c r="TPI47" s="75"/>
      <c r="TPW47" s="75"/>
      <c r="TQK47" s="75"/>
      <c r="TQY47" s="75"/>
      <c r="TRM47" s="75"/>
      <c r="TSA47" s="75"/>
      <c r="TSO47" s="75"/>
      <c r="TTC47" s="75"/>
      <c r="TTQ47" s="75"/>
      <c r="TUE47" s="75"/>
      <c r="TUS47" s="75"/>
      <c r="TVG47" s="75"/>
      <c r="TVU47" s="75"/>
      <c r="TWI47" s="75"/>
      <c r="TWW47" s="75"/>
      <c r="TXK47" s="75"/>
      <c r="TXY47" s="75"/>
      <c r="TYM47" s="75"/>
      <c r="TZA47" s="75"/>
      <c r="TZO47" s="75"/>
      <c r="UAC47" s="75"/>
      <c r="UAQ47" s="75"/>
      <c r="UBE47" s="75"/>
      <c r="UBS47" s="75"/>
      <c r="UCG47" s="75"/>
      <c r="UCU47" s="75"/>
      <c r="UDI47" s="75"/>
      <c r="UDW47" s="75"/>
      <c r="UEK47" s="75"/>
      <c r="UEY47" s="75"/>
      <c r="UFM47" s="75"/>
      <c r="UGA47" s="75"/>
      <c r="UGO47" s="75"/>
      <c r="UHC47" s="75"/>
      <c r="UHQ47" s="75"/>
      <c r="UIE47" s="75"/>
      <c r="UIS47" s="75"/>
      <c r="UJG47" s="75"/>
      <c r="UJU47" s="75"/>
      <c r="UKI47" s="75"/>
      <c r="UKW47" s="75"/>
      <c r="ULK47" s="75"/>
      <c r="ULY47" s="75"/>
      <c r="UMM47" s="75"/>
      <c r="UNA47" s="75"/>
      <c r="UNO47" s="75"/>
      <c r="UOC47" s="75"/>
      <c r="UOQ47" s="75"/>
      <c r="UPE47" s="75"/>
      <c r="UPS47" s="75"/>
      <c r="UQG47" s="75"/>
      <c r="UQU47" s="75"/>
      <c r="URI47" s="75"/>
      <c r="URW47" s="75"/>
      <c r="USK47" s="75"/>
      <c r="USY47" s="75"/>
      <c r="UTM47" s="75"/>
      <c r="UUA47" s="75"/>
      <c r="UUO47" s="75"/>
      <c r="UVC47" s="75"/>
      <c r="UVQ47" s="75"/>
      <c r="UWE47" s="75"/>
      <c r="UWS47" s="75"/>
      <c r="UXG47" s="75"/>
      <c r="UXU47" s="75"/>
      <c r="UYI47" s="75"/>
      <c r="UYW47" s="75"/>
      <c r="UZK47" s="75"/>
      <c r="UZY47" s="75"/>
      <c r="VAM47" s="75"/>
      <c r="VBA47" s="75"/>
      <c r="VBO47" s="75"/>
      <c r="VCC47" s="75"/>
      <c r="VCQ47" s="75"/>
      <c r="VDE47" s="75"/>
      <c r="VDS47" s="75"/>
      <c r="VEG47" s="75"/>
      <c r="VEU47" s="75"/>
      <c r="VFI47" s="75"/>
      <c r="VFW47" s="75"/>
      <c r="VGK47" s="75"/>
      <c r="VGY47" s="75"/>
      <c r="VHM47" s="75"/>
      <c r="VIA47" s="75"/>
      <c r="VIO47" s="75"/>
      <c r="VJC47" s="75"/>
      <c r="VJQ47" s="75"/>
      <c r="VKE47" s="75"/>
      <c r="VKS47" s="75"/>
      <c r="VLG47" s="75"/>
      <c r="VLU47" s="75"/>
      <c r="VMI47" s="75"/>
      <c r="VMW47" s="75"/>
      <c r="VNK47" s="75"/>
      <c r="VNY47" s="75"/>
      <c r="VOM47" s="75"/>
      <c r="VPA47" s="75"/>
      <c r="VPO47" s="75"/>
      <c r="VQC47" s="75"/>
      <c r="VQQ47" s="75"/>
      <c r="VRE47" s="75"/>
      <c r="VRS47" s="75"/>
      <c r="VSG47" s="75"/>
      <c r="VSU47" s="75"/>
      <c r="VTI47" s="75"/>
      <c r="VTW47" s="75"/>
      <c r="VUK47" s="75"/>
      <c r="VUY47" s="75"/>
      <c r="VVM47" s="75"/>
      <c r="VWA47" s="75"/>
      <c r="VWO47" s="75"/>
      <c r="VXC47" s="75"/>
      <c r="VXQ47" s="75"/>
      <c r="VYE47" s="75"/>
      <c r="VYS47" s="75"/>
      <c r="VZG47" s="75"/>
      <c r="VZU47" s="75"/>
      <c r="WAI47" s="75"/>
      <c r="WAW47" s="75"/>
      <c r="WBK47" s="75"/>
      <c r="WBY47" s="75"/>
      <c r="WCM47" s="75"/>
      <c r="WDA47" s="75"/>
      <c r="WDO47" s="75"/>
      <c r="WEC47" s="75"/>
      <c r="WEQ47" s="75"/>
      <c r="WFE47" s="75"/>
      <c r="WFS47" s="75"/>
      <c r="WGG47" s="75"/>
      <c r="WGU47" s="75"/>
      <c r="WHI47" s="75"/>
      <c r="WHW47" s="75"/>
      <c r="WIK47" s="75"/>
      <c r="WIY47" s="75"/>
      <c r="WJM47" s="75"/>
      <c r="WKA47" s="75"/>
      <c r="WKO47" s="75"/>
      <c r="WLC47" s="75"/>
      <c r="WLQ47" s="75"/>
      <c r="WME47" s="75"/>
      <c r="WMS47" s="75"/>
      <c r="WNG47" s="75"/>
      <c r="WNU47" s="75"/>
      <c r="WOI47" s="75"/>
      <c r="WOW47" s="75"/>
      <c r="WPK47" s="75"/>
      <c r="WPY47" s="75"/>
      <c r="WQM47" s="75"/>
      <c r="WRA47" s="75"/>
      <c r="WRO47" s="75"/>
      <c r="WSC47" s="75"/>
      <c r="WSQ47" s="75"/>
      <c r="WTE47" s="75"/>
      <c r="WTS47" s="75"/>
      <c r="WUG47" s="75"/>
      <c r="WUU47" s="75"/>
      <c r="WVI47" s="75"/>
      <c r="WVW47" s="75"/>
      <c r="WWK47" s="75"/>
      <c r="WWY47" s="75"/>
      <c r="WXM47" s="75"/>
      <c r="WYA47" s="75"/>
      <c r="WYO47" s="75"/>
      <c r="WZC47" s="75"/>
      <c r="WZQ47" s="75"/>
      <c r="XAE47" s="75"/>
      <c r="XAS47" s="75"/>
      <c r="XBG47" s="75"/>
      <c r="XBU47" s="75"/>
      <c r="XCI47" s="75"/>
      <c r="XCW47" s="75"/>
      <c r="XDK47" s="75"/>
      <c r="XDY47" s="75"/>
      <c r="XEM47" s="75"/>
      <c r="XFA47" s="75"/>
    </row>
    <row r="48" spans="1:1023 1037:2045 2059:3067 3081:4089 4103:5111 5125:6133 6147:7155 7169:8191 8205:9213 9227:10235 10249:11257 11271:12279 12293:13301 13315:14323 14337:15359 15373:16381" s="74" customFormat="1" ht="12.75" hidden="1" customHeight="1" x14ac:dyDescent="0.2">
      <c r="A48" s="136" t="s">
        <v>103</v>
      </c>
      <c r="B48" s="94" t="e">
        <f>B45-B46-B47</f>
        <v>#REF!</v>
      </c>
      <c r="C48" s="94" t="e">
        <f t="shared" ref="C48:BC48" si="28">C45-C46-C47</f>
        <v>#REF!</v>
      </c>
      <c r="D48" s="94" t="e">
        <f t="shared" si="28"/>
        <v>#REF!</v>
      </c>
      <c r="E48" s="94" t="e">
        <f t="shared" si="28"/>
        <v>#REF!</v>
      </c>
      <c r="F48" s="94" t="e">
        <f t="shared" si="28"/>
        <v>#REF!</v>
      </c>
      <c r="G48" s="94" t="e">
        <f t="shared" si="28"/>
        <v>#REF!</v>
      </c>
      <c r="H48" s="94" t="e">
        <f t="shared" si="28"/>
        <v>#REF!</v>
      </c>
      <c r="I48" s="94" t="e">
        <f t="shared" si="28"/>
        <v>#REF!</v>
      </c>
      <c r="J48" s="94" t="e">
        <f t="shared" si="28"/>
        <v>#REF!</v>
      </c>
      <c r="K48" s="94" t="e">
        <f t="shared" si="28"/>
        <v>#REF!</v>
      </c>
      <c r="L48" s="94" t="e">
        <f t="shared" si="28"/>
        <v>#REF!</v>
      </c>
      <c r="M48" s="94" t="e">
        <f t="shared" si="28"/>
        <v>#REF!</v>
      </c>
      <c r="N48" s="94" t="e">
        <f t="shared" si="28"/>
        <v>#REF!</v>
      </c>
      <c r="O48" s="94" t="e">
        <f t="shared" si="28"/>
        <v>#REF!</v>
      </c>
      <c r="P48" s="94" t="e">
        <f t="shared" si="28"/>
        <v>#REF!</v>
      </c>
      <c r="Q48" s="94" t="e">
        <f t="shared" si="28"/>
        <v>#REF!</v>
      </c>
      <c r="R48" s="94" t="e">
        <f t="shared" si="28"/>
        <v>#REF!</v>
      </c>
      <c r="S48" s="94" t="e">
        <f t="shared" si="28"/>
        <v>#REF!</v>
      </c>
      <c r="T48" s="94" t="e">
        <f t="shared" si="28"/>
        <v>#REF!</v>
      </c>
      <c r="U48" s="94" t="e">
        <f t="shared" si="28"/>
        <v>#REF!</v>
      </c>
      <c r="V48" s="94" t="e">
        <f t="shared" si="28"/>
        <v>#REF!</v>
      </c>
      <c r="W48" s="94" t="e">
        <f t="shared" si="28"/>
        <v>#REF!</v>
      </c>
      <c r="X48" s="94">
        <f t="shared" si="28"/>
        <v>1930.5544444110546</v>
      </c>
      <c r="Y48" s="94">
        <f t="shared" si="28"/>
        <v>-9310.8224355587245</v>
      </c>
      <c r="Z48" s="94">
        <f t="shared" si="28"/>
        <v>-10357.234590051723</v>
      </c>
      <c r="AA48" s="94">
        <f t="shared" si="28"/>
        <v>-10192.812953984545</v>
      </c>
      <c r="AB48" s="94">
        <f t="shared" si="28"/>
        <v>-10537.527689085549</v>
      </c>
      <c r="AC48" s="96">
        <f t="shared" si="28"/>
        <v>-10994.289769819188</v>
      </c>
      <c r="AD48" s="96">
        <f t="shared" si="28"/>
        <v>-13343.004146133744</v>
      </c>
      <c r="AE48" s="96">
        <f t="shared" si="28"/>
        <v>-13525.264805917219</v>
      </c>
      <c r="AF48" s="96">
        <f t="shared" si="28"/>
        <v>-11528.936579287682</v>
      </c>
      <c r="AG48" s="96">
        <f t="shared" si="28"/>
        <v>-13974.823486254008</v>
      </c>
      <c r="AH48" s="96">
        <f t="shared" si="28"/>
        <v>-15774.529292275618</v>
      </c>
      <c r="AI48" s="96">
        <f t="shared" si="28"/>
        <v>-15579.811210973785</v>
      </c>
      <c r="AJ48" s="96">
        <f t="shared" si="28"/>
        <v>-15795.419453116298</v>
      </c>
      <c r="AK48" s="96">
        <f t="shared" si="28"/>
        <v>-17483.927778899422</v>
      </c>
      <c r="AL48" s="96">
        <f t="shared" si="28"/>
        <v>-18978.921190249206</v>
      </c>
      <c r="AM48" s="96">
        <f t="shared" si="28"/>
        <v>-20918.102527061626</v>
      </c>
      <c r="AN48" s="96">
        <f t="shared" si="28"/>
        <v>-23668.751824017276</v>
      </c>
      <c r="AO48" s="96">
        <f t="shared" si="28"/>
        <v>-23481.333305131429</v>
      </c>
      <c r="AP48" s="96">
        <f t="shared" si="28"/>
        <v>-21287.419603490802</v>
      </c>
      <c r="AQ48" s="96">
        <f t="shared" si="28"/>
        <v>-20878.039626988597</v>
      </c>
      <c r="AR48" s="96">
        <f t="shared" si="28"/>
        <v>-22472.409163447017</v>
      </c>
      <c r="AS48" s="96">
        <f t="shared" si="28"/>
        <v>-22949.647222048428</v>
      </c>
      <c r="AT48" s="96">
        <f t="shared" si="28"/>
        <v>-21215.262124070683</v>
      </c>
      <c r="AU48" s="96">
        <f t="shared" si="28"/>
        <v>-20894.472607567863</v>
      </c>
      <c r="AV48" s="96">
        <f t="shared" si="28"/>
        <v>-19867.894204373715</v>
      </c>
      <c r="AW48" s="96">
        <f t="shared" si="28"/>
        <v>-15575.994014651002</v>
      </c>
      <c r="AX48" s="96" t="e">
        <f t="shared" si="28"/>
        <v>#VALUE!</v>
      </c>
      <c r="AY48" s="96">
        <f t="shared" si="28"/>
        <v>-14739.748870578027</v>
      </c>
      <c r="AZ48" s="96">
        <f t="shared" si="28"/>
        <v>-16044.213973556602</v>
      </c>
      <c r="BA48" s="96">
        <f t="shared" si="28"/>
        <v>-16740.890493173436</v>
      </c>
      <c r="BB48" s="96">
        <f t="shared" si="28"/>
        <v>-17724.619137735062</v>
      </c>
      <c r="BC48" s="96">
        <f t="shared" si="28"/>
        <v>-17478.49132142642</v>
      </c>
      <c r="BD48" s="96">
        <f>BD45-BD46-BD47</f>
        <v>-17545.632178742053</v>
      </c>
      <c r="BE48" s="96">
        <f>BE45-BE46-BE47</f>
        <v>-17164.852206473101</v>
      </c>
      <c r="BS48" s="75"/>
      <c r="CG48" s="75"/>
      <c r="CU48" s="75"/>
      <c r="DI48" s="75"/>
      <c r="DW48" s="75"/>
      <c r="EK48" s="75"/>
      <c r="EY48" s="75"/>
      <c r="FM48" s="75"/>
      <c r="GA48" s="75"/>
      <c r="GO48" s="75"/>
      <c r="HC48" s="75"/>
      <c r="HQ48" s="75"/>
      <c r="IE48" s="75"/>
      <c r="IS48" s="75"/>
      <c r="JG48" s="75"/>
      <c r="JU48" s="75"/>
      <c r="KI48" s="75"/>
      <c r="KW48" s="75"/>
      <c r="LK48" s="75"/>
      <c r="LY48" s="75"/>
      <c r="MM48" s="75"/>
      <c r="NA48" s="75"/>
      <c r="NO48" s="75"/>
      <c r="OC48" s="75"/>
      <c r="OQ48" s="75"/>
      <c r="PE48" s="75"/>
      <c r="PS48" s="75"/>
      <c r="QG48" s="75"/>
      <c r="QU48" s="75"/>
      <c r="RI48" s="75"/>
      <c r="RW48" s="75"/>
      <c r="SK48" s="75"/>
      <c r="SY48" s="75"/>
      <c r="TM48" s="75"/>
      <c r="UA48" s="75"/>
      <c r="UO48" s="75"/>
      <c r="VC48" s="75"/>
      <c r="VQ48" s="75"/>
      <c r="WE48" s="75"/>
      <c r="WS48" s="75"/>
      <c r="XG48" s="75"/>
      <c r="XU48" s="75"/>
      <c r="YI48" s="75"/>
      <c r="YW48" s="75"/>
      <c r="ZK48" s="75"/>
      <c r="ZY48" s="75"/>
      <c r="AAM48" s="75"/>
      <c r="ABA48" s="75"/>
      <c r="ABO48" s="75"/>
      <c r="ACC48" s="75"/>
      <c r="ACQ48" s="75"/>
      <c r="ADE48" s="75"/>
      <c r="ADS48" s="75"/>
      <c r="AEG48" s="75"/>
      <c r="AEU48" s="75"/>
      <c r="AFI48" s="75"/>
      <c r="AFW48" s="75"/>
      <c r="AGK48" s="75"/>
      <c r="AGY48" s="75"/>
      <c r="AHM48" s="75"/>
      <c r="AIA48" s="75"/>
      <c r="AIO48" s="75"/>
      <c r="AJC48" s="75"/>
      <c r="AJQ48" s="75"/>
      <c r="AKE48" s="75"/>
      <c r="AKS48" s="75"/>
      <c r="ALG48" s="75"/>
      <c r="ALU48" s="75"/>
      <c r="AMI48" s="75"/>
      <c r="AMW48" s="75"/>
      <c r="ANK48" s="75"/>
      <c r="ANY48" s="75"/>
      <c r="AOM48" s="75"/>
      <c r="APA48" s="75"/>
      <c r="APO48" s="75"/>
      <c r="AQC48" s="75"/>
      <c r="AQQ48" s="75"/>
      <c r="ARE48" s="75"/>
      <c r="ARS48" s="75"/>
      <c r="ASG48" s="75"/>
      <c r="ASU48" s="75"/>
      <c r="ATI48" s="75"/>
      <c r="ATW48" s="75"/>
      <c r="AUK48" s="75"/>
      <c r="AUY48" s="75"/>
      <c r="AVM48" s="75"/>
      <c r="AWA48" s="75"/>
      <c r="AWO48" s="75"/>
      <c r="AXC48" s="75"/>
      <c r="AXQ48" s="75"/>
      <c r="AYE48" s="75"/>
      <c r="AYS48" s="75"/>
      <c r="AZG48" s="75"/>
      <c r="AZU48" s="75"/>
      <c r="BAI48" s="75"/>
      <c r="BAW48" s="75"/>
      <c r="BBK48" s="75"/>
      <c r="BBY48" s="75"/>
      <c r="BCM48" s="75"/>
      <c r="BDA48" s="75"/>
      <c r="BDO48" s="75"/>
      <c r="BEC48" s="75"/>
      <c r="BEQ48" s="75"/>
      <c r="BFE48" s="75"/>
      <c r="BFS48" s="75"/>
      <c r="BGG48" s="75"/>
      <c r="BGU48" s="75"/>
      <c r="BHI48" s="75"/>
      <c r="BHW48" s="75"/>
      <c r="BIK48" s="75"/>
      <c r="BIY48" s="75"/>
      <c r="BJM48" s="75"/>
      <c r="BKA48" s="75"/>
      <c r="BKO48" s="75"/>
      <c r="BLC48" s="75"/>
      <c r="BLQ48" s="75"/>
      <c r="BME48" s="75"/>
      <c r="BMS48" s="75"/>
      <c r="BNG48" s="75"/>
      <c r="BNU48" s="75"/>
      <c r="BOI48" s="75"/>
      <c r="BOW48" s="75"/>
      <c r="BPK48" s="75"/>
      <c r="BPY48" s="75"/>
      <c r="BQM48" s="75"/>
      <c r="BRA48" s="75"/>
      <c r="BRO48" s="75"/>
      <c r="BSC48" s="75"/>
      <c r="BSQ48" s="75"/>
      <c r="BTE48" s="75"/>
      <c r="BTS48" s="75"/>
      <c r="BUG48" s="75"/>
      <c r="BUU48" s="75"/>
      <c r="BVI48" s="75"/>
      <c r="BVW48" s="75"/>
      <c r="BWK48" s="75"/>
      <c r="BWY48" s="75"/>
      <c r="BXM48" s="75"/>
      <c r="BYA48" s="75"/>
      <c r="BYO48" s="75"/>
      <c r="BZC48" s="75"/>
      <c r="BZQ48" s="75"/>
      <c r="CAE48" s="75"/>
      <c r="CAS48" s="75"/>
      <c r="CBG48" s="75"/>
      <c r="CBU48" s="75"/>
      <c r="CCI48" s="75"/>
      <c r="CCW48" s="75"/>
      <c r="CDK48" s="75"/>
      <c r="CDY48" s="75"/>
      <c r="CEM48" s="75"/>
      <c r="CFA48" s="75"/>
      <c r="CFO48" s="75"/>
      <c r="CGC48" s="75"/>
      <c r="CGQ48" s="75"/>
      <c r="CHE48" s="75"/>
      <c r="CHS48" s="75"/>
      <c r="CIG48" s="75"/>
      <c r="CIU48" s="75"/>
      <c r="CJI48" s="75"/>
      <c r="CJW48" s="75"/>
      <c r="CKK48" s="75"/>
      <c r="CKY48" s="75"/>
      <c r="CLM48" s="75"/>
      <c r="CMA48" s="75"/>
      <c r="CMO48" s="75"/>
      <c r="CNC48" s="75"/>
      <c r="CNQ48" s="75"/>
      <c r="COE48" s="75"/>
      <c r="COS48" s="75"/>
      <c r="CPG48" s="75"/>
      <c r="CPU48" s="75"/>
      <c r="CQI48" s="75"/>
      <c r="CQW48" s="75"/>
      <c r="CRK48" s="75"/>
      <c r="CRY48" s="75"/>
      <c r="CSM48" s="75"/>
      <c r="CTA48" s="75"/>
      <c r="CTO48" s="75"/>
      <c r="CUC48" s="75"/>
      <c r="CUQ48" s="75"/>
      <c r="CVE48" s="75"/>
      <c r="CVS48" s="75"/>
      <c r="CWG48" s="75"/>
      <c r="CWU48" s="75"/>
      <c r="CXI48" s="75"/>
      <c r="CXW48" s="75"/>
      <c r="CYK48" s="75"/>
      <c r="CYY48" s="75"/>
      <c r="CZM48" s="75"/>
      <c r="DAA48" s="75"/>
      <c r="DAO48" s="75"/>
      <c r="DBC48" s="75"/>
      <c r="DBQ48" s="75"/>
      <c r="DCE48" s="75"/>
      <c r="DCS48" s="75"/>
      <c r="DDG48" s="75"/>
      <c r="DDU48" s="75"/>
      <c r="DEI48" s="75"/>
      <c r="DEW48" s="75"/>
      <c r="DFK48" s="75"/>
      <c r="DFY48" s="75"/>
      <c r="DGM48" s="75"/>
      <c r="DHA48" s="75"/>
      <c r="DHO48" s="75"/>
      <c r="DIC48" s="75"/>
      <c r="DIQ48" s="75"/>
      <c r="DJE48" s="75"/>
      <c r="DJS48" s="75"/>
      <c r="DKG48" s="75"/>
      <c r="DKU48" s="75"/>
      <c r="DLI48" s="75"/>
      <c r="DLW48" s="75"/>
      <c r="DMK48" s="75"/>
      <c r="DMY48" s="75"/>
      <c r="DNM48" s="75"/>
      <c r="DOA48" s="75"/>
      <c r="DOO48" s="75"/>
      <c r="DPC48" s="75"/>
      <c r="DPQ48" s="75"/>
      <c r="DQE48" s="75"/>
      <c r="DQS48" s="75"/>
      <c r="DRG48" s="75"/>
      <c r="DRU48" s="75"/>
      <c r="DSI48" s="75"/>
      <c r="DSW48" s="75"/>
      <c r="DTK48" s="75"/>
      <c r="DTY48" s="75"/>
      <c r="DUM48" s="75"/>
      <c r="DVA48" s="75"/>
      <c r="DVO48" s="75"/>
      <c r="DWC48" s="75"/>
      <c r="DWQ48" s="75"/>
      <c r="DXE48" s="75"/>
      <c r="DXS48" s="75"/>
      <c r="DYG48" s="75"/>
      <c r="DYU48" s="75"/>
      <c r="DZI48" s="75"/>
      <c r="DZW48" s="75"/>
      <c r="EAK48" s="75"/>
      <c r="EAY48" s="75"/>
      <c r="EBM48" s="75"/>
      <c r="ECA48" s="75"/>
      <c r="ECO48" s="75"/>
      <c r="EDC48" s="75"/>
      <c r="EDQ48" s="75"/>
      <c r="EEE48" s="75"/>
      <c r="EES48" s="75"/>
      <c r="EFG48" s="75"/>
      <c r="EFU48" s="75"/>
      <c r="EGI48" s="75"/>
      <c r="EGW48" s="75"/>
      <c r="EHK48" s="75"/>
      <c r="EHY48" s="75"/>
      <c r="EIM48" s="75"/>
      <c r="EJA48" s="75"/>
      <c r="EJO48" s="75"/>
      <c r="EKC48" s="75"/>
      <c r="EKQ48" s="75"/>
      <c r="ELE48" s="75"/>
      <c r="ELS48" s="75"/>
      <c r="EMG48" s="75"/>
      <c r="EMU48" s="75"/>
      <c r="ENI48" s="75"/>
      <c r="ENW48" s="75"/>
      <c r="EOK48" s="75"/>
      <c r="EOY48" s="75"/>
      <c r="EPM48" s="75"/>
      <c r="EQA48" s="75"/>
      <c r="EQO48" s="75"/>
      <c r="ERC48" s="75"/>
      <c r="ERQ48" s="75"/>
      <c r="ESE48" s="75"/>
      <c r="ESS48" s="75"/>
      <c r="ETG48" s="75"/>
      <c r="ETU48" s="75"/>
      <c r="EUI48" s="75"/>
      <c r="EUW48" s="75"/>
      <c r="EVK48" s="75"/>
      <c r="EVY48" s="75"/>
      <c r="EWM48" s="75"/>
      <c r="EXA48" s="75"/>
      <c r="EXO48" s="75"/>
      <c r="EYC48" s="75"/>
      <c r="EYQ48" s="75"/>
      <c r="EZE48" s="75"/>
      <c r="EZS48" s="75"/>
      <c r="FAG48" s="75"/>
      <c r="FAU48" s="75"/>
      <c r="FBI48" s="75"/>
      <c r="FBW48" s="75"/>
      <c r="FCK48" s="75"/>
      <c r="FCY48" s="75"/>
      <c r="FDM48" s="75"/>
      <c r="FEA48" s="75"/>
      <c r="FEO48" s="75"/>
      <c r="FFC48" s="75"/>
      <c r="FFQ48" s="75"/>
      <c r="FGE48" s="75"/>
      <c r="FGS48" s="75"/>
      <c r="FHG48" s="75"/>
      <c r="FHU48" s="75"/>
      <c r="FII48" s="75"/>
      <c r="FIW48" s="75"/>
      <c r="FJK48" s="75"/>
      <c r="FJY48" s="75"/>
      <c r="FKM48" s="75"/>
      <c r="FLA48" s="75"/>
      <c r="FLO48" s="75"/>
      <c r="FMC48" s="75"/>
      <c r="FMQ48" s="75"/>
      <c r="FNE48" s="75"/>
      <c r="FNS48" s="75"/>
      <c r="FOG48" s="75"/>
      <c r="FOU48" s="75"/>
      <c r="FPI48" s="75"/>
      <c r="FPW48" s="75"/>
      <c r="FQK48" s="75"/>
      <c r="FQY48" s="75"/>
      <c r="FRM48" s="75"/>
      <c r="FSA48" s="75"/>
      <c r="FSO48" s="75"/>
      <c r="FTC48" s="75"/>
      <c r="FTQ48" s="75"/>
      <c r="FUE48" s="75"/>
      <c r="FUS48" s="75"/>
      <c r="FVG48" s="75"/>
      <c r="FVU48" s="75"/>
      <c r="FWI48" s="75"/>
      <c r="FWW48" s="75"/>
      <c r="FXK48" s="75"/>
      <c r="FXY48" s="75"/>
      <c r="FYM48" s="75"/>
      <c r="FZA48" s="75"/>
      <c r="FZO48" s="75"/>
      <c r="GAC48" s="75"/>
      <c r="GAQ48" s="75"/>
      <c r="GBE48" s="75"/>
      <c r="GBS48" s="75"/>
      <c r="GCG48" s="75"/>
      <c r="GCU48" s="75"/>
      <c r="GDI48" s="75"/>
      <c r="GDW48" s="75"/>
      <c r="GEK48" s="75"/>
      <c r="GEY48" s="75"/>
      <c r="GFM48" s="75"/>
      <c r="GGA48" s="75"/>
      <c r="GGO48" s="75"/>
      <c r="GHC48" s="75"/>
      <c r="GHQ48" s="75"/>
      <c r="GIE48" s="75"/>
      <c r="GIS48" s="75"/>
      <c r="GJG48" s="75"/>
      <c r="GJU48" s="75"/>
      <c r="GKI48" s="75"/>
      <c r="GKW48" s="75"/>
      <c r="GLK48" s="75"/>
      <c r="GLY48" s="75"/>
      <c r="GMM48" s="75"/>
      <c r="GNA48" s="75"/>
      <c r="GNO48" s="75"/>
      <c r="GOC48" s="75"/>
      <c r="GOQ48" s="75"/>
      <c r="GPE48" s="75"/>
      <c r="GPS48" s="75"/>
      <c r="GQG48" s="75"/>
      <c r="GQU48" s="75"/>
      <c r="GRI48" s="75"/>
      <c r="GRW48" s="75"/>
      <c r="GSK48" s="75"/>
      <c r="GSY48" s="75"/>
      <c r="GTM48" s="75"/>
      <c r="GUA48" s="75"/>
      <c r="GUO48" s="75"/>
      <c r="GVC48" s="75"/>
      <c r="GVQ48" s="75"/>
      <c r="GWE48" s="75"/>
      <c r="GWS48" s="75"/>
      <c r="GXG48" s="75"/>
      <c r="GXU48" s="75"/>
      <c r="GYI48" s="75"/>
      <c r="GYW48" s="75"/>
      <c r="GZK48" s="75"/>
      <c r="GZY48" s="75"/>
      <c r="HAM48" s="75"/>
      <c r="HBA48" s="75"/>
      <c r="HBO48" s="75"/>
      <c r="HCC48" s="75"/>
      <c r="HCQ48" s="75"/>
      <c r="HDE48" s="75"/>
      <c r="HDS48" s="75"/>
      <c r="HEG48" s="75"/>
      <c r="HEU48" s="75"/>
      <c r="HFI48" s="75"/>
      <c r="HFW48" s="75"/>
      <c r="HGK48" s="75"/>
      <c r="HGY48" s="75"/>
      <c r="HHM48" s="75"/>
      <c r="HIA48" s="75"/>
      <c r="HIO48" s="75"/>
      <c r="HJC48" s="75"/>
      <c r="HJQ48" s="75"/>
      <c r="HKE48" s="75"/>
      <c r="HKS48" s="75"/>
      <c r="HLG48" s="75"/>
      <c r="HLU48" s="75"/>
      <c r="HMI48" s="75"/>
      <c r="HMW48" s="75"/>
      <c r="HNK48" s="75"/>
      <c r="HNY48" s="75"/>
      <c r="HOM48" s="75"/>
      <c r="HPA48" s="75"/>
      <c r="HPO48" s="75"/>
      <c r="HQC48" s="75"/>
      <c r="HQQ48" s="75"/>
      <c r="HRE48" s="75"/>
      <c r="HRS48" s="75"/>
      <c r="HSG48" s="75"/>
      <c r="HSU48" s="75"/>
      <c r="HTI48" s="75"/>
      <c r="HTW48" s="75"/>
      <c r="HUK48" s="75"/>
      <c r="HUY48" s="75"/>
      <c r="HVM48" s="75"/>
      <c r="HWA48" s="75"/>
      <c r="HWO48" s="75"/>
      <c r="HXC48" s="75"/>
      <c r="HXQ48" s="75"/>
      <c r="HYE48" s="75"/>
      <c r="HYS48" s="75"/>
      <c r="HZG48" s="75"/>
      <c r="HZU48" s="75"/>
      <c r="IAI48" s="75"/>
      <c r="IAW48" s="75"/>
      <c r="IBK48" s="75"/>
      <c r="IBY48" s="75"/>
      <c r="ICM48" s="75"/>
      <c r="IDA48" s="75"/>
      <c r="IDO48" s="75"/>
      <c r="IEC48" s="75"/>
      <c r="IEQ48" s="75"/>
      <c r="IFE48" s="75"/>
      <c r="IFS48" s="75"/>
      <c r="IGG48" s="75"/>
      <c r="IGU48" s="75"/>
      <c r="IHI48" s="75"/>
      <c r="IHW48" s="75"/>
      <c r="IIK48" s="75"/>
      <c r="IIY48" s="75"/>
      <c r="IJM48" s="75"/>
      <c r="IKA48" s="75"/>
      <c r="IKO48" s="75"/>
      <c r="ILC48" s="75"/>
      <c r="ILQ48" s="75"/>
      <c r="IME48" s="75"/>
      <c r="IMS48" s="75"/>
      <c r="ING48" s="75"/>
      <c r="INU48" s="75"/>
      <c r="IOI48" s="75"/>
      <c r="IOW48" s="75"/>
      <c r="IPK48" s="75"/>
      <c r="IPY48" s="75"/>
      <c r="IQM48" s="75"/>
      <c r="IRA48" s="75"/>
      <c r="IRO48" s="75"/>
      <c r="ISC48" s="75"/>
      <c r="ISQ48" s="75"/>
      <c r="ITE48" s="75"/>
      <c r="ITS48" s="75"/>
      <c r="IUG48" s="75"/>
      <c r="IUU48" s="75"/>
      <c r="IVI48" s="75"/>
      <c r="IVW48" s="75"/>
      <c r="IWK48" s="75"/>
      <c r="IWY48" s="75"/>
      <c r="IXM48" s="75"/>
      <c r="IYA48" s="75"/>
      <c r="IYO48" s="75"/>
      <c r="IZC48" s="75"/>
      <c r="IZQ48" s="75"/>
      <c r="JAE48" s="75"/>
      <c r="JAS48" s="75"/>
      <c r="JBG48" s="75"/>
      <c r="JBU48" s="75"/>
      <c r="JCI48" s="75"/>
      <c r="JCW48" s="75"/>
      <c r="JDK48" s="75"/>
      <c r="JDY48" s="75"/>
      <c r="JEM48" s="75"/>
      <c r="JFA48" s="75"/>
      <c r="JFO48" s="75"/>
      <c r="JGC48" s="75"/>
      <c r="JGQ48" s="75"/>
      <c r="JHE48" s="75"/>
      <c r="JHS48" s="75"/>
      <c r="JIG48" s="75"/>
      <c r="JIU48" s="75"/>
      <c r="JJI48" s="75"/>
      <c r="JJW48" s="75"/>
      <c r="JKK48" s="75"/>
      <c r="JKY48" s="75"/>
      <c r="JLM48" s="75"/>
      <c r="JMA48" s="75"/>
      <c r="JMO48" s="75"/>
      <c r="JNC48" s="75"/>
      <c r="JNQ48" s="75"/>
      <c r="JOE48" s="75"/>
      <c r="JOS48" s="75"/>
      <c r="JPG48" s="75"/>
      <c r="JPU48" s="75"/>
      <c r="JQI48" s="75"/>
      <c r="JQW48" s="75"/>
      <c r="JRK48" s="75"/>
      <c r="JRY48" s="75"/>
      <c r="JSM48" s="75"/>
      <c r="JTA48" s="75"/>
      <c r="JTO48" s="75"/>
      <c r="JUC48" s="75"/>
      <c r="JUQ48" s="75"/>
      <c r="JVE48" s="75"/>
      <c r="JVS48" s="75"/>
      <c r="JWG48" s="75"/>
      <c r="JWU48" s="75"/>
      <c r="JXI48" s="75"/>
      <c r="JXW48" s="75"/>
      <c r="JYK48" s="75"/>
      <c r="JYY48" s="75"/>
      <c r="JZM48" s="75"/>
      <c r="KAA48" s="75"/>
      <c r="KAO48" s="75"/>
      <c r="KBC48" s="75"/>
      <c r="KBQ48" s="75"/>
      <c r="KCE48" s="75"/>
      <c r="KCS48" s="75"/>
      <c r="KDG48" s="75"/>
      <c r="KDU48" s="75"/>
      <c r="KEI48" s="75"/>
      <c r="KEW48" s="75"/>
      <c r="KFK48" s="75"/>
      <c r="KFY48" s="75"/>
      <c r="KGM48" s="75"/>
      <c r="KHA48" s="75"/>
      <c r="KHO48" s="75"/>
      <c r="KIC48" s="75"/>
      <c r="KIQ48" s="75"/>
      <c r="KJE48" s="75"/>
      <c r="KJS48" s="75"/>
      <c r="KKG48" s="75"/>
      <c r="KKU48" s="75"/>
      <c r="KLI48" s="75"/>
      <c r="KLW48" s="75"/>
      <c r="KMK48" s="75"/>
      <c r="KMY48" s="75"/>
      <c r="KNM48" s="75"/>
      <c r="KOA48" s="75"/>
      <c r="KOO48" s="75"/>
      <c r="KPC48" s="75"/>
      <c r="KPQ48" s="75"/>
      <c r="KQE48" s="75"/>
      <c r="KQS48" s="75"/>
      <c r="KRG48" s="75"/>
      <c r="KRU48" s="75"/>
      <c r="KSI48" s="75"/>
      <c r="KSW48" s="75"/>
      <c r="KTK48" s="75"/>
      <c r="KTY48" s="75"/>
      <c r="KUM48" s="75"/>
      <c r="KVA48" s="75"/>
      <c r="KVO48" s="75"/>
      <c r="KWC48" s="75"/>
      <c r="KWQ48" s="75"/>
      <c r="KXE48" s="75"/>
      <c r="KXS48" s="75"/>
      <c r="KYG48" s="75"/>
      <c r="KYU48" s="75"/>
      <c r="KZI48" s="75"/>
      <c r="KZW48" s="75"/>
      <c r="LAK48" s="75"/>
      <c r="LAY48" s="75"/>
      <c r="LBM48" s="75"/>
      <c r="LCA48" s="75"/>
      <c r="LCO48" s="75"/>
      <c r="LDC48" s="75"/>
      <c r="LDQ48" s="75"/>
      <c r="LEE48" s="75"/>
      <c r="LES48" s="75"/>
      <c r="LFG48" s="75"/>
      <c r="LFU48" s="75"/>
      <c r="LGI48" s="75"/>
      <c r="LGW48" s="75"/>
      <c r="LHK48" s="75"/>
      <c r="LHY48" s="75"/>
      <c r="LIM48" s="75"/>
      <c r="LJA48" s="75"/>
      <c r="LJO48" s="75"/>
      <c r="LKC48" s="75"/>
      <c r="LKQ48" s="75"/>
      <c r="LLE48" s="75"/>
      <c r="LLS48" s="75"/>
      <c r="LMG48" s="75"/>
      <c r="LMU48" s="75"/>
      <c r="LNI48" s="75"/>
      <c r="LNW48" s="75"/>
      <c r="LOK48" s="75"/>
      <c r="LOY48" s="75"/>
      <c r="LPM48" s="75"/>
      <c r="LQA48" s="75"/>
      <c r="LQO48" s="75"/>
      <c r="LRC48" s="75"/>
      <c r="LRQ48" s="75"/>
      <c r="LSE48" s="75"/>
      <c r="LSS48" s="75"/>
      <c r="LTG48" s="75"/>
      <c r="LTU48" s="75"/>
      <c r="LUI48" s="75"/>
      <c r="LUW48" s="75"/>
      <c r="LVK48" s="75"/>
      <c r="LVY48" s="75"/>
      <c r="LWM48" s="75"/>
      <c r="LXA48" s="75"/>
      <c r="LXO48" s="75"/>
      <c r="LYC48" s="75"/>
      <c r="LYQ48" s="75"/>
      <c r="LZE48" s="75"/>
      <c r="LZS48" s="75"/>
      <c r="MAG48" s="75"/>
      <c r="MAU48" s="75"/>
      <c r="MBI48" s="75"/>
      <c r="MBW48" s="75"/>
      <c r="MCK48" s="75"/>
      <c r="MCY48" s="75"/>
      <c r="MDM48" s="75"/>
      <c r="MEA48" s="75"/>
      <c r="MEO48" s="75"/>
      <c r="MFC48" s="75"/>
      <c r="MFQ48" s="75"/>
      <c r="MGE48" s="75"/>
      <c r="MGS48" s="75"/>
      <c r="MHG48" s="75"/>
      <c r="MHU48" s="75"/>
      <c r="MII48" s="75"/>
      <c r="MIW48" s="75"/>
      <c r="MJK48" s="75"/>
      <c r="MJY48" s="75"/>
      <c r="MKM48" s="75"/>
      <c r="MLA48" s="75"/>
      <c r="MLO48" s="75"/>
      <c r="MMC48" s="75"/>
      <c r="MMQ48" s="75"/>
      <c r="MNE48" s="75"/>
      <c r="MNS48" s="75"/>
      <c r="MOG48" s="75"/>
      <c r="MOU48" s="75"/>
      <c r="MPI48" s="75"/>
      <c r="MPW48" s="75"/>
      <c r="MQK48" s="75"/>
      <c r="MQY48" s="75"/>
      <c r="MRM48" s="75"/>
      <c r="MSA48" s="75"/>
      <c r="MSO48" s="75"/>
      <c r="MTC48" s="75"/>
      <c r="MTQ48" s="75"/>
      <c r="MUE48" s="75"/>
      <c r="MUS48" s="75"/>
      <c r="MVG48" s="75"/>
      <c r="MVU48" s="75"/>
      <c r="MWI48" s="75"/>
      <c r="MWW48" s="75"/>
      <c r="MXK48" s="75"/>
      <c r="MXY48" s="75"/>
      <c r="MYM48" s="75"/>
      <c r="MZA48" s="75"/>
      <c r="MZO48" s="75"/>
      <c r="NAC48" s="75"/>
      <c r="NAQ48" s="75"/>
      <c r="NBE48" s="75"/>
      <c r="NBS48" s="75"/>
      <c r="NCG48" s="75"/>
      <c r="NCU48" s="75"/>
      <c r="NDI48" s="75"/>
      <c r="NDW48" s="75"/>
      <c r="NEK48" s="75"/>
      <c r="NEY48" s="75"/>
      <c r="NFM48" s="75"/>
      <c r="NGA48" s="75"/>
      <c r="NGO48" s="75"/>
      <c r="NHC48" s="75"/>
      <c r="NHQ48" s="75"/>
      <c r="NIE48" s="75"/>
      <c r="NIS48" s="75"/>
      <c r="NJG48" s="75"/>
      <c r="NJU48" s="75"/>
      <c r="NKI48" s="75"/>
      <c r="NKW48" s="75"/>
      <c r="NLK48" s="75"/>
      <c r="NLY48" s="75"/>
      <c r="NMM48" s="75"/>
      <c r="NNA48" s="75"/>
      <c r="NNO48" s="75"/>
      <c r="NOC48" s="75"/>
      <c r="NOQ48" s="75"/>
      <c r="NPE48" s="75"/>
      <c r="NPS48" s="75"/>
      <c r="NQG48" s="75"/>
      <c r="NQU48" s="75"/>
      <c r="NRI48" s="75"/>
      <c r="NRW48" s="75"/>
      <c r="NSK48" s="75"/>
      <c r="NSY48" s="75"/>
      <c r="NTM48" s="75"/>
      <c r="NUA48" s="75"/>
      <c r="NUO48" s="75"/>
      <c r="NVC48" s="75"/>
      <c r="NVQ48" s="75"/>
      <c r="NWE48" s="75"/>
      <c r="NWS48" s="75"/>
      <c r="NXG48" s="75"/>
      <c r="NXU48" s="75"/>
      <c r="NYI48" s="75"/>
      <c r="NYW48" s="75"/>
      <c r="NZK48" s="75"/>
      <c r="NZY48" s="75"/>
      <c r="OAM48" s="75"/>
      <c r="OBA48" s="75"/>
      <c r="OBO48" s="75"/>
      <c r="OCC48" s="75"/>
      <c r="OCQ48" s="75"/>
      <c r="ODE48" s="75"/>
      <c r="ODS48" s="75"/>
      <c r="OEG48" s="75"/>
      <c r="OEU48" s="75"/>
      <c r="OFI48" s="75"/>
      <c r="OFW48" s="75"/>
      <c r="OGK48" s="75"/>
      <c r="OGY48" s="75"/>
      <c r="OHM48" s="75"/>
      <c r="OIA48" s="75"/>
      <c r="OIO48" s="75"/>
      <c r="OJC48" s="75"/>
      <c r="OJQ48" s="75"/>
      <c r="OKE48" s="75"/>
      <c r="OKS48" s="75"/>
      <c r="OLG48" s="75"/>
      <c r="OLU48" s="75"/>
      <c r="OMI48" s="75"/>
      <c r="OMW48" s="75"/>
      <c r="ONK48" s="75"/>
      <c r="ONY48" s="75"/>
      <c r="OOM48" s="75"/>
      <c r="OPA48" s="75"/>
      <c r="OPO48" s="75"/>
      <c r="OQC48" s="75"/>
      <c r="OQQ48" s="75"/>
      <c r="ORE48" s="75"/>
      <c r="ORS48" s="75"/>
      <c r="OSG48" s="75"/>
      <c r="OSU48" s="75"/>
      <c r="OTI48" s="75"/>
      <c r="OTW48" s="75"/>
      <c r="OUK48" s="75"/>
      <c r="OUY48" s="75"/>
      <c r="OVM48" s="75"/>
      <c r="OWA48" s="75"/>
      <c r="OWO48" s="75"/>
      <c r="OXC48" s="75"/>
      <c r="OXQ48" s="75"/>
      <c r="OYE48" s="75"/>
      <c r="OYS48" s="75"/>
      <c r="OZG48" s="75"/>
      <c r="OZU48" s="75"/>
      <c r="PAI48" s="75"/>
      <c r="PAW48" s="75"/>
      <c r="PBK48" s="75"/>
      <c r="PBY48" s="75"/>
      <c r="PCM48" s="75"/>
      <c r="PDA48" s="75"/>
      <c r="PDO48" s="75"/>
      <c r="PEC48" s="75"/>
      <c r="PEQ48" s="75"/>
      <c r="PFE48" s="75"/>
      <c r="PFS48" s="75"/>
      <c r="PGG48" s="75"/>
      <c r="PGU48" s="75"/>
      <c r="PHI48" s="75"/>
      <c r="PHW48" s="75"/>
      <c r="PIK48" s="75"/>
      <c r="PIY48" s="75"/>
      <c r="PJM48" s="75"/>
      <c r="PKA48" s="75"/>
      <c r="PKO48" s="75"/>
      <c r="PLC48" s="75"/>
      <c r="PLQ48" s="75"/>
      <c r="PME48" s="75"/>
      <c r="PMS48" s="75"/>
      <c r="PNG48" s="75"/>
      <c r="PNU48" s="75"/>
      <c r="POI48" s="75"/>
      <c r="POW48" s="75"/>
      <c r="PPK48" s="75"/>
      <c r="PPY48" s="75"/>
      <c r="PQM48" s="75"/>
      <c r="PRA48" s="75"/>
      <c r="PRO48" s="75"/>
      <c r="PSC48" s="75"/>
      <c r="PSQ48" s="75"/>
      <c r="PTE48" s="75"/>
      <c r="PTS48" s="75"/>
      <c r="PUG48" s="75"/>
      <c r="PUU48" s="75"/>
      <c r="PVI48" s="75"/>
      <c r="PVW48" s="75"/>
      <c r="PWK48" s="75"/>
      <c r="PWY48" s="75"/>
      <c r="PXM48" s="75"/>
      <c r="PYA48" s="75"/>
      <c r="PYO48" s="75"/>
      <c r="PZC48" s="75"/>
      <c r="PZQ48" s="75"/>
      <c r="QAE48" s="75"/>
      <c r="QAS48" s="75"/>
      <c r="QBG48" s="75"/>
      <c r="QBU48" s="75"/>
      <c r="QCI48" s="75"/>
      <c r="QCW48" s="75"/>
      <c r="QDK48" s="75"/>
      <c r="QDY48" s="75"/>
      <c r="QEM48" s="75"/>
      <c r="QFA48" s="75"/>
      <c r="QFO48" s="75"/>
      <c r="QGC48" s="75"/>
      <c r="QGQ48" s="75"/>
      <c r="QHE48" s="75"/>
      <c r="QHS48" s="75"/>
      <c r="QIG48" s="75"/>
      <c r="QIU48" s="75"/>
      <c r="QJI48" s="75"/>
      <c r="QJW48" s="75"/>
      <c r="QKK48" s="75"/>
      <c r="QKY48" s="75"/>
      <c r="QLM48" s="75"/>
      <c r="QMA48" s="75"/>
      <c r="QMO48" s="75"/>
      <c r="QNC48" s="75"/>
      <c r="QNQ48" s="75"/>
      <c r="QOE48" s="75"/>
      <c r="QOS48" s="75"/>
      <c r="QPG48" s="75"/>
      <c r="QPU48" s="75"/>
      <c r="QQI48" s="75"/>
      <c r="QQW48" s="75"/>
      <c r="QRK48" s="75"/>
      <c r="QRY48" s="75"/>
      <c r="QSM48" s="75"/>
      <c r="QTA48" s="75"/>
      <c r="QTO48" s="75"/>
      <c r="QUC48" s="75"/>
      <c r="QUQ48" s="75"/>
      <c r="QVE48" s="75"/>
      <c r="QVS48" s="75"/>
      <c r="QWG48" s="75"/>
      <c r="QWU48" s="75"/>
      <c r="QXI48" s="75"/>
      <c r="QXW48" s="75"/>
      <c r="QYK48" s="75"/>
      <c r="QYY48" s="75"/>
      <c r="QZM48" s="75"/>
      <c r="RAA48" s="75"/>
      <c r="RAO48" s="75"/>
      <c r="RBC48" s="75"/>
      <c r="RBQ48" s="75"/>
      <c r="RCE48" s="75"/>
      <c r="RCS48" s="75"/>
      <c r="RDG48" s="75"/>
      <c r="RDU48" s="75"/>
      <c r="REI48" s="75"/>
      <c r="REW48" s="75"/>
      <c r="RFK48" s="75"/>
      <c r="RFY48" s="75"/>
      <c r="RGM48" s="75"/>
      <c r="RHA48" s="75"/>
      <c r="RHO48" s="75"/>
      <c r="RIC48" s="75"/>
      <c r="RIQ48" s="75"/>
      <c r="RJE48" s="75"/>
      <c r="RJS48" s="75"/>
      <c r="RKG48" s="75"/>
      <c r="RKU48" s="75"/>
      <c r="RLI48" s="75"/>
      <c r="RLW48" s="75"/>
      <c r="RMK48" s="75"/>
      <c r="RMY48" s="75"/>
      <c r="RNM48" s="75"/>
      <c r="ROA48" s="75"/>
      <c r="ROO48" s="75"/>
      <c r="RPC48" s="75"/>
      <c r="RPQ48" s="75"/>
      <c r="RQE48" s="75"/>
      <c r="RQS48" s="75"/>
      <c r="RRG48" s="75"/>
      <c r="RRU48" s="75"/>
      <c r="RSI48" s="75"/>
      <c r="RSW48" s="75"/>
      <c r="RTK48" s="75"/>
      <c r="RTY48" s="75"/>
      <c r="RUM48" s="75"/>
      <c r="RVA48" s="75"/>
      <c r="RVO48" s="75"/>
      <c r="RWC48" s="75"/>
      <c r="RWQ48" s="75"/>
      <c r="RXE48" s="75"/>
      <c r="RXS48" s="75"/>
      <c r="RYG48" s="75"/>
      <c r="RYU48" s="75"/>
      <c r="RZI48" s="75"/>
      <c r="RZW48" s="75"/>
      <c r="SAK48" s="75"/>
      <c r="SAY48" s="75"/>
      <c r="SBM48" s="75"/>
      <c r="SCA48" s="75"/>
      <c r="SCO48" s="75"/>
      <c r="SDC48" s="75"/>
      <c r="SDQ48" s="75"/>
      <c r="SEE48" s="75"/>
      <c r="SES48" s="75"/>
      <c r="SFG48" s="75"/>
      <c r="SFU48" s="75"/>
      <c r="SGI48" s="75"/>
      <c r="SGW48" s="75"/>
      <c r="SHK48" s="75"/>
      <c r="SHY48" s="75"/>
      <c r="SIM48" s="75"/>
      <c r="SJA48" s="75"/>
      <c r="SJO48" s="75"/>
      <c r="SKC48" s="75"/>
      <c r="SKQ48" s="75"/>
      <c r="SLE48" s="75"/>
      <c r="SLS48" s="75"/>
      <c r="SMG48" s="75"/>
      <c r="SMU48" s="75"/>
      <c r="SNI48" s="75"/>
      <c r="SNW48" s="75"/>
      <c r="SOK48" s="75"/>
      <c r="SOY48" s="75"/>
      <c r="SPM48" s="75"/>
      <c r="SQA48" s="75"/>
      <c r="SQO48" s="75"/>
      <c r="SRC48" s="75"/>
      <c r="SRQ48" s="75"/>
      <c r="SSE48" s="75"/>
      <c r="SSS48" s="75"/>
      <c r="STG48" s="75"/>
      <c r="STU48" s="75"/>
      <c r="SUI48" s="75"/>
      <c r="SUW48" s="75"/>
      <c r="SVK48" s="75"/>
      <c r="SVY48" s="75"/>
      <c r="SWM48" s="75"/>
      <c r="SXA48" s="75"/>
      <c r="SXO48" s="75"/>
      <c r="SYC48" s="75"/>
      <c r="SYQ48" s="75"/>
      <c r="SZE48" s="75"/>
      <c r="SZS48" s="75"/>
      <c r="TAG48" s="75"/>
      <c r="TAU48" s="75"/>
      <c r="TBI48" s="75"/>
      <c r="TBW48" s="75"/>
      <c r="TCK48" s="75"/>
      <c r="TCY48" s="75"/>
      <c r="TDM48" s="75"/>
      <c r="TEA48" s="75"/>
      <c r="TEO48" s="75"/>
      <c r="TFC48" s="75"/>
      <c r="TFQ48" s="75"/>
      <c r="TGE48" s="75"/>
      <c r="TGS48" s="75"/>
      <c r="THG48" s="75"/>
      <c r="THU48" s="75"/>
      <c r="TII48" s="75"/>
      <c r="TIW48" s="75"/>
      <c r="TJK48" s="75"/>
      <c r="TJY48" s="75"/>
      <c r="TKM48" s="75"/>
      <c r="TLA48" s="75"/>
      <c r="TLO48" s="75"/>
      <c r="TMC48" s="75"/>
      <c r="TMQ48" s="75"/>
      <c r="TNE48" s="75"/>
      <c r="TNS48" s="75"/>
      <c r="TOG48" s="75"/>
      <c r="TOU48" s="75"/>
      <c r="TPI48" s="75"/>
      <c r="TPW48" s="75"/>
      <c r="TQK48" s="75"/>
      <c r="TQY48" s="75"/>
      <c r="TRM48" s="75"/>
      <c r="TSA48" s="75"/>
      <c r="TSO48" s="75"/>
      <c r="TTC48" s="75"/>
      <c r="TTQ48" s="75"/>
      <c r="TUE48" s="75"/>
      <c r="TUS48" s="75"/>
      <c r="TVG48" s="75"/>
      <c r="TVU48" s="75"/>
      <c r="TWI48" s="75"/>
      <c r="TWW48" s="75"/>
      <c r="TXK48" s="75"/>
      <c r="TXY48" s="75"/>
      <c r="TYM48" s="75"/>
      <c r="TZA48" s="75"/>
      <c r="TZO48" s="75"/>
      <c r="UAC48" s="75"/>
      <c r="UAQ48" s="75"/>
      <c r="UBE48" s="75"/>
      <c r="UBS48" s="75"/>
      <c r="UCG48" s="75"/>
      <c r="UCU48" s="75"/>
      <c r="UDI48" s="75"/>
      <c r="UDW48" s="75"/>
      <c r="UEK48" s="75"/>
      <c r="UEY48" s="75"/>
      <c r="UFM48" s="75"/>
      <c r="UGA48" s="75"/>
      <c r="UGO48" s="75"/>
      <c r="UHC48" s="75"/>
      <c r="UHQ48" s="75"/>
      <c r="UIE48" s="75"/>
      <c r="UIS48" s="75"/>
      <c r="UJG48" s="75"/>
      <c r="UJU48" s="75"/>
      <c r="UKI48" s="75"/>
      <c r="UKW48" s="75"/>
      <c r="ULK48" s="75"/>
      <c r="ULY48" s="75"/>
      <c r="UMM48" s="75"/>
      <c r="UNA48" s="75"/>
      <c r="UNO48" s="75"/>
      <c r="UOC48" s="75"/>
      <c r="UOQ48" s="75"/>
      <c r="UPE48" s="75"/>
      <c r="UPS48" s="75"/>
      <c r="UQG48" s="75"/>
      <c r="UQU48" s="75"/>
      <c r="URI48" s="75"/>
      <c r="URW48" s="75"/>
      <c r="USK48" s="75"/>
      <c r="USY48" s="75"/>
      <c r="UTM48" s="75"/>
      <c r="UUA48" s="75"/>
      <c r="UUO48" s="75"/>
      <c r="UVC48" s="75"/>
      <c r="UVQ48" s="75"/>
      <c r="UWE48" s="75"/>
      <c r="UWS48" s="75"/>
      <c r="UXG48" s="75"/>
      <c r="UXU48" s="75"/>
      <c r="UYI48" s="75"/>
      <c r="UYW48" s="75"/>
      <c r="UZK48" s="75"/>
      <c r="UZY48" s="75"/>
      <c r="VAM48" s="75"/>
      <c r="VBA48" s="75"/>
      <c r="VBO48" s="75"/>
      <c r="VCC48" s="75"/>
      <c r="VCQ48" s="75"/>
      <c r="VDE48" s="75"/>
      <c r="VDS48" s="75"/>
      <c r="VEG48" s="75"/>
      <c r="VEU48" s="75"/>
      <c r="VFI48" s="75"/>
      <c r="VFW48" s="75"/>
      <c r="VGK48" s="75"/>
      <c r="VGY48" s="75"/>
      <c r="VHM48" s="75"/>
      <c r="VIA48" s="75"/>
      <c r="VIO48" s="75"/>
      <c r="VJC48" s="75"/>
      <c r="VJQ48" s="75"/>
      <c r="VKE48" s="75"/>
      <c r="VKS48" s="75"/>
      <c r="VLG48" s="75"/>
      <c r="VLU48" s="75"/>
      <c r="VMI48" s="75"/>
      <c r="VMW48" s="75"/>
      <c r="VNK48" s="75"/>
      <c r="VNY48" s="75"/>
      <c r="VOM48" s="75"/>
      <c r="VPA48" s="75"/>
      <c r="VPO48" s="75"/>
      <c r="VQC48" s="75"/>
      <c r="VQQ48" s="75"/>
      <c r="VRE48" s="75"/>
      <c r="VRS48" s="75"/>
      <c r="VSG48" s="75"/>
      <c r="VSU48" s="75"/>
      <c r="VTI48" s="75"/>
      <c r="VTW48" s="75"/>
      <c r="VUK48" s="75"/>
      <c r="VUY48" s="75"/>
      <c r="VVM48" s="75"/>
      <c r="VWA48" s="75"/>
      <c r="VWO48" s="75"/>
      <c r="VXC48" s="75"/>
      <c r="VXQ48" s="75"/>
      <c r="VYE48" s="75"/>
      <c r="VYS48" s="75"/>
      <c r="VZG48" s="75"/>
      <c r="VZU48" s="75"/>
      <c r="WAI48" s="75"/>
      <c r="WAW48" s="75"/>
      <c r="WBK48" s="75"/>
      <c r="WBY48" s="75"/>
      <c r="WCM48" s="75"/>
      <c r="WDA48" s="75"/>
      <c r="WDO48" s="75"/>
      <c r="WEC48" s="75"/>
      <c r="WEQ48" s="75"/>
      <c r="WFE48" s="75"/>
      <c r="WFS48" s="75"/>
      <c r="WGG48" s="75"/>
      <c r="WGU48" s="75"/>
      <c r="WHI48" s="75"/>
      <c r="WHW48" s="75"/>
      <c r="WIK48" s="75"/>
      <c r="WIY48" s="75"/>
      <c r="WJM48" s="75"/>
      <c r="WKA48" s="75"/>
      <c r="WKO48" s="75"/>
      <c r="WLC48" s="75"/>
      <c r="WLQ48" s="75"/>
      <c r="WME48" s="75"/>
      <c r="WMS48" s="75"/>
      <c r="WNG48" s="75"/>
      <c r="WNU48" s="75"/>
      <c r="WOI48" s="75"/>
      <c r="WOW48" s="75"/>
      <c r="WPK48" s="75"/>
      <c r="WPY48" s="75"/>
      <c r="WQM48" s="75"/>
      <c r="WRA48" s="75"/>
      <c r="WRO48" s="75"/>
      <c r="WSC48" s="75"/>
      <c r="WSQ48" s="75"/>
      <c r="WTE48" s="75"/>
      <c r="WTS48" s="75"/>
      <c r="WUG48" s="75"/>
      <c r="WUU48" s="75"/>
      <c r="WVI48" s="75"/>
      <c r="WVW48" s="75"/>
      <c r="WWK48" s="75"/>
      <c r="WWY48" s="75"/>
      <c r="WXM48" s="75"/>
      <c r="WYA48" s="75"/>
      <c r="WYO48" s="75"/>
      <c r="WZC48" s="75"/>
      <c r="WZQ48" s="75"/>
      <c r="XAE48" s="75"/>
      <c r="XAS48" s="75"/>
      <c r="XBG48" s="75"/>
      <c r="XBU48" s="75"/>
      <c r="XCI48" s="75"/>
      <c r="XCW48" s="75"/>
      <c r="XDK48" s="75"/>
      <c r="XDY48" s="75"/>
      <c r="XEM48" s="75"/>
      <c r="XFA48" s="75"/>
    </row>
    <row r="49" spans="1:1023 1037:2045 2059:3067 3081:4089 4103:5111 5125:6133 6147:7155 7169:8191 8205:9213 9227:10235 10249:11257 11271:12279 12293:13301 13315:14323 14337:15359 15373:16381" s="74" customFormat="1" ht="12.75" customHeight="1" x14ac:dyDescent="0.2">
      <c r="A49" s="136" t="s">
        <v>58</v>
      </c>
      <c r="B49" s="89">
        <f>'Soy Oil Trade'!C33</f>
        <v>14303.343263789797</v>
      </c>
      <c r="C49" s="89">
        <f>'Soy Oil Trade'!D33</f>
        <v>16005.9933194522</v>
      </c>
      <c r="D49" s="89">
        <f>'Soy Oil Trade'!E33</f>
        <v>18074.988754394002</v>
      </c>
      <c r="E49" s="89">
        <f>'Soy Oil Trade'!F33</f>
        <v>17803.238903237201</v>
      </c>
      <c r="F49" s="89">
        <f>'Soy Oil Trade'!G33</f>
        <v>17150.5794062696</v>
      </c>
      <c r="G49" s="89">
        <f>'Soy Oil Trade'!H33</f>
        <v>17449.652657607203</v>
      </c>
      <c r="H49" s="89">
        <f>'Soy Oil Trade'!I33</f>
        <v>18814.2476313806</v>
      </c>
      <c r="I49" s="89">
        <f>'Soy Oil Trade'!J33</f>
        <v>18657.706438992198</v>
      </c>
      <c r="J49" s="89">
        <f>'Soy Oil Trade'!K33</f>
        <v>17408.3846559952</v>
      </c>
      <c r="K49" s="89">
        <f>'Soy Oil Trade'!L33</f>
        <v>18254.0949348988</v>
      </c>
      <c r="L49" s="89">
        <f>'Soy Oil Trade'!M33</f>
        <v>18583.701108812402</v>
      </c>
      <c r="M49" s="89">
        <f>'Soy Oil Trade'!N33</f>
        <v>20094.106955817799</v>
      </c>
      <c r="N49" s="89">
        <f>'Soy Oil Trade'!O33</f>
        <v>20509.6398870052</v>
      </c>
      <c r="O49" s="89">
        <f>'Soy Oil Trade'!P33</f>
        <v>17991.137399698</v>
      </c>
      <c r="P49" s="89">
        <f>'Soy Oil Trade'!Q33</f>
        <v>18618.051417176604</v>
      </c>
      <c r="Q49" s="89">
        <f>'Soy Oil Trade'!R33</f>
        <v>19569.913353924647</v>
      </c>
      <c r="R49" s="89">
        <f>'Soy Oil Trade'!S33</f>
        <v>19273.931700395151</v>
      </c>
      <c r="S49" s="89">
        <f>'Soy Oil Trade'!T33</f>
        <v>19876.240764493999</v>
      </c>
      <c r="T49" s="89">
        <f>'Soy Oil Trade'!U33</f>
        <v>20273.910877109629</v>
      </c>
      <c r="U49" s="89">
        <f>'Soy Oil Trade'!V33</f>
        <v>20301.504138157517</v>
      </c>
      <c r="V49" s="89">
        <f>'Soy Oil Trade'!W33</f>
        <v>21936.529688429055</v>
      </c>
      <c r="W49" s="89">
        <f>'Soy Oil Trade'!X33</f>
        <v>21878.407475042764</v>
      </c>
      <c r="X49" s="89">
        <f>'Soy Oil Trade'!Y33</f>
        <v>23485.386311608261</v>
      </c>
      <c r="Y49" s="89">
        <f>'Soy Oil Trade'!Z33</f>
        <v>24523.787321356645</v>
      </c>
      <c r="Z49" s="89">
        <f>'Soy Oil Trade'!AA33</f>
        <v>24838.98522150061</v>
      </c>
      <c r="AA49" s="89">
        <f>'Soy Oil Trade'!AB33</f>
        <v>24907.771214509208</v>
      </c>
      <c r="AB49" s="89">
        <f>'Soy Oil Trade'!AC33</f>
        <v>26258.744031496397</v>
      </c>
      <c r="AC49" s="91">
        <f>'Soy Oil Trade'!AD33</f>
        <v>26797.096567151952</v>
      </c>
      <c r="AD49" s="91">
        <f>'Soy Oil Trade'!AE33</f>
        <v>27604.318596080382</v>
      </c>
      <c r="AE49" s="91">
        <f>'Soy Oil Trade'!AF33</f>
        <v>27958.687165385221</v>
      </c>
      <c r="AF49" s="91">
        <f>'Soy Oil Trade'!AG33</f>
        <v>27129.701033843543</v>
      </c>
      <c r="AG49" s="91">
        <f>'Soy Oil Trade'!AH33</f>
        <v>28645.821584545734</v>
      </c>
      <c r="AH49" s="91">
        <f>'Soy Oil Trade'!AI33</f>
        <v>29213.650612409074</v>
      </c>
      <c r="AI49" s="91">
        <f>'Soy Oil Trade'!AJ33</f>
        <v>29952.047998112841</v>
      </c>
      <c r="AJ49" s="91">
        <f>'Soy Oil Trade'!AK33</f>
        <v>30568.388896966495</v>
      </c>
      <c r="AK49" s="91">
        <f>'Soy Oil Trade'!AL33</f>
        <v>32101.783898472491</v>
      </c>
      <c r="AL49" s="91">
        <f>'Soy Oil Trade'!AM33</f>
        <v>33583.475126667814</v>
      </c>
      <c r="AM49" s="91">
        <f>'Soy Oil Trade'!AN33</f>
        <v>34272.089496243549</v>
      </c>
      <c r="AN49" s="91">
        <f>'Soy Oil Trade'!AO33</f>
        <v>36519.320503171795</v>
      </c>
      <c r="AO49" s="91">
        <f>'Soy Oil Trade'!AP33</f>
        <v>37560.791255585209</v>
      </c>
      <c r="AP49" s="91">
        <f>'Soy Oil Trade'!AQ33</f>
        <v>34829.04074457298</v>
      </c>
      <c r="AQ49" s="91">
        <f>'Soy Oil Trade'!AR33</f>
        <v>35967.128464402485</v>
      </c>
      <c r="AR49" s="91">
        <f>'Soy Oil Trade'!AS33</f>
        <v>37897.665554854641</v>
      </c>
      <c r="AS49" s="91">
        <f>'Soy Oil Trade'!AT33</f>
        <v>37770.34910374858</v>
      </c>
      <c r="AT49" s="91">
        <f>'Soy Oil Trade'!AU33</f>
        <v>36321.193279544394</v>
      </c>
      <c r="AU49" s="91">
        <f>'Soy Oil Trade'!AV33</f>
        <v>36315.292871353195</v>
      </c>
      <c r="AV49" s="91">
        <f>'Soy Oil Trade'!AW33</f>
        <v>36169.467480867606</v>
      </c>
      <c r="AW49" s="91">
        <f>'Soy Oil Trade'!AX33</f>
        <v>36402.500606086593</v>
      </c>
      <c r="AX49" s="91">
        <f>'Soy Oil Trade'!AY33</f>
        <v>35933.82998975354</v>
      </c>
      <c r="AY49" s="91">
        <f>'Soy Oil Trade'!AZ33</f>
        <v>35832.118941542212</v>
      </c>
      <c r="AZ49" s="91">
        <f>'Soy Oil Trade'!BA33</f>
        <v>37377.701271932667</v>
      </c>
      <c r="BA49" s="91">
        <f>'Soy Oil Trade'!BB33</f>
        <v>38280.6017072545</v>
      </c>
      <c r="BB49" s="91">
        <f>'Soy Oil Trade'!BC33</f>
        <v>39454.607740814361</v>
      </c>
      <c r="BC49" s="91">
        <f>'Soy Oil Trade'!BD33</f>
        <v>39411.540299888627</v>
      </c>
      <c r="BD49" s="91">
        <f>'Soy Oil Trade'!BE33</f>
        <v>39664.624728675379</v>
      </c>
      <c r="BE49" s="91">
        <f>'Soy Oil Trade'!BF33</f>
        <v>39431.149895255294</v>
      </c>
      <c r="BS49" s="75"/>
      <c r="CG49" s="75"/>
      <c r="CU49" s="75"/>
      <c r="DI49" s="75"/>
      <c r="DW49" s="75"/>
      <c r="EK49" s="75"/>
      <c r="EY49" s="75"/>
      <c r="FM49" s="75"/>
      <c r="GA49" s="75"/>
      <c r="GO49" s="75"/>
      <c r="HC49" s="75"/>
      <c r="HQ49" s="75"/>
      <c r="IE49" s="75"/>
      <c r="IS49" s="75"/>
      <c r="JG49" s="75"/>
      <c r="JU49" s="75"/>
      <c r="KI49" s="75"/>
      <c r="KW49" s="75"/>
      <c r="LK49" s="75"/>
      <c r="LY49" s="75"/>
      <c r="MM49" s="75"/>
      <c r="NA49" s="75"/>
      <c r="NO49" s="75"/>
      <c r="OC49" s="75"/>
      <c r="OQ49" s="75"/>
      <c r="PE49" s="75"/>
      <c r="PS49" s="75"/>
      <c r="QG49" s="75"/>
      <c r="QU49" s="75"/>
      <c r="RI49" s="75"/>
      <c r="RW49" s="75"/>
      <c r="SK49" s="75"/>
      <c r="SY49" s="75"/>
      <c r="TM49" s="75"/>
      <c r="UA49" s="75"/>
      <c r="UO49" s="75"/>
      <c r="VC49" s="75"/>
      <c r="VQ49" s="75"/>
      <c r="WE49" s="75"/>
      <c r="WS49" s="75"/>
      <c r="XG49" s="75"/>
      <c r="XU49" s="75"/>
      <c r="YI49" s="75"/>
      <c r="YW49" s="75"/>
      <c r="ZK49" s="75"/>
      <c r="ZY49" s="75"/>
      <c r="AAM49" s="75"/>
      <c r="ABA49" s="75"/>
      <c r="ABO49" s="75"/>
      <c r="ACC49" s="75"/>
      <c r="ACQ49" s="75"/>
      <c r="ADE49" s="75"/>
      <c r="ADS49" s="75"/>
      <c r="AEG49" s="75"/>
      <c r="AEU49" s="75"/>
      <c r="AFI49" s="75"/>
      <c r="AFW49" s="75"/>
      <c r="AGK49" s="75"/>
      <c r="AGY49" s="75"/>
      <c r="AHM49" s="75"/>
      <c r="AIA49" s="75"/>
      <c r="AIO49" s="75"/>
      <c r="AJC49" s="75"/>
      <c r="AJQ49" s="75"/>
      <c r="AKE49" s="75"/>
      <c r="AKS49" s="75"/>
      <c r="ALG49" s="75"/>
      <c r="ALU49" s="75"/>
      <c r="AMI49" s="75"/>
      <c r="AMW49" s="75"/>
      <c r="ANK49" s="75"/>
      <c r="ANY49" s="75"/>
      <c r="AOM49" s="75"/>
      <c r="APA49" s="75"/>
      <c r="APO49" s="75"/>
      <c r="AQC49" s="75"/>
      <c r="AQQ49" s="75"/>
      <c r="ARE49" s="75"/>
      <c r="ARS49" s="75"/>
      <c r="ASG49" s="75"/>
      <c r="ASU49" s="75"/>
      <c r="ATI49" s="75"/>
      <c r="ATW49" s="75"/>
      <c r="AUK49" s="75"/>
      <c r="AUY49" s="75"/>
      <c r="AVM49" s="75"/>
      <c r="AWA49" s="75"/>
      <c r="AWO49" s="75"/>
      <c r="AXC49" s="75"/>
      <c r="AXQ49" s="75"/>
      <c r="AYE49" s="75"/>
      <c r="AYS49" s="75"/>
      <c r="AZG49" s="75"/>
      <c r="AZU49" s="75"/>
      <c r="BAI49" s="75"/>
      <c r="BAW49" s="75"/>
      <c r="BBK49" s="75"/>
      <c r="BBY49" s="75"/>
      <c r="BCM49" s="75"/>
      <c r="BDA49" s="75"/>
      <c r="BDO49" s="75"/>
      <c r="BEC49" s="75"/>
      <c r="BEQ49" s="75"/>
      <c r="BFE49" s="75"/>
      <c r="BFS49" s="75"/>
      <c r="BGG49" s="75"/>
      <c r="BGU49" s="75"/>
      <c r="BHI49" s="75"/>
      <c r="BHW49" s="75"/>
      <c r="BIK49" s="75"/>
      <c r="BIY49" s="75"/>
      <c r="BJM49" s="75"/>
      <c r="BKA49" s="75"/>
      <c r="BKO49" s="75"/>
      <c r="BLC49" s="75"/>
      <c r="BLQ49" s="75"/>
      <c r="BME49" s="75"/>
      <c r="BMS49" s="75"/>
      <c r="BNG49" s="75"/>
      <c r="BNU49" s="75"/>
      <c r="BOI49" s="75"/>
      <c r="BOW49" s="75"/>
      <c r="BPK49" s="75"/>
      <c r="BPY49" s="75"/>
      <c r="BQM49" s="75"/>
      <c r="BRA49" s="75"/>
      <c r="BRO49" s="75"/>
      <c r="BSC49" s="75"/>
      <c r="BSQ49" s="75"/>
      <c r="BTE49" s="75"/>
      <c r="BTS49" s="75"/>
      <c r="BUG49" s="75"/>
      <c r="BUU49" s="75"/>
      <c r="BVI49" s="75"/>
      <c r="BVW49" s="75"/>
      <c r="BWK49" s="75"/>
      <c r="BWY49" s="75"/>
      <c r="BXM49" s="75"/>
      <c r="BYA49" s="75"/>
      <c r="BYO49" s="75"/>
      <c r="BZC49" s="75"/>
      <c r="BZQ49" s="75"/>
      <c r="CAE49" s="75"/>
      <c r="CAS49" s="75"/>
      <c r="CBG49" s="75"/>
      <c r="CBU49" s="75"/>
      <c r="CCI49" s="75"/>
      <c r="CCW49" s="75"/>
      <c r="CDK49" s="75"/>
      <c r="CDY49" s="75"/>
      <c r="CEM49" s="75"/>
      <c r="CFA49" s="75"/>
      <c r="CFO49" s="75"/>
      <c r="CGC49" s="75"/>
      <c r="CGQ49" s="75"/>
      <c r="CHE49" s="75"/>
      <c r="CHS49" s="75"/>
      <c r="CIG49" s="75"/>
      <c r="CIU49" s="75"/>
      <c r="CJI49" s="75"/>
      <c r="CJW49" s="75"/>
      <c r="CKK49" s="75"/>
      <c r="CKY49" s="75"/>
      <c r="CLM49" s="75"/>
      <c r="CMA49" s="75"/>
      <c r="CMO49" s="75"/>
      <c r="CNC49" s="75"/>
      <c r="CNQ49" s="75"/>
      <c r="COE49" s="75"/>
      <c r="COS49" s="75"/>
      <c r="CPG49" s="75"/>
      <c r="CPU49" s="75"/>
      <c r="CQI49" s="75"/>
      <c r="CQW49" s="75"/>
      <c r="CRK49" s="75"/>
      <c r="CRY49" s="75"/>
      <c r="CSM49" s="75"/>
      <c r="CTA49" s="75"/>
      <c r="CTO49" s="75"/>
      <c r="CUC49" s="75"/>
      <c r="CUQ49" s="75"/>
      <c r="CVE49" s="75"/>
      <c r="CVS49" s="75"/>
      <c r="CWG49" s="75"/>
      <c r="CWU49" s="75"/>
      <c r="CXI49" s="75"/>
      <c r="CXW49" s="75"/>
      <c r="CYK49" s="75"/>
      <c r="CYY49" s="75"/>
      <c r="CZM49" s="75"/>
      <c r="DAA49" s="75"/>
      <c r="DAO49" s="75"/>
      <c r="DBC49" s="75"/>
      <c r="DBQ49" s="75"/>
      <c r="DCE49" s="75"/>
      <c r="DCS49" s="75"/>
      <c r="DDG49" s="75"/>
      <c r="DDU49" s="75"/>
      <c r="DEI49" s="75"/>
      <c r="DEW49" s="75"/>
      <c r="DFK49" s="75"/>
      <c r="DFY49" s="75"/>
      <c r="DGM49" s="75"/>
      <c r="DHA49" s="75"/>
      <c r="DHO49" s="75"/>
      <c r="DIC49" s="75"/>
      <c r="DIQ49" s="75"/>
      <c r="DJE49" s="75"/>
      <c r="DJS49" s="75"/>
      <c r="DKG49" s="75"/>
      <c r="DKU49" s="75"/>
      <c r="DLI49" s="75"/>
      <c r="DLW49" s="75"/>
      <c r="DMK49" s="75"/>
      <c r="DMY49" s="75"/>
      <c r="DNM49" s="75"/>
      <c r="DOA49" s="75"/>
      <c r="DOO49" s="75"/>
      <c r="DPC49" s="75"/>
      <c r="DPQ49" s="75"/>
      <c r="DQE49" s="75"/>
      <c r="DQS49" s="75"/>
      <c r="DRG49" s="75"/>
      <c r="DRU49" s="75"/>
      <c r="DSI49" s="75"/>
      <c r="DSW49" s="75"/>
      <c r="DTK49" s="75"/>
      <c r="DTY49" s="75"/>
      <c r="DUM49" s="75"/>
      <c r="DVA49" s="75"/>
      <c r="DVO49" s="75"/>
      <c r="DWC49" s="75"/>
      <c r="DWQ49" s="75"/>
      <c r="DXE49" s="75"/>
      <c r="DXS49" s="75"/>
      <c r="DYG49" s="75"/>
      <c r="DYU49" s="75"/>
      <c r="DZI49" s="75"/>
      <c r="DZW49" s="75"/>
      <c r="EAK49" s="75"/>
      <c r="EAY49" s="75"/>
      <c r="EBM49" s="75"/>
      <c r="ECA49" s="75"/>
      <c r="ECO49" s="75"/>
      <c r="EDC49" s="75"/>
      <c r="EDQ49" s="75"/>
      <c r="EEE49" s="75"/>
      <c r="EES49" s="75"/>
      <c r="EFG49" s="75"/>
      <c r="EFU49" s="75"/>
      <c r="EGI49" s="75"/>
      <c r="EGW49" s="75"/>
      <c r="EHK49" s="75"/>
      <c r="EHY49" s="75"/>
      <c r="EIM49" s="75"/>
      <c r="EJA49" s="75"/>
      <c r="EJO49" s="75"/>
      <c r="EKC49" s="75"/>
      <c r="EKQ49" s="75"/>
      <c r="ELE49" s="75"/>
      <c r="ELS49" s="75"/>
      <c r="EMG49" s="75"/>
      <c r="EMU49" s="75"/>
      <c r="ENI49" s="75"/>
      <c r="ENW49" s="75"/>
      <c r="EOK49" s="75"/>
      <c r="EOY49" s="75"/>
      <c r="EPM49" s="75"/>
      <c r="EQA49" s="75"/>
      <c r="EQO49" s="75"/>
      <c r="ERC49" s="75"/>
      <c r="ERQ49" s="75"/>
      <c r="ESE49" s="75"/>
      <c r="ESS49" s="75"/>
      <c r="ETG49" s="75"/>
      <c r="ETU49" s="75"/>
      <c r="EUI49" s="75"/>
      <c r="EUW49" s="75"/>
      <c r="EVK49" s="75"/>
      <c r="EVY49" s="75"/>
      <c r="EWM49" s="75"/>
      <c r="EXA49" s="75"/>
      <c r="EXO49" s="75"/>
      <c r="EYC49" s="75"/>
      <c r="EYQ49" s="75"/>
      <c r="EZE49" s="75"/>
      <c r="EZS49" s="75"/>
      <c r="FAG49" s="75"/>
      <c r="FAU49" s="75"/>
      <c r="FBI49" s="75"/>
      <c r="FBW49" s="75"/>
      <c r="FCK49" s="75"/>
      <c r="FCY49" s="75"/>
      <c r="FDM49" s="75"/>
      <c r="FEA49" s="75"/>
      <c r="FEO49" s="75"/>
      <c r="FFC49" s="75"/>
      <c r="FFQ49" s="75"/>
      <c r="FGE49" s="75"/>
      <c r="FGS49" s="75"/>
      <c r="FHG49" s="75"/>
      <c r="FHU49" s="75"/>
      <c r="FII49" s="75"/>
      <c r="FIW49" s="75"/>
      <c r="FJK49" s="75"/>
      <c r="FJY49" s="75"/>
      <c r="FKM49" s="75"/>
      <c r="FLA49" s="75"/>
      <c r="FLO49" s="75"/>
      <c r="FMC49" s="75"/>
      <c r="FMQ49" s="75"/>
      <c r="FNE49" s="75"/>
      <c r="FNS49" s="75"/>
      <c r="FOG49" s="75"/>
      <c r="FOU49" s="75"/>
      <c r="FPI49" s="75"/>
      <c r="FPW49" s="75"/>
      <c r="FQK49" s="75"/>
      <c r="FQY49" s="75"/>
      <c r="FRM49" s="75"/>
      <c r="FSA49" s="75"/>
      <c r="FSO49" s="75"/>
      <c r="FTC49" s="75"/>
      <c r="FTQ49" s="75"/>
      <c r="FUE49" s="75"/>
      <c r="FUS49" s="75"/>
      <c r="FVG49" s="75"/>
      <c r="FVU49" s="75"/>
      <c r="FWI49" s="75"/>
      <c r="FWW49" s="75"/>
      <c r="FXK49" s="75"/>
      <c r="FXY49" s="75"/>
      <c r="FYM49" s="75"/>
      <c r="FZA49" s="75"/>
      <c r="FZO49" s="75"/>
      <c r="GAC49" s="75"/>
      <c r="GAQ49" s="75"/>
      <c r="GBE49" s="75"/>
      <c r="GBS49" s="75"/>
      <c r="GCG49" s="75"/>
      <c r="GCU49" s="75"/>
      <c r="GDI49" s="75"/>
      <c r="GDW49" s="75"/>
      <c r="GEK49" s="75"/>
      <c r="GEY49" s="75"/>
      <c r="GFM49" s="75"/>
      <c r="GGA49" s="75"/>
      <c r="GGO49" s="75"/>
      <c r="GHC49" s="75"/>
      <c r="GHQ49" s="75"/>
      <c r="GIE49" s="75"/>
      <c r="GIS49" s="75"/>
      <c r="GJG49" s="75"/>
      <c r="GJU49" s="75"/>
      <c r="GKI49" s="75"/>
      <c r="GKW49" s="75"/>
      <c r="GLK49" s="75"/>
      <c r="GLY49" s="75"/>
      <c r="GMM49" s="75"/>
      <c r="GNA49" s="75"/>
      <c r="GNO49" s="75"/>
      <c r="GOC49" s="75"/>
      <c r="GOQ49" s="75"/>
      <c r="GPE49" s="75"/>
      <c r="GPS49" s="75"/>
      <c r="GQG49" s="75"/>
      <c r="GQU49" s="75"/>
      <c r="GRI49" s="75"/>
      <c r="GRW49" s="75"/>
      <c r="GSK49" s="75"/>
      <c r="GSY49" s="75"/>
      <c r="GTM49" s="75"/>
      <c r="GUA49" s="75"/>
      <c r="GUO49" s="75"/>
      <c r="GVC49" s="75"/>
      <c r="GVQ49" s="75"/>
      <c r="GWE49" s="75"/>
      <c r="GWS49" s="75"/>
      <c r="GXG49" s="75"/>
      <c r="GXU49" s="75"/>
      <c r="GYI49" s="75"/>
      <c r="GYW49" s="75"/>
      <c r="GZK49" s="75"/>
      <c r="GZY49" s="75"/>
      <c r="HAM49" s="75"/>
      <c r="HBA49" s="75"/>
      <c r="HBO49" s="75"/>
      <c r="HCC49" s="75"/>
      <c r="HCQ49" s="75"/>
      <c r="HDE49" s="75"/>
      <c r="HDS49" s="75"/>
      <c r="HEG49" s="75"/>
      <c r="HEU49" s="75"/>
      <c r="HFI49" s="75"/>
      <c r="HFW49" s="75"/>
      <c r="HGK49" s="75"/>
      <c r="HGY49" s="75"/>
      <c r="HHM49" s="75"/>
      <c r="HIA49" s="75"/>
      <c r="HIO49" s="75"/>
      <c r="HJC49" s="75"/>
      <c r="HJQ49" s="75"/>
      <c r="HKE49" s="75"/>
      <c r="HKS49" s="75"/>
      <c r="HLG49" s="75"/>
      <c r="HLU49" s="75"/>
      <c r="HMI49" s="75"/>
      <c r="HMW49" s="75"/>
      <c r="HNK49" s="75"/>
      <c r="HNY49" s="75"/>
      <c r="HOM49" s="75"/>
      <c r="HPA49" s="75"/>
      <c r="HPO49" s="75"/>
      <c r="HQC49" s="75"/>
      <c r="HQQ49" s="75"/>
      <c r="HRE49" s="75"/>
      <c r="HRS49" s="75"/>
      <c r="HSG49" s="75"/>
      <c r="HSU49" s="75"/>
      <c r="HTI49" s="75"/>
      <c r="HTW49" s="75"/>
      <c r="HUK49" s="75"/>
      <c r="HUY49" s="75"/>
      <c r="HVM49" s="75"/>
      <c r="HWA49" s="75"/>
      <c r="HWO49" s="75"/>
      <c r="HXC49" s="75"/>
      <c r="HXQ49" s="75"/>
      <c r="HYE49" s="75"/>
      <c r="HYS49" s="75"/>
      <c r="HZG49" s="75"/>
      <c r="HZU49" s="75"/>
      <c r="IAI49" s="75"/>
      <c r="IAW49" s="75"/>
      <c r="IBK49" s="75"/>
      <c r="IBY49" s="75"/>
      <c r="ICM49" s="75"/>
      <c r="IDA49" s="75"/>
      <c r="IDO49" s="75"/>
      <c r="IEC49" s="75"/>
      <c r="IEQ49" s="75"/>
      <c r="IFE49" s="75"/>
      <c r="IFS49" s="75"/>
      <c r="IGG49" s="75"/>
      <c r="IGU49" s="75"/>
      <c r="IHI49" s="75"/>
      <c r="IHW49" s="75"/>
      <c r="IIK49" s="75"/>
      <c r="IIY49" s="75"/>
      <c r="IJM49" s="75"/>
      <c r="IKA49" s="75"/>
      <c r="IKO49" s="75"/>
      <c r="ILC49" s="75"/>
      <c r="ILQ49" s="75"/>
      <c r="IME49" s="75"/>
      <c r="IMS49" s="75"/>
      <c r="ING49" s="75"/>
      <c r="INU49" s="75"/>
      <c r="IOI49" s="75"/>
      <c r="IOW49" s="75"/>
      <c r="IPK49" s="75"/>
      <c r="IPY49" s="75"/>
      <c r="IQM49" s="75"/>
      <c r="IRA49" s="75"/>
      <c r="IRO49" s="75"/>
      <c r="ISC49" s="75"/>
      <c r="ISQ49" s="75"/>
      <c r="ITE49" s="75"/>
      <c r="ITS49" s="75"/>
      <c r="IUG49" s="75"/>
      <c r="IUU49" s="75"/>
      <c r="IVI49" s="75"/>
      <c r="IVW49" s="75"/>
      <c r="IWK49" s="75"/>
      <c r="IWY49" s="75"/>
      <c r="IXM49" s="75"/>
      <c r="IYA49" s="75"/>
      <c r="IYO49" s="75"/>
      <c r="IZC49" s="75"/>
      <c r="IZQ49" s="75"/>
      <c r="JAE49" s="75"/>
      <c r="JAS49" s="75"/>
      <c r="JBG49" s="75"/>
      <c r="JBU49" s="75"/>
      <c r="JCI49" s="75"/>
      <c r="JCW49" s="75"/>
      <c r="JDK49" s="75"/>
      <c r="JDY49" s="75"/>
      <c r="JEM49" s="75"/>
      <c r="JFA49" s="75"/>
      <c r="JFO49" s="75"/>
      <c r="JGC49" s="75"/>
      <c r="JGQ49" s="75"/>
      <c r="JHE49" s="75"/>
      <c r="JHS49" s="75"/>
      <c r="JIG49" s="75"/>
      <c r="JIU49" s="75"/>
      <c r="JJI49" s="75"/>
      <c r="JJW49" s="75"/>
      <c r="JKK49" s="75"/>
      <c r="JKY49" s="75"/>
      <c r="JLM49" s="75"/>
      <c r="JMA49" s="75"/>
      <c r="JMO49" s="75"/>
      <c r="JNC49" s="75"/>
      <c r="JNQ49" s="75"/>
      <c r="JOE49" s="75"/>
      <c r="JOS49" s="75"/>
      <c r="JPG49" s="75"/>
      <c r="JPU49" s="75"/>
      <c r="JQI49" s="75"/>
      <c r="JQW49" s="75"/>
      <c r="JRK49" s="75"/>
      <c r="JRY49" s="75"/>
      <c r="JSM49" s="75"/>
      <c r="JTA49" s="75"/>
      <c r="JTO49" s="75"/>
      <c r="JUC49" s="75"/>
      <c r="JUQ49" s="75"/>
      <c r="JVE49" s="75"/>
      <c r="JVS49" s="75"/>
      <c r="JWG49" s="75"/>
      <c r="JWU49" s="75"/>
      <c r="JXI49" s="75"/>
      <c r="JXW49" s="75"/>
      <c r="JYK49" s="75"/>
      <c r="JYY49" s="75"/>
      <c r="JZM49" s="75"/>
      <c r="KAA49" s="75"/>
      <c r="KAO49" s="75"/>
      <c r="KBC49" s="75"/>
      <c r="KBQ49" s="75"/>
      <c r="KCE49" s="75"/>
      <c r="KCS49" s="75"/>
      <c r="KDG49" s="75"/>
      <c r="KDU49" s="75"/>
      <c r="KEI49" s="75"/>
      <c r="KEW49" s="75"/>
      <c r="KFK49" s="75"/>
      <c r="KFY49" s="75"/>
      <c r="KGM49" s="75"/>
      <c r="KHA49" s="75"/>
      <c r="KHO49" s="75"/>
      <c r="KIC49" s="75"/>
      <c r="KIQ49" s="75"/>
      <c r="KJE49" s="75"/>
      <c r="KJS49" s="75"/>
      <c r="KKG49" s="75"/>
      <c r="KKU49" s="75"/>
      <c r="KLI49" s="75"/>
      <c r="KLW49" s="75"/>
      <c r="KMK49" s="75"/>
      <c r="KMY49" s="75"/>
      <c r="KNM49" s="75"/>
      <c r="KOA49" s="75"/>
      <c r="KOO49" s="75"/>
      <c r="KPC49" s="75"/>
      <c r="KPQ49" s="75"/>
      <c r="KQE49" s="75"/>
      <c r="KQS49" s="75"/>
      <c r="KRG49" s="75"/>
      <c r="KRU49" s="75"/>
      <c r="KSI49" s="75"/>
      <c r="KSW49" s="75"/>
      <c r="KTK49" s="75"/>
      <c r="KTY49" s="75"/>
      <c r="KUM49" s="75"/>
      <c r="KVA49" s="75"/>
      <c r="KVO49" s="75"/>
      <c r="KWC49" s="75"/>
      <c r="KWQ49" s="75"/>
      <c r="KXE49" s="75"/>
      <c r="KXS49" s="75"/>
      <c r="KYG49" s="75"/>
      <c r="KYU49" s="75"/>
      <c r="KZI49" s="75"/>
      <c r="KZW49" s="75"/>
      <c r="LAK49" s="75"/>
      <c r="LAY49" s="75"/>
      <c r="LBM49" s="75"/>
      <c r="LCA49" s="75"/>
      <c r="LCO49" s="75"/>
      <c r="LDC49" s="75"/>
      <c r="LDQ49" s="75"/>
      <c r="LEE49" s="75"/>
      <c r="LES49" s="75"/>
      <c r="LFG49" s="75"/>
      <c r="LFU49" s="75"/>
      <c r="LGI49" s="75"/>
      <c r="LGW49" s="75"/>
      <c r="LHK49" s="75"/>
      <c r="LHY49" s="75"/>
      <c r="LIM49" s="75"/>
      <c r="LJA49" s="75"/>
      <c r="LJO49" s="75"/>
      <c r="LKC49" s="75"/>
      <c r="LKQ49" s="75"/>
      <c r="LLE49" s="75"/>
      <c r="LLS49" s="75"/>
      <c r="LMG49" s="75"/>
      <c r="LMU49" s="75"/>
      <c r="LNI49" s="75"/>
      <c r="LNW49" s="75"/>
      <c r="LOK49" s="75"/>
      <c r="LOY49" s="75"/>
      <c r="LPM49" s="75"/>
      <c r="LQA49" s="75"/>
      <c r="LQO49" s="75"/>
      <c r="LRC49" s="75"/>
      <c r="LRQ49" s="75"/>
      <c r="LSE49" s="75"/>
      <c r="LSS49" s="75"/>
      <c r="LTG49" s="75"/>
      <c r="LTU49" s="75"/>
      <c r="LUI49" s="75"/>
      <c r="LUW49" s="75"/>
      <c r="LVK49" s="75"/>
      <c r="LVY49" s="75"/>
      <c r="LWM49" s="75"/>
      <c r="LXA49" s="75"/>
      <c r="LXO49" s="75"/>
      <c r="LYC49" s="75"/>
      <c r="LYQ49" s="75"/>
      <c r="LZE49" s="75"/>
      <c r="LZS49" s="75"/>
      <c r="MAG49" s="75"/>
      <c r="MAU49" s="75"/>
      <c r="MBI49" s="75"/>
      <c r="MBW49" s="75"/>
      <c r="MCK49" s="75"/>
      <c r="MCY49" s="75"/>
      <c r="MDM49" s="75"/>
      <c r="MEA49" s="75"/>
      <c r="MEO49" s="75"/>
      <c r="MFC49" s="75"/>
      <c r="MFQ49" s="75"/>
      <c r="MGE49" s="75"/>
      <c r="MGS49" s="75"/>
      <c r="MHG49" s="75"/>
      <c r="MHU49" s="75"/>
      <c r="MII49" s="75"/>
      <c r="MIW49" s="75"/>
      <c r="MJK49" s="75"/>
      <c r="MJY49" s="75"/>
      <c r="MKM49" s="75"/>
      <c r="MLA49" s="75"/>
      <c r="MLO49" s="75"/>
      <c r="MMC49" s="75"/>
      <c r="MMQ49" s="75"/>
      <c r="MNE49" s="75"/>
      <c r="MNS49" s="75"/>
      <c r="MOG49" s="75"/>
      <c r="MOU49" s="75"/>
      <c r="MPI49" s="75"/>
      <c r="MPW49" s="75"/>
      <c r="MQK49" s="75"/>
      <c r="MQY49" s="75"/>
      <c r="MRM49" s="75"/>
      <c r="MSA49" s="75"/>
      <c r="MSO49" s="75"/>
      <c r="MTC49" s="75"/>
      <c r="MTQ49" s="75"/>
      <c r="MUE49" s="75"/>
      <c r="MUS49" s="75"/>
      <c r="MVG49" s="75"/>
      <c r="MVU49" s="75"/>
      <c r="MWI49" s="75"/>
      <c r="MWW49" s="75"/>
      <c r="MXK49" s="75"/>
      <c r="MXY49" s="75"/>
      <c r="MYM49" s="75"/>
      <c r="MZA49" s="75"/>
      <c r="MZO49" s="75"/>
      <c r="NAC49" s="75"/>
      <c r="NAQ49" s="75"/>
      <c r="NBE49" s="75"/>
      <c r="NBS49" s="75"/>
      <c r="NCG49" s="75"/>
      <c r="NCU49" s="75"/>
      <c r="NDI49" s="75"/>
      <c r="NDW49" s="75"/>
      <c r="NEK49" s="75"/>
      <c r="NEY49" s="75"/>
      <c r="NFM49" s="75"/>
      <c r="NGA49" s="75"/>
      <c r="NGO49" s="75"/>
      <c r="NHC49" s="75"/>
      <c r="NHQ49" s="75"/>
      <c r="NIE49" s="75"/>
      <c r="NIS49" s="75"/>
      <c r="NJG49" s="75"/>
      <c r="NJU49" s="75"/>
      <c r="NKI49" s="75"/>
      <c r="NKW49" s="75"/>
      <c r="NLK49" s="75"/>
      <c r="NLY49" s="75"/>
      <c r="NMM49" s="75"/>
      <c r="NNA49" s="75"/>
      <c r="NNO49" s="75"/>
      <c r="NOC49" s="75"/>
      <c r="NOQ49" s="75"/>
      <c r="NPE49" s="75"/>
      <c r="NPS49" s="75"/>
      <c r="NQG49" s="75"/>
      <c r="NQU49" s="75"/>
      <c r="NRI49" s="75"/>
      <c r="NRW49" s="75"/>
      <c r="NSK49" s="75"/>
      <c r="NSY49" s="75"/>
      <c r="NTM49" s="75"/>
      <c r="NUA49" s="75"/>
      <c r="NUO49" s="75"/>
      <c r="NVC49" s="75"/>
      <c r="NVQ49" s="75"/>
      <c r="NWE49" s="75"/>
      <c r="NWS49" s="75"/>
      <c r="NXG49" s="75"/>
      <c r="NXU49" s="75"/>
      <c r="NYI49" s="75"/>
      <c r="NYW49" s="75"/>
      <c r="NZK49" s="75"/>
      <c r="NZY49" s="75"/>
      <c r="OAM49" s="75"/>
      <c r="OBA49" s="75"/>
      <c r="OBO49" s="75"/>
      <c r="OCC49" s="75"/>
      <c r="OCQ49" s="75"/>
      <c r="ODE49" s="75"/>
      <c r="ODS49" s="75"/>
      <c r="OEG49" s="75"/>
      <c r="OEU49" s="75"/>
      <c r="OFI49" s="75"/>
      <c r="OFW49" s="75"/>
      <c r="OGK49" s="75"/>
      <c r="OGY49" s="75"/>
      <c r="OHM49" s="75"/>
      <c r="OIA49" s="75"/>
      <c r="OIO49" s="75"/>
      <c r="OJC49" s="75"/>
      <c r="OJQ49" s="75"/>
      <c r="OKE49" s="75"/>
      <c r="OKS49" s="75"/>
      <c r="OLG49" s="75"/>
      <c r="OLU49" s="75"/>
      <c r="OMI49" s="75"/>
      <c r="OMW49" s="75"/>
      <c r="ONK49" s="75"/>
      <c r="ONY49" s="75"/>
      <c r="OOM49" s="75"/>
      <c r="OPA49" s="75"/>
      <c r="OPO49" s="75"/>
      <c r="OQC49" s="75"/>
      <c r="OQQ49" s="75"/>
      <c r="ORE49" s="75"/>
      <c r="ORS49" s="75"/>
      <c r="OSG49" s="75"/>
      <c r="OSU49" s="75"/>
      <c r="OTI49" s="75"/>
      <c r="OTW49" s="75"/>
      <c r="OUK49" s="75"/>
      <c r="OUY49" s="75"/>
      <c r="OVM49" s="75"/>
      <c r="OWA49" s="75"/>
      <c r="OWO49" s="75"/>
      <c r="OXC49" s="75"/>
      <c r="OXQ49" s="75"/>
      <c r="OYE49" s="75"/>
      <c r="OYS49" s="75"/>
      <c r="OZG49" s="75"/>
      <c r="OZU49" s="75"/>
      <c r="PAI49" s="75"/>
      <c r="PAW49" s="75"/>
      <c r="PBK49" s="75"/>
      <c r="PBY49" s="75"/>
      <c r="PCM49" s="75"/>
      <c r="PDA49" s="75"/>
      <c r="PDO49" s="75"/>
      <c r="PEC49" s="75"/>
      <c r="PEQ49" s="75"/>
      <c r="PFE49" s="75"/>
      <c r="PFS49" s="75"/>
      <c r="PGG49" s="75"/>
      <c r="PGU49" s="75"/>
      <c r="PHI49" s="75"/>
      <c r="PHW49" s="75"/>
      <c r="PIK49" s="75"/>
      <c r="PIY49" s="75"/>
      <c r="PJM49" s="75"/>
      <c r="PKA49" s="75"/>
      <c r="PKO49" s="75"/>
      <c r="PLC49" s="75"/>
      <c r="PLQ49" s="75"/>
      <c r="PME49" s="75"/>
      <c r="PMS49" s="75"/>
      <c r="PNG49" s="75"/>
      <c r="PNU49" s="75"/>
      <c r="POI49" s="75"/>
      <c r="POW49" s="75"/>
      <c r="PPK49" s="75"/>
      <c r="PPY49" s="75"/>
      <c r="PQM49" s="75"/>
      <c r="PRA49" s="75"/>
      <c r="PRO49" s="75"/>
      <c r="PSC49" s="75"/>
      <c r="PSQ49" s="75"/>
      <c r="PTE49" s="75"/>
      <c r="PTS49" s="75"/>
      <c r="PUG49" s="75"/>
      <c r="PUU49" s="75"/>
      <c r="PVI49" s="75"/>
      <c r="PVW49" s="75"/>
      <c r="PWK49" s="75"/>
      <c r="PWY49" s="75"/>
      <c r="PXM49" s="75"/>
      <c r="PYA49" s="75"/>
      <c r="PYO49" s="75"/>
      <c r="PZC49" s="75"/>
      <c r="PZQ49" s="75"/>
      <c r="QAE49" s="75"/>
      <c r="QAS49" s="75"/>
      <c r="QBG49" s="75"/>
      <c r="QBU49" s="75"/>
      <c r="QCI49" s="75"/>
      <c r="QCW49" s="75"/>
      <c r="QDK49" s="75"/>
      <c r="QDY49" s="75"/>
      <c r="QEM49" s="75"/>
      <c r="QFA49" s="75"/>
      <c r="QFO49" s="75"/>
      <c r="QGC49" s="75"/>
      <c r="QGQ49" s="75"/>
      <c r="QHE49" s="75"/>
      <c r="QHS49" s="75"/>
      <c r="QIG49" s="75"/>
      <c r="QIU49" s="75"/>
      <c r="QJI49" s="75"/>
      <c r="QJW49" s="75"/>
      <c r="QKK49" s="75"/>
      <c r="QKY49" s="75"/>
      <c r="QLM49" s="75"/>
      <c r="QMA49" s="75"/>
      <c r="QMO49" s="75"/>
      <c r="QNC49" s="75"/>
      <c r="QNQ49" s="75"/>
      <c r="QOE49" s="75"/>
      <c r="QOS49" s="75"/>
      <c r="QPG49" s="75"/>
      <c r="QPU49" s="75"/>
      <c r="QQI49" s="75"/>
      <c r="QQW49" s="75"/>
      <c r="QRK49" s="75"/>
      <c r="QRY49" s="75"/>
      <c r="QSM49" s="75"/>
      <c r="QTA49" s="75"/>
      <c r="QTO49" s="75"/>
      <c r="QUC49" s="75"/>
      <c r="QUQ49" s="75"/>
      <c r="QVE49" s="75"/>
      <c r="QVS49" s="75"/>
      <c r="QWG49" s="75"/>
      <c r="QWU49" s="75"/>
      <c r="QXI49" s="75"/>
      <c r="QXW49" s="75"/>
      <c r="QYK49" s="75"/>
      <c r="QYY49" s="75"/>
      <c r="QZM49" s="75"/>
      <c r="RAA49" s="75"/>
      <c r="RAO49" s="75"/>
      <c r="RBC49" s="75"/>
      <c r="RBQ49" s="75"/>
      <c r="RCE49" s="75"/>
      <c r="RCS49" s="75"/>
      <c r="RDG49" s="75"/>
      <c r="RDU49" s="75"/>
      <c r="REI49" s="75"/>
      <c r="REW49" s="75"/>
      <c r="RFK49" s="75"/>
      <c r="RFY49" s="75"/>
      <c r="RGM49" s="75"/>
      <c r="RHA49" s="75"/>
      <c r="RHO49" s="75"/>
      <c r="RIC49" s="75"/>
      <c r="RIQ49" s="75"/>
      <c r="RJE49" s="75"/>
      <c r="RJS49" s="75"/>
      <c r="RKG49" s="75"/>
      <c r="RKU49" s="75"/>
      <c r="RLI49" s="75"/>
      <c r="RLW49" s="75"/>
      <c r="RMK49" s="75"/>
      <c r="RMY49" s="75"/>
      <c r="RNM49" s="75"/>
      <c r="ROA49" s="75"/>
      <c r="ROO49" s="75"/>
      <c r="RPC49" s="75"/>
      <c r="RPQ49" s="75"/>
      <c r="RQE49" s="75"/>
      <c r="RQS49" s="75"/>
      <c r="RRG49" s="75"/>
      <c r="RRU49" s="75"/>
      <c r="RSI49" s="75"/>
      <c r="RSW49" s="75"/>
      <c r="RTK49" s="75"/>
      <c r="RTY49" s="75"/>
      <c r="RUM49" s="75"/>
      <c r="RVA49" s="75"/>
      <c r="RVO49" s="75"/>
      <c r="RWC49" s="75"/>
      <c r="RWQ49" s="75"/>
      <c r="RXE49" s="75"/>
      <c r="RXS49" s="75"/>
      <c r="RYG49" s="75"/>
      <c r="RYU49" s="75"/>
      <c r="RZI49" s="75"/>
      <c r="RZW49" s="75"/>
      <c r="SAK49" s="75"/>
      <c r="SAY49" s="75"/>
      <c r="SBM49" s="75"/>
      <c r="SCA49" s="75"/>
      <c r="SCO49" s="75"/>
      <c r="SDC49" s="75"/>
      <c r="SDQ49" s="75"/>
      <c r="SEE49" s="75"/>
      <c r="SES49" s="75"/>
      <c r="SFG49" s="75"/>
      <c r="SFU49" s="75"/>
      <c r="SGI49" s="75"/>
      <c r="SGW49" s="75"/>
      <c r="SHK49" s="75"/>
      <c r="SHY49" s="75"/>
      <c r="SIM49" s="75"/>
      <c r="SJA49" s="75"/>
      <c r="SJO49" s="75"/>
      <c r="SKC49" s="75"/>
      <c r="SKQ49" s="75"/>
      <c r="SLE49" s="75"/>
      <c r="SLS49" s="75"/>
      <c r="SMG49" s="75"/>
      <c r="SMU49" s="75"/>
      <c r="SNI49" s="75"/>
      <c r="SNW49" s="75"/>
      <c r="SOK49" s="75"/>
      <c r="SOY49" s="75"/>
      <c r="SPM49" s="75"/>
      <c r="SQA49" s="75"/>
      <c r="SQO49" s="75"/>
      <c r="SRC49" s="75"/>
      <c r="SRQ49" s="75"/>
      <c r="SSE49" s="75"/>
      <c r="SSS49" s="75"/>
      <c r="STG49" s="75"/>
      <c r="STU49" s="75"/>
      <c r="SUI49" s="75"/>
      <c r="SUW49" s="75"/>
      <c r="SVK49" s="75"/>
      <c r="SVY49" s="75"/>
      <c r="SWM49" s="75"/>
      <c r="SXA49" s="75"/>
      <c r="SXO49" s="75"/>
      <c r="SYC49" s="75"/>
      <c r="SYQ49" s="75"/>
      <c r="SZE49" s="75"/>
      <c r="SZS49" s="75"/>
      <c r="TAG49" s="75"/>
      <c r="TAU49" s="75"/>
      <c r="TBI49" s="75"/>
      <c r="TBW49" s="75"/>
      <c r="TCK49" s="75"/>
      <c r="TCY49" s="75"/>
      <c r="TDM49" s="75"/>
      <c r="TEA49" s="75"/>
      <c r="TEO49" s="75"/>
      <c r="TFC49" s="75"/>
      <c r="TFQ49" s="75"/>
      <c r="TGE49" s="75"/>
      <c r="TGS49" s="75"/>
      <c r="THG49" s="75"/>
      <c r="THU49" s="75"/>
      <c r="TII49" s="75"/>
      <c r="TIW49" s="75"/>
      <c r="TJK49" s="75"/>
      <c r="TJY49" s="75"/>
      <c r="TKM49" s="75"/>
      <c r="TLA49" s="75"/>
      <c r="TLO49" s="75"/>
      <c r="TMC49" s="75"/>
      <c r="TMQ49" s="75"/>
      <c r="TNE49" s="75"/>
      <c r="TNS49" s="75"/>
      <c r="TOG49" s="75"/>
      <c r="TOU49" s="75"/>
      <c r="TPI49" s="75"/>
      <c r="TPW49" s="75"/>
      <c r="TQK49" s="75"/>
      <c r="TQY49" s="75"/>
      <c r="TRM49" s="75"/>
      <c r="TSA49" s="75"/>
      <c r="TSO49" s="75"/>
      <c r="TTC49" s="75"/>
      <c r="TTQ49" s="75"/>
      <c r="TUE49" s="75"/>
      <c r="TUS49" s="75"/>
      <c r="TVG49" s="75"/>
      <c r="TVU49" s="75"/>
      <c r="TWI49" s="75"/>
      <c r="TWW49" s="75"/>
      <c r="TXK49" s="75"/>
      <c r="TXY49" s="75"/>
      <c r="TYM49" s="75"/>
      <c r="TZA49" s="75"/>
      <c r="TZO49" s="75"/>
      <c r="UAC49" s="75"/>
      <c r="UAQ49" s="75"/>
      <c r="UBE49" s="75"/>
      <c r="UBS49" s="75"/>
      <c r="UCG49" s="75"/>
      <c r="UCU49" s="75"/>
      <c r="UDI49" s="75"/>
      <c r="UDW49" s="75"/>
      <c r="UEK49" s="75"/>
      <c r="UEY49" s="75"/>
      <c r="UFM49" s="75"/>
      <c r="UGA49" s="75"/>
      <c r="UGO49" s="75"/>
      <c r="UHC49" s="75"/>
      <c r="UHQ49" s="75"/>
      <c r="UIE49" s="75"/>
      <c r="UIS49" s="75"/>
      <c r="UJG49" s="75"/>
      <c r="UJU49" s="75"/>
      <c r="UKI49" s="75"/>
      <c r="UKW49" s="75"/>
      <c r="ULK49" s="75"/>
      <c r="ULY49" s="75"/>
      <c r="UMM49" s="75"/>
      <c r="UNA49" s="75"/>
      <c r="UNO49" s="75"/>
      <c r="UOC49" s="75"/>
      <c r="UOQ49" s="75"/>
      <c r="UPE49" s="75"/>
      <c r="UPS49" s="75"/>
      <c r="UQG49" s="75"/>
      <c r="UQU49" s="75"/>
      <c r="URI49" s="75"/>
      <c r="URW49" s="75"/>
      <c r="USK49" s="75"/>
      <c r="USY49" s="75"/>
      <c r="UTM49" s="75"/>
      <c r="UUA49" s="75"/>
      <c r="UUO49" s="75"/>
      <c r="UVC49" s="75"/>
      <c r="UVQ49" s="75"/>
      <c r="UWE49" s="75"/>
      <c r="UWS49" s="75"/>
      <c r="UXG49" s="75"/>
      <c r="UXU49" s="75"/>
      <c r="UYI49" s="75"/>
      <c r="UYW49" s="75"/>
      <c r="UZK49" s="75"/>
      <c r="UZY49" s="75"/>
      <c r="VAM49" s="75"/>
      <c r="VBA49" s="75"/>
      <c r="VBO49" s="75"/>
      <c r="VCC49" s="75"/>
      <c r="VCQ49" s="75"/>
      <c r="VDE49" s="75"/>
      <c r="VDS49" s="75"/>
      <c r="VEG49" s="75"/>
      <c r="VEU49" s="75"/>
      <c r="VFI49" s="75"/>
      <c r="VFW49" s="75"/>
      <c r="VGK49" s="75"/>
      <c r="VGY49" s="75"/>
      <c r="VHM49" s="75"/>
      <c r="VIA49" s="75"/>
      <c r="VIO49" s="75"/>
      <c r="VJC49" s="75"/>
      <c r="VJQ49" s="75"/>
      <c r="VKE49" s="75"/>
      <c r="VKS49" s="75"/>
      <c r="VLG49" s="75"/>
      <c r="VLU49" s="75"/>
      <c r="VMI49" s="75"/>
      <c r="VMW49" s="75"/>
      <c r="VNK49" s="75"/>
      <c r="VNY49" s="75"/>
      <c r="VOM49" s="75"/>
      <c r="VPA49" s="75"/>
      <c r="VPO49" s="75"/>
      <c r="VQC49" s="75"/>
      <c r="VQQ49" s="75"/>
      <c r="VRE49" s="75"/>
      <c r="VRS49" s="75"/>
      <c r="VSG49" s="75"/>
      <c r="VSU49" s="75"/>
      <c r="VTI49" s="75"/>
      <c r="VTW49" s="75"/>
      <c r="VUK49" s="75"/>
      <c r="VUY49" s="75"/>
      <c r="VVM49" s="75"/>
      <c r="VWA49" s="75"/>
      <c r="VWO49" s="75"/>
      <c r="VXC49" s="75"/>
      <c r="VXQ49" s="75"/>
      <c r="VYE49" s="75"/>
      <c r="VYS49" s="75"/>
      <c r="VZG49" s="75"/>
      <c r="VZU49" s="75"/>
      <c r="WAI49" s="75"/>
      <c r="WAW49" s="75"/>
      <c r="WBK49" s="75"/>
      <c r="WBY49" s="75"/>
      <c r="WCM49" s="75"/>
      <c r="WDA49" s="75"/>
      <c r="WDO49" s="75"/>
      <c r="WEC49" s="75"/>
      <c r="WEQ49" s="75"/>
      <c r="WFE49" s="75"/>
      <c r="WFS49" s="75"/>
      <c r="WGG49" s="75"/>
      <c r="WGU49" s="75"/>
      <c r="WHI49" s="75"/>
      <c r="WHW49" s="75"/>
      <c r="WIK49" s="75"/>
      <c r="WIY49" s="75"/>
      <c r="WJM49" s="75"/>
      <c r="WKA49" s="75"/>
      <c r="WKO49" s="75"/>
      <c r="WLC49" s="75"/>
      <c r="WLQ49" s="75"/>
      <c r="WME49" s="75"/>
      <c r="WMS49" s="75"/>
      <c r="WNG49" s="75"/>
      <c r="WNU49" s="75"/>
      <c r="WOI49" s="75"/>
      <c r="WOW49" s="75"/>
      <c r="WPK49" s="75"/>
      <c r="WPY49" s="75"/>
      <c r="WQM49" s="75"/>
      <c r="WRA49" s="75"/>
      <c r="WRO49" s="75"/>
      <c r="WSC49" s="75"/>
      <c r="WSQ49" s="75"/>
      <c r="WTE49" s="75"/>
      <c r="WTS49" s="75"/>
      <c r="WUG49" s="75"/>
      <c r="WUU49" s="75"/>
      <c r="WVI49" s="75"/>
      <c r="WVW49" s="75"/>
      <c r="WWK49" s="75"/>
      <c r="WWY49" s="75"/>
      <c r="WXM49" s="75"/>
      <c r="WYA49" s="75"/>
      <c r="WYO49" s="75"/>
      <c r="WZC49" s="75"/>
      <c r="WZQ49" s="75"/>
      <c r="XAE49" s="75"/>
      <c r="XAS49" s="75"/>
      <c r="XBG49" s="75"/>
      <c r="XBU49" s="75"/>
      <c r="XCI49" s="75"/>
      <c r="XCW49" s="75"/>
      <c r="XDK49" s="75"/>
      <c r="XDY49" s="75"/>
      <c r="XEM49" s="75"/>
      <c r="XFA49" s="75"/>
    </row>
    <row r="50" spans="1:1023 1037:2045 2059:3067 3081:4089 4103:5111 5125:6133 6147:7155 7169:8191 8205:9213 9227:10235 10249:11257 11271:12279 12293:13301 13315:14323 14337:15359 15373:16381" s="74" customFormat="1" ht="12.75" customHeight="1" thickBot="1" x14ac:dyDescent="0.25">
      <c r="A50" s="138" t="s">
        <v>59</v>
      </c>
      <c r="B50" s="94" t="e">
        <f>B40-B51</f>
        <v>#REF!</v>
      </c>
      <c r="C50" s="94" t="e">
        <f t="shared" ref="C50:BC50" si="29">C40-C51</f>
        <v>#REF!</v>
      </c>
      <c r="D50" s="94" t="e">
        <f t="shared" si="29"/>
        <v>#REF!</v>
      </c>
      <c r="E50" s="94" t="e">
        <f t="shared" si="29"/>
        <v>#REF!</v>
      </c>
      <c r="F50" s="94" t="e">
        <f t="shared" si="29"/>
        <v>#REF!</v>
      </c>
      <c r="G50" s="94" t="e">
        <f t="shared" si="29"/>
        <v>#REF!</v>
      </c>
      <c r="H50" s="94" t="e">
        <f t="shared" si="29"/>
        <v>#REF!</v>
      </c>
      <c r="I50" s="94" t="e">
        <f t="shared" si="29"/>
        <v>#REF!</v>
      </c>
      <c r="J50" s="94" t="e">
        <f t="shared" si="29"/>
        <v>#REF!</v>
      </c>
      <c r="K50" s="94" t="e">
        <f t="shared" si="29"/>
        <v>#REF!</v>
      </c>
      <c r="L50" s="94" t="e">
        <f t="shared" si="29"/>
        <v>#REF!</v>
      </c>
      <c r="M50" s="94" t="e">
        <f t="shared" si="29"/>
        <v>#REF!</v>
      </c>
      <c r="N50" s="94" t="e">
        <f t="shared" si="29"/>
        <v>#REF!</v>
      </c>
      <c r="O50" s="94" t="e">
        <f t="shared" si="29"/>
        <v>#REF!</v>
      </c>
      <c r="P50" s="94" t="e">
        <f t="shared" si="29"/>
        <v>#REF!</v>
      </c>
      <c r="Q50" s="94" t="e">
        <f t="shared" si="29"/>
        <v>#REF!</v>
      </c>
      <c r="R50" s="94" t="e">
        <f t="shared" si="29"/>
        <v>#REF!</v>
      </c>
      <c r="S50" s="94" t="e">
        <f t="shared" si="29"/>
        <v>#REF!</v>
      </c>
      <c r="T50" s="94" t="e">
        <f t="shared" si="29"/>
        <v>#REF!</v>
      </c>
      <c r="U50" s="94" t="e">
        <f t="shared" si="29"/>
        <v>#REF!</v>
      </c>
      <c r="V50" s="94" t="e">
        <f t="shared" si="29"/>
        <v>#REF!</v>
      </c>
      <c r="W50" s="94" t="e">
        <f t="shared" si="29"/>
        <v>#REF!</v>
      </c>
      <c r="X50" s="94">
        <f t="shared" si="29"/>
        <v>28334.097457638578</v>
      </c>
      <c r="Y50" s="94">
        <f t="shared" si="29"/>
        <v>27064.322498141901</v>
      </c>
      <c r="Z50" s="94">
        <f t="shared" si="29"/>
        <v>27232.959208880708</v>
      </c>
      <c r="AA50" s="94">
        <f t="shared" si="29"/>
        <v>28776.828581447138</v>
      </c>
      <c r="AB50" s="94">
        <f t="shared" si="29"/>
        <v>28409.075553625757</v>
      </c>
      <c r="AC50" s="96">
        <f t="shared" si="29"/>
        <v>29992.489015084502</v>
      </c>
      <c r="AD50" s="96">
        <f t="shared" si="29"/>
        <v>31257.900723456958</v>
      </c>
      <c r="AE50" s="96">
        <f t="shared" si="29"/>
        <v>31550.177233057795</v>
      </c>
      <c r="AF50" s="96">
        <f t="shared" si="29"/>
        <v>31789.754821416234</v>
      </c>
      <c r="AG50" s="96">
        <f t="shared" si="29"/>
        <v>31180.048556808084</v>
      </c>
      <c r="AH50" s="96">
        <f t="shared" si="29"/>
        <v>32829.827240597391</v>
      </c>
      <c r="AI50" s="96">
        <f t="shared" si="29"/>
        <v>33603.585731996776</v>
      </c>
      <c r="AJ50" s="96">
        <f t="shared" si="29"/>
        <v>34170.870164350868</v>
      </c>
      <c r="AK50" s="96">
        <f t="shared" si="29"/>
        <v>35861.773159714248</v>
      </c>
      <c r="AL50" s="96">
        <f t="shared" si="29"/>
        <v>36927.797279263214</v>
      </c>
      <c r="AM50" s="96">
        <f t="shared" si="29"/>
        <v>38536.96211325717</v>
      </c>
      <c r="AN50" s="96">
        <f t="shared" si="29"/>
        <v>38214.113244503285</v>
      </c>
      <c r="AO50" s="96">
        <f t="shared" si="29"/>
        <v>41511.802732637589</v>
      </c>
      <c r="AP50" s="96">
        <f t="shared" si="29"/>
        <v>41656.014230670422</v>
      </c>
      <c r="AQ50" s="96">
        <f t="shared" si="29"/>
        <v>39823.663075233089</v>
      </c>
      <c r="AR50" s="96">
        <f t="shared" si="29"/>
        <v>42150.352910956804</v>
      </c>
      <c r="AS50" s="96">
        <f t="shared" si="29"/>
        <v>43706.233291775061</v>
      </c>
      <c r="AT50" s="96">
        <f t="shared" si="29"/>
        <v>42757.770995895014</v>
      </c>
      <c r="AU50" s="96">
        <f t="shared" si="29"/>
        <v>40969.548482514379</v>
      </c>
      <c r="AV50" s="96">
        <f t="shared" si="29"/>
        <v>41356.638338961769</v>
      </c>
      <c r="AW50" s="96">
        <f t="shared" si="29"/>
        <v>41907.158583224547</v>
      </c>
      <c r="AX50" s="96">
        <f t="shared" si="29"/>
        <v>41613.650095753939</v>
      </c>
      <c r="AY50" s="96">
        <f t="shared" si="29"/>
        <v>41505.381231704741</v>
      </c>
      <c r="AZ50" s="96">
        <f t="shared" si="29"/>
        <v>42984.336814120361</v>
      </c>
      <c r="BA50" s="96">
        <f t="shared" si="29"/>
        <v>42665.808963749296</v>
      </c>
      <c r="BB50" s="96">
        <f t="shared" si="29"/>
        <v>45775.074725893457</v>
      </c>
      <c r="BC50" s="96">
        <f t="shared" si="29"/>
        <v>44293.914629549756</v>
      </c>
      <c r="BD50" s="96">
        <f>BD40-BD51</f>
        <v>46072.822468324084</v>
      </c>
      <c r="BE50" s="96">
        <f>BE40-BE51</f>
        <v>45642.346096557914</v>
      </c>
      <c r="BS50" s="75"/>
      <c r="CG50" s="75"/>
      <c r="CU50" s="75"/>
      <c r="DI50" s="75"/>
      <c r="DW50" s="75"/>
      <c r="EK50" s="75"/>
      <c r="EY50" s="75"/>
      <c r="FM50" s="75"/>
      <c r="GA50" s="75"/>
      <c r="GO50" s="75"/>
      <c r="HC50" s="75"/>
      <c r="HQ50" s="75"/>
      <c r="IE50" s="75"/>
      <c r="IS50" s="75"/>
      <c r="JG50" s="75"/>
      <c r="JU50" s="75"/>
      <c r="KI50" s="75"/>
      <c r="KW50" s="75"/>
      <c r="LK50" s="75"/>
      <c r="LY50" s="75"/>
      <c r="MM50" s="75"/>
      <c r="NA50" s="75"/>
      <c r="NO50" s="75"/>
      <c r="OC50" s="75"/>
      <c r="OQ50" s="75"/>
      <c r="PE50" s="75"/>
      <c r="PS50" s="75"/>
      <c r="QG50" s="75"/>
      <c r="QU50" s="75"/>
      <c r="RI50" s="75"/>
      <c r="RW50" s="75"/>
      <c r="SK50" s="75"/>
      <c r="SY50" s="75"/>
      <c r="TM50" s="75"/>
      <c r="UA50" s="75"/>
      <c r="UO50" s="75"/>
      <c r="VC50" s="75"/>
      <c r="VQ50" s="75"/>
      <c r="WE50" s="75"/>
      <c r="WS50" s="75"/>
      <c r="XG50" s="75"/>
      <c r="XU50" s="75"/>
      <c r="YI50" s="75"/>
      <c r="YW50" s="75"/>
      <c r="ZK50" s="75"/>
      <c r="ZY50" s="75"/>
      <c r="AAM50" s="75"/>
      <c r="ABA50" s="75"/>
      <c r="ABO50" s="75"/>
      <c r="ACC50" s="75"/>
      <c r="ACQ50" s="75"/>
      <c r="ADE50" s="75"/>
      <c r="ADS50" s="75"/>
      <c r="AEG50" s="75"/>
      <c r="AEU50" s="75"/>
      <c r="AFI50" s="75"/>
      <c r="AFW50" s="75"/>
      <c r="AGK50" s="75"/>
      <c r="AGY50" s="75"/>
      <c r="AHM50" s="75"/>
      <c r="AIA50" s="75"/>
      <c r="AIO50" s="75"/>
      <c r="AJC50" s="75"/>
      <c r="AJQ50" s="75"/>
      <c r="AKE50" s="75"/>
      <c r="AKS50" s="75"/>
      <c r="ALG50" s="75"/>
      <c r="ALU50" s="75"/>
      <c r="AMI50" s="75"/>
      <c r="AMW50" s="75"/>
      <c r="ANK50" s="75"/>
      <c r="ANY50" s="75"/>
      <c r="AOM50" s="75"/>
      <c r="APA50" s="75"/>
      <c r="APO50" s="75"/>
      <c r="AQC50" s="75"/>
      <c r="AQQ50" s="75"/>
      <c r="ARE50" s="75"/>
      <c r="ARS50" s="75"/>
      <c r="ASG50" s="75"/>
      <c r="ASU50" s="75"/>
      <c r="ATI50" s="75"/>
      <c r="ATW50" s="75"/>
      <c r="AUK50" s="75"/>
      <c r="AUY50" s="75"/>
      <c r="AVM50" s="75"/>
      <c r="AWA50" s="75"/>
      <c r="AWO50" s="75"/>
      <c r="AXC50" s="75"/>
      <c r="AXQ50" s="75"/>
      <c r="AYE50" s="75"/>
      <c r="AYS50" s="75"/>
      <c r="AZG50" s="75"/>
      <c r="AZU50" s="75"/>
      <c r="BAI50" s="75"/>
      <c r="BAW50" s="75"/>
      <c r="BBK50" s="75"/>
      <c r="BBY50" s="75"/>
      <c r="BCM50" s="75"/>
      <c r="BDA50" s="75"/>
      <c r="BDO50" s="75"/>
      <c r="BEC50" s="75"/>
      <c r="BEQ50" s="75"/>
      <c r="BFE50" s="75"/>
      <c r="BFS50" s="75"/>
      <c r="BGG50" s="75"/>
      <c r="BGU50" s="75"/>
      <c r="BHI50" s="75"/>
      <c r="BHW50" s="75"/>
      <c r="BIK50" s="75"/>
      <c r="BIY50" s="75"/>
      <c r="BJM50" s="75"/>
      <c r="BKA50" s="75"/>
      <c r="BKO50" s="75"/>
      <c r="BLC50" s="75"/>
      <c r="BLQ50" s="75"/>
      <c r="BME50" s="75"/>
      <c r="BMS50" s="75"/>
      <c r="BNG50" s="75"/>
      <c r="BNU50" s="75"/>
      <c r="BOI50" s="75"/>
      <c r="BOW50" s="75"/>
      <c r="BPK50" s="75"/>
      <c r="BPY50" s="75"/>
      <c r="BQM50" s="75"/>
      <c r="BRA50" s="75"/>
      <c r="BRO50" s="75"/>
      <c r="BSC50" s="75"/>
      <c r="BSQ50" s="75"/>
      <c r="BTE50" s="75"/>
      <c r="BTS50" s="75"/>
      <c r="BUG50" s="75"/>
      <c r="BUU50" s="75"/>
      <c r="BVI50" s="75"/>
      <c r="BVW50" s="75"/>
      <c r="BWK50" s="75"/>
      <c r="BWY50" s="75"/>
      <c r="BXM50" s="75"/>
      <c r="BYA50" s="75"/>
      <c r="BYO50" s="75"/>
      <c r="BZC50" s="75"/>
      <c r="BZQ50" s="75"/>
      <c r="CAE50" s="75"/>
      <c r="CAS50" s="75"/>
      <c r="CBG50" s="75"/>
      <c r="CBU50" s="75"/>
      <c r="CCI50" s="75"/>
      <c r="CCW50" s="75"/>
      <c r="CDK50" s="75"/>
      <c r="CDY50" s="75"/>
      <c r="CEM50" s="75"/>
      <c r="CFA50" s="75"/>
      <c r="CFO50" s="75"/>
      <c r="CGC50" s="75"/>
      <c r="CGQ50" s="75"/>
      <c r="CHE50" s="75"/>
      <c r="CHS50" s="75"/>
      <c r="CIG50" s="75"/>
      <c r="CIU50" s="75"/>
      <c r="CJI50" s="75"/>
      <c r="CJW50" s="75"/>
      <c r="CKK50" s="75"/>
      <c r="CKY50" s="75"/>
      <c r="CLM50" s="75"/>
      <c r="CMA50" s="75"/>
      <c r="CMO50" s="75"/>
      <c r="CNC50" s="75"/>
      <c r="CNQ50" s="75"/>
      <c r="COE50" s="75"/>
      <c r="COS50" s="75"/>
      <c r="CPG50" s="75"/>
      <c r="CPU50" s="75"/>
      <c r="CQI50" s="75"/>
      <c r="CQW50" s="75"/>
      <c r="CRK50" s="75"/>
      <c r="CRY50" s="75"/>
      <c r="CSM50" s="75"/>
      <c r="CTA50" s="75"/>
      <c r="CTO50" s="75"/>
      <c r="CUC50" s="75"/>
      <c r="CUQ50" s="75"/>
      <c r="CVE50" s="75"/>
      <c r="CVS50" s="75"/>
      <c r="CWG50" s="75"/>
      <c r="CWU50" s="75"/>
      <c r="CXI50" s="75"/>
      <c r="CXW50" s="75"/>
      <c r="CYK50" s="75"/>
      <c r="CYY50" s="75"/>
      <c r="CZM50" s="75"/>
      <c r="DAA50" s="75"/>
      <c r="DAO50" s="75"/>
      <c r="DBC50" s="75"/>
      <c r="DBQ50" s="75"/>
      <c r="DCE50" s="75"/>
      <c r="DCS50" s="75"/>
      <c r="DDG50" s="75"/>
      <c r="DDU50" s="75"/>
      <c r="DEI50" s="75"/>
      <c r="DEW50" s="75"/>
      <c r="DFK50" s="75"/>
      <c r="DFY50" s="75"/>
      <c r="DGM50" s="75"/>
      <c r="DHA50" s="75"/>
      <c r="DHO50" s="75"/>
      <c r="DIC50" s="75"/>
      <c r="DIQ50" s="75"/>
      <c r="DJE50" s="75"/>
      <c r="DJS50" s="75"/>
      <c r="DKG50" s="75"/>
      <c r="DKU50" s="75"/>
      <c r="DLI50" s="75"/>
      <c r="DLW50" s="75"/>
      <c r="DMK50" s="75"/>
      <c r="DMY50" s="75"/>
      <c r="DNM50" s="75"/>
      <c r="DOA50" s="75"/>
      <c r="DOO50" s="75"/>
      <c r="DPC50" s="75"/>
      <c r="DPQ50" s="75"/>
      <c r="DQE50" s="75"/>
      <c r="DQS50" s="75"/>
      <c r="DRG50" s="75"/>
      <c r="DRU50" s="75"/>
      <c r="DSI50" s="75"/>
      <c r="DSW50" s="75"/>
      <c r="DTK50" s="75"/>
      <c r="DTY50" s="75"/>
      <c r="DUM50" s="75"/>
      <c r="DVA50" s="75"/>
      <c r="DVO50" s="75"/>
      <c r="DWC50" s="75"/>
      <c r="DWQ50" s="75"/>
      <c r="DXE50" s="75"/>
      <c r="DXS50" s="75"/>
      <c r="DYG50" s="75"/>
      <c r="DYU50" s="75"/>
      <c r="DZI50" s="75"/>
      <c r="DZW50" s="75"/>
      <c r="EAK50" s="75"/>
      <c r="EAY50" s="75"/>
      <c r="EBM50" s="75"/>
      <c r="ECA50" s="75"/>
      <c r="ECO50" s="75"/>
      <c r="EDC50" s="75"/>
      <c r="EDQ50" s="75"/>
      <c r="EEE50" s="75"/>
      <c r="EES50" s="75"/>
      <c r="EFG50" s="75"/>
      <c r="EFU50" s="75"/>
      <c r="EGI50" s="75"/>
      <c r="EGW50" s="75"/>
      <c r="EHK50" s="75"/>
      <c r="EHY50" s="75"/>
      <c r="EIM50" s="75"/>
      <c r="EJA50" s="75"/>
      <c r="EJO50" s="75"/>
      <c r="EKC50" s="75"/>
      <c r="EKQ50" s="75"/>
      <c r="ELE50" s="75"/>
      <c r="ELS50" s="75"/>
      <c r="EMG50" s="75"/>
      <c r="EMU50" s="75"/>
      <c r="ENI50" s="75"/>
      <c r="ENW50" s="75"/>
      <c r="EOK50" s="75"/>
      <c r="EOY50" s="75"/>
      <c r="EPM50" s="75"/>
      <c r="EQA50" s="75"/>
      <c r="EQO50" s="75"/>
      <c r="ERC50" s="75"/>
      <c r="ERQ50" s="75"/>
      <c r="ESE50" s="75"/>
      <c r="ESS50" s="75"/>
      <c r="ETG50" s="75"/>
      <c r="ETU50" s="75"/>
      <c r="EUI50" s="75"/>
      <c r="EUW50" s="75"/>
      <c r="EVK50" s="75"/>
      <c r="EVY50" s="75"/>
      <c r="EWM50" s="75"/>
      <c r="EXA50" s="75"/>
      <c r="EXO50" s="75"/>
      <c r="EYC50" s="75"/>
      <c r="EYQ50" s="75"/>
      <c r="EZE50" s="75"/>
      <c r="EZS50" s="75"/>
      <c r="FAG50" s="75"/>
      <c r="FAU50" s="75"/>
      <c r="FBI50" s="75"/>
      <c r="FBW50" s="75"/>
      <c r="FCK50" s="75"/>
      <c r="FCY50" s="75"/>
      <c r="FDM50" s="75"/>
      <c r="FEA50" s="75"/>
      <c r="FEO50" s="75"/>
      <c r="FFC50" s="75"/>
      <c r="FFQ50" s="75"/>
      <c r="FGE50" s="75"/>
      <c r="FGS50" s="75"/>
      <c r="FHG50" s="75"/>
      <c r="FHU50" s="75"/>
      <c r="FII50" s="75"/>
      <c r="FIW50" s="75"/>
      <c r="FJK50" s="75"/>
      <c r="FJY50" s="75"/>
      <c r="FKM50" s="75"/>
      <c r="FLA50" s="75"/>
      <c r="FLO50" s="75"/>
      <c r="FMC50" s="75"/>
      <c r="FMQ50" s="75"/>
      <c r="FNE50" s="75"/>
      <c r="FNS50" s="75"/>
      <c r="FOG50" s="75"/>
      <c r="FOU50" s="75"/>
      <c r="FPI50" s="75"/>
      <c r="FPW50" s="75"/>
      <c r="FQK50" s="75"/>
      <c r="FQY50" s="75"/>
      <c r="FRM50" s="75"/>
      <c r="FSA50" s="75"/>
      <c r="FSO50" s="75"/>
      <c r="FTC50" s="75"/>
      <c r="FTQ50" s="75"/>
      <c r="FUE50" s="75"/>
      <c r="FUS50" s="75"/>
      <c r="FVG50" s="75"/>
      <c r="FVU50" s="75"/>
      <c r="FWI50" s="75"/>
      <c r="FWW50" s="75"/>
      <c r="FXK50" s="75"/>
      <c r="FXY50" s="75"/>
      <c r="FYM50" s="75"/>
      <c r="FZA50" s="75"/>
      <c r="FZO50" s="75"/>
      <c r="GAC50" s="75"/>
      <c r="GAQ50" s="75"/>
      <c r="GBE50" s="75"/>
      <c r="GBS50" s="75"/>
      <c r="GCG50" s="75"/>
      <c r="GCU50" s="75"/>
      <c r="GDI50" s="75"/>
      <c r="GDW50" s="75"/>
      <c r="GEK50" s="75"/>
      <c r="GEY50" s="75"/>
      <c r="GFM50" s="75"/>
      <c r="GGA50" s="75"/>
      <c r="GGO50" s="75"/>
      <c r="GHC50" s="75"/>
      <c r="GHQ50" s="75"/>
      <c r="GIE50" s="75"/>
      <c r="GIS50" s="75"/>
      <c r="GJG50" s="75"/>
      <c r="GJU50" s="75"/>
      <c r="GKI50" s="75"/>
      <c r="GKW50" s="75"/>
      <c r="GLK50" s="75"/>
      <c r="GLY50" s="75"/>
      <c r="GMM50" s="75"/>
      <c r="GNA50" s="75"/>
      <c r="GNO50" s="75"/>
      <c r="GOC50" s="75"/>
      <c r="GOQ50" s="75"/>
      <c r="GPE50" s="75"/>
      <c r="GPS50" s="75"/>
      <c r="GQG50" s="75"/>
      <c r="GQU50" s="75"/>
      <c r="GRI50" s="75"/>
      <c r="GRW50" s="75"/>
      <c r="GSK50" s="75"/>
      <c r="GSY50" s="75"/>
      <c r="GTM50" s="75"/>
      <c r="GUA50" s="75"/>
      <c r="GUO50" s="75"/>
      <c r="GVC50" s="75"/>
      <c r="GVQ50" s="75"/>
      <c r="GWE50" s="75"/>
      <c r="GWS50" s="75"/>
      <c r="GXG50" s="75"/>
      <c r="GXU50" s="75"/>
      <c r="GYI50" s="75"/>
      <c r="GYW50" s="75"/>
      <c r="GZK50" s="75"/>
      <c r="GZY50" s="75"/>
      <c r="HAM50" s="75"/>
      <c r="HBA50" s="75"/>
      <c r="HBO50" s="75"/>
      <c r="HCC50" s="75"/>
      <c r="HCQ50" s="75"/>
      <c r="HDE50" s="75"/>
      <c r="HDS50" s="75"/>
      <c r="HEG50" s="75"/>
      <c r="HEU50" s="75"/>
      <c r="HFI50" s="75"/>
      <c r="HFW50" s="75"/>
      <c r="HGK50" s="75"/>
      <c r="HGY50" s="75"/>
      <c r="HHM50" s="75"/>
      <c r="HIA50" s="75"/>
      <c r="HIO50" s="75"/>
      <c r="HJC50" s="75"/>
      <c r="HJQ50" s="75"/>
      <c r="HKE50" s="75"/>
      <c r="HKS50" s="75"/>
      <c r="HLG50" s="75"/>
      <c r="HLU50" s="75"/>
      <c r="HMI50" s="75"/>
      <c r="HMW50" s="75"/>
      <c r="HNK50" s="75"/>
      <c r="HNY50" s="75"/>
      <c r="HOM50" s="75"/>
      <c r="HPA50" s="75"/>
      <c r="HPO50" s="75"/>
      <c r="HQC50" s="75"/>
      <c r="HQQ50" s="75"/>
      <c r="HRE50" s="75"/>
      <c r="HRS50" s="75"/>
      <c r="HSG50" s="75"/>
      <c r="HSU50" s="75"/>
      <c r="HTI50" s="75"/>
      <c r="HTW50" s="75"/>
      <c r="HUK50" s="75"/>
      <c r="HUY50" s="75"/>
      <c r="HVM50" s="75"/>
      <c r="HWA50" s="75"/>
      <c r="HWO50" s="75"/>
      <c r="HXC50" s="75"/>
      <c r="HXQ50" s="75"/>
      <c r="HYE50" s="75"/>
      <c r="HYS50" s="75"/>
      <c r="HZG50" s="75"/>
      <c r="HZU50" s="75"/>
      <c r="IAI50" s="75"/>
      <c r="IAW50" s="75"/>
      <c r="IBK50" s="75"/>
      <c r="IBY50" s="75"/>
      <c r="ICM50" s="75"/>
      <c r="IDA50" s="75"/>
      <c r="IDO50" s="75"/>
      <c r="IEC50" s="75"/>
      <c r="IEQ50" s="75"/>
      <c r="IFE50" s="75"/>
      <c r="IFS50" s="75"/>
      <c r="IGG50" s="75"/>
      <c r="IGU50" s="75"/>
      <c r="IHI50" s="75"/>
      <c r="IHW50" s="75"/>
      <c r="IIK50" s="75"/>
      <c r="IIY50" s="75"/>
      <c r="IJM50" s="75"/>
      <c r="IKA50" s="75"/>
      <c r="IKO50" s="75"/>
      <c r="ILC50" s="75"/>
      <c r="ILQ50" s="75"/>
      <c r="IME50" s="75"/>
      <c r="IMS50" s="75"/>
      <c r="ING50" s="75"/>
      <c r="INU50" s="75"/>
      <c r="IOI50" s="75"/>
      <c r="IOW50" s="75"/>
      <c r="IPK50" s="75"/>
      <c r="IPY50" s="75"/>
      <c r="IQM50" s="75"/>
      <c r="IRA50" s="75"/>
      <c r="IRO50" s="75"/>
      <c r="ISC50" s="75"/>
      <c r="ISQ50" s="75"/>
      <c r="ITE50" s="75"/>
      <c r="ITS50" s="75"/>
      <c r="IUG50" s="75"/>
      <c r="IUU50" s="75"/>
      <c r="IVI50" s="75"/>
      <c r="IVW50" s="75"/>
      <c r="IWK50" s="75"/>
      <c r="IWY50" s="75"/>
      <c r="IXM50" s="75"/>
      <c r="IYA50" s="75"/>
      <c r="IYO50" s="75"/>
      <c r="IZC50" s="75"/>
      <c r="IZQ50" s="75"/>
      <c r="JAE50" s="75"/>
      <c r="JAS50" s="75"/>
      <c r="JBG50" s="75"/>
      <c r="JBU50" s="75"/>
      <c r="JCI50" s="75"/>
      <c r="JCW50" s="75"/>
      <c r="JDK50" s="75"/>
      <c r="JDY50" s="75"/>
      <c r="JEM50" s="75"/>
      <c r="JFA50" s="75"/>
      <c r="JFO50" s="75"/>
      <c r="JGC50" s="75"/>
      <c r="JGQ50" s="75"/>
      <c r="JHE50" s="75"/>
      <c r="JHS50" s="75"/>
      <c r="JIG50" s="75"/>
      <c r="JIU50" s="75"/>
      <c r="JJI50" s="75"/>
      <c r="JJW50" s="75"/>
      <c r="JKK50" s="75"/>
      <c r="JKY50" s="75"/>
      <c r="JLM50" s="75"/>
      <c r="JMA50" s="75"/>
      <c r="JMO50" s="75"/>
      <c r="JNC50" s="75"/>
      <c r="JNQ50" s="75"/>
      <c r="JOE50" s="75"/>
      <c r="JOS50" s="75"/>
      <c r="JPG50" s="75"/>
      <c r="JPU50" s="75"/>
      <c r="JQI50" s="75"/>
      <c r="JQW50" s="75"/>
      <c r="JRK50" s="75"/>
      <c r="JRY50" s="75"/>
      <c r="JSM50" s="75"/>
      <c r="JTA50" s="75"/>
      <c r="JTO50" s="75"/>
      <c r="JUC50" s="75"/>
      <c r="JUQ50" s="75"/>
      <c r="JVE50" s="75"/>
      <c r="JVS50" s="75"/>
      <c r="JWG50" s="75"/>
      <c r="JWU50" s="75"/>
      <c r="JXI50" s="75"/>
      <c r="JXW50" s="75"/>
      <c r="JYK50" s="75"/>
      <c r="JYY50" s="75"/>
      <c r="JZM50" s="75"/>
      <c r="KAA50" s="75"/>
      <c r="KAO50" s="75"/>
      <c r="KBC50" s="75"/>
      <c r="KBQ50" s="75"/>
      <c r="KCE50" s="75"/>
      <c r="KCS50" s="75"/>
      <c r="KDG50" s="75"/>
      <c r="KDU50" s="75"/>
      <c r="KEI50" s="75"/>
      <c r="KEW50" s="75"/>
      <c r="KFK50" s="75"/>
      <c r="KFY50" s="75"/>
      <c r="KGM50" s="75"/>
      <c r="KHA50" s="75"/>
      <c r="KHO50" s="75"/>
      <c r="KIC50" s="75"/>
      <c r="KIQ50" s="75"/>
      <c r="KJE50" s="75"/>
      <c r="KJS50" s="75"/>
      <c r="KKG50" s="75"/>
      <c r="KKU50" s="75"/>
      <c r="KLI50" s="75"/>
      <c r="KLW50" s="75"/>
      <c r="KMK50" s="75"/>
      <c r="KMY50" s="75"/>
      <c r="KNM50" s="75"/>
      <c r="KOA50" s="75"/>
      <c r="KOO50" s="75"/>
      <c r="KPC50" s="75"/>
      <c r="KPQ50" s="75"/>
      <c r="KQE50" s="75"/>
      <c r="KQS50" s="75"/>
      <c r="KRG50" s="75"/>
      <c r="KRU50" s="75"/>
      <c r="KSI50" s="75"/>
      <c r="KSW50" s="75"/>
      <c r="KTK50" s="75"/>
      <c r="KTY50" s="75"/>
      <c r="KUM50" s="75"/>
      <c r="KVA50" s="75"/>
      <c r="KVO50" s="75"/>
      <c r="KWC50" s="75"/>
      <c r="KWQ50" s="75"/>
      <c r="KXE50" s="75"/>
      <c r="KXS50" s="75"/>
      <c r="KYG50" s="75"/>
      <c r="KYU50" s="75"/>
      <c r="KZI50" s="75"/>
      <c r="KZW50" s="75"/>
      <c r="LAK50" s="75"/>
      <c r="LAY50" s="75"/>
      <c r="LBM50" s="75"/>
      <c r="LCA50" s="75"/>
      <c r="LCO50" s="75"/>
      <c r="LDC50" s="75"/>
      <c r="LDQ50" s="75"/>
      <c r="LEE50" s="75"/>
      <c r="LES50" s="75"/>
      <c r="LFG50" s="75"/>
      <c r="LFU50" s="75"/>
      <c r="LGI50" s="75"/>
      <c r="LGW50" s="75"/>
      <c r="LHK50" s="75"/>
      <c r="LHY50" s="75"/>
      <c r="LIM50" s="75"/>
      <c r="LJA50" s="75"/>
      <c r="LJO50" s="75"/>
      <c r="LKC50" s="75"/>
      <c r="LKQ50" s="75"/>
      <c r="LLE50" s="75"/>
      <c r="LLS50" s="75"/>
      <c r="LMG50" s="75"/>
      <c r="LMU50" s="75"/>
      <c r="LNI50" s="75"/>
      <c r="LNW50" s="75"/>
      <c r="LOK50" s="75"/>
      <c r="LOY50" s="75"/>
      <c r="LPM50" s="75"/>
      <c r="LQA50" s="75"/>
      <c r="LQO50" s="75"/>
      <c r="LRC50" s="75"/>
      <c r="LRQ50" s="75"/>
      <c r="LSE50" s="75"/>
      <c r="LSS50" s="75"/>
      <c r="LTG50" s="75"/>
      <c r="LTU50" s="75"/>
      <c r="LUI50" s="75"/>
      <c r="LUW50" s="75"/>
      <c r="LVK50" s="75"/>
      <c r="LVY50" s="75"/>
      <c r="LWM50" s="75"/>
      <c r="LXA50" s="75"/>
      <c r="LXO50" s="75"/>
      <c r="LYC50" s="75"/>
      <c r="LYQ50" s="75"/>
      <c r="LZE50" s="75"/>
      <c r="LZS50" s="75"/>
      <c r="MAG50" s="75"/>
      <c r="MAU50" s="75"/>
      <c r="MBI50" s="75"/>
      <c r="MBW50" s="75"/>
      <c r="MCK50" s="75"/>
      <c r="MCY50" s="75"/>
      <c r="MDM50" s="75"/>
      <c r="MEA50" s="75"/>
      <c r="MEO50" s="75"/>
      <c r="MFC50" s="75"/>
      <c r="MFQ50" s="75"/>
      <c r="MGE50" s="75"/>
      <c r="MGS50" s="75"/>
      <c r="MHG50" s="75"/>
      <c r="MHU50" s="75"/>
      <c r="MII50" s="75"/>
      <c r="MIW50" s="75"/>
      <c r="MJK50" s="75"/>
      <c r="MJY50" s="75"/>
      <c r="MKM50" s="75"/>
      <c r="MLA50" s="75"/>
      <c r="MLO50" s="75"/>
      <c r="MMC50" s="75"/>
      <c r="MMQ50" s="75"/>
      <c r="MNE50" s="75"/>
      <c r="MNS50" s="75"/>
      <c r="MOG50" s="75"/>
      <c r="MOU50" s="75"/>
      <c r="MPI50" s="75"/>
      <c r="MPW50" s="75"/>
      <c r="MQK50" s="75"/>
      <c r="MQY50" s="75"/>
      <c r="MRM50" s="75"/>
      <c r="MSA50" s="75"/>
      <c r="MSO50" s="75"/>
      <c r="MTC50" s="75"/>
      <c r="MTQ50" s="75"/>
      <c r="MUE50" s="75"/>
      <c r="MUS50" s="75"/>
      <c r="MVG50" s="75"/>
      <c r="MVU50" s="75"/>
      <c r="MWI50" s="75"/>
      <c r="MWW50" s="75"/>
      <c r="MXK50" s="75"/>
      <c r="MXY50" s="75"/>
      <c r="MYM50" s="75"/>
      <c r="MZA50" s="75"/>
      <c r="MZO50" s="75"/>
      <c r="NAC50" s="75"/>
      <c r="NAQ50" s="75"/>
      <c r="NBE50" s="75"/>
      <c r="NBS50" s="75"/>
      <c r="NCG50" s="75"/>
      <c r="NCU50" s="75"/>
      <c r="NDI50" s="75"/>
      <c r="NDW50" s="75"/>
      <c r="NEK50" s="75"/>
      <c r="NEY50" s="75"/>
      <c r="NFM50" s="75"/>
      <c r="NGA50" s="75"/>
      <c r="NGO50" s="75"/>
      <c r="NHC50" s="75"/>
      <c r="NHQ50" s="75"/>
      <c r="NIE50" s="75"/>
      <c r="NIS50" s="75"/>
      <c r="NJG50" s="75"/>
      <c r="NJU50" s="75"/>
      <c r="NKI50" s="75"/>
      <c r="NKW50" s="75"/>
      <c r="NLK50" s="75"/>
      <c r="NLY50" s="75"/>
      <c r="NMM50" s="75"/>
      <c r="NNA50" s="75"/>
      <c r="NNO50" s="75"/>
      <c r="NOC50" s="75"/>
      <c r="NOQ50" s="75"/>
      <c r="NPE50" s="75"/>
      <c r="NPS50" s="75"/>
      <c r="NQG50" s="75"/>
      <c r="NQU50" s="75"/>
      <c r="NRI50" s="75"/>
      <c r="NRW50" s="75"/>
      <c r="NSK50" s="75"/>
      <c r="NSY50" s="75"/>
      <c r="NTM50" s="75"/>
      <c r="NUA50" s="75"/>
      <c r="NUO50" s="75"/>
      <c r="NVC50" s="75"/>
      <c r="NVQ50" s="75"/>
      <c r="NWE50" s="75"/>
      <c r="NWS50" s="75"/>
      <c r="NXG50" s="75"/>
      <c r="NXU50" s="75"/>
      <c r="NYI50" s="75"/>
      <c r="NYW50" s="75"/>
      <c r="NZK50" s="75"/>
      <c r="NZY50" s="75"/>
      <c r="OAM50" s="75"/>
      <c r="OBA50" s="75"/>
      <c r="OBO50" s="75"/>
      <c r="OCC50" s="75"/>
      <c r="OCQ50" s="75"/>
      <c r="ODE50" s="75"/>
      <c r="ODS50" s="75"/>
      <c r="OEG50" s="75"/>
      <c r="OEU50" s="75"/>
      <c r="OFI50" s="75"/>
      <c r="OFW50" s="75"/>
      <c r="OGK50" s="75"/>
      <c r="OGY50" s="75"/>
      <c r="OHM50" s="75"/>
      <c r="OIA50" s="75"/>
      <c r="OIO50" s="75"/>
      <c r="OJC50" s="75"/>
      <c r="OJQ50" s="75"/>
      <c r="OKE50" s="75"/>
      <c r="OKS50" s="75"/>
      <c r="OLG50" s="75"/>
      <c r="OLU50" s="75"/>
      <c r="OMI50" s="75"/>
      <c r="OMW50" s="75"/>
      <c r="ONK50" s="75"/>
      <c r="ONY50" s="75"/>
      <c r="OOM50" s="75"/>
      <c r="OPA50" s="75"/>
      <c r="OPO50" s="75"/>
      <c r="OQC50" s="75"/>
      <c r="OQQ50" s="75"/>
      <c r="ORE50" s="75"/>
      <c r="ORS50" s="75"/>
      <c r="OSG50" s="75"/>
      <c r="OSU50" s="75"/>
      <c r="OTI50" s="75"/>
      <c r="OTW50" s="75"/>
      <c r="OUK50" s="75"/>
      <c r="OUY50" s="75"/>
      <c r="OVM50" s="75"/>
      <c r="OWA50" s="75"/>
      <c r="OWO50" s="75"/>
      <c r="OXC50" s="75"/>
      <c r="OXQ50" s="75"/>
      <c r="OYE50" s="75"/>
      <c r="OYS50" s="75"/>
      <c r="OZG50" s="75"/>
      <c r="OZU50" s="75"/>
      <c r="PAI50" s="75"/>
      <c r="PAW50" s="75"/>
      <c r="PBK50" s="75"/>
      <c r="PBY50" s="75"/>
      <c r="PCM50" s="75"/>
      <c r="PDA50" s="75"/>
      <c r="PDO50" s="75"/>
      <c r="PEC50" s="75"/>
      <c r="PEQ50" s="75"/>
      <c r="PFE50" s="75"/>
      <c r="PFS50" s="75"/>
      <c r="PGG50" s="75"/>
      <c r="PGU50" s="75"/>
      <c r="PHI50" s="75"/>
      <c r="PHW50" s="75"/>
      <c r="PIK50" s="75"/>
      <c r="PIY50" s="75"/>
      <c r="PJM50" s="75"/>
      <c r="PKA50" s="75"/>
      <c r="PKO50" s="75"/>
      <c r="PLC50" s="75"/>
      <c r="PLQ50" s="75"/>
      <c r="PME50" s="75"/>
      <c r="PMS50" s="75"/>
      <c r="PNG50" s="75"/>
      <c r="PNU50" s="75"/>
      <c r="POI50" s="75"/>
      <c r="POW50" s="75"/>
      <c r="PPK50" s="75"/>
      <c r="PPY50" s="75"/>
      <c r="PQM50" s="75"/>
      <c r="PRA50" s="75"/>
      <c r="PRO50" s="75"/>
      <c r="PSC50" s="75"/>
      <c r="PSQ50" s="75"/>
      <c r="PTE50" s="75"/>
      <c r="PTS50" s="75"/>
      <c r="PUG50" s="75"/>
      <c r="PUU50" s="75"/>
      <c r="PVI50" s="75"/>
      <c r="PVW50" s="75"/>
      <c r="PWK50" s="75"/>
      <c r="PWY50" s="75"/>
      <c r="PXM50" s="75"/>
      <c r="PYA50" s="75"/>
      <c r="PYO50" s="75"/>
      <c r="PZC50" s="75"/>
      <c r="PZQ50" s="75"/>
      <c r="QAE50" s="75"/>
      <c r="QAS50" s="75"/>
      <c r="QBG50" s="75"/>
      <c r="QBU50" s="75"/>
      <c r="QCI50" s="75"/>
      <c r="QCW50" s="75"/>
      <c r="QDK50" s="75"/>
      <c r="QDY50" s="75"/>
      <c r="QEM50" s="75"/>
      <c r="QFA50" s="75"/>
      <c r="QFO50" s="75"/>
      <c r="QGC50" s="75"/>
      <c r="QGQ50" s="75"/>
      <c r="QHE50" s="75"/>
      <c r="QHS50" s="75"/>
      <c r="QIG50" s="75"/>
      <c r="QIU50" s="75"/>
      <c r="QJI50" s="75"/>
      <c r="QJW50" s="75"/>
      <c r="QKK50" s="75"/>
      <c r="QKY50" s="75"/>
      <c r="QLM50" s="75"/>
      <c r="QMA50" s="75"/>
      <c r="QMO50" s="75"/>
      <c r="QNC50" s="75"/>
      <c r="QNQ50" s="75"/>
      <c r="QOE50" s="75"/>
      <c r="QOS50" s="75"/>
      <c r="QPG50" s="75"/>
      <c r="QPU50" s="75"/>
      <c r="QQI50" s="75"/>
      <c r="QQW50" s="75"/>
      <c r="QRK50" s="75"/>
      <c r="QRY50" s="75"/>
      <c r="QSM50" s="75"/>
      <c r="QTA50" s="75"/>
      <c r="QTO50" s="75"/>
      <c r="QUC50" s="75"/>
      <c r="QUQ50" s="75"/>
      <c r="QVE50" s="75"/>
      <c r="QVS50" s="75"/>
      <c r="QWG50" s="75"/>
      <c r="QWU50" s="75"/>
      <c r="QXI50" s="75"/>
      <c r="QXW50" s="75"/>
      <c r="QYK50" s="75"/>
      <c r="QYY50" s="75"/>
      <c r="QZM50" s="75"/>
      <c r="RAA50" s="75"/>
      <c r="RAO50" s="75"/>
      <c r="RBC50" s="75"/>
      <c r="RBQ50" s="75"/>
      <c r="RCE50" s="75"/>
      <c r="RCS50" s="75"/>
      <c r="RDG50" s="75"/>
      <c r="RDU50" s="75"/>
      <c r="REI50" s="75"/>
      <c r="REW50" s="75"/>
      <c r="RFK50" s="75"/>
      <c r="RFY50" s="75"/>
      <c r="RGM50" s="75"/>
      <c r="RHA50" s="75"/>
      <c r="RHO50" s="75"/>
      <c r="RIC50" s="75"/>
      <c r="RIQ50" s="75"/>
      <c r="RJE50" s="75"/>
      <c r="RJS50" s="75"/>
      <c r="RKG50" s="75"/>
      <c r="RKU50" s="75"/>
      <c r="RLI50" s="75"/>
      <c r="RLW50" s="75"/>
      <c r="RMK50" s="75"/>
      <c r="RMY50" s="75"/>
      <c r="RNM50" s="75"/>
      <c r="ROA50" s="75"/>
      <c r="ROO50" s="75"/>
      <c r="RPC50" s="75"/>
      <c r="RPQ50" s="75"/>
      <c r="RQE50" s="75"/>
      <c r="RQS50" s="75"/>
      <c r="RRG50" s="75"/>
      <c r="RRU50" s="75"/>
      <c r="RSI50" s="75"/>
      <c r="RSW50" s="75"/>
      <c r="RTK50" s="75"/>
      <c r="RTY50" s="75"/>
      <c r="RUM50" s="75"/>
      <c r="RVA50" s="75"/>
      <c r="RVO50" s="75"/>
      <c r="RWC50" s="75"/>
      <c r="RWQ50" s="75"/>
      <c r="RXE50" s="75"/>
      <c r="RXS50" s="75"/>
      <c r="RYG50" s="75"/>
      <c r="RYU50" s="75"/>
      <c r="RZI50" s="75"/>
      <c r="RZW50" s="75"/>
      <c r="SAK50" s="75"/>
      <c r="SAY50" s="75"/>
      <c r="SBM50" s="75"/>
      <c r="SCA50" s="75"/>
      <c r="SCO50" s="75"/>
      <c r="SDC50" s="75"/>
      <c r="SDQ50" s="75"/>
      <c r="SEE50" s="75"/>
      <c r="SES50" s="75"/>
      <c r="SFG50" s="75"/>
      <c r="SFU50" s="75"/>
      <c r="SGI50" s="75"/>
      <c r="SGW50" s="75"/>
      <c r="SHK50" s="75"/>
      <c r="SHY50" s="75"/>
      <c r="SIM50" s="75"/>
      <c r="SJA50" s="75"/>
      <c r="SJO50" s="75"/>
      <c r="SKC50" s="75"/>
      <c r="SKQ50" s="75"/>
      <c r="SLE50" s="75"/>
      <c r="SLS50" s="75"/>
      <c r="SMG50" s="75"/>
      <c r="SMU50" s="75"/>
      <c r="SNI50" s="75"/>
      <c r="SNW50" s="75"/>
      <c r="SOK50" s="75"/>
      <c r="SOY50" s="75"/>
      <c r="SPM50" s="75"/>
      <c r="SQA50" s="75"/>
      <c r="SQO50" s="75"/>
      <c r="SRC50" s="75"/>
      <c r="SRQ50" s="75"/>
      <c r="SSE50" s="75"/>
      <c r="SSS50" s="75"/>
      <c r="STG50" s="75"/>
      <c r="STU50" s="75"/>
      <c r="SUI50" s="75"/>
      <c r="SUW50" s="75"/>
      <c r="SVK50" s="75"/>
      <c r="SVY50" s="75"/>
      <c r="SWM50" s="75"/>
      <c r="SXA50" s="75"/>
      <c r="SXO50" s="75"/>
      <c r="SYC50" s="75"/>
      <c r="SYQ50" s="75"/>
      <c r="SZE50" s="75"/>
      <c r="SZS50" s="75"/>
      <c r="TAG50" s="75"/>
      <c r="TAU50" s="75"/>
      <c r="TBI50" s="75"/>
      <c r="TBW50" s="75"/>
      <c r="TCK50" s="75"/>
      <c r="TCY50" s="75"/>
      <c r="TDM50" s="75"/>
      <c r="TEA50" s="75"/>
      <c r="TEO50" s="75"/>
      <c r="TFC50" s="75"/>
      <c r="TFQ50" s="75"/>
      <c r="TGE50" s="75"/>
      <c r="TGS50" s="75"/>
      <c r="THG50" s="75"/>
      <c r="THU50" s="75"/>
      <c r="TII50" s="75"/>
      <c r="TIW50" s="75"/>
      <c r="TJK50" s="75"/>
      <c r="TJY50" s="75"/>
      <c r="TKM50" s="75"/>
      <c r="TLA50" s="75"/>
      <c r="TLO50" s="75"/>
      <c r="TMC50" s="75"/>
      <c r="TMQ50" s="75"/>
      <c r="TNE50" s="75"/>
      <c r="TNS50" s="75"/>
      <c r="TOG50" s="75"/>
      <c r="TOU50" s="75"/>
      <c r="TPI50" s="75"/>
      <c r="TPW50" s="75"/>
      <c r="TQK50" s="75"/>
      <c r="TQY50" s="75"/>
      <c r="TRM50" s="75"/>
      <c r="TSA50" s="75"/>
      <c r="TSO50" s="75"/>
      <c r="TTC50" s="75"/>
      <c r="TTQ50" s="75"/>
      <c r="TUE50" s="75"/>
      <c r="TUS50" s="75"/>
      <c r="TVG50" s="75"/>
      <c r="TVU50" s="75"/>
      <c r="TWI50" s="75"/>
      <c r="TWW50" s="75"/>
      <c r="TXK50" s="75"/>
      <c r="TXY50" s="75"/>
      <c r="TYM50" s="75"/>
      <c r="TZA50" s="75"/>
      <c r="TZO50" s="75"/>
      <c r="UAC50" s="75"/>
      <c r="UAQ50" s="75"/>
      <c r="UBE50" s="75"/>
      <c r="UBS50" s="75"/>
      <c r="UCG50" s="75"/>
      <c r="UCU50" s="75"/>
      <c r="UDI50" s="75"/>
      <c r="UDW50" s="75"/>
      <c r="UEK50" s="75"/>
      <c r="UEY50" s="75"/>
      <c r="UFM50" s="75"/>
      <c r="UGA50" s="75"/>
      <c r="UGO50" s="75"/>
      <c r="UHC50" s="75"/>
      <c r="UHQ50" s="75"/>
      <c r="UIE50" s="75"/>
      <c r="UIS50" s="75"/>
      <c r="UJG50" s="75"/>
      <c r="UJU50" s="75"/>
      <c r="UKI50" s="75"/>
      <c r="UKW50" s="75"/>
      <c r="ULK50" s="75"/>
      <c r="ULY50" s="75"/>
      <c r="UMM50" s="75"/>
      <c r="UNA50" s="75"/>
      <c r="UNO50" s="75"/>
      <c r="UOC50" s="75"/>
      <c r="UOQ50" s="75"/>
      <c r="UPE50" s="75"/>
      <c r="UPS50" s="75"/>
      <c r="UQG50" s="75"/>
      <c r="UQU50" s="75"/>
      <c r="URI50" s="75"/>
      <c r="URW50" s="75"/>
      <c r="USK50" s="75"/>
      <c r="USY50" s="75"/>
      <c r="UTM50" s="75"/>
      <c r="UUA50" s="75"/>
      <c r="UUO50" s="75"/>
      <c r="UVC50" s="75"/>
      <c r="UVQ50" s="75"/>
      <c r="UWE50" s="75"/>
      <c r="UWS50" s="75"/>
      <c r="UXG50" s="75"/>
      <c r="UXU50" s="75"/>
      <c r="UYI50" s="75"/>
      <c r="UYW50" s="75"/>
      <c r="UZK50" s="75"/>
      <c r="UZY50" s="75"/>
      <c r="VAM50" s="75"/>
      <c r="VBA50" s="75"/>
      <c r="VBO50" s="75"/>
      <c r="VCC50" s="75"/>
      <c r="VCQ50" s="75"/>
      <c r="VDE50" s="75"/>
      <c r="VDS50" s="75"/>
      <c r="VEG50" s="75"/>
      <c r="VEU50" s="75"/>
      <c r="VFI50" s="75"/>
      <c r="VFW50" s="75"/>
      <c r="VGK50" s="75"/>
      <c r="VGY50" s="75"/>
      <c r="VHM50" s="75"/>
      <c r="VIA50" s="75"/>
      <c r="VIO50" s="75"/>
      <c r="VJC50" s="75"/>
      <c r="VJQ50" s="75"/>
      <c r="VKE50" s="75"/>
      <c r="VKS50" s="75"/>
      <c r="VLG50" s="75"/>
      <c r="VLU50" s="75"/>
      <c r="VMI50" s="75"/>
      <c r="VMW50" s="75"/>
      <c r="VNK50" s="75"/>
      <c r="VNY50" s="75"/>
      <c r="VOM50" s="75"/>
      <c r="VPA50" s="75"/>
      <c r="VPO50" s="75"/>
      <c r="VQC50" s="75"/>
      <c r="VQQ50" s="75"/>
      <c r="VRE50" s="75"/>
      <c r="VRS50" s="75"/>
      <c r="VSG50" s="75"/>
      <c r="VSU50" s="75"/>
      <c r="VTI50" s="75"/>
      <c r="VTW50" s="75"/>
      <c r="VUK50" s="75"/>
      <c r="VUY50" s="75"/>
      <c r="VVM50" s="75"/>
      <c r="VWA50" s="75"/>
      <c r="VWO50" s="75"/>
      <c r="VXC50" s="75"/>
      <c r="VXQ50" s="75"/>
      <c r="VYE50" s="75"/>
      <c r="VYS50" s="75"/>
      <c r="VZG50" s="75"/>
      <c r="VZU50" s="75"/>
      <c r="WAI50" s="75"/>
      <c r="WAW50" s="75"/>
      <c r="WBK50" s="75"/>
      <c r="WBY50" s="75"/>
      <c r="WCM50" s="75"/>
      <c r="WDA50" s="75"/>
      <c r="WDO50" s="75"/>
      <c r="WEC50" s="75"/>
      <c r="WEQ50" s="75"/>
      <c r="WFE50" s="75"/>
      <c r="WFS50" s="75"/>
      <c r="WGG50" s="75"/>
      <c r="WGU50" s="75"/>
      <c r="WHI50" s="75"/>
      <c r="WHW50" s="75"/>
      <c r="WIK50" s="75"/>
      <c r="WIY50" s="75"/>
      <c r="WJM50" s="75"/>
      <c r="WKA50" s="75"/>
      <c r="WKO50" s="75"/>
      <c r="WLC50" s="75"/>
      <c r="WLQ50" s="75"/>
      <c r="WME50" s="75"/>
      <c r="WMS50" s="75"/>
      <c r="WNG50" s="75"/>
      <c r="WNU50" s="75"/>
      <c r="WOI50" s="75"/>
      <c r="WOW50" s="75"/>
      <c r="WPK50" s="75"/>
      <c r="WPY50" s="75"/>
      <c r="WQM50" s="75"/>
      <c r="WRA50" s="75"/>
      <c r="WRO50" s="75"/>
      <c r="WSC50" s="75"/>
      <c r="WSQ50" s="75"/>
      <c r="WTE50" s="75"/>
      <c r="WTS50" s="75"/>
      <c r="WUG50" s="75"/>
      <c r="WUU50" s="75"/>
      <c r="WVI50" s="75"/>
      <c r="WVW50" s="75"/>
      <c r="WWK50" s="75"/>
      <c r="WWY50" s="75"/>
      <c r="WXM50" s="75"/>
      <c r="WYA50" s="75"/>
      <c r="WYO50" s="75"/>
      <c r="WZC50" s="75"/>
      <c r="WZQ50" s="75"/>
      <c r="XAE50" s="75"/>
      <c r="XAS50" s="75"/>
      <c r="XBG50" s="75"/>
      <c r="XBU50" s="75"/>
      <c r="XCI50" s="75"/>
      <c r="XCW50" s="75"/>
      <c r="XDK50" s="75"/>
      <c r="XDY50" s="75"/>
      <c r="XEM50" s="75"/>
      <c r="XFA50" s="75"/>
    </row>
    <row r="51" spans="1:1023 1037:2045 2059:3067 3081:4089 4103:5111 5125:6133 6147:7155 7169:8191 8205:9213 9227:10235 10249:11257 11271:12279 12293:13301 13315:14323 14337:15359 15373:16381" s="74" customFormat="1" ht="12.75" thickTop="1" thickBot="1" x14ac:dyDescent="0.25">
      <c r="A51" s="139" t="s">
        <v>97</v>
      </c>
      <c r="B51" s="128" t="e">
        <f>B88+B106+B123</f>
        <v>#REF!</v>
      </c>
      <c r="C51" s="128" t="e">
        <f t="shared" ref="C51:N51" si="30">C88+C106+C123</f>
        <v>#REF!</v>
      </c>
      <c r="D51" s="128" t="e">
        <f t="shared" si="30"/>
        <v>#REF!</v>
      </c>
      <c r="E51" s="128" t="e">
        <f t="shared" si="30"/>
        <v>#REF!</v>
      </c>
      <c r="F51" s="128" t="e">
        <f t="shared" si="30"/>
        <v>#REF!</v>
      </c>
      <c r="G51" s="128" t="e">
        <f t="shared" si="30"/>
        <v>#REF!</v>
      </c>
      <c r="H51" s="128" t="e">
        <f t="shared" si="30"/>
        <v>#REF!</v>
      </c>
      <c r="I51" s="128" t="e">
        <f t="shared" si="30"/>
        <v>#REF!</v>
      </c>
      <c r="J51" s="128" t="e">
        <f t="shared" si="30"/>
        <v>#REF!</v>
      </c>
      <c r="K51" s="128" t="e">
        <f t="shared" si="30"/>
        <v>#REF!</v>
      </c>
      <c r="L51" s="128" t="e">
        <f t="shared" si="30"/>
        <v>#REF!</v>
      </c>
      <c r="M51" s="128" t="e">
        <f t="shared" si="30"/>
        <v>#REF!</v>
      </c>
      <c r="N51" s="128" t="e">
        <f t="shared" si="30"/>
        <v>#REF!</v>
      </c>
      <c r="O51" s="128" t="e">
        <f>O88+O106+O123</f>
        <v>#REF!</v>
      </c>
      <c r="P51" s="128" t="e">
        <f>P88+P106+P123</f>
        <v>#REF!</v>
      </c>
      <c r="Q51" s="128" t="e">
        <f t="shared" ref="Q51:AB51" si="31">Q88+Q106+Q123</f>
        <v>#REF!</v>
      </c>
      <c r="R51" s="128" t="e">
        <f t="shared" si="31"/>
        <v>#REF!</v>
      </c>
      <c r="S51" s="128" t="e">
        <f t="shared" si="31"/>
        <v>#REF!</v>
      </c>
      <c r="T51" s="128" t="e">
        <f t="shared" si="31"/>
        <v>#REF!</v>
      </c>
      <c r="U51" s="128" t="e">
        <f t="shared" si="31"/>
        <v>#REF!</v>
      </c>
      <c r="V51" s="128" t="e">
        <f t="shared" si="31"/>
        <v>#REF!</v>
      </c>
      <c r="W51" s="128" t="e">
        <f t="shared" si="31"/>
        <v>#REF!</v>
      </c>
      <c r="X51" s="128">
        <f t="shared" si="31"/>
        <v>614.9009579136856</v>
      </c>
      <c r="Y51" s="128">
        <f t="shared" si="31"/>
        <v>2594.0351323846153</v>
      </c>
      <c r="Z51" s="128">
        <f t="shared" si="31"/>
        <v>2777.0363534230769</v>
      </c>
      <c r="AA51" s="128">
        <f t="shared" si="31"/>
        <v>2648.8974865</v>
      </c>
      <c r="AB51" s="128">
        <f t="shared" si="31"/>
        <v>2849.7213430769234</v>
      </c>
      <c r="AC51" s="130">
        <f>AC88+AC106+AC123</f>
        <v>2659.663790576923</v>
      </c>
      <c r="AD51" s="130">
        <f>AD88+AD106+AD123</f>
        <v>2178.8205385769234</v>
      </c>
      <c r="AE51" s="130">
        <f t="shared" ref="AE51:BC51" si="32">AE88+AE106+AE123</f>
        <v>2057.9399330000001</v>
      </c>
      <c r="AF51" s="130">
        <f t="shared" si="32"/>
        <v>2759.6886852070579</v>
      </c>
      <c r="AG51" s="130">
        <f t="shared" si="32"/>
        <v>5349.3014820798217</v>
      </c>
      <c r="AH51" s="130">
        <f t="shared" si="32"/>
        <v>5895.9428154228453</v>
      </c>
      <c r="AI51" s="130">
        <f t="shared" si="32"/>
        <v>6406.3965327224614</v>
      </c>
      <c r="AJ51" s="130">
        <f t="shared" si="32"/>
        <v>7416.6124449556846</v>
      </c>
      <c r="AK51" s="130">
        <f t="shared" si="32"/>
        <v>8815.2437440844678</v>
      </c>
      <c r="AL51" s="130">
        <f t="shared" si="32"/>
        <v>9717.9600289916925</v>
      </c>
      <c r="AM51" s="130">
        <f t="shared" si="32"/>
        <v>10724.403338893566</v>
      </c>
      <c r="AN51" s="130">
        <f t="shared" si="32"/>
        <v>12012.04502447694</v>
      </c>
      <c r="AO51" s="130">
        <f t="shared" si="32"/>
        <v>11659.26766769098</v>
      </c>
      <c r="AP51" s="130">
        <f t="shared" si="32"/>
        <v>10822.908629787027</v>
      </c>
      <c r="AQ51" s="130">
        <f t="shared" si="32"/>
        <v>11672.449639799894</v>
      </c>
      <c r="AR51" s="130">
        <f t="shared" si="32"/>
        <v>12021.193082568709</v>
      </c>
      <c r="AS51" s="130">
        <f t="shared" si="32"/>
        <v>11155.148481318523</v>
      </c>
      <c r="AT51" s="130">
        <f t="shared" si="32"/>
        <v>11487.514959559401</v>
      </c>
      <c r="AU51" s="130">
        <f t="shared" si="32"/>
        <v>13513.767763950818</v>
      </c>
      <c r="AV51" s="130">
        <f t="shared" si="32"/>
        <v>15215.976084360174</v>
      </c>
      <c r="AW51" s="130">
        <f t="shared" si="32"/>
        <v>16115.302619445964</v>
      </c>
      <c r="AX51" s="130">
        <f t="shared" si="32"/>
        <v>17431.738668987466</v>
      </c>
      <c r="AY51" s="130">
        <f t="shared" si="32"/>
        <v>18790.105151261108</v>
      </c>
      <c r="AZ51" s="130">
        <f t="shared" si="32"/>
        <v>19309.242888452027</v>
      </c>
      <c r="BA51" s="130">
        <f t="shared" si="32"/>
        <v>21293.630681805571</v>
      </c>
      <c r="BB51" s="130">
        <f t="shared" si="32"/>
        <v>21295.98011501259</v>
      </c>
      <c r="BC51" s="130">
        <f t="shared" si="32"/>
        <v>23953.995911967831</v>
      </c>
      <c r="BD51" s="130">
        <f>BD88+BD106+BD123</f>
        <v>24788.102688230651</v>
      </c>
      <c r="BE51" s="130">
        <f>BE88+BE106+BE123</f>
        <v>26157.008067160801</v>
      </c>
      <c r="BS51" s="75"/>
      <c r="CG51" s="75"/>
      <c r="CU51" s="75"/>
      <c r="DI51" s="75"/>
      <c r="DW51" s="75"/>
      <c r="EK51" s="75"/>
      <c r="EY51" s="75"/>
      <c r="FM51" s="75"/>
      <c r="GA51" s="75"/>
      <c r="GO51" s="75"/>
      <c r="HC51" s="75"/>
      <c r="HQ51" s="75"/>
      <c r="IE51" s="75"/>
      <c r="IS51" s="75"/>
      <c r="JG51" s="75"/>
      <c r="JU51" s="75"/>
      <c r="KI51" s="75"/>
      <c r="KW51" s="75"/>
      <c r="LK51" s="75"/>
      <c r="LY51" s="75"/>
      <c r="MM51" s="75"/>
      <c r="NA51" s="75"/>
      <c r="NO51" s="75"/>
      <c r="OC51" s="75"/>
      <c r="OQ51" s="75"/>
      <c r="PE51" s="75"/>
      <c r="PS51" s="75"/>
      <c r="QG51" s="75"/>
      <c r="QU51" s="75"/>
      <c r="RI51" s="75"/>
      <c r="RW51" s="75"/>
      <c r="SK51" s="75"/>
      <c r="SY51" s="75"/>
      <c r="TM51" s="75"/>
      <c r="UA51" s="75"/>
      <c r="UO51" s="75"/>
      <c r="VC51" s="75"/>
      <c r="VQ51" s="75"/>
      <c r="WE51" s="75"/>
      <c r="WS51" s="75"/>
      <c r="XG51" s="75"/>
      <c r="XU51" s="75"/>
      <c r="YI51" s="75"/>
      <c r="YW51" s="75"/>
      <c r="ZK51" s="75"/>
      <c r="ZY51" s="75"/>
      <c r="AAM51" s="75"/>
      <c r="ABA51" s="75"/>
      <c r="ABO51" s="75"/>
      <c r="ACC51" s="75"/>
      <c r="ACQ51" s="75"/>
      <c r="ADE51" s="75"/>
      <c r="ADS51" s="75"/>
      <c r="AEG51" s="75"/>
      <c r="AEU51" s="75"/>
      <c r="AFI51" s="75"/>
      <c r="AFW51" s="75"/>
      <c r="AGK51" s="75"/>
      <c r="AGY51" s="75"/>
      <c r="AHM51" s="75"/>
      <c r="AIA51" s="75"/>
      <c r="AIO51" s="75"/>
      <c r="AJC51" s="75"/>
      <c r="AJQ51" s="75"/>
      <c r="AKE51" s="75"/>
      <c r="AKS51" s="75"/>
      <c r="ALG51" s="75"/>
      <c r="ALU51" s="75"/>
      <c r="AMI51" s="75"/>
      <c r="AMW51" s="75"/>
      <c r="ANK51" s="75"/>
      <c r="ANY51" s="75"/>
      <c r="AOM51" s="75"/>
      <c r="APA51" s="75"/>
      <c r="APO51" s="75"/>
      <c r="AQC51" s="75"/>
      <c r="AQQ51" s="75"/>
      <c r="ARE51" s="75"/>
      <c r="ARS51" s="75"/>
      <c r="ASG51" s="75"/>
      <c r="ASU51" s="75"/>
      <c r="ATI51" s="75"/>
      <c r="ATW51" s="75"/>
      <c r="AUK51" s="75"/>
      <c r="AUY51" s="75"/>
      <c r="AVM51" s="75"/>
      <c r="AWA51" s="75"/>
      <c r="AWO51" s="75"/>
      <c r="AXC51" s="75"/>
      <c r="AXQ51" s="75"/>
      <c r="AYE51" s="75"/>
      <c r="AYS51" s="75"/>
      <c r="AZG51" s="75"/>
      <c r="AZU51" s="75"/>
      <c r="BAI51" s="75"/>
      <c r="BAW51" s="75"/>
      <c r="BBK51" s="75"/>
      <c r="BBY51" s="75"/>
      <c r="BCM51" s="75"/>
      <c r="BDA51" s="75"/>
      <c r="BDO51" s="75"/>
      <c r="BEC51" s="75"/>
      <c r="BEQ51" s="75"/>
      <c r="BFE51" s="75"/>
      <c r="BFS51" s="75"/>
      <c r="BGG51" s="75"/>
      <c r="BGU51" s="75"/>
      <c r="BHI51" s="75"/>
      <c r="BHW51" s="75"/>
      <c r="BIK51" s="75"/>
      <c r="BIY51" s="75"/>
      <c r="BJM51" s="75"/>
      <c r="BKA51" s="75"/>
      <c r="BKO51" s="75"/>
      <c r="BLC51" s="75"/>
      <c r="BLQ51" s="75"/>
      <c r="BME51" s="75"/>
      <c r="BMS51" s="75"/>
      <c r="BNG51" s="75"/>
      <c r="BNU51" s="75"/>
      <c r="BOI51" s="75"/>
      <c r="BOW51" s="75"/>
      <c r="BPK51" s="75"/>
      <c r="BPY51" s="75"/>
      <c r="BQM51" s="75"/>
      <c r="BRA51" s="75"/>
      <c r="BRO51" s="75"/>
      <c r="BSC51" s="75"/>
      <c r="BSQ51" s="75"/>
      <c r="BTE51" s="75"/>
      <c r="BTS51" s="75"/>
      <c r="BUG51" s="75"/>
      <c r="BUU51" s="75"/>
      <c r="BVI51" s="75"/>
      <c r="BVW51" s="75"/>
      <c r="BWK51" s="75"/>
      <c r="BWY51" s="75"/>
      <c r="BXM51" s="75"/>
      <c r="BYA51" s="75"/>
      <c r="BYO51" s="75"/>
      <c r="BZC51" s="75"/>
      <c r="BZQ51" s="75"/>
      <c r="CAE51" s="75"/>
      <c r="CAS51" s="75"/>
      <c r="CBG51" s="75"/>
      <c r="CBU51" s="75"/>
      <c r="CCI51" s="75"/>
      <c r="CCW51" s="75"/>
      <c r="CDK51" s="75"/>
      <c r="CDY51" s="75"/>
      <c r="CEM51" s="75"/>
      <c r="CFA51" s="75"/>
      <c r="CFO51" s="75"/>
      <c r="CGC51" s="75"/>
      <c r="CGQ51" s="75"/>
      <c r="CHE51" s="75"/>
      <c r="CHS51" s="75"/>
      <c r="CIG51" s="75"/>
      <c r="CIU51" s="75"/>
      <c r="CJI51" s="75"/>
      <c r="CJW51" s="75"/>
      <c r="CKK51" s="75"/>
      <c r="CKY51" s="75"/>
      <c r="CLM51" s="75"/>
      <c r="CMA51" s="75"/>
      <c r="CMO51" s="75"/>
      <c r="CNC51" s="75"/>
      <c r="CNQ51" s="75"/>
      <c r="COE51" s="75"/>
      <c r="COS51" s="75"/>
      <c r="CPG51" s="75"/>
      <c r="CPU51" s="75"/>
      <c r="CQI51" s="75"/>
      <c r="CQW51" s="75"/>
      <c r="CRK51" s="75"/>
      <c r="CRY51" s="75"/>
      <c r="CSM51" s="75"/>
      <c r="CTA51" s="75"/>
      <c r="CTO51" s="75"/>
      <c r="CUC51" s="75"/>
      <c r="CUQ51" s="75"/>
      <c r="CVE51" s="75"/>
      <c r="CVS51" s="75"/>
      <c r="CWG51" s="75"/>
      <c r="CWU51" s="75"/>
      <c r="CXI51" s="75"/>
      <c r="CXW51" s="75"/>
      <c r="CYK51" s="75"/>
      <c r="CYY51" s="75"/>
      <c r="CZM51" s="75"/>
      <c r="DAA51" s="75"/>
      <c r="DAO51" s="75"/>
      <c r="DBC51" s="75"/>
      <c r="DBQ51" s="75"/>
      <c r="DCE51" s="75"/>
      <c r="DCS51" s="75"/>
      <c r="DDG51" s="75"/>
      <c r="DDU51" s="75"/>
      <c r="DEI51" s="75"/>
      <c r="DEW51" s="75"/>
      <c r="DFK51" s="75"/>
      <c r="DFY51" s="75"/>
      <c r="DGM51" s="75"/>
      <c r="DHA51" s="75"/>
      <c r="DHO51" s="75"/>
      <c r="DIC51" s="75"/>
      <c r="DIQ51" s="75"/>
      <c r="DJE51" s="75"/>
      <c r="DJS51" s="75"/>
      <c r="DKG51" s="75"/>
      <c r="DKU51" s="75"/>
      <c r="DLI51" s="75"/>
      <c r="DLW51" s="75"/>
      <c r="DMK51" s="75"/>
      <c r="DMY51" s="75"/>
      <c r="DNM51" s="75"/>
      <c r="DOA51" s="75"/>
      <c r="DOO51" s="75"/>
      <c r="DPC51" s="75"/>
      <c r="DPQ51" s="75"/>
      <c r="DQE51" s="75"/>
      <c r="DQS51" s="75"/>
      <c r="DRG51" s="75"/>
      <c r="DRU51" s="75"/>
      <c r="DSI51" s="75"/>
      <c r="DSW51" s="75"/>
      <c r="DTK51" s="75"/>
      <c r="DTY51" s="75"/>
      <c r="DUM51" s="75"/>
      <c r="DVA51" s="75"/>
      <c r="DVO51" s="75"/>
      <c r="DWC51" s="75"/>
      <c r="DWQ51" s="75"/>
      <c r="DXE51" s="75"/>
      <c r="DXS51" s="75"/>
      <c r="DYG51" s="75"/>
      <c r="DYU51" s="75"/>
      <c r="DZI51" s="75"/>
      <c r="DZW51" s="75"/>
      <c r="EAK51" s="75"/>
      <c r="EAY51" s="75"/>
      <c r="EBM51" s="75"/>
      <c r="ECA51" s="75"/>
      <c r="ECO51" s="75"/>
      <c r="EDC51" s="75"/>
      <c r="EDQ51" s="75"/>
      <c r="EEE51" s="75"/>
      <c r="EES51" s="75"/>
      <c r="EFG51" s="75"/>
      <c r="EFU51" s="75"/>
      <c r="EGI51" s="75"/>
      <c r="EGW51" s="75"/>
      <c r="EHK51" s="75"/>
      <c r="EHY51" s="75"/>
      <c r="EIM51" s="75"/>
      <c r="EJA51" s="75"/>
      <c r="EJO51" s="75"/>
      <c r="EKC51" s="75"/>
      <c r="EKQ51" s="75"/>
      <c r="ELE51" s="75"/>
      <c r="ELS51" s="75"/>
      <c r="EMG51" s="75"/>
      <c r="EMU51" s="75"/>
      <c r="ENI51" s="75"/>
      <c r="ENW51" s="75"/>
      <c r="EOK51" s="75"/>
      <c r="EOY51" s="75"/>
      <c r="EPM51" s="75"/>
      <c r="EQA51" s="75"/>
      <c r="EQO51" s="75"/>
      <c r="ERC51" s="75"/>
      <c r="ERQ51" s="75"/>
      <c r="ESE51" s="75"/>
      <c r="ESS51" s="75"/>
      <c r="ETG51" s="75"/>
      <c r="ETU51" s="75"/>
      <c r="EUI51" s="75"/>
      <c r="EUW51" s="75"/>
      <c r="EVK51" s="75"/>
      <c r="EVY51" s="75"/>
      <c r="EWM51" s="75"/>
      <c r="EXA51" s="75"/>
      <c r="EXO51" s="75"/>
      <c r="EYC51" s="75"/>
      <c r="EYQ51" s="75"/>
      <c r="EZE51" s="75"/>
      <c r="EZS51" s="75"/>
      <c r="FAG51" s="75"/>
      <c r="FAU51" s="75"/>
      <c r="FBI51" s="75"/>
      <c r="FBW51" s="75"/>
      <c r="FCK51" s="75"/>
      <c r="FCY51" s="75"/>
      <c r="FDM51" s="75"/>
      <c r="FEA51" s="75"/>
      <c r="FEO51" s="75"/>
      <c r="FFC51" s="75"/>
      <c r="FFQ51" s="75"/>
      <c r="FGE51" s="75"/>
      <c r="FGS51" s="75"/>
      <c r="FHG51" s="75"/>
      <c r="FHU51" s="75"/>
      <c r="FII51" s="75"/>
      <c r="FIW51" s="75"/>
      <c r="FJK51" s="75"/>
      <c r="FJY51" s="75"/>
      <c r="FKM51" s="75"/>
      <c r="FLA51" s="75"/>
      <c r="FLO51" s="75"/>
      <c r="FMC51" s="75"/>
      <c r="FMQ51" s="75"/>
      <c r="FNE51" s="75"/>
      <c r="FNS51" s="75"/>
      <c r="FOG51" s="75"/>
      <c r="FOU51" s="75"/>
      <c r="FPI51" s="75"/>
      <c r="FPW51" s="75"/>
      <c r="FQK51" s="75"/>
      <c r="FQY51" s="75"/>
      <c r="FRM51" s="75"/>
      <c r="FSA51" s="75"/>
      <c r="FSO51" s="75"/>
      <c r="FTC51" s="75"/>
      <c r="FTQ51" s="75"/>
      <c r="FUE51" s="75"/>
      <c r="FUS51" s="75"/>
      <c r="FVG51" s="75"/>
      <c r="FVU51" s="75"/>
      <c r="FWI51" s="75"/>
      <c r="FWW51" s="75"/>
      <c r="FXK51" s="75"/>
      <c r="FXY51" s="75"/>
      <c r="FYM51" s="75"/>
      <c r="FZA51" s="75"/>
      <c r="FZO51" s="75"/>
      <c r="GAC51" s="75"/>
      <c r="GAQ51" s="75"/>
      <c r="GBE51" s="75"/>
      <c r="GBS51" s="75"/>
      <c r="GCG51" s="75"/>
      <c r="GCU51" s="75"/>
      <c r="GDI51" s="75"/>
      <c r="GDW51" s="75"/>
      <c r="GEK51" s="75"/>
      <c r="GEY51" s="75"/>
      <c r="GFM51" s="75"/>
      <c r="GGA51" s="75"/>
      <c r="GGO51" s="75"/>
      <c r="GHC51" s="75"/>
      <c r="GHQ51" s="75"/>
      <c r="GIE51" s="75"/>
      <c r="GIS51" s="75"/>
      <c r="GJG51" s="75"/>
      <c r="GJU51" s="75"/>
      <c r="GKI51" s="75"/>
      <c r="GKW51" s="75"/>
      <c r="GLK51" s="75"/>
      <c r="GLY51" s="75"/>
      <c r="GMM51" s="75"/>
      <c r="GNA51" s="75"/>
      <c r="GNO51" s="75"/>
      <c r="GOC51" s="75"/>
      <c r="GOQ51" s="75"/>
      <c r="GPE51" s="75"/>
      <c r="GPS51" s="75"/>
      <c r="GQG51" s="75"/>
      <c r="GQU51" s="75"/>
      <c r="GRI51" s="75"/>
      <c r="GRW51" s="75"/>
      <c r="GSK51" s="75"/>
      <c r="GSY51" s="75"/>
      <c r="GTM51" s="75"/>
      <c r="GUA51" s="75"/>
      <c r="GUO51" s="75"/>
      <c r="GVC51" s="75"/>
      <c r="GVQ51" s="75"/>
      <c r="GWE51" s="75"/>
      <c r="GWS51" s="75"/>
      <c r="GXG51" s="75"/>
      <c r="GXU51" s="75"/>
      <c r="GYI51" s="75"/>
      <c r="GYW51" s="75"/>
      <c r="GZK51" s="75"/>
      <c r="GZY51" s="75"/>
      <c r="HAM51" s="75"/>
      <c r="HBA51" s="75"/>
      <c r="HBO51" s="75"/>
      <c r="HCC51" s="75"/>
      <c r="HCQ51" s="75"/>
      <c r="HDE51" s="75"/>
      <c r="HDS51" s="75"/>
      <c r="HEG51" s="75"/>
      <c r="HEU51" s="75"/>
      <c r="HFI51" s="75"/>
      <c r="HFW51" s="75"/>
      <c r="HGK51" s="75"/>
      <c r="HGY51" s="75"/>
      <c r="HHM51" s="75"/>
      <c r="HIA51" s="75"/>
      <c r="HIO51" s="75"/>
      <c r="HJC51" s="75"/>
      <c r="HJQ51" s="75"/>
      <c r="HKE51" s="75"/>
      <c r="HKS51" s="75"/>
      <c r="HLG51" s="75"/>
      <c r="HLU51" s="75"/>
      <c r="HMI51" s="75"/>
      <c r="HMW51" s="75"/>
      <c r="HNK51" s="75"/>
      <c r="HNY51" s="75"/>
      <c r="HOM51" s="75"/>
      <c r="HPA51" s="75"/>
      <c r="HPO51" s="75"/>
      <c r="HQC51" s="75"/>
      <c r="HQQ51" s="75"/>
      <c r="HRE51" s="75"/>
      <c r="HRS51" s="75"/>
      <c r="HSG51" s="75"/>
      <c r="HSU51" s="75"/>
      <c r="HTI51" s="75"/>
      <c r="HTW51" s="75"/>
      <c r="HUK51" s="75"/>
      <c r="HUY51" s="75"/>
      <c r="HVM51" s="75"/>
      <c r="HWA51" s="75"/>
      <c r="HWO51" s="75"/>
      <c r="HXC51" s="75"/>
      <c r="HXQ51" s="75"/>
      <c r="HYE51" s="75"/>
      <c r="HYS51" s="75"/>
      <c r="HZG51" s="75"/>
      <c r="HZU51" s="75"/>
      <c r="IAI51" s="75"/>
      <c r="IAW51" s="75"/>
      <c r="IBK51" s="75"/>
      <c r="IBY51" s="75"/>
      <c r="ICM51" s="75"/>
      <c r="IDA51" s="75"/>
      <c r="IDO51" s="75"/>
      <c r="IEC51" s="75"/>
      <c r="IEQ51" s="75"/>
      <c r="IFE51" s="75"/>
      <c r="IFS51" s="75"/>
      <c r="IGG51" s="75"/>
      <c r="IGU51" s="75"/>
      <c r="IHI51" s="75"/>
      <c r="IHW51" s="75"/>
      <c r="IIK51" s="75"/>
      <c r="IIY51" s="75"/>
      <c r="IJM51" s="75"/>
      <c r="IKA51" s="75"/>
      <c r="IKO51" s="75"/>
      <c r="ILC51" s="75"/>
      <c r="ILQ51" s="75"/>
      <c r="IME51" s="75"/>
      <c r="IMS51" s="75"/>
      <c r="ING51" s="75"/>
      <c r="INU51" s="75"/>
      <c r="IOI51" s="75"/>
      <c r="IOW51" s="75"/>
      <c r="IPK51" s="75"/>
      <c r="IPY51" s="75"/>
      <c r="IQM51" s="75"/>
      <c r="IRA51" s="75"/>
      <c r="IRO51" s="75"/>
      <c r="ISC51" s="75"/>
      <c r="ISQ51" s="75"/>
      <c r="ITE51" s="75"/>
      <c r="ITS51" s="75"/>
      <c r="IUG51" s="75"/>
      <c r="IUU51" s="75"/>
      <c r="IVI51" s="75"/>
      <c r="IVW51" s="75"/>
      <c r="IWK51" s="75"/>
      <c r="IWY51" s="75"/>
      <c r="IXM51" s="75"/>
      <c r="IYA51" s="75"/>
      <c r="IYO51" s="75"/>
      <c r="IZC51" s="75"/>
      <c r="IZQ51" s="75"/>
      <c r="JAE51" s="75"/>
      <c r="JAS51" s="75"/>
      <c r="JBG51" s="75"/>
      <c r="JBU51" s="75"/>
      <c r="JCI51" s="75"/>
      <c r="JCW51" s="75"/>
      <c r="JDK51" s="75"/>
      <c r="JDY51" s="75"/>
      <c r="JEM51" s="75"/>
      <c r="JFA51" s="75"/>
      <c r="JFO51" s="75"/>
      <c r="JGC51" s="75"/>
      <c r="JGQ51" s="75"/>
      <c r="JHE51" s="75"/>
      <c r="JHS51" s="75"/>
      <c r="JIG51" s="75"/>
      <c r="JIU51" s="75"/>
      <c r="JJI51" s="75"/>
      <c r="JJW51" s="75"/>
      <c r="JKK51" s="75"/>
      <c r="JKY51" s="75"/>
      <c r="JLM51" s="75"/>
      <c r="JMA51" s="75"/>
      <c r="JMO51" s="75"/>
      <c r="JNC51" s="75"/>
      <c r="JNQ51" s="75"/>
      <c r="JOE51" s="75"/>
      <c r="JOS51" s="75"/>
      <c r="JPG51" s="75"/>
      <c r="JPU51" s="75"/>
      <c r="JQI51" s="75"/>
      <c r="JQW51" s="75"/>
      <c r="JRK51" s="75"/>
      <c r="JRY51" s="75"/>
      <c r="JSM51" s="75"/>
      <c r="JTA51" s="75"/>
      <c r="JTO51" s="75"/>
      <c r="JUC51" s="75"/>
      <c r="JUQ51" s="75"/>
      <c r="JVE51" s="75"/>
      <c r="JVS51" s="75"/>
      <c r="JWG51" s="75"/>
      <c r="JWU51" s="75"/>
      <c r="JXI51" s="75"/>
      <c r="JXW51" s="75"/>
      <c r="JYK51" s="75"/>
      <c r="JYY51" s="75"/>
      <c r="JZM51" s="75"/>
      <c r="KAA51" s="75"/>
      <c r="KAO51" s="75"/>
      <c r="KBC51" s="75"/>
      <c r="KBQ51" s="75"/>
      <c r="KCE51" s="75"/>
      <c r="KCS51" s="75"/>
      <c r="KDG51" s="75"/>
      <c r="KDU51" s="75"/>
      <c r="KEI51" s="75"/>
      <c r="KEW51" s="75"/>
      <c r="KFK51" s="75"/>
      <c r="KFY51" s="75"/>
      <c r="KGM51" s="75"/>
      <c r="KHA51" s="75"/>
      <c r="KHO51" s="75"/>
      <c r="KIC51" s="75"/>
      <c r="KIQ51" s="75"/>
      <c r="KJE51" s="75"/>
      <c r="KJS51" s="75"/>
      <c r="KKG51" s="75"/>
      <c r="KKU51" s="75"/>
      <c r="KLI51" s="75"/>
      <c r="KLW51" s="75"/>
      <c r="KMK51" s="75"/>
      <c r="KMY51" s="75"/>
      <c r="KNM51" s="75"/>
      <c r="KOA51" s="75"/>
      <c r="KOO51" s="75"/>
      <c r="KPC51" s="75"/>
      <c r="KPQ51" s="75"/>
      <c r="KQE51" s="75"/>
      <c r="KQS51" s="75"/>
      <c r="KRG51" s="75"/>
      <c r="KRU51" s="75"/>
      <c r="KSI51" s="75"/>
      <c r="KSW51" s="75"/>
      <c r="KTK51" s="75"/>
      <c r="KTY51" s="75"/>
      <c r="KUM51" s="75"/>
      <c r="KVA51" s="75"/>
      <c r="KVO51" s="75"/>
      <c r="KWC51" s="75"/>
      <c r="KWQ51" s="75"/>
      <c r="KXE51" s="75"/>
      <c r="KXS51" s="75"/>
      <c r="KYG51" s="75"/>
      <c r="KYU51" s="75"/>
      <c r="KZI51" s="75"/>
      <c r="KZW51" s="75"/>
      <c r="LAK51" s="75"/>
      <c r="LAY51" s="75"/>
      <c r="LBM51" s="75"/>
      <c r="LCA51" s="75"/>
      <c r="LCO51" s="75"/>
      <c r="LDC51" s="75"/>
      <c r="LDQ51" s="75"/>
      <c r="LEE51" s="75"/>
      <c r="LES51" s="75"/>
      <c r="LFG51" s="75"/>
      <c r="LFU51" s="75"/>
      <c r="LGI51" s="75"/>
      <c r="LGW51" s="75"/>
      <c r="LHK51" s="75"/>
      <c r="LHY51" s="75"/>
      <c r="LIM51" s="75"/>
      <c r="LJA51" s="75"/>
      <c r="LJO51" s="75"/>
      <c r="LKC51" s="75"/>
      <c r="LKQ51" s="75"/>
      <c r="LLE51" s="75"/>
      <c r="LLS51" s="75"/>
      <c r="LMG51" s="75"/>
      <c r="LMU51" s="75"/>
      <c r="LNI51" s="75"/>
      <c r="LNW51" s="75"/>
      <c r="LOK51" s="75"/>
      <c r="LOY51" s="75"/>
      <c r="LPM51" s="75"/>
      <c r="LQA51" s="75"/>
      <c r="LQO51" s="75"/>
      <c r="LRC51" s="75"/>
      <c r="LRQ51" s="75"/>
      <c r="LSE51" s="75"/>
      <c r="LSS51" s="75"/>
      <c r="LTG51" s="75"/>
      <c r="LTU51" s="75"/>
      <c r="LUI51" s="75"/>
      <c r="LUW51" s="75"/>
      <c r="LVK51" s="75"/>
      <c r="LVY51" s="75"/>
      <c r="LWM51" s="75"/>
      <c r="LXA51" s="75"/>
      <c r="LXO51" s="75"/>
      <c r="LYC51" s="75"/>
      <c r="LYQ51" s="75"/>
      <c r="LZE51" s="75"/>
      <c r="LZS51" s="75"/>
      <c r="MAG51" s="75"/>
      <c r="MAU51" s="75"/>
      <c r="MBI51" s="75"/>
      <c r="MBW51" s="75"/>
      <c r="MCK51" s="75"/>
      <c r="MCY51" s="75"/>
      <c r="MDM51" s="75"/>
      <c r="MEA51" s="75"/>
      <c r="MEO51" s="75"/>
      <c r="MFC51" s="75"/>
      <c r="MFQ51" s="75"/>
      <c r="MGE51" s="75"/>
      <c r="MGS51" s="75"/>
      <c r="MHG51" s="75"/>
      <c r="MHU51" s="75"/>
      <c r="MII51" s="75"/>
      <c r="MIW51" s="75"/>
      <c r="MJK51" s="75"/>
      <c r="MJY51" s="75"/>
      <c r="MKM51" s="75"/>
      <c r="MLA51" s="75"/>
      <c r="MLO51" s="75"/>
      <c r="MMC51" s="75"/>
      <c r="MMQ51" s="75"/>
      <c r="MNE51" s="75"/>
      <c r="MNS51" s="75"/>
      <c r="MOG51" s="75"/>
      <c r="MOU51" s="75"/>
      <c r="MPI51" s="75"/>
      <c r="MPW51" s="75"/>
      <c r="MQK51" s="75"/>
      <c r="MQY51" s="75"/>
      <c r="MRM51" s="75"/>
      <c r="MSA51" s="75"/>
      <c r="MSO51" s="75"/>
      <c r="MTC51" s="75"/>
      <c r="MTQ51" s="75"/>
      <c r="MUE51" s="75"/>
      <c r="MUS51" s="75"/>
      <c r="MVG51" s="75"/>
      <c r="MVU51" s="75"/>
      <c r="MWI51" s="75"/>
      <c r="MWW51" s="75"/>
      <c r="MXK51" s="75"/>
      <c r="MXY51" s="75"/>
      <c r="MYM51" s="75"/>
      <c r="MZA51" s="75"/>
      <c r="MZO51" s="75"/>
      <c r="NAC51" s="75"/>
      <c r="NAQ51" s="75"/>
      <c r="NBE51" s="75"/>
      <c r="NBS51" s="75"/>
      <c r="NCG51" s="75"/>
      <c r="NCU51" s="75"/>
      <c r="NDI51" s="75"/>
      <c r="NDW51" s="75"/>
      <c r="NEK51" s="75"/>
      <c r="NEY51" s="75"/>
      <c r="NFM51" s="75"/>
      <c r="NGA51" s="75"/>
      <c r="NGO51" s="75"/>
      <c r="NHC51" s="75"/>
      <c r="NHQ51" s="75"/>
      <c r="NIE51" s="75"/>
      <c r="NIS51" s="75"/>
      <c r="NJG51" s="75"/>
      <c r="NJU51" s="75"/>
      <c r="NKI51" s="75"/>
      <c r="NKW51" s="75"/>
      <c r="NLK51" s="75"/>
      <c r="NLY51" s="75"/>
      <c r="NMM51" s="75"/>
      <c r="NNA51" s="75"/>
      <c r="NNO51" s="75"/>
      <c r="NOC51" s="75"/>
      <c r="NOQ51" s="75"/>
      <c r="NPE51" s="75"/>
      <c r="NPS51" s="75"/>
      <c r="NQG51" s="75"/>
      <c r="NQU51" s="75"/>
      <c r="NRI51" s="75"/>
      <c r="NRW51" s="75"/>
      <c r="NSK51" s="75"/>
      <c r="NSY51" s="75"/>
      <c r="NTM51" s="75"/>
      <c r="NUA51" s="75"/>
      <c r="NUO51" s="75"/>
      <c r="NVC51" s="75"/>
      <c r="NVQ51" s="75"/>
      <c r="NWE51" s="75"/>
      <c r="NWS51" s="75"/>
      <c r="NXG51" s="75"/>
      <c r="NXU51" s="75"/>
      <c r="NYI51" s="75"/>
      <c r="NYW51" s="75"/>
      <c r="NZK51" s="75"/>
      <c r="NZY51" s="75"/>
      <c r="OAM51" s="75"/>
      <c r="OBA51" s="75"/>
      <c r="OBO51" s="75"/>
      <c r="OCC51" s="75"/>
      <c r="OCQ51" s="75"/>
      <c r="ODE51" s="75"/>
      <c r="ODS51" s="75"/>
      <c r="OEG51" s="75"/>
      <c r="OEU51" s="75"/>
      <c r="OFI51" s="75"/>
      <c r="OFW51" s="75"/>
      <c r="OGK51" s="75"/>
      <c r="OGY51" s="75"/>
      <c r="OHM51" s="75"/>
      <c r="OIA51" s="75"/>
      <c r="OIO51" s="75"/>
      <c r="OJC51" s="75"/>
      <c r="OJQ51" s="75"/>
      <c r="OKE51" s="75"/>
      <c r="OKS51" s="75"/>
      <c r="OLG51" s="75"/>
      <c r="OLU51" s="75"/>
      <c r="OMI51" s="75"/>
      <c r="OMW51" s="75"/>
      <c r="ONK51" s="75"/>
      <c r="ONY51" s="75"/>
      <c r="OOM51" s="75"/>
      <c r="OPA51" s="75"/>
      <c r="OPO51" s="75"/>
      <c r="OQC51" s="75"/>
      <c r="OQQ51" s="75"/>
      <c r="ORE51" s="75"/>
      <c r="ORS51" s="75"/>
      <c r="OSG51" s="75"/>
      <c r="OSU51" s="75"/>
      <c r="OTI51" s="75"/>
      <c r="OTW51" s="75"/>
      <c r="OUK51" s="75"/>
      <c r="OUY51" s="75"/>
      <c r="OVM51" s="75"/>
      <c r="OWA51" s="75"/>
      <c r="OWO51" s="75"/>
      <c r="OXC51" s="75"/>
      <c r="OXQ51" s="75"/>
      <c r="OYE51" s="75"/>
      <c r="OYS51" s="75"/>
      <c r="OZG51" s="75"/>
      <c r="OZU51" s="75"/>
      <c r="PAI51" s="75"/>
      <c r="PAW51" s="75"/>
      <c r="PBK51" s="75"/>
      <c r="PBY51" s="75"/>
      <c r="PCM51" s="75"/>
      <c r="PDA51" s="75"/>
      <c r="PDO51" s="75"/>
      <c r="PEC51" s="75"/>
      <c r="PEQ51" s="75"/>
      <c r="PFE51" s="75"/>
      <c r="PFS51" s="75"/>
      <c r="PGG51" s="75"/>
      <c r="PGU51" s="75"/>
      <c r="PHI51" s="75"/>
      <c r="PHW51" s="75"/>
      <c r="PIK51" s="75"/>
      <c r="PIY51" s="75"/>
      <c r="PJM51" s="75"/>
      <c r="PKA51" s="75"/>
      <c r="PKO51" s="75"/>
      <c r="PLC51" s="75"/>
      <c r="PLQ51" s="75"/>
      <c r="PME51" s="75"/>
      <c r="PMS51" s="75"/>
      <c r="PNG51" s="75"/>
      <c r="PNU51" s="75"/>
      <c r="POI51" s="75"/>
      <c r="POW51" s="75"/>
      <c r="PPK51" s="75"/>
      <c r="PPY51" s="75"/>
      <c r="PQM51" s="75"/>
      <c r="PRA51" s="75"/>
      <c r="PRO51" s="75"/>
      <c r="PSC51" s="75"/>
      <c r="PSQ51" s="75"/>
      <c r="PTE51" s="75"/>
      <c r="PTS51" s="75"/>
      <c r="PUG51" s="75"/>
      <c r="PUU51" s="75"/>
      <c r="PVI51" s="75"/>
      <c r="PVW51" s="75"/>
      <c r="PWK51" s="75"/>
      <c r="PWY51" s="75"/>
      <c r="PXM51" s="75"/>
      <c r="PYA51" s="75"/>
      <c r="PYO51" s="75"/>
      <c r="PZC51" s="75"/>
      <c r="PZQ51" s="75"/>
      <c r="QAE51" s="75"/>
      <c r="QAS51" s="75"/>
      <c r="QBG51" s="75"/>
      <c r="QBU51" s="75"/>
      <c r="QCI51" s="75"/>
      <c r="QCW51" s="75"/>
      <c r="QDK51" s="75"/>
      <c r="QDY51" s="75"/>
      <c r="QEM51" s="75"/>
      <c r="QFA51" s="75"/>
      <c r="QFO51" s="75"/>
      <c r="QGC51" s="75"/>
      <c r="QGQ51" s="75"/>
      <c r="QHE51" s="75"/>
      <c r="QHS51" s="75"/>
      <c r="QIG51" s="75"/>
      <c r="QIU51" s="75"/>
      <c r="QJI51" s="75"/>
      <c r="QJW51" s="75"/>
      <c r="QKK51" s="75"/>
      <c r="QKY51" s="75"/>
      <c r="QLM51" s="75"/>
      <c r="QMA51" s="75"/>
      <c r="QMO51" s="75"/>
      <c r="QNC51" s="75"/>
      <c r="QNQ51" s="75"/>
      <c r="QOE51" s="75"/>
      <c r="QOS51" s="75"/>
      <c r="QPG51" s="75"/>
      <c r="QPU51" s="75"/>
      <c r="QQI51" s="75"/>
      <c r="QQW51" s="75"/>
      <c r="QRK51" s="75"/>
      <c r="QRY51" s="75"/>
      <c r="QSM51" s="75"/>
      <c r="QTA51" s="75"/>
      <c r="QTO51" s="75"/>
      <c r="QUC51" s="75"/>
      <c r="QUQ51" s="75"/>
      <c r="QVE51" s="75"/>
      <c r="QVS51" s="75"/>
      <c r="QWG51" s="75"/>
      <c r="QWU51" s="75"/>
      <c r="QXI51" s="75"/>
      <c r="QXW51" s="75"/>
      <c r="QYK51" s="75"/>
      <c r="QYY51" s="75"/>
      <c r="QZM51" s="75"/>
      <c r="RAA51" s="75"/>
      <c r="RAO51" s="75"/>
      <c r="RBC51" s="75"/>
      <c r="RBQ51" s="75"/>
      <c r="RCE51" s="75"/>
      <c r="RCS51" s="75"/>
      <c r="RDG51" s="75"/>
      <c r="RDU51" s="75"/>
      <c r="REI51" s="75"/>
      <c r="REW51" s="75"/>
      <c r="RFK51" s="75"/>
      <c r="RFY51" s="75"/>
      <c r="RGM51" s="75"/>
      <c r="RHA51" s="75"/>
      <c r="RHO51" s="75"/>
      <c r="RIC51" s="75"/>
      <c r="RIQ51" s="75"/>
      <c r="RJE51" s="75"/>
      <c r="RJS51" s="75"/>
      <c r="RKG51" s="75"/>
      <c r="RKU51" s="75"/>
      <c r="RLI51" s="75"/>
      <c r="RLW51" s="75"/>
      <c r="RMK51" s="75"/>
      <c r="RMY51" s="75"/>
      <c r="RNM51" s="75"/>
      <c r="ROA51" s="75"/>
      <c r="ROO51" s="75"/>
      <c r="RPC51" s="75"/>
      <c r="RPQ51" s="75"/>
      <c r="RQE51" s="75"/>
      <c r="RQS51" s="75"/>
      <c r="RRG51" s="75"/>
      <c r="RRU51" s="75"/>
      <c r="RSI51" s="75"/>
      <c r="RSW51" s="75"/>
      <c r="RTK51" s="75"/>
      <c r="RTY51" s="75"/>
      <c r="RUM51" s="75"/>
      <c r="RVA51" s="75"/>
      <c r="RVO51" s="75"/>
      <c r="RWC51" s="75"/>
      <c r="RWQ51" s="75"/>
      <c r="RXE51" s="75"/>
      <c r="RXS51" s="75"/>
      <c r="RYG51" s="75"/>
      <c r="RYU51" s="75"/>
      <c r="RZI51" s="75"/>
      <c r="RZW51" s="75"/>
      <c r="SAK51" s="75"/>
      <c r="SAY51" s="75"/>
      <c r="SBM51" s="75"/>
      <c r="SCA51" s="75"/>
      <c r="SCO51" s="75"/>
      <c r="SDC51" s="75"/>
      <c r="SDQ51" s="75"/>
      <c r="SEE51" s="75"/>
      <c r="SES51" s="75"/>
      <c r="SFG51" s="75"/>
      <c r="SFU51" s="75"/>
      <c r="SGI51" s="75"/>
      <c r="SGW51" s="75"/>
      <c r="SHK51" s="75"/>
      <c r="SHY51" s="75"/>
      <c r="SIM51" s="75"/>
      <c r="SJA51" s="75"/>
      <c r="SJO51" s="75"/>
      <c r="SKC51" s="75"/>
      <c r="SKQ51" s="75"/>
      <c r="SLE51" s="75"/>
      <c r="SLS51" s="75"/>
      <c r="SMG51" s="75"/>
      <c r="SMU51" s="75"/>
      <c r="SNI51" s="75"/>
      <c r="SNW51" s="75"/>
      <c r="SOK51" s="75"/>
      <c r="SOY51" s="75"/>
      <c r="SPM51" s="75"/>
      <c r="SQA51" s="75"/>
      <c r="SQO51" s="75"/>
      <c r="SRC51" s="75"/>
      <c r="SRQ51" s="75"/>
      <c r="SSE51" s="75"/>
      <c r="SSS51" s="75"/>
      <c r="STG51" s="75"/>
      <c r="STU51" s="75"/>
      <c r="SUI51" s="75"/>
      <c r="SUW51" s="75"/>
      <c r="SVK51" s="75"/>
      <c r="SVY51" s="75"/>
      <c r="SWM51" s="75"/>
      <c r="SXA51" s="75"/>
      <c r="SXO51" s="75"/>
      <c r="SYC51" s="75"/>
      <c r="SYQ51" s="75"/>
      <c r="SZE51" s="75"/>
      <c r="SZS51" s="75"/>
      <c r="TAG51" s="75"/>
      <c r="TAU51" s="75"/>
      <c r="TBI51" s="75"/>
      <c r="TBW51" s="75"/>
      <c r="TCK51" s="75"/>
      <c r="TCY51" s="75"/>
      <c r="TDM51" s="75"/>
      <c r="TEA51" s="75"/>
      <c r="TEO51" s="75"/>
      <c r="TFC51" s="75"/>
      <c r="TFQ51" s="75"/>
      <c r="TGE51" s="75"/>
      <c r="TGS51" s="75"/>
      <c r="THG51" s="75"/>
      <c r="THU51" s="75"/>
      <c r="TII51" s="75"/>
      <c r="TIW51" s="75"/>
      <c r="TJK51" s="75"/>
      <c r="TJY51" s="75"/>
      <c r="TKM51" s="75"/>
      <c r="TLA51" s="75"/>
      <c r="TLO51" s="75"/>
      <c r="TMC51" s="75"/>
      <c r="TMQ51" s="75"/>
      <c r="TNE51" s="75"/>
      <c r="TNS51" s="75"/>
      <c r="TOG51" s="75"/>
      <c r="TOU51" s="75"/>
      <c r="TPI51" s="75"/>
      <c r="TPW51" s="75"/>
      <c r="TQK51" s="75"/>
      <c r="TQY51" s="75"/>
      <c r="TRM51" s="75"/>
      <c r="TSA51" s="75"/>
      <c r="TSO51" s="75"/>
      <c r="TTC51" s="75"/>
      <c r="TTQ51" s="75"/>
      <c r="TUE51" s="75"/>
      <c r="TUS51" s="75"/>
      <c r="TVG51" s="75"/>
      <c r="TVU51" s="75"/>
      <c r="TWI51" s="75"/>
      <c r="TWW51" s="75"/>
      <c r="TXK51" s="75"/>
      <c r="TXY51" s="75"/>
      <c r="TYM51" s="75"/>
      <c r="TZA51" s="75"/>
      <c r="TZO51" s="75"/>
      <c r="UAC51" s="75"/>
      <c r="UAQ51" s="75"/>
      <c r="UBE51" s="75"/>
      <c r="UBS51" s="75"/>
      <c r="UCG51" s="75"/>
      <c r="UCU51" s="75"/>
      <c r="UDI51" s="75"/>
      <c r="UDW51" s="75"/>
      <c r="UEK51" s="75"/>
      <c r="UEY51" s="75"/>
      <c r="UFM51" s="75"/>
      <c r="UGA51" s="75"/>
      <c r="UGO51" s="75"/>
      <c r="UHC51" s="75"/>
      <c r="UHQ51" s="75"/>
      <c r="UIE51" s="75"/>
      <c r="UIS51" s="75"/>
      <c r="UJG51" s="75"/>
      <c r="UJU51" s="75"/>
      <c r="UKI51" s="75"/>
      <c r="UKW51" s="75"/>
      <c r="ULK51" s="75"/>
      <c r="ULY51" s="75"/>
      <c r="UMM51" s="75"/>
      <c r="UNA51" s="75"/>
      <c r="UNO51" s="75"/>
      <c r="UOC51" s="75"/>
      <c r="UOQ51" s="75"/>
      <c r="UPE51" s="75"/>
      <c r="UPS51" s="75"/>
      <c r="UQG51" s="75"/>
      <c r="UQU51" s="75"/>
      <c r="URI51" s="75"/>
      <c r="URW51" s="75"/>
      <c r="USK51" s="75"/>
      <c r="USY51" s="75"/>
      <c r="UTM51" s="75"/>
      <c r="UUA51" s="75"/>
      <c r="UUO51" s="75"/>
      <c r="UVC51" s="75"/>
      <c r="UVQ51" s="75"/>
      <c r="UWE51" s="75"/>
      <c r="UWS51" s="75"/>
      <c r="UXG51" s="75"/>
      <c r="UXU51" s="75"/>
      <c r="UYI51" s="75"/>
      <c r="UYW51" s="75"/>
      <c r="UZK51" s="75"/>
      <c r="UZY51" s="75"/>
      <c r="VAM51" s="75"/>
      <c r="VBA51" s="75"/>
      <c r="VBO51" s="75"/>
      <c r="VCC51" s="75"/>
      <c r="VCQ51" s="75"/>
      <c r="VDE51" s="75"/>
      <c r="VDS51" s="75"/>
      <c r="VEG51" s="75"/>
      <c r="VEU51" s="75"/>
      <c r="VFI51" s="75"/>
      <c r="VFW51" s="75"/>
      <c r="VGK51" s="75"/>
      <c r="VGY51" s="75"/>
      <c r="VHM51" s="75"/>
      <c r="VIA51" s="75"/>
      <c r="VIO51" s="75"/>
      <c r="VJC51" s="75"/>
      <c r="VJQ51" s="75"/>
      <c r="VKE51" s="75"/>
      <c r="VKS51" s="75"/>
      <c r="VLG51" s="75"/>
      <c r="VLU51" s="75"/>
      <c r="VMI51" s="75"/>
      <c r="VMW51" s="75"/>
      <c r="VNK51" s="75"/>
      <c r="VNY51" s="75"/>
      <c r="VOM51" s="75"/>
      <c r="VPA51" s="75"/>
      <c r="VPO51" s="75"/>
      <c r="VQC51" s="75"/>
      <c r="VQQ51" s="75"/>
      <c r="VRE51" s="75"/>
      <c r="VRS51" s="75"/>
      <c r="VSG51" s="75"/>
      <c r="VSU51" s="75"/>
      <c r="VTI51" s="75"/>
      <c r="VTW51" s="75"/>
      <c r="VUK51" s="75"/>
      <c r="VUY51" s="75"/>
      <c r="VVM51" s="75"/>
      <c r="VWA51" s="75"/>
      <c r="VWO51" s="75"/>
      <c r="VXC51" s="75"/>
      <c r="VXQ51" s="75"/>
      <c r="VYE51" s="75"/>
      <c r="VYS51" s="75"/>
      <c r="VZG51" s="75"/>
      <c r="VZU51" s="75"/>
      <c r="WAI51" s="75"/>
      <c r="WAW51" s="75"/>
      <c r="WBK51" s="75"/>
      <c r="WBY51" s="75"/>
      <c r="WCM51" s="75"/>
      <c r="WDA51" s="75"/>
      <c r="WDO51" s="75"/>
      <c r="WEC51" s="75"/>
      <c r="WEQ51" s="75"/>
      <c r="WFE51" s="75"/>
      <c r="WFS51" s="75"/>
      <c r="WGG51" s="75"/>
      <c r="WGU51" s="75"/>
      <c r="WHI51" s="75"/>
      <c r="WHW51" s="75"/>
      <c r="WIK51" s="75"/>
      <c r="WIY51" s="75"/>
      <c r="WJM51" s="75"/>
      <c r="WKA51" s="75"/>
      <c r="WKO51" s="75"/>
      <c r="WLC51" s="75"/>
      <c r="WLQ51" s="75"/>
      <c r="WME51" s="75"/>
      <c r="WMS51" s="75"/>
      <c r="WNG51" s="75"/>
      <c r="WNU51" s="75"/>
      <c r="WOI51" s="75"/>
      <c r="WOW51" s="75"/>
      <c r="WPK51" s="75"/>
      <c r="WPY51" s="75"/>
      <c r="WQM51" s="75"/>
      <c r="WRA51" s="75"/>
      <c r="WRO51" s="75"/>
      <c r="WSC51" s="75"/>
      <c r="WSQ51" s="75"/>
      <c r="WTE51" s="75"/>
      <c r="WTS51" s="75"/>
      <c r="WUG51" s="75"/>
      <c r="WUU51" s="75"/>
      <c r="WVI51" s="75"/>
      <c r="WVW51" s="75"/>
      <c r="WWK51" s="75"/>
      <c r="WWY51" s="75"/>
      <c r="WXM51" s="75"/>
      <c r="WYA51" s="75"/>
      <c r="WYO51" s="75"/>
      <c r="WZC51" s="75"/>
      <c r="WZQ51" s="75"/>
      <c r="XAE51" s="75"/>
      <c r="XAS51" s="75"/>
      <c r="XBG51" s="75"/>
      <c r="XBU51" s="75"/>
      <c r="XCI51" s="75"/>
      <c r="XCW51" s="75"/>
      <c r="XDK51" s="75"/>
      <c r="XDY51" s="75"/>
      <c r="XEM51" s="75"/>
      <c r="XFA51" s="75"/>
    </row>
    <row r="52" spans="1:1023 1037:2045 2059:3067 3081:4089 4103:5111 5125:6133 6147:7155 7169:8191 8205:9213 9227:10235 10249:11257 11271:12279 12293:13301 13315:14323 14337:15359 15373:16381" ht="12" hidden="1" thickBot="1" x14ac:dyDescent="0.25">
      <c r="A52" s="49" t="s">
        <v>104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61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</row>
    <row r="53" spans="1:1023 1037:2045 2059:3067 3081:4089 4103:5111 5125:6133 6147:7155 7169:8191 8205:9213 9227:10235 10249:11257 11271:12279 12293:13301 13315:14323 14337:15359 15373:16381" ht="12" thickTop="1" x14ac:dyDescent="0.2">
      <c r="A53" s="140" t="s">
        <v>105</v>
      </c>
      <c r="B53" s="141">
        <f>B103+B120</f>
        <v>161.22172603748257</v>
      </c>
      <c r="C53" s="141">
        <f t="shared" ref="C53:T53" si="33">C103+C120</f>
        <v>74.359773027687865</v>
      </c>
      <c r="D53" s="141">
        <f t="shared" si="33"/>
        <v>83.266413715271995</v>
      </c>
      <c r="E53" s="141">
        <f t="shared" si="33"/>
        <v>22.345677386536092</v>
      </c>
      <c r="F53" s="141">
        <f t="shared" si="33"/>
        <v>19.728385960850105</v>
      </c>
      <c r="G53" s="141">
        <f t="shared" si="33"/>
        <v>76.890556231392253</v>
      </c>
      <c r="H53" s="141">
        <f t="shared" si="33"/>
        <v>50.192910383396125</v>
      </c>
      <c r="I53" s="141">
        <f t="shared" si="33"/>
        <v>2.2137435256057563</v>
      </c>
      <c r="J53" s="141">
        <f t="shared" si="33"/>
        <v>1.7466964748455591</v>
      </c>
      <c r="K53" s="141">
        <f t="shared" si="33"/>
        <v>44.949733871688153</v>
      </c>
      <c r="L53" s="141">
        <f t="shared" si="33"/>
        <v>4.4706705439482697</v>
      </c>
      <c r="M53" s="141">
        <f t="shared" si="33"/>
        <v>6.9416449278974577</v>
      </c>
      <c r="N53" s="141">
        <f t="shared" si="33"/>
        <v>0</v>
      </c>
      <c r="O53" s="141">
        <f t="shared" si="33"/>
        <v>4.6475441671792268</v>
      </c>
      <c r="P53" s="141">
        <f t="shared" si="33"/>
        <v>9.5452762694583964</v>
      </c>
      <c r="Q53" s="141">
        <f t="shared" si="33"/>
        <v>9.1095542369212659</v>
      </c>
      <c r="R53" s="141">
        <f t="shared" si="33"/>
        <v>12.505882113627509</v>
      </c>
      <c r="S53" s="141">
        <f t="shared" si="33"/>
        <v>0.38667064867596013</v>
      </c>
      <c r="T53" s="141">
        <f t="shared" si="33"/>
        <v>4.3924560344840433</v>
      </c>
      <c r="U53" s="142"/>
      <c r="V53" s="142"/>
      <c r="W53" s="142"/>
      <c r="X53" s="142"/>
      <c r="Y53" s="142"/>
      <c r="Z53" s="142"/>
      <c r="AA53" s="142"/>
      <c r="AB53" s="140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</row>
    <row r="54" spans="1:1023 1037:2045 2059:3067 3081:4089 4103:5111 5125:6133 6147:7155 7169:8191 8205:9213 9227:10235 10249:11257 11271:12279 12293:13301 13315:14323 14337:15359 15373:16381" x14ac:dyDescent="0.2">
      <c r="A54" s="61" t="s">
        <v>106</v>
      </c>
      <c r="B54" s="54"/>
      <c r="C54" s="54"/>
      <c r="D54" s="54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5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</row>
    <row r="55" spans="1:1023 1037:2045 2059:3067 3081:4089 4103:5111 5125:6133 6147:7155 7169:8191 8205:9213 9227:10235 10249:11257 11271:12279 12293:13301 13315:14323 14337:15359 15373:16381" ht="12" thickBot="1" x14ac:dyDescent="0.25"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61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</row>
    <row r="56" spans="1:1023 1037:2045 2059:3067 3081:4089 4103:5111 5125:6133 6147:7155 7169:8191 8205:9213 9227:10235 10249:11257 11271:12279 12293:13301 13315:14323 14337:15359 15373:16381" x14ac:dyDescent="0.2">
      <c r="A56" s="40" t="s">
        <v>107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</row>
    <row r="57" spans="1:1023 1037:2045 2059:3067 3081:4089 4103:5111 5125:6133 6147:7155 7169:8191 8205:9213 9227:10235 10249:11257 11271:12279 12293:13301 13315:14323 14337:15359 15373:16381" ht="12" thickBot="1" x14ac:dyDescent="0.25">
      <c r="A57" s="143"/>
      <c r="B57" s="143" t="e">
        <f t="shared" ref="B57:BC57" si="34">B3</f>
        <v>#REF!</v>
      </c>
      <c r="C57" s="143" t="e">
        <f t="shared" si="34"/>
        <v>#REF!</v>
      </c>
      <c r="D57" s="143" t="str">
        <f t="shared" si="34"/>
        <v xml:space="preserve">97/98 </v>
      </c>
      <c r="E57" s="143" t="str">
        <f t="shared" si="34"/>
        <v xml:space="preserve">98/99 </v>
      </c>
      <c r="F57" s="143" t="str">
        <f t="shared" si="34"/>
        <v xml:space="preserve">99/00 </v>
      </c>
      <c r="G57" s="143" t="str">
        <f t="shared" si="34"/>
        <v xml:space="preserve">00/01 </v>
      </c>
      <c r="H57" s="143" t="str">
        <f t="shared" si="34"/>
        <v xml:space="preserve">01/02 </v>
      </c>
      <c r="I57" s="143" t="str">
        <f t="shared" si="34"/>
        <v xml:space="preserve">02/03 </v>
      </c>
      <c r="J57" s="143" t="str">
        <f t="shared" si="34"/>
        <v xml:space="preserve">03/04 </v>
      </c>
      <c r="K57" s="143" t="str">
        <f t="shared" si="34"/>
        <v xml:space="preserve">04/05 </v>
      </c>
      <c r="L57" s="143" t="str">
        <f t="shared" si="34"/>
        <v xml:space="preserve">05/06 </v>
      </c>
      <c r="M57" s="143" t="str">
        <f t="shared" si="34"/>
        <v xml:space="preserve">06/07 </v>
      </c>
      <c r="N57" s="143" t="str">
        <f t="shared" si="34"/>
        <v xml:space="preserve">07/08 </v>
      </c>
      <c r="O57" s="143" t="str">
        <f t="shared" si="34"/>
        <v xml:space="preserve">08/09 </v>
      </c>
      <c r="P57" s="143" t="str">
        <f t="shared" si="34"/>
        <v xml:space="preserve">09/10 </v>
      </c>
      <c r="Q57" s="143" t="str">
        <f t="shared" si="34"/>
        <v xml:space="preserve">10/11 </v>
      </c>
      <c r="R57" s="143" t="str">
        <f t="shared" si="34"/>
        <v xml:space="preserve">11/12 </v>
      </c>
      <c r="S57" s="143" t="str">
        <f t="shared" si="34"/>
        <v xml:space="preserve">12/13 </v>
      </c>
      <c r="T57" s="143" t="str">
        <f t="shared" si="34"/>
        <v xml:space="preserve">13/14 </v>
      </c>
      <c r="U57" s="143" t="str">
        <f t="shared" si="34"/>
        <v xml:space="preserve">14/15 </v>
      </c>
      <c r="V57" s="143" t="str">
        <f t="shared" si="34"/>
        <v xml:space="preserve">15/16 </v>
      </c>
      <c r="W57" s="143" t="str">
        <f t="shared" si="34"/>
        <v xml:space="preserve">16/17 </v>
      </c>
      <c r="X57" s="143" t="str">
        <f t="shared" si="34"/>
        <v xml:space="preserve">17/18 </v>
      </c>
      <c r="Y57" s="143">
        <f t="shared" si="34"/>
        <v>2018</v>
      </c>
      <c r="Z57" s="143">
        <f t="shared" si="34"/>
        <v>2019</v>
      </c>
      <c r="AA57" s="143">
        <f t="shared" si="34"/>
        <v>2020</v>
      </c>
      <c r="AB57" s="143">
        <f t="shared" si="34"/>
        <v>2021</v>
      </c>
      <c r="AC57" s="143">
        <f t="shared" si="34"/>
        <v>2022</v>
      </c>
      <c r="AD57" s="143">
        <f t="shared" si="34"/>
        <v>2023</v>
      </c>
      <c r="AE57" s="143">
        <f t="shared" si="34"/>
        <v>2024</v>
      </c>
      <c r="AF57" s="143">
        <f t="shared" si="34"/>
        <v>2025</v>
      </c>
      <c r="AG57" s="143">
        <f t="shared" si="34"/>
        <v>2026</v>
      </c>
      <c r="AH57" s="143">
        <f t="shared" si="34"/>
        <v>2027</v>
      </c>
      <c r="AI57" s="143">
        <f t="shared" si="34"/>
        <v>2028</v>
      </c>
      <c r="AJ57" s="143">
        <f t="shared" si="34"/>
        <v>2029</v>
      </c>
      <c r="AK57" s="143">
        <f t="shared" si="34"/>
        <v>2030</v>
      </c>
      <c r="AL57" s="143">
        <f t="shared" si="34"/>
        <v>2031</v>
      </c>
      <c r="AM57" s="143">
        <f t="shared" si="34"/>
        <v>2032</v>
      </c>
      <c r="AN57" s="143">
        <f t="shared" si="34"/>
        <v>2033</v>
      </c>
      <c r="AO57" s="143">
        <f t="shared" si="34"/>
        <v>2034</v>
      </c>
      <c r="AP57" s="143">
        <f t="shared" si="34"/>
        <v>2035</v>
      </c>
      <c r="AQ57" s="143">
        <f t="shared" si="34"/>
        <v>2036</v>
      </c>
      <c r="AR57" s="143">
        <f t="shared" si="34"/>
        <v>2037</v>
      </c>
      <c r="AS57" s="143">
        <f t="shared" si="34"/>
        <v>2038</v>
      </c>
      <c r="AT57" s="143">
        <f t="shared" si="34"/>
        <v>2039</v>
      </c>
      <c r="AU57" s="143">
        <f t="shared" si="34"/>
        <v>2040</v>
      </c>
      <c r="AV57" s="143">
        <f t="shared" si="34"/>
        <v>2041</v>
      </c>
      <c r="AW57" s="143">
        <f t="shared" si="34"/>
        <v>2042</v>
      </c>
      <c r="AX57" s="143">
        <f t="shared" si="34"/>
        <v>2043</v>
      </c>
      <c r="AY57" s="143">
        <f t="shared" si="34"/>
        <v>2044</v>
      </c>
      <c r="AZ57" s="143">
        <f t="shared" si="34"/>
        <v>2045</v>
      </c>
      <c r="BA57" s="143">
        <f t="shared" si="34"/>
        <v>2046</v>
      </c>
      <c r="BB57" s="143">
        <f t="shared" si="34"/>
        <v>2047</v>
      </c>
      <c r="BC57" s="143">
        <f t="shared" si="34"/>
        <v>2048</v>
      </c>
      <c r="BD57" s="143">
        <f>BD3</f>
        <v>2049</v>
      </c>
      <c r="BE57" s="143">
        <f>BE3</f>
        <v>2050</v>
      </c>
    </row>
    <row r="58" spans="1:1023 1037:2045 2059:3067 3081:4089 4103:5111 5125:6133 6147:7155 7169:8191 8205:9213 9227:10235 10249:11257 11271:12279 12293:13301 13315:14323 14337:15359 15373:16381" x14ac:dyDescent="0.2">
      <c r="A58" s="49" t="s">
        <v>49</v>
      </c>
      <c r="B58" s="50">
        <f t="shared" ref="B58:BE60" si="35">B75+B93+B110</f>
        <v>1180.7924399999999</v>
      </c>
      <c r="C58" s="50">
        <f t="shared" si="35"/>
        <v>2052.8785739999998</v>
      </c>
      <c r="D58" s="50">
        <f t="shared" si="35"/>
        <v>1557.7622924999998</v>
      </c>
      <c r="E58" s="50">
        <f t="shared" si="35"/>
        <v>1416.7553595000002</v>
      </c>
      <c r="F58" s="50">
        <f t="shared" si="35"/>
        <v>1546.322901</v>
      </c>
      <c r="G58" s="50">
        <f t="shared" si="35"/>
        <v>2044.0225875000001</v>
      </c>
      <c r="H58" s="50">
        <f t="shared" si="35"/>
        <v>2837.547904</v>
      </c>
      <c r="I58" s="50">
        <f t="shared" si="35"/>
        <v>2630.870817</v>
      </c>
      <c r="J58" s="50">
        <f t="shared" si="35"/>
        <v>1868.8135765000002</v>
      </c>
      <c r="K58" s="50">
        <f t="shared" si="35"/>
        <v>1495.7642095000001</v>
      </c>
      <c r="L58" s="50">
        <f t="shared" si="35"/>
        <v>2108.4248179999995</v>
      </c>
      <c r="M58" s="50">
        <f t="shared" si="35"/>
        <v>3544.2183004999997</v>
      </c>
      <c r="N58" s="50">
        <f t="shared" si="35"/>
        <v>3398.6237609999998</v>
      </c>
      <c r="O58" s="50">
        <f t="shared" si="35"/>
        <v>2819.1513884999995</v>
      </c>
      <c r="P58" s="50">
        <f t="shared" si="35"/>
        <v>2982.4890840000003</v>
      </c>
      <c r="Q58" s="50">
        <f t="shared" si="35"/>
        <v>3442.8911370000001</v>
      </c>
      <c r="R58" s="50">
        <f t="shared" si="35"/>
        <v>2811.9719359237861</v>
      </c>
      <c r="S58" s="50">
        <f t="shared" si="35"/>
        <v>2817.6809519826502</v>
      </c>
      <c r="T58" s="50">
        <f t="shared" si="35"/>
        <v>1949.444290308232</v>
      </c>
      <c r="U58" s="50">
        <f t="shared" si="35"/>
        <v>1433.4438828200884</v>
      </c>
      <c r="V58" s="50">
        <f t="shared" si="35"/>
        <v>2191.7577289999999</v>
      </c>
      <c r="W58" s="50">
        <f t="shared" si="35"/>
        <v>2135.0861400000003</v>
      </c>
      <c r="X58" s="50">
        <f t="shared" si="35"/>
        <v>2167.3107540000001</v>
      </c>
      <c r="Y58" s="50">
        <f t="shared" si="35"/>
        <v>2435.5212536923077</v>
      </c>
      <c r="Z58" s="50">
        <f t="shared" si="35"/>
        <v>2561.3332393846154</v>
      </c>
      <c r="AA58" s="50">
        <f t="shared" si="35"/>
        <v>2808.4522169230772</v>
      </c>
      <c r="AB58" s="50">
        <f t="shared" si="35"/>
        <v>2639.160406</v>
      </c>
      <c r="AC58" s="50">
        <f t="shared" si="35"/>
        <v>2832.0843670769232</v>
      </c>
      <c r="AD58" s="51">
        <f t="shared" si="35"/>
        <v>2672.340367076923</v>
      </c>
      <c r="AE58" s="51">
        <f t="shared" si="35"/>
        <v>2185.618123076923</v>
      </c>
      <c r="AF58" s="51">
        <f t="shared" si="35"/>
        <v>2053.1632519999998</v>
      </c>
      <c r="AG58" s="51">
        <f t="shared" si="35"/>
        <v>2756.3817522070581</v>
      </c>
      <c r="AH58" s="51">
        <f t="shared" si="35"/>
        <v>5346.1782675798213</v>
      </c>
      <c r="AI58" s="51">
        <f t="shared" si="35"/>
        <v>5894.2893489228445</v>
      </c>
      <c r="AJ58" s="51">
        <f t="shared" si="35"/>
        <v>6404.7430662224615</v>
      </c>
      <c r="AK58" s="51">
        <f t="shared" si="35"/>
        <v>7415.1426969556842</v>
      </c>
      <c r="AL58" s="51">
        <f t="shared" si="35"/>
        <v>8815.4274625844682</v>
      </c>
      <c r="AM58" s="51">
        <f t="shared" si="35"/>
        <v>9719.4297769916939</v>
      </c>
      <c r="AN58" s="51">
        <f t="shared" si="35"/>
        <v>10724.403338893566</v>
      </c>
      <c r="AO58" s="51">
        <f t="shared" si="35"/>
        <v>12011.989908926938</v>
      </c>
      <c r="AP58" s="51">
        <f t="shared" si="35"/>
        <v>11658.789999590979</v>
      </c>
      <c r="AQ58" s="51">
        <f t="shared" si="35"/>
        <v>10822.522820937027</v>
      </c>
      <c r="AR58" s="51">
        <f t="shared" si="35"/>
        <v>11671.714765799894</v>
      </c>
      <c r="AS58" s="51">
        <f t="shared" si="35"/>
        <v>12021.193082568709</v>
      </c>
      <c r="AT58" s="51">
        <f t="shared" si="35"/>
        <v>11155.056622068523</v>
      </c>
      <c r="AU58" s="51">
        <f t="shared" si="35"/>
        <v>11486.780085559401</v>
      </c>
      <c r="AV58" s="51">
        <f t="shared" si="35"/>
        <v>13513.675904700818</v>
      </c>
      <c r="AW58" s="51">
        <f t="shared" si="35"/>
        <v>15215.241210360175</v>
      </c>
      <c r="AX58" s="51">
        <f t="shared" si="35"/>
        <v>16115.302619445964</v>
      </c>
      <c r="AY58" s="51">
        <f t="shared" si="35"/>
        <v>17431.738668987466</v>
      </c>
      <c r="AZ58" s="51">
        <f t="shared" si="35"/>
        <v>18790.013292011106</v>
      </c>
      <c r="BA58" s="51">
        <f t="shared" si="35"/>
        <v>19308.508014452029</v>
      </c>
      <c r="BB58" s="51">
        <f t="shared" si="35"/>
        <v>21293.630681805571</v>
      </c>
      <c r="BC58" s="51">
        <f t="shared" si="35"/>
        <v>21295.98011501259</v>
      </c>
      <c r="BD58" s="51">
        <f t="shared" si="35"/>
        <v>23953.94998234283</v>
      </c>
      <c r="BE58" s="51">
        <f t="shared" si="35"/>
        <v>24787.689321605649</v>
      </c>
    </row>
    <row r="59" spans="1:1023 1037:2045 2059:3067 3081:4089 4103:5111 5125:6133 6147:7155 7169:8191 8205:9213 9227:10235 10249:11257 11271:12279 12293:13301 13315:14323 14337:15359 15373:16381" x14ac:dyDescent="0.2">
      <c r="A59" s="49" t="s">
        <v>50</v>
      </c>
      <c r="B59" s="50">
        <f t="shared" si="35"/>
        <v>16818.71337647274</v>
      </c>
      <c r="C59" s="50">
        <f t="shared" si="35"/>
        <v>17329.296182065525</v>
      </c>
      <c r="D59" s="50">
        <f t="shared" si="35"/>
        <v>20074.431499548838</v>
      </c>
      <c r="E59" s="50">
        <f t="shared" si="35"/>
        <v>20203.305439046493</v>
      </c>
      <c r="F59" s="50">
        <f t="shared" si="35"/>
        <v>20047.687938420087</v>
      </c>
      <c r="G59" s="50">
        <f t="shared" si="35"/>
        <v>20806.061224156787</v>
      </c>
      <c r="H59" s="50">
        <f t="shared" si="35"/>
        <v>21349.538536170548</v>
      </c>
      <c r="I59" s="50">
        <f t="shared" si="35"/>
        <v>20848.199905210433</v>
      </c>
      <c r="J59" s="50">
        <f t="shared" si="35"/>
        <v>19215.910557443807</v>
      </c>
      <c r="K59" s="50">
        <f t="shared" si="35"/>
        <v>21474.180767011672</v>
      </c>
      <c r="L59" s="50">
        <f t="shared" si="35"/>
        <v>22461.886278703278</v>
      </c>
      <c r="M59" s="50">
        <f t="shared" si="35"/>
        <v>22588.440215299899</v>
      </c>
      <c r="N59" s="50">
        <f t="shared" si="35"/>
        <v>22593.855475092718</v>
      </c>
      <c r="O59" s="50">
        <f t="shared" si="35"/>
        <v>20681.542370413183</v>
      </c>
      <c r="P59" s="50">
        <f t="shared" si="35"/>
        <v>21552.702485003181</v>
      </c>
      <c r="Q59" s="50">
        <f t="shared" si="35"/>
        <v>20883.947350901821</v>
      </c>
      <c r="R59" s="50">
        <f t="shared" si="35"/>
        <v>21640.072036012971</v>
      </c>
      <c r="S59" s="50">
        <f t="shared" si="35"/>
        <v>21400.176826267169</v>
      </c>
      <c r="T59" s="50">
        <f t="shared" si="35"/>
        <v>22188.130817065023</v>
      </c>
      <c r="U59" s="50">
        <f t="shared" si="35"/>
        <v>23658.619030277652</v>
      </c>
      <c r="V59" s="50">
        <f t="shared" si="35"/>
        <v>24460.185503054199</v>
      </c>
      <c r="W59" s="50">
        <f t="shared" si="35"/>
        <v>24827.961297584305</v>
      </c>
      <c r="X59" s="50">
        <f t="shared" si="35"/>
        <v>26777.748322357234</v>
      </c>
      <c r="Y59" s="50">
        <f t="shared" si="35"/>
        <v>27216.032495240834</v>
      </c>
      <c r="Z59" s="50">
        <f t="shared" si="35"/>
        <v>27402.847759444034</v>
      </c>
      <c r="AA59" s="50">
        <f t="shared" si="35"/>
        <v>28535.5618005859</v>
      </c>
      <c r="AB59" s="50">
        <f t="shared" si="35"/>
        <v>28417.644528867349</v>
      </c>
      <c r="AC59" s="51">
        <f t="shared" si="35"/>
        <v>29333.738695877906</v>
      </c>
      <c r="AD59" s="51">
        <f t="shared" si="35"/>
        <v>29948.239574686253</v>
      </c>
      <c r="AE59" s="51">
        <f t="shared" si="35"/>
        <v>31114.101570356248</v>
      </c>
      <c r="AF59" s="51">
        <f t="shared" si="35"/>
        <v>32023.379049391715</v>
      </c>
      <c r="AG59" s="51">
        <f t="shared" si="35"/>
        <v>33102.295428623067</v>
      </c>
      <c r="AH59" s="51">
        <f t="shared" si="35"/>
        <v>32610.380150861714</v>
      </c>
      <c r="AI59" s="51">
        <f t="shared" si="35"/>
        <v>33322.575203574721</v>
      </c>
      <c r="AJ59" s="51">
        <f t="shared" si="35"/>
        <v>34350.392645973778</v>
      </c>
      <c r="AK59" s="51">
        <f t="shared" si="35"/>
        <v>36443.233137591284</v>
      </c>
      <c r="AL59" s="51">
        <f t="shared" si="35"/>
        <v>37026.787839258119</v>
      </c>
      <c r="AM59" s="51">
        <f t="shared" si="35"/>
        <v>38719.776928983854</v>
      </c>
      <c r="AN59" s="51">
        <f t="shared" si="35"/>
        <v>38651.783689235155</v>
      </c>
      <c r="AO59" s="51">
        <f t="shared" si="35"/>
        <v>40192.904643123256</v>
      </c>
      <c r="AP59" s="51">
        <f t="shared" si="35"/>
        <v>39797.650949409872</v>
      </c>
      <c r="AQ59" s="51">
        <f t="shared" si="35"/>
        <v>38932.188502112302</v>
      </c>
      <c r="AR59" s="51">
        <f t="shared" si="35"/>
        <v>40697.858514996165</v>
      </c>
      <c r="AS59" s="51">
        <f t="shared" si="35"/>
        <v>40997.251696479296</v>
      </c>
      <c r="AT59" s="51">
        <f t="shared" si="35"/>
        <v>41172.18066538241</v>
      </c>
      <c r="AU59" s="51">
        <f t="shared" si="35"/>
        <v>41017.29096782524</v>
      </c>
      <c r="AV59" s="51">
        <f t="shared" si="35"/>
        <v>41017.17551163811</v>
      </c>
      <c r="AW59" s="51">
        <f t="shared" si="35"/>
        <v>40693.390463677904</v>
      </c>
      <c r="AX59" s="51">
        <f t="shared" si="35"/>
        <v>40746.506124787986</v>
      </c>
      <c r="AY59" s="51">
        <f t="shared" si="35"/>
        <v>40610.465923158896</v>
      </c>
      <c r="AZ59" s="51">
        <f t="shared" si="35"/>
        <v>41182.357615917128</v>
      </c>
      <c r="BA59" s="51">
        <f t="shared" si="35"/>
        <v>42250.067779818841</v>
      </c>
      <c r="BB59" s="51">
        <f t="shared" si="35"/>
        <v>43295.925393603466</v>
      </c>
      <c r="BC59" s="51">
        <f t="shared" si="35"/>
        <v>44390.34414178718</v>
      </c>
      <c r="BD59" s="51">
        <f t="shared" si="35"/>
        <v>44265.824420336518</v>
      </c>
      <c r="BE59" s="51">
        <f t="shared" si="35"/>
        <v>44357.545172847102</v>
      </c>
    </row>
    <row r="60" spans="1:1023 1037:2045 2059:3067 3081:4089 4103:5111 5125:6133 6147:7155 7169:8191 8205:9213 9227:10235 10249:11257 11271:12279 12293:13301 13315:14323 14337:15359 15373:16381" x14ac:dyDescent="0.2">
      <c r="A60" s="49" t="s">
        <v>51</v>
      </c>
      <c r="B60" s="50">
        <f>B77+B95+B112</f>
        <v>330.66993100680003</v>
      </c>
      <c r="C60" s="50">
        <f t="shared" si="35"/>
        <v>429.79458629520002</v>
      </c>
      <c r="D60" s="50">
        <f t="shared" si="35"/>
        <v>340.34271003179992</v>
      </c>
      <c r="E60" s="50">
        <f t="shared" si="35"/>
        <v>338.3788327542</v>
      </c>
      <c r="F60" s="50">
        <f t="shared" si="35"/>
        <v>393.16942147140003</v>
      </c>
      <c r="G60" s="50">
        <f t="shared" si="35"/>
        <v>377.07942872880005</v>
      </c>
      <c r="H60" s="50">
        <f t="shared" si="35"/>
        <v>621.28739182859988</v>
      </c>
      <c r="I60" s="50">
        <f t="shared" si="35"/>
        <v>719.47309860719997</v>
      </c>
      <c r="J60" s="50">
        <f t="shared" si="35"/>
        <v>737.46568013580008</v>
      </c>
      <c r="K60" s="50">
        <f t="shared" si="35"/>
        <v>533.72575846799998</v>
      </c>
      <c r="L60" s="50">
        <f t="shared" si="35"/>
        <v>466.83973160999994</v>
      </c>
      <c r="M60" s="50">
        <f t="shared" si="35"/>
        <v>521.6995454580001</v>
      </c>
      <c r="N60" s="50">
        <f t="shared" si="35"/>
        <v>761.41691400599996</v>
      </c>
      <c r="O60" s="50">
        <f t="shared" si="35"/>
        <v>540.96353249399999</v>
      </c>
      <c r="P60" s="50">
        <f t="shared" si="35"/>
        <v>628.44954731999997</v>
      </c>
      <c r="Q60" s="50">
        <f t="shared" si="35"/>
        <v>620.72102443679989</v>
      </c>
      <c r="R60" s="50">
        <f t="shared" si="35"/>
        <v>539.54596054800004</v>
      </c>
      <c r="S60" s="50">
        <f t="shared" si="35"/>
        <v>680.86223074800012</v>
      </c>
      <c r="T60" s="50">
        <f t="shared" si="35"/>
        <v>663.80947957800004</v>
      </c>
      <c r="U60" s="50">
        <f t="shared" si="35"/>
        <v>899.50391352399993</v>
      </c>
      <c r="V60" s="50">
        <f t="shared" si="35"/>
        <v>956.46817655399991</v>
      </c>
      <c r="W60" s="50">
        <f t="shared" si="35"/>
        <v>930.92851591747603</v>
      </c>
      <c r="X60" s="50">
        <f t="shared" si="35"/>
        <v>783.54619864243807</v>
      </c>
      <c r="Y60" s="50">
        <f t="shared" si="35"/>
        <v>797.83344011096585</v>
      </c>
      <c r="Z60" s="50">
        <f t="shared" si="35"/>
        <v>746.32319725934201</v>
      </c>
      <c r="AA60" s="50">
        <f t="shared" si="35"/>
        <v>685.29018537491402</v>
      </c>
      <c r="AB60" s="50">
        <f t="shared" si="35"/>
        <v>627.98134733661595</v>
      </c>
      <c r="AC60" s="51">
        <f t="shared" si="35"/>
        <v>763.29535115799001</v>
      </c>
      <c r="AD60" s="51">
        <f t="shared" si="35"/>
        <v>1238.7452308310519</v>
      </c>
      <c r="AE60" s="51">
        <f t="shared" si="35"/>
        <v>1390.0832263278826</v>
      </c>
      <c r="AF60" s="51">
        <f t="shared" si="35"/>
        <v>1171.9077393594189</v>
      </c>
      <c r="AG60" s="51">
        <f t="shared" si="35"/>
        <v>1465.61500708843</v>
      </c>
      <c r="AH60" s="51">
        <f t="shared" si="35"/>
        <v>1651.1438801607505</v>
      </c>
      <c r="AI60" s="51">
        <f t="shared" si="35"/>
        <v>1752.7265782376835</v>
      </c>
      <c r="AJ60" s="51">
        <f t="shared" si="35"/>
        <v>1826.237191196198</v>
      </c>
      <c r="AK60" s="51">
        <f t="shared" si="35"/>
        <v>1852.5786269354508</v>
      </c>
      <c r="AL60" s="51">
        <f t="shared" si="35"/>
        <v>1868.3187946572957</v>
      </c>
      <c r="AM60" s="51">
        <f t="shared" si="35"/>
        <v>1874.0052732776785</v>
      </c>
      <c r="AN60" s="51">
        <f t="shared" si="35"/>
        <v>1915.5608101905466</v>
      </c>
      <c r="AO60" s="51">
        <f t="shared" si="35"/>
        <v>1973.7825672387403</v>
      </c>
      <c r="AP60" s="51">
        <f t="shared" si="35"/>
        <v>2030.8490533790434</v>
      </c>
      <c r="AQ60" s="51">
        <f t="shared" si="35"/>
        <v>2066.8210236091782</v>
      </c>
      <c r="AR60" s="51">
        <f t="shared" si="35"/>
        <v>2124.9473938648421</v>
      </c>
      <c r="AS60" s="51">
        <f t="shared" si="35"/>
        <v>2173.0710122947689</v>
      </c>
      <c r="AT60" s="51">
        <f t="shared" si="35"/>
        <v>2215.5369366695968</v>
      </c>
      <c r="AU60" s="51">
        <f t="shared" si="35"/>
        <v>2281.4452126509887</v>
      </c>
      <c r="AV60" s="51">
        <f t="shared" si="35"/>
        <v>2347.9713326798442</v>
      </c>
      <c r="AW60" s="51">
        <f t="shared" si="35"/>
        <v>2416.4775797978509</v>
      </c>
      <c r="AX60" s="51">
        <f t="shared" si="35"/>
        <v>2486.0475929122617</v>
      </c>
      <c r="AY60" s="51">
        <f t="shared" si="35"/>
        <v>2554.3055476093109</v>
      </c>
      <c r="AZ60" s="51">
        <f t="shared" si="35"/>
        <v>2623.5304382975501</v>
      </c>
      <c r="BA60" s="51">
        <f t="shared" si="35"/>
        <v>2695.5345224545613</v>
      </c>
      <c r="BB60" s="51">
        <f t="shared" si="35"/>
        <v>2775.6609935398706</v>
      </c>
      <c r="BC60" s="51">
        <f t="shared" si="35"/>
        <v>2855.6349776160641</v>
      </c>
      <c r="BD60" s="51">
        <f t="shared" si="35"/>
        <v>2935.5298676216007</v>
      </c>
      <c r="BE60" s="51">
        <f t="shared" si="35"/>
        <v>3015.116900360923</v>
      </c>
    </row>
    <row r="61" spans="1:1023 1037:2045 2059:3067 3081:4089 4103:5111 5125:6133 6147:7155 7169:8191 8205:9213 9227:10235 10249:11257 11271:12279 12293:13301 13315:14323 14337:15359 15373:16381" x14ac:dyDescent="0.2">
      <c r="A61" s="49" t="s">
        <v>52</v>
      </c>
      <c r="B61" s="50">
        <f>SUM(B58:B60)</f>
        <v>18330.175747479541</v>
      </c>
      <c r="C61" s="50">
        <f t="shared" ref="C61:BC61" si="36">SUM(C58:C60)</f>
        <v>19811.969342360724</v>
      </c>
      <c r="D61" s="50">
        <f t="shared" si="36"/>
        <v>21972.536502080638</v>
      </c>
      <c r="E61" s="50">
        <f t="shared" si="36"/>
        <v>21958.439631300691</v>
      </c>
      <c r="F61" s="50">
        <f t="shared" si="36"/>
        <v>21987.180260891488</v>
      </c>
      <c r="G61" s="50">
        <f t="shared" si="36"/>
        <v>23227.163240385587</v>
      </c>
      <c r="H61" s="50">
        <f t="shared" si="36"/>
        <v>24808.373831999146</v>
      </c>
      <c r="I61" s="50">
        <f t="shared" si="36"/>
        <v>24198.543820817631</v>
      </c>
      <c r="J61" s="50">
        <f t="shared" si="36"/>
        <v>21822.189814079607</v>
      </c>
      <c r="K61" s="50">
        <f t="shared" si="36"/>
        <v>23503.670734979674</v>
      </c>
      <c r="L61" s="50">
        <f t="shared" si="36"/>
        <v>25037.150828313279</v>
      </c>
      <c r="M61" s="50">
        <f t="shared" si="36"/>
        <v>26654.358061257899</v>
      </c>
      <c r="N61" s="50">
        <f t="shared" si="36"/>
        <v>26753.896150098717</v>
      </c>
      <c r="O61" s="50">
        <f t="shared" si="36"/>
        <v>24041.65729140718</v>
      </c>
      <c r="P61" s="50">
        <f t="shared" si="36"/>
        <v>25163.641116323182</v>
      </c>
      <c r="Q61" s="50">
        <f t="shared" si="36"/>
        <v>24947.559512338619</v>
      </c>
      <c r="R61" s="50">
        <f t="shared" si="36"/>
        <v>24991.589932484756</v>
      </c>
      <c r="S61" s="50">
        <f t="shared" si="36"/>
        <v>24898.720008997818</v>
      </c>
      <c r="T61" s="50">
        <f t="shared" si="36"/>
        <v>24801.384586951255</v>
      </c>
      <c r="U61" s="50">
        <f t="shared" si="36"/>
        <v>25991.56682662174</v>
      </c>
      <c r="V61" s="50">
        <f t="shared" si="36"/>
        <v>27608.411408608201</v>
      </c>
      <c r="W61" s="50">
        <f t="shared" si="36"/>
        <v>27893.97595350178</v>
      </c>
      <c r="X61" s="50">
        <f t="shared" si="36"/>
        <v>29728.605274999671</v>
      </c>
      <c r="Y61" s="50">
        <f t="shared" si="36"/>
        <v>30449.387189044104</v>
      </c>
      <c r="Z61" s="50">
        <f t="shared" si="36"/>
        <v>30710.50419608799</v>
      </c>
      <c r="AA61" s="50">
        <f t="shared" si="36"/>
        <v>32029.30420288389</v>
      </c>
      <c r="AB61" s="50">
        <f t="shared" si="36"/>
        <v>31684.786282203964</v>
      </c>
      <c r="AC61" s="51">
        <f t="shared" si="36"/>
        <v>32929.118414112818</v>
      </c>
      <c r="AD61" s="51">
        <f t="shared" si="36"/>
        <v>33859.325172594225</v>
      </c>
      <c r="AE61" s="51">
        <f t="shared" si="36"/>
        <v>34689.802919761059</v>
      </c>
      <c r="AF61" s="51">
        <f t="shared" si="36"/>
        <v>35248.450040751137</v>
      </c>
      <c r="AG61" s="51">
        <f t="shared" si="36"/>
        <v>37324.29218791856</v>
      </c>
      <c r="AH61" s="51">
        <f t="shared" si="36"/>
        <v>39607.702298602286</v>
      </c>
      <c r="AI61" s="51">
        <f t="shared" si="36"/>
        <v>40969.591130735251</v>
      </c>
      <c r="AJ61" s="51">
        <f t="shared" si="36"/>
        <v>42581.372903392432</v>
      </c>
      <c r="AK61" s="51">
        <f t="shared" si="36"/>
        <v>45710.954461482419</v>
      </c>
      <c r="AL61" s="51">
        <f t="shared" si="36"/>
        <v>47710.534096499883</v>
      </c>
      <c r="AM61" s="51">
        <f t="shared" si="36"/>
        <v>50313.211979253232</v>
      </c>
      <c r="AN61" s="51">
        <f t="shared" si="36"/>
        <v>51291.747838319265</v>
      </c>
      <c r="AO61" s="51">
        <f t="shared" si="36"/>
        <v>54178.677119288936</v>
      </c>
      <c r="AP61" s="51">
        <f t="shared" si="36"/>
        <v>53487.290002379901</v>
      </c>
      <c r="AQ61" s="51">
        <f t="shared" si="36"/>
        <v>51821.532346658503</v>
      </c>
      <c r="AR61" s="51">
        <f t="shared" si="36"/>
        <v>54494.520674660904</v>
      </c>
      <c r="AS61" s="51">
        <f t="shared" si="36"/>
        <v>55191.515791342776</v>
      </c>
      <c r="AT61" s="51">
        <f t="shared" si="36"/>
        <v>54542.774224120527</v>
      </c>
      <c r="AU61" s="51">
        <f t="shared" si="36"/>
        <v>54785.516266035629</v>
      </c>
      <c r="AV61" s="51">
        <f t="shared" si="36"/>
        <v>56878.822749018771</v>
      </c>
      <c r="AW61" s="51">
        <f t="shared" si="36"/>
        <v>58325.10925383593</v>
      </c>
      <c r="AX61" s="51">
        <f t="shared" si="36"/>
        <v>59347.856337146208</v>
      </c>
      <c r="AY61" s="51">
        <f t="shared" si="36"/>
        <v>60596.510139755672</v>
      </c>
      <c r="AZ61" s="51">
        <f t="shared" si="36"/>
        <v>62595.901346225786</v>
      </c>
      <c r="BA61" s="51">
        <f t="shared" si="36"/>
        <v>64254.110316725433</v>
      </c>
      <c r="BB61" s="51">
        <f t="shared" si="36"/>
        <v>67365.217068948914</v>
      </c>
      <c r="BC61" s="51">
        <f t="shared" si="36"/>
        <v>68541.95923441583</v>
      </c>
      <c r="BD61" s="51">
        <f>SUM(BD58:BD60)</f>
        <v>71155.304270300956</v>
      </c>
      <c r="BE61" s="51">
        <f>SUM(BE58:BE60)</f>
        <v>72160.351394813668</v>
      </c>
    </row>
    <row r="62" spans="1:1023 1037:2045 2059:3067 3081:4089 4103:5111 5125:6133 6147:7155 7169:8191 8205:9213 9227:10235 10249:11257 11271:12279 12293:13301 13315:14323 14337:15359 15373:16381" x14ac:dyDescent="0.2">
      <c r="A62" s="56" t="s">
        <v>53</v>
      </c>
      <c r="B62" s="144" t="e">
        <f>B70-B69</f>
        <v>#REF!</v>
      </c>
      <c r="C62" s="144" t="e">
        <f t="shared" ref="C62:BC62" si="37">C70-C69</f>
        <v>#REF!</v>
      </c>
      <c r="D62" s="144" t="e">
        <f t="shared" si="37"/>
        <v>#REF!</v>
      </c>
      <c r="E62" s="144" t="e">
        <f t="shared" si="37"/>
        <v>#REF!</v>
      </c>
      <c r="F62" s="144" t="e">
        <f t="shared" si="37"/>
        <v>#REF!</v>
      </c>
      <c r="G62" s="144" t="e">
        <f t="shared" si="37"/>
        <v>#REF!</v>
      </c>
      <c r="H62" s="144" t="e">
        <f t="shared" si="37"/>
        <v>#REF!</v>
      </c>
      <c r="I62" s="144" t="e">
        <f t="shared" si="37"/>
        <v>#REF!</v>
      </c>
      <c r="J62" s="144" t="e">
        <f t="shared" si="37"/>
        <v>#REF!</v>
      </c>
      <c r="K62" s="144" t="e">
        <f t="shared" si="37"/>
        <v>#REF!</v>
      </c>
      <c r="L62" s="144" t="e">
        <f t="shared" si="37"/>
        <v>#REF!</v>
      </c>
      <c r="M62" s="144" t="e">
        <f t="shared" si="37"/>
        <v>#REF!</v>
      </c>
      <c r="N62" s="144" t="e">
        <f t="shared" si="37"/>
        <v>#REF!</v>
      </c>
      <c r="O62" s="144" t="e">
        <f t="shared" si="37"/>
        <v>#REF!</v>
      </c>
      <c r="P62" s="144" t="e">
        <f t="shared" si="37"/>
        <v>#REF!</v>
      </c>
      <c r="Q62" s="144" t="e">
        <f t="shared" si="37"/>
        <v>#REF!</v>
      </c>
      <c r="R62" s="144" t="e">
        <f t="shared" si="37"/>
        <v>#REF!</v>
      </c>
      <c r="S62" s="144" t="e">
        <f t="shared" si="37"/>
        <v>#REF!</v>
      </c>
      <c r="T62" s="144" t="e">
        <f t="shared" si="37"/>
        <v>#REF!</v>
      </c>
      <c r="U62" s="144" t="e">
        <f t="shared" si="37"/>
        <v>#REF!</v>
      </c>
      <c r="V62" s="144" t="e">
        <f t="shared" si="37"/>
        <v>#REF!</v>
      </c>
      <c r="W62" s="144" t="e">
        <f t="shared" si="37"/>
        <v>#REF!</v>
      </c>
      <c r="X62" s="144">
        <f t="shared" si="37"/>
        <v>4882.1482922055729</v>
      </c>
      <c r="Y62" s="144">
        <f t="shared" si="37"/>
        <v>24984.007818923896</v>
      </c>
      <c r="Z62" s="144">
        <f t="shared" si="37"/>
        <v>25430.664025495687</v>
      </c>
      <c r="AA62" s="144">
        <f t="shared" si="37"/>
        <v>26330.374418067575</v>
      </c>
      <c r="AB62" s="144">
        <f t="shared" si="37"/>
        <v>26848.706090411459</v>
      </c>
      <c r="AC62" s="145">
        <f t="shared" si="37"/>
        <v>28578.693682872665</v>
      </c>
      <c r="AD62" s="145">
        <f t="shared" si="37"/>
        <v>31016.55986741613</v>
      </c>
      <c r="AE62" s="145">
        <f t="shared" si="37"/>
        <v>31287.027678344544</v>
      </c>
      <c r="AF62" s="145">
        <f t="shared" si="37"/>
        <v>29963.894150534255</v>
      </c>
      <c r="AG62" s="145">
        <f t="shared" si="37"/>
        <v>31164.828635697831</v>
      </c>
      <c r="AH62" s="145">
        <f t="shared" si="37"/>
        <v>32887.357677450826</v>
      </c>
      <c r="AI62" s="145">
        <f t="shared" si="37"/>
        <v>33748.742665881815</v>
      </c>
      <c r="AJ62" s="145">
        <f t="shared" si="37"/>
        <v>34336.523262896277</v>
      </c>
      <c r="AK62" s="145">
        <f t="shared" si="37"/>
        <v>36054.784957368465</v>
      </c>
      <c r="AL62" s="145">
        <f t="shared" si="37"/>
        <v>37175.211149140261</v>
      </c>
      <c r="AM62" s="145">
        <f t="shared" si="37"/>
        <v>38842.096744972834</v>
      </c>
      <c r="AN62" s="145">
        <f t="shared" si="37"/>
        <v>38537.150552329404</v>
      </c>
      <c r="AO62" s="145">
        <f t="shared" si="37"/>
        <v>41777.467022807985</v>
      </c>
      <c r="AP62" s="145">
        <f t="shared" si="37"/>
        <v>41921.395630181571</v>
      </c>
      <c r="AQ62" s="145">
        <f t="shared" si="37"/>
        <v>39406.621475245629</v>
      </c>
      <c r="AR62" s="145">
        <f t="shared" si="37"/>
        <v>41730.823015388618</v>
      </c>
      <c r="AS62" s="145">
        <f t="shared" si="37"/>
        <v>43293.886061283563</v>
      </c>
      <c r="AT62" s="145">
        <f t="shared" si="37"/>
        <v>42312.770016354982</v>
      </c>
      <c r="AU62" s="145">
        <f t="shared" si="37"/>
        <v>40529.273456433104</v>
      </c>
      <c r="AV62" s="145">
        <f t="shared" si="37"/>
        <v>40920.262255123656</v>
      </c>
      <c r="AW62" s="145">
        <f t="shared" si="37"/>
        <v>41467.32436420695</v>
      </c>
      <c r="AX62" s="145">
        <f t="shared" si="37"/>
        <v>41173.610762391327</v>
      </c>
      <c r="AY62" s="145">
        <f t="shared" si="37"/>
        <v>41063.902544031262</v>
      </c>
      <c r="AZ62" s="145">
        <f t="shared" si="37"/>
        <v>42544.150881905116</v>
      </c>
      <c r="BA62" s="145">
        <f t="shared" si="37"/>
        <v>42217.969419799781</v>
      </c>
      <c r="BB62" s="145">
        <f t="shared" si="37"/>
        <v>45326.720232772866</v>
      </c>
      <c r="BC62" s="145">
        <f t="shared" si="37"/>
        <v>43845.461440167506</v>
      </c>
      <c r="BD62" s="145">
        <f>BD70-BD69</f>
        <v>45624.692809593733</v>
      </c>
      <c r="BE62" s="145">
        <f>BE70-BE69</f>
        <v>45260.835559873674</v>
      </c>
    </row>
    <row r="63" spans="1:1023 1037:2045 2059:3067 3081:4089 4103:5111 5125:6133 6147:7155 7169:8191 8205:9213 9227:10235 10249:11257 11271:12279 12293:13301 13315:14323 14337:15359 15373:16381" x14ac:dyDescent="0.2">
      <c r="A63" s="49" t="s">
        <v>54</v>
      </c>
      <c r="B63" s="50">
        <f>B64+B65</f>
        <v>0</v>
      </c>
      <c r="C63" s="50">
        <f t="shared" ref="C63:X63" si="38">C64+C65</f>
        <v>0</v>
      </c>
      <c r="D63" s="50">
        <f t="shared" si="38"/>
        <v>0</v>
      </c>
      <c r="E63" s="50">
        <f t="shared" si="38"/>
        <v>0</v>
      </c>
      <c r="F63" s="50">
        <f t="shared" si="38"/>
        <v>22.046219999999998</v>
      </c>
      <c r="G63" s="50">
        <f t="shared" si="38"/>
        <v>26.455463999999999</v>
      </c>
      <c r="H63" s="50">
        <f t="shared" si="38"/>
        <v>26.455463999999999</v>
      </c>
      <c r="I63" s="50">
        <f t="shared" si="38"/>
        <v>22.046219999999998</v>
      </c>
      <c r="J63" s="50">
        <f t="shared" si="38"/>
        <v>22.046219999999998</v>
      </c>
      <c r="K63" s="50">
        <f t="shared" si="38"/>
        <v>22.046219999999998</v>
      </c>
      <c r="L63" s="50">
        <f t="shared" si="38"/>
        <v>26.455463999999999</v>
      </c>
      <c r="M63" s="50">
        <f t="shared" si="38"/>
        <v>22.046219999999998</v>
      </c>
      <c r="N63" s="50">
        <f t="shared" si="38"/>
        <v>22.046219999999998</v>
      </c>
      <c r="O63" s="50">
        <f t="shared" si="38"/>
        <v>22.046219999999998</v>
      </c>
      <c r="P63" s="50">
        <f t="shared" si="38"/>
        <v>22.046219999999998</v>
      </c>
      <c r="Q63" s="50">
        <f t="shared" si="38"/>
        <v>22.046219999999998</v>
      </c>
      <c r="R63" s="50">
        <f t="shared" si="38"/>
        <v>-17.163113606557381</v>
      </c>
      <c r="S63" s="50">
        <f t="shared" si="38"/>
        <v>-100.33597067405285</v>
      </c>
      <c r="T63" s="50">
        <f t="shared" si="38"/>
        <v>-48.614579211193032</v>
      </c>
      <c r="U63" s="50">
        <f t="shared" si="38"/>
        <v>-0.62174065573771742</v>
      </c>
      <c r="V63" s="50">
        <f t="shared" si="38"/>
        <v>33.9736340189678</v>
      </c>
      <c r="W63" s="50">
        <f t="shared" si="38"/>
        <v>41.299520934955247</v>
      </c>
      <c r="X63" s="50">
        <f t="shared" si="38"/>
        <v>19.935022607987097</v>
      </c>
      <c r="Y63" s="50">
        <f>SUM(Y64:Y65)</f>
        <v>8681.4524873336086</v>
      </c>
      <c r="Z63" s="50">
        <f t="shared" ref="Z63:BE63" si="39">SUM(Z64:Z65)</f>
        <v>9417.0973420057653</v>
      </c>
      <c r="AA63" s="50">
        <f t="shared" si="39"/>
        <v>10760.857230008824</v>
      </c>
      <c r="AB63" s="50">
        <f t="shared" si="39"/>
        <v>9197.5595025995171</v>
      </c>
      <c r="AC63" s="50">
        <f t="shared" si="39"/>
        <v>10540.046647519812</v>
      </c>
      <c r="AD63" s="50">
        <f t="shared" si="39"/>
        <v>13041.364850341017</v>
      </c>
      <c r="AE63" s="50">
        <f t="shared" si="39"/>
        <v>13280.928359664311</v>
      </c>
      <c r="AF63" s="50">
        <f t="shared" si="39"/>
        <v>12194.74328108376</v>
      </c>
      <c r="AG63" s="50">
        <f t="shared" si="39"/>
        <v>12368.25940440557</v>
      </c>
      <c r="AH63" s="50">
        <f t="shared" si="39"/>
        <v>15141.415171956043</v>
      </c>
      <c r="AI63" s="50">
        <f t="shared" si="39"/>
        <v>14945.309833977262</v>
      </c>
      <c r="AJ63" s="50">
        <f t="shared" si="39"/>
        <v>15076.037383156248</v>
      </c>
      <c r="AK63" s="50">
        <f t="shared" si="39"/>
        <v>16875.520282683006</v>
      </c>
      <c r="AL63" s="50">
        <f t="shared" si="39"/>
        <v>17904.689099474148</v>
      </c>
      <c r="AM63" s="50">
        <f t="shared" si="39"/>
        <v>20682.272272523522</v>
      </c>
      <c r="AN63" s="50">
        <f t="shared" si="39"/>
        <v>20814.452740684526</v>
      </c>
      <c r="AO63" s="50">
        <f t="shared" si="39"/>
        <v>22821.968343237648</v>
      </c>
      <c r="AP63" s="50">
        <f t="shared" si="39"/>
        <v>23428.276429558835</v>
      </c>
      <c r="AQ63" s="50">
        <f t="shared" si="39"/>
        <v>19971.417356904407</v>
      </c>
      <c r="AR63" s="50">
        <f t="shared" si="39"/>
        <v>21885.113396185319</v>
      </c>
      <c r="AS63" s="50">
        <f t="shared" si="39"/>
        <v>23960.720106100875</v>
      </c>
      <c r="AT63" s="50">
        <f t="shared" si="39"/>
        <v>22640.465862344001</v>
      </c>
      <c r="AU63" s="50">
        <f t="shared" si="39"/>
        <v>20532.957770145262</v>
      </c>
      <c r="AV63" s="50">
        <f t="shared" si="39"/>
        <v>20799.823344501303</v>
      </c>
      <c r="AW63" s="50">
        <f t="shared" si="39"/>
        <v>21080.651991788956</v>
      </c>
      <c r="AX63" s="50">
        <f t="shared" si="39"/>
        <v>20629.949569941127</v>
      </c>
      <c r="AY63" s="50">
        <f t="shared" si="39"/>
        <v>20413.011160740556</v>
      </c>
      <c r="AZ63" s="50">
        <f t="shared" si="39"/>
        <v>21650.849515744296</v>
      </c>
      <c r="BA63" s="50">
        <f t="shared" si="39"/>
        <v>21126.097749668232</v>
      </c>
      <c r="BB63" s="50">
        <f t="shared" si="39"/>
        <v>24045.086122814158</v>
      </c>
      <c r="BC63" s="50">
        <f t="shared" si="39"/>
        <v>22360.865651087548</v>
      </c>
      <c r="BD63" s="50">
        <f t="shared" si="39"/>
        <v>23953.829918390758</v>
      </c>
      <c r="BE63" s="50">
        <f t="shared" si="39"/>
        <v>23376.048407775721</v>
      </c>
    </row>
    <row r="64" spans="1:1023 1037:2045 2059:3067 3081:4089 4103:5111 5125:6133 6147:7155 7169:8191 8205:9213 9227:10235 10249:11257 11271:12279 12293:13301 13315:14323 14337:15359 15373:16381" x14ac:dyDescent="0.2">
      <c r="A64" s="49" t="s">
        <v>55</v>
      </c>
      <c r="B64" s="50">
        <f>B81+B99+B116</f>
        <v>0</v>
      </c>
      <c r="C64" s="50">
        <f t="shared" ref="C64:BC65" si="40">C81+C99+C116</f>
        <v>0</v>
      </c>
      <c r="D64" s="50">
        <f t="shared" si="40"/>
        <v>0</v>
      </c>
      <c r="E64" s="50">
        <f t="shared" si="40"/>
        <v>0</v>
      </c>
      <c r="F64" s="50">
        <f t="shared" si="40"/>
        <v>11.023109999999999</v>
      </c>
      <c r="G64" s="50">
        <f t="shared" si="40"/>
        <v>13.227732</v>
      </c>
      <c r="H64" s="50">
        <f t="shared" si="40"/>
        <v>13.227732</v>
      </c>
      <c r="I64" s="50">
        <f t="shared" si="40"/>
        <v>11.023109999999999</v>
      </c>
      <c r="J64" s="50">
        <f t="shared" si="40"/>
        <v>11.023109999999999</v>
      </c>
      <c r="K64" s="50">
        <f t="shared" si="40"/>
        <v>11.023109999999999</v>
      </c>
      <c r="L64" s="50">
        <f t="shared" si="40"/>
        <v>13.227732</v>
      </c>
      <c r="M64" s="50">
        <f t="shared" si="40"/>
        <v>11.023109999999999</v>
      </c>
      <c r="N64" s="50">
        <f t="shared" si="40"/>
        <v>11.023109999999999</v>
      </c>
      <c r="O64" s="50">
        <f t="shared" si="40"/>
        <v>11.023109999999999</v>
      </c>
      <c r="P64" s="50">
        <f t="shared" si="40"/>
        <v>11.023109999999999</v>
      </c>
      <c r="Q64" s="50">
        <f t="shared" si="40"/>
        <v>11.023109999999999</v>
      </c>
      <c r="R64" s="50">
        <f t="shared" si="40"/>
        <v>11.023109999999999</v>
      </c>
      <c r="S64" s="50">
        <f t="shared" si="40"/>
        <v>12.624804981684868</v>
      </c>
      <c r="T64" s="50">
        <f t="shared" si="40"/>
        <v>11.626037018315129</v>
      </c>
      <c r="U64" s="50">
        <f t="shared" si="40"/>
        <v>11.023109999999999</v>
      </c>
      <c r="V64" s="50">
        <f t="shared" si="40"/>
        <v>37.194165543557972</v>
      </c>
      <c r="W64" s="50">
        <f t="shared" si="40"/>
        <v>41.299520934955289</v>
      </c>
      <c r="X64" s="50">
        <f t="shared" si="40"/>
        <v>19.935022607987097</v>
      </c>
      <c r="Y64" s="50">
        <f>Y81+Y99+Y116</f>
        <v>7552.9231100000006</v>
      </c>
      <c r="Z64" s="50">
        <f t="shared" si="40"/>
        <v>7331.1977320000015</v>
      </c>
      <c r="AA64" s="50">
        <f t="shared" si="40"/>
        <v>8396.8574707302596</v>
      </c>
      <c r="AB64" s="50">
        <f t="shared" si="40"/>
        <v>6415.0428427727738</v>
      </c>
      <c r="AC64" s="51">
        <f t="shared" si="40"/>
        <v>7115.1596475198112</v>
      </c>
      <c r="AD64" s="51">
        <f t="shared" si="40"/>
        <v>7352.8136559217164</v>
      </c>
      <c r="AE64" s="51">
        <f t="shared" si="40"/>
        <v>6675.0200813420124</v>
      </c>
      <c r="AF64" s="51">
        <f t="shared" si="40"/>
        <v>6780.2044938859281</v>
      </c>
      <c r="AG64" s="51">
        <f t="shared" si="40"/>
        <v>5914.7670322618405</v>
      </c>
      <c r="AH64" s="51">
        <f t="shared" si="40"/>
        <v>6120.903176142815</v>
      </c>
      <c r="AI64" s="51">
        <f t="shared" si="40"/>
        <v>4862.0534702879513</v>
      </c>
      <c r="AJ64" s="51">
        <f t="shared" si="40"/>
        <v>5350.9757860029531</v>
      </c>
      <c r="AK64" s="51">
        <f t="shared" si="40"/>
        <v>5269.8994787345327</v>
      </c>
      <c r="AL64" s="51">
        <f t="shared" si="40"/>
        <v>5091.3013351289192</v>
      </c>
      <c r="AM64" s="51">
        <f t="shared" si="40"/>
        <v>5253.9026439872659</v>
      </c>
      <c r="AN64" s="51">
        <f t="shared" si="40"/>
        <v>3509.2935161772866</v>
      </c>
      <c r="AO64" s="51">
        <f t="shared" si="40"/>
        <v>4638.3031273352208</v>
      </c>
      <c r="AP64" s="51">
        <f t="shared" si="40"/>
        <v>4738.2551069563506</v>
      </c>
      <c r="AQ64" s="51">
        <f t="shared" si="40"/>
        <v>4389.2774866874497</v>
      </c>
      <c r="AR64" s="51">
        <f t="shared" si="40"/>
        <v>3663.1260559071648</v>
      </c>
      <c r="AS64" s="51">
        <f t="shared" si="40"/>
        <v>3649.1575639832245</v>
      </c>
      <c r="AT64" s="51">
        <f t="shared" si="40"/>
        <v>3479.139792168884</v>
      </c>
      <c r="AU64" s="51">
        <f t="shared" si="40"/>
        <v>1629.930264112317</v>
      </c>
      <c r="AV64" s="51">
        <f t="shared" si="40"/>
        <v>1746.3506153906487</v>
      </c>
      <c r="AW64" s="51">
        <f t="shared" si="40"/>
        <v>1545.8512215773735</v>
      </c>
      <c r="AX64" s="51">
        <f t="shared" si="40"/>
        <v>1037.3410208138996</v>
      </c>
      <c r="AY64" s="51">
        <f t="shared" si="40"/>
        <v>935.93749123186171</v>
      </c>
      <c r="AZ64" s="51">
        <f t="shared" si="40"/>
        <v>821.1639287661867</v>
      </c>
      <c r="BA64" s="51">
        <f t="shared" si="40"/>
        <v>690.09857624212236</v>
      </c>
      <c r="BB64" s="51">
        <f t="shared" si="40"/>
        <v>563.70695784303564</v>
      </c>
      <c r="BC64" s="51">
        <f t="shared" si="40"/>
        <v>524.76528910236846</v>
      </c>
      <c r="BD64" s="51">
        <f>BD81+BD99+BD116</f>
        <v>442.03914934728795</v>
      </c>
      <c r="BE64" s="51">
        <f>BE81+BE99+BE116</f>
        <v>507.11065776978518</v>
      </c>
    </row>
    <row r="65" spans="1:57" x14ac:dyDescent="0.2">
      <c r="A65" s="49" t="s">
        <v>108</v>
      </c>
      <c r="B65" s="50">
        <f>B82+B100+B117</f>
        <v>0</v>
      </c>
      <c r="C65" s="50">
        <f t="shared" si="40"/>
        <v>0</v>
      </c>
      <c r="D65" s="50">
        <f t="shared" si="40"/>
        <v>0</v>
      </c>
      <c r="E65" s="50">
        <f t="shared" si="40"/>
        <v>0</v>
      </c>
      <c r="F65" s="50">
        <f t="shared" si="40"/>
        <v>11.023109999999999</v>
      </c>
      <c r="G65" s="50">
        <f t="shared" si="40"/>
        <v>13.227732</v>
      </c>
      <c r="H65" s="50">
        <f t="shared" si="40"/>
        <v>13.227732</v>
      </c>
      <c r="I65" s="50">
        <f t="shared" si="40"/>
        <v>11.023109999999999</v>
      </c>
      <c r="J65" s="50">
        <f t="shared" si="40"/>
        <v>11.023109999999999</v>
      </c>
      <c r="K65" s="50">
        <f t="shared" si="40"/>
        <v>11.023109999999999</v>
      </c>
      <c r="L65" s="50">
        <f t="shared" si="40"/>
        <v>13.227732</v>
      </c>
      <c r="M65" s="50">
        <f t="shared" si="40"/>
        <v>11.023109999999999</v>
      </c>
      <c r="N65" s="50">
        <f t="shared" si="40"/>
        <v>11.023109999999999</v>
      </c>
      <c r="O65" s="50">
        <f t="shared" si="40"/>
        <v>11.023109999999999</v>
      </c>
      <c r="P65" s="50">
        <f t="shared" si="40"/>
        <v>11.023109999999999</v>
      </c>
      <c r="Q65" s="50">
        <f t="shared" si="40"/>
        <v>11.023109999999999</v>
      </c>
      <c r="R65" s="50">
        <f t="shared" si="40"/>
        <v>-28.18622360655738</v>
      </c>
      <c r="S65" s="50">
        <f t="shared" si="40"/>
        <v>-112.96077565573771</v>
      </c>
      <c r="T65" s="50">
        <f t="shared" si="40"/>
        <v>-60.240616229508163</v>
      </c>
      <c r="U65" s="50">
        <f t="shared" si="40"/>
        <v>-11.644850655737716</v>
      </c>
      <c r="V65" s="50">
        <f t="shared" si="40"/>
        <v>-3.2205315245901751</v>
      </c>
      <c r="W65" s="50">
        <f t="shared" si="40"/>
        <v>-4.2632564145606011E-14</v>
      </c>
      <c r="X65" s="50">
        <f t="shared" si="40"/>
        <v>0</v>
      </c>
      <c r="Y65" s="50">
        <f>Y82+Y100+Y117</f>
        <v>1128.5293773336075</v>
      </c>
      <c r="Z65" s="50">
        <f t="shared" si="40"/>
        <v>2085.8996100057643</v>
      </c>
      <c r="AA65" s="50">
        <f t="shared" si="40"/>
        <v>2363.9997592785644</v>
      </c>
      <c r="AB65" s="50">
        <f t="shared" si="40"/>
        <v>2782.5166598267433</v>
      </c>
      <c r="AC65" s="51">
        <f t="shared" si="40"/>
        <v>3424.8869999999997</v>
      </c>
      <c r="AD65" s="51">
        <f t="shared" si="40"/>
        <v>5688.5511944193004</v>
      </c>
      <c r="AE65" s="51">
        <f t="shared" si="40"/>
        <v>6605.9082783222984</v>
      </c>
      <c r="AF65" s="51">
        <f t="shared" si="40"/>
        <v>5414.5387871978319</v>
      </c>
      <c r="AG65" s="51">
        <f t="shared" si="40"/>
        <v>6453.4923721437299</v>
      </c>
      <c r="AH65" s="51">
        <f t="shared" si="40"/>
        <v>9020.5119958132291</v>
      </c>
      <c r="AI65" s="51">
        <f t="shared" si="40"/>
        <v>10083.256363689312</v>
      </c>
      <c r="AJ65" s="51">
        <f t="shared" si="40"/>
        <v>9725.0615971532952</v>
      </c>
      <c r="AK65" s="51">
        <f t="shared" si="40"/>
        <v>11605.620803948472</v>
      </c>
      <c r="AL65" s="51">
        <f t="shared" si="40"/>
        <v>12813.387764345231</v>
      </c>
      <c r="AM65" s="51">
        <f t="shared" si="40"/>
        <v>15428.369628536255</v>
      </c>
      <c r="AN65" s="51">
        <f t="shared" si="40"/>
        <v>17305.159224507239</v>
      </c>
      <c r="AO65" s="51">
        <f t="shared" si="40"/>
        <v>18183.665215902427</v>
      </c>
      <c r="AP65" s="51">
        <f t="shared" si="40"/>
        <v>18690.021322602483</v>
      </c>
      <c r="AQ65" s="51">
        <f t="shared" si="40"/>
        <v>15582.139870216959</v>
      </c>
      <c r="AR65" s="51">
        <f t="shared" si="40"/>
        <v>18221.987340278156</v>
      </c>
      <c r="AS65" s="51">
        <f t="shared" si="40"/>
        <v>20311.562542117648</v>
      </c>
      <c r="AT65" s="51">
        <f t="shared" si="40"/>
        <v>19161.326070175117</v>
      </c>
      <c r="AU65" s="51">
        <f t="shared" si="40"/>
        <v>18903.027506032944</v>
      </c>
      <c r="AV65" s="51">
        <f t="shared" si="40"/>
        <v>19053.472729110654</v>
      </c>
      <c r="AW65" s="51">
        <f t="shared" si="40"/>
        <v>19534.800770211583</v>
      </c>
      <c r="AX65" s="51">
        <f t="shared" si="40"/>
        <v>19592.608549127228</v>
      </c>
      <c r="AY65" s="51">
        <f t="shared" si="40"/>
        <v>19477.073669508696</v>
      </c>
      <c r="AZ65" s="51">
        <f t="shared" si="40"/>
        <v>20829.68558697811</v>
      </c>
      <c r="BA65" s="51">
        <f t="shared" si="40"/>
        <v>20435.999173426109</v>
      </c>
      <c r="BB65" s="51">
        <f t="shared" si="40"/>
        <v>23481.379164971124</v>
      </c>
      <c r="BC65" s="51">
        <f t="shared" si="40"/>
        <v>21836.10036198518</v>
      </c>
      <c r="BD65" s="51">
        <f>BD82+BD100+BD117</f>
        <v>23511.790769043469</v>
      </c>
      <c r="BE65" s="51">
        <f>BE82+BE100+BE117</f>
        <v>22868.937750005935</v>
      </c>
    </row>
    <row r="66" spans="1:57" x14ac:dyDescent="0.2">
      <c r="A66" s="49" t="s">
        <v>57</v>
      </c>
      <c r="B66" s="50" t="e">
        <f>B62-B63</f>
        <v>#REF!</v>
      </c>
      <c r="C66" s="50" t="e">
        <f t="shared" ref="C66:BC66" si="41">C62-C63</f>
        <v>#REF!</v>
      </c>
      <c r="D66" s="50" t="e">
        <f t="shared" si="41"/>
        <v>#REF!</v>
      </c>
      <c r="E66" s="50" t="e">
        <f t="shared" si="41"/>
        <v>#REF!</v>
      </c>
      <c r="F66" s="50" t="e">
        <f t="shared" si="41"/>
        <v>#REF!</v>
      </c>
      <c r="G66" s="50" t="e">
        <f t="shared" si="41"/>
        <v>#REF!</v>
      </c>
      <c r="H66" s="50" t="e">
        <f t="shared" si="41"/>
        <v>#REF!</v>
      </c>
      <c r="I66" s="50" t="e">
        <f t="shared" si="41"/>
        <v>#REF!</v>
      </c>
      <c r="J66" s="50" t="e">
        <f t="shared" si="41"/>
        <v>#REF!</v>
      </c>
      <c r="K66" s="50" t="e">
        <f t="shared" si="41"/>
        <v>#REF!</v>
      </c>
      <c r="L66" s="50" t="e">
        <f t="shared" si="41"/>
        <v>#REF!</v>
      </c>
      <c r="M66" s="50" t="e">
        <f t="shared" si="41"/>
        <v>#REF!</v>
      </c>
      <c r="N66" s="50" t="e">
        <f t="shared" si="41"/>
        <v>#REF!</v>
      </c>
      <c r="O66" s="50" t="e">
        <f t="shared" si="41"/>
        <v>#REF!</v>
      </c>
      <c r="P66" s="50" t="e">
        <f t="shared" si="41"/>
        <v>#REF!</v>
      </c>
      <c r="Q66" s="50" t="e">
        <f t="shared" si="41"/>
        <v>#REF!</v>
      </c>
      <c r="R66" s="50" t="e">
        <f t="shared" si="41"/>
        <v>#REF!</v>
      </c>
      <c r="S66" s="50" t="e">
        <f t="shared" si="41"/>
        <v>#REF!</v>
      </c>
      <c r="T66" s="50" t="e">
        <f t="shared" si="41"/>
        <v>#REF!</v>
      </c>
      <c r="U66" s="50" t="e">
        <f t="shared" si="41"/>
        <v>#REF!</v>
      </c>
      <c r="V66" s="50" t="e">
        <f t="shared" si="41"/>
        <v>#REF!</v>
      </c>
      <c r="W66" s="50" t="e">
        <f t="shared" si="41"/>
        <v>#REF!</v>
      </c>
      <c r="X66" s="50">
        <f t="shared" si="41"/>
        <v>4862.2132695975861</v>
      </c>
      <c r="Y66" s="50">
        <f t="shared" si="41"/>
        <v>16302.555331590287</v>
      </c>
      <c r="Z66" s="50">
        <f t="shared" si="41"/>
        <v>16013.566683489922</v>
      </c>
      <c r="AA66" s="50">
        <f t="shared" si="41"/>
        <v>15569.517188058751</v>
      </c>
      <c r="AB66" s="50">
        <f t="shared" si="41"/>
        <v>17651.146587811942</v>
      </c>
      <c r="AC66" s="51">
        <f t="shared" si="41"/>
        <v>18038.647035352853</v>
      </c>
      <c r="AD66" s="51">
        <f t="shared" si="41"/>
        <v>17975.195017075115</v>
      </c>
      <c r="AE66" s="51">
        <f t="shared" si="41"/>
        <v>18006.099318680233</v>
      </c>
      <c r="AF66" s="51">
        <f t="shared" si="41"/>
        <v>17769.150869450496</v>
      </c>
      <c r="AG66" s="51">
        <f t="shared" si="41"/>
        <v>18796.569231292262</v>
      </c>
      <c r="AH66" s="51">
        <f t="shared" si="41"/>
        <v>17745.942505494782</v>
      </c>
      <c r="AI66" s="51">
        <f t="shared" si="41"/>
        <v>18803.432831904553</v>
      </c>
      <c r="AJ66" s="51">
        <f t="shared" si="41"/>
        <v>19260.48587974003</v>
      </c>
      <c r="AK66" s="51">
        <f t="shared" si="41"/>
        <v>19179.264674685459</v>
      </c>
      <c r="AL66" s="51">
        <f t="shared" si="41"/>
        <v>19270.522049666113</v>
      </c>
      <c r="AM66" s="51">
        <f t="shared" si="41"/>
        <v>18159.824472449312</v>
      </c>
      <c r="AN66" s="51">
        <f t="shared" si="41"/>
        <v>17722.697811644877</v>
      </c>
      <c r="AO66" s="51">
        <f t="shared" si="41"/>
        <v>18955.498679570337</v>
      </c>
      <c r="AP66" s="51">
        <f t="shared" si="41"/>
        <v>18493.119200622736</v>
      </c>
      <c r="AQ66" s="51">
        <f t="shared" si="41"/>
        <v>19435.204118341222</v>
      </c>
      <c r="AR66" s="51">
        <f t="shared" si="41"/>
        <v>19845.709619203299</v>
      </c>
      <c r="AS66" s="51">
        <f t="shared" si="41"/>
        <v>19333.165955182689</v>
      </c>
      <c r="AT66" s="51">
        <f t="shared" si="41"/>
        <v>19672.304154010981</v>
      </c>
      <c r="AU66" s="51">
        <f t="shared" si="41"/>
        <v>19996.315686287842</v>
      </c>
      <c r="AV66" s="51">
        <f t="shared" si="41"/>
        <v>20120.438910622353</v>
      </c>
      <c r="AW66" s="51">
        <f t="shared" si="41"/>
        <v>20386.672372417994</v>
      </c>
      <c r="AX66" s="51">
        <f t="shared" si="41"/>
        <v>20543.661192450199</v>
      </c>
      <c r="AY66" s="51">
        <f t="shared" si="41"/>
        <v>20650.891383290706</v>
      </c>
      <c r="AZ66" s="51">
        <f t="shared" si="41"/>
        <v>20893.30136616082</v>
      </c>
      <c r="BA66" s="51">
        <f t="shared" si="41"/>
        <v>21091.87167013155</v>
      </c>
      <c r="BB66" s="51">
        <f t="shared" si="41"/>
        <v>21281.634109958708</v>
      </c>
      <c r="BC66" s="51">
        <f t="shared" si="41"/>
        <v>21484.595789079958</v>
      </c>
      <c r="BD66" s="51">
        <f>BD62-BD63</f>
        <v>21670.862891202974</v>
      </c>
      <c r="BE66" s="51">
        <f>BE62-BE63</f>
        <v>21884.787152097953</v>
      </c>
    </row>
    <row r="67" spans="1:57" hidden="1" x14ac:dyDescent="0.2">
      <c r="A67" s="49" t="s">
        <v>101</v>
      </c>
      <c r="B67" s="50">
        <f>B84+B102+B119</f>
        <v>1465.9526671472618</v>
      </c>
      <c r="C67" s="50">
        <f t="shared" ref="C67:BE69" si="42">C84+C102+C119</f>
        <v>1813.8224580338392</v>
      </c>
      <c r="D67" s="50">
        <f t="shared" si="42"/>
        <v>2052.7297359175673</v>
      </c>
      <c r="E67" s="50">
        <f t="shared" si="42"/>
        <v>2250.6456704739539</v>
      </c>
      <c r="F67" s="50">
        <f t="shared" si="42"/>
        <v>2369.8229617212419</v>
      </c>
      <c r="G67" s="50">
        <f t="shared" si="42"/>
        <v>2497.0235483753945</v>
      </c>
      <c r="H67" s="50">
        <f t="shared" si="42"/>
        <v>2706.9190992291528</v>
      </c>
      <c r="I67" s="50">
        <f t="shared" si="42"/>
        <v>2903.6651438328263</v>
      </c>
      <c r="J67" s="50">
        <f t="shared" si="42"/>
        <v>2441.3208164729631</v>
      </c>
      <c r="K67" s="50">
        <f t="shared" si="42"/>
        <v>2554.0523188459874</v>
      </c>
      <c r="L67" s="50">
        <f t="shared" si="42"/>
        <v>2451.1974993733338</v>
      </c>
      <c r="M67" s="50">
        <f t="shared" si="42"/>
        <v>2596.772620538</v>
      </c>
      <c r="N67" s="50">
        <f t="shared" si="42"/>
        <v>2564.1504079787182</v>
      </c>
      <c r="O67" s="50">
        <f t="shared" si="42"/>
        <v>2495.3578039159997</v>
      </c>
      <c r="P67" s="50">
        <f t="shared" si="42"/>
        <v>2423.3940008257209</v>
      </c>
      <c r="Q67" s="50">
        <f t="shared" si="42"/>
        <v>1941.080310833263</v>
      </c>
      <c r="R67" s="50">
        <f t="shared" si="42"/>
        <v>2318.9512211905262</v>
      </c>
      <c r="S67" s="50">
        <f t="shared" si="42"/>
        <v>2355.3864120872286</v>
      </c>
      <c r="T67" s="50">
        <f t="shared" si="42"/>
        <v>2430.817898322739</v>
      </c>
      <c r="U67" s="50">
        <f t="shared" si="42"/>
        <v>2597.9817472519012</v>
      </c>
      <c r="V67" s="50">
        <f t="shared" si="42"/>
        <v>2670.7556496750817</v>
      </c>
      <c r="W67" s="50">
        <f t="shared" si="42"/>
        <v>2853.5285750128996</v>
      </c>
      <c r="X67" s="50">
        <f t="shared" si="42"/>
        <v>2895.24337446769</v>
      </c>
      <c r="Y67" s="50">
        <f t="shared" si="42"/>
        <v>3163.1155383335149</v>
      </c>
      <c r="Z67" s="50">
        <f t="shared" si="42"/>
        <v>3309.3503111661757</v>
      </c>
      <c r="AA67" s="50">
        <f t="shared" si="42"/>
        <v>3272.5166913971025</v>
      </c>
      <c r="AB67" s="50">
        <f t="shared" si="42"/>
        <v>3397.9327010282104</v>
      </c>
      <c r="AC67" s="51">
        <f t="shared" si="42"/>
        <v>3402.7856504217398</v>
      </c>
      <c r="AD67" s="51">
        <f t="shared" si="42"/>
        <v>3473.9268230032599</v>
      </c>
      <c r="AE67" s="51">
        <f t="shared" si="42"/>
        <v>3621.8226498674485</v>
      </c>
      <c r="AF67" s="51">
        <f t="shared" si="42"/>
        <v>3700.4056847193528</v>
      </c>
      <c r="AG67" s="51">
        <f t="shared" si="42"/>
        <v>3792.6740793580348</v>
      </c>
      <c r="AH67" s="51">
        <f t="shared" si="42"/>
        <v>3869.5936844583684</v>
      </c>
      <c r="AI67" s="51">
        <f t="shared" si="42"/>
        <v>3940.049922400136</v>
      </c>
      <c r="AJ67" s="51">
        <f t="shared" si="42"/>
        <v>3998.690119654058</v>
      </c>
      <c r="AK67" s="51">
        <f t="shared" si="42"/>
        <v>4078.6721754442947</v>
      </c>
      <c r="AL67" s="51">
        <f t="shared" si="42"/>
        <v>4144.9785809840669</v>
      </c>
      <c r="AM67" s="51">
        <f t="shared" si="42"/>
        <v>4224.5773016222438</v>
      </c>
      <c r="AN67" s="51">
        <f t="shared" si="42"/>
        <v>4292.429145039896</v>
      </c>
      <c r="AO67" s="51">
        <f t="shared" si="42"/>
        <v>4366.454921602749</v>
      </c>
      <c r="AP67" s="51">
        <f t="shared" si="42"/>
        <v>4437.4939222418443</v>
      </c>
      <c r="AQ67" s="51">
        <f t="shared" si="42"/>
        <v>4508.2369106685837</v>
      </c>
      <c r="AR67" s="51">
        <f t="shared" si="42"/>
        <v>4576.5883545609695</v>
      </c>
      <c r="AS67" s="51">
        <f t="shared" si="42"/>
        <v>4657.3718329603598</v>
      </c>
      <c r="AT67" s="51">
        <f t="shared" si="42"/>
        <v>4739.8161773027368</v>
      </c>
      <c r="AU67" s="51">
        <f t="shared" si="42"/>
        <v>4820.9997892687379</v>
      </c>
      <c r="AV67" s="51">
        <f t="shared" si="42"/>
        <v>4903.7313719004096</v>
      </c>
      <c r="AW67" s="51">
        <f t="shared" si="42"/>
        <v>4986.4713036910271</v>
      </c>
      <c r="AX67" s="51">
        <f t="shared" si="42"/>
        <v>5069.1022227862404</v>
      </c>
      <c r="AY67" s="51">
        <f t="shared" si="42"/>
        <v>5151.9150465682824</v>
      </c>
      <c r="AZ67" s="51">
        <f t="shared" si="42"/>
        <v>5234.7267536026302</v>
      </c>
      <c r="BA67" s="51">
        <f t="shared" si="42"/>
        <v>5328.6328012578251</v>
      </c>
      <c r="BB67" s="51">
        <f t="shared" si="42"/>
        <v>5422.5908179516</v>
      </c>
      <c r="BC67" s="51">
        <f t="shared" si="42"/>
        <v>5516.5545789938187</v>
      </c>
      <c r="BD67" s="51">
        <f t="shared" si="42"/>
        <v>5610.5766714852025</v>
      </c>
      <c r="BE67" s="51">
        <f t="shared" si="42"/>
        <v>5642.3121537143961</v>
      </c>
    </row>
    <row r="68" spans="1:57" hidden="1" x14ac:dyDescent="0.2">
      <c r="A68" s="49" t="s">
        <v>102</v>
      </c>
      <c r="B68" s="50">
        <f>B85+B103+B120</f>
        <v>161.22172603748257</v>
      </c>
      <c r="C68" s="50">
        <f t="shared" si="42"/>
        <v>74.359773027687865</v>
      </c>
      <c r="D68" s="50">
        <f t="shared" si="42"/>
        <v>83.266413715271995</v>
      </c>
      <c r="E68" s="50">
        <f t="shared" si="42"/>
        <v>22.345677386536092</v>
      </c>
      <c r="F68" s="50">
        <f t="shared" si="42"/>
        <v>19.728385960850105</v>
      </c>
      <c r="G68" s="50">
        <f t="shared" si="42"/>
        <v>76.890556231392253</v>
      </c>
      <c r="H68" s="50">
        <f t="shared" si="42"/>
        <v>50.192910383396125</v>
      </c>
      <c r="I68" s="50">
        <f t="shared" si="42"/>
        <v>2.2137435256057563</v>
      </c>
      <c r="J68" s="50">
        <f t="shared" si="42"/>
        <v>1.7466964748455591</v>
      </c>
      <c r="K68" s="50">
        <f t="shared" si="42"/>
        <v>44.949733871688153</v>
      </c>
      <c r="L68" s="50">
        <f t="shared" si="42"/>
        <v>4.4706705439482697</v>
      </c>
      <c r="M68" s="50">
        <f t="shared" si="42"/>
        <v>6.9416449278974577</v>
      </c>
      <c r="N68" s="50">
        <f t="shared" si="42"/>
        <v>0</v>
      </c>
      <c r="O68" s="50">
        <f t="shared" si="42"/>
        <v>4.6475441671792268</v>
      </c>
      <c r="P68" s="50">
        <f t="shared" si="42"/>
        <v>9.5452762694583964</v>
      </c>
      <c r="Q68" s="50">
        <f t="shared" si="42"/>
        <v>9.1095542369212659</v>
      </c>
      <c r="R68" s="50">
        <f t="shared" si="42"/>
        <v>12.505882113627509</v>
      </c>
      <c r="S68" s="50">
        <f t="shared" si="42"/>
        <v>0.38667064867596013</v>
      </c>
      <c r="T68" s="50">
        <f t="shared" si="42"/>
        <v>4.3924560344840433</v>
      </c>
      <c r="U68" s="50">
        <f t="shared" si="42"/>
        <v>22.243993856662186</v>
      </c>
      <c r="V68" s="50">
        <f t="shared" si="42"/>
        <v>2.7132826335651852</v>
      </c>
      <c r="W68" s="50">
        <f t="shared" si="42"/>
        <v>1.7826915838199462</v>
      </c>
      <c r="X68" s="50">
        <f t="shared" si="42"/>
        <v>2.9783045435846427</v>
      </c>
      <c r="Y68" s="50">
        <f t="shared" si="42"/>
        <v>6.7895866768559578</v>
      </c>
      <c r="Z68" s="50">
        <f t="shared" si="42"/>
        <v>24.760924259879193</v>
      </c>
      <c r="AA68" s="50">
        <f t="shared" si="42"/>
        <v>28.496399516549676</v>
      </c>
      <c r="AB68" s="50">
        <f t="shared" si="42"/>
        <v>92.367007587181504</v>
      </c>
      <c r="AC68" s="51">
        <f t="shared" si="42"/>
        <v>246.84991981018663</v>
      </c>
      <c r="AD68" s="51">
        <f t="shared" si="42"/>
        <v>481.29460016604367</v>
      </c>
      <c r="AE68" s="51">
        <f t="shared" si="42"/>
        <v>214.00386405803295</v>
      </c>
      <c r="AF68" s="51">
        <f t="shared" si="42"/>
        <v>293.84140105726038</v>
      </c>
      <c r="AG68" s="51">
        <f t="shared" si="42"/>
        <v>348.11697475275497</v>
      </c>
      <c r="AH68" s="51">
        <f t="shared" si="42"/>
        <v>379.69706404952422</v>
      </c>
      <c r="AI68" s="51">
        <f t="shared" si="42"/>
        <v>345.98918848032122</v>
      </c>
      <c r="AJ68" s="51">
        <f t="shared" si="42"/>
        <v>323.1732176903638</v>
      </c>
      <c r="AK68" s="51">
        <f t="shared" si="42"/>
        <v>289.72458201387951</v>
      </c>
      <c r="AL68" s="51">
        <f t="shared" si="42"/>
        <v>273.57566238639015</v>
      </c>
      <c r="AM68" s="51">
        <f t="shared" si="42"/>
        <v>276.12556992948112</v>
      </c>
      <c r="AN68" s="51">
        <f t="shared" si="42"/>
        <v>256.66267962434193</v>
      </c>
      <c r="AO68" s="51">
        <f t="shared" si="42"/>
        <v>243.92151734341311</v>
      </c>
      <c r="AP68" s="51">
        <f t="shared" si="42"/>
        <v>248.62273778756514</v>
      </c>
      <c r="AQ68" s="51">
        <f t="shared" si="42"/>
        <v>254.91997024620952</v>
      </c>
      <c r="AR68" s="51">
        <f t="shared" si="42"/>
        <v>263.39476880289237</v>
      </c>
      <c r="AS68" s="51">
        <f t="shared" si="42"/>
        <v>267.43947101367519</v>
      </c>
      <c r="AT68" s="51">
        <f t="shared" si="42"/>
        <v>271.55780077456922</v>
      </c>
      <c r="AU68" s="51">
        <f t="shared" si="42"/>
        <v>278.35123274681251</v>
      </c>
      <c r="AV68" s="51">
        <f t="shared" si="42"/>
        <v>283.47295313127546</v>
      </c>
      <c r="AW68" s="51">
        <f t="shared" si="42"/>
        <v>289.7097410368105</v>
      </c>
      <c r="AX68" s="51">
        <f t="shared" si="42"/>
        <v>293.56364873458557</v>
      </c>
      <c r="AY68" s="51">
        <f t="shared" si="42"/>
        <v>298.11121800086386</v>
      </c>
      <c r="AZ68" s="51">
        <f t="shared" si="42"/>
        <v>301.58033233034183</v>
      </c>
      <c r="BA68" s="51">
        <f t="shared" si="42"/>
        <v>306.15347891585185</v>
      </c>
      <c r="BB68" s="51">
        <f t="shared" si="42"/>
        <v>309.04547422941346</v>
      </c>
      <c r="BC68" s="51">
        <f t="shared" si="42"/>
        <v>312.04654302619707</v>
      </c>
      <c r="BD68" s="51">
        <f t="shared" si="42"/>
        <v>317.69444342526157</v>
      </c>
      <c r="BE68" s="51">
        <f t="shared" si="42"/>
        <v>294.88803185051125</v>
      </c>
    </row>
    <row r="69" spans="1:57" x14ac:dyDescent="0.2">
      <c r="A69" s="49" t="s">
        <v>58</v>
      </c>
      <c r="B69" s="50">
        <f>B86+B104+B121</f>
        <v>14651.072780294799</v>
      </c>
      <c r="C69" s="50">
        <f t="shared" si="42"/>
        <v>16366.974818799203</v>
      </c>
      <c r="D69" s="50">
        <f t="shared" si="42"/>
        <v>18420.734992947797</v>
      </c>
      <c r="E69" s="50">
        <f t="shared" si="42"/>
        <v>18140.075382440205</v>
      </c>
      <c r="F69" s="50">
        <f t="shared" si="42"/>
        <v>17543.533215709398</v>
      </c>
      <c r="G69" s="50">
        <f t="shared" si="42"/>
        <v>17803.423499778801</v>
      </c>
      <c r="H69" s="50">
        <f t="shared" si="42"/>
        <v>19408.113273386603</v>
      </c>
      <c r="I69" s="50">
        <f t="shared" si="42"/>
        <v>19413.778246959198</v>
      </c>
      <c r="J69" s="50">
        <f t="shared" si="42"/>
        <v>17873.284981631801</v>
      </c>
      <c r="K69" s="50">
        <f t="shared" si="42"/>
        <v>18786.170754261999</v>
      </c>
      <c r="L69" s="50">
        <f t="shared" si="42"/>
        <v>19024.986625895999</v>
      </c>
      <c r="M69" s="50">
        <f t="shared" si="42"/>
        <v>20641.946924792002</v>
      </c>
      <c r="N69" s="50">
        <f t="shared" si="42"/>
        <v>21360.521243620002</v>
      </c>
      <c r="O69" s="50">
        <f t="shared" si="42"/>
        <v>18549.089749324001</v>
      </c>
      <c r="P69" s="50">
        <f t="shared" si="42"/>
        <v>19277.737592228004</v>
      </c>
      <c r="Q69" s="50">
        <f t="shared" si="42"/>
        <v>20175.324601344648</v>
      </c>
      <c r="R69" s="50">
        <f t="shared" si="42"/>
        <v>19832.378767197952</v>
      </c>
      <c r="S69" s="50">
        <f t="shared" si="42"/>
        <v>20581.827830972001</v>
      </c>
      <c r="T69" s="50">
        <f t="shared" si="42"/>
        <v>20922.054312755627</v>
      </c>
      <c r="U69" s="50">
        <f t="shared" si="42"/>
        <v>21169.510246513179</v>
      </c>
      <c r="V69" s="50">
        <f t="shared" si="42"/>
        <v>22763.612170755994</v>
      </c>
      <c r="W69" s="50">
        <f t="shared" si="42"/>
        <v>22831.004411970109</v>
      </c>
      <c r="X69" s="50">
        <f t="shared" si="42"/>
        <v>24231.55602488041</v>
      </c>
      <c r="Y69" s="50">
        <f t="shared" si="42"/>
        <v>2871.3442377355923</v>
      </c>
      <c r="Z69" s="50">
        <f t="shared" si="42"/>
        <v>2502.8038171692224</v>
      </c>
      <c r="AA69" s="50">
        <f t="shared" si="42"/>
        <v>3050.0322983163178</v>
      </c>
      <c r="AB69" s="50">
        <f t="shared" si="42"/>
        <v>1986.3588487155841</v>
      </c>
      <c r="AC69" s="51">
        <f t="shared" si="42"/>
        <v>1690.7609406632296</v>
      </c>
      <c r="AD69" s="51">
        <f t="shared" si="42"/>
        <v>663.94476660116936</v>
      </c>
      <c r="AE69" s="51">
        <f t="shared" si="42"/>
        <v>1344.8353084165149</v>
      </c>
      <c r="AF69" s="51">
        <f t="shared" si="42"/>
        <v>2524.8672050098257</v>
      </c>
      <c r="AG69" s="51">
        <f t="shared" si="42"/>
        <v>810.16207014090674</v>
      </c>
      <c r="AH69" s="51">
        <f t="shared" si="42"/>
        <v>824.40180572861311</v>
      </c>
      <c r="AI69" s="51">
        <f t="shared" si="42"/>
        <v>814.45193213097616</v>
      </c>
      <c r="AJ69" s="51">
        <f t="shared" si="42"/>
        <v>828.23719554047602</v>
      </c>
      <c r="AK69" s="51">
        <f t="shared" si="42"/>
        <v>840.92576002948715</v>
      </c>
      <c r="AL69" s="51">
        <f t="shared" si="42"/>
        <v>817.36291836793021</v>
      </c>
      <c r="AM69" s="51">
        <f t="shared" si="42"/>
        <v>746.71189538683188</v>
      </c>
      <c r="AN69" s="51">
        <f t="shared" si="42"/>
        <v>742.55226151292004</v>
      </c>
      <c r="AO69" s="51">
        <f t="shared" si="42"/>
        <v>741.94242878997056</v>
      </c>
      <c r="AP69" s="51">
        <f t="shared" si="42"/>
        <v>742.98574241130541</v>
      </c>
      <c r="AQ69" s="51">
        <f t="shared" si="42"/>
        <v>742.46123161297851</v>
      </c>
      <c r="AR69" s="51">
        <f t="shared" si="42"/>
        <v>742.50457670357537</v>
      </c>
      <c r="AS69" s="51">
        <f t="shared" si="42"/>
        <v>742.48124874068617</v>
      </c>
      <c r="AT69" s="51">
        <f t="shared" si="42"/>
        <v>742.48924820615002</v>
      </c>
      <c r="AU69" s="51">
        <f t="shared" si="42"/>
        <v>742.47504565170323</v>
      </c>
      <c r="AV69" s="51">
        <f t="shared" si="42"/>
        <v>742.58440953493914</v>
      </c>
      <c r="AW69" s="51">
        <f t="shared" si="42"/>
        <v>742.48227018301861</v>
      </c>
      <c r="AX69" s="51">
        <f t="shared" si="42"/>
        <v>742.50690576741079</v>
      </c>
      <c r="AY69" s="51">
        <f t="shared" si="42"/>
        <v>742.50244446329941</v>
      </c>
      <c r="AZ69" s="51">
        <f t="shared" si="42"/>
        <v>742.50757586864449</v>
      </c>
      <c r="BA69" s="51">
        <f t="shared" si="42"/>
        <v>742.51021512007424</v>
      </c>
      <c r="BB69" s="51">
        <f t="shared" si="42"/>
        <v>742.51672116346242</v>
      </c>
      <c r="BC69" s="51">
        <f t="shared" si="42"/>
        <v>742.50188228048955</v>
      </c>
      <c r="BD69" s="51">
        <f t="shared" si="42"/>
        <v>742.5087724765782</v>
      </c>
      <c r="BE69" s="51">
        <f t="shared" si="42"/>
        <v>742.50776777919395</v>
      </c>
    </row>
    <row r="70" spans="1:57" x14ac:dyDescent="0.2">
      <c r="A70" s="49" t="s">
        <v>59</v>
      </c>
      <c r="B70" s="50" t="e">
        <f>B61-B71</f>
        <v>#REF!</v>
      </c>
      <c r="C70" s="50" t="e">
        <f t="shared" ref="C70:BC70" si="43">C61-C71</f>
        <v>#REF!</v>
      </c>
      <c r="D70" s="50" t="e">
        <f t="shared" si="43"/>
        <v>#REF!</v>
      </c>
      <c r="E70" s="50" t="e">
        <f t="shared" si="43"/>
        <v>#REF!</v>
      </c>
      <c r="F70" s="50" t="e">
        <f t="shared" si="43"/>
        <v>#REF!</v>
      </c>
      <c r="G70" s="50" t="e">
        <f t="shared" si="43"/>
        <v>#REF!</v>
      </c>
      <c r="H70" s="50" t="e">
        <f t="shared" si="43"/>
        <v>#REF!</v>
      </c>
      <c r="I70" s="50" t="e">
        <f t="shared" si="43"/>
        <v>#REF!</v>
      </c>
      <c r="J70" s="50" t="e">
        <f t="shared" si="43"/>
        <v>#REF!</v>
      </c>
      <c r="K70" s="50" t="e">
        <f t="shared" si="43"/>
        <v>#REF!</v>
      </c>
      <c r="L70" s="50" t="e">
        <f t="shared" si="43"/>
        <v>#REF!</v>
      </c>
      <c r="M70" s="50" t="e">
        <f t="shared" si="43"/>
        <v>#REF!</v>
      </c>
      <c r="N70" s="50" t="e">
        <f t="shared" si="43"/>
        <v>#REF!</v>
      </c>
      <c r="O70" s="50" t="e">
        <f t="shared" si="43"/>
        <v>#REF!</v>
      </c>
      <c r="P70" s="50" t="e">
        <f t="shared" si="43"/>
        <v>#REF!</v>
      </c>
      <c r="Q70" s="50" t="e">
        <f t="shared" si="43"/>
        <v>#REF!</v>
      </c>
      <c r="R70" s="50" t="e">
        <f t="shared" si="43"/>
        <v>#REF!</v>
      </c>
      <c r="S70" s="50" t="e">
        <f t="shared" si="43"/>
        <v>#REF!</v>
      </c>
      <c r="T70" s="50" t="e">
        <f t="shared" si="43"/>
        <v>#REF!</v>
      </c>
      <c r="U70" s="50" t="e">
        <f t="shared" si="43"/>
        <v>#REF!</v>
      </c>
      <c r="V70" s="50" t="e">
        <f t="shared" si="43"/>
        <v>#REF!</v>
      </c>
      <c r="W70" s="50" t="e">
        <f t="shared" si="43"/>
        <v>#REF!</v>
      </c>
      <c r="X70" s="50">
        <f t="shared" si="43"/>
        <v>29113.704317085983</v>
      </c>
      <c r="Y70" s="50">
        <f t="shared" si="43"/>
        <v>27855.352056659489</v>
      </c>
      <c r="Z70" s="50">
        <f t="shared" si="43"/>
        <v>27933.467842664912</v>
      </c>
      <c r="AA70" s="50">
        <f t="shared" si="43"/>
        <v>29380.406716383892</v>
      </c>
      <c r="AB70" s="50">
        <f t="shared" si="43"/>
        <v>28835.064939127042</v>
      </c>
      <c r="AC70" s="51">
        <f t="shared" si="43"/>
        <v>30269.454623535894</v>
      </c>
      <c r="AD70" s="51">
        <f t="shared" si="43"/>
        <v>31680.504634017299</v>
      </c>
      <c r="AE70" s="51">
        <f t="shared" si="43"/>
        <v>32631.862986761058</v>
      </c>
      <c r="AF70" s="51">
        <f t="shared" si="43"/>
        <v>32488.76135554408</v>
      </c>
      <c r="AG70" s="51">
        <f t="shared" si="43"/>
        <v>31974.99070583874</v>
      </c>
      <c r="AH70" s="51">
        <f t="shared" si="43"/>
        <v>33711.759483179441</v>
      </c>
      <c r="AI70" s="51">
        <f t="shared" si="43"/>
        <v>34563.194598012793</v>
      </c>
      <c r="AJ70" s="51">
        <f t="shared" si="43"/>
        <v>35164.760458436751</v>
      </c>
      <c r="AK70" s="51">
        <f t="shared" si="43"/>
        <v>36895.710717397953</v>
      </c>
      <c r="AL70" s="51">
        <f t="shared" si="43"/>
        <v>37992.574067508191</v>
      </c>
      <c r="AM70" s="51">
        <f t="shared" si="43"/>
        <v>39588.808640359668</v>
      </c>
      <c r="AN70" s="51">
        <f t="shared" si="43"/>
        <v>39279.702813842327</v>
      </c>
      <c r="AO70" s="51">
        <f t="shared" si="43"/>
        <v>42519.409451597952</v>
      </c>
      <c r="AP70" s="51">
        <f t="shared" si="43"/>
        <v>42664.381372592878</v>
      </c>
      <c r="AQ70" s="51">
        <f t="shared" si="43"/>
        <v>40149.082706858608</v>
      </c>
      <c r="AR70" s="51">
        <f t="shared" si="43"/>
        <v>42473.327592092195</v>
      </c>
      <c r="AS70" s="51">
        <f t="shared" si="43"/>
        <v>44036.367310024252</v>
      </c>
      <c r="AT70" s="51">
        <f t="shared" si="43"/>
        <v>43055.259264561129</v>
      </c>
      <c r="AU70" s="51">
        <f t="shared" si="43"/>
        <v>41271.748502084811</v>
      </c>
      <c r="AV70" s="51">
        <f t="shared" si="43"/>
        <v>41662.846664658595</v>
      </c>
      <c r="AW70" s="51">
        <f t="shared" si="43"/>
        <v>42209.80663438997</v>
      </c>
      <c r="AX70" s="51">
        <f t="shared" si="43"/>
        <v>41916.117668158739</v>
      </c>
      <c r="AY70" s="51">
        <f t="shared" si="43"/>
        <v>41806.404988494563</v>
      </c>
      <c r="AZ70" s="51">
        <f t="shared" si="43"/>
        <v>43286.658457773759</v>
      </c>
      <c r="BA70" s="51">
        <f t="shared" si="43"/>
        <v>42960.479634919859</v>
      </c>
      <c r="BB70" s="51">
        <f t="shared" si="43"/>
        <v>46069.236953936328</v>
      </c>
      <c r="BC70" s="51">
        <f t="shared" si="43"/>
        <v>44587.963322447999</v>
      </c>
      <c r="BD70" s="51">
        <f>BD61-BD71</f>
        <v>46367.201582070309</v>
      </c>
      <c r="BE70" s="51">
        <f>BE61-BE71</f>
        <v>46003.343327652867</v>
      </c>
    </row>
    <row r="71" spans="1:57" ht="12" thickBot="1" x14ac:dyDescent="0.25">
      <c r="A71" s="56" t="s">
        <v>60</v>
      </c>
      <c r="B71" s="144" t="e">
        <f t="shared" ref="B71:BC71" si="44">B88+B106+B123</f>
        <v>#REF!</v>
      </c>
      <c r="C71" s="144" t="e">
        <f t="shared" si="44"/>
        <v>#REF!</v>
      </c>
      <c r="D71" s="144" t="e">
        <f t="shared" si="44"/>
        <v>#REF!</v>
      </c>
      <c r="E71" s="144" t="e">
        <f t="shared" si="44"/>
        <v>#REF!</v>
      </c>
      <c r="F71" s="144" t="e">
        <f t="shared" si="44"/>
        <v>#REF!</v>
      </c>
      <c r="G71" s="144" t="e">
        <f t="shared" si="44"/>
        <v>#REF!</v>
      </c>
      <c r="H71" s="144" t="e">
        <f t="shared" si="44"/>
        <v>#REF!</v>
      </c>
      <c r="I71" s="144" t="e">
        <f t="shared" si="44"/>
        <v>#REF!</v>
      </c>
      <c r="J71" s="144" t="e">
        <f t="shared" si="44"/>
        <v>#REF!</v>
      </c>
      <c r="K71" s="144" t="e">
        <f t="shared" si="44"/>
        <v>#REF!</v>
      </c>
      <c r="L71" s="144" t="e">
        <f t="shared" si="44"/>
        <v>#REF!</v>
      </c>
      <c r="M71" s="144" t="e">
        <f t="shared" si="44"/>
        <v>#REF!</v>
      </c>
      <c r="N71" s="144" t="e">
        <f t="shared" si="44"/>
        <v>#REF!</v>
      </c>
      <c r="O71" s="144" t="e">
        <f t="shared" si="44"/>
        <v>#REF!</v>
      </c>
      <c r="P71" s="144" t="e">
        <f t="shared" si="44"/>
        <v>#REF!</v>
      </c>
      <c r="Q71" s="144" t="e">
        <f t="shared" si="44"/>
        <v>#REF!</v>
      </c>
      <c r="R71" s="144" t="e">
        <f t="shared" si="44"/>
        <v>#REF!</v>
      </c>
      <c r="S71" s="144" t="e">
        <f t="shared" si="44"/>
        <v>#REF!</v>
      </c>
      <c r="T71" s="144" t="e">
        <f t="shared" si="44"/>
        <v>#REF!</v>
      </c>
      <c r="U71" s="144" t="e">
        <f t="shared" si="44"/>
        <v>#REF!</v>
      </c>
      <c r="V71" s="144" t="e">
        <f t="shared" si="44"/>
        <v>#REF!</v>
      </c>
      <c r="W71" s="144" t="e">
        <f t="shared" si="44"/>
        <v>#REF!</v>
      </c>
      <c r="X71" s="144">
        <f t="shared" si="44"/>
        <v>614.9009579136856</v>
      </c>
      <c r="Y71" s="144">
        <f t="shared" si="44"/>
        <v>2594.0351323846153</v>
      </c>
      <c r="Z71" s="144">
        <f t="shared" si="44"/>
        <v>2777.0363534230769</v>
      </c>
      <c r="AA71" s="144">
        <f t="shared" si="44"/>
        <v>2648.8974865</v>
      </c>
      <c r="AB71" s="144">
        <f t="shared" si="44"/>
        <v>2849.7213430769234</v>
      </c>
      <c r="AC71" s="145">
        <f t="shared" si="44"/>
        <v>2659.663790576923</v>
      </c>
      <c r="AD71" s="145">
        <f t="shared" si="44"/>
        <v>2178.8205385769234</v>
      </c>
      <c r="AE71" s="145">
        <f t="shared" si="44"/>
        <v>2057.9399330000001</v>
      </c>
      <c r="AF71" s="145">
        <f t="shared" si="44"/>
        <v>2759.6886852070579</v>
      </c>
      <c r="AG71" s="145">
        <f t="shared" si="44"/>
        <v>5349.3014820798217</v>
      </c>
      <c r="AH71" s="145">
        <f t="shared" si="44"/>
        <v>5895.9428154228453</v>
      </c>
      <c r="AI71" s="145">
        <f t="shared" si="44"/>
        <v>6406.3965327224614</v>
      </c>
      <c r="AJ71" s="145">
        <f t="shared" si="44"/>
        <v>7416.6124449556846</v>
      </c>
      <c r="AK71" s="145">
        <f t="shared" si="44"/>
        <v>8815.2437440844678</v>
      </c>
      <c r="AL71" s="145">
        <f t="shared" si="44"/>
        <v>9717.9600289916925</v>
      </c>
      <c r="AM71" s="145">
        <f t="shared" si="44"/>
        <v>10724.403338893566</v>
      </c>
      <c r="AN71" s="145">
        <f t="shared" si="44"/>
        <v>12012.04502447694</v>
      </c>
      <c r="AO71" s="145">
        <f t="shared" si="44"/>
        <v>11659.26766769098</v>
      </c>
      <c r="AP71" s="145">
        <f t="shared" si="44"/>
        <v>10822.908629787027</v>
      </c>
      <c r="AQ71" s="145">
        <f t="shared" si="44"/>
        <v>11672.449639799894</v>
      </c>
      <c r="AR71" s="145">
        <f t="shared" si="44"/>
        <v>12021.193082568709</v>
      </c>
      <c r="AS71" s="145">
        <f t="shared" si="44"/>
        <v>11155.148481318523</v>
      </c>
      <c r="AT71" s="145">
        <f t="shared" si="44"/>
        <v>11487.514959559401</v>
      </c>
      <c r="AU71" s="145">
        <f t="shared" si="44"/>
        <v>13513.767763950818</v>
      </c>
      <c r="AV71" s="145">
        <f t="shared" si="44"/>
        <v>15215.976084360174</v>
      </c>
      <c r="AW71" s="145">
        <f t="shared" si="44"/>
        <v>16115.302619445964</v>
      </c>
      <c r="AX71" s="145">
        <f t="shared" si="44"/>
        <v>17431.738668987466</v>
      </c>
      <c r="AY71" s="145">
        <f t="shared" si="44"/>
        <v>18790.105151261108</v>
      </c>
      <c r="AZ71" s="145">
        <f t="shared" si="44"/>
        <v>19309.242888452027</v>
      </c>
      <c r="BA71" s="145">
        <f t="shared" si="44"/>
        <v>21293.630681805571</v>
      </c>
      <c r="BB71" s="145">
        <f t="shared" si="44"/>
        <v>21295.98011501259</v>
      </c>
      <c r="BC71" s="145">
        <f t="shared" si="44"/>
        <v>23953.995911967831</v>
      </c>
      <c r="BD71" s="145">
        <f>BD88+BD106+BD123</f>
        <v>24788.102688230651</v>
      </c>
      <c r="BE71" s="145">
        <f>BE88+BE106+BE123</f>
        <v>26157.008067160801</v>
      </c>
    </row>
    <row r="72" spans="1:57" ht="12" thickBot="1" x14ac:dyDescent="0.25">
      <c r="A72" s="146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60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</row>
    <row r="73" spans="1:57" x14ac:dyDescent="0.2">
      <c r="A73" s="40" t="s">
        <v>109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</row>
    <row r="74" spans="1:57" ht="12" thickBot="1" x14ac:dyDescent="0.25">
      <c r="A74" s="48"/>
      <c r="B74" s="48" t="e">
        <f>B57</f>
        <v>#REF!</v>
      </c>
      <c r="C74" s="48" t="e">
        <f t="shared" ref="C74:BC74" si="45">C57</f>
        <v>#REF!</v>
      </c>
      <c r="D74" s="48" t="str">
        <f t="shared" si="45"/>
        <v xml:space="preserve">97/98 </v>
      </c>
      <c r="E74" s="48" t="str">
        <f t="shared" si="45"/>
        <v xml:space="preserve">98/99 </v>
      </c>
      <c r="F74" s="48" t="str">
        <f t="shared" si="45"/>
        <v xml:space="preserve">99/00 </v>
      </c>
      <c r="G74" s="48" t="str">
        <f t="shared" si="45"/>
        <v xml:space="preserve">00/01 </v>
      </c>
      <c r="H74" s="48" t="str">
        <f t="shared" si="45"/>
        <v xml:space="preserve">01/02 </v>
      </c>
      <c r="I74" s="48" t="str">
        <f t="shared" si="45"/>
        <v xml:space="preserve">02/03 </v>
      </c>
      <c r="J74" s="48" t="str">
        <f t="shared" si="45"/>
        <v xml:space="preserve">03/04 </v>
      </c>
      <c r="K74" s="48" t="str">
        <f t="shared" si="45"/>
        <v xml:space="preserve">04/05 </v>
      </c>
      <c r="L74" s="48" t="str">
        <f t="shared" si="45"/>
        <v xml:space="preserve">05/06 </v>
      </c>
      <c r="M74" s="48" t="str">
        <f t="shared" si="45"/>
        <v xml:space="preserve">06/07 </v>
      </c>
      <c r="N74" s="48" t="str">
        <f t="shared" si="45"/>
        <v xml:space="preserve">07/08 </v>
      </c>
      <c r="O74" s="48" t="str">
        <f t="shared" si="45"/>
        <v xml:space="preserve">08/09 </v>
      </c>
      <c r="P74" s="48" t="str">
        <f t="shared" si="45"/>
        <v xml:space="preserve">09/10 </v>
      </c>
      <c r="Q74" s="48" t="str">
        <f t="shared" si="45"/>
        <v xml:space="preserve">10/11 </v>
      </c>
      <c r="R74" s="48" t="str">
        <f t="shared" si="45"/>
        <v xml:space="preserve">11/12 </v>
      </c>
      <c r="S74" s="48" t="str">
        <f t="shared" si="45"/>
        <v xml:space="preserve">12/13 </v>
      </c>
      <c r="T74" s="48" t="str">
        <f t="shared" si="45"/>
        <v xml:space="preserve">13/14 </v>
      </c>
      <c r="U74" s="48" t="str">
        <f t="shared" si="45"/>
        <v xml:space="preserve">14/15 </v>
      </c>
      <c r="V74" s="48" t="str">
        <f t="shared" si="45"/>
        <v xml:space="preserve">15/16 </v>
      </c>
      <c r="W74" s="48" t="str">
        <f t="shared" si="45"/>
        <v xml:space="preserve">16/17 </v>
      </c>
      <c r="X74" s="48" t="str">
        <f t="shared" si="45"/>
        <v xml:space="preserve">17/18 </v>
      </c>
      <c r="Y74" s="48">
        <f t="shared" si="45"/>
        <v>2018</v>
      </c>
      <c r="Z74" s="48">
        <f t="shared" si="45"/>
        <v>2019</v>
      </c>
      <c r="AA74" s="48">
        <f t="shared" si="45"/>
        <v>2020</v>
      </c>
      <c r="AB74" s="48">
        <f t="shared" si="45"/>
        <v>2021</v>
      </c>
      <c r="AC74" s="48">
        <f t="shared" si="45"/>
        <v>2022</v>
      </c>
      <c r="AD74" s="48">
        <f t="shared" si="45"/>
        <v>2023</v>
      </c>
      <c r="AE74" s="48">
        <f t="shared" si="45"/>
        <v>2024</v>
      </c>
      <c r="AF74" s="48">
        <f t="shared" si="45"/>
        <v>2025</v>
      </c>
      <c r="AG74" s="48">
        <f t="shared" si="45"/>
        <v>2026</v>
      </c>
      <c r="AH74" s="48">
        <f t="shared" si="45"/>
        <v>2027</v>
      </c>
      <c r="AI74" s="48">
        <f t="shared" si="45"/>
        <v>2028</v>
      </c>
      <c r="AJ74" s="48">
        <f t="shared" si="45"/>
        <v>2029</v>
      </c>
      <c r="AK74" s="48">
        <f t="shared" si="45"/>
        <v>2030</v>
      </c>
      <c r="AL74" s="48">
        <f t="shared" si="45"/>
        <v>2031</v>
      </c>
      <c r="AM74" s="48">
        <f t="shared" si="45"/>
        <v>2032</v>
      </c>
      <c r="AN74" s="48">
        <f t="shared" si="45"/>
        <v>2033</v>
      </c>
      <c r="AO74" s="48">
        <f t="shared" si="45"/>
        <v>2034</v>
      </c>
      <c r="AP74" s="48">
        <f t="shared" si="45"/>
        <v>2035</v>
      </c>
      <c r="AQ74" s="48">
        <f t="shared" si="45"/>
        <v>2036</v>
      </c>
      <c r="AR74" s="48">
        <f t="shared" si="45"/>
        <v>2037</v>
      </c>
      <c r="AS74" s="48">
        <f t="shared" si="45"/>
        <v>2038</v>
      </c>
      <c r="AT74" s="48">
        <f t="shared" si="45"/>
        <v>2039</v>
      </c>
      <c r="AU74" s="48">
        <f t="shared" si="45"/>
        <v>2040</v>
      </c>
      <c r="AV74" s="48">
        <f t="shared" si="45"/>
        <v>2041</v>
      </c>
      <c r="AW74" s="48">
        <f t="shared" si="45"/>
        <v>2042</v>
      </c>
      <c r="AX74" s="48">
        <f t="shared" si="45"/>
        <v>2043</v>
      </c>
      <c r="AY74" s="48">
        <f t="shared" si="45"/>
        <v>2044</v>
      </c>
      <c r="AZ74" s="48">
        <f t="shared" si="45"/>
        <v>2045</v>
      </c>
      <c r="BA74" s="48">
        <f t="shared" si="45"/>
        <v>2046</v>
      </c>
      <c r="BB74" s="48">
        <f t="shared" si="45"/>
        <v>2047</v>
      </c>
      <c r="BC74" s="48">
        <f t="shared" si="45"/>
        <v>2048</v>
      </c>
      <c r="BD74" s="48">
        <f>BD57</f>
        <v>2049</v>
      </c>
      <c r="BE74" s="48">
        <f>BE57</f>
        <v>2050</v>
      </c>
    </row>
    <row r="75" spans="1:57" x14ac:dyDescent="0.2">
      <c r="A75" s="49" t="s">
        <v>49</v>
      </c>
      <c r="B75" s="54">
        <f>'[8]Soy Complex'!AK34</f>
        <v>1136.7</v>
      </c>
      <c r="C75" s="54">
        <f>'[8]Soy Complex'!AL34</f>
        <v>2015.3999999999999</v>
      </c>
      <c r="D75" s="54">
        <f>'[8]Soy Complex'!AM34</f>
        <v>1520.1</v>
      </c>
      <c r="E75" s="54">
        <f>'[8]Soy Complex'!AN34</f>
        <v>1382.4</v>
      </c>
      <c r="F75" s="54">
        <f>'[8]Soy Complex'!AO34</f>
        <v>1519.5</v>
      </c>
      <c r="G75" s="54">
        <f>'[8]Soy Complex'!AP34</f>
        <v>1993.5</v>
      </c>
      <c r="H75" s="54">
        <f>'[8]Soy Complex'!AQ34</f>
        <v>2767</v>
      </c>
      <c r="I75" s="54">
        <f>'[8]Soy Complex'!AR34</f>
        <v>2358.6</v>
      </c>
      <c r="J75" s="54">
        <f>'[8]Soy Complex'!AS34</f>
        <v>1488.7</v>
      </c>
      <c r="K75" s="54">
        <f>'[8]Soy Complex'!AT34</f>
        <v>1075.6000000000001</v>
      </c>
      <c r="L75" s="54">
        <f>'[8]Soy Complex'!AU34</f>
        <v>1699.1</v>
      </c>
      <c r="M75" s="54">
        <f>'[8]Soy Complex'!AV34</f>
        <v>3144.9979999999996</v>
      </c>
      <c r="N75" s="54">
        <f>'[8]Soy Complex'!AW34</f>
        <v>3085.2</v>
      </c>
      <c r="O75" s="54">
        <f>'[8]Soy Complex'!AX34</f>
        <v>2484.6</v>
      </c>
      <c r="P75" s="54">
        <f>'[8]Soy Complex'!AY34</f>
        <v>2860.5</v>
      </c>
      <c r="Q75" s="54">
        <f>'[8]Soy Complex'!AZ34</f>
        <v>3405.78</v>
      </c>
      <c r="R75" s="54">
        <f>'[8]Soy Complex'!BA34</f>
        <v>2424.5096194237863</v>
      </c>
      <c r="S75" s="54">
        <f>'[8]Soy Complex'!BB34</f>
        <v>2539.5311429826502</v>
      </c>
      <c r="T75" s="54">
        <f>'[8]Soy Complex'!BC34</f>
        <v>1704.9149668082321</v>
      </c>
      <c r="U75" s="54">
        <f>'[8]Soy Complex'!BD34</f>
        <v>1165.2148728200884</v>
      </c>
      <c r="V75" s="54">
        <f>'[8]Soy Complex'!BE34</f>
        <v>1854.818</v>
      </c>
      <c r="W75" s="54">
        <f>'[8]Soy Complex'!BF34</f>
        <v>1686.8130000000001</v>
      </c>
      <c r="X75" s="54">
        <f>'[8]Soy Complex'!BG34</f>
        <v>1710.954</v>
      </c>
      <c r="Y75" s="54">
        <f>'[8]Soy Complex'!BG$485</f>
        <v>1950.674</v>
      </c>
      <c r="Z75" s="54">
        <f>'[8]Soy Complex'!BH$485</f>
        <v>1945.848</v>
      </c>
      <c r="AA75" s="54">
        <f>'[8]Soy Complex'!BI$485</f>
        <v>2134.0639999999999</v>
      </c>
      <c r="AB75" s="54">
        <f>'[8]Soy Complex'!BJ$485</f>
        <v>2110.7860000000001</v>
      </c>
      <c r="AC75" s="54">
        <f>'[8]Soy Complex'!BK$485</f>
        <v>2465.8910000000001</v>
      </c>
      <c r="AD75" s="54">
        <f>'[8]Soy Complex'!BL$485</f>
        <v>2306.1469999999999</v>
      </c>
      <c r="AE75" s="54">
        <f>'[8]Soy Complex'!BM$485</f>
        <v>1823.8340000000001</v>
      </c>
      <c r="AF75" s="54">
        <f>'[8]Soy Complex'!BN$485</f>
        <v>1687.1959999999999</v>
      </c>
      <c r="AG75" s="54">
        <f>'[8]Soy Complex'!BO$485</f>
        <v>2384.5355082070582</v>
      </c>
      <c r="AH75" s="54">
        <f>'[8]Soy Complex'!BP$485</f>
        <v>4969.9227795798215</v>
      </c>
      <c r="AI75" s="54">
        <f>'[8]Soy Complex'!BQ$485</f>
        <v>5514.359490922845</v>
      </c>
      <c r="AJ75" s="54">
        <f>'[8]Soy Complex'!BR$485</f>
        <v>6022.6085862224618</v>
      </c>
      <c r="AK75" s="54">
        <f>'[8]Soy Complex'!BS$485</f>
        <v>7030.8035949556843</v>
      </c>
      <c r="AL75" s="54">
        <f>'[8]Soy Complex'!BT$485</f>
        <v>8429.618612584467</v>
      </c>
      <c r="AM75" s="54">
        <f>'[8]Soy Complex'!BU$485</f>
        <v>9334.3558009916924</v>
      </c>
      <c r="AN75" s="54">
        <f>'[8]Soy Complex'!BV$485</f>
        <v>10340.799110893566</v>
      </c>
      <c r="AO75" s="54">
        <f>'[8]Soy Complex'!BW$485</f>
        <v>11628.385680926938</v>
      </c>
      <c r="AP75" s="54">
        <f>'[8]Soy Complex'!BX$485</f>
        <v>11274.965309390978</v>
      </c>
      <c r="AQ75" s="54">
        <f>'[8]Soy Complex'!BY$485</f>
        <v>10438.110231537026</v>
      </c>
      <c r="AR75" s="54">
        <f>'[8]Soy Complex'!BZ$485</f>
        <v>11286.640789799892</v>
      </c>
      <c r="AS75" s="54">
        <f>'[8]Soy Complex'!CA$485</f>
        <v>11635.384232568707</v>
      </c>
      <c r="AT75" s="54">
        <f>'[8]Soy Complex'!CB$485</f>
        <v>10769.247772068522</v>
      </c>
      <c r="AU75" s="54">
        <f>'[8]Soy Complex'!CC$485</f>
        <v>11100.603798559401</v>
      </c>
      <c r="AV75" s="54">
        <f>'[8]Soy Complex'!CD$485</f>
        <v>13126.764743700818</v>
      </c>
      <c r="AW75" s="54">
        <f>'[8]Soy Complex'!CE$485</f>
        <v>14827.962612360174</v>
      </c>
      <c r="AX75" s="54">
        <f>'[8]Soy Complex'!CF$485</f>
        <v>15727.289147445963</v>
      </c>
      <c r="AY75" s="54">
        <f>'[8]Soy Complex'!CG$485</f>
        <v>17043.725196987467</v>
      </c>
      <c r="AZ75" s="54">
        <f>'[8]Soy Complex'!CH$485</f>
        <v>18401.999820011108</v>
      </c>
      <c r="BA75" s="54">
        <f>'[8]Soy Complex'!CI$485</f>
        <v>18920.127105452029</v>
      </c>
      <c r="BB75" s="54">
        <f>'[8]Soy Complex'!CJ$485</f>
        <v>20904.514898805573</v>
      </c>
      <c r="BC75" s="54">
        <f>'[8]Soy Complex'!CK$485</f>
        <v>20906.864332012592</v>
      </c>
      <c r="BD75" s="54">
        <f>'[8]Soy Complex'!CL$485</f>
        <v>23564.834199342833</v>
      </c>
      <c r="BE75" s="54">
        <f>'[8]Soy Complex'!CM$485</f>
        <v>24398.389820105651</v>
      </c>
    </row>
    <row r="76" spans="1:57" x14ac:dyDescent="0.2">
      <c r="A76" s="49" t="s">
        <v>50</v>
      </c>
      <c r="B76" s="54">
        <f>'[8]Soy Complex'!AK$35</f>
        <v>15240.099999999999</v>
      </c>
      <c r="C76" s="54">
        <f>'[8]Soy Complex'!AL$35</f>
        <v>15752</v>
      </c>
      <c r="D76" s="54">
        <f>'[8]Soy Complex'!AM$35</f>
        <v>18142.7</v>
      </c>
      <c r="E76" s="54">
        <f>'[8]Soy Complex'!AN$35</f>
        <v>18078.100000000002</v>
      </c>
      <c r="F76" s="54">
        <f>'[8]Soy Complex'!AO$35</f>
        <v>17824.699999999997</v>
      </c>
      <c r="G76" s="54">
        <f>'[8]Soy Complex'!AP$35</f>
        <v>18419.7</v>
      </c>
      <c r="H76" s="54">
        <f>'[8]Soy Complex'!AQ$35</f>
        <v>18898.3</v>
      </c>
      <c r="I76" s="54">
        <f>'[8]Soy Complex'!AR$35</f>
        <v>18430.2</v>
      </c>
      <c r="J76" s="54">
        <f>'[8]Soy Complex'!AS$35</f>
        <v>17080.599999999999</v>
      </c>
      <c r="K76" s="54">
        <f>'[8]Soy Complex'!AT$35</f>
        <v>19359.8</v>
      </c>
      <c r="L76" s="54">
        <f>'[8]Soy Complex'!AU$35</f>
        <v>20387.399999999998</v>
      </c>
      <c r="M76" s="54">
        <f>'[8]Soy Complex'!AV$35</f>
        <v>20489.034510000001</v>
      </c>
      <c r="N76" s="54">
        <f>'[8]Soy Complex'!AW$35</f>
        <v>20579.781579999999</v>
      </c>
      <c r="O76" s="54">
        <f>'[8]Soy Complex'!AX$35</f>
        <v>18745.000000000004</v>
      </c>
      <c r="P76" s="54">
        <f>'[8]Soy Complex'!AY$35</f>
        <v>19615.399520000003</v>
      </c>
      <c r="Q76" s="54">
        <f>'[8]Soy Complex'!AZ$35</f>
        <v>18873.277310524434</v>
      </c>
      <c r="R76" s="54">
        <f>'[8]Soy Complex'!BA$35</f>
        <v>19625.659960698817</v>
      </c>
      <c r="S76" s="54">
        <f>'[8]Soy Complex'!BB$35</f>
        <v>19335.97249002758</v>
      </c>
      <c r="T76" s="54">
        <f>'[8]Soy Complex'!BC$35</f>
        <v>20006.638128283485</v>
      </c>
      <c r="U76" s="54">
        <f>'[8]Soy Complex'!BD$35</f>
        <v>21301.508853795087</v>
      </c>
      <c r="V76" s="54">
        <f>'[8]Soy Complex'!BE$35</f>
        <v>21950.230999999996</v>
      </c>
      <c r="W76" s="54">
        <f>'[8]Soy Complex'!BF$35</f>
        <v>22123.409</v>
      </c>
      <c r="X76" s="54">
        <f>'[8]Soy Complex'!BG$35</f>
        <v>23772.428000000004</v>
      </c>
      <c r="Y76" s="54">
        <f>SUM('[8]Soy Complex'!BG$278:BG$286,'[8]Soy Complex'!BH$275:BH$277)</f>
        <v>24093.765000000003</v>
      </c>
      <c r="Z76" s="54">
        <f>SUM('[8]Soy Complex'!BH$278:BH$286,'[8]Soy Complex'!BI$275:BI$277)</f>
        <v>24127.266000000007</v>
      </c>
      <c r="AA76" s="54">
        <f>SUM('[8]Soy Complex'!BI$278:BI$286,'[8]Soy Complex'!BJ$275:BJ$277)</f>
        <v>25373.321000000004</v>
      </c>
      <c r="AB76" s="54">
        <f>SUM('[8]Soy Complex'!BJ$278:BJ$286,'[8]Soy Complex'!BK$275:BK$277)</f>
        <v>25207.050999999999</v>
      </c>
      <c r="AC76" s="54">
        <f>SUM('[8]Soy Complex'!BK$278:BK$286,'[8]Soy Complex'!BL$275:BL$277)</f>
        <v>25967.512323896037</v>
      </c>
      <c r="AD76" s="54">
        <f>SUM('[8]Soy Complex'!BL$278:BL$286,'[8]Soy Complex'!BM$275:BM$277)</f>
        <v>26570.463</v>
      </c>
      <c r="AE76" s="54">
        <f>SUM('[8]Soy Complex'!BM$278:BM$286,'[8]Soy Complex'!BN$275:BN$277)</f>
        <v>27619.144825749521</v>
      </c>
      <c r="AF76" s="54">
        <f>SUM('[8]Soy Complex'!BN$278:BN$286,'[8]Soy Complex'!BO$275:BO$277)</f>
        <v>28536.73101</v>
      </c>
      <c r="AG76" s="54">
        <f>SUM('[8]Soy Complex'!BO$278:BO$286,'[8]Soy Complex'!BP$275:BP$277)</f>
        <v>29575.65</v>
      </c>
      <c r="AH76" s="54">
        <f>SUM('[8]Soy Complex'!BP$278:BP$286,'[8]Soy Complex'!BQ$275:BQ$277)</f>
        <v>29045.180000000004</v>
      </c>
      <c r="AI76" s="54">
        <f>SUM('[8]Soy Complex'!BQ$278:BQ$286,'[8]Soy Complex'!BR$275:BR$277)</f>
        <v>29727.130000000005</v>
      </c>
      <c r="AJ76" s="54">
        <f>SUM('[8]Soy Complex'!BR$278:BR$286,'[8]Soy Complex'!BS$275:BS$277)</f>
        <v>30726.5</v>
      </c>
      <c r="AK76" s="54">
        <f>SUM('[8]Soy Complex'!BS$278:BS$286,'[8]Soy Complex'!BT$275:BT$277)</f>
        <v>32768.25</v>
      </c>
      <c r="AL76" s="54">
        <f>SUM('[8]Soy Complex'!BT$278:BT$286,'[8]Soy Complex'!BU$275:BU$277)</f>
        <v>33337.75</v>
      </c>
      <c r="AM76" s="54">
        <f>SUM('[8]Soy Complex'!BU$278:BU$286,'[8]Soy Complex'!BV$275:BV$277)</f>
        <v>34998.800000000003</v>
      </c>
      <c r="AN76" s="54">
        <f>SUM('[8]Soy Complex'!BV$278:BV$286,'[8]Soy Complex'!BW$275:BW$277)</f>
        <v>34886.25</v>
      </c>
      <c r="AO76" s="54">
        <f>SUM('[8]Soy Complex'!BW$278:BW$286,'[8]Soy Complex'!BX$275:BX$277)</f>
        <v>36407.25</v>
      </c>
      <c r="AP76" s="54">
        <f>SUM('[8]Soy Complex'!BX$278:BX$286,'[8]Soy Complex'!BY$275:BY$277)</f>
        <v>35986.400000000001</v>
      </c>
      <c r="AQ76" s="54">
        <f>SUM('[8]Soy Complex'!BY$278:BY$286,'[8]Soy Complex'!BZ$275:BZ$277)</f>
        <v>35081.9</v>
      </c>
      <c r="AR76" s="54">
        <f>SUM('[8]Soy Complex'!BZ$278:BZ$286,'[8]Soy Complex'!CA$275:CA$277)</f>
        <v>36826.400000000001</v>
      </c>
      <c r="AS76" s="54">
        <f>SUM('[8]Soy Complex'!CA$278:CA$286,'[8]Soy Complex'!CB$275:CB$277)</f>
        <v>37096.25</v>
      </c>
      <c r="AT76" s="54">
        <f>SUM('[8]Soy Complex'!CB$278:CB$286,'[8]Soy Complex'!CC$275:CC$277)</f>
        <v>37227.35</v>
      </c>
      <c r="AU76" s="54">
        <f>SUM('[8]Soy Complex'!CC$278:CC$286,'[8]Soy Complex'!CD$275:CD$277)</f>
        <v>37050.950000000004</v>
      </c>
      <c r="AV76" s="54">
        <f>SUM('[8]Soy Complex'!CD$278:CD$286,'[8]Soy Complex'!CE$275:CE$277)</f>
        <v>37030.050000000003</v>
      </c>
      <c r="AW76" s="54">
        <f>SUM('[8]Soy Complex'!CE$278:CE$286,'[8]Soy Complex'!CF$275:CF$277)</f>
        <v>36686.35</v>
      </c>
      <c r="AX76" s="54">
        <f>SUM('[8]Soy Complex'!CF$278:CF$286,'[8]Soy Complex'!CG$275:CG$277)</f>
        <v>36720.9</v>
      </c>
      <c r="AY76" s="54">
        <f>SUM('[8]Soy Complex'!CG$278:CG$286,'[8]Soy Complex'!CH$275:CH$277)</f>
        <v>36566.300000000003</v>
      </c>
      <c r="AZ76" s="54">
        <f>SUM('[8]Soy Complex'!CH$278:CH$286,'[8]Soy Complex'!CI$275:CI$277)</f>
        <v>37120</v>
      </c>
      <c r="BA76" s="54">
        <f>SUM('[8]Soy Complex'!CI$278:CI$286,'[8]Soy Complex'!CJ$275:CJ$277)</f>
        <v>38169.849999999991</v>
      </c>
      <c r="BB76" s="54">
        <f>SUM('[8]Soy Complex'!CJ$278:CJ$286,'[8]Soy Complex'!CK$275:CK$277)</f>
        <v>39198.550000000003</v>
      </c>
      <c r="BC76" s="54">
        <f>SUM('[8]Soy Complex'!CK$278:CK$286,'[8]Soy Complex'!CL$275:CL$277)</f>
        <v>40276.150000000009</v>
      </c>
      <c r="BD76" s="54">
        <f>SUM('[8]Soy Complex'!CL$278:CL$286,'[8]Soy Complex'!CM$275:CM$277)</f>
        <v>40133.550000000003</v>
      </c>
      <c r="BE76" s="54">
        <f>SUM('[8]Soy Complex'!CM$278:CM$286,'[8]Soy Complex'!CN$275:CN$277)</f>
        <v>40204.600000000006</v>
      </c>
    </row>
    <row r="77" spans="1:57" x14ac:dyDescent="0.2">
      <c r="A77" s="49" t="s">
        <v>51</v>
      </c>
      <c r="B77" s="54">
        <f>'[8]Soy Complex'!AK$36</f>
        <v>95.39928503279998</v>
      </c>
      <c r="C77" s="54">
        <f>'[8]Soy Complex'!AL$36</f>
        <v>53.126099107200005</v>
      </c>
      <c r="D77" s="54">
        <f>'[8]Soy Complex'!AM$36</f>
        <v>60.335874433799994</v>
      </c>
      <c r="E77" s="54">
        <f>'[8]Soy Complex'!AN$36</f>
        <v>83.149743814200008</v>
      </c>
      <c r="F77" s="54">
        <f>'[8]Soy Complex'!AO$36</f>
        <v>82.015686257400006</v>
      </c>
      <c r="G77" s="54">
        <f>'[8]Soy Complex'!AP$36</f>
        <v>73.040008708800002</v>
      </c>
      <c r="H77" s="54">
        <f>'[8]Soy Complex'!AQ$36</f>
        <v>45.958211598600009</v>
      </c>
      <c r="I77" s="54">
        <f>'[8]Soy Complex'!AR$36</f>
        <v>46.02501164520001</v>
      </c>
      <c r="J77" s="54">
        <f>'[8]Soy Complex'!AS$36</f>
        <v>336.38541354180006</v>
      </c>
      <c r="K77" s="54">
        <f>'[8]Soy Complex'!AT$36</f>
        <v>23.201441927999998</v>
      </c>
      <c r="L77" s="54">
        <f>'[8]Soy Complex'!AU$36</f>
        <v>34.125343938</v>
      </c>
      <c r="M77" s="54">
        <f>'[8]Soy Complex'!AV$36</f>
        <v>37.341887435999993</v>
      </c>
      <c r="N77" s="54">
        <f>'[8]Soy Complex'!AW$36</f>
        <v>64.236071214000006</v>
      </c>
      <c r="O77" s="54">
        <f>'[8]Soy Complex'!AX$36</f>
        <v>88.971930053999998</v>
      </c>
      <c r="P77" s="54">
        <f>'[8]Soy Complex'!AY$36</f>
        <v>101.92849354799999</v>
      </c>
      <c r="Q77" s="54">
        <f>'[8]Soy Complex'!AZ$36</f>
        <v>159.07450040999998</v>
      </c>
      <c r="R77" s="54">
        <f>'[8]Soy Complex'!BA$36</f>
        <v>149.034651822</v>
      </c>
      <c r="S77" s="54">
        <f>'[8]Soy Complex'!BB$36</f>
        <v>182.106186444</v>
      </c>
      <c r="T77" s="54">
        <f>'[8]Soy Complex'!BC$36</f>
        <v>158.92679073599999</v>
      </c>
      <c r="U77" s="54">
        <f>'[8]Soy Complex'!BD$36</f>
        <v>264.583800634</v>
      </c>
      <c r="V77" s="54">
        <f>'[8]Soy Complex'!BE$36</f>
        <v>287.12950499999999</v>
      </c>
      <c r="W77" s="54">
        <f>'[8]Soy Complex'!BF$36</f>
        <v>319.28313099999997</v>
      </c>
      <c r="X77" s="54">
        <f>'[8]Soy Complex'!BG$36</f>
        <v>335.84869500000002</v>
      </c>
      <c r="Y77" s="54">
        <f>SUM('[8]Soy Complex'!BG$326:BG$334,'[8]Soy Complex'!BH$323:BH$325)</f>
        <v>364.17756199999997</v>
      </c>
      <c r="Z77" s="54">
        <f>SUM('[8]Soy Complex'!BH$326:BH$334,'[8]Soy Complex'!BI$323:BI$325)</f>
        <v>374.04684400000002</v>
      </c>
      <c r="AA77" s="54">
        <f>SUM('[8]Soy Complex'!BI$326:BI$334,'[8]Soy Complex'!BJ$323:BJ$325)</f>
        <v>296.971401888</v>
      </c>
      <c r="AB77" s="54">
        <f>SUM('[8]Soy Complex'!BJ$326:BJ$334,'[8]Soy Complex'!BK$323:BK$325)</f>
        <v>336.50997468479989</v>
      </c>
      <c r="AC77" s="54">
        <f>SUM('[8]Soy Complex'!BK$326:BK$334,'[8]Soy Complex'!BL$323:BL$325)</f>
        <v>280.29982986179999</v>
      </c>
      <c r="AD77" s="54">
        <f>SUM('[8]Soy Complex'!BL$326:BL$334,'[8]Soy Complex'!BM$323:BM$325)</f>
        <v>427.92175990619995</v>
      </c>
      <c r="AE77" s="54">
        <f>SUM('[8]Soy Complex'!BM$326:BM$334,'[8]Soy Complex'!BN$323:BN$325)</f>
        <v>614.32607740139997</v>
      </c>
      <c r="AF77" s="54">
        <f>SUM('[8]Soy Complex'!BN$326:BN$334,'[8]Soy Complex'!BO$323:BO$325)</f>
        <v>362.9198688706</v>
      </c>
      <c r="AG77" s="54">
        <f>SUM('[8]Soy Complex'!BO$326:BO$334,'[8]Soy Complex'!BP$323:BP$325)</f>
        <v>500</v>
      </c>
      <c r="AH77" s="54">
        <f>SUM('[8]Soy Complex'!BP$326:BP$334,'[8]Soy Complex'!BQ$323:BQ$325)</f>
        <v>500</v>
      </c>
      <c r="AI77" s="54">
        <f>SUM('[8]Soy Complex'!BQ$326:BQ$334,'[8]Soy Complex'!BR$323:BR$325)</f>
        <v>492.45</v>
      </c>
      <c r="AJ77" s="54">
        <f>SUM('[8]Soy Complex'!BR$326:BR$334,'[8]Soy Complex'!BS$323:BS$325)</f>
        <v>505.35</v>
      </c>
      <c r="AK77" s="54">
        <f>SUM('[8]Soy Complex'!BS$326:BS$334,'[8]Soy Complex'!BT$323:BT$325)</f>
        <v>506.55</v>
      </c>
      <c r="AL77" s="54">
        <f>SUM('[8]Soy Complex'!BT$326:BT$334,'[8]Soy Complex'!BU$323:BU$325)</f>
        <v>493.74999999999989</v>
      </c>
      <c r="AM77" s="54">
        <f>SUM('[8]Soy Complex'!BU$326:BU$334,'[8]Soy Complex'!BV$323:BV$325)</f>
        <v>500.79999999999995</v>
      </c>
      <c r="AN77" s="54">
        <f>SUM('[8]Soy Complex'!BV$326:BV$334,'[8]Soy Complex'!BW$323:BW$325)</f>
        <v>499.7</v>
      </c>
      <c r="AO77" s="54">
        <f>SUM('[8]Soy Complex'!BW$326:BW$334,'[8]Soy Complex'!BX$323:BX$325)</f>
        <v>499.70000000000005</v>
      </c>
      <c r="AP77" s="54">
        <f>SUM('[8]Soy Complex'!BX$326:BX$334,'[8]Soy Complex'!BY$323:BY$325)</f>
        <v>501.24999999999994</v>
      </c>
      <c r="AQ77" s="54">
        <f>SUM('[8]Soy Complex'!BY$326:BY$334,'[8]Soy Complex'!BZ$323:BZ$325)</f>
        <v>500.09999999999997</v>
      </c>
      <c r="AR77" s="54">
        <f>SUM('[8]Soy Complex'!BZ$326:BZ$334,'[8]Soy Complex'!CA$323:CA$325)</f>
        <v>499.05</v>
      </c>
      <c r="AS77" s="54">
        <f>SUM('[8]Soy Complex'!CA$326:CA$334,'[8]Soy Complex'!CB$323:CB$325)</f>
        <v>500.29999999999995</v>
      </c>
      <c r="AT77" s="54">
        <f>SUM('[8]Soy Complex'!CB$326:CB$334,'[8]Soy Complex'!CC$323:CC$325)</f>
        <v>499.94999999999993</v>
      </c>
      <c r="AU77" s="54">
        <f>SUM('[8]Soy Complex'!CC$326:CC$334,'[8]Soy Complex'!CD$323:CD$325)</f>
        <v>500.09999999999985</v>
      </c>
      <c r="AV77" s="54">
        <f>SUM('[8]Soy Complex'!CD$326:CD$334,'[8]Soy Complex'!CE$323:CE$325)</f>
        <v>500.09999999999985</v>
      </c>
      <c r="AW77" s="54">
        <f>SUM('[8]Soy Complex'!CE$326:CE$334,'[8]Soy Complex'!CF$323:CF$325)</f>
        <v>499.90000000000003</v>
      </c>
      <c r="AX77" s="54">
        <f>SUM('[8]Soy Complex'!CF$326:CF$334,'[8]Soy Complex'!CG$323:CG$325)</f>
        <v>499.9</v>
      </c>
      <c r="AY77" s="54">
        <f>SUM('[8]Soy Complex'!CG$326:CG$334,'[8]Soy Complex'!CH$323:CH$325)</f>
        <v>500.09999999999997</v>
      </c>
      <c r="AZ77" s="54">
        <f>SUM('[8]Soy Complex'!CH$326:CH$334,'[8]Soy Complex'!CI$323:CI$325)</f>
        <v>500</v>
      </c>
      <c r="BA77" s="54">
        <f>SUM('[8]Soy Complex'!CI$326:CI$334,'[8]Soy Complex'!CJ$323:CJ$325)</f>
        <v>500</v>
      </c>
      <c r="BB77" s="54">
        <f>SUM('[8]Soy Complex'!CJ$326:CJ$334,'[8]Soy Complex'!CK$323:CK$325)</f>
        <v>500</v>
      </c>
      <c r="BC77" s="54">
        <f>SUM('[8]Soy Complex'!CK$326:CK$334,'[8]Soy Complex'!CL$323:CL$325)</f>
        <v>499.95</v>
      </c>
      <c r="BD77" s="54">
        <f>SUM('[8]Soy Complex'!CL$326:CL$334,'[8]Soy Complex'!CM$323:CM$325)</f>
        <v>499.99999999999994</v>
      </c>
      <c r="BE77" s="54">
        <f>SUM('[8]Soy Complex'!CM$326:CM$334,'[8]Soy Complex'!CN$323:CN$325)</f>
        <v>500.04999999999995</v>
      </c>
    </row>
    <row r="78" spans="1:57" x14ac:dyDescent="0.2">
      <c r="A78" s="49" t="s">
        <v>52</v>
      </c>
      <c r="B78" s="54">
        <f>SUM(B75:B77)</f>
        <v>16472.199285032799</v>
      </c>
      <c r="C78" s="54">
        <f t="shared" ref="C78:X78" si="46">SUM(C75:C77)</f>
        <v>17820.526099107203</v>
      </c>
      <c r="D78" s="54">
        <f t="shared" si="46"/>
        <v>19723.135874433799</v>
      </c>
      <c r="E78" s="54">
        <f t="shared" si="46"/>
        <v>19543.649743814203</v>
      </c>
      <c r="F78" s="54">
        <f t="shared" si="46"/>
        <v>19426.215686257397</v>
      </c>
      <c r="G78" s="54">
        <f t="shared" si="46"/>
        <v>20486.240008708799</v>
      </c>
      <c r="H78" s="54">
        <f t="shared" si="46"/>
        <v>21711.258211598601</v>
      </c>
      <c r="I78" s="54">
        <f t="shared" si="46"/>
        <v>20834.8250116452</v>
      </c>
      <c r="J78" s="54">
        <f t="shared" si="46"/>
        <v>18905.6854135418</v>
      </c>
      <c r="K78" s="54">
        <f t="shared" si="46"/>
        <v>20458.601441927996</v>
      </c>
      <c r="L78" s="54">
        <f t="shared" si="46"/>
        <v>22120.625343937998</v>
      </c>
      <c r="M78" s="54">
        <f t="shared" si="46"/>
        <v>23671.374397436</v>
      </c>
      <c r="N78" s="54">
        <f t="shared" si="46"/>
        <v>23729.217651213999</v>
      </c>
      <c r="O78" s="54">
        <f t="shared" si="46"/>
        <v>21318.571930054</v>
      </c>
      <c r="P78" s="54">
        <f t="shared" si="46"/>
        <v>22577.828013548002</v>
      </c>
      <c r="Q78" s="54">
        <f t="shared" si="46"/>
        <v>22438.131810934432</v>
      </c>
      <c r="R78" s="54">
        <f t="shared" si="46"/>
        <v>22199.204231944601</v>
      </c>
      <c r="S78" s="54">
        <f t="shared" si="46"/>
        <v>22057.609819454232</v>
      </c>
      <c r="T78" s="54">
        <f t="shared" si="46"/>
        <v>21870.479885827717</v>
      </c>
      <c r="U78" s="54">
        <f t="shared" si="46"/>
        <v>22731.307527249177</v>
      </c>
      <c r="V78" s="54">
        <f t="shared" si="46"/>
        <v>24092.178504999996</v>
      </c>
      <c r="W78" s="54">
        <f t="shared" si="46"/>
        <v>24129.505131000002</v>
      </c>
      <c r="X78" s="54">
        <f t="shared" si="46"/>
        <v>25819.230695000006</v>
      </c>
      <c r="Y78" s="54">
        <f>SUM(Y75:Y77)</f>
        <v>26408.616562000003</v>
      </c>
      <c r="Z78" s="54">
        <f t="shared" ref="Z78:BE78" si="47">SUM(Z75:Z77)</f>
        <v>26447.160844000009</v>
      </c>
      <c r="AA78" s="54">
        <f t="shared" si="47"/>
        <v>27804.356401888002</v>
      </c>
      <c r="AB78" s="54">
        <f t="shared" si="47"/>
        <v>27654.346974684799</v>
      </c>
      <c r="AC78" s="54">
        <f t="shared" si="47"/>
        <v>28713.703153757837</v>
      </c>
      <c r="AD78" s="54">
        <f t="shared" si="47"/>
        <v>29304.5317599062</v>
      </c>
      <c r="AE78" s="54">
        <f t="shared" si="47"/>
        <v>30057.304903150922</v>
      </c>
      <c r="AF78" s="54">
        <f t="shared" si="47"/>
        <v>30586.846878870598</v>
      </c>
      <c r="AG78" s="54">
        <f t="shared" si="47"/>
        <v>32460.185508207062</v>
      </c>
      <c r="AH78" s="54">
        <f t="shared" si="47"/>
        <v>34515.102779579829</v>
      </c>
      <c r="AI78" s="54">
        <f t="shared" si="47"/>
        <v>35733.939490922843</v>
      </c>
      <c r="AJ78" s="54">
        <f t="shared" si="47"/>
        <v>37254.458586222463</v>
      </c>
      <c r="AK78" s="54">
        <f t="shared" si="47"/>
        <v>40305.60359495569</v>
      </c>
      <c r="AL78" s="54">
        <f t="shared" si="47"/>
        <v>42261.118612584469</v>
      </c>
      <c r="AM78" s="54">
        <f t="shared" si="47"/>
        <v>44833.955800991695</v>
      </c>
      <c r="AN78" s="54">
        <f t="shared" si="47"/>
        <v>45726.749110893565</v>
      </c>
      <c r="AO78" s="54">
        <f t="shared" si="47"/>
        <v>48535.335680926932</v>
      </c>
      <c r="AP78" s="54">
        <f t="shared" si="47"/>
        <v>47762.615309390982</v>
      </c>
      <c r="AQ78" s="54">
        <f t="shared" si="47"/>
        <v>46020.11023153703</v>
      </c>
      <c r="AR78" s="54">
        <f t="shared" si="47"/>
        <v>48612.090789799899</v>
      </c>
      <c r="AS78" s="54">
        <f t="shared" si="47"/>
        <v>49231.93423256871</v>
      </c>
      <c r="AT78" s="54">
        <f t="shared" si="47"/>
        <v>48496.547772068516</v>
      </c>
      <c r="AU78" s="54">
        <f t="shared" si="47"/>
        <v>48651.653798559404</v>
      </c>
      <c r="AV78" s="54">
        <f t="shared" si="47"/>
        <v>50656.914743700821</v>
      </c>
      <c r="AW78" s="54">
        <f t="shared" si="47"/>
        <v>52014.21261236017</v>
      </c>
      <c r="AX78" s="54">
        <f t="shared" si="47"/>
        <v>52948.089147445964</v>
      </c>
      <c r="AY78" s="54">
        <f t="shared" si="47"/>
        <v>54110.125196987465</v>
      </c>
      <c r="AZ78" s="54">
        <f t="shared" si="47"/>
        <v>56021.999820011108</v>
      </c>
      <c r="BA78" s="54">
        <f t="shared" si="47"/>
        <v>57589.977105452024</v>
      </c>
      <c r="BB78" s="54">
        <f t="shared" si="47"/>
        <v>60603.064898805576</v>
      </c>
      <c r="BC78" s="54">
        <f t="shared" si="47"/>
        <v>61682.964332012598</v>
      </c>
      <c r="BD78" s="54">
        <f t="shared" si="47"/>
        <v>64198.384199342836</v>
      </c>
      <c r="BE78" s="54">
        <f t="shared" si="47"/>
        <v>65103.03982010566</v>
      </c>
    </row>
    <row r="79" spans="1:57" x14ac:dyDescent="0.2">
      <c r="A79" s="56" t="s">
        <v>53</v>
      </c>
      <c r="B79" s="57" t="e">
        <f>B87-B86</f>
        <v>#REF!</v>
      </c>
      <c r="C79" s="57" t="e">
        <f t="shared" ref="C79:X79" si="48">C87-C86</f>
        <v>#REF!</v>
      </c>
      <c r="D79" s="57" t="e">
        <f t="shared" si="48"/>
        <v>#REF!</v>
      </c>
      <c r="E79" s="57" t="e">
        <f t="shared" si="48"/>
        <v>#REF!</v>
      </c>
      <c r="F79" s="57" t="e">
        <f t="shared" si="48"/>
        <v>#REF!</v>
      </c>
      <c r="G79" s="57" t="e">
        <f t="shared" si="48"/>
        <v>#REF!</v>
      </c>
      <c r="H79" s="57" t="e">
        <f t="shared" si="48"/>
        <v>#REF!</v>
      </c>
      <c r="I79" s="57" t="e">
        <f t="shared" si="48"/>
        <v>#REF!</v>
      </c>
      <c r="J79" s="57" t="e">
        <f t="shared" si="48"/>
        <v>#REF!</v>
      </c>
      <c r="K79" s="57" t="e">
        <f t="shared" si="48"/>
        <v>#REF!</v>
      </c>
      <c r="L79" s="57" t="e">
        <f t="shared" si="48"/>
        <v>#REF!</v>
      </c>
      <c r="M79" s="57" t="e">
        <f t="shared" si="48"/>
        <v>#REF!</v>
      </c>
      <c r="N79" s="57" t="e">
        <f t="shared" si="48"/>
        <v>#REF!</v>
      </c>
      <c r="O79" s="57" t="e">
        <f t="shared" si="48"/>
        <v>#REF!</v>
      </c>
      <c r="P79" s="57" t="e">
        <f t="shared" si="48"/>
        <v>#REF!</v>
      </c>
      <c r="Q79" s="57" t="e">
        <f t="shared" si="48"/>
        <v>#REF!</v>
      </c>
      <c r="R79" s="57" t="e">
        <f t="shared" si="48"/>
        <v>#REF!</v>
      </c>
      <c r="S79" s="57" t="e">
        <f t="shared" si="48"/>
        <v>#REF!</v>
      </c>
      <c r="T79" s="57" t="e">
        <f t="shared" si="48"/>
        <v>#REF!</v>
      </c>
      <c r="U79" s="57" t="e">
        <f t="shared" si="48"/>
        <v>#REF!</v>
      </c>
      <c r="V79" s="57" t="e">
        <f t="shared" si="48"/>
        <v>#REF!</v>
      </c>
      <c r="W79" s="57" t="e">
        <f t="shared" si="48"/>
        <v>#REF!</v>
      </c>
      <c r="X79" s="57">
        <f t="shared" si="48"/>
        <v>1964.941590586317</v>
      </c>
      <c r="Y79" s="57">
        <f>Y87-Y86</f>
        <v>22025.774466503266</v>
      </c>
      <c r="Z79" s="57">
        <f t="shared" ref="Z79:BE79" si="49">Z87-Z86</f>
        <v>22204.03697500001</v>
      </c>
      <c r="AA79" s="57">
        <f t="shared" si="49"/>
        <v>22965.969734745602</v>
      </c>
      <c r="AB79" s="57">
        <f t="shared" si="49"/>
        <v>23609.581978205999</v>
      </c>
      <c r="AC79" s="57">
        <f t="shared" si="49"/>
        <v>25011.122123493835</v>
      </c>
      <c r="AD79" s="57">
        <f t="shared" si="49"/>
        <v>27150.115131930601</v>
      </c>
      <c r="AE79" s="57">
        <f t="shared" si="49"/>
        <v>27359.172650722721</v>
      </c>
      <c r="AF79" s="57">
        <f t="shared" si="49"/>
        <v>26009.15810181234</v>
      </c>
      <c r="AG79" s="57">
        <f t="shared" si="49"/>
        <v>27010.26272862724</v>
      </c>
      <c r="AH79" s="57">
        <f t="shared" si="49"/>
        <v>28510.743288656984</v>
      </c>
      <c r="AI79" s="57">
        <f t="shared" si="49"/>
        <v>29221.330904700382</v>
      </c>
      <c r="AJ79" s="57">
        <f t="shared" si="49"/>
        <v>29728.65499126678</v>
      </c>
      <c r="AK79" s="57">
        <f t="shared" si="49"/>
        <v>31365.984982371221</v>
      </c>
      <c r="AL79" s="57">
        <f t="shared" si="49"/>
        <v>32416.76281159278</v>
      </c>
      <c r="AM79" s="57">
        <f t="shared" si="49"/>
        <v>34003.156690098127</v>
      </c>
      <c r="AN79" s="57">
        <f t="shared" si="49"/>
        <v>33598.36342996663</v>
      </c>
      <c r="AO79" s="57">
        <f t="shared" si="49"/>
        <v>36760.370371535952</v>
      </c>
      <c r="AP79" s="57">
        <f t="shared" si="49"/>
        <v>36824.505077853959</v>
      </c>
      <c r="AQ79" s="57">
        <f t="shared" si="49"/>
        <v>34233.469441737136</v>
      </c>
      <c r="AR79" s="57">
        <f t="shared" si="49"/>
        <v>36476.706557231191</v>
      </c>
      <c r="AS79" s="57">
        <f t="shared" si="49"/>
        <v>37962.68646050019</v>
      </c>
      <c r="AT79" s="57">
        <f t="shared" si="49"/>
        <v>36895.943973509115</v>
      </c>
      <c r="AU79" s="57">
        <f t="shared" si="49"/>
        <v>35024.889054858584</v>
      </c>
      <c r="AV79" s="57">
        <f t="shared" si="49"/>
        <v>35328.952131340644</v>
      </c>
      <c r="AW79" s="57">
        <f t="shared" si="49"/>
        <v>35786.923464914209</v>
      </c>
      <c r="AX79" s="57">
        <f t="shared" si="49"/>
        <v>35404.363950458501</v>
      </c>
      <c r="AY79" s="57">
        <f t="shared" si="49"/>
        <v>35208.125376976357</v>
      </c>
      <c r="AZ79" s="57">
        <f t="shared" si="49"/>
        <v>36601.872714559082</v>
      </c>
      <c r="BA79" s="57">
        <f t="shared" si="49"/>
        <v>36185.462206646451</v>
      </c>
      <c r="BB79" s="57">
        <f t="shared" si="49"/>
        <v>39196.200566792984</v>
      </c>
      <c r="BC79" s="57">
        <f t="shared" si="49"/>
        <v>37618.130132669765</v>
      </c>
      <c r="BD79" s="57">
        <f t="shared" si="49"/>
        <v>39299.994379237185</v>
      </c>
      <c r="BE79" s="57">
        <f t="shared" si="49"/>
        <v>38818.612870944853</v>
      </c>
    </row>
    <row r="80" spans="1:57" x14ac:dyDescent="0.2">
      <c r="A80" s="49" t="s">
        <v>54</v>
      </c>
      <c r="B80" s="54">
        <f>'[8]Soy Complex'!AK$39</f>
        <v>0</v>
      </c>
      <c r="C80" s="54">
        <f>'[8]Soy Complex'!AL$39</f>
        <v>0</v>
      </c>
      <c r="D80" s="54">
        <f>'[8]Soy Complex'!AM$39</f>
        <v>0</v>
      </c>
      <c r="E80" s="54">
        <f>'[8]Soy Complex'!AN$39</f>
        <v>3.1550265052044284</v>
      </c>
      <c r="F80" s="54">
        <f>'[8]Soy Complex'!AO$39</f>
        <v>12.620106020817714</v>
      </c>
      <c r="G80" s="54">
        <f>'[8]Soy Complex'!AP$39</f>
        <v>63.10053010408857</v>
      </c>
      <c r="H80" s="54">
        <f>'[8]Soy Complex'!AQ$39</f>
        <v>94.650795156132844</v>
      </c>
      <c r="I80" s="54">
        <f>'[8]Soy Complex'!AR$39</f>
        <v>117.14961011597379</v>
      </c>
      <c r="J80" s="54">
        <f>'[8]Soy Complex'!AS$39</f>
        <v>134.64831680085499</v>
      </c>
      <c r="K80" s="54">
        <f>'[8]Soy Complex'!AT$39</f>
        <v>488.54011670139971</v>
      </c>
      <c r="L80" s="54">
        <f>'[8]Soy Complex'!AU$39</f>
        <v>1568.5833984130477</v>
      </c>
      <c r="M80" s="54">
        <f>'[8]Soy Complex'!AV$39</f>
        <v>2761.4</v>
      </c>
      <c r="N80" s="54">
        <f>'[8]Soy Complex'!AW$39</f>
        <v>3245.4</v>
      </c>
      <c r="O80" s="54">
        <f>'[8]Soy Complex'!AX$39</f>
        <v>2009.7</v>
      </c>
      <c r="P80" s="54">
        <f>'[8]Soy Complex'!AY$39</f>
        <v>1622</v>
      </c>
      <c r="Q80" s="54">
        <f>'[8]Soy Complex'!AZ$39</f>
        <v>2737</v>
      </c>
      <c r="R80" s="54">
        <f>'[8]Soy Complex'!BA$39</f>
        <v>5093.2093336065573</v>
      </c>
      <c r="S80" s="54">
        <f>'[8]Soy Complex'!BB$39</f>
        <v>5148.983885655738</v>
      </c>
      <c r="T80" s="54">
        <f>'[8]Soy Complex'!BC$39</f>
        <v>5488.5237262295086</v>
      </c>
      <c r="U80" s="54">
        <f>'[8]Soy Complex'!BD$39</f>
        <v>5439.1079606557378</v>
      </c>
      <c r="V80" s="54">
        <f>'[8]Soy Complex'!BE$39</f>
        <v>6181.7982635245899</v>
      </c>
      <c r="W80" s="54">
        <f>'[8]Soy Complex'!BF$39</f>
        <v>6888.0664662881682</v>
      </c>
      <c r="X80" s="54">
        <f>'[8]Soy Complex'!BG$39</f>
        <v>8006.7102494364917</v>
      </c>
      <c r="Y80" s="54">
        <f>Y81+Y82</f>
        <v>8670.4293773336085</v>
      </c>
      <c r="Z80" s="54">
        <f t="shared" ref="Z80:BE80" si="50">Z81+Z82</f>
        <v>9403.8696100057659</v>
      </c>
      <c r="AA80" s="54">
        <f t="shared" si="50"/>
        <v>10746.719759278563</v>
      </c>
      <c r="AB80" s="54">
        <f t="shared" si="50"/>
        <v>9183.0668614648421</v>
      </c>
      <c r="AC80" s="54">
        <f t="shared" si="50"/>
        <v>10525.382999999998</v>
      </c>
      <c r="AD80" s="54">
        <f t="shared" si="50"/>
        <v>13020.7371944193</v>
      </c>
      <c r="AE80" s="54">
        <f t="shared" si="50"/>
        <v>13235.547422347299</v>
      </c>
      <c r="AF80" s="54">
        <f t="shared" si="50"/>
        <v>12156.165501792941</v>
      </c>
      <c r="AG80" s="54">
        <f t="shared" si="50"/>
        <v>12217.26272862724</v>
      </c>
      <c r="AH80" s="54">
        <f t="shared" si="50"/>
        <v>14914.493288656977</v>
      </c>
      <c r="AI80" s="54">
        <f t="shared" si="50"/>
        <v>14677.330904700379</v>
      </c>
      <c r="AJ80" s="54">
        <f t="shared" si="50"/>
        <v>14762.804991266778</v>
      </c>
      <c r="AK80" s="54">
        <f t="shared" si="50"/>
        <v>16508.334982371216</v>
      </c>
      <c r="AL80" s="54">
        <f t="shared" si="50"/>
        <v>17539.512811592776</v>
      </c>
      <c r="AM80" s="54">
        <f t="shared" si="50"/>
        <v>20280.256690098129</v>
      </c>
      <c r="AN80" s="54">
        <f t="shared" si="50"/>
        <v>20387.563429966627</v>
      </c>
      <c r="AO80" s="54">
        <f t="shared" si="50"/>
        <v>22369.720371535954</v>
      </c>
      <c r="AP80" s="54">
        <f t="shared" si="50"/>
        <v>22959.255077853944</v>
      </c>
      <c r="AQ80" s="54">
        <f t="shared" si="50"/>
        <v>19501.369441737133</v>
      </c>
      <c r="AR80" s="54">
        <f t="shared" si="50"/>
        <v>21415.05655723119</v>
      </c>
      <c r="AS80" s="54">
        <f t="shared" si="50"/>
        <v>23490.836460500184</v>
      </c>
      <c r="AT80" s="54">
        <f t="shared" si="50"/>
        <v>22170.793973509128</v>
      </c>
      <c r="AU80" s="54">
        <f t="shared" si="50"/>
        <v>20063.289054858593</v>
      </c>
      <c r="AV80" s="54">
        <f t="shared" si="50"/>
        <v>20330.152131340648</v>
      </c>
      <c r="AW80" s="54">
        <f t="shared" si="50"/>
        <v>20611.073464914207</v>
      </c>
      <c r="AX80" s="54">
        <f t="shared" si="50"/>
        <v>20159.86395045849</v>
      </c>
      <c r="AY80" s="54">
        <f t="shared" si="50"/>
        <v>19942.925376976367</v>
      </c>
      <c r="AZ80" s="54">
        <f t="shared" si="50"/>
        <v>21180.672714559081</v>
      </c>
      <c r="BA80" s="54">
        <f t="shared" si="50"/>
        <v>20656.012206646457</v>
      </c>
      <c r="BB80" s="54">
        <f t="shared" si="50"/>
        <v>23575.000566792987</v>
      </c>
      <c r="BC80" s="54">
        <f t="shared" si="50"/>
        <v>21890.780132669755</v>
      </c>
      <c r="BD80" s="54">
        <f t="shared" si="50"/>
        <v>23483.744379237178</v>
      </c>
      <c r="BE80" s="54">
        <f t="shared" si="50"/>
        <v>22905.962870944844</v>
      </c>
    </row>
    <row r="81" spans="1:57" x14ac:dyDescent="0.2">
      <c r="A81" s="49" t="s">
        <v>55</v>
      </c>
      <c r="B81" s="54">
        <f>'[8]Soy Complex'!AK$416</f>
        <v>0</v>
      </c>
      <c r="C81" s="54">
        <f>'[8]Soy Complex'!AL$416</f>
        <v>0</v>
      </c>
      <c r="D81" s="54">
        <f>'[8]Soy Complex'!AM$416</f>
        <v>0</v>
      </c>
      <c r="E81" s="54">
        <f>'[8]Soy Complex'!AN$416</f>
        <v>0</v>
      </c>
      <c r="F81" s="54">
        <f>'[8]Soy Complex'!AO$416</f>
        <v>0</v>
      </c>
      <c r="G81" s="54">
        <f>'[8]Soy Complex'!AP$416</f>
        <v>0</v>
      </c>
      <c r="H81" s="54">
        <f>'[8]Soy Complex'!AQ$416</f>
        <v>0</v>
      </c>
      <c r="I81" s="54">
        <f>'[8]Soy Complex'!AR$416</f>
        <v>0</v>
      </c>
      <c r="J81" s="54">
        <f>'[8]Soy Complex'!AS$416</f>
        <v>0</v>
      </c>
      <c r="K81" s="54">
        <f>'[8]Soy Complex'!AT$416</f>
        <v>0</v>
      </c>
      <c r="L81" s="54">
        <f>'[8]Soy Complex'!AU$416</f>
        <v>0</v>
      </c>
      <c r="M81" s="54">
        <f>'[8]Soy Complex'!AV$416</f>
        <v>0</v>
      </c>
      <c r="N81" s="54">
        <f>'[8]Soy Complex'!AW$416</f>
        <v>0</v>
      </c>
      <c r="O81" s="54">
        <f>'[8]Soy Complex'!AX$416</f>
        <v>0</v>
      </c>
      <c r="P81" s="54">
        <f>'[8]Soy Complex'!AY$416</f>
        <v>0</v>
      </c>
      <c r="Q81" s="54">
        <f>'[8]Soy Complex'!AZ$416</f>
        <v>0</v>
      </c>
      <c r="R81" s="54">
        <f>'[8]Soy Complex'!BA$416</f>
        <v>0</v>
      </c>
      <c r="S81" s="54">
        <f>'[8]Soy Complex'!BB$416</f>
        <v>0</v>
      </c>
      <c r="T81" s="54">
        <f>'[8]Soy Complex'!BC$416</f>
        <v>0</v>
      </c>
      <c r="U81" s="54">
        <f>'[8]Soy Complex'!BD$416</f>
        <v>0</v>
      </c>
      <c r="V81" s="54">
        <f>'[8]Soy Complex'!BE$416</f>
        <v>0</v>
      </c>
      <c r="W81" s="54">
        <f>'[8]Soy Complex'!BF$416</f>
        <v>0</v>
      </c>
      <c r="X81" s="54">
        <f>'[8]Soy Complex'!BG$416</f>
        <v>0</v>
      </c>
      <c r="Y81" s="54">
        <f>SUM('[8]Soy Complex'!BG$406:BG$414,'[8]Soy Complex'!BH$403:BH$405)</f>
        <v>7541.9000000000005</v>
      </c>
      <c r="Z81" s="54">
        <f>SUM('[8]Soy Complex'!BH$406:BH$414,'[8]Soy Complex'!BI$403:BI$405)</f>
        <v>7317.9700000000012</v>
      </c>
      <c r="AA81" s="54">
        <f>SUM('[8]Soy Complex'!BI$406:BI$414,'[8]Soy Complex'!BJ$403:BJ$405)</f>
        <v>8382.7199999999993</v>
      </c>
      <c r="AB81" s="54">
        <f>SUM('[8]Soy Complex'!BJ$406:BJ$414,'[8]Soy Complex'!BK$403:BK$405)</f>
        <v>6400.5502016380979</v>
      </c>
      <c r="AC81" s="54">
        <f>SUM('[8]Soy Complex'!BK$406:BK$414,'[8]Soy Complex'!BL$403:BL$405)</f>
        <v>7100.4959999999992</v>
      </c>
      <c r="AD81" s="54">
        <f>SUM('[8]Soy Complex'!BL$406:BL$414,'[8]Soy Complex'!BM$403:BM$405)</f>
        <v>7332.1859999999997</v>
      </c>
      <c r="AE81" s="54">
        <f>SUM('[8]Soy Complex'!BM$406:BM$414,'[8]Soy Complex'!BN$403:BN$405)</f>
        <v>6629.639144025</v>
      </c>
      <c r="AF81" s="54">
        <f>SUM('[8]Soy Complex'!BN$406:BN$414,'[8]Soy Complex'!BO$403:BO$405)</f>
        <v>6741.6267145951097</v>
      </c>
      <c r="AG81" s="54">
        <f>SUM('[8]Soy Complex'!BO$406:BO$414,'[8]Soy Complex'!BP$403:BP$405)</f>
        <v>5867.0316294960776</v>
      </c>
      <c r="AH81" s="54">
        <f>SUM('[8]Soy Complex'!BP$406:BP$414,'[8]Soy Complex'!BQ$403:BQ$405)</f>
        <v>6058.4404549194342</v>
      </c>
      <c r="AI81" s="54">
        <f>SUM('[8]Soy Complex'!BQ$406:BQ$414,'[8]Soy Complex'!BR$403:BR$405)</f>
        <v>4792.659791954914</v>
      </c>
      <c r="AJ81" s="54">
        <f>SUM('[8]Soy Complex'!BR$406:BR$414,'[8]Soy Complex'!BS$403:BS$405)</f>
        <v>5281.8425364451678</v>
      </c>
      <c r="AK81" s="54">
        <f>SUM('[8]Soy Complex'!BS$406:BS$414,'[8]Soy Complex'!BT$403:BT$405)</f>
        <v>5200.9365176056845</v>
      </c>
      <c r="AL81" s="54">
        <f>SUM('[8]Soy Complex'!BT$406:BT$414,'[8]Soy Complex'!BU$403:BU$405)</f>
        <v>5039.1867417467711</v>
      </c>
      <c r="AM81" s="54">
        <f>SUM('[8]Soy Complex'!BU$406:BU$414,'[8]Soy Complex'!BV$403:BV$405)</f>
        <v>5201.7475257703254</v>
      </c>
      <c r="AN81" s="54">
        <f>SUM('[8]Soy Complex'!BV$406:BV$414,'[8]Soy Complex'!BW$403:BW$405)</f>
        <v>3456.9867845277067</v>
      </c>
      <c r="AO81" s="54">
        <f>SUM('[8]Soy Complex'!BW$406:BW$414,'[8]Soy Complex'!BX$403:BX$405)</f>
        <v>4586.054235205781</v>
      </c>
      <c r="AP81" s="54">
        <f>SUM('[8]Soy Complex'!BX$406:BX$414,'[8]Soy Complex'!BY$403:BY$405)</f>
        <v>4686.0361449242355</v>
      </c>
      <c r="AQ81" s="54">
        <f>SUM('[8]Soy Complex'!BY$406:BY$414,'[8]Soy Complex'!BZ$403:BZ$405)</f>
        <v>4337.0686272054054</v>
      </c>
      <c r="AR81" s="54">
        <f>SUM('[8]Soy Complex'!BZ$406:BZ$414,'[8]Soy Complex'!CA$403:CA$405)</f>
        <v>3610.8983432051409</v>
      </c>
      <c r="AS81" s="54">
        <f>SUM('[8]Soy Complex'!CA$406:CA$414,'[8]Soy Complex'!CB$403:CB$405)</f>
        <v>3596.9153323841838</v>
      </c>
      <c r="AT81" s="54">
        <f>SUM('[8]Soy Complex'!CB$406:CB$414,'[8]Soy Complex'!CC$403:CC$405)</f>
        <v>3426.9104605799512</v>
      </c>
      <c r="AU81" s="54">
        <f>SUM('[8]Soy Complex'!CC$406:CC$414,'[8]Soy Complex'!CD$403:CD$405)</f>
        <v>1577.7048446314857</v>
      </c>
      <c r="AV81" s="54">
        <f>SUM('[8]Soy Complex'!CD$406:CD$414,'[8]Soy Complex'!CE$403:CE$405)</f>
        <v>1694.1239951334073</v>
      </c>
      <c r="AW81" s="54">
        <f>SUM('[8]Soy Complex'!CE$406:CE$414,'[8]Soy Complex'!CF$403:CF$405)</f>
        <v>1493.6246013201321</v>
      </c>
      <c r="AX81" s="54">
        <f>SUM('[8]Soy Complex'!CF$406:CF$414,'[8]Soy Complex'!CG$403:CG$405)</f>
        <v>985.1144005566581</v>
      </c>
      <c r="AY81" s="54">
        <f>SUM('[8]Soy Complex'!CG$406:CG$414,'[8]Soy Complex'!CH$403:CH$405)</f>
        <v>883.71087097462032</v>
      </c>
      <c r="AZ81" s="54">
        <f>SUM('[8]Soy Complex'!CH$406:CH$414,'[8]Soy Complex'!CI$403:CI$405)</f>
        <v>768.93730850894531</v>
      </c>
      <c r="BA81" s="54">
        <f>SUM('[8]Soy Complex'!CI$406:CI$414,'[8]Soy Complex'!CJ$403:CJ$405)</f>
        <v>637.87195598488097</v>
      </c>
      <c r="BB81" s="54">
        <f>SUM('[8]Soy Complex'!CJ$406:CJ$414,'[8]Soy Complex'!CK$403:CK$405)</f>
        <v>511.48033758579425</v>
      </c>
      <c r="BC81" s="54">
        <f>SUM('[8]Soy Complex'!CK$406:CK$414,'[8]Soy Complex'!CL$403:CL$405)</f>
        <v>472.53866884512701</v>
      </c>
      <c r="BD81" s="54">
        <f>SUM('[8]Soy Complex'!CL$406:CL$414,'[8]Soy Complex'!CM$403:CM$405)</f>
        <v>389.8125290900465</v>
      </c>
      <c r="BE81" s="54">
        <f>SUM('[8]Soy Complex'!CM$406:CM$414,'[8]Soy Complex'!CN$403:CN$405)</f>
        <v>454.88403751254373</v>
      </c>
    </row>
    <row r="82" spans="1:57" x14ac:dyDescent="0.2">
      <c r="A82" s="49" t="s">
        <v>108</v>
      </c>
      <c r="B82" s="54">
        <f>SUM('[8]Soy Complex'!AK$432,'[8]Soy Complex'!AK$448,'[8]Soy Complex'!AK$464)</f>
        <v>0</v>
      </c>
      <c r="C82" s="54">
        <f>SUM('[8]Soy Complex'!AL$432,'[8]Soy Complex'!AL$448,'[8]Soy Complex'!AL$464)</f>
        <v>0</v>
      </c>
      <c r="D82" s="54">
        <f>SUM('[8]Soy Complex'!AM$432,'[8]Soy Complex'!AM$448,'[8]Soy Complex'!AM$464)</f>
        <v>0</v>
      </c>
      <c r="E82" s="54">
        <f>SUM('[8]Soy Complex'!AN$432,'[8]Soy Complex'!AN$448,'[8]Soy Complex'!AN$464)</f>
        <v>0</v>
      </c>
      <c r="F82" s="54">
        <f>SUM('[8]Soy Complex'!AO$432,'[8]Soy Complex'!AO$448,'[8]Soy Complex'!AO$464)</f>
        <v>0</v>
      </c>
      <c r="G82" s="54">
        <f>SUM('[8]Soy Complex'!AP$432,'[8]Soy Complex'!AP$448,'[8]Soy Complex'!AP$464)</f>
        <v>0</v>
      </c>
      <c r="H82" s="54">
        <f>SUM('[8]Soy Complex'!AQ$432,'[8]Soy Complex'!AQ$448,'[8]Soy Complex'!AQ$464)</f>
        <v>0</v>
      </c>
      <c r="I82" s="54">
        <f>SUM('[8]Soy Complex'!AR$432,'[8]Soy Complex'!AR$448,'[8]Soy Complex'!AR$464)</f>
        <v>0</v>
      </c>
      <c r="J82" s="54">
        <f>SUM('[8]Soy Complex'!AS$432,'[8]Soy Complex'!AS$448,'[8]Soy Complex'!AS$464)</f>
        <v>0</v>
      </c>
      <c r="K82" s="54">
        <f>SUM('[8]Soy Complex'!AT$432,'[8]Soy Complex'!AT$448,'[8]Soy Complex'!AT$464)</f>
        <v>0</v>
      </c>
      <c r="L82" s="54">
        <f>SUM('[8]Soy Complex'!AU$432,'[8]Soy Complex'!AU$448,'[8]Soy Complex'!AU$464)</f>
        <v>0</v>
      </c>
      <c r="M82" s="54">
        <f>SUM('[8]Soy Complex'!AV$432,'[8]Soy Complex'!AV$448,'[8]Soy Complex'!AV$464)</f>
        <v>0</v>
      </c>
      <c r="N82" s="54">
        <f>SUM('[8]Soy Complex'!AW$432,'[8]Soy Complex'!AW$448,'[8]Soy Complex'!AW$464)</f>
        <v>0</v>
      </c>
      <c r="O82" s="54">
        <f>SUM('[8]Soy Complex'!AX$432,'[8]Soy Complex'!AX$448,'[8]Soy Complex'!AX$464)</f>
        <v>0</v>
      </c>
      <c r="P82" s="54">
        <f>SUM('[8]Soy Complex'!AY$432,'[8]Soy Complex'!AY$448,'[8]Soy Complex'!AY$464)</f>
        <v>0</v>
      </c>
      <c r="Q82" s="54">
        <f>SUM('[8]Soy Complex'!AZ$432,'[8]Soy Complex'!AZ$448,'[8]Soy Complex'!AZ$464)</f>
        <v>0</v>
      </c>
      <c r="R82" s="54">
        <f>SUM('[8]Soy Complex'!BA$432,'[8]Soy Complex'!BA$448,'[8]Soy Complex'!BA$464)</f>
        <v>-39.209333606557379</v>
      </c>
      <c r="S82" s="54">
        <f>SUM('[8]Soy Complex'!BB$432,'[8]Soy Complex'!BB$448,'[8]Soy Complex'!BB$464)</f>
        <v>-123.98388565573771</v>
      </c>
      <c r="T82" s="54">
        <f>SUM('[8]Soy Complex'!BC$432,'[8]Soy Complex'!BC$448,'[8]Soy Complex'!BC$464)</f>
        <v>-71.263726229508165</v>
      </c>
      <c r="U82" s="54">
        <f>SUM('[8]Soy Complex'!BD$432,'[8]Soy Complex'!BD$448,'[8]Soy Complex'!BD$464)</f>
        <v>-22.667960655737716</v>
      </c>
      <c r="V82" s="54">
        <f>SUM('[8]Soy Complex'!BE$432,'[8]Soy Complex'!BE$448,'[8]Soy Complex'!BE$464)</f>
        <v>-16.448263524590175</v>
      </c>
      <c r="W82" s="54">
        <f>SUM('[8]Soy Complex'!BF$432,'[8]Soy Complex'!BF$448,'[8]Soy Complex'!BF$464)</f>
        <v>-4.2632564145606011E-14</v>
      </c>
      <c r="X82" s="54">
        <f>SUM('[8]Soy Complex'!BG$432,'[8]Soy Complex'!BG$448,'[8]Soy Complex'!BG$464)</f>
        <v>0</v>
      </c>
      <c r="Y82" s="54">
        <f>SUM('[8]Soy Complex'!BG$422:BG$430,'[8]Soy Complex'!BH$419:BH$421,'[8]Soy Complex'!BG$438:BG$446,'[8]Soy Complex'!BH$435:BH$437,'[8]Soy Complex'!BG$454:BG$462,'[8]Soy Complex'!BH$451:BH$453)</f>
        <v>1128.5293773336075</v>
      </c>
      <c r="Z82" s="54">
        <f>SUM('[8]Soy Complex'!BH$422:BH$430,'[8]Soy Complex'!BI$419:BI$421,'[8]Soy Complex'!BH$438:BH$446,'[8]Soy Complex'!BI$435:BI$437,'[8]Soy Complex'!BH$454:BH$462,'[8]Soy Complex'!BI$451:BI$453)</f>
        <v>2085.8996100057643</v>
      </c>
      <c r="AA82" s="54">
        <f>SUM('[8]Soy Complex'!BI$422:BI$430,'[8]Soy Complex'!BJ$419:BJ$421,'[8]Soy Complex'!BI$438:BI$446,'[8]Soy Complex'!BJ$435:BJ$437,'[8]Soy Complex'!BI$454:BI$462,'[8]Soy Complex'!BJ$451:BJ$453)</f>
        <v>2363.9997592785644</v>
      </c>
      <c r="AB82" s="54">
        <f>SUM('[8]Soy Complex'!BJ$422:BJ$430,'[8]Soy Complex'!BK$419:BK$421,'[8]Soy Complex'!BJ$438:BJ$446,'[8]Soy Complex'!BK$435:BK$437,'[8]Soy Complex'!BJ$454:BJ$462,'[8]Soy Complex'!BK$451:BK$453)</f>
        <v>2782.5166598267433</v>
      </c>
      <c r="AC82" s="54">
        <f>SUM('[8]Soy Complex'!BK$422:BK$430,'[8]Soy Complex'!BL$419:BL$421,'[8]Soy Complex'!BK$438:BK$446,'[8]Soy Complex'!BL$435:BL$437,'[8]Soy Complex'!BK$454:BK$462,'[8]Soy Complex'!BL$451:BL$453)</f>
        <v>3424.8869999999997</v>
      </c>
      <c r="AD82" s="54">
        <f>SUM('[8]Soy Complex'!BL$422:BL$430,'[8]Soy Complex'!BM$419:BM$421,'[8]Soy Complex'!BL$438:BL$446,'[8]Soy Complex'!BM$435:BM$437,'[8]Soy Complex'!BL$454:BL$462,'[8]Soy Complex'!BM$451:BM$453)</f>
        <v>5688.5511944193004</v>
      </c>
      <c r="AE82" s="54">
        <f>SUM('[8]Soy Complex'!BM$422:BM$430,'[8]Soy Complex'!BN$419:BN$421,'[8]Soy Complex'!BM$438:BM$446,'[8]Soy Complex'!BN$435:BN$437,'[8]Soy Complex'!BM$454:BM$462,'[8]Soy Complex'!BN$451:BN$453)</f>
        <v>6605.9082783222984</v>
      </c>
      <c r="AF82" s="54">
        <f>SUM('[8]Soy Complex'!BN$422:BN$430,'[8]Soy Complex'!BO$419:BO$421,'[8]Soy Complex'!BN$438:BN$446,'[8]Soy Complex'!BO$435:BO$437,'[8]Soy Complex'!BN$454:BN$462,'[8]Soy Complex'!BO$451:BO$453)</f>
        <v>5414.5387871978319</v>
      </c>
      <c r="AG82" s="54">
        <f>SUM('[8]Soy Complex'!BO$422:BO$430,'[8]Soy Complex'!BP$419:BP$421,'[8]Soy Complex'!BO$438:BO$446,'[8]Soy Complex'!BP$435:BP$437,'[8]Soy Complex'!BO$454:BO$462,'[8]Soy Complex'!BP$451:BP$453)</f>
        <v>6350.2310991311615</v>
      </c>
      <c r="AH82" s="54">
        <f>SUM('[8]Soy Complex'!BP$422:BP$430,'[8]Soy Complex'!BQ$419:BQ$421,'[8]Soy Complex'!BP$438:BP$446,'[8]Soy Complex'!BQ$435:BQ$437,'[8]Soy Complex'!BP$454:BP$462,'[8]Soy Complex'!BQ$451:BQ$453)</f>
        <v>8856.0528337375417</v>
      </c>
      <c r="AI82" s="54">
        <f>SUM('[8]Soy Complex'!BQ$422:BQ$430,'[8]Soy Complex'!BR$419:BR$421,'[8]Soy Complex'!BQ$438:BQ$446,'[8]Soy Complex'!BR$435:BR$437,'[8]Soy Complex'!BQ$454:BQ$462,'[8]Soy Complex'!BR$451:BR$453)</f>
        <v>9884.6711127454655</v>
      </c>
      <c r="AJ82" s="54">
        <f>SUM('[8]Soy Complex'!BR$422:BR$430,'[8]Soy Complex'!BS$419:BS$421,'[8]Soy Complex'!BR$438:BR$446,'[8]Soy Complex'!BS$435:BS$437,'[8]Soy Complex'!BR$454:BR$462,'[8]Soy Complex'!BS$451:BS$453)</f>
        <v>9480.9624548216088</v>
      </c>
      <c r="AK82" s="54">
        <f>SUM('[8]Soy Complex'!BS$422:BS$430,'[8]Soy Complex'!BT$419:BT$421,'[8]Soy Complex'!BS$438:BS$446,'[8]Soy Complex'!BT$435:BT$437,'[8]Soy Complex'!BS$454:BS$462,'[8]Soy Complex'!BT$451:BT$453)</f>
        <v>11307.398464765531</v>
      </c>
      <c r="AL82" s="54">
        <f>SUM('[8]Soy Complex'!BT$422:BT$430,'[8]Soy Complex'!BU$419:BU$421,'[8]Soy Complex'!BT$438:BT$446,'[8]Soy Complex'!BU$435:BU$437,'[8]Soy Complex'!BT$454:BT$462,'[8]Soy Complex'!BU$451:BU$453)</f>
        <v>12500.326069846005</v>
      </c>
      <c r="AM82" s="54">
        <f>SUM('[8]Soy Complex'!BU$422:BU$430,'[8]Soy Complex'!BV$419:BV$421,'[8]Soy Complex'!BU$438:BU$446,'[8]Soy Complex'!BV$435:BV$437,'[8]Soy Complex'!BU$454:BU$462,'[8]Soy Complex'!BV$451:BV$453)</f>
        <v>15078.509164327803</v>
      </c>
      <c r="AN82" s="54">
        <f>SUM('[8]Soy Complex'!BV$422:BV$430,'[8]Soy Complex'!BW$419:BW$421,'[8]Soy Complex'!BV$438:BV$446,'[8]Soy Complex'!BW$435:BW$437,'[8]Soy Complex'!BV$454:BV$462,'[8]Soy Complex'!BW$451:BW$453)</f>
        <v>16930.57664543892</v>
      </c>
      <c r="AO82" s="54">
        <f>SUM('[8]Soy Complex'!BW$422:BW$430,'[8]Soy Complex'!BX$419:BX$421,'[8]Soy Complex'!BW$438:BW$446,'[8]Soy Complex'!BX$435:BX$437,'[8]Soy Complex'!BW$454:BW$462,'[8]Soy Complex'!BX$451:BX$453)</f>
        <v>17783.666136330172</v>
      </c>
      <c r="AP82" s="54">
        <f>SUM('[8]Soy Complex'!BX$422:BX$430,'[8]Soy Complex'!BY$419:BY$421,'[8]Soy Complex'!BX$438:BX$446,'[8]Soy Complex'!BY$435:BY$437,'[8]Soy Complex'!BX$454:BX$462,'[8]Soy Complex'!BY$451:BY$453)</f>
        <v>18273.218932929707</v>
      </c>
      <c r="AQ82" s="54">
        <f>SUM('[8]Soy Complex'!BY$422:BY$430,'[8]Soy Complex'!BZ$419:BZ$421,'[8]Soy Complex'!BY$438:BY$446,'[8]Soy Complex'!BZ$435:BZ$437,'[8]Soy Complex'!BY$454:BY$462,'[8]Soy Complex'!BZ$451:BZ$453)</f>
        <v>15164.300814531729</v>
      </c>
      <c r="AR82" s="54">
        <f>SUM('[8]Soy Complex'!BZ$422:BZ$430,'[8]Soy Complex'!CA$419:CA$421,'[8]Soy Complex'!BZ$438:BZ$446,'[8]Soy Complex'!CA$435:CA$437,'[8]Soy Complex'!BZ$454:BZ$462,'[8]Soy Complex'!CA$451:CA$453)</f>
        <v>17804.158214026047</v>
      </c>
      <c r="AS82" s="54">
        <f>SUM('[8]Soy Complex'!CA$422:CA$430,'[8]Soy Complex'!CB$419:CB$421,'[8]Soy Complex'!CA$438:CA$446,'[8]Soy Complex'!CB$435:CB$437,'[8]Soy Complex'!CA$454:CA$462,'[8]Soy Complex'!CB$451:CB$453)</f>
        <v>19893.921128116002</v>
      </c>
      <c r="AT82" s="54">
        <f>SUM('[8]Soy Complex'!CB$422:CB$430,'[8]Soy Complex'!CC$419:CC$421,'[8]Soy Complex'!CB$438:CB$446,'[8]Soy Complex'!CC$435:CC$437,'[8]Soy Complex'!CB$454:CB$462,'[8]Soy Complex'!CC$451:CC$453)</f>
        <v>18743.883512929177</v>
      </c>
      <c r="AU82" s="54">
        <f>SUM('[8]Soy Complex'!CC$422:CC$430,'[8]Soy Complex'!CD$419:CD$421,'[8]Soy Complex'!CC$438:CC$446,'[8]Soy Complex'!CD$435:CD$437,'[8]Soy Complex'!CC$454:CC$462,'[8]Soy Complex'!CD$451:CD$453)</f>
        <v>18485.584210227105</v>
      </c>
      <c r="AV82" s="54">
        <f>SUM('[8]Soy Complex'!CD$422:CD$430,'[8]Soy Complex'!CE$419:CE$421,'[8]Soy Complex'!CD$438:CD$446,'[8]Soy Complex'!CE$435:CE$437,'[8]Soy Complex'!CD$454:CD$462,'[8]Soy Complex'!CE$451:CE$453)</f>
        <v>18636.028136207242</v>
      </c>
      <c r="AW82" s="54">
        <f>SUM('[8]Soy Complex'!CE$422:CE$430,'[8]Soy Complex'!CF$419:CF$421,'[8]Soy Complex'!CE$438:CE$446,'[8]Soy Complex'!CF$435:CF$437,'[8]Soy Complex'!CE$454:CE$462,'[8]Soy Complex'!CF$451:CF$453)</f>
        <v>19117.448863594076</v>
      </c>
      <c r="AX82" s="54">
        <f>SUM('[8]Soy Complex'!CF$422:CF$430,'[8]Soy Complex'!CG$419:CG$421,'[8]Soy Complex'!CF$438:CF$446,'[8]Soy Complex'!CG$435:CG$437,'[8]Soy Complex'!CF$454:CF$462,'[8]Soy Complex'!CG$451:CG$453)</f>
        <v>19174.749549901833</v>
      </c>
      <c r="AY82" s="54">
        <f>SUM('[8]Soy Complex'!CG$422:CG$430,'[8]Soy Complex'!CH$419:CH$421,'[8]Soy Complex'!CG$438:CG$446,'[8]Soy Complex'!CH$435:CH$437,'[8]Soy Complex'!CG$454:CG$462,'[8]Soy Complex'!CH$451:CH$453)</f>
        <v>19059.214506001746</v>
      </c>
      <c r="AZ82" s="54">
        <f>SUM('[8]Soy Complex'!CH$422:CH$430,'[8]Soy Complex'!CI$419:CI$421,'[8]Soy Complex'!CH$438:CH$446,'[8]Soy Complex'!CI$435:CI$437,'[8]Soy Complex'!CH$454:CH$462,'[8]Soy Complex'!CI$451:CI$453)</f>
        <v>20411.735406050135</v>
      </c>
      <c r="BA82" s="54">
        <f>SUM('[8]Soy Complex'!CI$422:CI$430,'[8]Soy Complex'!CJ$419:CJ$421,'[8]Soy Complex'!CI$438:CI$446,'[8]Soy Complex'!CJ$435:CJ$437,'[8]Soy Complex'!CI$454:CI$462,'[8]Soy Complex'!CJ$451:CJ$453)</f>
        <v>20018.140250661578</v>
      </c>
      <c r="BB82" s="54">
        <f>SUM('[8]Soy Complex'!CJ$422:CJ$430,'[8]Soy Complex'!CK$419:CK$421,'[8]Soy Complex'!CJ$438:CJ$446,'[8]Soy Complex'!CK$435:CK$437,'[8]Soy Complex'!CJ$454:CJ$462,'[8]Soy Complex'!CK$451:CK$453)</f>
        <v>23063.520229207192</v>
      </c>
      <c r="BC82" s="54">
        <f>SUM('[8]Soy Complex'!CK$422:CK$430,'[8]Soy Complex'!CL$419:CL$421,'[8]Soy Complex'!CK$438:CK$446,'[8]Soy Complex'!CL$435:CL$437,'[8]Soy Complex'!CK$454:CK$462,'[8]Soy Complex'!CL$451:CL$453)</f>
        <v>21418.24146382463</v>
      </c>
      <c r="BD82" s="54">
        <f>SUM('[8]Soy Complex'!CL$422:CL$430,'[8]Soy Complex'!CM$419:CM$421,'[8]Soy Complex'!CL$438:CL$446,'[8]Soy Complex'!CM$435:CM$437,'[8]Soy Complex'!CL$454:CL$462,'[8]Soy Complex'!CM$451:CM$453)</f>
        <v>23093.931850147132</v>
      </c>
      <c r="BE82" s="54">
        <f>SUM('[8]Soy Complex'!CM$422:CM$430,'[8]Soy Complex'!CN$419:CN$421,'[8]Soy Complex'!CM$438:CM$446,'[8]Soy Complex'!CN$435:CN$437,'[8]Soy Complex'!CM$454:CM$462,'[8]Soy Complex'!CN$451:CN$453)</f>
        <v>22451.078833432301</v>
      </c>
    </row>
    <row r="83" spans="1:57" x14ac:dyDescent="0.2">
      <c r="A83" s="49" t="s">
        <v>57</v>
      </c>
      <c r="B83" s="54" t="e">
        <f>B79-B80</f>
        <v>#REF!</v>
      </c>
      <c r="C83" s="54" t="e">
        <f t="shared" ref="C83:X83" si="51">C79-C80</f>
        <v>#REF!</v>
      </c>
      <c r="D83" s="54" t="e">
        <f t="shared" si="51"/>
        <v>#REF!</v>
      </c>
      <c r="E83" s="54" t="e">
        <f t="shared" si="51"/>
        <v>#REF!</v>
      </c>
      <c r="F83" s="54" t="e">
        <f t="shared" si="51"/>
        <v>#REF!</v>
      </c>
      <c r="G83" s="54" t="e">
        <f t="shared" si="51"/>
        <v>#REF!</v>
      </c>
      <c r="H83" s="54" t="e">
        <f t="shared" si="51"/>
        <v>#REF!</v>
      </c>
      <c r="I83" s="54" t="e">
        <f t="shared" si="51"/>
        <v>#REF!</v>
      </c>
      <c r="J83" s="54" t="e">
        <f t="shared" si="51"/>
        <v>#REF!</v>
      </c>
      <c r="K83" s="54" t="e">
        <f t="shared" si="51"/>
        <v>#REF!</v>
      </c>
      <c r="L83" s="54" t="e">
        <f t="shared" si="51"/>
        <v>#REF!</v>
      </c>
      <c r="M83" s="54" t="e">
        <f t="shared" si="51"/>
        <v>#REF!</v>
      </c>
      <c r="N83" s="54" t="e">
        <f t="shared" si="51"/>
        <v>#REF!</v>
      </c>
      <c r="O83" s="54" t="e">
        <f t="shared" si="51"/>
        <v>#REF!</v>
      </c>
      <c r="P83" s="54" t="e">
        <f t="shared" si="51"/>
        <v>#REF!</v>
      </c>
      <c r="Q83" s="54" t="e">
        <f t="shared" si="51"/>
        <v>#REF!</v>
      </c>
      <c r="R83" s="54" t="e">
        <f t="shared" si="51"/>
        <v>#REF!</v>
      </c>
      <c r="S83" s="54" t="e">
        <f t="shared" si="51"/>
        <v>#REF!</v>
      </c>
      <c r="T83" s="54" t="e">
        <f t="shared" si="51"/>
        <v>#REF!</v>
      </c>
      <c r="U83" s="54" t="e">
        <f t="shared" si="51"/>
        <v>#REF!</v>
      </c>
      <c r="V83" s="54" t="e">
        <f t="shared" si="51"/>
        <v>#REF!</v>
      </c>
      <c r="W83" s="54" t="e">
        <f t="shared" si="51"/>
        <v>#REF!</v>
      </c>
      <c r="X83" s="54">
        <f t="shared" si="51"/>
        <v>-6041.7686588501747</v>
      </c>
      <c r="Y83" s="54">
        <f>Y79-Y80</f>
        <v>13355.345089169658</v>
      </c>
      <c r="Z83" s="54">
        <f t="shared" ref="Z83:BE83" si="52">Z79-Z80</f>
        <v>12800.167364994244</v>
      </c>
      <c r="AA83" s="54">
        <f t="shared" si="52"/>
        <v>12219.249975467039</v>
      </c>
      <c r="AB83" s="54">
        <f t="shared" si="52"/>
        <v>14426.515116741157</v>
      </c>
      <c r="AC83" s="54">
        <f t="shared" si="52"/>
        <v>14485.739123493837</v>
      </c>
      <c r="AD83" s="54">
        <f t="shared" si="52"/>
        <v>14129.377937511301</v>
      </c>
      <c r="AE83" s="54">
        <f t="shared" si="52"/>
        <v>14123.625228375422</v>
      </c>
      <c r="AF83" s="54">
        <f t="shared" si="52"/>
        <v>13852.992600019399</v>
      </c>
      <c r="AG83" s="54">
        <f t="shared" si="52"/>
        <v>14793</v>
      </c>
      <c r="AH83" s="54">
        <f t="shared" si="52"/>
        <v>13596.250000000007</v>
      </c>
      <c r="AI83" s="54">
        <f t="shared" si="52"/>
        <v>14544.000000000004</v>
      </c>
      <c r="AJ83" s="54">
        <f t="shared" si="52"/>
        <v>14965.850000000002</v>
      </c>
      <c r="AK83" s="54">
        <f t="shared" si="52"/>
        <v>14857.650000000005</v>
      </c>
      <c r="AL83" s="54">
        <f t="shared" si="52"/>
        <v>14877.250000000004</v>
      </c>
      <c r="AM83" s="54">
        <f t="shared" si="52"/>
        <v>13722.899999999998</v>
      </c>
      <c r="AN83" s="54">
        <f t="shared" si="52"/>
        <v>13210.800000000003</v>
      </c>
      <c r="AO83" s="54">
        <f t="shared" si="52"/>
        <v>14390.649999999998</v>
      </c>
      <c r="AP83" s="54">
        <f t="shared" si="52"/>
        <v>13865.250000000015</v>
      </c>
      <c r="AQ83" s="54">
        <f t="shared" si="52"/>
        <v>14732.100000000002</v>
      </c>
      <c r="AR83" s="54">
        <f t="shared" si="52"/>
        <v>15061.650000000001</v>
      </c>
      <c r="AS83" s="54">
        <f t="shared" si="52"/>
        <v>14471.850000000006</v>
      </c>
      <c r="AT83" s="54">
        <f t="shared" si="52"/>
        <v>14725.149999999987</v>
      </c>
      <c r="AU83" s="54">
        <f t="shared" si="52"/>
        <v>14961.599999999991</v>
      </c>
      <c r="AV83" s="54">
        <f t="shared" si="52"/>
        <v>14998.799999999996</v>
      </c>
      <c r="AW83" s="54">
        <f t="shared" si="52"/>
        <v>15175.850000000002</v>
      </c>
      <c r="AX83" s="54">
        <f t="shared" si="52"/>
        <v>15244.500000000011</v>
      </c>
      <c r="AY83" s="54">
        <f t="shared" si="52"/>
        <v>15265.19999999999</v>
      </c>
      <c r="AZ83" s="54">
        <f t="shared" si="52"/>
        <v>15421.2</v>
      </c>
      <c r="BA83" s="54">
        <f t="shared" si="52"/>
        <v>15529.449999999993</v>
      </c>
      <c r="BB83" s="54">
        <f t="shared" si="52"/>
        <v>15621.199999999997</v>
      </c>
      <c r="BC83" s="54">
        <f t="shared" si="52"/>
        <v>15727.350000000009</v>
      </c>
      <c r="BD83" s="54">
        <f t="shared" si="52"/>
        <v>15816.250000000007</v>
      </c>
      <c r="BE83" s="54">
        <f t="shared" si="52"/>
        <v>15912.650000000009</v>
      </c>
    </row>
    <row r="84" spans="1:57" hidden="1" x14ac:dyDescent="0.2">
      <c r="A84" s="49" t="s">
        <v>101</v>
      </c>
      <c r="B84" s="54">
        <f>'[8]Soy Complex'!AK$843</f>
        <v>0.95</v>
      </c>
      <c r="C84" s="54">
        <f>'[8]Soy Complex'!AL$843</f>
        <v>0.95</v>
      </c>
      <c r="D84" s="54">
        <f>'[8]Soy Complex'!AM$843</f>
        <v>0.95</v>
      </c>
      <c r="E84" s="54">
        <f>'[8]Soy Complex'!AN$843</f>
        <v>0.95</v>
      </c>
      <c r="F84" s="54">
        <f>'[8]Soy Complex'!AO$843</f>
        <v>0.95</v>
      </c>
      <c r="G84" s="54">
        <f>'[8]Soy Complex'!AP$843</f>
        <v>0.95</v>
      </c>
      <c r="H84" s="54">
        <f>'[8]Soy Complex'!AQ$843</f>
        <v>0.95</v>
      </c>
      <c r="I84" s="54">
        <f>'[8]Soy Complex'!AR$843</f>
        <v>0.95</v>
      </c>
      <c r="J84" s="54">
        <f>'[8]Soy Complex'!AS$843</f>
        <v>0.95</v>
      </c>
      <c r="K84" s="54">
        <f>'[8]Soy Complex'!AT$843</f>
        <v>0.95</v>
      </c>
      <c r="L84" s="54">
        <f>'[8]Soy Complex'!AU$843</f>
        <v>0.95</v>
      </c>
      <c r="M84" s="54">
        <f>'[8]Soy Complex'!AV$843</f>
        <v>0.95</v>
      </c>
      <c r="N84" s="54">
        <f>'[8]Soy Complex'!AW$843</f>
        <v>0.95</v>
      </c>
      <c r="O84" s="54">
        <f>'[8]Soy Complex'!AX$843</f>
        <v>0.95</v>
      </c>
      <c r="P84" s="54">
        <f>'[8]Soy Complex'!AY$843</f>
        <v>0.95</v>
      </c>
      <c r="Q84" s="54">
        <f>'[8]Soy Complex'!AZ$843</f>
        <v>0.95</v>
      </c>
      <c r="R84" s="54">
        <f>'[8]Soy Complex'!BA$843</f>
        <v>0.95</v>
      </c>
      <c r="S84" s="54">
        <f>'[8]Soy Complex'!BB$843</f>
        <v>0.95</v>
      </c>
      <c r="T84" s="54">
        <f>'[8]Soy Complex'!BC$843</f>
        <v>0.95</v>
      </c>
      <c r="U84" s="54">
        <f>'[8]Soy Complex'!BD$843</f>
        <v>0.95</v>
      </c>
      <c r="V84" s="54">
        <f>'[8]Soy Complex'!BE$843</f>
        <v>0.95</v>
      </c>
      <c r="W84" s="54">
        <f>'[8]Soy Complex'!BF$843</f>
        <v>0.95</v>
      </c>
      <c r="X84" s="54">
        <f>'[8]Soy Complex'!BG$843</f>
        <v>0.95</v>
      </c>
      <c r="Y84" s="54">
        <f>'[8]Soy Complex'!BH$843</f>
        <v>0.95</v>
      </c>
      <c r="Z84" s="54">
        <f>'[8]Soy Complex'!BI$843</f>
        <v>0.95</v>
      </c>
      <c r="AA84" s="54">
        <f>'[8]Soy Complex'!BJ$843</f>
        <v>0.95</v>
      </c>
      <c r="AB84" s="54">
        <f>'[8]Soy Complex'!BK$843</f>
        <v>0.95</v>
      </c>
      <c r="AC84" s="54">
        <f>'[8]Soy Complex'!BL$843</f>
        <v>0.95</v>
      </c>
      <c r="AD84" s="54">
        <f>'[8]Soy Complex'!BM$843</f>
        <v>0.95</v>
      </c>
      <c r="AE84" s="54">
        <f>'[8]Soy Complex'!BN$843</f>
        <v>0.95</v>
      </c>
      <c r="AF84" s="54">
        <f>'[8]Soy Complex'!BO$843</f>
        <v>0.95</v>
      </c>
      <c r="AG84" s="54">
        <f>'[8]Soy Complex'!BP$843</f>
        <v>0.95</v>
      </c>
      <c r="AH84" s="54">
        <f>'[8]Soy Complex'!BQ$843</f>
        <v>0.95</v>
      </c>
      <c r="AI84" s="54">
        <f>'[8]Soy Complex'!BR$843</f>
        <v>0.95</v>
      </c>
      <c r="AJ84" s="54">
        <f>'[8]Soy Complex'!BS$843</f>
        <v>0.95</v>
      </c>
      <c r="AK84" s="54">
        <f>'[8]Soy Complex'!BT$843</f>
        <v>0.95</v>
      </c>
      <c r="AL84" s="54">
        <f>'[8]Soy Complex'!BU$843</f>
        <v>0.95</v>
      </c>
      <c r="AM84" s="54">
        <f>'[8]Soy Complex'!BV$843</f>
        <v>0.95</v>
      </c>
      <c r="AN84" s="54">
        <f>'[8]Soy Complex'!BW$843</f>
        <v>0.95</v>
      </c>
      <c r="AO84" s="54">
        <f>'[8]Soy Complex'!BX$843</f>
        <v>0.95</v>
      </c>
      <c r="AP84" s="54">
        <f>'[8]Soy Complex'!BY$843</f>
        <v>0.95</v>
      </c>
      <c r="AQ84" s="54">
        <f>'[8]Soy Complex'!BZ$843</f>
        <v>0</v>
      </c>
      <c r="AR84" s="54">
        <f>'[8]Soy Complex'!CA$843</f>
        <v>0</v>
      </c>
      <c r="AS84" s="54">
        <f>'[8]Soy Complex'!CB$843</f>
        <v>0</v>
      </c>
      <c r="AT84" s="54">
        <f>'[8]Soy Complex'!CC$843</f>
        <v>0</v>
      </c>
      <c r="AU84" s="54">
        <f>'[8]Soy Complex'!CD$843</f>
        <v>0</v>
      </c>
      <c r="AV84" s="54">
        <f>'[8]Soy Complex'!CE$843</f>
        <v>0</v>
      </c>
      <c r="AW84" s="54">
        <f>'[8]Soy Complex'!CF$843</f>
        <v>0</v>
      </c>
      <c r="AX84" s="54">
        <f>'[8]Soy Complex'!CG$843</f>
        <v>0</v>
      </c>
      <c r="AY84" s="54">
        <f>'[8]Soy Complex'!CH$843</f>
        <v>0</v>
      </c>
      <c r="AZ84" s="54">
        <f>'[8]Soy Complex'!CI$843</f>
        <v>0</v>
      </c>
      <c r="BA84" s="54">
        <f>'[8]Soy Complex'!CJ$843</f>
        <v>0</v>
      </c>
      <c r="BB84" s="54">
        <f>'[8]Soy Complex'!CK$843</f>
        <v>0</v>
      </c>
      <c r="BC84" s="54">
        <f>'[8]Soy Complex'!CL$843</f>
        <v>0</v>
      </c>
      <c r="BD84" s="54">
        <f>'[8]Soy Complex'!CM$843</f>
        <v>0</v>
      </c>
      <c r="BE84" s="54">
        <f>'[8]Soy Complex'!CN$843</f>
        <v>0</v>
      </c>
    </row>
    <row r="85" spans="1:57" hidden="1" x14ac:dyDescent="0.2">
      <c r="A85" s="49" t="s">
        <v>102</v>
      </c>
      <c r="B85" s="54">
        <f>'[8]Soy Complex'!AK$862</f>
        <v>0</v>
      </c>
      <c r="C85" s="54">
        <f>'[8]Soy Complex'!AL$862</f>
        <v>0</v>
      </c>
      <c r="D85" s="54">
        <f>'[8]Soy Complex'!AM$862</f>
        <v>0</v>
      </c>
      <c r="E85" s="54">
        <f>'[8]Soy Complex'!AN$862</f>
        <v>0</v>
      </c>
      <c r="F85" s="54">
        <f>'[8]Soy Complex'!AO$862</f>
        <v>0</v>
      </c>
      <c r="G85" s="54">
        <f>'[8]Soy Complex'!AP$862</f>
        <v>0</v>
      </c>
      <c r="H85" s="54">
        <f>'[8]Soy Complex'!AQ$862</f>
        <v>0</v>
      </c>
      <c r="I85" s="54">
        <f>'[8]Soy Complex'!AR$862</f>
        <v>0</v>
      </c>
      <c r="J85" s="54">
        <f>'[8]Soy Complex'!AS$862</f>
        <v>0</v>
      </c>
      <c r="K85" s="54">
        <f>'[8]Soy Complex'!AT$862</f>
        <v>0</v>
      </c>
      <c r="L85" s="54">
        <f>'[8]Soy Complex'!AU$862</f>
        <v>0</v>
      </c>
      <c r="M85" s="54">
        <f>'[8]Soy Complex'!AV$862</f>
        <v>0</v>
      </c>
      <c r="N85" s="54">
        <f>'[8]Soy Complex'!AW$862</f>
        <v>0</v>
      </c>
      <c r="O85" s="54">
        <f>'[8]Soy Complex'!AX$862</f>
        <v>0</v>
      </c>
      <c r="P85" s="54">
        <f>'[8]Soy Complex'!AY$862</f>
        <v>0</v>
      </c>
      <c r="Q85" s="54">
        <f>'[8]Soy Complex'!AZ$862</f>
        <v>0</v>
      </c>
      <c r="R85" s="54">
        <f>'[8]Soy Complex'!BA$862</f>
        <v>0</v>
      </c>
      <c r="S85" s="54">
        <f>'[8]Soy Complex'!BB$862</f>
        <v>0</v>
      </c>
      <c r="T85" s="54">
        <f>'[8]Soy Complex'!BC$862</f>
        <v>0</v>
      </c>
      <c r="U85" s="54">
        <f>'[8]Soy Complex'!BD$862</f>
        <v>0</v>
      </c>
      <c r="V85" s="54">
        <f>'[8]Soy Complex'!BE$862</f>
        <v>0</v>
      </c>
      <c r="W85" s="54">
        <f>'[8]Soy Complex'!BF$862</f>
        <v>0</v>
      </c>
      <c r="X85" s="54">
        <f>'[8]Soy Complex'!BG$862</f>
        <v>0</v>
      </c>
      <c r="Y85" s="54">
        <f>'[8]Soy Complex'!BH$862</f>
        <v>0</v>
      </c>
      <c r="Z85" s="54">
        <f>'[8]Soy Complex'!BI$862</f>
        <v>0</v>
      </c>
      <c r="AA85" s="54">
        <f>'[8]Soy Complex'!BJ$862</f>
        <v>0</v>
      </c>
      <c r="AB85" s="54">
        <f>'[8]Soy Complex'!BK$862</f>
        <v>0</v>
      </c>
      <c r="AC85" s="54">
        <f>'[8]Soy Complex'!BL$862</f>
        <v>0</v>
      </c>
      <c r="AD85" s="54">
        <f>'[8]Soy Complex'!BM$862</f>
        <v>0</v>
      </c>
      <c r="AE85" s="54">
        <f>'[8]Soy Complex'!BN$862</f>
        <v>0</v>
      </c>
      <c r="AF85" s="54">
        <f>'[8]Soy Complex'!BO$862</f>
        <v>0</v>
      </c>
      <c r="AG85" s="54">
        <f>'[8]Soy Complex'!BP$862</f>
        <v>0</v>
      </c>
      <c r="AH85" s="54">
        <f>'[8]Soy Complex'!BQ$862</f>
        <v>0</v>
      </c>
      <c r="AI85" s="54">
        <f>'[8]Soy Complex'!BR$862</f>
        <v>0</v>
      </c>
      <c r="AJ85" s="54">
        <f>'[8]Soy Complex'!BS$862</f>
        <v>0</v>
      </c>
      <c r="AK85" s="54">
        <f>'[8]Soy Complex'!BT$862</f>
        <v>0</v>
      </c>
      <c r="AL85" s="54">
        <f>'[8]Soy Complex'!BU$862</f>
        <v>0</v>
      </c>
      <c r="AM85" s="54">
        <f>'[8]Soy Complex'!BV$862</f>
        <v>0</v>
      </c>
      <c r="AN85" s="54">
        <f>'[8]Soy Complex'!BW$862</f>
        <v>0</v>
      </c>
      <c r="AO85" s="54">
        <f>'[8]Soy Complex'!BX$862</f>
        <v>0</v>
      </c>
      <c r="AP85" s="54">
        <f>'[8]Soy Complex'!BY$862</f>
        <v>0</v>
      </c>
      <c r="AQ85" s="54">
        <f>'[8]Soy Complex'!BZ$862</f>
        <v>0</v>
      </c>
      <c r="AR85" s="54">
        <f>'[8]Soy Complex'!CA$862</f>
        <v>0</v>
      </c>
      <c r="AS85" s="54">
        <f>'[8]Soy Complex'!CB$862</f>
        <v>0</v>
      </c>
      <c r="AT85" s="54">
        <f>'[8]Soy Complex'!CC$862</f>
        <v>0</v>
      </c>
      <c r="AU85" s="54">
        <f>'[8]Soy Complex'!CD$862</f>
        <v>0</v>
      </c>
      <c r="AV85" s="54">
        <f>'[8]Soy Complex'!CE$862</f>
        <v>0</v>
      </c>
      <c r="AW85" s="54">
        <f>'[8]Soy Complex'!CF$862</f>
        <v>0</v>
      </c>
      <c r="AX85" s="54">
        <f>'[8]Soy Complex'!CG$862</f>
        <v>0</v>
      </c>
      <c r="AY85" s="54">
        <f>'[8]Soy Complex'!CH$862</f>
        <v>0</v>
      </c>
      <c r="AZ85" s="54">
        <f>'[8]Soy Complex'!CI$862</f>
        <v>0</v>
      </c>
      <c r="BA85" s="54">
        <f>'[8]Soy Complex'!CJ$862</f>
        <v>0</v>
      </c>
      <c r="BB85" s="54">
        <f>'[8]Soy Complex'!CK$862</f>
        <v>0</v>
      </c>
      <c r="BC85" s="54">
        <f>'[8]Soy Complex'!CL$862</f>
        <v>0</v>
      </c>
      <c r="BD85" s="54">
        <f>'[8]Soy Complex'!CM$862</f>
        <v>0</v>
      </c>
      <c r="BE85" s="54">
        <f>'[8]Soy Complex'!CN$862</f>
        <v>0</v>
      </c>
    </row>
    <row r="86" spans="1:57" x14ac:dyDescent="0.2">
      <c r="A86" s="49" t="s">
        <v>58</v>
      </c>
      <c r="B86" s="54">
        <f>'[8]Soy Complex'!AK$44</f>
        <v>14456.799285032799</v>
      </c>
      <c r="C86" s="54">
        <f>'[8]Soy Complex'!AL$44</f>
        <v>16300.426099107202</v>
      </c>
      <c r="D86" s="54">
        <f>'[8]Soy Complex'!AM$44</f>
        <v>18340.735874433798</v>
      </c>
      <c r="E86" s="54">
        <f>'[8]Soy Complex'!AN$44</f>
        <v>18024.149743814203</v>
      </c>
      <c r="F86" s="54">
        <f>'[8]Soy Complex'!AO$44</f>
        <v>17432.715686257397</v>
      </c>
      <c r="G86" s="54">
        <f>'[8]Soy Complex'!AP$44</f>
        <v>17719.240008708799</v>
      </c>
      <c r="H86" s="54">
        <f>'[8]Soy Complex'!AQ$44</f>
        <v>19352.658211598602</v>
      </c>
      <c r="I86" s="54">
        <f>'[8]Soy Complex'!AR$44</f>
        <v>19346.125011645199</v>
      </c>
      <c r="J86" s="54">
        <f>'[8]Soy Complex'!AS$44</f>
        <v>17830.085413541801</v>
      </c>
      <c r="K86" s="54">
        <f>'[8]Soy Complex'!AT$44</f>
        <v>18759.501441927998</v>
      </c>
      <c r="L86" s="54">
        <f>'[8]Soy Complex'!AU$44</f>
        <v>18975.627343937998</v>
      </c>
      <c r="M86" s="54">
        <f>'[8]Soy Complex'!AV$44</f>
        <v>20586.174397436</v>
      </c>
      <c r="N86" s="54">
        <f>'[8]Soy Complex'!AW$44</f>
        <v>21244.617651214001</v>
      </c>
      <c r="O86" s="54">
        <f>'[8]Soy Complex'!AX$44</f>
        <v>18458.071930054</v>
      </c>
      <c r="P86" s="54">
        <f>'[8]Soy Complex'!AY$44</f>
        <v>19172.048013548003</v>
      </c>
      <c r="Q86" s="54">
        <f>'[8]Soy Complex'!AZ$44</f>
        <v>20013.622191510647</v>
      </c>
      <c r="R86" s="54">
        <f>'[8]Soy Complex'!BA$44</f>
        <v>19659.67308896195</v>
      </c>
      <c r="S86" s="54">
        <f>'[8]Soy Complex'!BB$44</f>
        <v>20352.694852646</v>
      </c>
      <c r="T86" s="54">
        <f>'[8]Soy Complex'!BC$44</f>
        <v>20705.265013007629</v>
      </c>
      <c r="U86" s="54">
        <f>'[8]Soy Complex'!BD$44</f>
        <v>20876.489527249178</v>
      </c>
      <c r="V86" s="54">
        <f>'[8]Soy Complex'!BE$44</f>
        <v>22405.365504999994</v>
      </c>
      <c r="W86" s="54">
        <f>'[8]Soy Complex'!BF$44</f>
        <v>22418.551131</v>
      </c>
      <c r="X86" s="54">
        <f>'[8]Soy Complex'!BG$44</f>
        <v>23823.796695000005</v>
      </c>
      <c r="Y86" s="54">
        <f>SUM('[8]Soy Complex'!BG$342:BG$350,'[8]Soy Complex'!BH$339:BH$341)</f>
        <v>2436.9940954967401</v>
      </c>
      <c r="Z86" s="54">
        <f>SUM('[8]Soy Complex'!BH$342:BH$350,'[8]Soy Complex'!BI$339:BI$341)</f>
        <v>2109.0598690000002</v>
      </c>
      <c r="AA86" s="54">
        <f>SUM('[8]Soy Complex'!BI$342:BI$350,'[8]Soy Complex'!BJ$339:BJ$341)</f>
        <v>2727.6006671423997</v>
      </c>
      <c r="AB86" s="54">
        <f>SUM('[8]Soy Complex'!BJ$342:BJ$350,'[8]Soy Complex'!BK$339:BK$341)</f>
        <v>1578.8739964788001</v>
      </c>
      <c r="AC86" s="54">
        <f>SUM('[8]Soy Complex'!BK$342:BK$350,'[8]Soy Complex'!BL$339:BL$341)</f>
        <v>1396.4340302640001</v>
      </c>
      <c r="AD86" s="54">
        <f>SUM('[8]Soy Complex'!BL$342:BL$350,'[8]Soy Complex'!BM$339:BM$341)</f>
        <v>330.58262797560002</v>
      </c>
      <c r="AE86" s="54">
        <f>SUM('[8]Soy Complex'!BM$342:BM$350,'[8]Soy Complex'!BN$339:BN$341)</f>
        <v>1010.9362524282001</v>
      </c>
      <c r="AF86" s="54">
        <f>SUM('[8]Soy Complex'!BN$342:BN$350,'[8]Soy Complex'!BO$339:BO$341)</f>
        <v>2193.1532688512002</v>
      </c>
      <c r="AG86" s="54">
        <f>SUM('[8]Soy Complex'!BO$342:BO$350,'[8]Soy Complex'!BP$339:BP$341)</f>
        <v>480</v>
      </c>
      <c r="AH86" s="54">
        <f>SUM('[8]Soy Complex'!BP$342:BP$350,'[8]Soy Complex'!BQ$339:BQ$341)</f>
        <v>490</v>
      </c>
      <c r="AI86" s="54">
        <f>SUM('[8]Soy Complex'!BQ$342:BQ$350,'[8]Soy Complex'!BR$339:BR$341)</f>
        <v>490</v>
      </c>
      <c r="AJ86" s="54">
        <f>SUM('[8]Soy Complex'!BR$342:BR$350,'[8]Soy Complex'!BS$339:BS$341)</f>
        <v>495</v>
      </c>
      <c r="AK86" s="54">
        <f>SUM('[8]Soy Complex'!BS$342:BS$350,'[8]Soy Complex'!BT$339:BT$341)</f>
        <v>510</v>
      </c>
      <c r="AL86" s="54">
        <f>SUM('[8]Soy Complex'!BT$342:BT$350,'[8]Soy Complex'!BU$339:BU$341)</f>
        <v>510</v>
      </c>
      <c r="AM86" s="54">
        <f>SUM('[8]Soy Complex'!BU$342:BU$350,'[8]Soy Complex'!BV$339:BV$341)</f>
        <v>490</v>
      </c>
      <c r="AN86" s="54">
        <f>SUM('[8]Soy Complex'!BV$342:BV$350,'[8]Soy Complex'!BW$339:BW$341)</f>
        <v>500</v>
      </c>
      <c r="AO86" s="54">
        <f>SUM('[8]Soy Complex'!BW$342:BW$350,'[8]Soy Complex'!BX$339:BX$341)</f>
        <v>500</v>
      </c>
      <c r="AP86" s="54">
        <f>SUM('[8]Soy Complex'!BX$342:BX$350,'[8]Soy Complex'!BY$339:BY$341)</f>
        <v>500</v>
      </c>
      <c r="AQ86" s="54">
        <f>SUM('[8]Soy Complex'!BY$342:BY$350,'[8]Soy Complex'!BZ$339:BZ$341)</f>
        <v>500</v>
      </c>
      <c r="AR86" s="54">
        <f>SUM('[8]Soy Complex'!BZ$342:BZ$350,'[8]Soy Complex'!CA$339:CA$341)</f>
        <v>500</v>
      </c>
      <c r="AS86" s="54">
        <f>SUM('[8]Soy Complex'!CA$342:CA$350,'[8]Soy Complex'!CB$339:CB$341)</f>
        <v>500</v>
      </c>
      <c r="AT86" s="54">
        <f>SUM('[8]Soy Complex'!CB$342:CB$350,'[8]Soy Complex'!CC$339:CC$341)</f>
        <v>500</v>
      </c>
      <c r="AU86" s="54">
        <f>SUM('[8]Soy Complex'!CC$342:CC$350,'[8]Soy Complex'!CD$339:CD$341)</f>
        <v>500</v>
      </c>
      <c r="AV86" s="54">
        <f>SUM('[8]Soy Complex'!CD$342:CD$350,'[8]Soy Complex'!CE$339:CE$341)</f>
        <v>500</v>
      </c>
      <c r="AW86" s="54">
        <f>SUM('[8]Soy Complex'!CE$342:CE$350,'[8]Soy Complex'!CF$339:CF$341)</f>
        <v>500</v>
      </c>
      <c r="AX86" s="54">
        <f>SUM('[8]Soy Complex'!CF$342:CF$350,'[8]Soy Complex'!CG$339:CG$341)</f>
        <v>500</v>
      </c>
      <c r="AY86" s="54">
        <f>SUM('[8]Soy Complex'!CG$342:CG$350,'[8]Soy Complex'!CH$339:CH$341)</f>
        <v>500</v>
      </c>
      <c r="AZ86" s="54">
        <f>SUM('[8]Soy Complex'!CH$342:CH$350,'[8]Soy Complex'!CI$339:CI$341)</f>
        <v>500</v>
      </c>
      <c r="BA86" s="54">
        <f>SUM('[8]Soy Complex'!CI$342:CI$350,'[8]Soy Complex'!CJ$339:CJ$341)</f>
        <v>500</v>
      </c>
      <c r="BB86" s="54">
        <f>SUM('[8]Soy Complex'!CJ$342:CJ$350,'[8]Soy Complex'!CK$339:CK$341)</f>
        <v>500</v>
      </c>
      <c r="BC86" s="54">
        <f>SUM('[8]Soy Complex'!CK$342:CK$350,'[8]Soy Complex'!CL$339:CL$341)</f>
        <v>500</v>
      </c>
      <c r="BD86" s="54">
        <f>SUM('[8]Soy Complex'!CL$342:CL$350,'[8]Soy Complex'!CM$339:CM$341)</f>
        <v>500</v>
      </c>
      <c r="BE86" s="54">
        <f>SUM('[8]Soy Complex'!CM$342:CM$350,'[8]Soy Complex'!CN$339:CN$341)</f>
        <v>500</v>
      </c>
    </row>
    <row r="87" spans="1:57" x14ac:dyDescent="0.2">
      <c r="A87" s="49" t="s">
        <v>59</v>
      </c>
      <c r="B87" s="54" t="e">
        <f>B78-B88</f>
        <v>#REF!</v>
      </c>
      <c r="C87" s="54" t="e">
        <f t="shared" ref="C87:X87" si="53">C78-C88</f>
        <v>#REF!</v>
      </c>
      <c r="D87" s="54" t="e">
        <f t="shared" si="53"/>
        <v>#REF!</v>
      </c>
      <c r="E87" s="54" t="e">
        <f t="shared" si="53"/>
        <v>#REF!</v>
      </c>
      <c r="F87" s="54" t="e">
        <f t="shared" si="53"/>
        <v>#REF!</v>
      </c>
      <c r="G87" s="54" t="e">
        <f t="shared" si="53"/>
        <v>#REF!</v>
      </c>
      <c r="H87" s="54" t="e">
        <f t="shared" si="53"/>
        <v>#REF!</v>
      </c>
      <c r="I87" s="54" t="e">
        <f t="shared" si="53"/>
        <v>#REF!</v>
      </c>
      <c r="J87" s="54" t="e">
        <f t="shared" si="53"/>
        <v>#REF!</v>
      </c>
      <c r="K87" s="54" t="e">
        <f t="shared" si="53"/>
        <v>#REF!</v>
      </c>
      <c r="L87" s="54" t="e">
        <f t="shared" si="53"/>
        <v>#REF!</v>
      </c>
      <c r="M87" s="54" t="e">
        <f t="shared" si="53"/>
        <v>#REF!</v>
      </c>
      <c r="N87" s="54" t="e">
        <f t="shared" si="53"/>
        <v>#REF!</v>
      </c>
      <c r="O87" s="54" t="e">
        <f t="shared" si="53"/>
        <v>#REF!</v>
      </c>
      <c r="P87" s="54" t="e">
        <f t="shared" si="53"/>
        <v>#REF!</v>
      </c>
      <c r="Q87" s="54" t="e">
        <f t="shared" si="53"/>
        <v>#REF!</v>
      </c>
      <c r="R87" s="54" t="e">
        <f t="shared" si="53"/>
        <v>#REF!</v>
      </c>
      <c r="S87" s="54" t="e">
        <f t="shared" si="53"/>
        <v>#REF!</v>
      </c>
      <c r="T87" s="54" t="e">
        <f t="shared" si="53"/>
        <v>#REF!</v>
      </c>
      <c r="U87" s="54" t="e">
        <f t="shared" si="53"/>
        <v>#REF!</v>
      </c>
      <c r="V87" s="54" t="e">
        <f t="shared" si="53"/>
        <v>#REF!</v>
      </c>
      <c r="W87" s="54" t="e">
        <f t="shared" si="53"/>
        <v>#REF!</v>
      </c>
      <c r="X87" s="54">
        <f t="shared" si="53"/>
        <v>25788.738285586322</v>
      </c>
      <c r="Y87" s="54">
        <f>Y78-Y88</f>
        <v>24462.768562000005</v>
      </c>
      <c r="Z87" s="54">
        <f t="shared" ref="Z87:BE87" si="54">Z78-Z88</f>
        <v>24313.096844000011</v>
      </c>
      <c r="AA87" s="54">
        <f t="shared" si="54"/>
        <v>25693.570401888002</v>
      </c>
      <c r="AB87" s="54">
        <f t="shared" si="54"/>
        <v>25188.455974684799</v>
      </c>
      <c r="AC87" s="54">
        <f t="shared" si="54"/>
        <v>26407.556153757836</v>
      </c>
      <c r="AD87" s="54">
        <f t="shared" si="54"/>
        <v>27480.697759906201</v>
      </c>
      <c r="AE87" s="54">
        <f t="shared" si="54"/>
        <v>28370.108903150922</v>
      </c>
      <c r="AF87" s="54">
        <f t="shared" si="54"/>
        <v>28202.311370663541</v>
      </c>
      <c r="AG87" s="54">
        <f t="shared" si="54"/>
        <v>27490.26272862724</v>
      </c>
      <c r="AH87" s="54">
        <f t="shared" si="54"/>
        <v>29000.743288656984</v>
      </c>
      <c r="AI87" s="54">
        <f t="shared" si="54"/>
        <v>29711.330904700382</v>
      </c>
      <c r="AJ87" s="54">
        <f t="shared" si="54"/>
        <v>30223.65499126678</v>
      </c>
      <c r="AK87" s="54">
        <f t="shared" si="54"/>
        <v>31875.984982371221</v>
      </c>
      <c r="AL87" s="54">
        <f t="shared" si="54"/>
        <v>32926.76281159278</v>
      </c>
      <c r="AM87" s="54">
        <f t="shared" si="54"/>
        <v>34493.156690098127</v>
      </c>
      <c r="AN87" s="54">
        <f t="shared" si="54"/>
        <v>34098.36342996663</v>
      </c>
      <c r="AO87" s="54">
        <f t="shared" si="54"/>
        <v>37260.370371535952</v>
      </c>
      <c r="AP87" s="54">
        <f t="shared" si="54"/>
        <v>37324.505077853959</v>
      </c>
      <c r="AQ87" s="54">
        <f t="shared" si="54"/>
        <v>34733.469441737136</v>
      </c>
      <c r="AR87" s="54">
        <f t="shared" si="54"/>
        <v>36976.706557231191</v>
      </c>
      <c r="AS87" s="54">
        <f t="shared" si="54"/>
        <v>38462.68646050019</v>
      </c>
      <c r="AT87" s="54">
        <f t="shared" si="54"/>
        <v>37395.943973509115</v>
      </c>
      <c r="AU87" s="54">
        <f t="shared" si="54"/>
        <v>35524.889054858584</v>
      </c>
      <c r="AV87" s="54">
        <f t="shared" si="54"/>
        <v>35828.952131340644</v>
      </c>
      <c r="AW87" s="54">
        <f t="shared" si="54"/>
        <v>36286.923464914209</v>
      </c>
      <c r="AX87" s="54">
        <f t="shared" si="54"/>
        <v>35904.363950458501</v>
      </c>
      <c r="AY87" s="54">
        <f t="shared" si="54"/>
        <v>35708.125376976357</v>
      </c>
      <c r="AZ87" s="54">
        <f t="shared" si="54"/>
        <v>37101.872714559082</v>
      </c>
      <c r="BA87" s="54">
        <f t="shared" si="54"/>
        <v>36685.462206646451</v>
      </c>
      <c r="BB87" s="54">
        <f t="shared" si="54"/>
        <v>39696.200566792984</v>
      </c>
      <c r="BC87" s="54">
        <f t="shared" si="54"/>
        <v>38118.130132669765</v>
      </c>
      <c r="BD87" s="54">
        <f t="shared" si="54"/>
        <v>39799.994379237185</v>
      </c>
      <c r="BE87" s="54">
        <f t="shared" si="54"/>
        <v>39318.612870944853</v>
      </c>
    </row>
    <row r="88" spans="1:57" x14ac:dyDescent="0.2">
      <c r="A88" s="56" t="s">
        <v>60</v>
      </c>
      <c r="B88" s="57" t="e">
        <f>'[8]Soy Complex'!AK$46</f>
        <v>#REF!</v>
      </c>
      <c r="C88" s="57" t="e">
        <f>'[8]Soy Complex'!AL$46</f>
        <v>#REF!</v>
      </c>
      <c r="D88" s="57" t="e">
        <f>'[8]Soy Complex'!AM$46</f>
        <v>#REF!</v>
      </c>
      <c r="E88" s="57" t="e">
        <f>'[8]Soy Complex'!AN$46</f>
        <v>#REF!</v>
      </c>
      <c r="F88" s="57" t="e">
        <f>'[8]Soy Complex'!AO$46</f>
        <v>#REF!</v>
      </c>
      <c r="G88" s="57" t="e">
        <f>'[8]Soy Complex'!AP$46</f>
        <v>#REF!</v>
      </c>
      <c r="H88" s="57" t="e">
        <f>'[8]Soy Complex'!AQ$46</f>
        <v>#REF!</v>
      </c>
      <c r="I88" s="57" t="e">
        <f>'[8]Soy Complex'!AR$46</f>
        <v>#REF!</v>
      </c>
      <c r="J88" s="57" t="e">
        <f>'[8]Soy Complex'!AS$46</f>
        <v>#REF!</v>
      </c>
      <c r="K88" s="57" t="e">
        <f>'[8]Soy Complex'!AT$46</f>
        <v>#REF!</v>
      </c>
      <c r="L88" s="57" t="e">
        <f>'[8]Soy Complex'!AU$46</f>
        <v>#REF!</v>
      </c>
      <c r="M88" s="57" t="e">
        <f>'[8]Soy Complex'!AV$46</f>
        <v>#REF!</v>
      </c>
      <c r="N88" s="57" t="e">
        <f>'[8]Soy Complex'!AW$46</f>
        <v>#REF!</v>
      </c>
      <c r="O88" s="57" t="e">
        <f>'[8]Soy Complex'!AX$46</f>
        <v>#REF!</v>
      </c>
      <c r="P88" s="57" t="e">
        <f>'[8]Soy Complex'!AY$46</f>
        <v>#REF!</v>
      </c>
      <c r="Q88" s="57" t="e">
        <f>'[8]Soy Complex'!AZ$46</f>
        <v>#REF!</v>
      </c>
      <c r="R88" s="57" t="e">
        <f>'[8]Soy Complex'!BA$46</f>
        <v>#REF!</v>
      </c>
      <c r="S88" s="57" t="e">
        <f>'[8]Soy Complex'!BB$46</f>
        <v>#REF!</v>
      </c>
      <c r="T88" s="57" t="e">
        <f>'[8]Soy Complex'!BC$46</f>
        <v>#REF!</v>
      </c>
      <c r="U88" s="57" t="e">
        <f>'[8]Soy Complex'!BD$46</f>
        <v>#REF!</v>
      </c>
      <c r="V88" s="57" t="e">
        <f>'[8]Soy Complex'!BE$46</f>
        <v>#REF!</v>
      </c>
      <c r="W88" s="57" t="e">
        <f>'[8]Soy Complex'!BF$46</f>
        <v>#REF!</v>
      </c>
      <c r="X88" s="57">
        <f>'[8]Soy Complex'!BG$46</f>
        <v>30.492409413685731</v>
      </c>
      <c r="Y88" s="57">
        <f>'[8]Soy Complex'!BH$485</f>
        <v>1945.848</v>
      </c>
      <c r="Z88" s="57">
        <f>'[8]Soy Complex'!BI$485</f>
        <v>2134.0639999999999</v>
      </c>
      <c r="AA88" s="57">
        <f>'[8]Soy Complex'!BJ$485</f>
        <v>2110.7860000000001</v>
      </c>
      <c r="AB88" s="57">
        <f>'[8]Soy Complex'!BK$485</f>
        <v>2465.8910000000001</v>
      </c>
      <c r="AC88" s="57">
        <f>'[8]Soy Complex'!BL$485</f>
        <v>2306.1469999999999</v>
      </c>
      <c r="AD88" s="57">
        <f>'[8]Soy Complex'!BM$485</f>
        <v>1823.8340000000001</v>
      </c>
      <c r="AE88" s="57">
        <f>'[8]Soy Complex'!BN$485</f>
        <v>1687.1959999999999</v>
      </c>
      <c r="AF88" s="57">
        <f>'[8]Soy Complex'!BO$485</f>
        <v>2384.5355082070582</v>
      </c>
      <c r="AG88" s="57">
        <f>'[8]Soy Complex'!BP$485</f>
        <v>4969.9227795798215</v>
      </c>
      <c r="AH88" s="57">
        <f>'[8]Soy Complex'!BQ$485</f>
        <v>5514.359490922845</v>
      </c>
      <c r="AI88" s="57">
        <f>'[8]Soy Complex'!BR$485</f>
        <v>6022.6085862224618</v>
      </c>
      <c r="AJ88" s="57">
        <f>'[8]Soy Complex'!BS$485</f>
        <v>7030.8035949556843</v>
      </c>
      <c r="AK88" s="57">
        <f>'[8]Soy Complex'!BT$485</f>
        <v>8429.618612584467</v>
      </c>
      <c r="AL88" s="57">
        <f>'[8]Soy Complex'!BU$485</f>
        <v>9334.3558009916924</v>
      </c>
      <c r="AM88" s="57">
        <f>'[8]Soy Complex'!BV$485</f>
        <v>10340.799110893566</v>
      </c>
      <c r="AN88" s="57">
        <f>'[8]Soy Complex'!BW$485</f>
        <v>11628.385680926938</v>
      </c>
      <c r="AO88" s="57">
        <f>'[8]Soy Complex'!BX$485</f>
        <v>11274.965309390978</v>
      </c>
      <c r="AP88" s="57">
        <f>'[8]Soy Complex'!BY$485</f>
        <v>10438.110231537026</v>
      </c>
      <c r="AQ88" s="57">
        <f>'[8]Soy Complex'!BZ$485</f>
        <v>11286.640789799892</v>
      </c>
      <c r="AR88" s="57">
        <f>'[8]Soy Complex'!CA$485</f>
        <v>11635.384232568707</v>
      </c>
      <c r="AS88" s="57">
        <f>'[8]Soy Complex'!CB$485</f>
        <v>10769.247772068522</v>
      </c>
      <c r="AT88" s="57">
        <f>'[8]Soy Complex'!CC$485</f>
        <v>11100.603798559401</v>
      </c>
      <c r="AU88" s="57">
        <f>'[8]Soy Complex'!CD$485</f>
        <v>13126.764743700818</v>
      </c>
      <c r="AV88" s="57">
        <f>'[8]Soy Complex'!CE$485</f>
        <v>14827.962612360174</v>
      </c>
      <c r="AW88" s="57">
        <f>'[8]Soy Complex'!CF$485</f>
        <v>15727.289147445963</v>
      </c>
      <c r="AX88" s="57">
        <f>'[8]Soy Complex'!CG$485</f>
        <v>17043.725196987467</v>
      </c>
      <c r="AY88" s="57">
        <f>'[8]Soy Complex'!CH$485</f>
        <v>18401.999820011108</v>
      </c>
      <c r="AZ88" s="57">
        <f>'[8]Soy Complex'!CI$485</f>
        <v>18920.127105452029</v>
      </c>
      <c r="BA88" s="57">
        <f>'[8]Soy Complex'!CJ$485</f>
        <v>20904.514898805573</v>
      </c>
      <c r="BB88" s="57">
        <f>'[8]Soy Complex'!CK$485</f>
        <v>20906.864332012592</v>
      </c>
      <c r="BC88" s="57">
        <f>'[8]Soy Complex'!CL$485</f>
        <v>23564.834199342833</v>
      </c>
      <c r="BD88" s="57">
        <f>'[8]Soy Complex'!CM$485</f>
        <v>24398.389820105651</v>
      </c>
      <c r="BE88" s="57">
        <f>'[8]Soy Complex'!CN$485</f>
        <v>25784.426949160803</v>
      </c>
    </row>
    <row r="89" spans="1:57" ht="12" thickBot="1" x14ac:dyDescent="0.25">
      <c r="A89" s="49" t="s">
        <v>110</v>
      </c>
      <c r="B89" s="147" t="e">
        <f>MEDIAN('[8]Soy Complex'!AK$514:AK$525)</f>
        <v>#REF!</v>
      </c>
      <c r="C89" s="147" t="e">
        <f>MEDIAN('[8]Soy Complex'!AL$514:AL$525)</f>
        <v>#REF!</v>
      </c>
      <c r="D89" s="147" t="e">
        <f>MEDIAN('[8]Soy Complex'!AM$514:AM$525)</f>
        <v>#REF!</v>
      </c>
      <c r="E89" s="147" t="e">
        <f>MEDIAN('[8]Soy Complex'!AN$514:AN$525)</f>
        <v>#REF!</v>
      </c>
      <c r="F89" s="147" t="e">
        <f>MEDIAN('[8]Soy Complex'!AO$514:AO$525)</f>
        <v>#REF!</v>
      </c>
      <c r="G89" s="147" t="e">
        <f>MEDIAN('[8]Soy Complex'!AP$514:AP$525)</f>
        <v>#REF!</v>
      </c>
      <c r="H89" s="147" t="e">
        <f>MEDIAN('[8]Soy Complex'!AQ$514:AQ$525)</f>
        <v>#REF!</v>
      </c>
      <c r="I89" s="147" t="e">
        <f>MEDIAN('[8]Soy Complex'!AR$514:AR$525)</f>
        <v>#REF!</v>
      </c>
      <c r="J89" s="147" t="e">
        <f>MEDIAN('[8]Soy Complex'!AS$514:AS$525)</f>
        <v>#REF!</v>
      </c>
      <c r="K89" s="147" t="e">
        <f>MEDIAN('[8]Soy Complex'!AT$514:AT$525)</f>
        <v>#REF!</v>
      </c>
      <c r="L89" s="147" t="e">
        <f>MEDIAN('[8]Soy Complex'!AU$514:AU$525)</f>
        <v>#REF!</v>
      </c>
      <c r="M89" s="147" t="e">
        <f>MEDIAN('[8]Soy Complex'!AV$514:AV$525)</f>
        <v>#REF!</v>
      </c>
      <c r="N89" s="147" t="e">
        <f>MEDIAN('[8]Soy Complex'!AW$514:AW$525)</f>
        <v>#REF!</v>
      </c>
      <c r="O89" s="147" t="e">
        <f>MEDIAN('[8]Soy Complex'!AX$514:AX$525)</f>
        <v>#REF!</v>
      </c>
      <c r="P89" s="147" t="e">
        <f>MEDIAN('[8]Soy Complex'!AY$514:AY$525)</f>
        <v>#REF!</v>
      </c>
      <c r="Q89" s="147" t="e">
        <f>MEDIAN('[8]Soy Complex'!AZ$514:AZ$525)</f>
        <v>#REF!</v>
      </c>
      <c r="R89" s="147" t="e">
        <f>MEDIAN('[8]Soy Complex'!BA$514:BA$525)</f>
        <v>#REF!</v>
      </c>
      <c r="S89" s="147" t="e">
        <f>MEDIAN('[8]Soy Complex'!BB$514:BB$525)</f>
        <v>#REF!</v>
      </c>
      <c r="T89" s="147" t="e">
        <f>MEDIAN('[8]Soy Complex'!BC$514:BC$525)</f>
        <v>#REF!</v>
      </c>
      <c r="U89" s="147" t="e">
        <f>MEDIAN('[8]Soy Complex'!BD$514:BD$525)</f>
        <v>#REF!</v>
      </c>
      <c r="V89" s="147" t="e">
        <f>MEDIAN('[8]Soy Complex'!BE$514:BE$525)</f>
        <v>#REF!</v>
      </c>
      <c r="W89" s="147" t="e">
        <f>MEDIAN('[8]Soy Complex'!BF$514:BF$525)</f>
        <v>#REF!</v>
      </c>
      <c r="X89" s="147">
        <f>MEDIAN('[8]Soy Complex'!BG$514:BG$525)</f>
        <v>30.388585659223814</v>
      </c>
      <c r="Y89" s="147">
        <f>MEDIAN('[8]Soy Complex'!BH$514:BH$525)</f>
        <v>28.256840909090908</v>
      </c>
      <c r="Z89" s="147">
        <f>MEDIAN('[8]Soy Complex'!BI$513:BI$524)</f>
        <v>29.466065217391311</v>
      </c>
      <c r="AA89" s="147">
        <f>MEDIAN('[8]Soy Complex'!BJ$513:BJ$524)</f>
        <v>55.301750572082383</v>
      </c>
      <c r="AB89" s="147">
        <f>MEDIAN('[8]Soy Complex'!BK$513:BK$524)</f>
        <v>67.821453634085231</v>
      </c>
      <c r="AC89" s="147">
        <f>MEDIAN('[8]Soy Complex'!BL$513:BL$524)</f>
        <v>67.538086956521738</v>
      </c>
      <c r="AD89" s="147">
        <f>MEDIAN('[8]Soy Complex'!BM$513:BM$524)</f>
        <v>46.168022727272728</v>
      </c>
      <c r="AE89" s="148">
        <f>MROUND(MEDIAN('[8]Soy Complex'!BN$513:BN$524),0.1)</f>
        <v>45</v>
      </c>
      <c r="AF89" s="148">
        <f>MROUND(MEDIAN('[8]Soy Complex'!BO$513:BO$524),0.1)</f>
        <v>93</v>
      </c>
      <c r="AG89" s="148">
        <f>MROUND(MEDIAN('[8]Soy Complex'!BP$513:BP$524),0.1)</f>
        <v>125</v>
      </c>
      <c r="AH89" s="148">
        <f>MROUND(MEDIAN('[8]Soy Complex'!BQ$513:BQ$524),0.1)</f>
        <v>131.1</v>
      </c>
      <c r="AI89" s="148">
        <f>MROUND(MEDIAN('[8]Soy Complex'!BR$513:BR$524),0.1)</f>
        <v>154.9</v>
      </c>
      <c r="AJ89" s="148">
        <f>MROUND(MEDIAN('[8]Soy Complex'!BS$513:BS$524),0.1)</f>
        <v>187.70000000000002</v>
      </c>
      <c r="AK89" s="148">
        <f>MROUND(MEDIAN('[8]Soy Complex'!BT$513:BT$524),0.1)</f>
        <v>207.20000000000002</v>
      </c>
      <c r="AL89" s="148">
        <f>MROUND(MEDIAN('[8]Soy Complex'!BU$513:BU$524),0.1)</f>
        <v>221.8</v>
      </c>
      <c r="AM89" s="148">
        <f>MROUND(MEDIAN('[8]Soy Complex'!BV$513:BV$524),0.1)</f>
        <v>252.60000000000002</v>
      </c>
      <c r="AN89" s="148">
        <f>MROUND(MEDIAN('[8]Soy Complex'!BW$513:BW$524),0.1)</f>
        <v>266.5</v>
      </c>
      <c r="AO89" s="148">
        <f>MROUND(MEDIAN('[8]Soy Complex'!BX$513:BX$524),0.1)</f>
        <v>258.2</v>
      </c>
      <c r="AP89" s="148">
        <f>MROUND(MEDIAN('[8]Soy Complex'!BY$513:BY$524),0.1)</f>
        <v>247.20000000000002</v>
      </c>
      <c r="AQ89" s="148">
        <f>MROUND(MEDIAN('[8]Soy Complex'!BZ$513:BZ$524),0.1)</f>
        <v>260</v>
      </c>
      <c r="AR89" s="148">
        <f>MROUND(MEDIAN('[8]Soy Complex'!CA$513:CA$524),0.1)</f>
        <v>267.60000000000002</v>
      </c>
      <c r="AS89" s="148">
        <f>MROUND(MEDIAN('[8]Soy Complex'!CB$513:CB$524),0.1)</f>
        <v>258.8</v>
      </c>
      <c r="AT89" s="148">
        <f>MROUND(MEDIAN('[8]Soy Complex'!CC$513:CC$524),0.1)</f>
        <v>285.3</v>
      </c>
      <c r="AU89" s="148">
        <f>MROUND(MEDIAN('[8]Soy Complex'!CD$513:CD$524),0.1)</f>
        <v>321.60000000000002</v>
      </c>
      <c r="AV89" s="148">
        <f>MROUND(MEDIAN('[8]Soy Complex'!CE$513:CE$524),0.1)</f>
        <v>346</v>
      </c>
      <c r="AW89" s="148">
        <f>MROUND(MEDIAN('[8]Soy Complex'!CF$513:CF$524),0.1)</f>
        <v>363.90000000000003</v>
      </c>
      <c r="AX89" s="148">
        <f>MROUND(MEDIAN('[8]Soy Complex'!CG$513:CG$524),0.1)</f>
        <v>397.90000000000003</v>
      </c>
      <c r="AY89" s="148">
        <f>MROUND(MEDIAN('[8]Soy Complex'!CH$513:CH$524),0.1)</f>
        <v>430.40000000000003</v>
      </c>
      <c r="AZ89" s="148">
        <f>MROUND(MEDIAN('[8]Soy Complex'!CI$513:CI$524),0.1)</f>
        <v>444.8</v>
      </c>
      <c r="BA89" s="148">
        <f>MROUND(MEDIAN('[8]Soy Complex'!CJ$513:CJ$524),0.1)</f>
        <v>484.40000000000003</v>
      </c>
      <c r="BB89" s="148">
        <f>MROUND(MEDIAN('[8]Soy Complex'!CK$513:CK$524),0.1)</f>
        <v>501</v>
      </c>
      <c r="BC89" s="148">
        <f>MROUND(MEDIAN('[8]Soy Complex'!CL$513:CL$524),0.1)</f>
        <v>548.30000000000007</v>
      </c>
      <c r="BD89" s="148">
        <f>MROUND(MEDIAN('[8]Soy Complex'!CM$513:CM$524),0.1)</f>
        <v>563.6</v>
      </c>
      <c r="BE89" s="148">
        <f>MROUND(MEDIAN('[8]Soy Complex'!CN$513:CN$524),0.1)</f>
        <v>595</v>
      </c>
    </row>
    <row r="90" spans="1:57" ht="12" thickBot="1" x14ac:dyDescent="0.25">
      <c r="A90" s="5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59"/>
      <c r="X90" s="59"/>
      <c r="Y90" s="59"/>
      <c r="Z90" s="59"/>
      <c r="AA90" s="59"/>
      <c r="AB90" s="60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</row>
    <row r="91" spans="1:57" x14ac:dyDescent="0.2">
      <c r="A91" s="40" t="s">
        <v>111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</row>
    <row r="92" spans="1:57" ht="12" thickBot="1" x14ac:dyDescent="0.25">
      <c r="A92" s="48"/>
      <c r="B92" s="48" t="e">
        <f t="shared" ref="B92:BC92" si="55">B3</f>
        <v>#REF!</v>
      </c>
      <c r="C92" s="48" t="e">
        <f t="shared" si="55"/>
        <v>#REF!</v>
      </c>
      <c r="D92" s="48" t="str">
        <f t="shared" si="55"/>
        <v xml:space="preserve">97/98 </v>
      </c>
      <c r="E92" s="48" t="str">
        <f t="shared" si="55"/>
        <v xml:space="preserve">98/99 </v>
      </c>
      <c r="F92" s="48" t="str">
        <f t="shared" si="55"/>
        <v xml:space="preserve">99/00 </v>
      </c>
      <c r="G92" s="48" t="str">
        <f t="shared" si="55"/>
        <v xml:space="preserve">00/01 </v>
      </c>
      <c r="H92" s="48" t="str">
        <f t="shared" si="55"/>
        <v xml:space="preserve">01/02 </v>
      </c>
      <c r="I92" s="48" t="str">
        <f t="shared" si="55"/>
        <v xml:space="preserve">02/03 </v>
      </c>
      <c r="J92" s="48" t="str">
        <f t="shared" si="55"/>
        <v xml:space="preserve">03/04 </v>
      </c>
      <c r="K92" s="48" t="str">
        <f t="shared" si="55"/>
        <v xml:space="preserve">04/05 </v>
      </c>
      <c r="L92" s="48" t="str">
        <f t="shared" si="55"/>
        <v xml:space="preserve">05/06 </v>
      </c>
      <c r="M92" s="48" t="str">
        <f t="shared" si="55"/>
        <v xml:space="preserve">06/07 </v>
      </c>
      <c r="N92" s="48" t="str">
        <f t="shared" si="55"/>
        <v xml:space="preserve">07/08 </v>
      </c>
      <c r="O92" s="48" t="str">
        <f t="shared" si="55"/>
        <v xml:space="preserve">08/09 </v>
      </c>
      <c r="P92" s="48" t="str">
        <f t="shared" si="55"/>
        <v xml:space="preserve">09/10 </v>
      </c>
      <c r="Q92" s="48" t="str">
        <f t="shared" si="55"/>
        <v xml:space="preserve">10/11 </v>
      </c>
      <c r="R92" s="48" t="str">
        <f t="shared" si="55"/>
        <v xml:space="preserve">11/12 </v>
      </c>
      <c r="S92" s="48" t="str">
        <f t="shared" si="55"/>
        <v xml:space="preserve">12/13 </v>
      </c>
      <c r="T92" s="48" t="str">
        <f t="shared" si="55"/>
        <v xml:space="preserve">13/14 </v>
      </c>
      <c r="U92" s="48" t="str">
        <f t="shared" si="55"/>
        <v xml:space="preserve">14/15 </v>
      </c>
      <c r="V92" s="48" t="str">
        <f t="shared" si="55"/>
        <v xml:space="preserve">15/16 </v>
      </c>
      <c r="W92" s="48" t="str">
        <f t="shared" si="55"/>
        <v xml:space="preserve">16/17 </v>
      </c>
      <c r="X92" s="48" t="str">
        <f t="shared" si="55"/>
        <v xml:space="preserve">17/18 </v>
      </c>
      <c r="Y92" s="48">
        <f t="shared" si="55"/>
        <v>2018</v>
      </c>
      <c r="Z92" s="48">
        <f t="shared" si="55"/>
        <v>2019</v>
      </c>
      <c r="AA92" s="48">
        <f t="shared" si="55"/>
        <v>2020</v>
      </c>
      <c r="AB92" s="48">
        <f t="shared" si="55"/>
        <v>2021</v>
      </c>
      <c r="AC92" s="48">
        <f t="shared" si="55"/>
        <v>2022</v>
      </c>
      <c r="AD92" s="48">
        <f t="shared" si="55"/>
        <v>2023</v>
      </c>
      <c r="AE92" s="48">
        <f t="shared" si="55"/>
        <v>2024</v>
      </c>
      <c r="AF92" s="48">
        <f t="shared" si="55"/>
        <v>2025</v>
      </c>
      <c r="AG92" s="48">
        <f t="shared" si="55"/>
        <v>2026</v>
      </c>
      <c r="AH92" s="48">
        <f t="shared" si="55"/>
        <v>2027</v>
      </c>
      <c r="AI92" s="48">
        <f t="shared" si="55"/>
        <v>2028</v>
      </c>
      <c r="AJ92" s="48">
        <f t="shared" si="55"/>
        <v>2029</v>
      </c>
      <c r="AK92" s="48">
        <f t="shared" si="55"/>
        <v>2030</v>
      </c>
      <c r="AL92" s="48">
        <f t="shared" si="55"/>
        <v>2031</v>
      </c>
      <c r="AM92" s="48">
        <f t="shared" si="55"/>
        <v>2032</v>
      </c>
      <c r="AN92" s="48">
        <f t="shared" si="55"/>
        <v>2033</v>
      </c>
      <c r="AO92" s="48">
        <f t="shared" si="55"/>
        <v>2034</v>
      </c>
      <c r="AP92" s="48">
        <f t="shared" si="55"/>
        <v>2035</v>
      </c>
      <c r="AQ92" s="48">
        <f t="shared" si="55"/>
        <v>2036</v>
      </c>
      <c r="AR92" s="48">
        <f t="shared" si="55"/>
        <v>2037</v>
      </c>
      <c r="AS92" s="48">
        <f t="shared" si="55"/>
        <v>2038</v>
      </c>
      <c r="AT92" s="48">
        <f t="shared" si="55"/>
        <v>2039</v>
      </c>
      <c r="AU92" s="48">
        <f t="shared" si="55"/>
        <v>2040</v>
      </c>
      <c r="AV92" s="48">
        <f t="shared" si="55"/>
        <v>2041</v>
      </c>
      <c r="AW92" s="48">
        <f t="shared" si="55"/>
        <v>2042</v>
      </c>
      <c r="AX92" s="48">
        <f t="shared" si="55"/>
        <v>2043</v>
      </c>
      <c r="AY92" s="48">
        <f t="shared" si="55"/>
        <v>2044</v>
      </c>
      <c r="AZ92" s="48">
        <f t="shared" si="55"/>
        <v>2045</v>
      </c>
      <c r="BA92" s="48">
        <f t="shared" si="55"/>
        <v>2046</v>
      </c>
      <c r="BB92" s="48">
        <f t="shared" si="55"/>
        <v>2047</v>
      </c>
      <c r="BC92" s="48">
        <f t="shared" si="55"/>
        <v>2048</v>
      </c>
      <c r="BD92" s="48">
        <f>BD3</f>
        <v>2049</v>
      </c>
      <c r="BE92" s="48">
        <f>BE3</f>
        <v>2050</v>
      </c>
    </row>
    <row r="93" spans="1:57" x14ac:dyDescent="0.2">
      <c r="A93" s="49" t="s">
        <v>49</v>
      </c>
      <c r="B93" s="54">
        <f>'[1]Canada Soy Complex'!AG$418*2204.622/1000</f>
        <v>22.046219999999998</v>
      </c>
      <c r="C93" s="54">
        <f>'[1]Canada Soy Complex'!AH$418*2204.622/1000</f>
        <v>22.046219999999998</v>
      </c>
      <c r="D93" s="54">
        <f>'[1]Canada Soy Complex'!AI$418*2204.622/1000</f>
        <v>22.229938499999999</v>
      </c>
      <c r="E93" s="54">
        <f>'[1]Canada Soy Complex'!AJ$418*2204.622/1000</f>
        <v>23.3322495</v>
      </c>
      <c r="F93" s="54">
        <f>'[1]Canada Soy Complex'!AK$418*2204.622/1000</f>
        <v>13.595169</v>
      </c>
      <c r="G93" s="54">
        <f>'[1]Canada Soy Complex'!AL$418*2204.622/1000</f>
        <v>17.453257499999999</v>
      </c>
      <c r="H93" s="54">
        <f>'[1]Canada Soy Complex'!AM$418*2204.622/1000</f>
        <v>15.432354</v>
      </c>
      <c r="I93" s="54">
        <f>'[1]Canada Soy Complex'!AN$418*2204.622/1000</f>
        <v>20.943908999999998</v>
      </c>
      <c r="J93" s="54">
        <f>'[1]Canada Soy Complex'!AO$418*2204.622/1000</f>
        <v>82.489606499999994</v>
      </c>
      <c r="K93" s="54">
        <f>'[1]Canada Soy Complex'!AP$418*2204.622/1000</f>
        <v>91.675531499999991</v>
      </c>
      <c r="L93" s="54">
        <f>'[1]Canada Soy Complex'!AQ$418*2204.622/1000</f>
        <v>80.836139999999986</v>
      </c>
      <c r="M93" s="54">
        <f>'[1]Canada Soy Complex'!AR$418*2204.622/1000</f>
        <v>72.936244500000001</v>
      </c>
      <c r="N93" s="54">
        <f>'[1]Canada Soy Complex'!AS$418*2204.622/1000</f>
        <v>70.915340999999984</v>
      </c>
      <c r="O93" s="54">
        <f>'[1]Canada Soy Complex'!AT$418*2204.622/1000</f>
        <v>25.904308499999999</v>
      </c>
      <c r="P93" s="54">
        <f>'[1]Canada Soy Complex'!AU$418*2204.622/1000</f>
        <v>20.576472000000003</v>
      </c>
      <c r="Q93" s="54">
        <f>'[1]Canada Soy Complex'!AV$418*2204.622/1000</f>
        <v>28.292648999999997</v>
      </c>
      <c r="R93" s="54">
        <f>'[1]Canada Soy Complex'!AW$418*2204.622/1000</f>
        <v>23.699686499999999</v>
      </c>
      <c r="S93" s="54">
        <f>'[1]Canada Soy Complex'!AX$418*2204.622/1000</f>
        <v>18.004412999999996</v>
      </c>
      <c r="T93" s="54">
        <f>'[1]Canada Soy Complex'!AY$418*2204.622/1000</f>
        <v>21.862501499999997</v>
      </c>
      <c r="U93" s="54">
        <f>'[1]Canada Soy Complex'!AZ$418*2204.622/1000</f>
        <v>19.106724</v>
      </c>
      <c r="V93" s="54">
        <f>'[1]Canada Soy Complex'!BA$418*2204.622/1000</f>
        <v>12.860294999999999</v>
      </c>
      <c r="W93" s="54">
        <f>'[1]Canada Soy Complex'!BB$418*2204.622/1000</f>
        <v>31.599581999999998</v>
      </c>
      <c r="X93" s="54">
        <f>'[1]Canada Soy Complex'!BC$418*2204.622/1000</f>
        <v>15.432354</v>
      </c>
      <c r="Y93" s="54">
        <f>'[1]Canada Soy Complex'!BC$421*2204.622/1000</f>
        <v>15.432354</v>
      </c>
      <c r="Z93" s="54">
        <f>'[1]Canada Soy Complex'!BD$421*2204.622/1000</f>
        <v>33.804204000000006</v>
      </c>
      <c r="AA93" s="54">
        <f>'[1]Canada Soy Complex'!BE$421*2204.622/1000</f>
        <v>54.380676000000008</v>
      </c>
      <c r="AB93" s="54">
        <f>'[1]Canada Soy Complex'!BF$421*2204.622/1000</f>
        <v>25.720589999999994</v>
      </c>
      <c r="AC93" s="54">
        <f>'[1]Canada Soy Complex'!BG$421*2204.622/1000</f>
        <v>42.622691999999986</v>
      </c>
      <c r="AD93" s="54">
        <f>'[1]Canada Soy Complex'!BH$421*2204.622/1000</f>
        <v>55.850423999999983</v>
      </c>
      <c r="AE93" s="54">
        <f>'[1]Canada Soy Complex'!BI$421*2204.622/1000</f>
        <v>40.418069999999986</v>
      </c>
      <c r="AF93" s="54">
        <f>'[1]Canada Soy Complex'!BJ$421*2204.622/1000</f>
        <v>35.273951999999994</v>
      </c>
      <c r="AG93" s="54">
        <f>'[1]Canada Soy Complex'!BK$421*2204.622/1000</f>
        <v>41.152944000000012</v>
      </c>
      <c r="AH93" s="54">
        <f>'[1]Canada Soy Complex'!BL$421*2204.622/1000</f>
        <v>45.562188000000006</v>
      </c>
      <c r="AI93" s="54">
        <f>'[1]Canada Soy Complex'!BM$421*2204.622/1000</f>
        <v>49.236557999999981</v>
      </c>
      <c r="AJ93" s="54">
        <f>'[1]Canada Soy Complex'!BN$421*2204.622/1000</f>
        <v>51.441179999999989</v>
      </c>
      <c r="AK93" s="54">
        <f>'[1]Canada Soy Complex'!BO$421*2204.622/1000</f>
        <v>53.645801999999989</v>
      </c>
      <c r="AL93" s="54">
        <f>'[1]Canada Soy Complex'!BP$421*2204.622/1000</f>
        <v>55.115549999999999</v>
      </c>
      <c r="AM93" s="54">
        <f>'[1]Canada Soy Complex'!BQ$421*2204.622/1000</f>
        <v>54.380676000000008</v>
      </c>
      <c r="AN93" s="54">
        <f>'[1]Canada Soy Complex'!BR$421*2204.622/1000</f>
        <v>52.910927999999998</v>
      </c>
      <c r="AO93" s="54">
        <f>'[1]Canada Soy Complex'!BS$421*2204.622/1000</f>
        <v>52.910927999999998</v>
      </c>
      <c r="AP93" s="54">
        <f>'[1]Canada Soy Complex'!BT$421*2204.622/1000</f>
        <v>53.131390199999984</v>
      </c>
      <c r="AQ93" s="54">
        <f>'[1]Canada Soy Complex'!BU$421*2204.622/1000</f>
        <v>53.719289399999987</v>
      </c>
      <c r="AR93" s="54">
        <f>'[1]Canada Soy Complex'!BV$421*2204.622/1000</f>
        <v>54.380676000000008</v>
      </c>
      <c r="AS93" s="54">
        <f>'[1]Canada Soy Complex'!BW$421*2204.622/1000</f>
        <v>55.115549999999999</v>
      </c>
      <c r="AT93" s="54">
        <f>'[1]Canada Soy Complex'!BX$421*2204.622/1000</f>
        <v>55.115549999999999</v>
      </c>
      <c r="AU93" s="54">
        <f>'[1]Canada Soy Complex'!BY$421*2204.622/1000</f>
        <v>55.482987000000008</v>
      </c>
      <c r="AV93" s="54">
        <f>'[1]Canada Soy Complex'!BZ$421*2204.622/1000</f>
        <v>56.217860999999999</v>
      </c>
      <c r="AW93" s="54">
        <f>'[1]Canada Soy Complex'!CA$421*2204.622/1000</f>
        <v>56.585298000000009</v>
      </c>
      <c r="AX93" s="54">
        <f>'[1]Canada Soy Complex'!CB$421*2204.622/1000</f>
        <v>57.320171999999999</v>
      </c>
      <c r="AY93" s="54">
        <f>'[1]Canada Soy Complex'!CC$421*2204.622/1000</f>
        <v>57.320171999999999</v>
      </c>
      <c r="AZ93" s="54">
        <f>'[1]Canada Soy Complex'!CD$421*2204.622/1000</f>
        <v>57.320171999999999</v>
      </c>
      <c r="BA93" s="54">
        <f>'[1]Canada Soy Complex'!CE$421*2204.622/1000</f>
        <v>57.687609000000002</v>
      </c>
      <c r="BB93" s="54">
        <f>'[1]Canada Soy Complex'!CF$421*2204.622/1000</f>
        <v>58.422482999999993</v>
      </c>
      <c r="BC93" s="54">
        <f>'[1]Canada Soy Complex'!CG$421*2204.622/1000</f>
        <v>58.422482999999993</v>
      </c>
      <c r="BD93" s="54">
        <f>'[1]Canada Soy Complex'!CH$421*2204.622/1000</f>
        <v>58.422482999999993</v>
      </c>
      <c r="BE93" s="54">
        <f>'[1]Canada Soy Complex'!CI$421*2204.622/1000</f>
        <v>58.60620149999999</v>
      </c>
    </row>
    <row r="94" spans="1:57" x14ac:dyDescent="0.2">
      <c r="A94" s="49" t="s">
        <v>50</v>
      </c>
      <c r="B94" s="54">
        <f>SUM('[1]Canada Soy Complex'!AG$211:AG$221,'[1]Canada Soy Complex'!AH$210)*2204.622/1000</f>
        <v>666.30185083171853</v>
      </c>
      <c r="C94" s="54">
        <f>SUM('[1]Canada Soy Complex'!AH$211:AH$221,'[1]Canada Soy Complex'!AI$210)*2204.622/1000</f>
        <v>570.45599232193706</v>
      </c>
      <c r="D94" s="54">
        <f>SUM('[1]Canada Soy Complex'!AI$211:AI$221,'[1]Canada Soy Complex'!AJ$210)*2204.622/1000</f>
        <v>584.14845083089062</v>
      </c>
      <c r="E94" s="54">
        <f>SUM('[1]Canada Soy Complex'!AJ$211:AJ$221,'[1]Canada Soy Complex'!AK$210)*2204.622/1000</f>
        <v>645.72192879008014</v>
      </c>
      <c r="F94" s="54">
        <f>SUM('[1]Canada Soy Complex'!AK$211:AK$221,'[1]Canada Soy Complex'!AL$210)*2204.622/1000</f>
        <v>688.54590252265587</v>
      </c>
      <c r="G94" s="54">
        <f>SUM('[1]Canada Soy Complex'!AL$211:AL$221,'[1]Canada Soy Complex'!AM$210)*2204.622/1000</f>
        <v>638.68010877217148</v>
      </c>
      <c r="H94" s="54">
        <f>SUM('[1]Canada Soy Complex'!AM$211:AM$221,'[1]Canada Soy Complex'!AN$210)*2204.622/1000</f>
        <v>666.18562335003685</v>
      </c>
      <c r="I94" s="54">
        <f>SUM('[1]Canada Soy Complex'!AN$211:AN$221,'[1]Canada Soy Complex'!AO$210)*2204.622/1000</f>
        <v>714.28561033863764</v>
      </c>
      <c r="J94" s="54">
        <f>SUM('[1]Canada Soy Complex'!AO$211:AO$221,'[1]Canada Soy Complex'!AP$210)*2204.622/1000</f>
        <v>570.09174718739848</v>
      </c>
      <c r="K94" s="54">
        <f>SUM('[1]Canada Soy Complex'!AP$211:AP$221,'[1]Canada Soy Complex'!AQ$210)*2204.622/1000</f>
        <v>652.4839849603934</v>
      </c>
      <c r="L94" s="54">
        <f>SUM('[1]Canada Soy Complex'!AQ$211:AQ$221,'[1]Canada Soy Complex'!AR$210)*2204.622/1000</f>
        <v>612.58949665199987</v>
      </c>
      <c r="M94" s="54">
        <f>SUM('[1]Canada Soy Complex'!AR$211:AR$221,'[1]Canada Soy Complex'!AS$210)*2204.622/1000</f>
        <v>604.53380786399998</v>
      </c>
      <c r="N94" s="54">
        <f>SUM('[1]Canada Soy Complex'!AS$211:AS$221,'[1]Canada Soy Complex'!AT$210)*2204.622/1000</f>
        <v>560.97047714400003</v>
      </c>
      <c r="O94" s="54">
        <f>SUM('[1]Canada Soy Complex'!AT$211:AT$221,'[1]Canada Soy Complex'!AU$210)*2204.622/1000</f>
        <v>523.009090926</v>
      </c>
      <c r="P94" s="54">
        <f>SUM('[1]Canada Soy Complex'!AU$211:AU$221,'[1]Canada Soy Complex'!AV$210)*2204.622/1000</f>
        <v>523.76968551599998</v>
      </c>
      <c r="Q94" s="54">
        <f>SUM('[1]Canada Soy Complex'!AV$211:AV$221,'[1]Canada Soy Complex'!AW$210)*2204.622/1000</f>
        <v>586.14505576199997</v>
      </c>
      <c r="R94" s="54">
        <f>SUM('[1]Canada Soy Complex'!AW$211:AW$221,'[1]Canada Soy Complex'!AX$210)*2204.622/1000</f>
        <v>570.10202146799998</v>
      </c>
      <c r="S94" s="54">
        <f>SUM('[1]Canada Soy Complex'!AX$211:AX$221,'[1]Canada Soy Complex'!AY$210)*2204.622/1000</f>
        <v>628.68764649599996</v>
      </c>
      <c r="T94" s="54">
        <f>SUM('[1]Canada Soy Complex'!AY$211:AY$221,'[1]Canada Soy Complex'!AZ$210)*2204.622/1000</f>
        <v>598.68715032</v>
      </c>
      <c r="U94" s="54">
        <f>SUM('[1]Canada Soy Complex'!AZ$211:AZ$221,'[1]Canada Soy Complex'!BA$210)*2204.622/1000</f>
        <v>719.34611237999991</v>
      </c>
      <c r="V94" s="54">
        <f>SUM('[1]Canada Soy Complex'!BA$211:BA$221,'[1]Canada Soy Complex'!BB$210)*2204.622/1000</f>
        <v>784.25679792599999</v>
      </c>
      <c r="W94" s="54">
        <f>SUM('[1]Canada Soy Complex'!BB$211:BB$221,'[1]Canada Soy Complex'!BC$210)*2204.622/1000</f>
        <v>759.02048989199989</v>
      </c>
      <c r="X94" s="54">
        <f>SUM('[1]Canada Soy Complex'!BC$211:BC$221,'[1]Canada Soy Complex'!BD$210)*2204.622/1000</f>
        <v>795.98759158799987</v>
      </c>
      <c r="Y94" s="54">
        <f>SUM('[1]Canada Soy Complex'!BC$214:BC$221,'[1]Canada Soy Complex'!BD$210:BD$213)*2204.622/1000</f>
        <v>841.34107537199986</v>
      </c>
      <c r="Z94" s="54">
        <f>SUM('[1]Canada Soy Complex'!BD$214:BD$221,'[1]Canada Soy Complex'!BE$210:BE$213)*2204.622/1000</f>
        <v>794.23271247600007</v>
      </c>
      <c r="AA94" s="54">
        <f>SUM('[1]Canada Soy Complex'!BE$214:BE$221,'[1]Canada Soy Complex'!BF$210:BF$213)*2204.622/1000</f>
        <v>702.80703813599996</v>
      </c>
      <c r="AB94" s="54">
        <f>SUM('[1]Canada Soy Complex'!BF$214:BF$221,'[1]Canada Soy Complex'!BG$210:BG$213)*2204.622/1000</f>
        <v>679.36529240999994</v>
      </c>
      <c r="AC94" s="54">
        <f>SUM('[1]Canada Soy Complex'!BG$214:BG$221,'[1]Canada Soy Complex'!BH$210:BH$213)*2204.622/1000</f>
        <v>769.88927635199991</v>
      </c>
      <c r="AD94" s="54">
        <f>SUM('[1]Canada Soy Complex'!BH$214:BH$221,'[1]Canada Soy Complex'!BI$210:BI$213)*2204.622/1000</f>
        <v>727.20779443199979</v>
      </c>
      <c r="AE94" s="54">
        <f>SUM('[1]Canada Soy Complex'!BI$214:BI$221,'[1]Canada Soy Complex'!BJ$210:BJ$213)*2204.622/1000</f>
        <v>819.02162034931496</v>
      </c>
      <c r="AF94" s="54">
        <f>SUM('[1]Canada Soy Complex'!BJ$214:BJ$221,'[1]Canada Soy Complex'!BK$210:BK$213)*2204.622/1000</f>
        <v>801.76084237633734</v>
      </c>
      <c r="AG94" s="54">
        <f>SUM('[1]Canada Soy Complex'!BK$214:BK$221,'[1]Canada Soy Complex'!BL$210:BL$213)*2204.622/1000</f>
        <v>824.4145873376649</v>
      </c>
      <c r="AH94" s="54">
        <f>SUM('[1]Canada Soy Complex'!BL$214:BL$221,'[1]Canada Soy Complex'!BM$210:BM$213)*2204.622/1000</f>
        <v>829.61816731383522</v>
      </c>
      <c r="AI94" s="54">
        <f>SUM('[1]Canada Soy Complex'!BM$214:BM$221,'[1]Canada Soy Complex'!BN$210:BN$213)*2204.622/1000</f>
        <v>849.8809040848472</v>
      </c>
      <c r="AJ94" s="54">
        <f>SUM('[1]Canada Soy Complex'!BN$214:BN$221,'[1]Canada Soy Complex'!BO$210:BO$213)*2204.622/1000</f>
        <v>860.70085229861638</v>
      </c>
      <c r="AK94" s="54">
        <f>SUM('[1]Canada Soy Complex'!BO$214:BO$221,'[1]Canada Soy Complex'!BP$210:BP$213)*2204.622/1000</f>
        <v>878.75600308411072</v>
      </c>
      <c r="AL94" s="54">
        <f>SUM('[1]Canada Soy Complex'!BP$214:BP$221,'[1]Canada Soy Complex'!BQ$210:BQ$213)*2204.622/1000</f>
        <v>883.50731527153289</v>
      </c>
      <c r="AM94" s="54">
        <f>SUM('[1]Canada Soy Complex'!BQ$214:BQ$221,'[1]Canada Soy Complex'!BR$210:BR$213)*2204.622/1000</f>
        <v>898.94916270811143</v>
      </c>
      <c r="AN94" s="54">
        <f>SUM('[1]Canada Soy Complex'!BR$214:BR$221,'[1]Canada Soy Complex'!BS$210:BS$213)*2204.622/1000</f>
        <v>912.20041507246015</v>
      </c>
      <c r="AO94" s="54">
        <f>SUM('[1]Canada Soy Complex'!BS$214:BS$221,'[1]Canada Soy Complex'!BT$210:BT$213)*2204.622/1000</f>
        <v>926.50711676348203</v>
      </c>
      <c r="AP94" s="54">
        <f>SUM('[1]Canada Soy Complex'!BT$214:BT$221,'[1]Canada Soy Complex'!BU$210:BU$213)*2204.622/1000</f>
        <v>940.71642428077826</v>
      </c>
      <c r="AQ94" s="54">
        <f>SUM('[1]Canada Soy Complex'!BU$214:BU$221,'[1]Canada Soy Complex'!BV$210:BV$213)*2204.622/1000</f>
        <v>952.46407523055325</v>
      </c>
      <c r="AR94" s="54">
        <f>SUM('[1]Canada Soy Complex'!BV$214:BV$221,'[1]Canada Soy Complex'!BW$210:BW$213)*2204.622/1000</f>
        <v>964.17413777957495</v>
      </c>
      <c r="AS94" s="54">
        <f>SUM('[1]Canada Soy Complex'!BW$214:BW$221,'[1]Canada Soy Complex'!BX$210:BX$213)*2204.622/1000</f>
        <v>976.14764828056718</v>
      </c>
      <c r="AT94" s="54">
        <f>SUM('[1]Canada Soy Complex'!BX$214:BX$221,'[1]Canada Soy Complex'!BY$210:BY$213)*2204.622/1000</f>
        <v>986.06707852322518</v>
      </c>
      <c r="AU94" s="54">
        <f>SUM('[1]Canada Soy Complex'!BY$214:BY$221,'[1]Canada Soy Complex'!BZ$210:BZ$213)*2204.622/1000</f>
        <v>997.30177101496508</v>
      </c>
      <c r="AV94" s="54">
        <f>SUM('[1]Canada Soy Complex'!BZ$214:BZ$221,'[1]Canada Soy Complex'!CA$210:CA$213)*2204.622/1000</f>
        <v>1008.5234516726383</v>
      </c>
      <c r="AW94" s="54">
        <f>SUM('[1]Canada Soy Complex'!CA$214:CA$221,'[1]Canada Soy Complex'!CB$210:CB$213)*2204.622/1000</f>
        <v>1019.6263318831193</v>
      </c>
      <c r="AX94" s="54">
        <f>SUM('[1]Canada Soy Complex'!CB$214:CB$221,'[1]Canada Soy Complex'!CC$210:CC$213)*2204.622/1000</f>
        <v>1030.0402847050557</v>
      </c>
      <c r="AY94" s="54">
        <f>SUM('[1]Canada Soy Complex'!CC$214:CC$221,'[1]Canada Soy Complex'!CD$210:CD$213)*2204.622/1000</f>
        <v>1040.4629561997115</v>
      </c>
      <c r="AZ94" s="54">
        <f>SUM('[1]Canada Soy Complex'!CD$214:CD$221,'[1]Canada Soy Complex'!CE$210:CE$213)*2204.622/1000</f>
        <v>1050.6344924066266</v>
      </c>
      <c r="BA94" s="54">
        <f>SUM('[1]Canada Soy Complex'!CE$214:CE$221,'[1]Canada Soy Complex'!CF$210:CF$213)*2204.622/1000</f>
        <v>1060.499567600441</v>
      </c>
      <c r="BB94" s="54">
        <f>SUM('[1]Canada Soy Complex'!CF$214:CF$221,'[1]Canada Soy Complex'!CG$210:CG$213)*2204.622/1000</f>
        <v>1069.5830067469092</v>
      </c>
      <c r="BC94" s="54">
        <f>SUM('[1]Canada Soy Complex'!CG$214:CG$221,'[1]Canada Soy Complex'!CH$210:CH$213)*2204.622/1000</f>
        <v>1078.2086569930054</v>
      </c>
      <c r="BD94" s="54">
        <f>SUM('[1]Canada Soy Complex'!CH$214:CH$221,'[1]Canada Soy Complex'!CI$210:CI$213)*2204.622/1000</f>
        <v>1087.9245590631413</v>
      </c>
      <c r="BE94" s="54">
        <f>SUM('[1]Canada Soy Complex'!CI$214:CI$221,'[1]Canada Soy Complex'!CJ$210:CJ$213)*2204.622/1000</f>
        <v>1100.014355106325</v>
      </c>
    </row>
    <row r="95" spans="1:57" x14ac:dyDescent="0.2">
      <c r="A95" s="49" t="s">
        <v>51</v>
      </c>
      <c r="B95" s="54">
        <f>SUM('[1]Canada Soy Complex'!AG$259:AG$269,'[1]Canada Soy Complex'!AH$258)*2204.622/1000</f>
        <v>100.56383253</v>
      </c>
      <c r="C95" s="54">
        <f>SUM('[1]Canada Soy Complex'!AH$259:AH$269,'[1]Canada Soy Complex'!AI$258)*2204.622/1000</f>
        <v>135.04632523200002</v>
      </c>
      <c r="D95" s="54">
        <f>SUM('[1]Canada Soy Complex'!AI$259:AI$269,'[1]Canada Soy Complex'!AJ$258)*2204.622/1000</f>
        <v>59.577704927999989</v>
      </c>
      <c r="E95" s="54">
        <f>SUM('[1]Canada Soy Complex'!AJ$259:AJ$269,'[1]Canada Soy Complex'!AK$258)*2204.622/1000</f>
        <v>25.661800080000003</v>
      </c>
      <c r="F95" s="54">
        <f>SUM('[1]Canada Soy Complex'!AK$259:AK$269,'[1]Canada Soy Complex'!AL$258)*2204.622/1000</f>
        <v>50.230107648000001</v>
      </c>
      <c r="G95" s="54">
        <f>SUM('[1]Canada Soy Complex'!AL$259:AL$269,'[1]Canada Soy Complex'!AM$258)*2204.622/1000</f>
        <v>121.355622612</v>
      </c>
      <c r="H95" s="54">
        <f>SUM('[1]Canada Soy Complex'!AM$259:AM$269,'[1]Canada Soy Complex'!AN$258)*2204.622/1000</f>
        <v>193.50849142799996</v>
      </c>
      <c r="I95" s="54">
        <f>SUM('[1]Canada Soy Complex'!AN$259:AN$269,'[1]Canada Soy Complex'!AO$258)*2204.622/1000</f>
        <v>276.02087902199997</v>
      </c>
      <c r="J95" s="54">
        <f>SUM('[1]Canada Soy Complex'!AO$259:AO$269,'[1]Canada Soy Complex'!AP$258)*2204.622/1000</f>
        <v>213.74471676600001</v>
      </c>
      <c r="K95" s="54">
        <f>SUM('[1]Canada Soy Complex'!AP$259:AP$269,'[1]Canada Soy Complex'!AQ$258)*2204.622/1000</f>
        <v>161.92066741199997</v>
      </c>
      <c r="L95" s="54">
        <f>SUM('[1]Canada Soy Complex'!AQ$259:AQ$269,'[1]Canada Soy Complex'!AR$258)*2204.622/1000</f>
        <v>175.91560786800002</v>
      </c>
      <c r="M95" s="54">
        <f>SUM('[1]Canada Soy Complex'!AR$259:AR$269,'[1]Canada Soy Complex'!AS$258)*2204.622/1000</f>
        <v>170.55837640800002</v>
      </c>
      <c r="N95" s="54">
        <f>SUM('[1]Canada Soy Complex'!AS$259:AS$269,'[1]Canada Soy Complex'!AT$258)*2204.622/1000</f>
        <v>176.10520535999996</v>
      </c>
      <c r="O95" s="54">
        <f>SUM('[1]Canada Soy Complex'!AT$259:AT$269,'[1]Canada Soy Complex'!AU$258)*2204.622/1000</f>
        <v>92.307523140000001</v>
      </c>
      <c r="P95" s="54">
        <f>SUM('[1]Canada Soy Complex'!AU$259:AU$269,'[1]Canada Soy Complex'!AV$258)*2204.622/1000</f>
        <v>89.152709058000013</v>
      </c>
      <c r="Q95" s="54">
        <f>SUM('[1]Canada Soy Complex'!AV$259:AV$269,'[1]Canada Soy Complex'!AW$258)*2204.622/1000</f>
        <v>74.000342051999979</v>
      </c>
      <c r="R95" s="54">
        <f>SUM('[1]Canada Soy Complex'!AW$259:AW$269,'[1]Canada Soy Complex'!AX$258)*2204.622/1000</f>
        <v>53.50176669599999</v>
      </c>
      <c r="S95" s="54">
        <f>SUM('[1]Canada Soy Complex'!AX$259:AX$269,'[1]Canada Soy Complex'!AY$258)*2204.622/1000</f>
        <v>68.136047531999992</v>
      </c>
      <c r="T95" s="54">
        <f>SUM('[1]Canada Soy Complex'!AY$259:AY$269,'[1]Canada Soy Complex'!AZ$258)*2204.622/1000</f>
        <v>71.575257851999993</v>
      </c>
      <c r="U95" s="54">
        <f>SUM('[1]Canada Soy Complex'!AZ$259:AZ$269,'[1]Canada Soy Complex'!BA$258)*2204.622/1000</f>
        <v>65.322949859999994</v>
      </c>
      <c r="V95" s="54">
        <f>SUM('[1]Canada Soy Complex'!BA$259:BA$269,'[1]Canada Soy Complex'!BB$258)*2204.622/1000</f>
        <v>40.529770847999998</v>
      </c>
      <c r="W95" s="54">
        <f>SUM('[1]Canada Soy Complex'!BB$259:BB$269,'[1]Canada Soy Complex'!BC$258)*2204.622/1000</f>
        <v>49.131985429799997</v>
      </c>
      <c r="X95" s="54">
        <f>SUM('[1]Canada Soy Complex'!BC$259:BC$269,'[1]Canada Soy Complex'!BD$258)*2204.622/1000</f>
        <v>47.76953344304399</v>
      </c>
      <c r="Y95" s="54">
        <f>SUM('[1]Canada Soy Complex'!BC$262:BC$269,'[1]Canada Soy Complex'!BD$258:BD$261)*2204.622/1000</f>
        <v>50.210252822267996</v>
      </c>
      <c r="Z95" s="54">
        <f>SUM('[1]Canada Soy Complex'!BD$262:BD$269,'[1]Canada Soy Complex'!BE$258:BE$261)*2204.622/1000</f>
        <v>48.193202266649998</v>
      </c>
      <c r="AA95" s="54">
        <f>SUM('[1]Canada Soy Complex'!BE$262:BE$269,'[1]Canada Soy Complex'!BF$258:BF$261)*2204.622/1000</f>
        <v>100.79394876973798</v>
      </c>
      <c r="AB95" s="54">
        <f>SUM('[1]Canada Soy Complex'!BF$262:BF$269,'[1]Canada Soy Complex'!BG$258:BG$261)*2204.622/1000</f>
        <v>79.264600193015994</v>
      </c>
      <c r="AC95" s="54">
        <f>SUM('[1]Canada Soy Complex'!BG$262:BG$269,'[1]Canada Soy Complex'!BH$258:BH$261)*2204.622/1000</f>
        <v>241.21871612999999</v>
      </c>
      <c r="AD95" s="54">
        <f>SUM('[1]Canada Soy Complex'!BH$262:BH$269,'[1]Canada Soy Complex'!BI$258:BI$261)*2204.622/1000</f>
        <v>448.54848298864778</v>
      </c>
      <c r="AE95" s="54">
        <f>SUM('[1]Canada Soy Complex'!BI$262:BI$269,'[1]Canada Soy Complex'!BJ$258:BJ$261)*2204.622/1000</f>
        <v>393.06324926087308</v>
      </c>
      <c r="AF95" s="54">
        <f>SUM('[1]Canada Soy Complex'!BJ$262:BJ$269,'[1]Canada Soy Complex'!BK$258:BK$261)*2204.622/1000</f>
        <v>386.7472670717849</v>
      </c>
      <c r="AG95" s="54">
        <f>SUM('[1]Canada Soy Complex'!BK$262:BK$269,'[1]Canada Soy Complex'!BL$258:BL$261)*2204.622/1000</f>
        <v>482.73642175057472</v>
      </c>
      <c r="AH95" s="54">
        <f>SUM('[1]Canada Soy Complex'!BL$262:BL$269,'[1]Canada Soy Complex'!BM$258:BM$261)*2204.622/1000</f>
        <v>617.62743787930413</v>
      </c>
      <c r="AI95" s="54">
        <f>SUM('[1]Canada Soy Complex'!BM$262:BM$269,'[1]Canada Soy Complex'!BN$258:BN$261)*2204.622/1000</f>
        <v>672.25804520775569</v>
      </c>
      <c r="AJ95" s="54">
        <f>SUM('[1]Canada Soy Complex'!BN$262:BN$269,'[1]Canada Soy Complex'!BO$258:BO$261)*2204.622/1000</f>
        <v>682.11561816215249</v>
      </c>
      <c r="AK95" s="54">
        <f>SUM('[1]Canada Soy Complex'!BO$262:BO$269,'[1]Canada Soy Complex'!BP$258:BP$261)*2204.622/1000</f>
        <v>686.28311957632798</v>
      </c>
      <c r="AL95" s="54">
        <f>SUM('[1]Canada Soy Complex'!BP$262:BP$269,'[1]Canada Soy Complex'!BQ$258:BQ$261)*2204.622/1000</f>
        <v>652.39055906169187</v>
      </c>
      <c r="AM95" s="54">
        <f>SUM('[1]Canada Soy Complex'!BQ$262:BQ$269,'[1]Canada Soy Complex'!BR$258:BR$261)*2204.622/1000</f>
        <v>604.52374371780365</v>
      </c>
      <c r="AN95" s="54">
        <f>SUM('[1]Canada Soy Complex'!BR$262:BR$269,'[1]Canada Soy Complex'!BS$258:BS$261)*2204.622/1000</f>
        <v>606.95704297932582</v>
      </c>
      <c r="AO95" s="54">
        <f>SUM('[1]Canada Soy Complex'!BS$262:BS$269,'[1]Canada Soy Complex'!BT$258:BT$261)*2204.622/1000</f>
        <v>607.49442781351581</v>
      </c>
      <c r="AP95" s="54">
        <f>SUM('[1]Canada Soy Complex'!BT$262:BT$269,'[1]Canada Soy Complex'!BU$258:BU$261)*2204.622/1000</f>
        <v>605.60488955686606</v>
      </c>
      <c r="AQ95" s="54">
        <f>SUM('[1]Canada Soy Complex'!BU$262:BU$269,'[1]Canada Soy Complex'!BV$258:BV$261)*2204.622/1000</f>
        <v>604.87555098937264</v>
      </c>
      <c r="AR95" s="54">
        <f>SUM('[1]Canada Soy Complex'!BV$262:BV$269,'[1]Canada Soy Complex'!BW$258:BW$261)*2204.622/1000</f>
        <v>607.54051474173423</v>
      </c>
      <c r="AS95" s="54">
        <f>SUM('[1]Canada Soy Complex'!BW$262:BW$269,'[1]Canada Soy Complex'!BX$258:BX$261)*2204.622/1000</f>
        <v>605.89113101137673</v>
      </c>
      <c r="AT95" s="54">
        <f>SUM('[1]Canada Soy Complex'!BX$262:BX$269,'[1]Canada Soy Complex'!BY$258:BY$261)*2204.622/1000</f>
        <v>606.49448521616296</v>
      </c>
      <c r="AU95" s="54">
        <f>SUM('[1]Canada Soy Complex'!BY$262:BY$269,'[1]Canada Soy Complex'!BZ$258:BZ$261)*2204.622/1000</f>
        <v>606.28130282257291</v>
      </c>
      <c r="AV95" s="54">
        <f>SUM('[1]Canada Soy Complex'!BZ$262:BZ$269,'[1]Canada Soy Complex'!CA$258:CA$261)*2204.622/1000</f>
        <v>606.08131430310232</v>
      </c>
      <c r="AW95" s="54">
        <f>SUM('[1]Canada Soy Complex'!CA$262:CA$269,'[1]Canada Soy Complex'!CB$258:CB$261)*2204.622/1000</f>
        <v>606.21659695624385</v>
      </c>
      <c r="AX95" s="54">
        <f>SUM('[1]Canada Soy Complex'!CB$262:CB$269,'[1]Canada Soy Complex'!CC$258:CC$261)*2204.622/1000</f>
        <v>606.45774961898985</v>
      </c>
      <c r="AY95" s="54">
        <f>SUM('[1]Canada Soy Complex'!CC$262:CC$269,'[1]Canada Soy Complex'!CD$258:CD$261)*2204.622/1000</f>
        <v>606.19296606189175</v>
      </c>
      <c r="AZ95" s="54">
        <f>SUM('[1]Canada Soy Complex'!CD$262:CD$269,'[1]Canada Soy Complex'!CE$258:CE$261)*2204.622/1000</f>
        <v>606.3062897834144</v>
      </c>
      <c r="BA95" s="54">
        <f>SUM('[1]Canada Soy Complex'!CE$262:CE$269,'[1]Canada Soy Complex'!CF$258:CF$261)*2204.622/1000</f>
        <v>606.24598595256009</v>
      </c>
      <c r="BB95" s="54">
        <f>SUM('[1]Canada Soy Complex'!CF$262:CF$269,'[1]Canada Soy Complex'!CG$258:CG$261)*2204.622/1000</f>
        <v>606.25098334472852</v>
      </c>
      <c r="BC95" s="54">
        <f>SUM('[1]Canada Soy Complex'!CG$262:CG$269,'[1]Canada Soy Complex'!CH$258:CH$261)*2204.622/1000</f>
        <v>606.28391767462006</v>
      </c>
      <c r="BD95" s="54">
        <f>SUM('[1]Canada Soy Complex'!CH$262:CH$269,'[1]Canada Soy Complex'!CI$258:CI$261)*2204.622/1000</f>
        <v>606.29079495231701</v>
      </c>
      <c r="BE95" s="54">
        <f>SUM('[1]Canada Soy Complex'!CI$262:CI$269,'[1]Canada Soy Complex'!CJ$258:CJ$261)*2204.622/1000</f>
        <v>606.25602856344301</v>
      </c>
    </row>
    <row r="96" spans="1:57" x14ac:dyDescent="0.2">
      <c r="A96" s="49" t="s">
        <v>52</v>
      </c>
      <c r="B96" s="54">
        <f>SUM(B93:B95)</f>
        <v>788.91190336171849</v>
      </c>
      <c r="C96" s="54">
        <f t="shared" ref="C96:X96" si="56">SUM(C93:C95)</f>
        <v>727.54853755393697</v>
      </c>
      <c r="D96" s="54">
        <f t="shared" si="56"/>
        <v>665.95609425889063</v>
      </c>
      <c r="E96" s="54">
        <f t="shared" si="56"/>
        <v>694.71597837008017</v>
      </c>
      <c r="F96" s="54">
        <f t="shared" si="56"/>
        <v>752.37117917065598</v>
      </c>
      <c r="G96" s="54">
        <f t="shared" si="56"/>
        <v>777.48898888417148</v>
      </c>
      <c r="H96" s="54">
        <f t="shared" si="56"/>
        <v>875.12646877803684</v>
      </c>
      <c r="I96" s="54">
        <f t="shared" si="56"/>
        <v>1011.2503983606375</v>
      </c>
      <c r="J96" s="54">
        <f t="shared" si="56"/>
        <v>866.32607045339853</v>
      </c>
      <c r="K96" s="54">
        <f t="shared" si="56"/>
        <v>906.08018387239338</v>
      </c>
      <c r="L96" s="54">
        <f t="shared" si="56"/>
        <v>869.34124451999992</v>
      </c>
      <c r="M96" s="54">
        <f t="shared" si="56"/>
        <v>848.0284287720001</v>
      </c>
      <c r="N96" s="54">
        <f t="shared" si="56"/>
        <v>807.99102350399994</v>
      </c>
      <c r="O96" s="54">
        <f t="shared" si="56"/>
        <v>641.2209225659999</v>
      </c>
      <c r="P96" s="54">
        <f t="shared" si="56"/>
        <v>633.49886657399998</v>
      </c>
      <c r="Q96" s="54">
        <f t="shared" si="56"/>
        <v>688.4380468139999</v>
      </c>
      <c r="R96" s="54">
        <f t="shared" si="56"/>
        <v>647.30347466399996</v>
      </c>
      <c r="S96" s="54">
        <f t="shared" si="56"/>
        <v>714.82810702799998</v>
      </c>
      <c r="T96" s="54">
        <f t="shared" si="56"/>
        <v>692.12490967200006</v>
      </c>
      <c r="U96" s="54">
        <f t="shared" si="56"/>
        <v>803.77578623999989</v>
      </c>
      <c r="V96" s="54">
        <f t="shared" si="56"/>
        <v>837.64686377399994</v>
      </c>
      <c r="W96" s="54">
        <f t="shared" si="56"/>
        <v>839.75205732179995</v>
      </c>
      <c r="X96" s="54">
        <f t="shared" si="56"/>
        <v>859.1894790310439</v>
      </c>
      <c r="Y96" s="54">
        <f>SUM(Y93:Y95)</f>
        <v>906.98368219426789</v>
      </c>
      <c r="Z96" s="54">
        <f t="shared" ref="Z96:BE96" si="57">SUM(Z93:Z95)</f>
        <v>876.23011874265012</v>
      </c>
      <c r="AA96" s="54">
        <f t="shared" si="57"/>
        <v>857.98166290573795</v>
      </c>
      <c r="AB96" s="54">
        <f t="shared" si="57"/>
        <v>784.35048260301596</v>
      </c>
      <c r="AC96" s="54">
        <f t="shared" si="57"/>
        <v>1053.730684482</v>
      </c>
      <c r="AD96" s="54">
        <f t="shared" si="57"/>
        <v>1231.6067014206476</v>
      </c>
      <c r="AE96" s="54">
        <f t="shared" si="57"/>
        <v>1252.5029396101879</v>
      </c>
      <c r="AF96" s="54">
        <f t="shared" si="57"/>
        <v>1223.7820614481222</v>
      </c>
      <c r="AG96" s="54">
        <f t="shared" si="57"/>
        <v>1348.3039530882397</v>
      </c>
      <c r="AH96" s="54">
        <f t="shared" si="57"/>
        <v>1492.8077931931393</v>
      </c>
      <c r="AI96" s="54">
        <f t="shared" si="57"/>
        <v>1571.3755072926028</v>
      </c>
      <c r="AJ96" s="54">
        <f t="shared" si="57"/>
        <v>1594.2576504607689</v>
      </c>
      <c r="AK96" s="54">
        <f t="shared" si="57"/>
        <v>1618.6849246604388</v>
      </c>
      <c r="AL96" s="54">
        <f t="shared" si="57"/>
        <v>1591.0134243332247</v>
      </c>
      <c r="AM96" s="54">
        <f t="shared" si="57"/>
        <v>1557.8535824259152</v>
      </c>
      <c r="AN96" s="54">
        <f t="shared" si="57"/>
        <v>1572.0683860517861</v>
      </c>
      <c r="AO96" s="54">
        <f t="shared" si="57"/>
        <v>1586.912472576998</v>
      </c>
      <c r="AP96" s="54">
        <f t="shared" si="57"/>
        <v>1599.4527040376443</v>
      </c>
      <c r="AQ96" s="54">
        <f t="shared" si="57"/>
        <v>1611.0589156199258</v>
      </c>
      <c r="AR96" s="54">
        <f t="shared" si="57"/>
        <v>1626.0953285213091</v>
      </c>
      <c r="AS96" s="54">
        <f t="shared" si="57"/>
        <v>1637.1543292919439</v>
      </c>
      <c r="AT96" s="54">
        <f t="shared" si="57"/>
        <v>1647.6771137393882</v>
      </c>
      <c r="AU96" s="54">
        <f t="shared" si="57"/>
        <v>1659.0660608375379</v>
      </c>
      <c r="AV96" s="54">
        <f t="shared" si="57"/>
        <v>1670.8226269757406</v>
      </c>
      <c r="AW96" s="54">
        <f t="shared" si="57"/>
        <v>1682.4282268393631</v>
      </c>
      <c r="AX96" s="54">
        <f t="shared" si="57"/>
        <v>1693.8182063240456</v>
      </c>
      <c r="AY96" s="54">
        <f t="shared" si="57"/>
        <v>1703.9760942616031</v>
      </c>
      <c r="AZ96" s="54">
        <f t="shared" si="57"/>
        <v>1714.260954190041</v>
      </c>
      <c r="BA96" s="54">
        <f t="shared" si="57"/>
        <v>1724.4331625530012</v>
      </c>
      <c r="BB96" s="54">
        <f t="shared" si="57"/>
        <v>1734.2564730916379</v>
      </c>
      <c r="BC96" s="54">
        <f t="shared" si="57"/>
        <v>1742.9150576676257</v>
      </c>
      <c r="BD96" s="54">
        <f t="shared" si="57"/>
        <v>1752.6378370154584</v>
      </c>
      <c r="BE96" s="54">
        <f t="shared" si="57"/>
        <v>1764.8765851697681</v>
      </c>
    </row>
    <row r="97" spans="1:57" x14ac:dyDescent="0.2">
      <c r="A97" s="56" t="s">
        <v>53</v>
      </c>
      <c r="B97" s="57">
        <f>B105-B104</f>
        <v>671.57530665571858</v>
      </c>
      <c r="C97" s="57">
        <f t="shared" ref="C97:X97" si="58">C105-C104</f>
        <v>644.58346757593699</v>
      </c>
      <c r="D97" s="57">
        <f t="shared" si="58"/>
        <v>569.24741073289067</v>
      </c>
      <c r="E97" s="57">
        <f t="shared" si="58"/>
        <v>595.59690812408007</v>
      </c>
      <c r="F97" s="57">
        <f t="shared" si="58"/>
        <v>650.76309068665603</v>
      </c>
      <c r="G97" s="57">
        <f t="shared" si="58"/>
        <v>689.05498659817147</v>
      </c>
      <c r="H97" s="57">
        <f t="shared" si="58"/>
        <v>808.41901630203688</v>
      </c>
      <c r="I97" s="57">
        <f t="shared" si="58"/>
        <v>883.44037740663748</v>
      </c>
      <c r="J97" s="57">
        <f t="shared" si="58"/>
        <v>739.16714786339844</v>
      </c>
      <c r="K97" s="57">
        <f t="shared" si="58"/>
        <v>801.30184895239336</v>
      </c>
      <c r="L97" s="57">
        <f t="shared" si="58"/>
        <v>748.06866266999987</v>
      </c>
      <c r="M97" s="57">
        <f t="shared" si="58"/>
        <v>721.89392053800009</v>
      </c>
      <c r="N97" s="57">
        <f t="shared" si="58"/>
        <v>670.75550862599994</v>
      </c>
      <c r="O97" s="57">
        <f t="shared" si="58"/>
        <v>532.29422391599996</v>
      </c>
      <c r="P97" s="57">
        <f t="shared" si="58"/>
        <v>505.20015440999998</v>
      </c>
      <c r="Q97" s="57">
        <f t="shared" si="58"/>
        <v>509.32132780199993</v>
      </c>
      <c r="R97" s="57">
        <f t="shared" si="58"/>
        <v>466.12175971199997</v>
      </c>
      <c r="S97" s="57">
        <f t="shared" si="58"/>
        <v>472.78559714400001</v>
      </c>
      <c r="T97" s="57">
        <f t="shared" si="58"/>
        <v>464.6593604520001</v>
      </c>
      <c r="U97" s="57">
        <f t="shared" si="58"/>
        <v>505.21632163800001</v>
      </c>
      <c r="V97" s="57">
        <f t="shared" si="58"/>
        <v>454.37479882199995</v>
      </c>
      <c r="W97" s="57">
        <f t="shared" si="58"/>
        <v>472.21970668542593</v>
      </c>
      <c r="X97" s="57">
        <f t="shared" si="58"/>
        <v>491.75420378032192</v>
      </c>
      <c r="Y97" s="57">
        <f>Y105-Y104</f>
        <v>465.90493513829995</v>
      </c>
      <c r="Z97" s="57">
        <f t="shared" ref="Z97:BE97" si="59">Z105-Z104</f>
        <v>486.87181042054812</v>
      </c>
      <c r="AA97" s="57">
        <f t="shared" si="59"/>
        <v>543.00374113398004</v>
      </c>
      <c r="AB97" s="57">
        <f t="shared" si="59"/>
        <v>390.13307789668795</v>
      </c>
      <c r="AC97" s="57">
        <f t="shared" si="59"/>
        <v>730.06498454400003</v>
      </c>
      <c r="AD97" s="57">
        <f t="shared" si="59"/>
        <v>887.90134182786255</v>
      </c>
      <c r="AE97" s="57">
        <f t="shared" si="59"/>
        <v>901.17753848867574</v>
      </c>
      <c r="AF97" s="57">
        <f t="shared" si="59"/>
        <v>869.60742606761778</v>
      </c>
      <c r="AG97" s="57">
        <f t="shared" si="59"/>
        <v>991.75837412478768</v>
      </c>
      <c r="AH97" s="57">
        <f t="shared" si="59"/>
        <v>1130.1471169391334</v>
      </c>
      <c r="AI97" s="57">
        <f t="shared" si="59"/>
        <v>1214.6364650249052</v>
      </c>
      <c r="AJ97" s="57">
        <f t="shared" si="59"/>
        <v>1228.4716604862469</v>
      </c>
      <c r="AK97" s="57">
        <f t="shared" si="59"/>
        <v>1254.9001430630044</v>
      </c>
      <c r="AL97" s="57">
        <f t="shared" si="59"/>
        <v>1252.8008814371776</v>
      </c>
      <c r="AM97" s="57">
        <f t="shared" si="59"/>
        <v>1270.3067889417528</v>
      </c>
      <c r="AN97" s="57">
        <f t="shared" si="59"/>
        <v>1298.5779928504212</v>
      </c>
      <c r="AO97" s="57">
        <f t="shared" si="59"/>
        <v>1313.277872534195</v>
      </c>
      <c r="AP97" s="57">
        <f t="shared" si="59"/>
        <v>1324.5228255231616</v>
      </c>
      <c r="AQ97" s="57">
        <f t="shared" si="59"/>
        <v>1335.5131224500128</v>
      </c>
      <c r="AR97" s="57">
        <f t="shared" si="59"/>
        <v>1350.5238207037532</v>
      </c>
      <c r="AS97" s="57">
        <f t="shared" si="59"/>
        <v>1361.508227181514</v>
      </c>
      <c r="AT97" s="57">
        <f t="shared" si="59"/>
        <v>1371.0070782101643</v>
      </c>
      <c r="AU97" s="57">
        <f t="shared" si="59"/>
        <v>1382.3212974165008</v>
      </c>
      <c r="AV97" s="57">
        <f t="shared" si="59"/>
        <v>1392.9820852474195</v>
      </c>
      <c r="AW97" s="57">
        <f t="shared" si="59"/>
        <v>1404.6656325297313</v>
      </c>
      <c r="AX97" s="57">
        <f t="shared" si="59"/>
        <v>1416.0375867027321</v>
      </c>
      <c r="AY97" s="57">
        <f t="shared" si="59"/>
        <v>1426.1063224918744</v>
      </c>
      <c r="AZ97" s="57">
        <f t="shared" si="59"/>
        <v>1435.3763797181355</v>
      </c>
      <c r="BA97" s="57">
        <f t="shared" si="59"/>
        <v>1445.5474748829947</v>
      </c>
      <c r="BB97" s="57">
        <f t="shared" si="59"/>
        <v>1455.3653757614577</v>
      </c>
      <c r="BC97" s="57">
        <f t="shared" si="59"/>
        <v>1463.9894637241084</v>
      </c>
      <c r="BD97" s="57">
        <f t="shared" si="59"/>
        <v>1473.1558491678315</v>
      </c>
      <c r="BE97" s="57">
        <f t="shared" si="59"/>
        <v>1502.5270007077006</v>
      </c>
    </row>
    <row r="98" spans="1:57" x14ac:dyDescent="0.2">
      <c r="A98" s="49" t="s">
        <v>54</v>
      </c>
      <c r="B98" s="54">
        <f>B99+B100</f>
        <v>0</v>
      </c>
      <c r="C98" s="54">
        <f t="shared" ref="C98:X98" si="60">C99+C100</f>
        <v>0</v>
      </c>
      <c r="D98" s="54">
        <f t="shared" si="60"/>
        <v>0</v>
      </c>
      <c r="E98" s="54">
        <f t="shared" si="60"/>
        <v>0</v>
      </c>
      <c r="F98" s="54">
        <f t="shared" si="60"/>
        <v>0</v>
      </c>
      <c r="G98" s="54">
        <f t="shared" si="60"/>
        <v>0</v>
      </c>
      <c r="H98" s="54">
        <f t="shared" si="60"/>
        <v>0</v>
      </c>
      <c r="I98" s="54">
        <f t="shared" si="60"/>
        <v>0</v>
      </c>
      <c r="J98" s="54">
        <f t="shared" si="60"/>
        <v>0</v>
      </c>
      <c r="K98" s="54">
        <f t="shared" si="60"/>
        <v>0</v>
      </c>
      <c r="L98" s="54">
        <f t="shared" si="60"/>
        <v>0</v>
      </c>
      <c r="M98" s="54">
        <f t="shared" si="60"/>
        <v>0</v>
      </c>
      <c r="N98" s="54">
        <f t="shared" si="60"/>
        <v>0</v>
      </c>
      <c r="O98" s="54">
        <f t="shared" si="60"/>
        <v>0</v>
      </c>
      <c r="P98" s="54">
        <f t="shared" si="60"/>
        <v>0</v>
      </c>
      <c r="Q98" s="54">
        <f t="shared" si="60"/>
        <v>0</v>
      </c>
      <c r="R98" s="54">
        <f t="shared" si="60"/>
        <v>0</v>
      </c>
      <c r="S98" s="54">
        <f t="shared" si="60"/>
        <v>1.6016949816848691</v>
      </c>
      <c r="T98" s="54">
        <f t="shared" si="60"/>
        <v>0.60292701831513074</v>
      </c>
      <c r="U98" s="54">
        <f t="shared" si="60"/>
        <v>0</v>
      </c>
      <c r="V98" s="54">
        <f t="shared" si="60"/>
        <v>23.966433543557972</v>
      </c>
      <c r="W98" s="54">
        <f t="shared" si="60"/>
        <v>41.299520934955289</v>
      </c>
      <c r="X98" s="54">
        <f t="shared" si="60"/>
        <v>19.935022607987097</v>
      </c>
      <c r="Y98" s="54">
        <f>Y99+Y100</f>
        <v>11.023109999999997</v>
      </c>
      <c r="Z98" s="54">
        <f t="shared" ref="Z98:BE98" si="61">Z99+Z100</f>
        <v>13.227732000000001</v>
      </c>
      <c r="AA98" s="54">
        <f t="shared" si="61"/>
        <v>14.137470730259359</v>
      </c>
      <c r="AB98" s="54">
        <f t="shared" si="61"/>
        <v>14.492641134675944</v>
      </c>
      <c r="AC98" s="54">
        <f t="shared" si="61"/>
        <v>14.663647519811933</v>
      </c>
      <c r="AD98" s="54">
        <f t="shared" si="61"/>
        <v>20.627655921717121</v>
      </c>
      <c r="AE98" s="54">
        <f t="shared" si="61"/>
        <v>45.380937317012545</v>
      </c>
      <c r="AF98" s="54">
        <f t="shared" si="61"/>
        <v>38.577779290818761</v>
      </c>
      <c r="AG98" s="54">
        <f t="shared" si="61"/>
        <v>150.99667577833071</v>
      </c>
      <c r="AH98" s="54">
        <f t="shared" si="61"/>
        <v>226.92188329906742</v>
      </c>
      <c r="AI98" s="54">
        <f t="shared" si="61"/>
        <v>267.97892927688343</v>
      </c>
      <c r="AJ98" s="54">
        <f t="shared" si="61"/>
        <v>313.23239188947167</v>
      </c>
      <c r="AK98" s="54">
        <f t="shared" si="61"/>
        <v>367.1853003117883</v>
      </c>
      <c r="AL98" s="54">
        <f t="shared" si="61"/>
        <v>365.17628788137313</v>
      </c>
      <c r="AM98" s="54">
        <f t="shared" si="61"/>
        <v>402.01558242539329</v>
      </c>
      <c r="AN98" s="54">
        <f t="shared" si="61"/>
        <v>426.88931071790068</v>
      </c>
      <c r="AO98" s="54">
        <f t="shared" si="61"/>
        <v>452.24797170169609</v>
      </c>
      <c r="AP98" s="54">
        <f t="shared" si="61"/>
        <v>469.0213517048893</v>
      </c>
      <c r="AQ98" s="54">
        <f t="shared" si="61"/>
        <v>470.04791516727482</v>
      </c>
      <c r="AR98" s="54">
        <f t="shared" si="61"/>
        <v>470.05683895413318</v>
      </c>
      <c r="AS98" s="54">
        <f t="shared" si="61"/>
        <v>469.8836456006851</v>
      </c>
      <c r="AT98" s="54">
        <f t="shared" si="61"/>
        <v>469.67188883487171</v>
      </c>
      <c r="AU98" s="54">
        <f t="shared" si="61"/>
        <v>469.66871528666906</v>
      </c>
      <c r="AV98" s="54">
        <f t="shared" si="61"/>
        <v>469.67121316065243</v>
      </c>
      <c r="AW98" s="54">
        <f t="shared" si="61"/>
        <v>469.57852687474673</v>
      </c>
      <c r="AX98" s="54">
        <f t="shared" si="61"/>
        <v>470.08561948263713</v>
      </c>
      <c r="AY98" s="54">
        <f t="shared" si="61"/>
        <v>470.08578376419018</v>
      </c>
      <c r="AZ98" s="54">
        <f t="shared" si="61"/>
        <v>470.17680118521793</v>
      </c>
      <c r="BA98" s="54">
        <f t="shared" si="61"/>
        <v>470.08554302177453</v>
      </c>
      <c r="BB98" s="54">
        <f t="shared" si="61"/>
        <v>470.08555602117491</v>
      </c>
      <c r="BC98" s="54">
        <f t="shared" si="61"/>
        <v>470.08551841779166</v>
      </c>
      <c r="BD98" s="54">
        <f t="shared" si="61"/>
        <v>470.08553915358067</v>
      </c>
      <c r="BE98" s="54">
        <f t="shared" si="61"/>
        <v>470.0855368308741</v>
      </c>
    </row>
    <row r="99" spans="1:57" x14ac:dyDescent="0.2">
      <c r="A99" s="49" t="s">
        <v>55</v>
      </c>
      <c r="B99" s="54">
        <f>SUM('[1]Canada Soy Complex'!AG$323:AG$333,'[1]Canada Soy Complex'!AH$322)*2204.622/1000</f>
        <v>0</v>
      </c>
      <c r="C99" s="54">
        <f>SUM('[1]Canada Soy Complex'!AH$323:AH$333,'[1]Canada Soy Complex'!AI$322)*2204.622/1000</f>
        <v>0</v>
      </c>
      <c r="D99" s="54">
        <f>SUM('[1]Canada Soy Complex'!AI$323:AI$333,'[1]Canada Soy Complex'!AJ$322)*2204.622/1000</f>
        <v>0</v>
      </c>
      <c r="E99" s="54">
        <f>SUM('[1]Canada Soy Complex'!AJ$323:AJ$333,'[1]Canada Soy Complex'!AK$322)*2204.622/1000</f>
        <v>0</v>
      </c>
      <c r="F99" s="54">
        <f>SUM('[1]Canada Soy Complex'!AK$323:AK$333,'[1]Canada Soy Complex'!AL$322)*2204.622/1000</f>
        <v>0</v>
      </c>
      <c r="G99" s="54">
        <f>SUM('[1]Canada Soy Complex'!AL$323:AL$333,'[1]Canada Soy Complex'!AM$322)*2204.622/1000</f>
        <v>0</v>
      </c>
      <c r="H99" s="54">
        <f>SUM('[1]Canada Soy Complex'!AM$323:AM$333,'[1]Canada Soy Complex'!AN$322)*2204.622/1000</f>
        <v>0</v>
      </c>
      <c r="I99" s="54">
        <f>SUM('[1]Canada Soy Complex'!AN$323:AN$333,'[1]Canada Soy Complex'!AO$322)*2204.622/1000</f>
        <v>0</v>
      </c>
      <c r="J99" s="54">
        <f>SUM('[1]Canada Soy Complex'!AO$323:AO$333,'[1]Canada Soy Complex'!AP$322)*2204.622/1000</f>
        <v>0</v>
      </c>
      <c r="K99" s="54">
        <f>SUM('[1]Canada Soy Complex'!AP$323:AP$333,'[1]Canada Soy Complex'!AQ$322)*2204.622/1000</f>
        <v>0</v>
      </c>
      <c r="L99" s="54">
        <f>SUM('[1]Canada Soy Complex'!AQ$323:AQ$333,'[1]Canada Soy Complex'!AR$322)*2204.622/1000</f>
        <v>0</v>
      </c>
      <c r="M99" s="54">
        <f>SUM('[1]Canada Soy Complex'!AR$323:AR$333,'[1]Canada Soy Complex'!AS$322)*2204.622/1000</f>
        <v>0</v>
      </c>
      <c r="N99" s="54">
        <f>SUM('[1]Canada Soy Complex'!AS$323:AS$333,'[1]Canada Soy Complex'!AT$322)*2204.622/1000</f>
        <v>0</v>
      </c>
      <c r="O99" s="54">
        <f>SUM('[1]Canada Soy Complex'!AT$323:AT$333,'[1]Canada Soy Complex'!AU$322)*2204.622/1000</f>
        <v>0</v>
      </c>
      <c r="P99" s="54">
        <f>SUM('[1]Canada Soy Complex'!AU$323:AU$333,'[1]Canada Soy Complex'!AV$322)*2204.622/1000</f>
        <v>0</v>
      </c>
      <c r="Q99" s="54">
        <f>SUM('[1]Canada Soy Complex'!AV$323:AV$333,'[1]Canada Soy Complex'!AW$322)*2204.622/1000</f>
        <v>0</v>
      </c>
      <c r="R99" s="54">
        <f>SUM('[1]Canada Soy Complex'!AW$323:AW$333,'[1]Canada Soy Complex'!AX$322)*2204.622/1000</f>
        <v>0</v>
      </c>
      <c r="S99" s="54">
        <f>SUM('[1]Canada Soy Complex'!AX$323:AX$333,'[1]Canada Soy Complex'!AY$322)*2204.622/1000</f>
        <v>1.6016949816848691</v>
      </c>
      <c r="T99" s="54">
        <f>SUM('[1]Canada Soy Complex'!AY$323:AY$333,'[1]Canada Soy Complex'!AZ$322)*2204.622/1000</f>
        <v>0.60292701831513074</v>
      </c>
      <c r="U99" s="54">
        <f>SUM('[1]Canada Soy Complex'!AZ$323:AZ$333,'[1]Canada Soy Complex'!BA$322)*2204.622/1000</f>
        <v>0</v>
      </c>
      <c r="V99" s="54">
        <f>SUM('[1]Canada Soy Complex'!BA$323:BA$333,'[1]Canada Soy Complex'!BB$322)*2204.622/1000</f>
        <v>23.966433543557972</v>
      </c>
      <c r="W99" s="54">
        <f>SUM('[1]Canada Soy Complex'!BB$323:BB$333,'[1]Canada Soy Complex'!BC$322)*2204.622/1000</f>
        <v>41.299520934955289</v>
      </c>
      <c r="X99" s="54">
        <f>SUM('[1]Canada Soy Complex'!BC$323:BC$333,'[1]Canada Soy Complex'!BD$322)*2204.622/1000</f>
        <v>19.935022607987097</v>
      </c>
      <c r="Y99" s="54">
        <f>SUM('[1]Canada Soy Complex'!BC$326:BC$333,'[1]Canada Soy Complex'!BD$322:BD$325)*2204.622/1000</f>
        <v>11.023109999999997</v>
      </c>
      <c r="Z99" s="54">
        <f>SUM('[1]Canada Soy Complex'!BD$326:BD$333,'[1]Canada Soy Complex'!BE$322:BE$325)*2204.622/1000</f>
        <v>13.227732000000001</v>
      </c>
      <c r="AA99" s="54">
        <f>SUM('[1]Canada Soy Complex'!BE$326:BE$333,'[1]Canada Soy Complex'!BF$322:BF$325)*2204.622/1000</f>
        <v>14.137470730259359</v>
      </c>
      <c r="AB99" s="54">
        <f>SUM('[1]Canada Soy Complex'!BF$326:BF$333,'[1]Canada Soy Complex'!BG$322:BG$325)*2204.622/1000</f>
        <v>14.492641134675944</v>
      </c>
      <c r="AC99" s="54">
        <f>SUM('[1]Canada Soy Complex'!BG$326:BG$333,'[1]Canada Soy Complex'!BH$322:BH$325)*2204.622/1000</f>
        <v>14.663647519811933</v>
      </c>
      <c r="AD99" s="54">
        <f>SUM('[1]Canada Soy Complex'!BH$326:BH$333,'[1]Canada Soy Complex'!BI$322:BI$325)*2204.622/1000</f>
        <v>20.627655921717121</v>
      </c>
      <c r="AE99" s="54">
        <f>SUM('[1]Canada Soy Complex'!BI$326:BI$333,'[1]Canada Soy Complex'!BJ$322:BJ$325)*2204.622/1000</f>
        <v>45.380937317012545</v>
      </c>
      <c r="AF99" s="54">
        <f>SUM('[1]Canada Soy Complex'!BJ$326:BJ$333,'[1]Canada Soy Complex'!BK$322:BK$325)*2204.622/1000</f>
        <v>38.577779290818761</v>
      </c>
      <c r="AG99" s="54">
        <f>SUM('[1]Canada Soy Complex'!BK$326:BK$333,'[1]Canada Soy Complex'!BL$322:BL$325)*2204.622/1000</f>
        <v>47.735402765762743</v>
      </c>
      <c r="AH99" s="54">
        <f>SUM('[1]Canada Soy Complex'!BL$326:BL$333,'[1]Canada Soy Complex'!BM$322:BM$325)*2204.622/1000</f>
        <v>62.462721223380846</v>
      </c>
      <c r="AI99" s="54">
        <f>SUM('[1]Canada Soy Complex'!BM$326:BM$333,'[1]Canada Soy Complex'!BN$322:BN$325)*2204.622/1000</f>
        <v>69.393678333036888</v>
      </c>
      <c r="AJ99" s="54">
        <f>SUM('[1]Canada Soy Complex'!BN$326:BN$333,'[1]Canada Soy Complex'!BO$322:BO$325)*2204.622/1000</f>
        <v>69.133249557784922</v>
      </c>
      <c r="AK99" s="54">
        <f>SUM('[1]Canada Soy Complex'!BO$326:BO$333,'[1]Canada Soy Complex'!BP$322:BP$325)*2204.622/1000</f>
        <v>68.962961128847866</v>
      </c>
      <c r="AL99" s="54">
        <f>SUM('[1]Canada Soy Complex'!BP$326:BP$333,'[1]Canada Soy Complex'!BQ$322:BQ$325)*2204.622/1000</f>
        <v>52.114593382147717</v>
      </c>
      <c r="AM99" s="54">
        <f>SUM('[1]Canada Soy Complex'!BQ$326:BQ$333,'[1]Canada Soy Complex'!BR$322:BR$325)*2204.622/1000</f>
        <v>52.15511821694092</v>
      </c>
      <c r="AN99" s="54">
        <f>SUM('[1]Canada Soy Complex'!BR$326:BR$333,'[1]Canada Soy Complex'!BS$322:BS$325)*2204.622/1000</f>
        <v>52.306731649579767</v>
      </c>
      <c r="AO99" s="54">
        <f>SUM('[1]Canada Soy Complex'!BS$326:BS$333,'[1]Canada Soy Complex'!BT$322:BT$325)*2204.622/1000</f>
        <v>52.248892129439888</v>
      </c>
      <c r="AP99" s="54">
        <f>SUM('[1]Canada Soy Complex'!BT$326:BT$333,'[1]Canada Soy Complex'!BU$322:BU$325)*2204.622/1000</f>
        <v>52.218962032114888</v>
      </c>
      <c r="AQ99" s="54">
        <f>SUM('[1]Canada Soy Complex'!BU$326:BU$333,'[1]Canada Soy Complex'!BV$322:BV$325)*2204.622/1000</f>
        <v>52.20885948204463</v>
      </c>
      <c r="AR99" s="54">
        <f>SUM('[1]Canada Soy Complex'!BV$326:BV$333,'[1]Canada Soy Complex'!BW$322:BW$325)*2204.622/1000</f>
        <v>52.227712702024021</v>
      </c>
      <c r="AS99" s="54">
        <f>SUM('[1]Canada Soy Complex'!BW$326:BW$333,'[1]Canada Soy Complex'!BX$322:BX$325)*2204.622/1000</f>
        <v>52.24223159904065</v>
      </c>
      <c r="AT99" s="54">
        <f>SUM('[1]Canada Soy Complex'!BX$326:BX$333,'[1]Canada Soy Complex'!BY$322:BY$325)*2204.622/1000</f>
        <v>52.229331588932816</v>
      </c>
      <c r="AU99" s="54">
        <f>SUM('[1]Canada Soy Complex'!BY$326:BY$333,'[1]Canada Soy Complex'!BZ$322:BZ$325)*2204.622/1000</f>
        <v>52.225419480831398</v>
      </c>
      <c r="AV99" s="54">
        <f>SUM('[1]Canada Soy Complex'!BZ$326:BZ$333,'[1]Canada Soy Complex'!CA$322:CA$325)*2204.622/1000</f>
        <v>52.226620257241443</v>
      </c>
      <c r="AW99" s="54">
        <f>SUM('[1]Canada Soy Complex'!CA$326:CA$333,'[1]Canada Soy Complex'!CB$322:CB$325)*2204.622/1000</f>
        <v>52.226620257241443</v>
      </c>
      <c r="AX99" s="54">
        <f>SUM('[1]Canada Soy Complex'!CB$326:CB$333,'[1]Canada Soy Complex'!CC$322:CC$325)*2204.622/1000</f>
        <v>52.226620257241443</v>
      </c>
      <c r="AY99" s="54">
        <f>SUM('[1]Canada Soy Complex'!CC$326:CC$333,'[1]Canada Soy Complex'!CD$322:CD$325)*2204.622/1000</f>
        <v>52.226620257241443</v>
      </c>
      <c r="AZ99" s="54">
        <f>SUM('[1]Canada Soy Complex'!CD$326:CD$333,'[1]Canada Soy Complex'!CE$322:CE$325)*2204.622/1000</f>
        <v>52.226620257241443</v>
      </c>
      <c r="BA99" s="54">
        <f>SUM('[1]Canada Soy Complex'!CE$326:CE$333,'[1]Canada Soy Complex'!CF$322:CF$325)*2204.622/1000</f>
        <v>52.226620257241443</v>
      </c>
      <c r="BB99" s="54">
        <f>SUM('[1]Canada Soy Complex'!CF$326:CF$333,'[1]Canada Soy Complex'!CG$322:CG$325)*2204.622/1000</f>
        <v>52.226620257241443</v>
      </c>
      <c r="BC99" s="54">
        <f>SUM('[1]Canada Soy Complex'!CG$326:CG$333,'[1]Canada Soy Complex'!CH$322:CH$325)*2204.622/1000</f>
        <v>52.226620257241443</v>
      </c>
      <c r="BD99" s="54">
        <f>SUM('[1]Canada Soy Complex'!CH$326:CH$333,'[1]Canada Soy Complex'!CI$322:CI$325)*2204.622/1000</f>
        <v>52.226620257241443</v>
      </c>
      <c r="BE99" s="54">
        <f>SUM('[1]Canada Soy Complex'!CI$326:CI$333,'[1]Canada Soy Complex'!CJ$322:CJ$325)*2204.622/1000</f>
        <v>52.226620257241443</v>
      </c>
    </row>
    <row r="100" spans="1:57" x14ac:dyDescent="0.2">
      <c r="A100" s="49" t="s">
        <v>108</v>
      </c>
      <c r="B100" s="54">
        <f>SUM('[1]Canada Soy Complex'!AG$339:AG$349,'[1]Canada Soy Complex'!AH$338)*2204.622/1000</f>
        <v>0</v>
      </c>
      <c r="C100" s="54">
        <f>SUM('[1]Canada Soy Complex'!AH$339:AH$349,'[1]Canada Soy Complex'!AI$338)*2204.622/1000</f>
        <v>0</v>
      </c>
      <c r="D100" s="54">
        <f>SUM('[1]Canada Soy Complex'!AI$339:AI$349,'[1]Canada Soy Complex'!AJ$338)*2204.622/1000</f>
        <v>0</v>
      </c>
      <c r="E100" s="54">
        <f>SUM('[1]Canada Soy Complex'!AJ$339:AJ$349,'[1]Canada Soy Complex'!AK$338)*2204.622/1000</f>
        <v>0</v>
      </c>
      <c r="F100" s="54">
        <f>SUM('[1]Canada Soy Complex'!AK$339:AK$349,'[1]Canada Soy Complex'!AL$338)*2204.622/1000</f>
        <v>0</v>
      </c>
      <c r="G100" s="54">
        <f>SUM('[1]Canada Soy Complex'!AL$339:AL$349,'[1]Canada Soy Complex'!AM$338)*2204.622/1000</f>
        <v>0</v>
      </c>
      <c r="H100" s="54">
        <f>SUM('[1]Canada Soy Complex'!AM$339:AM$349,'[1]Canada Soy Complex'!AN$338)*2204.622/1000</f>
        <v>0</v>
      </c>
      <c r="I100" s="54">
        <f>SUM('[1]Canada Soy Complex'!AN$339:AN$349,'[1]Canada Soy Complex'!AO$338)*2204.622/1000</f>
        <v>0</v>
      </c>
      <c r="J100" s="54">
        <f>SUM('[1]Canada Soy Complex'!AO$339:AO$349,'[1]Canada Soy Complex'!AP$338)*2204.622/1000</f>
        <v>0</v>
      </c>
      <c r="K100" s="54">
        <f>SUM('[1]Canada Soy Complex'!AP$339:AP$349,'[1]Canada Soy Complex'!AQ$338)*2204.622/1000</f>
        <v>0</v>
      </c>
      <c r="L100" s="54">
        <f>SUM('[1]Canada Soy Complex'!AQ$339:AQ$349,'[1]Canada Soy Complex'!AR$338)*2204.622/1000</f>
        <v>0</v>
      </c>
      <c r="M100" s="54">
        <f>SUM('[1]Canada Soy Complex'!AR$339:AR$349,'[1]Canada Soy Complex'!AS$338)*2204.622/1000</f>
        <v>0</v>
      </c>
      <c r="N100" s="54">
        <f>SUM('[1]Canada Soy Complex'!AS$339:AS$349,'[1]Canada Soy Complex'!AT$338)*2204.622/1000</f>
        <v>0</v>
      </c>
      <c r="O100" s="54">
        <f>SUM('[1]Canada Soy Complex'!AT$339:AT$349,'[1]Canada Soy Complex'!AU$338)*2204.622/1000</f>
        <v>0</v>
      </c>
      <c r="P100" s="54">
        <f>SUM('[1]Canada Soy Complex'!AU$339:AU$349,'[1]Canada Soy Complex'!AV$338)*2204.622/1000</f>
        <v>0</v>
      </c>
      <c r="Q100" s="54">
        <f>SUM('[1]Canada Soy Complex'!AV$339:AV$349,'[1]Canada Soy Complex'!AW$338)*2204.622/1000</f>
        <v>0</v>
      </c>
      <c r="R100" s="54">
        <f>SUM('[1]Canada Soy Complex'!AW$339:AW$349,'[1]Canada Soy Complex'!AX$338)*2204.622/1000</f>
        <v>0</v>
      </c>
      <c r="S100" s="54">
        <f>SUM('[1]Canada Soy Complex'!AX$339:AX$349,'[1]Canada Soy Complex'!AY$338)*2204.622/1000</f>
        <v>0</v>
      </c>
      <c r="T100" s="54">
        <f>SUM('[1]Canada Soy Complex'!AY$339:AY$349,'[1]Canada Soy Complex'!AZ$338)*2204.622/1000</f>
        <v>0</v>
      </c>
      <c r="U100" s="54">
        <f>SUM('[1]Canada Soy Complex'!AZ$339:AZ$349,'[1]Canada Soy Complex'!BA$338)*2204.622/1000</f>
        <v>0</v>
      </c>
      <c r="V100" s="54">
        <f>SUM('[1]Canada Soy Complex'!BA$339:BA$349,'[1]Canada Soy Complex'!BB$338)*2204.622/1000</f>
        <v>0</v>
      </c>
      <c r="W100" s="54">
        <f>SUM('[1]Canada Soy Complex'!BB$339:BB$349,'[1]Canada Soy Complex'!BC$338)*2204.622/1000</f>
        <v>0</v>
      </c>
      <c r="X100" s="54">
        <f>SUM('[1]Canada Soy Complex'!BC$339:BC$349,'[1]Canada Soy Complex'!BD$338)*2204.622/1000</f>
        <v>0</v>
      </c>
      <c r="Y100" s="54">
        <f>SUM('[1]Canada Soy Complex'!BC$342:BC$349,'[1]Canada Soy Complex'!BD$338:BD$341,'[1]Canada Soy Complex'!BC$358:BC$365,'[1]Canada Soy Complex'!BD$354:BD$357)*2204.622/1000</f>
        <v>0</v>
      </c>
      <c r="Z100" s="54">
        <f>SUM('[1]Canada Soy Complex'!BD$342:BD$349,'[1]Canada Soy Complex'!BE$338:BE$341,'[1]Canada Soy Complex'!BD$358:BD$365,'[1]Canada Soy Complex'!BE$354:BE$357)*2204.622/1000</f>
        <v>0</v>
      </c>
      <c r="AA100" s="54">
        <f>SUM('[1]Canada Soy Complex'!BE$342:BE$349,'[1]Canada Soy Complex'!BF$338:BF$341,'[1]Canada Soy Complex'!BE$358:BE$365,'[1]Canada Soy Complex'!BF$354:BF$357)*2204.622/1000</f>
        <v>0</v>
      </c>
      <c r="AB100" s="54">
        <f>SUM('[1]Canada Soy Complex'!BF$342:BF$349,'[1]Canada Soy Complex'!BG$338:BG$341,'[1]Canada Soy Complex'!BF$358:BF$365,'[1]Canada Soy Complex'!BG$354:BG$357)*2204.622/1000</f>
        <v>0</v>
      </c>
      <c r="AC100" s="54">
        <f>SUM('[1]Canada Soy Complex'!BG$342:BG$349,'[1]Canada Soy Complex'!BH$338:BH$341,'[1]Canada Soy Complex'!BG$358:BG$365,'[1]Canada Soy Complex'!BH$354:BH$357)*2204.622/1000</f>
        <v>0</v>
      </c>
      <c r="AD100" s="54">
        <f>SUM('[1]Canada Soy Complex'!BH$342:BH$349,'[1]Canada Soy Complex'!BI$338:BI$341,'[1]Canada Soy Complex'!BH$358:BH$365,'[1]Canada Soy Complex'!BI$354:BI$357)*2204.622/1000</f>
        <v>0</v>
      </c>
      <c r="AE100" s="54">
        <f>SUM('[1]Canada Soy Complex'!BI$342:BI$349,'[1]Canada Soy Complex'!BJ$338:BJ$341,'[1]Canada Soy Complex'!BI$358:BI$365,'[1]Canada Soy Complex'!BJ$354:BJ$357)*2204.622/1000</f>
        <v>0</v>
      </c>
      <c r="AF100" s="54">
        <f>SUM('[1]Canada Soy Complex'!BJ$342:BJ$349,'[1]Canada Soy Complex'!BK$338:BK$341,'[1]Canada Soy Complex'!BJ$358:BJ$365,'[1]Canada Soy Complex'!BK$354:BK$357)*2204.622/1000</f>
        <v>0</v>
      </c>
      <c r="AG100" s="54">
        <f>SUM('[1]Canada Soy Complex'!BK$342:BK$349,'[1]Canada Soy Complex'!BL$338:BL$341,'[1]Canada Soy Complex'!BK$358:BK$365,'[1]Canada Soy Complex'!BL$354:BL$357)*2204.622/1000</f>
        <v>103.26127301256798</v>
      </c>
      <c r="AH100" s="54">
        <f>SUM('[1]Canada Soy Complex'!BL$342:BL$349,'[1]Canada Soy Complex'!BM$338:BM$341,'[1]Canada Soy Complex'!BL$358:BL$365,'[1]Canada Soy Complex'!BM$354:BM$357)*2204.622/1000</f>
        <v>164.45916207568658</v>
      </c>
      <c r="AI100" s="54">
        <f>SUM('[1]Canada Soy Complex'!BM$342:BM$349,'[1]Canada Soy Complex'!BN$338:BN$341,'[1]Canada Soy Complex'!BM$358:BM$365,'[1]Canada Soy Complex'!BN$354:BN$357)*2204.622/1000</f>
        <v>198.58525094384655</v>
      </c>
      <c r="AJ100" s="54">
        <f>SUM('[1]Canada Soy Complex'!BN$342:BN$349,'[1]Canada Soy Complex'!BO$338:BO$341,'[1]Canada Soy Complex'!BN$358:BN$365,'[1]Canada Soy Complex'!BO$354:BO$357)*2204.622/1000</f>
        <v>244.09914233168675</v>
      </c>
      <c r="AK100" s="54">
        <f>SUM('[1]Canada Soy Complex'!BO$342:BO$349,'[1]Canada Soy Complex'!BP$338:BP$341,'[1]Canada Soy Complex'!BO$358:BO$365,'[1]Canada Soy Complex'!BP$354:BP$357)*2204.622/1000</f>
        <v>298.22233918294046</v>
      </c>
      <c r="AL100" s="54">
        <f>SUM('[1]Canada Soy Complex'!BP$342:BP$349,'[1]Canada Soy Complex'!BQ$338:BQ$341,'[1]Canada Soy Complex'!BP$358:BP$365,'[1]Canada Soy Complex'!BQ$354:BQ$357)*2204.622/1000</f>
        <v>313.06169449922538</v>
      </c>
      <c r="AM100" s="54">
        <f>SUM('[1]Canada Soy Complex'!BQ$342:BQ$349,'[1]Canada Soy Complex'!BR$338:BR$341,'[1]Canada Soy Complex'!BQ$358:BQ$365,'[1]Canada Soy Complex'!BR$354:BR$357)*2204.622/1000</f>
        <v>349.86046420845236</v>
      </c>
      <c r="AN100" s="54">
        <f>SUM('[1]Canada Soy Complex'!BR$342:BR$349,'[1]Canada Soy Complex'!BS$338:BS$341,'[1]Canada Soy Complex'!BR$358:BR$365,'[1]Canada Soy Complex'!BS$354:BS$357)*2204.622/1000</f>
        <v>374.58257906832091</v>
      </c>
      <c r="AO100" s="54">
        <f>SUM('[1]Canada Soy Complex'!BS$342:BS$349,'[1]Canada Soy Complex'!BT$338:BT$341,'[1]Canada Soy Complex'!BS$358:BS$365,'[1]Canada Soy Complex'!BT$354:BT$357)*2204.622/1000</f>
        <v>399.99907957225622</v>
      </c>
      <c r="AP100" s="54">
        <f>SUM('[1]Canada Soy Complex'!BT$342:BT$349,'[1]Canada Soy Complex'!BU$338:BU$341,'[1]Canada Soy Complex'!BT$358:BT$365,'[1]Canada Soy Complex'!BU$354:BU$357)*2204.622/1000</f>
        <v>416.80238967277444</v>
      </c>
      <c r="AQ100" s="54">
        <f>SUM('[1]Canada Soy Complex'!BU$342:BU$349,'[1]Canada Soy Complex'!BV$338:BV$341,'[1]Canada Soy Complex'!BU$358:BU$365,'[1]Canada Soy Complex'!BV$354:BV$357)*2204.622/1000</f>
        <v>417.83905568523022</v>
      </c>
      <c r="AR100" s="54">
        <f>SUM('[1]Canada Soy Complex'!BV$342:BV$349,'[1]Canada Soy Complex'!BW$338:BW$341,'[1]Canada Soy Complex'!BV$358:BV$365,'[1]Canada Soy Complex'!BW$354:BW$357)*2204.622/1000</f>
        <v>417.82912625210918</v>
      </c>
      <c r="AS100" s="54">
        <f>SUM('[1]Canada Soy Complex'!BW$342:BW$349,'[1]Canada Soy Complex'!BX$338:BX$341,'[1]Canada Soy Complex'!BW$358:BW$365,'[1]Canada Soy Complex'!BX$354:BX$357)*2204.622/1000</f>
        <v>417.64141400164442</v>
      </c>
      <c r="AT100" s="54">
        <f>SUM('[1]Canada Soy Complex'!BX$342:BX$349,'[1]Canada Soy Complex'!BY$338:BY$341,'[1]Canada Soy Complex'!BX$358:BX$365,'[1]Canada Soy Complex'!BY$354:BY$357)*2204.622/1000</f>
        <v>417.44255724593887</v>
      </c>
      <c r="AU100" s="54">
        <f>SUM('[1]Canada Soy Complex'!BY$342:BY$349,'[1]Canada Soy Complex'!BZ$338:BZ$341,'[1]Canada Soy Complex'!BY$358:BY$365,'[1]Canada Soy Complex'!BZ$354:BZ$357)*2204.622/1000</f>
        <v>417.44329580583764</v>
      </c>
      <c r="AV100" s="54">
        <f>SUM('[1]Canada Soy Complex'!BZ$342:BZ$349,'[1]Canada Soy Complex'!CA$338:CA$341,'[1]Canada Soy Complex'!BZ$358:BZ$365,'[1]Canada Soy Complex'!CA$354:CA$357)*2204.622/1000</f>
        <v>417.44459290341098</v>
      </c>
      <c r="AW100" s="54">
        <f>SUM('[1]Canada Soy Complex'!CA$342:CA$349,'[1]Canada Soy Complex'!CB$338:CB$341,'[1]Canada Soy Complex'!CA$358:CA$365,'[1]Canada Soy Complex'!CB$354:CB$357)*2204.622/1000</f>
        <v>417.35190661750528</v>
      </c>
      <c r="AX100" s="54">
        <f>SUM('[1]Canada Soy Complex'!CB$342:CB$349,'[1]Canada Soy Complex'!CC$338:CC$341,'[1]Canada Soy Complex'!CB$358:CB$365,'[1]Canada Soy Complex'!CC$354:CC$357)*2204.622/1000</f>
        <v>417.85899922539568</v>
      </c>
      <c r="AY100" s="54">
        <f>SUM('[1]Canada Soy Complex'!CC$342:CC$349,'[1]Canada Soy Complex'!CD$338:CD$341,'[1]Canada Soy Complex'!CC$358:CC$365,'[1]Canada Soy Complex'!CD$354:CD$357)*2204.622/1000</f>
        <v>417.85916350694873</v>
      </c>
      <c r="AZ100" s="54">
        <f>SUM('[1]Canada Soy Complex'!CD$342:CD$349,'[1]Canada Soy Complex'!CE$338:CE$341,'[1]Canada Soy Complex'!CD$358:CD$365,'[1]Canada Soy Complex'!CE$354:CE$357)*2204.622/1000</f>
        <v>417.95018092797648</v>
      </c>
      <c r="BA100" s="54">
        <f>SUM('[1]Canada Soy Complex'!CE$342:CE$349,'[1]Canada Soy Complex'!CF$338:CF$341,'[1]Canada Soy Complex'!CE$358:CE$365,'[1]Canada Soy Complex'!CF$354:CF$357)*2204.622/1000</f>
        <v>417.85892276453308</v>
      </c>
      <c r="BB100" s="54">
        <f>SUM('[1]Canada Soy Complex'!CF$342:CF$349,'[1]Canada Soy Complex'!CG$338:CG$341,'[1]Canada Soy Complex'!CF$358:CF$365,'[1]Canada Soy Complex'!CG$354:CG$357)*2204.622/1000</f>
        <v>417.85893576393346</v>
      </c>
      <c r="BC100" s="54">
        <f>SUM('[1]Canada Soy Complex'!CG$342:CG$349,'[1]Canada Soy Complex'!CH$338:CH$341,'[1]Canada Soy Complex'!CG$358:CG$365,'[1]Canada Soy Complex'!CH$354:CH$357)*2204.622/1000</f>
        <v>417.85889816055021</v>
      </c>
      <c r="BD100" s="54">
        <f>SUM('[1]Canada Soy Complex'!CH$342:CH$349,'[1]Canada Soy Complex'!CI$338:CI$341,'[1]Canada Soy Complex'!CH$358:CH$365,'[1]Canada Soy Complex'!CI$354:CI$357)*2204.622/1000</f>
        <v>417.85891889633922</v>
      </c>
      <c r="BE100" s="54">
        <f>SUM('[1]Canada Soy Complex'!CI$342:CI$349,'[1]Canada Soy Complex'!CJ$338:CJ$341,'[1]Canada Soy Complex'!CI$358:CI$365,'[1]Canada Soy Complex'!CJ$354:CJ$357)*2204.622/1000</f>
        <v>417.85891657363265</v>
      </c>
    </row>
    <row r="101" spans="1:57" x14ac:dyDescent="0.2">
      <c r="A101" s="49" t="s">
        <v>57</v>
      </c>
      <c r="B101" s="54">
        <f>B97-B98</f>
        <v>671.57530665571858</v>
      </c>
      <c r="C101" s="54">
        <f t="shared" ref="C101:X101" si="62">C97-C98</f>
        <v>644.58346757593699</v>
      </c>
      <c r="D101" s="54">
        <f t="shared" si="62"/>
        <v>569.24741073289067</v>
      </c>
      <c r="E101" s="54">
        <f t="shared" si="62"/>
        <v>595.59690812408007</v>
      </c>
      <c r="F101" s="54">
        <f t="shared" si="62"/>
        <v>650.76309068665603</v>
      </c>
      <c r="G101" s="54">
        <f t="shared" si="62"/>
        <v>689.05498659817147</v>
      </c>
      <c r="H101" s="54">
        <f t="shared" si="62"/>
        <v>808.41901630203688</v>
      </c>
      <c r="I101" s="54">
        <f t="shared" si="62"/>
        <v>883.44037740663748</v>
      </c>
      <c r="J101" s="54">
        <f t="shared" si="62"/>
        <v>739.16714786339844</v>
      </c>
      <c r="K101" s="54">
        <f t="shared" si="62"/>
        <v>801.30184895239336</v>
      </c>
      <c r="L101" s="54">
        <f t="shared" si="62"/>
        <v>748.06866266999987</v>
      </c>
      <c r="M101" s="54">
        <f t="shared" si="62"/>
        <v>721.89392053800009</v>
      </c>
      <c r="N101" s="54">
        <f t="shared" si="62"/>
        <v>670.75550862599994</v>
      </c>
      <c r="O101" s="54">
        <f t="shared" si="62"/>
        <v>532.29422391599996</v>
      </c>
      <c r="P101" s="54">
        <f t="shared" si="62"/>
        <v>505.20015440999998</v>
      </c>
      <c r="Q101" s="54">
        <f t="shared" si="62"/>
        <v>509.32132780199993</v>
      </c>
      <c r="R101" s="54">
        <f t="shared" si="62"/>
        <v>466.12175971199997</v>
      </c>
      <c r="S101" s="54">
        <f t="shared" si="62"/>
        <v>471.18390216231512</v>
      </c>
      <c r="T101" s="54">
        <f t="shared" si="62"/>
        <v>464.05643343368496</v>
      </c>
      <c r="U101" s="54">
        <f t="shared" si="62"/>
        <v>505.21632163800001</v>
      </c>
      <c r="V101" s="54">
        <f t="shared" si="62"/>
        <v>430.40836527844198</v>
      </c>
      <c r="W101" s="54">
        <f t="shared" si="62"/>
        <v>430.92018575047064</v>
      </c>
      <c r="X101" s="54">
        <f t="shared" si="62"/>
        <v>471.81918117233482</v>
      </c>
      <c r="Y101" s="54">
        <f>Y97-Y98</f>
        <v>454.88182513829997</v>
      </c>
      <c r="Z101" s="54">
        <f t="shared" ref="Z101:BE101" si="63">Z97-Z98</f>
        <v>473.64407842054811</v>
      </c>
      <c r="AA101" s="54">
        <f t="shared" si="63"/>
        <v>528.8662704037207</v>
      </c>
      <c r="AB101" s="54">
        <f t="shared" si="63"/>
        <v>375.64043676201203</v>
      </c>
      <c r="AC101" s="54">
        <f t="shared" si="63"/>
        <v>715.40133702418814</v>
      </c>
      <c r="AD101" s="54">
        <f t="shared" si="63"/>
        <v>867.27368590614537</v>
      </c>
      <c r="AE101" s="54">
        <f t="shared" si="63"/>
        <v>855.79660117166316</v>
      </c>
      <c r="AF101" s="54">
        <f t="shared" si="63"/>
        <v>831.02964677679904</v>
      </c>
      <c r="AG101" s="54">
        <f t="shared" si="63"/>
        <v>840.76169834645702</v>
      </c>
      <c r="AH101" s="54">
        <f t="shared" si="63"/>
        <v>903.22523364006599</v>
      </c>
      <c r="AI101" s="54">
        <f t="shared" si="63"/>
        <v>946.6575357480217</v>
      </c>
      <c r="AJ101" s="54">
        <f t="shared" si="63"/>
        <v>915.23926859677522</v>
      </c>
      <c r="AK101" s="54">
        <f t="shared" si="63"/>
        <v>887.71484275121611</v>
      </c>
      <c r="AL101" s="54">
        <f t="shared" si="63"/>
        <v>887.62459355580449</v>
      </c>
      <c r="AM101" s="54">
        <f t="shared" si="63"/>
        <v>868.29120651635947</v>
      </c>
      <c r="AN101" s="54">
        <f t="shared" si="63"/>
        <v>871.68868213252051</v>
      </c>
      <c r="AO101" s="54">
        <f t="shared" si="63"/>
        <v>861.02990083249892</v>
      </c>
      <c r="AP101" s="54">
        <f t="shared" si="63"/>
        <v>855.5014738182723</v>
      </c>
      <c r="AQ101" s="54">
        <f t="shared" si="63"/>
        <v>865.46520728273799</v>
      </c>
      <c r="AR101" s="54">
        <f t="shared" si="63"/>
        <v>880.46698174962012</v>
      </c>
      <c r="AS101" s="54">
        <f t="shared" si="63"/>
        <v>891.62458158082893</v>
      </c>
      <c r="AT101" s="54">
        <f t="shared" si="63"/>
        <v>901.33518937529266</v>
      </c>
      <c r="AU101" s="54">
        <f t="shared" si="63"/>
        <v>912.65258212983167</v>
      </c>
      <c r="AV101" s="54">
        <f t="shared" si="63"/>
        <v>923.31087208676706</v>
      </c>
      <c r="AW101" s="54">
        <f t="shared" si="63"/>
        <v>935.0871056549845</v>
      </c>
      <c r="AX101" s="54">
        <f t="shared" si="63"/>
        <v>945.95196722009496</v>
      </c>
      <c r="AY101" s="54">
        <f t="shared" si="63"/>
        <v>956.0205387276842</v>
      </c>
      <c r="AZ101" s="54">
        <f t="shared" si="63"/>
        <v>965.19957853291749</v>
      </c>
      <c r="BA101" s="54">
        <f t="shared" si="63"/>
        <v>975.46193186122014</v>
      </c>
      <c r="BB101" s="54">
        <f t="shared" si="63"/>
        <v>985.27981974028285</v>
      </c>
      <c r="BC101" s="54">
        <f t="shared" si="63"/>
        <v>993.9039453063167</v>
      </c>
      <c r="BD101" s="54">
        <f t="shared" si="63"/>
        <v>1003.0703100142509</v>
      </c>
      <c r="BE101" s="54">
        <f t="shared" si="63"/>
        <v>1032.4414638768264</v>
      </c>
    </row>
    <row r="102" spans="1:57" hidden="1" x14ac:dyDescent="0.2">
      <c r="A102" s="49" t="s">
        <v>101</v>
      </c>
      <c r="B102" s="54">
        <f>SUM('[1]Canada Soy Complex'!AG$387:AG$397,'[1]Canada Soy Complex'!AH$386)*2204.622/1000</f>
        <v>510.35358061823621</v>
      </c>
      <c r="C102" s="54">
        <f>SUM('[1]Canada Soy Complex'!AH$387:AH$397,'[1]Canada Soy Complex'!AI$386)*2204.622/1000</f>
        <v>644.42279803383906</v>
      </c>
      <c r="D102" s="54">
        <f>SUM('[1]Canada Soy Complex'!AI$387:AI$397,'[1]Canada Soy Complex'!AJ$386)*2204.622/1000</f>
        <v>565.86450791756715</v>
      </c>
      <c r="E102" s="54">
        <f>SUM('[1]Canada Soy Complex'!AJ$387:AJ$397,'[1]Canada Soy Complex'!AK$386)*2204.622/1000</f>
        <v>573.25123073754401</v>
      </c>
      <c r="F102" s="54">
        <f>SUM('[1]Canada Soy Complex'!AK$387:AK$397,'[1]Canada Soy Complex'!AL$386)*2204.622/1000</f>
        <v>644.85855772124182</v>
      </c>
      <c r="G102" s="54">
        <f>SUM('[1]Canada Soy Complex'!AL$387:AL$397,'[1]Canada Soy Complex'!AM$386)*2204.622/1000</f>
        <v>612.16443036677913</v>
      </c>
      <c r="H102" s="54">
        <f>SUM('[1]Canada Soy Complex'!AM$387:AM$397,'[1]Canada Soy Complex'!AN$386)*2204.622/1000</f>
        <v>776.92484922915321</v>
      </c>
      <c r="I102" s="54">
        <f>SUM('[1]Canada Soy Complex'!AN$387:AN$397,'[1]Canada Soy Complex'!AO$386)*2204.622/1000</f>
        <v>881.22663388103183</v>
      </c>
      <c r="J102" s="54">
        <f>SUM('[1]Canada Soy Complex'!AO$387:AO$397,'[1]Canada Soy Complex'!AP$386)*2204.622/1000</f>
        <v>737.42045138855292</v>
      </c>
      <c r="K102" s="54">
        <f>SUM('[1]Canada Soy Complex'!AP$387:AP$397,'[1]Canada Soy Complex'!AQ$386)*2204.622/1000</f>
        <v>778.38160884598733</v>
      </c>
      <c r="L102" s="54">
        <f>SUM('[1]Canada Soy Complex'!AQ$387:AQ$397,'[1]Canada Soy Complex'!AR$386)*2204.622/1000</f>
        <v>743.59799212605185</v>
      </c>
      <c r="M102" s="54">
        <f>SUM('[1]Canada Soy Complex'!AR$387:AR$397,'[1]Canada Soy Complex'!AS$386)*2204.622/1000</f>
        <v>721.89392053799997</v>
      </c>
      <c r="N102" s="54">
        <f>SUM('[1]Canada Soy Complex'!AS$387:AS$397,'[1]Canada Soy Complex'!AT$386)*2204.622/1000</f>
        <v>670.75550862599994</v>
      </c>
      <c r="O102" s="54">
        <f>SUM('[1]Canada Soy Complex'!AT$387:AT$397,'[1]Canada Soy Complex'!AU$386)*2204.622/1000</f>
        <v>532.29422391600008</v>
      </c>
      <c r="P102" s="54">
        <f>SUM('[1]Canada Soy Complex'!AU$387:AU$397,'[1]Canada Soy Complex'!AV$386)*2204.622/1000</f>
        <v>504.4228608257211</v>
      </c>
      <c r="Q102" s="54">
        <f>SUM('[1]Canada Soy Complex'!AV$387:AV$397,'[1]Canada Soy Complex'!AW$386)*2204.622/1000</f>
        <v>502.16639143027874</v>
      </c>
      <c r="R102" s="54">
        <f>SUM('[1]Canada Soy Complex'!AW$387:AW$397,'[1]Canada Soy Complex'!AX$386)*2204.622/1000</f>
        <v>466.11874119052624</v>
      </c>
      <c r="S102" s="54">
        <f>SUM('[1]Canada Soy Complex'!AX$387:AX$397,'[1]Canada Soy Complex'!AY$386)*2204.622/1000</f>
        <v>470.79723151363908</v>
      </c>
      <c r="T102" s="54">
        <f>SUM('[1]Canada Soy Complex'!AY$387:AY$397,'[1]Canada Soy Complex'!AZ$386)*2204.622/1000</f>
        <v>459.66397739920086</v>
      </c>
      <c r="U102" s="54">
        <f>SUM('[1]Canada Soy Complex'!AZ$387:AZ$397,'[1]Canada Soy Complex'!BA$386)*2204.622/1000</f>
        <v>491.61773725190125</v>
      </c>
      <c r="V102" s="54">
        <f>SUM('[1]Canada Soy Complex'!BA$387:BA$397,'[1]Canada Soy Complex'!BB$386)*2204.622/1000</f>
        <v>427.69508264487678</v>
      </c>
      <c r="W102" s="54">
        <f>SUM('[1]Canada Soy Complex'!BB$387:BB$397,'[1]Canada Soy Complex'!BC$386)*2204.622/1000</f>
        <v>429.13749416665075</v>
      </c>
      <c r="X102" s="54">
        <f>SUM('[1]Canada Soy Complex'!BC$387:BC$397,'[1]Canada Soy Complex'!BD$386)*2204.622/1000</f>
        <v>468.84087662875021</v>
      </c>
      <c r="Y102" s="54">
        <f>SUM('[1]Canada Soy Complex'!BD$387:BD$397,'[1]Canada Soy Complex'!BE$386)*2204.622/1000</f>
        <v>450.85127422273604</v>
      </c>
      <c r="Z102" s="54">
        <f>SUM('[1]Canada Soy Complex'!BE$387:BE$397,'[1]Canada Soy Complex'!BF$386)*2204.622/1000</f>
        <v>487.01892227348787</v>
      </c>
      <c r="AA102" s="54">
        <f>SUM('[1]Canada Soy Complex'!BF$387:BF$397,'[1]Canada Soy Complex'!BG$386)*2204.622/1000</f>
        <v>409.97265131859518</v>
      </c>
      <c r="AB102" s="54">
        <f>SUM('[1]Canada Soy Complex'!BG$387:BG$397,'[1]Canada Soy Complex'!BH$386)*2204.622/1000</f>
        <v>545.30414402820998</v>
      </c>
      <c r="AC102" s="54">
        <f>SUM('[1]Canada Soy Complex'!BH$387:BH$397,'[1]Canada Soy Complex'!BI$386)*2204.622/1000</f>
        <v>571.98285122173979</v>
      </c>
      <c r="AD102" s="54">
        <f>SUM('[1]Canada Soy Complex'!BI$387:BI$397,'[1]Canada Soy Complex'!BJ$386)*2204.622/1000</f>
        <v>512.83086360325956</v>
      </c>
      <c r="AE102" s="54">
        <f>SUM('[1]Canada Soy Complex'!BJ$387:BJ$397,'[1]Canada Soy Complex'!BK$386)*2204.622/1000</f>
        <v>563.94378466744888</v>
      </c>
      <c r="AF102" s="54">
        <f>SUM('[1]Canada Soy Complex'!BK$387:BK$397,'[1]Canada Soy Complex'!BL$386)*2204.622/1000</f>
        <v>556.54656151935308</v>
      </c>
      <c r="AG102" s="54">
        <f>SUM('[1]Canada Soy Complex'!BL$387:BL$397,'[1]Canada Soy Complex'!BM$386)*2204.622/1000</f>
        <v>562.83469815803483</v>
      </c>
      <c r="AH102" s="54">
        <f>SUM('[1]Canada Soy Complex'!BM$387:BM$397,'[1]Canada Soy Complex'!BN$386)*2204.622/1000</f>
        <v>574.49749205836815</v>
      </c>
      <c r="AI102" s="54">
        <f>SUM('[1]Canada Soy Complex'!BN$387:BN$397,'[1]Canada Soy Complex'!BO$386)*2204.622/1000</f>
        <v>579.91738100013595</v>
      </c>
      <c r="AJ102" s="54">
        <f>SUM('[1]Canada Soy Complex'!BO$387:BO$397,'[1]Canada Soy Complex'!BP$386)*2204.622/1000</f>
        <v>576.1667756540586</v>
      </c>
      <c r="AK102" s="54">
        <f>SUM('[1]Canada Soy Complex'!BP$387:BP$397,'[1]Canada Soy Complex'!BQ$386)*2204.622/1000</f>
        <v>591.773869044295</v>
      </c>
      <c r="AL102" s="54">
        <f>SUM('[1]Canada Soy Complex'!BQ$387:BQ$397,'[1]Canada Soy Complex'!BR$386)*2204.622/1000</f>
        <v>594.1462365840664</v>
      </c>
      <c r="AM102" s="54">
        <f>SUM('[1]Canada Soy Complex'!BR$387:BR$397,'[1]Canada Soy Complex'!BS$386)*2204.622/1000</f>
        <v>600.99243122224379</v>
      </c>
      <c r="AN102" s="54">
        <f>SUM('[1]Canada Soy Complex'!BS$387:BS$397,'[1]Canada Soy Complex'!BT$386)*2204.622/1000</f>
        <v>606.6739342398954</v>
      </c>
      <c r="AO102" s="54">
        <f>SUM('[1]Canada Soy Complex'!BT$387:BT$397,'[1]Canada Soy Complex'!BU$386)*2204.622/1000</f>
        <v>611.03365560274915</v>
      </c>
      <c r="AP102" s="54">
        <f>SUM('[1]Canada Soy Complex'!BU$387:BU$397,'[1]Canada Soy Complex'!BV$386)*2204.622/1000</f>
        <v>615.93399624184474</v>
      </c>
      <c r="AQ102" s="54">
        <f>SUM('[1]Canada Soy Complex'!BV$387:BV$397,'[1]Canada Soy Complex'!BW$386)*2204.622/1000</f>
        <v>622.37017346858443</v>
      </c>
      <c r="AR102" s="54">
        <f>SUM('[1]Canada Soy Complex'!BW$387:BW$397,'[1]Canada Soy Complex'!BX$386)*2204.622/1000</f>
        <v>627.0080415609699</v>
      </c>
      <c r="AS102" s="54">
        <f>SUM('[1]Canada Soy Complex'!BX$387:BX$397,'[1]Canada Soy Complex'!BY$386)*2204.622/1000</f>
        <v>632.61390976036023</v>
      </c>
      <c r="AT102" s="54">
        <f>SUM('[1]Canada Soy Complex'!BY$387:BY$397,'[1]Canada Soy Complex'!BZ$386)*2204.622/1000</f>
        <v>637.8964841027373</v>
      </c>
      <c r="AU102" s="54">
        <f>SUM('[1]Canada Soy Complex'!BZ$387:BZ$397,'[1]Canada Soy Complex'!CA$386)*2204.622/1000</f>
        <v>643.24109926873803</v>
      </c>
      <c r="AV102" s="54">
        <f>SUM('[1]Canada Soy Complex'!CA$387:CA$397,'[1]Canada Soy Complex'!CB$386)*2204.622/1000</f>
        <v>648.81091190040945</v>
      </c>
      <c r="AW102" s="54">
        <f>SUM('[1]Canada Soy Complex'!CB$387:CB$397,'[1]Canada Soy Complex'!CC$386)*2204.622/1000</f>
        <v>654.38907369102776</v>
      </c>
      <c r="AX102" s="54">
        <f>SUM('[1]Canada Soy Complex'!CC$387:CC$397,'[1]Canada Soy Complex'!CD$386)*2204.622/1000</f>
        <v>659.85822278624084</v>
      </c>
      <c r="AY102" s="54">
        <f>SUM('[1]Canada Soy Complex'!CD$387:CD$397,'[1]Canada Soy Complex'!CE$386)*2204.622/1000</f>
        <v>665.50927656828321</v>
      </c>
      <c r="AZ102" s="54">
        <f>SUM('[1]Canada Soy Complex'!CE$387:CE$397,'[1]Canada Soy Complex'!CF$386)*2204.622/1000</f>
        <v>671.15921360263008</v>
      </c>
      <c r="BA102" s="54">
        <f>SUM('[1]Canada Soy Complex'!CF$387:CF$397,'[1]Canada Soy Complex'!CG$386)*2204.622/1000</f>
        <v>676.88038125782543</v>
      </c>
      <c r="BB102" s="54">
        <f>SUM('[1]Canada Soy Complex'!CG$387:CG$397,'[1]Canada Soy Complex'!CH$386)*2204.622/1000</f>
        <v>682.65351795160029</v>
      </c>
      <c r="BC102" s="54">
        <f>SUM('[1]Canada Soy Complex'!CH$387:CH$397,'[1]Canada Soy Complex'!CI$386)*2204.622/1000</f>
        <v>688.43239899381933</v>
      </c>
      <c r="BD102" s="54">
        <f>SUM('[1]Canada Soy Complex'!CI$387:CI$397,'[1]Canada Soy Complex'!CJ$386)*2204.622/1000</f>
        <v>694.2696114852032</v>
      </c>
      <c r="BE102" s="54">
        <f>SUM('[1]Canada Soy Complex'!CJ$387:CJ$397,'[1]Canada Soy Complex'!CK$386)*2204.622/1000</f>
        <v>637.82021371439657</v>
      </c>
    </row>
    <row r="103" spans="1:57" hidden="1" x14ac:dyDescent="0.2">
      <c r="A103" s="49" t="s">
        <v>102</v>
      </c>
      <c r="B103" s="54">
        <f>SUM('[1]Canada Soy Complex'!AG$403:AG$413,'[1]Canada Soy Complex'!AH$402)*2204.622/1000</f>
        <v>161.22172603748257</v>
      </c>
      <c r="C103" s="54">
        <f>SUM('[1]Canada Soy Complex'!AH$403:AH$413,'[1]Canada Soy Complex'!AI$402)*2204.622/1000</f>
        <v>0.16066954209808917</v>
      </c>
      <c r="D103" s="54">
        <f>SUM('[1]Canada Soy Complex'!AI$403:AI$413,'[1]Canada Soy Complex'!AJ$402)*2204.622/1000</f>
        <v>3.3829028153234191</v>
      </c>
      <c r="E103" s="54">
        <f>SUM('[1]Canada Soy Complex'!AJ$403:AJ$413,'[1]Canada Soy Complex'!AK$402)*2204.622/1000</f>
        <v>22.345677386536092</v>
      </c>
      <c r="F103" s="54">
        <f>SUM('[1]Canada Soy Complex'!AK$403:AK$413,'[1]Canada Soy Complex'!AL$402)*2204.622/1000</f>
        <v>5.9045329654142913</v>
      </c>
      <c r="G103" s="54">
        <f>SUM('[1]Canada Soy Complex'!AL$403:AL$413,'[1]Canada Soy Complex'!AM$402)*2204.622/1000</f>
        <v>76.890556231392253</v>
      </c>
      <c r="H103" s="54">
        <f>SUM('[1]Canada Soy Complex'!AM$403:AM$413,'[1]Canada Soy Complex'!AN$402)*2204.622/1000</f>
        <v>31.494167072883624</v>
      </c>
      <c r="I103" s="54">
        <f>SUM('[1]Canada Soy Complex'!AN$403:AN$413,'[1]Canada Soy Complex'!AO$402)*2204.622/1000</f>
        <v>2.2137435256057563</v>
      </c>
      <c r="J103" s="54">
        <f>SUM('[1]Canada Soy Complex'!AO$403:AO$413,'[1]Canada Soy Complex'!AP$402)*2204.622/1000</f>
        <v>1.7466964748455591</v>
      </c>
      <c r="K103" s="54">
        <f>SUM('[1]Canada Soy Complex'!AP$403:AP$413,'[1]Canada Soy Complex'!AQ$402)*2204.622/1000</f>
        <v>22.920240106406098</v>
      </c>
      <c r="L103" s="54">
        <f>SUM('[1]Canada Soy Complex'!AQ$403:AQ$413,'[1]Canada Soy Complex'!AR$402)*2204.622/1000</f>
        <v>4.4706705439482697</v>
      </c>
      <c r="M103" s="54">
        <f>SUM('[1]Canada Soy Complex'!AR$403:AR$413,'[1]Canada Soy Complex'!AS$402)*2204.622/1000</f>
        <v>0</v>
      </c>
      <c r="N103" s="54">
        <f>SUM('[1]Canada Soy Complex'!AS$403:AS$413,'[1]Canada Soy Complex'!AT$402)*2204.622/1000</f>
        <v>0</v>
      </c>
      <c r="O103" s="54">
        <f>SUM('[1]Canada Soy Complex'!AT$403:AT$413,'[1]Canada Soy Complex'!AU$402)*2204.622/1000</f>
        <v>0</v>
      </c>
      <c r="P103" s="54">
        <f>SUM('[1]Canada Soy Complex'!AU$403:AU$413,'[1]Canada Soy Complex'!AV$402)*2204.622/1000</f>
        <v>0.77729358427885586</v>
      </c>
      <c r="Q103" s="54">
        <f>SUM('[1]Canada Soy Complex'!AV$403:AV$413,'[1]Canada Soy Complex'!AW$402)*2204.622/1000</f>
        <v>7.1549363717211687</v>
      </c>
      <c r="R103" s="54">
        <f>SUM('[1]Canada Soy Complex'!AW$403:AW$413,'[1]Canada Soy Complex'!AX$402)*2204.622/1000</f>
        <v>3.0185214737518547E-3</v>
      </c>
      <c r="S103" s="54">
        <f>SUM('[1]Canada Soy Complex'!AX$403:AX$413,'[1]Canada Soy Complex'!AY$402)*2204.622/1000</f>
        <v>0.38667064867596013</v>
      </c>
      <c r="T103" s="54">
        <f>SUM('[1]Canada Soy Complex'!AY$403:AY$413,'[1]Canada Soy Complex'!AZ$402)*2204.622/1000</f>
        <v>4.3924560344840433</v>
      </c>
      <c r="U103" s="54">
        <f>SUM('[1]Canada Soy Complex'!AZ$403:AZ$413,'[1]Canada Soy Complex'!BA$402)*2204.622/1000</f>
        <v>13.598584386098704</v>
      </c>
      <c r="V103" s="54">
        <f>SUM('[1]Canada Soy Complex'!BA$403:BA$413,'[1]Canada Soy Complex'!BB$402)*2204.622/1000</f>
        <v>2.7132826335651852</v>
      </c>
      <c r="W103" s="54">
        <f>SUM('[1]Canada Soy Complex'!BB$403:BB$413,'[1]Canada Soy Complex'!BC$402)*2204.622/1000</f>
        <v>1.7826915838199462</v>
      </c>
      <c r="X103" s="54">
        <f>SUM('[1]Canada Soy Complex'!BC$403:BC$413,'[1]Canada Soy Complex'!BD$402)*2204.622/1000</f>
        <v>2.9783045435846427</v>
      </c>
      <c r="Y103" s="54">
        <f>SUM('[1]Canada Soy Complex'!BD$403:BD$413,'[1]Canada Soy Complex'!BE$402)*2204.622/1000</f>
        <v>6.7895866768559578</v>
      </c>
      <c r="Z103" s="54">
        <f>SUM('[1]Canada Soy Complex'!BE$403:BE$413,'[1]Canada Soy Complex'!BF$402)*2204.622/1000</f>
        <v>24.760924259879193</v>
      </c>
      <c r="AA103" s="54">
        <f>SUM('[1]Canada Soy Complex'!BF$403:BF$413,'[1]Canada Soy Complex'!BG$402)*2204.622/1000</f>
        <v>28.496399516549676</v>
      </c>
      <c r="AB103" s="54">
        <f>SUM('[1]Canada Soy Complex'!BG$403:BG$413,'[1]Canada Soy Complex'!BH$402)*2204.622/1000</f>
        <v>92.000809276572596</v>
      </c>
      <c r="AC103" s="54">
        <f>SUM('[1]Canada Soy Complex'!BH$403:BH$413,'[1]Canada Soy Complex'!BI$402)*2204.622/1000</f>
        <v>236.31396755753769</v>
      </c>
      <c r="AD103" s="54">
        <f>SUM('[1]Canada Soy Complex'!BI$403:BI$413,'[1]Canada Soy Complex'!BJ$402)*2204.622/1000</f>
        <v>392.91652899511428</v>
      </c>
      <c r="AE103" s="54">
        <f>SUM('[1]Canada Soy Complex'!BJ$403:BJ$413,'[1]Canada Soy Complex'!BK$402)*2204.622/1000</f>
        <v>213.61442601109798</v>
      </c>
      <c r="AF103" s="54">
        <f>SUM('[1]Canada Soy Complex'!BK$403:BK$413,'[1]Canada Soy Complex'!BL$402)*2204.622/1000</f>
        <v>292.84447965016432</v>
      </c>
      <c r="AG103" s="54">
        <f>SUM('[1]Canada Soy Complex'!BL$403:BL$413,'[1]Canada Soy Complex'!BM$402)*2204.622/1000</f>
        <v>347.886203148204</v>
      </c>
      <c r="AH103" s="54">
        <f>SUM('[1]Canada Soy Complex'!BM$403:BM$413,'[1]Canada Soy Complex'!BN$402)*2204.622/1000</f>
        <v>379.59252967307845</v>
      </c>
      <c r="AI103" s="54">
        <f>SUM('[1]Canada Soy Complex'!BN$403:BN$413,'[1]Canada Soy Complex'!BO$402)*2204.622/1000</f>
        <v>345.92136454846417</v>
      </c>
      <c r="AJ103" s="54">
        <f>SUM('[1]Canada Soy Complex'!BO$403:BO$413,'[1]Canada Soy Complex'!BP$402)*2204.622/1000</f>
        <v>322.5678104478942</v>
      </c>
      <c r="AK103" s="54">
        <f>SUM('[1]Canada Soy Complex'!BP$403:BP$413,'[1]Canada Soy Complex'!BQ$402)*2204.622/1000</f>
        <v>288.9085030249941</v>
      </c>
      <c r="AL103" s="54">
        <f>SUM('[1]Canada Soy Complex'!BQ$403:BQ$413,'[1]Canada Soy Complex'!BR$402)*2204.622/1000</f>
        <v>272.77529236583439</v>
      </c>
      <c r="AM103" s="54">
        <f>SUM('[1]Canada Soy Complex'!BR$403:BR$413,'[1]Canada Soy Complex'!BS$402)*2204.622/1000</f>
        <v>275.40346357899921</v>
      </c>
      <c r="AN103" s="54">
        <f>SUM('[1]Canada Soy Complex'!BS$403:BS$413,'[1]Canada Soy Complex'!BT$402)*2204.622/1000</f>
        <v>256.61433994225678</v>
      </c>
      <c r="AO103" s="54">
        <f>SUM('[1]Canada Soy Complex'!BT$403:BT$413,'[1]Canada Soy Complex'!BU$402)*2204.622/1000</f>
        <v>243.28842521726776</v>
      </c>
      <c r="AP103" s="54">
        <f>SUM('[1]Canada Soy Complex'!BU$403:BU$413,'[1]Canada Soy Complex'!BV$402)*2204.622/1000</f>
        <v>247.82444844603464</v>
      </c>
      <c r="AQ103" s="54">
        <f>SUM('[1]Canada Soy Complex'!BV$403:BV$413,'[1]Canada Soy Complex'!BW$402)*2204.622/1000</f>
        <v>254.82569075850537</v>
      </c>
      <c r="AR103" s="54">
        <f>SUM('[1]Canada Soy Complex'!BW$403:BW$413,'[1]Canada Soy Complex'!BX$402)*2204.622/1000</f>
        <v>262.37039612750863</v>
      </c>
      <c r="AS103" s="54">
        <f>SUM('[1]Canada Soy Complex'!BX$403:BX$413,'[1]Canada Soy Complex'!BY$402)*2204.622/1000</f>
        <v>266.80365514619967</v>
      </c>
      <c r="AT103" s="54">
        <f>SUM('[1]Canada Soy Complex'!BY$403:BY$413,'[1]Canada Soy Complex'!BZ$402)*2204.622/1000</f>
        <v>271.49077617563239</v>
      </c>
      <c r="AU103" s="54">
        <f>SUM('[1]Canada Soy Complex'!BZ$403:BZ$413,'[1]Canada Soy Complex'!CA$402)*2204.622/1000</f>
        <v>278.24562572702098</v>
      </c>
      <c r="AV103" s="54">
        <f>SUM('[1]Canada Soy Complex'!CA$403:CA$413,'[1]Canada Soy Complex'!CB$402)*2204.622/1000</f>
        <v>283.15169516470093</v>
      </c>
      <c r="AW103" s="54">
        <f>SUM('[1]Canada Soy Complex'!CB$403:CB$413,'[1]Canada Soy Complex'!CC$402)*2204.622/1000</f>
        <v>288.95949091456328</v>
      </c>
      <c r="AX103" s="54">
        <f>SUM('[1]Canada Soy Complex'!CC$403:CC$413,'[1]Canada Soy Complex'!CD$402)*2204.622/1000</f>
        <v>293.56364873458557</v>
      </c>
      <c r="AY103" s="54">
        <f>SUM('[1]Canada Soy Complex'!CD$403:CD$413,'[1]Canada Soy Complex'!CE$402)*2204.622/1000</f>
        <v>298.11121800086386</v>
      </c>
      <c r="AZ103" s="54">
        <f>SUM('[1]Canada Soy Complex'!CE$403:CE$413,'[1]Canada Soy Complex'!CF$402)*2204.622/1000</f>
        <v>301.58033233034183</v>
      </c>
      <c r="BA103" s="54">
        <f>SUM('[1]Canada Soy Complex'!CF$403:CF$413,'[1]Canada Soy Complex'!CG$402)*2204.622/1000</f>
        <v>306.15347891585185</v>
      </c>
      <c r="BB103" s="54">
        <f>SUM('[1]Canada Soy Complex'!CG$403:CG$413,'[1]Canada Soy Complex'!CH$402)*2204.622/1000</f>
        <v>309.04547422941346</v>
      </c>
      <c r="BC103" s="54">
        <f>SUM('[1]Canada Soy Complex'!CH$403:CH$413,'[1]Canada Soy Complex'!CI$402)*2204.622/1000</f>
        <v>312.04654302619707</v>
      </c>
      <c r="BD103" s="54">
        <f>SUM('[1]Canada Soy Complex'!CI$403:CI$413,'[1]Canada Soy Complex'!CJ$402)*2204.622/1000</f>
        <v>317.69444342526157</v>
      </c>
      <c r="BE103" s="54">
        <f>SUM('[1]Canada Soy Complex'!CJ$403:CJ$413,'[1]Canada Soy Complex'!CK$402)*2204.622/1000</f>
        <v>294.88803185051125</v>
      </c>
    </row>
    <row r="104" spans="1:57" x14ac:dyDescent="0.2">
      <c r="A104" s="49" t="s">
        <v>58</v>
      </c>
      <c r="B104" s="54">
        <f>SUM('[1]Canada Soy Complex'!AG$275:AG$285,'[1]Canada Soy Complex'!AH$274)*2204.622/1000</f>
        <v>95.290376705999961</v>
      </c>
      <c r="C104" s="54">
        <f>SUM('[1]Canada Soy Complex'!AH$275:AH$285,'[1]Canada Soy Complex'!AI$274)*2204.622/1000</f>
        <v>60.735131477999992</v>
      </c>
      <c r="D104" s="54">
        <f>SUM('[1]Canada Soy Complex'!AI$275:AI$285,'[1]Canada Soy Complex'!AJ$274)*2204.622/1000</f>
        <v>73.376434025999998</v>
      </c>
      <c r="E104" s="54">
        <f>SUM('[1]Canada Soy Complex'!AJ$275:AJ$285,'[1]Canada Soy Complex'!AK$274)*2204.622/1000</f>
        <v>85.523901245999994</v>
      </c>
      <c r="F104" s="54">
        <f>SUM('[1]Canada Soy Complex'!AK$275:AK$285,'[1]Canada Soy Complex'!AL$274)*2204.622/1000</f>
        <v>84.154830983999986</v>
      </c>
      <c r="G104" s="54">
        <f>SUM('[1]Canada Soy Complex'!AL$275:AL$285,'[1]Canada Soy Complex'!AM$274)*2204.622/1000</f>
        <v>73.001648286000005</v>
      </c>
      <c r="H104" s="54">
        <f>SUM('[1]Canada Soy Complex'!AM$275:AM$285,'[1]Canada Soy Complex'!AN$274)*2204.622/1000</f>
        <v>45.763543475999988</v>
      </c>
      <c r="I104" s="54">
        <f>SUM('[1]Canada Soy Complex'!AN$275:AN$285,'[1]Canada Soy Complex'!AO$274)*2204.622/1000</f>
        <v>45.320414453999987</v>
      </c>
      <c r="J104" s="54">
        <f>SUM('[1]Canada Soy Complex'!AO$275:AO$285,'[1]Canada Soy Complex'!AP$274)*2204.622/1000</f>
        <v>35.483391089999998</v>
      </c>
      <c r="K104" s="54">
        <f>SUM('[1]Canada Soy Complex'!AP$275:AP$285,'[1]Canada Soy Complex'!AQ$274)*2204.622/1000</f>
        <v>23.942194919999999</v>
      </c>
      <c r="L104" s="54">
        <f>SUM('[1]Canada Soy Complex'!AQ$275:AQ$285,'[1]Canada Soy Complex'!AR$274)*2204.622/1000</f>
        <v>48.336337349999987</v>
      </c>
      <c r="M104" s="54">
        <f>SUM('[1]Canada Soy Complex'!AR$275:AR$285,'[1]Canada Soy Complex'!AS$274)*2204.622/1000</f>
        <v>55.21916723399999</v>
      </c>
      <c r="N104" s="54">
        <f>SUM('[1]Canada Soy Complex'!AS$275:AS$285,'[1]Canada Soy Complex'!AT$274)*2204.622/1000</f>
        <v>111.331206378</v>
      </c>
      <c r="O104" s="54">
        <f>SUM('[1]Canada Soy Complex'!AT$275:AT$285,'[1]Canada Soy Complex'!AU$274)*2204.622/1000</f>
        <v>88.350226649999982</v>
      </c>
      <c r="P104" s="54">
        <f>SUM('[1]Canada Soy Complex'!AU$275:AU$285,'[1]Canada Soy Complex'!AV$274)*2204.622/1000</f>
        <v>100.006063164</v>
      </c>
      <c r="Q104" s="54">
        <f>SUM('[1]Canada Soy Complex'!AV$275:AV$285,'[1]Canada Soy Complex'!AW$274)*2204.622/1000</f>
        <v>155.41703251199996</v>
      </c>
      <c r="R104" s="54">
        <f>SUM('[1]Canada Soy Complex'!AW$275:AW$285,'[1]Canada Soy Complex'!AX$274)*2204.622/1000</f>
        <v>163.17730195199999</v>
      </c>
      <c r="S104" s="54">
        <f>SUM('[1]Canada Soy Complex'!AX$275:AX$285,'[1]Canada Soy Complex'!AY$274)*2204.622/1000</f>
        <v>220.18000838399996</v>
      </c>
      <c r="T104" s="54">
        <f>SUM('[1]Canada Soy Complex'!AY$275:AY$285,'[1]Canada Soy Complex'!AZ$274)*2204.622/1000</f>
        <v>208.35882521999997</v>
      </c>
      <c r="U104" s="54">
        <f>SUM('[1]Canada Soy Complex'!AZ$275:AZ$285,'[1]Canada Soy Complex'!BA$274)*2204.622/1000</f>
        <v>285.69916960199993</v>
      </c>
      <c r="V104" s="54">
        <f>SUM('[1]Canada Soy Complex'!BA$275:BA$285,'[1]Canada Soy Complex'!BB$274)*2204.622/1000</f>
        <v>351.67248295199994</v>
      </c>
      <c r="W104" s="54">
        <f>SUM('[1]Canada Soy Complex'!BB$275:BB$285,'[1]Canada Soy Complex'!BC$274)*2204.622/1000</f>
        <v>352.09999663637399</v>
      </c>
      <c r="X104" s="54">
        <f>SUM('[1]Canada Soy Complex'!BC$275:BC$285,'[1]Canada Soy Complex'!BD$274)*2204.622/1000</f>
        <v>347.40995875072196</v>
      </c>
      <c r="Y104" s="54">
        <f>SUM('[1]Canada Soy Complex'!BC$278:BC$285,'[1]Canada Soy Complex'!BD$274:BD$277)*2204.622/1000</f>
        <v>374.57265005596798</v>
      </c>
      <c r="Z104" s="54">
        <f>SUM('[1]Canada Soy Complex'!BD$278:BD$285,'[1]Canada Soy Complex'!BE$274:BE$277)*2204.622/1000</f>
        <v>366.39349582210201</v>
      </c>
      <c r="AA104" s="54">
        <f>SUM('[1]Canada Soy Complex'!BE$278:BE$285,'[1]Canada Soy Complex'!BF$274:BF$277)*2204.622/1000</f>
        <v>279.52025127175796</v>
      </c>
      <c r="AB104" s="54">
        <f>SUM('[1]Canada Soy Complex'!BF$278:BF$285,'[1]Canada Soy Complex'!BG$274:BG$277)*2204.622/1000</f>
        <v>333.95773670632798</v>
      </c>
      <c r="AC104" s="54">
        <f>SUM('[1]Canada Soy Complex'!BG$278:BG$285,'[1]Canada Soy Complex'!BH$274:BH$277)*2204.622/1000</f>
        <v>280.49185243799997</v>
      </c>
      <c r="AD104" s="54">
        <f>SUM('[1]Canada Soy Complex'!BH$278:BH$285,'[1]Canada Soy Complex'!BI$274:BI$277)*2204.622/1000</f>
        <v>310.0848740927849</v>
      </c>
      <c r="AE104" s="54">
        <f>SUM('[1]Canada Soy Complex'!BI$278:BI$285,'[1]Canada Soy Complex'!BJ$274:BJ$277)*2204.622/1000</f>
        <v>311.27476812151218</v>
      </c>
      <c r="AF104" s="54">
        <f>SUM('[1]Canada Soy Complex'!BJ$278:BJ$285,'[1]Canada Soy Complex'!BK$274:BK$277)*2204.622/1000</f>
        <v>309.71475838050446</v>
      </c>
      <c r="AG104" s="54">
        <f>SUM('[1]Canada Soy Complex'!BK$278:BK$285,'[1]Canada Soy Complex'!BL$274:BL$277)*2204.622/1000</f>
        <v>307.86017646345209</v>
      </c>
      <c r="AH104" s="54">
        <f>SUM('[1]Canada Soy Complex'!BL$278:BL$285,'[1]Canada Soy Complex'!BM$274:BM$277)*2204.622/1000</f>
        <v>311.77065175400594</v>
      </c>
      <c r="AI104" s="54">
        <f>SUM('[1]Canada Soy Complex'!BM$278:BM$285,'[1]Canada Soy Complex'!BN$274:BN$277)*2204.622/1000</f>
        <v>303.64439576769769</v>
      </c>
      <c r="AJ104" s="54">
        <f>SUM('[1]Canada Soy Complex'!BN$278:BN$285,'[1]Canada Soy Complex'!BO$274:BO$277)*2204.622/1000</f>
        <v>310.67043997452191</v>
      </c>
      <c r="AK104" s="54">
        <f>SUM('[1]Canada Soy Complex'!BO$278:BO$285,'[1]Canada Soy Complex'!BP$274:BP$277)*2204.622/1000</f>
        <v>308.85295009743442</v>
      </c>
      <c r="AL104" s="54">
        <f>SUM('[1]Canada Soy Complex'!BP$278:BP$285,'[1]Canada Soy Complex'!BQ$274:BQ$277)*2204.622/1000</f>
        <v>285.30161489604706</v>
      </c>
      <c r="AM104" s="54">
        <f>SUM('[1]Canada Soy Complex'!BQ$278:BQ$285,'[1]Canada Soy Complex'!BR$274:BR$277)*2204.622/1000</f>
        <v>234.63586548416245</v>
      </c>
      <c r="AN104" s="54">
        <f>SUM('[1]Canada Soy Complex'!BR$278:BR$285,'[1]Canada Soy Complex'!BS$274:BS$277)*2204.622/1000</f>
        <v>220.52434965136484</v>
      </c>
      <c r="AO104" s="54">
        <f>SUM('[1]Canada Soy Complex'!BS$278:BS$285,'[1]Canada Soy Complex'!BT$274:BT$277)*2204.622/1000</f>
        <v>220.02554174280297</v>
      </c>
      <c r="AP104" s="54">
        <f>SUM('[1]Canada Soy Complex'!BT$278:BT$285,'[1]Canada Soy Complex'!BU$274:BU$277)*2204.622/1000</f>
        <v>220.8247802644826</v>
      </c>
      <c r="AQ104" s="54">
        <f>SUM('[1]Canada Soy Complex'!BU$278:BU$285,'[1]Canada Soy Complex'!BV$274:BV$277)*2204.622/1000</f>
        <v>220.43024316991298</v>
      </c>
      <c r="AR104" s="54">
        <f>SUM('[1]Canada Soy Complex'!BV$278:BV$285,'[1]Canada Soy Complex'!BW$274:BW$277)*2204.622/1000</f>
        <v>220.45595781755574</v>
      </c>
      <c r="AS104" s="54">
        <f>SUM('[1]Canada Soy Complex'!BW$278:BW$285,'[1]Canada Soy Complex'!BX$274:BX$277)*2204.622/1000</f>
        <v>220.43869286043002</v>
      </c>
      <c r="AT104" s="54">
        <f>SUM('[1]Canada Soy Complex'!BX$278:BX$285,'[1]Canada Soy Complex'!BY$274:BY$277)*2204.622/1000</f>
        <v>220.45217452922384</v>
      </c>
      <c r="AU104" s="54">
        <f>SUM('[1]Canada Soy Complex'!BY$278:BY$285,'[1]Canada Soy Complex'!BZ$274:BZ$277)*2204.622/1000</f>
        <v>220.43504317103691</v>
      </c>
      <c r="AV104" s="54">
        <f>SUM('[1]Canada Soy Complex'!BZ$278:BZ$285,'[1]Canada Soy Complex'!CA$274:CA$277)*2204.622/1000</f>
        <v>220.52036972832104</v>
      </c>
      <c r="AW104" s="54">
        <f>SUM('[1]Canada Soy Complex'!CA$278:CA$285,'[1]Canada Soy Complex'!CB$274:CB$277)*2204.622/1000</f>
        <v>220.44242230963189</v>
      </c>
      <c r="AX104" s="54">
        <f>SUM('[1]Canada Soy Complex'!CB$278:CB$285,'[1]Canada Soy Complex'!CC$274:CC$277)*2204.622/1000</f>
        <v>220.46044762131348</v>
      </c>
      <c r="AY104" s="54">
        <f>SUM('[1]Canada Soy Complex'!CC$278:CC$285,'[1]Canada Soy Complex'!CD$274:CD$277)*2204.622/1000</f>
        <v>220.45774051972879</v>
      </c>
      <c r="AZ104" s="54">
        <f>SUM('[1]Canada Soy Complex'!CD$278:CD$285,'[1]Canada Soy Complex'!CE$274:CE$277)*2204.622/1000</f>
        <v>220.4620914719055</v>
      </c>
      <c r="BA104" s="54">
        <f>SUM('[1]Canada Soy Complex'!CE$278:CE$285,'[1]Canada Soy Complex'!CF$274:CF$277)*2204.622/1000</f>
        <v>220.46320467000635</v>
      </c>
      <c r="BB104" s="54">
        <f>SUM('[1]Canada Soy Complex'!CF$278:CF$285,'[1]Canada Soy Complex'!CG$274:CG$277)*2204.622/1000</f>
        <v>220.46861433018017</v>
      </c>
      <c r="BC104" s="54">
        <f>SUM('[1]Canada Soy Complex'!CG$278:CG$285,'[1]Canada Soy Complex'!CH$274:CH$277)*2204.622/1000</f>
        <v>220.45718131851723</v>
      </c>
      <c r="BD104" s="54">
        <f>SUM('[1]Canada Soy Complex'!CH$278:CH$285,'[1]Canada Soy Complex'!CI$274:CI$277)*2204.622/1000</f>
        <v>220.46241972262683</v>
      </c>
      <c r="BE104" s="54">
        <f>SUM('[1]Canada Soy Complex'!CI$278:CI$285,'[1]Canada Soy Complex'!CJ$274:CJ$277)*2204.622/1000</f>
        <v>220.46176646206757</v>
      </c>
    </row>
    <row r="105" spans="1:57" x14ac:dyDescent="0.2">
      <c r="A105" s="49" t="s">
        <v>59</v>
      </c>
      <c r="B105" s="54">
        <f>B96-B106</f>
        <v>766.86568336171854</v>
      </c>
      <c r="C105" s="54">
        <f t="shared" ref="C105:X105" si="64">C96-C106</f>
        <v>705.31859905393696</v>
      </c>
      <c r="D105" s="54">
        <f t="shared" si="64"/>
        <v>642.62384475889064</v>
      </c>
      <c r="E105" s="54">
        <f t="shared" si="64"/>
        <v>681.12080937008011</v>
      </c>
      <c r="F105" s="54">
        <f t="shared" si="64"/>
        <v>734.91792167065603</v>
      </c>
      <c r="G105" s="54">
        <f t="shared" si="64"/>
        <v>762.05663488417144</v>
      </c>
      <c r="H105" s="54">
        <f t="shared" si="64"/>
        <v>854.18255977803688</v>
      </c>
      <c r="I105" s="54">
        <f t="shared" si="64"/>
        <v>928.76079186063748</v>
      </c>
      <c r="J105" s="54">
        <f t="shared" si="64"/>
        <v>774.6505389533985</v>
      </c>
      <c r="K105" s="54">
        <f t="shared" si="64"/>
        <v>825.24404387239338</v>
      </c>
      <c r="L105" s="54">
        <f t="shared" si="64"/>
        <v>796.40500001999987</v>
      </c>
      <c r="M105" s="54">
        <f t="shared" si="64"/>
        <v>777.11308777200009</v>
      </c>
      <c r="N105" s="54">
        <f t="shared" si="64"/>
        <v>782.08671500399998</v>
      </c>
      <c r="O105" s="54">
        <f t="shared" si="64"/>
        <v>620.64445056599993</v>
      </c>
      <c r="P105" s="54">
        <f t="shared" si="64"/>
        <v>605.20621757399999</v>
      </c>
      <c r="Q105" s="54">
        <f t="shared" si="64"/>
        <v>664.73836031399992</v>
      </c>
      <c r="R105" s="54">
        <f t="shared" si="64"/>
        <v>629.29906166399996</v>
      </c>
      <c r="S105" s="54">
        <f t="shared" si="64"/>
        <v>692.96560552799997</v>
      </c>
      <c r="T105" s="54">
        <f t="shared" si="64"/>
        <v>673.01818567200007</v>
      </c>
      <c r="U105" s="54">
        <f t="shared" si="64"/>
        <v>790.91549123999994</v>
      </c>
      <c r="V105" s="54">
        <f t="shared" si="64"/>
        <v>806.04728177399988</v>
      </c>
      <c r="W105" s="54">
        <f t="shared" si="64"/>
        <v>824.31970332179992</v>
      </c>
      <c r="X105" s="54">
        <f t="shared" si="64"/>
        <v>839.16416253104387</v>
      </c>
      <c r="Y105" s="54">
        <f>Y96-Y106</f>
        <v>840.47758519426793</v>
      </c>
      <c r="Z105" s="54">
        <f t="shared" ref="Z105:BE105" si="65">Z96-Z106</f>
        <v>853.26530624265013</v>
      </c>
      <c r="AA105" s="54">
        <f t="shared" si="65"/>
        <v>822.523992405738</v>
      </c>
      <c r="AB105" s="54">
        <f t="shared" si="65"/>
        <v>724.09081460301593</v>
      </c>
      <c r="AC105" s="54">
        <f t="shared" si="65"/>
        <v>1010.556836982</v>
      </c>
      <c r="AD105" s="54">
        <f t="shared" si="65"/>
        <v>1197.9862159206475</v>
      </c>
      <c r="AE105" s="54">
        <f t="shared" si="65"/>
        <v>1212.4523066101879</v>
      </c>
      <c r="AF105" s="54">
        <f t="shared" si="65"/>
        <v>1179.3221844481222</v>
      </c>
      <c r="AG105" s="54">
        <f t="shared" si="65"/>
        <v>1299.6185505882397</v>
      </c>
      <c r="AH105" s="54">
        <f t="shared" si="65"/>
        <v>1441.9177686931394</v>
      </c>
      <c r="AI105" s="54">
        <f t="shared" si="65"/>
        <v>1518.2808607926029</v>
      </c>
      <c r="AJ105" s="54">
        <f t="shared" si="65"/>
        <v>1539.1421004607689</v>
      </c>
      <c r="AK105" s="54">
        <f t="shared" si="65"/>
        <v>1563.7530931604388</v>
      </c>
      <c r="AL105" s="54">
        <f t="shared" si="65"/>
        <v>1538.1024963332247</v>
      </c>
      <c r="AM105" s="54">
        <f t="shared" si="65"/>
        <v>1504.9426544259152</v>
      </c>
      <c r="AN105" s="54">
        <f t="shared" si="65"/>
        <v>1519.1023425017861</v>
      </c>
      <c r="AO105" s="54">
        <f t="shared" si="65"/>
        <v>1533.303414276998</v>
      </c>
      <c r="AP105" s="54">
        <f t="shared" si="65"/>
        <v>1545.3476057876442</v>
      </c>
      <c r="AQ105" s="54">
        <f t="shared" si="65"/>
        <v>1555.9433656199258</v>
      </c>
      <c r="AR105" s="54">
        <f t="shared" si="65"/>
        <v>1570.9797785213091</v>
      </c>
      <c r="AS105" s="54">
        <f t="shared" si="65"/>
        <v>1581.9469200419439</v>
      </c>
      <c r="AT105" s="54">
        <f t="shared" si="65"/>
        <v>1591.4592527393881</v>
      </c>
      <c r="AU105" s="54">
        <f t="shared" si="65"/>
        <v>1602.7563405875378</v>
      </c>
      <c r="AV105" s="54">
        <f t="shared" si="65"/>
        <v>1613.5024549757406</v>
      </c>
      <c r="AW105" s="54">
        <f t="shared" si="65"/>
        <v>1625.1080548393631</v>
      </c>
      <c r="AX105" s="54">
        <f t="shared" si="65"/>
        <v>1636.4980343240456</v>
      </c>
      <c r="AY105" s="54">
        <f t="shared" si="65"/>
        <v>1646.5640630116031</v>
      </c>
      <c r="AZ105" s="54">
        <f t="shared" si="65"/>
        <v>1655.838471190041</v>
      </c>
      <c r="BA105" s="54">
        <f t="shared" si="65"/>
        <v>1666.0106795530012</v>
      </c>
      <c r="BB105" s="54">
        <f t="shared" si="65"/>
        <v>1675.8339900916378</v>
      </c>
      <c r="BC105" s="54">
        <f t="shared" si="65"/>
        <v>1684.4466450426257</v>
      </c>
      <c r="BD105" s="54">
        <f t="shared" si="65"/>
        <v>1693.6182688904585</v>
      </c>
      <c r="BE105" s="54">
        <f t="shared" si="65"/>
        <v>1722.9887671697682</v>
      </c>
    </row>
    <row r="106" spans="1:57" ht="12" thickBot="1" x14ac:dyDescent="0.25">
      <c r="A106" s="56" t="s">
        <v>60</v>
      </c>
      <c r="B106" s="57">
        <f>'[1]Canada Soy Complex'!AH$418*2204.622/1000</f>
        <v>22.046219999999998</v>
      </c>
      <c r="C106" s="57">
        <f>'[1]Canada Soy Complex'!AI$418*2204.622/1000</f>
        <v>22.229938499999999</v>
      </c>
      <c r="D106" s="57">
        <f>'[1]Canada Soy Complex'!AJ$418*2204.622/1000</f>
        <v>23.3322495</v>
      </c>
      <c r="E106" s="57">
        <f>'[1]Canada Soy Complex'!AK$418*2204.622/1000</f>
        <v>13.595169</v>
      </c>
      <c r="F106" s="57">
        <f>'[1]Canada Soy Complex'!AL$418*2204.622/1000</f>
        <v>17.453257499999999</v>
      </c>
      <c r="G106" s="57">
        <f>'[1]Canada Soy Complex'!AM$418*2204.622/1000</f>
        <v>15.432354</v>
      </c>
      <c r="H106" s="57">
        <f>'[1]Canada Soy Complex'!AN$418*2204.622/1000</f>
        <v>20.943908999999998</v>
      </c>
      <c r="I106" s="57">
        <f>'[1]Canada Soy Complex'!AO$418*2204.622/1000</f>
        <v>82.489606499999994</v>
      </c>
      <c r="J106" s="57">
        <f>'[1]Canada Soy Complex'!AP$418*2204.622/1000</f>
        <v>91.675531499999991</v>
      </c>
      <c r="K106" s="57">
        <f>'[1]Canada Soy Complex'!AQ$418*2204.622/1000</f>
        <v>80.836139999999986</v>
      </c>
      <c r="L106" s="57">
        <f>'[1]Canada Soy Complex'!AR$418*2204.622/1000</f>
        <v>72.936244500000001</v>
      </c>
      <c r="M106" s="57">
        <f>'[1]Canada Soy Complex'!AS$418*2204.622/1000</f>
        <v>70.915340999999984</v>
      </c>
      <c r="N106" s="57">
        <f>'[1]Canada Soy Complex'!AT$418*2204.622/1000</f>
        <v>25.904308499999999</v>
      </c>
      <c r="O106" s="57">
        <f>'[1]Canada Soy Complex'!AU$418*2204.622/1000</f>
        <v>20.576472000000003</v>
      </c>
      <c r="P106" s="57">
        <f>'[1]Canada Soy Complex'!AV$418*2204.622/1000</f>
        <v>28.292648999999997</v>
      </c>
      <c r="Q106" s="57">
        <f>'[1]Canada Soy Complex'!AW$418*2204.622/1000</f>
        <v>23.699686499999999</v>
      </c>
      <c r="R106" s="57">
        <f>'[1]Canada Soy Complex'!AX$418*2204.622/1000</f>
        <v>18.004412999999996</v>
      </c>
      <c r="S106" s="57">
        <f>'[1]Canada Soy Complex'!AY$418*2204.622/1000</f>
        <v>21.862501499999997</v>
      </c>
      <c r="T106" s="57">
        <f>'[1]Canada Soy Complex'!AZ$418*2204.622/1000</f>
        <v>19.106724</v>
      </c>
      <c r="U106" s="57">
        <f>'[1]Canada Soy Complex'!BA$418*2204.622/1000</f>
        <v>12.860294999999999</v>
      </c>
      <c r="V106" s="57">
        <f>'[1]Canada Soy Complex'!BB$418*2204.622/1000</f>
        <v>31.599581999999998</v>
      </c>
      <c r="W106" s="57">
        <f>'[1]Canada Soy Complex'!BC$418*2204.622/1000</f>
        <v>15.432354</v>
      </c>
      <c r="X106" s="57">
        <f>'[1]Canada Soy Complex'!BD$418*2204.622/1000</f>
        <v>20.025316500000002</v>
      </c>
      <c r="Y106" s="57">
        <f>'[1]Canada Soy Complex'!BE$418*2204.622/1000</f>
        <v>66.506096999999997</v>
      </c>
      <c r="Z106" s="57">
        <f>'[1]Canada Soy Complex'!BF$418*2204.622/1000</f>
        <v>22.964812499999997</v>
      </c>
      <c r="AA106" s="57">
        <f>'[1]Canada Soy Complex'!BG$418*2204.622/1000</f>
        <v>35.457670499999992</v>
      </c>
      <c r="AB106" s="57">
        <f>'[1]Canada Soy Complex'!BH$418*2204.622/1000</f>
        <v>60.259667999999991</v>
      </c>
      <c r="AC106" s="57">
        <f>'[1]Canada Soy Complex'!BI$418*2204.622/1000</f>
        <v>43.173847499999994</v>
      </c>
      <c r="AD106" s="57">
        <f>'[1]Canada Soy Complex'!BJ$418*2204.622/1000</f>
        <v>33.620485499999994</v>
      </c>
      <c r="AE106" s="57">
        <f>'[1]Canada Soy Complex'!BK$418*2204.622/1000</f>
        <v>40.050633000000005</v>
      </c>
      <c r="AF106" s="57">
        <f>'[1]Canada Soy Complex'!BL$418*2204.622/1000</f>
        <v>44.459876999999999</v>
      </c>
      <c r="AG106" s="57">
        <f>'[1]Canada Soy Complex'!BM$418*2204.622/1000</f>
        <v>48.685402499999995</v>
      </c>
      <c r="AH106" s="57">
        <f>'[1]Canada Soy Complex'!BN$418*2204.622/1000</f>
        <v>50.890024499999996</v>
      </c>
      <c r="AI106" s="57">
        <f>'[1]Canada Soy Complex'!BO$418*2204.622/1000</f>
        <v>53.094646499999996</v>
      </c>
      <c r="AJ106" s="57">
        <f>'[1]Canada Soy Complex'!BP$418*2204.622/1000</f>
        <v>55.115549999999999</v>
      </c>
      <c r="AK106" s="57">
        <f>'[1]Canada Soy Complex'!BQ$418*2204.622/1000</f>
        <v>54.931831500000001</v>
      </c>
      <c r="AL106" s="57">
        <f>'[1]Canada Soy Complex'!BR$418*2204.622/1000</f>
        <v>52.910927999999998</v>
      </c>
      <c r="AM106" s="57">
        <f>'[1]Canada Soy Complex'!BS$418*2204.622/1000</f>
        <v>52.910927999999998</v>
      </c>
      <c r="AN106" s="57">
        <f>'[1]Canada Soy Complex'!BT$418*2204.622/1000</f>
        <v>52.966043549999995</v>
      </c>
      <c r="AO106" s="57">
        <f>'[1]Canada Soy Complex'!BU$418*2204.622/1000</f>
        <v>53.609058299999994</v>
      </c>
      <c r="AP106" s="57">
        <f>'[1]Canada Soy Complex'!BV$418*2204.622/1000</f>
        <v>54.105098249999998</v>
      </c>
      <c r="AQ106" s="57">
        <f>'[1]Canada Soy Complex'!BW$418*2204.622/1000</f>
        <v>55.115549999999999</v>
      </c>
      <c r="AR106" s="57">
        <f>'[1]Canada Soy Complex'!BX$418*2204.622/1000</f>
        <v>55.115549999999999</v>
      </c>
      <c r="AS106" s="57">
        <f>'[1]Canada Soy Complex'!BY$418*2204.622/1000</f>
        <v>55.207409249999998</v>
      </c>
      <c r="AT106" s="57">
        <f>'[1]Canada Soy Complex'!BZ$418*2204.622/1000</f>
        <v>56.217860999999999</v>
      </c>
      <c r="AU106" s="57">
        <f>'[1]Canada Soy Complex'!CA$418*2204.622/1000</f>
        <v>56.309720249999998</v>
      </c>
      <c r="AV106" s="57">
        <f>'[1]Canada Soy Complex'!CB$418*2204.622/1000</f>
        <v>57.320171999999999</v>
      </c>
      <c r="AW106" s="57">
        <f>'[1]Canada Soy Complex'!CC$418*2204.622/1000</f>
        <v>57.320171999999999</v>
      </c>
      <c r="AX106" s="57">
        <f>'[1]Canada Soy Complex'!CD$418*2204.622/1000</f>
        <v>57.320171999999999</v>
      </c>
      <c r="AY106" s="57">
        <f>'[1]Canada Soy Complex'!CE$418*2204.622/1000</f>
        <v>57.412031249999998</v>
      </c>
      <c r="AZ106" s="57">
        <f>'[1]Canada Soy Complex'!CF$418*2204.622/1000</f>
        <v>58.422482999999993</v>
      </c>
      <c r="BA106" s="57">
        <f>'[1]Canada Soy Complex'!CG$418*2204.622/1000</f>
        <v>58.422482999999993</v>
      </c>
      <c r="BB106" s="57">
        <f>'[1]Canada Soy Complex'!CH$418*2204.622/1000</f>
        <v>58.422482999999993</v>
      </c>
      <c r="BC106" s="57">
        <f>'[1]Canada Soy Complex'!CI$418*2204.622/1000</f>
        <v>58.468412624999992</v>
      </c>
      <c r="BD106" s="57">
        <f>'[1]Canada Soy Complex'!CJ$418*2204.622/1000</f>
        <v>59.019568124999992</v>
      </c>
      <c r="BE106" s="57">
        <f>'[1]Canada Soy Complex'!CK$418*2204.622/1000</f>
        <v>41.887817999999996</v>
      </c>
    </row>
    <row r="107" spans="1:57" ht="12" thickBot="1" x14ac:dyDescent="0.2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60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</row>
    <row r="108" spans="1:57" x14ac:dyDescent="0.2">
      <c r="A108" s="40" t="s">
        <v>112</v>
      </c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</row>
    <row r="109" spans="1:57" ht="12" thickBot="1" x14ac:dyDescent="0.25">
      <c r="A109" s="48"/>
      <c r="B109" s="48" t="e">
        <f t="shared" ref="B109:BC109" si="66">B3</f>
        <v>#REF!</v>
      </c>
      <c r="C109" s="48" t="e">
        <f t="shared" si="66"/>
        <v>#REF!</v>
      </c>
      <c r="D109" s="48" t="str">
        <f t="shared" si="66"/>
        <v xml:space="preserve">97/98 </v>
      </c>
      <c r="E109" s="48" t="str">
        <f t="shared" si="66"/>
        <v xml:space="preserve">98/99 </v>
      </c>
      <c r="F109" s="48" t="str">
        <f t="shared" si="66"/>
        <v xml:space="preserve">99/00 </v>
      </c>
      <c r="G109" s="48" t="str">
        <f t="shared" si="66"/>
        <v xml:space="preserve">00/01 </v>
      </c>
      <c r="H109" s="48" t="str">
        <f t="shared" si="66"/>
        <v xml:space="preserve">01/02 </v>
      </c>
      <c r="I109" s="48" t="str">
        <f t="shared" si="66"/>
        <v xml:space="preserve">02/03 </v>
      </c>
      <c r="J109" s="48" t="str">
        <f t="shared" si="66"/>
        <v xml:space="preserve">03/04 </v>
      </c>
      <c r="K109" s="48" t="str">
        <f t="shared" si="66"/>
        <v xml:space="preserve">04/05 </v>
      </c>
      <c r="L109" s="48" t="str">
        <f t="shared" si="66"/>
        <v xml:space="preserve">05/06 </v>
      </c>
      <c r="M109" s="48" t="str">
        <f t="shared" si="66"/>
        <v xml:space="preserve">06/07 </v>
      </c>
      <c r="N109" s="48" t="str">
        <f t="shared" si="66"/>
        <v xml:space="preserve">07/08 </v>
      </c>
      <c r="O109" s="48" t="str">
        <f t="shared" si="66"/>
        <v xml:space="preserve">08/09 </v>
      </c>
      <c r="P109" s="48" t="str">
        <f t="shared" si="66"/>
        <v xml:space="preserve">09/10 </v>
      </c>
      <c r="Q109" s="48" t="str">
        <f t="shared" si="66"/>
        <v xml:space="preserve">10/11 </v>
      </c>
      <c r="R109" s="48" t="str">
        <f t="shared" si="66"/>
        <v xml:space="preserve">11/12 </v>
      </c>
      <c r="S109" s="48" t="str">
        <f t="shared" si="66"/>
        <v xml:space="preserve">12/13 </v>
      </c>
      <c r="T109" s="48" t="str">
        <f t="shared" si="66"/>
        <v xml:space="preserve">13/14 </v>
      </c>
      <c r="U109" s="48" t="str">
        <f t="shared" si="66"/>
        <v xml:space="preserve">14/15 </v>
      </c>
      <c r="V109" s="48" t="str">
        <f t="shared" si="66"/>
        <v xml:space="preserve">15/16 </v>
      </c>
      <c r="W109" s="48" t="str">
        <f t="shared" si="66"/>
        <v xml:space="preserve">16/17 </v>
      </c>
      <c r="X109" s="48" t="str">
        <f t="shared" si="66"/>
        <v xml:space="preserve">17/18 </v>
      </c>
      <c r="Y109" s="48">
        <f t="shared" si="66"/>
        <v>2018</v>
      </c>
      <c r="Z109" s="48">
        <f t="shared" si="66"/>
        <v>2019</v>
      </c>
      <c r="AA109" s="48">
        <f t="shared" si="66"/>
        <v>2020</v>
      </c>
      <c r="AB109" s="48">
        <f t="shared" si="66"/>
        <v>2021</v>
      </c>
      <c r="AC109" s="48">
        <f t="shared" si="66"/>
        <v>2022</v>
      </c>
      <c r="AD109" s="48">
        <f t="shared" si="66"/>
        <v>2023</v>
      </c>
      <c r="AE109" s="48">
        <f t="shared" si="66"/>
        <v>2024</v>
      </c>
      <c r="AF109" s="48">
        <f t="shared" si="66"/>
        <v>2025</v>
      </c>
      <c r="AG109" s="48">
        <f t="shared" si="66"/>
        <v>2026</v>
      </c>
      <c r="AH109" s="48">
        <f t="shared" si="66"/>
        <v>2027</v>
      </c>
      <c r="AI109" s="48">
        <f t="shared" si="66"/>
        <v>2028</v>
      </c>
      <c r="AJ109" s="48">
        <f t="shared" si="66"/>
        <v>2029</v>
      </c>
      <c r="AK109" s="48">
        <f t="shared" si="66"/>
        <v>2030</v>
      </c>
      <c r="AL109" s="48">
        <f t="shared" si="66"/>
        <v>2031</v>
      </c>
      <c r="AM109" s="48">
        <f t="shared" si="66"/>
        <v>2032</v>
      </c>
      <c r="AN109" s="48">
        <f t="shared" si="66"/>
        <v>2033</v>
      </c>
      <c r="AO109" s="48">
        <f t="shared" si="66"/>
        <v>2034</v>
      </c>
      <c r="AP109" s="48">
        <f t="shared" si="66"/>
        <v>2035</v>
      </c>
      <c r="AQ109" s="48">
        <f t="shared" si="66"/>
        <v>2036</v>
      </c>
      <c r="AR109" s="48">
        <f t="shared" si="66"/>
        <v>2037</v>
      </c>
      <c r="AS109" s="48">
        <f t="shared" si="66"/>
        <v>2038</v>
      </c>
      <c r="AT109" s="48">
        <f t="shared" si="66"/>
        <v>2039</v>
      </c>
      <c r="AU109" s="48">
        <f t="shared" si="66"/>
        <v>2040</v>
      </c>
      <c r="AV109" s="48">
        <f t="shared" si="66"/>
        <v>2041</v>
      </c>
      <c r="AW109" s="48">
        <f t="shared" si="66"/>
        <v>2042</v>
      </c>
      <c r="AX109" s="48">
        <f t="shared" si="66"/>
        <v>2043</v>
      </c>
      <c r="AY109" s="48">
        <f t="shared" si="66"/>
        <v>2044</v>
      </c>
      <c r="AZ109" s="48">
        <f t="shared" si="66"/>
        <v>2045</v>
      </c>
      <c r="BA109" s="48">
        <f t="shared" si="66"/>
        <v>2046</v>
      </c>
      <c r="BB109" s="48">
        <f t="shared" si="66"/>
        <v>2047</v>
      </c>
      <c r="BC109" s="48">
        <f t="shared" si="66"/>
        <v>2048</v>
      </c>
      <c r="BD109" s="48">
        <f>BD3</f>
        <v>2049</v>
      </c>
      <c r="BE109" s="48">
        <f>BE3</f>
        <v>2050</v>
      </c>
    </row>
    <row r="110" spans="1:57" x14ac:dyDescent="0.2">
      <c r="A110" s="49" t="s">
        <v>49</v>
      </c>
      <c r="B110" s="54">
        <f>'[1]Mexico Soy Complex'!D$32*2204.622/1000</f>
        <v>22.046219999999998</v>
      </c>
      <c r="C110" s="54">
        <f>'[1]Mexico Soy Complex'!E$32*2204.622/1000</f>
        <v>15.432354</v>
      </c>
      <c r="D110" s="54">
        <f>'[1]Mexico Soy Complex'!F$32*2204.622/1000</f>
        <v>15.432354</v>
      </c>
      <c r="E110" s="54">
        <f>'[1]Mexico Soy Complex'!G$32*2204.622/1000</f>
        <v>11.023109999999999</v>
      </c>
      <c r="F110" s="54">
        <f>'[1]Mexico Soy Complex'!H$32*2204.622/1000</f>
        <v>13.227732</v>
      </c>
      <c r="G110" s="54">
        <f>'[1]Mexico Soy Complex'!I$32*2204.622/1000</f>
        <v>33.069329999999994</v>
      </c>
      <c r="H110" s="54">
        <f>'[1]Mexico Soy Complex'!J$32*2204.622/1000</f>
        <v>55.115549999999999</v>
      </c>
      <c r="I110" s="54">
        <f>'[1]Mexico Soy Complex'!K$32*2204.622/1000</f>
        <v>251.326908</v>
      </c>
      <c r="J110" s="54">
        <f>'[1]Mexico Soy Complex'!L$32*2204.622/1000</f>
        <v>297.62396999999999</v>
      </c>
      <c r="K110" s="54">
        <f>'[1]Mexico Soy Complex'!M$32*2204.622/1000</f>
        <v>328.48867799999994</v>
      </c>
      <c r="L110" s="54">
        <f>'[1]Mexico Soy Complex'!N$32*2204.622/1000</f>
        <v>328.48867799999994</v>
      </c>
      <c r="M110" s="54">
        <f>'[1]Mexico Soy Complex'!O$32*2204.622/1000</f>
        <v>326.28405599999996</v>
      </c>
      <c r="N110" s="54">
        <f>'[1]Mexico Soy Complex'!P$32*2204.622/1000</f>
        <v>242.50841999999997</v>
      </c>
      <c r="O110" s="54">
        <f>'[1]Mexico Soy Complex'!Q$32*2204.622/1000</f>
        <v>308.64707999999996</v>
      </c>
      <c r="P110" s="54">
        <f>'[1]Mexico Soy Complex'!R$32*2204.622/1000</f>
        <v>101.412612</v>
      </c>
      <c r="Q110" s="54">
        <f>'[1]Mexico Soy Complex'!S$32*2204.622/1000</f>
        <v>8.8184879999999986</v>
      </c>
      <c r="R110" s="54">
        <f>'[1]Mexico Soy Complex'!T$32*2204.622/1000</f>
        <v>363.76262999999994</v>
      </c>
      <c r="S110" s="54">
        <f>'[1]Mexico Soy Complex'!U$32*2204.622/1000</f>
        <v>260.14539600000001</v>
      </c>
      <c r="T110" s="54">
        <f>'[1]Mexico Soy Complex'!V$32*2204.622/1000</f>
        <v>222.666822</v>
      </c>
      <c r="U110" s="54">
        <f>'[1]Mexico Soy Complex'!W$32*2204.622/1000</f>
        <v>249.122286</v>
      </c>
      <c r="V110" s="54">
        <f>'[1]Mexico Soy Complex'!X$32*2204.622/1000</f>
        <v>324.07943399999994</v>
      </c>
      <c r="W110" s="54">
        <f>'[1]Mexico Soy Complex'!Y$32*2204.622/1000</f>
        <v>416.67355799999996</v>
      </c>
      <c r="X110" s="54">
        <f>'[1]Mexico Soy Complex'!Z$32*2204.622/1000</f>
        <v>440.92439999999999</v>
      </c>
      <c r="Y110" s="54">
        <f>'[1]Mexico Soy Complex'!Z$386*2204.622/1000</f>
        <v>469.41489969230776</v>
      </c>
      <c r="Z110" s="54">
        <f>'[1]Mexico Soy Complex'!AA$386*2204.622/1000</f>
        <v>581.68103538461548</v>
      </c>
      <c r="AA110" s="54">
        <f>'[1]Mexico Soy Complex'!AB$386*2204.622/1000</f>
        <v>620.00754092307704</v>
      </c>
      <c r="AB110" s="54">
        <f>'[1]Mexico Soy Complex'!AC$386*2204.622/1000</f>
        <v>502.65381600000001</v>
      </c>
      <c r="AC110" s="54">
        <f>'[1]Mexico Soy Complex'!AD$386*2204.622/1000</f>
        <v>323.57067507692307</v>
      </c>
      <c r="AD110" s="54">
        <f>'[1]Mexico Soy Complex'!AE$386*2204.622/1000</f>
        <v>310.34294307692306</v>
      </c>
      <c r="AE110" s="54">
        <f>'[1]Mexico Soy Complex'!AF$386*2204.622/1000</f>
        <v>321.36605307692309</v>
      </c>
      <c r="AF110" s="54">
        <f>'[1]Mexico Soy Complex'!AG$386*2204.622/1000</f>
        <v>330.69329999999997</v>
      </c>
      <c r="AG110" s="54">
        <f>'[1]Mexico Soy Complex'!AH$386*2204.622/1000</f>
        <v>330.69329999999997</v>
      </c>
      <c r="AH110" s="54">
        <f>'[1]Mexico Soy Complex'!AI$386*2204.622/1000</f>
        <v>330.69329999999997</v>
      </c>
      <c r="AI110" s="54">
        <f>'[1]Mexico Soy Complex'!AJ$386*2204.622/1000</f>
        <v>330.69329999999997</v>
      </c>
      <c r="AJ110" s="54">
        <f>'[1]Mexico Soy Complex'!AK$386*2204.622/1000</f>
        <v>330.69329999999997</v>
      </c>
      <c r="AK110" s="54">
        <f>'[1]Mexico Soy Complex'!AL$386*2204.622/1000</f>
        <v>330.69329999999997</v>
      </c>
      <c r="AL110" s="54">
        <f>'[1]Mexico Soy Complex'!AM$386*2204.622/1000</f>
        <v>330.69329999999997</v>
      </c>
      <c r="AM110" s="54">
        <f>'[1]Mexico Soy Complex'!AN$386*2204.622/1000</f>
        <v>330.69329999999997</v>
      </c>
      <c r="AN110" s="54">
        <f>'[1]Mexico Soy Complex'!AO$386*2204.622/1000</f>
        <v>330.69329999999997</v>
      </c>
      <c r="AO110" s="54">
        <f>'[1]Mexico Soy Complex'!AP$386*2204.622/1000</f>
        <v>330.69329999999997</v>
      </c>
      <c r="AP110" s="54">
        <f>'[1]Mexico Soy Complex'!AQ$386*2204.622/1000</f>
        <v>330.69329999999997</v>
      </c>
      <c r="AQ110" s="54">
        <f>'[1]Mexico Soy Complex'!AR$386*2204.622/1000</f>
        <v>330.69329999999997</v>
      </c>
      <c r="AR110" s="54">
        <f>'[1]Mexico Soy Complex'!AS$386*2204.622/1000</f>
        <v>330.69329999999997</v>
      </c>
      <c r="AS110" s="54">
        <f>'[1]Mexico Soy Complex'!AT$386*2204.622/1000</f>
        <v>330.69329999999997</v>
      </c>
      <c r="AT110" s="54">
        <f>'[1]Mexico Soy Complex'!AU$386*2204.622/1000</f>
        <v>330.69329999999997</v>
      </c>
      <c r="AU110" s="54">
        <f>'[1]Mexico Soy Complex'!AV$386*2204.622/1000</f>
        <v>330.69329999999997</v>
      </c>
      <c r="AV110" s="54">
        <f>'[1]Mexico Soy Complex'!AW$386*2204.622/1000</f>
        <v>330.69329999999997</v>
      </c>
      <c r="AW110" s="54">
        <f>'[1]Mexico Soy Complex'!AX$386*2204.622/1000</f>
        <v>330.69329999999997</v>
      </c>
      <c r="AX110" s="54">
        <f>'[1]Mexico Soy Complex'!AY$386*2204.622/1000</f>
        <v>330.69329999999997</v>
      </c>
      <c r="AY110" s="54">
        <f>'[1]Mexico Soy Complex'!AZ$386*2204.622/1000</f>
        <v>330.69329999999997</v>
      </c>
      <c r="AZ110" s="54">
        <f>'[1]Mexico Soy Complex'!BA$386*2204.622/1000</f>
        <v>330.69329999999997</v>
      </c>
      <c r="BA110" s="54">
        <f>'[1]Mexico Soy Complex'!BB$386*2204.622/1000</f>
        <v>330.69329999999997</v>
      </c>
      <c r="BB110" s="54">
        <f>'[1]Mexico Soy Complex'!BC$386*2204.622/1000</f>
        <v>330.69329999999997</v>
      </c>
      <c r="BC110" s="54">
        <f>'[1]Mexico Soy Complex'!BD$386*2204.622/1000</f>
        <v>330.69329999999997</v>
      </c>
      <c r="BD110" s="54">
        <f>'[1]Mexico Soy Complex'!BE$386*2204.622/1000</f>
        <v>330.69329999999997</v>
      </c>
      <c r="BE110" s="54">
        <f>'[1]Mexico Soy Complex'!BF$386*2204.622/1000</f>
        <v>330.69329999999997</v>
      </c>
    </row>
    <row r="111" spans="1:57" x14ac:dyDescent="0.2">
      <c r="A111" s="49" t="s">
        <v>50</v>
      </c>
      <c r="B111" s="54">
        <f>'[1]Mexico Soy Complex'!D$33*2204.622/1000</f>
        <v>912.31152564102547</v>
      </c>
      <c r="C111" s="54">
        <f>'[1]Mexico Soy Complex'!E$33*2204.622/1000</f>
        <v>1006.8401897435896</v>
      </c>
      <c r="D111" s="54">
        <f>'[1]Mexico Soy Complex'!F$33*2204.622/1000</f>
        <v>1347.5830487179487</v>
      </c>
      <c r="E111" s="54">
        <f>'[1]Mexico Soy Complex'!G$33*2204.622/1000</f>
        <v>1479.48351025641</v>
      </c>
      <c r="F111" s="54">
        <f>'[1]Mexico Soy Complex'!H$33*2204.622/1000</f>
        <v>1534.4420358974357</v>
      </c>
      <c r="G111" s="54">
        <f>'[1]Mexico Soy Complex'!I$33*2204.622/1000</f>
        <v>1747.6811153846154</v>
      </c>
      <c r="H111" s="54">
        <f>'[1]Mexico Soy Complex'!J$33*2204.622/1000</f>
        <v>1785.0529128205123</v>
      </c>
      <c r="I111" s="54">
        <f>'[1]Mexico Soy Complex'!K$33*2204.622/1000</f>
        <v>1703.7142948717942</v>
      </c>
      <c r="J111" s="54">
        <f>'[1]Mexico Soy Complex'!L$33*2204.622/1000</f>
        <v>1565.2188102564096</v>
      </c>
      <c r="K111" s="54">
        <f>'[1]Mexico Soy Complex'!M$33*2204.622/1000</f>
        <v>1461.8967820512817</v>
      </c>
      <c r="L111" s="54">
        <f>'[1]Mexico Soy Complex'!N$33*2204.622/1000</f>
        <v>1461.8967820512817</v>
      </c>
      <c r="M111" s="54">
        <f>'[1]Mexico Soy Complex'!O$33*2204.622/1000</f>
        <v>1494.8718974358972</v>
      </c>
      <c r="N111" s="54">
        <f>'[1]Mexico Soy Complex'!P$33*2204.622/1000</f>
        <v>1453.1034179487183</v>
      </c>
      <c r="O111" s="54">
        <f>'[1]Mexico Soy Complex'!Q$33*2204.622/1000</f>
        <v>1413.5332794871795</v>
      </c>
      <c r="P111" s="54">
        <f>'[1]Mexico Soy Complex'!R$33*2204.622/1000</f>
        <v>1413.5332794871795</v>
      </c>
      <c r="Q111" s="54">
        <f>'[1]Mexico Soy Complex'!S$33*2204.622/1000</f>
        <v>1424.5249846153843</v>
      </c>
      <c r="R111" s="54">
        <f>'[1]Mexico Soy Complex'!T$33*2204.622/1000</f>
        <v>1444.3100538461536</v>
      </c>
      <c r="S111" s="54">
        <f>'[1]Mexico Soy Complex'!U$33*2204.622/1000</f>
        <v>1435.5166897435893</v>
      </c>
      <c r="T111" s="54">
        <f>'[1]Mexico Soy Complex'!V$33*2204.622/1000</f>
        <v>1582.8055384615382</v>
      </c>
      <c r="U111" s="54">
        <f>'[1]Mexico Soy Complex'!W$33*2204.622/1000</f>
        <v>1637.7640641025635</v>
      </c>
      <c r="V111" s="54">
        <f>'[1]Mexico Soy Complex'!X$33*2204.622/1000</f>
        <v>1725.6977051282047</v>
      </c>
      <c r="W111" s="54">
        <f>'[1]Mexico Soy Complex'!Y$33*2204.622/1000</f>
        <v>1945.5318076923072</v>
      </c>
      <c r="X111" s="54">
        <f>'[1]Mexico Soy Complex'!Z$33*2204.622/1000</f>
        <v>2209.3327307692307</v>
      </c>
      <c r="Y111" s="54">
        <f>SUM('[1]Mexico Soy Complex'!Z$211:Z$219,'[1]Mexico Soy Complex'!AA$208:AA$210)*2204.622/1000</f>
        <v>2280.9264198688343</v>
      </c>
      <c r="Z111" s="54">
        <f>SUM('[1]Mexico Soy Complex'!AA$211:AA$219,'[1]Mexico Soy Complex'!AB$208:AB$210)*2204.622/1000</f>
        <v>2481.3490469680246</v>
      </c>
      <c r="AA111" s="54">
        <f>SUM('[1]Mexico Soy Complex'!AB$211:AB$219,'[1]Mexico Soy Complex'!AC$208:AC$210)*2204.622/1000</f>
        <v>2459.433762449893</v>
      </c>
      <c r="AB111" s="54">
        <f>SUM('[1]Mexico Soy Complex'!AC$211:AC$219,'[1]Mexico Soy Complex'!AD$208:AD$210)*2204.622/1000</f>
        <v>2531.2282364573516</v>
      </c>
      <c r="AC111" s="54">
        <f>SUM('[1]Mexico Soy Complex'!AD$211:AD$219,'[1]Mexico Soy Complex'!AE$208:AE$210)*2204.622/1000</f>
        <v>2596.3370956298681</v>
      </c>
      <c r="AD111" s="54">
        <f>SUM('[1]Mexico Soy Complex'!AE$211:AE$219,'[1]Mexico Soy Complex'!AF$208:AF$210)*2204.622/1000</f>
        <v>2650.5687802542529</v>
      </c>
      <c r="AE111" s="54">
        <f>SUM('[1]Mexico Soy Complex'!AF$211:AF$219,'[1]Mexico Soy Complex'!AG$208:AG$210)*2204.622/1000</f>
        <v>2675.9351242574126</v>
      </c>
      <c r="AF111" s="54">
        <f>SUM('[1]Mexico Soy Complex'!AG$211:AG$219,'[1]Mexico Soy Complex'!AH$208:AH$210)*2204.622/1000</f>
        <v>2684.8871970153791</v>
      </c>
      <c r="AG111" s="54">
        <f>SUM('[1]Mexico Soy Complex'!AH$211:AH$219,'[1]Mexico Soy Complex'!AI$208:AI$210)*2204.622/1000</f>
        <v>2702.2308412853999</v>
      </c>
      <c r="AH111" s="54">
        <f>SUM('[1]Mexico Soy Complex'!AI$211:AI$219,'[1]Mexico Soy Complex'!AJ$208:AJ$210)*2204.622/1000</f>
        <v>2735.5819835478769</v>
      </c>
      <c r="AI111" s="54">
        <f>SUM('[1]Mexico Soy Complex'!AJ$211:AJ$219,'[1]Mexico Soy Complex'!AK$208:AK$210)*2204.622/1000</f>
        <v>2745.5642994898676</v>
      </c>
      <c r="AJ111" s="54">
        <f>SUM('[1]Mexico Soy Complex'!AK$211:AK$219,'[1]Mexico Soy Complex'!AL$208:AL$210)*2204.622/1000</f>
        <v>2763.1917936751629</v>
      </c>
      <c r="AK111" s="54">
        <f>SUM('[1]Mexico Soy Complex'!AL$211:AL$219,'[1]Mexico Soy Complex'!AM$208:AM$210)*2204.622/1000</f>
        <v>2796.2271345071722</v>
      </c>
      <c r="AL111" s="54">
        <f>SUM('[1]Mexico Soy Complex'!AM$211:AM$219,'[1]Mexico Soy Complex'!AN$208:AN$210)*2204.622/1000</f>
        <v>2805.5305239865879</v>
      </c>
      <c r="AM111" s="54">
        <f>SUM('[1]Mexico Soy Complex'!AN$211:AN$219,'[1]Mexico Soy Complex'!AO$208:AO$210)*2204.622/1000</f>
        <v>2822.0277662757435</v>
      </c>
      <c r="AN111" s="54">
        <f>SUM('[1]Mexico Soy Complex'!AO$211:AO$219,'[1]Mexico Soy Complex'!AP$208:AP$210)*2204.622/1000</f>
        <v>2853.3332741626937</v>
      </c>
      <c r="AO111" s="54">
        <f>SUM('[1]Mexico Soy Complex'!AP$211:AP$219,'[1]Mexico Soy Complex'!AQ$208:AQ$210)*2204.622/1000</f>
        <v>2859.1475263597758</v>
      </c>
      <c r="AP111" s="54">
        <f>SUM('[1]Mexico Soy Complex'!AQ$211:AQ$219,'[1]Mexico Soy Complex'!AR$208:AR$210)*2204.622/1000</f>
        <v>2870.534525129091</v>
      </c>
      <c r="AQ111" s="54">
        <f>SUM('[1]Mexico Soy Complex'!AR$211:AR$219,'[1]Mexico Soy Complex'!AS$208:AS$210)*2204.622/1000</f>
        <v>2897.8244268817411</v>
      </c>
      <c r="AR111" s="54">
        <f>SUM('[1]Mexico Soy Complex'!AS$211:AS$219,'[1]Mexico Soy Complex'!AT$208:AT$210)*2204.622/1000</f>
        <v>2907.2843772165893</v>
      </c>
      <c r="AS111" s="54">
        <f>SUM('[1]Mexico Soy Complex'!AT$211:AT$219,'[1]Mexico Soy Complex'!AU$208:AU$210)*2204.622/1000</f>
        <v>2924.8540481987293</v>
      </c>
      <c r="AT111" s="54">
        <f>SUM('[1]Mexico Soy Complex'!AU$211:AU$219,'[1]Mexico Soy Complex'!AV$208:AV$210)*2204.622/1000</f>
        <v>2958.7635868591815</v>
      </c>
      <c r="AU111" s="54">
        <f>SUM('[1]Mexico Soy Complex'!AV$211:AV$219,'[1]Mexico Soy Complex'!AW$208:AW$210)*2204.622/1000</f>
        <v>2969.0391968102699</v>
      </c>
      <c r="AV111" s="54">
        <f>SUM('[1]Mexico Soy Complex'!AW$211:AW$219,'[1]Mexico Soy Complex'!AX$208:AX$210)*2204.622/1000</f>
        <v>2978.6020599654685</v>
      </c>
      <c r="AW111" s="54">
        <f>SUM('[1]Mexico Soy Complex'!AX$211:AX$219,'[1]Mexico Soy Complex'!AY$208:AY$210)*2204.622/1000</f>
        <v>2987.4141317947851</v>
      </c>
      <c r="AX111" s="54">
        <f>SUM('[1]Mexico Soy Complex'!AY$211:AY$219,'[1]Mexico Soy Complex'!AZ$208:AZ$210)*2204.622/1000</f>
        <v>2995.5658400829248</v>
      </c>
      <c r="AY111" s="54">
        <f>SUM('[1]Mexico Soy Complex'!AZ$211:AZ$219,'[1]Mexico Soy Complex'!BA$208:BA$210)*2204.622/1000</f>
        <v>3003.7029669591766</v>
      </c>
      <c r="AZ111" s="54">
        <f>SUM('[1]Mexico Soy Complex'!BA$211:BA$219,'[1]Mexico Soy Complex'!BB$208:BB$210)*2204.622/1000</f>
        <v>3011.7231235105005</v>
      </c>
      <c r="BA111" s="54">
        <f>SUM('[1]Mexico Soy Complex'!BB$211:BB$219,'[1]Mexico Soy Complex'!BC$208:BC$210)*2204.622/1000</f>
        <v>3019.7182122184081</v>
      </c>
      <c r="BB111" s="54">
        <f>SUM('[1]Mexico Soy Complex'!BC$211:BC$219,'[1]Mexico Soy Complex'!BD$208:BD$210)*2204.622/1000</f>
        <v>3027.7923868565531</v>
      </c>
      <c r="BC111" s="54">
        <f>SUM('[1]Mexico Soy Complex'!BD$211:BD$219,'[1]Mexico Soy Complex'!BE$208:BE$210)*2204.622/1000</f>
        <v>3035.9854847941642</v>
      </c>
      <c r="BD111" s="54">
        <f>SUM('[1]Mexico Soy Complex'!BE$211:BE$219,'[1]Mexico Soy Complex'!BF$208:BF$210)*2204.622/1000</f>
        <v>3044.3498612733733</v>
      </c>
      <c r="BE111" s="54">
        <f>SUM('[1]Mexico Soy Complex'!BF$211:BF$219,'[1]Mexico Soy Complex'!BG$208:BG$210)*2204.622/1000</f>
        <v>3052.9308177407725</v>
      </c>
    </row>
    <row r="112" spans="1:57" x14ac:dyDescent="0.2">
      <c r="A112" s="49" t="s">
        <v>51</v>
      </c>
      <c r="B112" s="54">
        <f>'[1]Mexico Soy Complex'!D$34*2204.622/1000</f>
        <v>134.70681344400003</v>
      </c>
      <c r="C112" s="54">
        <f>'[1]Mexico Soy Complex'!E$34*2204.622/1000</f>
        <v>241.62216195600001</v>
      </c>
      <c r="D112" s="54">
        <f>'[1]Mexico Soy Complex'!F$34*2204.622/1000</f>
        <v>220.42913066999998</v>
      </c>
      <c r="E112" s="54">
        <f>'[1]Mexico Soy Complex'!G$34*2204.622/1000</f>
        <v>229.56728885999999</v>
      </c>
      <c r="F112" s="54">
        <f>'[1]Mexico Soy Complex'!H$34*2204.622/1000</f>
        <v>260.92362756599999</v>
      </c>
      <c r="G112" s="54">
        <f>'[1]Mexico Soy Complex'!I$34*2204.622/1000</f>
        <v>182.68379740800003</v>
      </c>
      <c r="H112" s="54">
        <f>'[1]Mexico Soy Complex'!J$34*2204.622/1000</f>
        <v>381.82068880199989</v>
      </c>
      <c r="I112" s="54">
        <f>'[1]Mexico Soy Complex'!K$34*2204.622/1000</f>
        <v>397.42720793999996</v>
      </c>
      <c r="J112" s="54">
        <f>'[1]Mexico Soy Complex'!L$34*2204.622/1000</f>
        <v>187.33554982799998</v>
      </c>
      <c r="K112" s="54">
        <f>'[1]Mexico Soy Complex'!M$34*2204.622/1000</f>
        <v>348.60364912799997</v>
      </c>
      <c r="L112" s="54">
        <f>'[1]Mexico Soy Complex'!N$34*2204.622/1000</f>
        <v>256.79877980399993</v>
      </c>
      <c r="M112" s="54">
        <f>'[1]Mexico Soy Complex'!O$34*2204.622/1000</f>
        <v>313.79928161400005</v>
      </c>
      <c r="N112" s="54">
        <f>'[1]Mexico Soy Complex'!P$34*2204.622/1000</f>
        <v>521.07563743200001</v>
      </c>
      <c r="O112" s="54">
        <f>'[1]Mexico Soy Complex'!Q$34*2204.622/1000</f>
        <v>359.68407930000001</v>
      </c>
      <c r="P112" s="54">
        <f>'[1]Mexico Soy Complex'!R$34*2204.622/1000</f>
        <v>437.36834471399993</v>
      </c>
      <c r="Q112" s="54">
        <f>'[1]Mexico Soy Complex'!S$34*2204.622/1000</f>
        <v>387.6461819747999</v>
      </c>
      <c r="R112" s="54">
        <f>'[1]Mexico Soy Complex'!T$34*2204.622/1000</f>
        <v>337.00954202999998</v>
      </c>
      <c r="S112" s="54">
        <f>'[1]Mexico Soy Complex'!U$34*2204.622/1000</f>
        <v>430.61999677200009</v>
      </c>
      <c r="T112" s="54">
        <f>'[1]Mexico Soy Complex'!V$34*2204.622/1000</f>
        <v>433.30743099</v>
      </c>
      <c r="U112" s="54">
        <f>'[1]Mexico Soy Complex'!W$34*2204.622/1000</f>
        <v>569.59716302999993</v>
      </c>
      <c r="V112" s="54">
        <f>'[1]Mexico Soy Complex'!X$34*2204.622/1000</f>
        <v>628.80890070599992</v>
      </c>
      <c r="W112" s="54">
        <f>'[1]Mexico Soy Complex'!Y$34*2204.622/1000</f>
        <v>562.513399487676</v>
      </c>
      <c r="X112" s="54">
        <f>'[1]Mexico Soy Complex'!Z$34*2204.622/1000</f>
        <v>399.92797019939405</v>
      </c>
      <c r="Y112" s="54">
        <f>SUM('[1]Mexico Soy Complex'!Z$259:Z$267,'[1]Mexico Soy Complex'!AA$256:AA$258)*2204.622/1000</f>
        <v>383.4456252886979</v>
      </c>
      <c r="Z112" s="54">
        <f>SUM('[1]Mexico Soy Complex'!AA$259:AA$267,'[1]Mexico Soy Complex'!AB$256:AB$258)*2204.622/1000</f>
        <v>324.08315099269197</v>
      </c>
      <c r="AA112" s="54">
        <f>SUM('[1]Mexico Soy Complex'!AB$259:AB$267,'[1]Mexico Soy Complex'!AC$256:AC$258)*2204.622/1000</f>
        <v>287.52483471717602</v>
      </c>
      <c r="AB112" s="54">
        <f>SUM('[1]Mexico Soy Complex'!AC$259:AC$267,'[1]Mexico Soy Complex'!AD$256:AD$258)*2204.622/1000</f>
        <v>212.2067724588</v>
      </c>
      <c r="AC112" s="54">
        <f>SUM('[1]Mexico Soy Complex'!AD$259:AD$267,'[1]Mexico Soy Complex'!AE$256:AE$258)*2204.622/1000</f>
        <v>241.77680516618997</v>
      </c>
      <c r="AD112" s="54">
        <f>SUM('[1]Mexico Soy Complex'!AE$259:AE$267,'[1]Mexico Soy Complex'!AF$256:AF$258)*2204.622/1000</f>
        <v>362.27498793620418</v>
      </c>
      <c r="AE112" s="54">
        <f>SUM('[1]Mexico Soy Complex'!AF$259:AF$267,'[1]Mexico Soy Complex'!AG$256:AG$258)*2204.622/1000</f>
        <v>382.69389966560937</v>
      </c>
      <c r="AF112" s="54">
        <f>SUM('[1]Mexico Soy Complex'!AG$259:AG$267,'[1]Mexico Soy Complex'!AH$256:AH$258)*2204.622/1000</f>
        <v>422.24060341703409</v>
      </c>
      <c r="AG112" s="54">
        <f>SUM('[1]Mexico Soy Complex'!AH$259:AH$267,'[1]Mexico Soy Complex'!AI$256:AI$258)*2204.622/1000</f>
        <v>482.87858533785527</v>
      </c>
      <c r="AH112" s="54">
        <f>SUM('[1]Mexico Soy Complex'!AI$259:AI$267,'[1]Mexico Soy Complex'!AJ$256:AJ$258)*2204.622/1000</f>
        <v>533.51644228144642</v>
      </c>
      <c r="AI112" s="54">
        <f>SUM('[1]Mexico Soy Complex'!AJ$259:AJ$267,'[1]Mexico Soy Complex'!AK$256:AK$258)*2204.622/1000</f>
        <v>588.01853302992777</v>
      </c>
      <c r="AJ112" s="54">
        <f>SUM('[1]Mexico Soy Complex'!AK$259:AK$267,'[1]Mexico Soy Complex'!AL$256:AL$258)*2204.622/1000</f>
        <v>638.77157303404533</v>
      </c>
      <c r="AK112" s="54">
        <f>SUM('[1]Mexico Soy Complex'!AL$259:AL$267,'[1]Mexico Soy Complex'!AM$256:AM$258)*2204.622/1000</f>
        <v>659.7455073591226</v>
      </c>
      <c r="AL112" s="54">
        <f>SUM('[1]Mexico Soy Complex'!AM$259:AM$267,'[1]Mexico Soy Complex'!AN$256:AN$258)*2204.622/1000</f>
        <v>722.17823559560372</v>
      </c>
      <c r="AM112" s="54">
        <f>SUM('[1]Mexico Soy Complex'!AN$259:AN$267,'[1]Mexico Soy Complex'!AO$256:AO$258)*2204.622/1000</f>
        <v>768.68152955987489</v>
      </c>
      <c r="AN112" s="54">
        <f>SUM('[1]Mexico Soy Complex'!AO$259:AO$267,'[1]Mexico Soy Complex'!AP$256:AP$258)*2204.622/1000</f>
        <v>808.90376721122084</v>
      </c>
      <c r="AO112" s="54">
        <f>SUM('[1]Mexico Soy Complex'!AP$259:AP$267,'[1]Mexico Soy Complex'!AQ$256:AQ$258)*2204.622/1000</f>
        <v>866.58813942522454</v>
      </c>
      <c r="AP112" s="54">
        <f>SUM('[1]Mexico Soy Complex'!AQ$259:AQ$267,'[1]Mexico Soy Complex'!AR$256:AR$258)*2204.622/1000</f>
        <v>923.99416382217737</v>
      </c>
      <c r="AQ112" s="54">
        <f>SUM('[1]Mexico Soy Complex'!AR$259:AR$267,'[1]Mexico Soy Complex'!AS$256:AS$258)*2204.622/1000</f>
        <v>961.84547261980549</v>
      </c>
      <c r="AR112" s="54">
        <f>SUM('[1]Mexico Soy Complex'!AS$259:AS$267,'[1]Mexico Soy Complex'!AT$256:AT$258)*2204.622/1000</f>
        <v>1018.3568791231079</v>
      </c>
      <c r="AS112" s="54">
        <f>SUM('[1]Mexico Soy Complex'!AT$259:AT$267,'[1]Mexico Soy Complex'!AU$256:AU$258)*2204.622/1000</f>
        <v>1066.8798812833923</v>
      </c>
      <c r="AT112" s="54">
        <f>SUM('[1]Mexico Soy Complex'!AU$259:AU$267,'[1]Mexico Soy Complex'!AV$256:AV$258)*2204.622/1000</f>
        <v>1109.0924514534343</v>
      </c>
      <c r="AU112" s="54">
        <f>SUM('[1]Mexico Soy Complex'!AV$259:AV$267,'[1]Mexico Soy Complex'!AW$256:AW$258)*2204.622/1000</f>
        <v>1175.0639098284162</v>
      </c>
      <c r="AV112" s="54">
        <f>SUM('[1]Mexico Soy Complex'!AW$259:AW$267,'[1]Mexico Soy Complex'!AX$256:AX$258)*2204.622/1000</f>
        <v>1241.790018376742</v>
      </c>
      <c r="AW112" s="54">
        <f>SUM('[1]Mexico Soy Complex'!AX$259:AX$267,'[1]Mexico Soy Complex'!AY$256:AY$258)*2204.622/1000</f>
        <v>1310.360982841607</v>
      </c>
      <c r="AX112" s="54">
        <f>SUM('[1]Mexico Soy Complex'!AY$259:AY$267,'[1]Mexico Soy Complex'!AZ$256:AZ$258)*2204.622/1000</f>
        <v>1379.6898432932719</v>
      </c>
      <c r="AY112" s="54">
        <f>SUM('[1]Mexico Soy Complex'!AZ$259:AZ$267,'[1]Mexico Soy Complex'!BA$256:BA$258)*2204.622/1000</f>
        <v>1448.0125815474191</v>
      </c>
      <c r="AZ112" s="54">
        <f>SUM('[1]Mexico Soy Complex'!BA$259:BA$267,'[1]Mexico Soy Complex'!BB$256:BB$258)*2204.622/1000</f>
        <v>1517.2241485141355</v>
      </c>
      <c r="BA112" s="54">
        <f>SUM('[1]Mexico Soy Complex'!BB$259:BB$267,'[1]Mexico Soy Complex'!BC$256:BC$258)*2204.622/1000</f>
        <v>1589.2885365020011</v>
      </c>
      <c r="BB112" s="54">
        <f>SUM('[1]Mexico Soy Complex'!BC$259:BC$267,'[1]Mexico Soy Complex'!BD$256:BD$258)*2204.622/1000</f>
        <v>1669.4100101951421</v>
      </c>
      <c r="BC112" s="54">
        <f>SUM('[1]Mexico Soy Complex'!BD$259:BD$267,'[1]Mexico Soy Complex'!BE$256:BE$258)*2204.622/1000</f>
        <v>1749.4010599414439</v>
      </c>
      <c r="BD112" s="54">
        <f>SUM('[1]Mexico Soy Complex'!BE$259:BE$267,'[1]Mexico Soy Complex'!BF$256:BF$258)*2204.622/1000</f>
        <v>1829.239072669284</v>
      </c>
      <c r="BE112" s="54">
        <f>SUM('[1]Mexico Soy Complex'!BF$259:BF$267,'[1]Mexico Soy Complex'!BG$256:BG$258)*2204.622/1000</f>
        <v>1908.8108717974801</v>
      </c>
    </row>
    <row r="113" spans="1:57" x14ac:dyDescent="0.2">
      <c r="A113" s="49" t="s">
        <v>52</v>
      </c>
      <c r="B113" s="54">
        <f>SUM(B110:B112)</f>
        <v>1069.0645590850254</v>
      </c>
      <c r="C113" s="54">
        <f t="shared" ref="C113:X113" si="67">SUM(C110:C112)</f>
        <v>1263.8947056995896</v>
      </c>
      <c r="D113" s="54">
        <f t="shared" si="67"/>
        <v>1583.4445333879487</v>
      </c>
      <c r="E113" s="54">
        <f t="shared" si="67"/>
        <v>1720.0739091164101</v>
      </c>
      <c r="F113" s="54">
        <f t="shared" si="67"/>
        <v>1808.5933954634359</v>
      </c>
      <c r="G113" s="54">
        <f t="shared" si="67"/>
        <v>1963.4342427926154</v>
      </c>
      <c r="H113" s="54">
        <f t="shared" si="67"/>
        <v>2221.9891516225121</v>
      </c>
      <c r="I113" s="54">
        <f t="shared" si="67"/>
        <v>2352.468410811794</v>
      </c>
      <c r="J113" s="54">
        <f t="shared" si="67"/>
        <v>2050.1783300844095</v>
      </c>
      <c r="K113" s="54">
        <f t="shared" si="67"/>
        <v>2138.9891091792815</v>
      </c>
      <c r="L113" s="54">
        <f t="shared" si="67"/>
        <v>2047.1842398552815</v>
      </c>
      <c r="M113" s="54">
        <f t="shared" si="67"/>
        <v>2134.9552350498971</v>
      </c>
      <c r="N113" s="54">
        <f t="shared" si="67"/>
        <v>2216.6874753807183</v>
      </c>
      <c r="O113" s="54">
        <f t="shared" si="67"/>
        <v>2081.8644387871796</v>
      </c>
      <c r="P113" s="54">
        <f t="shared" si="67"/>
        <v>1952.3142362011795</v>
      </c>
      <c r="Q113" s="54">
        <f t="shared" si="67"/>
        <v>1820.989654590184</v>
      </c>
      <c r="R113" s="54">
        <f t="shared" si="67"/>
        <v>2145.0822258761536</v>
      </c>
      <c r="S113" s="54">
        <f t="shared" si="67"/>
        <v>2126.2820825155891</v>
      </c>
      <c r="T113" s="54">
        <f t="shared" si="67"/>
        <v>2238.7797914515381</v>
      </c>
      <c r="U113" s="54">
        <f t="shared" si="67"/>
        <v>2456.4835131325635</v>
      </c>
      <c r="V113" s="54">
        <f t="shared" si="67"/>
        <v>2678.5860398342043</v>
      </c>
      <c r="W113" s="54">
        <f t="shared" si="67"/>
        <v>2924.7187651799832</v>
      </c>
      <c r="X113" s="54">
        <f t="shared" si="67"/>
        <v>3050.1851009686247</v>
      </c>
      <c r="Y113" s="54">
        <f>SUM(Y110:Y112)</f>
        <v>3133.78694484984</v>
      </c>
      <c r="Z113" s="54">
        <f t="shared" ref="Z113:BE113" si="68">SUM(Z110:Z112)</f>
        <v>3387.113233345332</v>
      </c>
      <c r="AA113" s="54">
        <f t="shared" si="68"/>
        <v>3366.9661380901462</v>
      </c>
      <c r="AB113" s="54">
        <f t="shared" si="68"/>
        <v>3246.0888249161517</v>
      </c>
      <c r="AC113" s="54">
        <f t="shared" si="68"/>
        <v>3161.6845758729814</v>
      </c>
      <c r="AD113" s="54">
        <f t="shared" si="68"/>
        <v>3323.1867112673799</v>
      </c>
      <c r="AE113" s="54">
        <f t="shared" si="68"/>
        <v>3379.995076999945</v>
      </c>
      <c r="AF113" s="54">
        <f t="shared" si="68"/>
        <v>3437.821100432413</v>
      </c>
      <c r="AG113" s="54">
        <f t="shared" si="68"/>
        <v>3515.8027266232552</v>
      </c>
      <c r="AH113" s="54">
        <f t="shared" si="68"/>
        <v>3599.7917258293232</v>
      </c>
      <c r="AI113" s="54">
        <f t="shared" si="68"/>
        <v>3664.2761325197953</v>
      </c>
      <c r="AJ113" s="54">
        <f t="shared" si="68"/>
        <v>3732.6566667092084</v>
      </c>
      <c r="AK113" s="54">
        <f t="shared" si="68"/>
        <v>3786.6659418662948</v>
      </c>
      <c r="AL113" s="54">
        <f t="shared" si="68"/>
        <v>3858.4020595821917</v>
      </c>
      <c r="AM113" s="54">
        <f t="shared" si="68"/>
        <v>3921.4025958356183</v>
      </c>
      <c r="AN113" s="54">
        <f t="shared" si="68"/>
        <v>3992.9303413739144</v>
      </c>
      <c r="AO113" s="54">
        <f t="shared" si="68"/>
        <v>4056.4289657850004</v>
      </c>
      <c r="AP113" s="54">
        <f t="shared" si="68"/>
        <v>4125.221988951268</v>
      </c>
      <c r="AQ113" s="54">
        <f t="shared" si="68"/>
        <v>4190.3631995015467</v>
      </c>
      <c r="AR113" s="54">
        <f t="shared" si="68"/>
        <v>4256.334556339697</v>
      </c>
      <c r="AS113" s="54">
        <f t="shared" si="68"/>
        <v>4322.4272294821212</v>
      </c>
      <c r="AT113" s="54">
        <f t="shared" si="68"/>
        <v>4398.5493383126159</v>
      </c>
      <c r="AU113" s="54">
        <f t="shared" si="68"/>
        <v>4474.7964066386858</v>
      </c>
      <c r="AV113" s="54">
        <f t="shared" si="68"/>
        <v>4551.0853783422099</v>
      </c>
      <c r="AW113" s="54">
        <f t="shared" si="68"/>
        <v>4628.4684146363925</v>
      </c>
      <c r="AX113" s="54">
        <f t="shared" si="68"/>
        <v>4705.9489833761963</v>
      </c>
      <c r="AY113" s="54">
        <f t="shared" si="68"/>
        <v>4782.4088485065959</v>
      </c>
      <c r="AZ113" s="54">
        <f t="shared" si="68"/>
        <v>4859.6405720246357</v>
      </c>
      <c r="BA113" s="54">
        <f t="shared" si="68"/>
        <v>4939.7000487204095</v>
      </c>
      <c r="BB113" s="54">
        <f t="shared" si="68"/>
        <v>5027.8956970516956</v>
      </c>
      <c r="BC113" s="54">
        <f t="shared" si="68"/>
        <v>5116.0798447356083</v>
      </c>
      <c r="BD113" s="54">
        <f t="shared" si="68"/>
        <v>5204.2822339426575</v>
      </c>
      <c r="BE113" s="54">
        <f t="shared" si="68"/>
        <v>5292.4349895382529</v>
      </c>
    </row>
    <row r="114" spans="1:57" x14ac:dyDescent="0.2">
      <c r="A114" s="56" t="s">
        <v>53</v>
      </c>
      <c r="B114" s="57">
        <f>B122-B121</f>
        <v>954.64908652902534</v>
      </c>
      <c r="C114" s="57">
        <f t="shared" ref="C114:X114" si="69">C122-C121</f>
        <v>1242.6487634855896</v>
      </c>
      <c r="D114" s="57">
        <f t="shared" si="69"/>
        <v>1565.7987388999486</v>
      </c>
      <c r="E114" s="57">
        <f t="shared" si="69"/>
        <v>1676.44443973641</v>
      </c>
      <c r="F114" s="57">
        <f t="shared" si="69"/>
        <v>1748.8613669954359</v>
      </c>
      <c r="G114" s="57">
        <f t="shared" si="69"/>
        <v>1897.1368500086153</v>
      </c>
      <c r="H114" s="57">
        <f t="shared" si="69"/>
        <v>1960.9707253105121</v>
      </c>
      <c r="I114" s="57">
        <f t="shared" si="69"/>
        <v>2032.5116199517938</v>
      </c>
      <c r="J114" s="57">
        <f t="shared" si="69"/>
        <v>1713.9734750844095</v>
      </c>
      <c r="K114" s="57">
        <f t="shared" si="69"/>
        <v>1807.7733137652815</v>
      </c>
      <c r="L114" s="57">
        <f t="shared" si="69"/>
        <v>1719.8772392472815</v>
      </c>
      <c r="M114" s="57">
        <f t="shared" si="69"/>
        <v>1891.8934549278972</v>
      </c>
      <c r="N114" s="57">
        <f t="shared" si="69"/>
        <v>1903.4680093527184</v>
      </c>
      <c r="O114" s="57">
        <f t="shared" si="69"/>
        <v>1977.7842341671794</v>
      </c>
      <c r="P114" s="57">
        <f t="shared" si="69"/>
        <v>1937.8122326851797</v>
      </c>
      <c r="Q114" s="57">
        <f t="shared" si="69"/>
        <v>1450.9416472681842</v>
      </c>
      <c r="R114" s="57">
        <f t="shared" si="69"/>
        <v>1875.4084535921538</v>
      </c>
      <c r="S114" s="57">
        <f t="shared" si="69"/>
        <v>1894.6622905735892</v>
      </c>
      <c r="T114" s="57">
        <f t="shared" si="69"/>
        <v>1981.227030923538</v>
      </c>
      <c r="U114" s="57">
        <f t="shared" si="69"/>
        <v>2125.0825294705637</v>
      </c>
      <c r="V114" s="57">
        <f t="shared" si="69"/>
        <v>2255.3382990302043</v>
      </c>
      <c r="W114" s="57">
        <f t="shared" si="69"/>
        <v>2423.4410808462494</v>
      </c>
      <c r="X114" s="57">
        <f t="shared" si="69"/>
        <v>2425.4524978389409</v>
      </c>
      <c r="Y114" s="57">
        <f>Y122-Y121</f>
        <v>2492.3284172823405</v>
      </c>
      <c r="Z114" s="57">
        <f t="shared" ref="Z114:BE114" si="70">Z122-Z121</f>
        <v>2739.7552400751347</v>
      </c>
      <c r="AA114" s="57">
        <f t="shared" si="70"/>
        <v>2821.4009421879859</v>
      </c>
      <c r="AB114" s="57">
        <f t="shared" si="70"/>
        <v>2848.9910343087727</v>
      </c>
      <c r="AC114" s="57">
        <f t="shared" si="70"/>
        <v>2837.5065748348293</v>
      </c>
      <c r="AD114" s="57">
        <f t="shared" si="70"/>
        <v>2978.5433936576724</v>
      </c>
      <c r="AE114" s="57">
        <f t="shared" si="70"/>
        <v>3026.6774891331424</v>
      </c>
      <c r="AF114" s="57">
        <f t="shared" si="70"/>
        <v>3085.128622654292</v>
      </c>
      <c r="AG114" s="57">
        <f t="shared" si="70"/>
        <v>3162.8075329458006</v>
      </c>
      <c r="AH114" s="57">
        <f t="shared" si="70"/>
        <v>3246.4672718547163</v>
      </c>
      <c r="AI114" s="57">
        <f t="shared" si="70"/>
        <v>3312.775296156517</v>
      </c>
      <c r="AJ114" s="57">
        <f t="shared" si="70"/>
        <v>3379.3966111432546</v>
      </c>
      <c r="AK114" s="57">
        <f t="shared" si="70"/>
        <v>3433.8998319342422</v>
      </c>
      <c r="AL114" s="57">
        <f t="shared" si="70"/>
        <v>3505.6474561103087</v>
      </c>
      <c r="AM114" s="57">
        <f t="shared" si="70"/>
        <v>3568.6332659329491</v>
      </c>
      <c r="AN114" s="57">
        <f t="shared" si="70"/>
        <v>3640.2091295123596</v>
      </c>
      <c r="AO114" s="57">
        <f t="shared" si="70"/>
        <v>3703.8187787378329</v>
      </c>
      <c r="AP114" s="57">
        <f t="shared" si="70"/>
        <v>3772.3677268044453</v>
      </c>
      <c r="AQ114" s="57">
        <f t="shared" si="70"/>
        <v>3837.638911058481</v>
      </c>
      <c r="AR114" s="57">
        <f t="shared" si="70"/>
        <v>3903.5926374536775</v>
      </c>
      <c r="AS114" s="57">
        <f t="shared" si="70"/>
        <v>3969.6913736018651</v>
      </c>
      <c r="AT114" s="57">
        <f t="shared" si="70"/>
        <v>4045.81896463569</v>
      </c>
      <c r="AU114" s="57">
        <f t="shared" si="70"/>
        <v>4122.0631041580191</v>
      </c>
      <c r="AV114" s="57">
        <f t="shared" si="70"/>
        <v>4198.328038535592</v>
      </c>
      <c r="AW114" s="57">
        <f t="shared" si="70"/>
        <v>4275.7352667630057</v>
      </c>
      <c r="AX114" s="57">
        <f t="shared" si="70"/>
        <v>4353.209225230099</v>
      </c>
      <c r="AY114" s="57">
        <f t="shared" si="70"/>
        <v>4429.6708445630256</v>
      </c>
      <c r="AZ114" s="57">
        <f t="shared" si="70"/>
        <v>4506.9017876278967</v>
      </c>
      <c r="BA114" s="57">
        <f t="shared" si="70"/>
        <v>4586.9597382703414</v>
      </c>
      <c r="BB114" s="57">
        <f t="shared" si="70"/>
        <v>4675.1542902184137</v>
      </c>
      <c r="BC114" s="57">
        <f t="shared" si="70"/>
        <v>4763.3418437736364</v>
      </c>
      <c r="BD114" s="57">
        <f t="shared" si="70"/>
        <v>4851.5425811887062</v>
      </c>
      <c r="BE114" s="57">
        <f t="shared" si="70"/>
        <v>4939.6956882211261</v>
      </c>
    </row>
    <row r="115" spans="1:57" x14ac:dyDescent="0.2">
      <c r="A115" s="49" t="s">
        <v>54</v>
      </c>
      <c r="B115" s="54">
        <f>B116+B117</f>
        <v>0</v>
      </c>
      <c r="C115" s="54">
        <f t="shared" ref="C115:X115" si="71">C116+C117</f>
        <v>0</v>
      </c>
      <c r="D115" s="54">
        <f t="shared" si="71"/>
        <v>0</v>
      </c>
      <c r="E115" s="54">
        <f t="shared" si="71"/>
        <v>0</v>
      </c>
      <c r="F115" s="54">
        <f t="shared" si="71"/>
        <v>22.046219999999998</v>
      </c>
      <c r="G115" s="54">
        <f t="shared" si="71"/>
        <v>26.455463999999999</v>
      </c>
      <c r="H115" s="54">
        <f t="shared" si="71"/>
        <v>26.455463999999999</v>
      </c>
      <c r="I115" s="54">
        <f t="shared" si="71"/>
        <v>22.046219999999998</v>
      </c>
      <c r="J115" s="54">
        <f t="shared" si="71"/>
        <v>22.046219999999998</v>
      </c>
      <c r="K115" s="54">
        <f t="shared" si="71"/>
        <v>22.046219999999998</v>
      </c>
      <c r="L115" s="54">
        <f t="shared" si="71"/>
        <v>26.455463999999999</v>
      </c>
      <c r="M115" s="54">
        <f t="shared" si="71"/>
        <v>22.046219999999998</v>
      </c>
      <c r="N115" s="54">
        <f t="shared" si="71"/>
        <v>22.046219999999998</v>
      </c>
      <c r="O115" s="54">
        <f t="shared" si="71"/>
        <v>22.046219999999998</v>
      </c>
      <c r="P115" s="54">
        <f t="shared" si="71"/>
        <v>22.046219999999998</v>
      </c>
      <c r="Q115" s="54">
        <f t="shared" si="71"/>
        <v>22.046219999999998</v>
      </c>
      <c r="R115" s="54">
        <f t="shared" si="71"/>
        <v>22.046219999999998</v>
      </c>
      <c r="S115" s="54">
        <f t="shared" si="71"/>
        <v>22.046219999999998</v>
      </c>
      <c r="T115" s="54">
        <f t="shared" si="71"/>
        <v>22.046219999999998</v>
      </c>
      <c r="U115" s="54">
        <f t="shared" si="71"/>
        <v>22.046219999999998</v>
      </c>
      <c r="V115" s="54">
        <f t="shared" si="71"/>
        <v>26.455463999999999</v>
      </c>
      <c r="W115" s="54">
        <f t="shared" si="71"/>
        <v>0</v>
      </c>
      <c r="X115" s="54">
        <f t="shared" si="71"/>
        <v>0</v>
      </c>
      <c r="Y115" s="54">
        <f>Y116+Y117</f>
        <v>0</v>
      </c>
      <c r="Z115" s="54">
        <f t="shared" ref="Z115:BE115" si="72">Z116+Z117</f>
        <v>0</v>
      </c>
      <c r="AA115" s="54">
        <f t="shared" si="72"/>
        <v>0</v>
      </c>
      <c r="AB115" s="54">
        <f t="shared" si="72"/>
        <v>0</v>
      </c>
      <c r="AC115" s="54">
        <f t="shared" si="72"/>
        <v>0</v>
      </c>
      <c r="AD115" s="54">
        <f t="shared" si="72"/>
        <v>0</v>
      </c>
      <c r="AE115" s="54">
        <f t="shared" si="72"/>
        <v>0</v>
      </c>
      <c r="AF115" s="54">
        <f t="shared" si="72"/>
        <v>0</v>
      </c>
      <c r="AG115" s="54">
        <f t="shared" si="72"/>
        <v>0</v>
      </c>
      <c r="AH115" s="54">
        <f t="shared" si="72"/>
        <v>0</v>
      </c>
      <c r="AI115" s="54">
        <f t="shared" si="72"/>
        <v>0</v>
      </c>
      <c r="AJ115" s="54">
        <f t="shared" si="72"/>
        <v>0</v>
      </c>
      <c r="AK115" s="54">
        <f t="shared" si="72"/>
        <v>0</v>
      </c>
      <c r="AL115" s="54">
        <f t="shared" si="72"/>
        <v>0</v>
      </c>
      <c r="AM115" s="54">
        <f t="shared" si="72"/>
        <v>0</v>
      </c>
      <c r="AN115" s="54">
        <f t="shared" si="72"/>
        <v>0</v>
      </c>
      <c r="AO115" s="54">
        <f t="shared" si="72"/>
        <v>0</v>
      </c>
      <c r="AP115" s="54">
        <f t="shared" si="72"/>
        <v>0</v>
      </c>
      <c r="AQ115" s="54">
        <f t="shared" si="72"/>
        <v>0</v>
      </c>
      <c r="AR115" s="54">
        <f t="shared" si="72"/>
        <v>0</v>
      </c>
      <c r="AS115" s="54">
        <f t="shared" si="72"/>
        <v>0</v>
      </c>
      <c r="AT115" s="54">
        <f t="shared" si="72"/>
        <v>0</v>
      </c>
      <c r="AU115" s="54">
        <f t="shared" si="72"/>
        <v>0</v>
      </c>
      <c r="AV115" s="54">
        <f t="shared" si="72"/>
        <v>0</v>
      </c>
      <c r="AW115" s="54">
        <f t="shared" si="72"/>
        <v>0</v>
      </c>
      <c r="AX115" s="54">
        <f t="shared" si="72"/>
        <v>0</v>
      </c>
      <c r="AY115" s="54">
        <f t="shared" si="72"/>
        <v>0</v>
      </c>
      <c r="AZ115" s="54">
        <f t="shared" si="72"/>
        <v>0</v>
      </c>
      <c r="BA115" s="54">
        <f t="shared" si="72"/>
        <v>0</v>
      </c>
      <c r="BB115" s="54">
        <f t="shared" si="72"/>
        <v>0</v>
      </c>
      <c r="BC115" s="54">
        <f t="shared" si="72"/>
        <v>0</v>
      </c>
      <c r="BD115" s="54">
        <f t="shared" si="72"/>
        <v>0</v>
      </c>
      <c r="BE115" s="54">
        <f t="shared" si="72"/>
        <v>0</v>
      </c>
    </row>
    <row r="116" spans="1:57" x14ac:dyDescent="0.2">
      <c r="A116" s="49" t="s">
        <v>55</v>
      </c>
      <c r="B116" s="54">
        <f>'[1]Mexico Soy Complex'!D$37*2204.622/1000</f>
        <v>0</v>
      </c>
      <c r="C116" s="54">
        <f>'[1]Mexico Soy Complex'!E$37*2204.622/1000</f>
        <v>0</v>
      </c>
      <c r="D116" s="54">
        <f>'[1]Mexico Soy Complex'!F$37*2204.622/1000</f>
        <v>0</v>
      </c>
      <c r="E116" s="54">
        <f>'[1]Mexico Soy Complex'!G$37*2204.622/1000</f>
        <v>0</v>
      </c>
      <c r="F116" s="54">
        <f>'[1]Mexico Soy Complex'!H$37*2204.622/1000</f>
        <v>11.023109999999999</v>
      </c>
      <c r="G116" s="54">
        <f>'[1]Mexico Soy Complex'!I$37*2204.622/1000</f>
        <v>13.227732</v>
      </c>
      <c r="H116" s="54">
        <f>'[1]Mexico Soy Complex'!J$37*2204.622/1000</f>
        <v>13.227732</v>
      </c>
      <c r="I116" s="54">
        <f>'[1]Mexico Soy Complex'!K$37*2204.622/1000</f>
        <v>11.023109999999999</v>
      </c>
      <c r="J116" s="54">
        <f>'[1]Mexico Soy Complex'!L$37*2204.622/1000</f>
        <v>11.023109999999999</v>
      </c>
      <c r="K116" s="54">
        <f>'[1]Mexico Soy Complex'!M$37*2204.622/1000</f>
        <v>11.023109999999999</v>
      </c>
      <c r="L116" s="54">
        <f>'[1]Mexico Soy Complex'!N$37*2204.622/1000</f>
        <v>13.227732</v>
      </c>
      <c r="M116" s="54">
        <f>'[1]Mexico Soy Complex'!O$37*2204.622/1000</f>
        <v>11.023109999999999</v>
      </c>
      <c r="N116" s="54">
        <f>'[1]Mexico Soy Complex'!P$37*2204.622/1000</f>
        <v>11.023109999999999</v>
      </c>
      <c r="O116" s="54">
        <f>'[1]Mexico Soy Complex'!Q$37*2204.622/1000</f>
        <v>11.023109999999999</v>
      </c>
      <c r="P116" s="54">
        <f>'[1]Mexico Soy Complex'!R$37*2204.622/1000</f>
        <v>11.023109999999999</v>
      </c>
      <c r="Q116" s="54">
        <f>'[1]Mexico Soy Complex'!S$37*2204.622/1000</f>
        <v>11.023109999999999</v>
      </c>
      <c r="R116" s="54">
        <f>'[1]Mexico Soy Complex'!T$37*2204.622/1000</f>
        <v>11.023109999999999</v>
      </c>
      <c r="S116" s="54">
        <f>'[1]Mexico Soy Complex'!U$37*2204.622/1000</f>
        <v>11.023109999999999</v>
      </c>
      <c r="T116" s="54">
        <f>'[1]Mexico Soy Complex'!V$37*2204.622/1000</f>
        <v>11.023109999999999</v>
      </c>
      <c r="U116" s="54">
        <f>'[1]Mexico Soy Complex'!W$37*2204.622/1000</f>
        <v>11.023109999999999</v>
      </c>
      <c r="V116" s="54">
        <f>'[1]Mexico Soy Complex'!X$37*2204.622/1000</f>
        <v>13.227732</v>
      </c>
      <c r="W116" s="54">
        <f>'[1]Mexico Soy Complex'!Y$37*2204.622/1000</f>
        <v>0</v>
      </c>
      <c r="X116" s="54">
        <f>'[1]Mexico Soy Complex'!Z$37*2204.622/1000</f>
        <v>0</v>
      </c>
      <c r="Y116" s="54">
        <f>SUM('[1]Mexico Soy Complex'!Z$323:Z$331,'[1]Mexico Soy Complex'!AA$320:AA$322)*2204.622/1000</f>
        <v>0</v>
      </c>
      <c r="Z116" s="54">
        <f>SUM('[1]Mexico Soy Complex'!AA$323:AA$331,'[1]Mexico Soy Complex'!AB$320:AB$322)*2204.622/1000</f>
        <v>0</v>
      </c>
      <c r="AA116" s="54">
        <f>SUM('[1]Mexico Soy Complex'!AB$323:AB$331,'[1]Mexico Soy Complex'!AC$320:AC$322)*2204.622/1000</f>
        <v>0</v>
      </c>
      <c r="AB116" s="54">
        <f>SUM('[1]Mexico Soy Complex'!AC$323:AC$331,'[1]Mexico Soy Complex'!AD$320:AD$322)*2204.622/1000</f>
        <v>0</v>
      </c>
      <c r="AC116" s="54">
        <f>SUM('[1]Mexico Soy Complex'!AD$323:AD$331,'[1]Mexico Soy Complex'!AE$320:AE$322)*2204.622/1000</f>
        <v>0</v>
      </c>
      <c r="AD116" s="54">
        <f>SUM('[1]Mexico Soy Complex'!AE$323:AE$331,'[1]Mexico Soy Complex'!AF$320:AF$322)*2204.622/1000</f>
        <v>0</v>
      </c>
      <c r="AE116" s="54">
        <f>SUM('[1]Mexico Soy Complex'!AF$323:AF$331,'[1]Mexico Soy Complex'!AG$320:AG$322)*2204.622/1000</f>
        <v>0</v>
      </c>
      <c r="AF116" s="54">
        <f>SUM('[1]Mexico Soy Complex'!AG$323:AG$331,'[1]Mexico Soy Complex'!AH$320:AH$322)*2204.622/1000</f>
        <v>0</v>
      </c>
      <c r="AG116" s="54">
        <f>SUM('[1]Mexico Soy Complex'!AH$323:AH$331,'[1]Mexico Soy Complex'!AI$320:AI$322)*2204.622/1000</f>
        <v>0</v>
      </c>
      <c r="AH116" s="54">
        <f>SUM('[1]Mexico Soy Complex'!AI$323:AI$331,'[1]Mexico Soy Complex'!AJ$320:AJ$322)*2204.622/1000</f>
        <v>0</v>
      </c>
      <c r="AI116" s="54">
        <f>SUM('[1]Mexico Soy Complex'!AJ$323:AJ$331,'[1]Mexico Soy Complex'!AK$320:AK$322)*2204.622/1000</f>
        <v>0</v>
      </c>
      <c r="AJ116" s="54">
        <f>SUM('[1]Mexico Soy Complex'!AK$323:AK$331,'[1]Mexico Soy Complex'!AL$320:AL$322)*2204.622/1000</f>
        <v>0</v>
      </c>
      <c r="AK116" s="54">
        <f>SUM('[1]Mexico Soy Complex'!AL$323:AL$331,'[1]Mexico Soy Complex'!AM$320:AM$322)*2204.622/1000</f>
        <v>0</v>
      </c>
      <c r="AL116" s="54">
        <f>SUM('[1]Mexico Soy Complex'!AM$323:AM$331,'[1]Mexico Soy Complex'!AN$320:AN$322)*2204.622/1000</f>
        <v>0</v>
      </c>
      <c r="AM116" s="54">
        <f>SUM('[1]Mexico Soy Complex'!AN$323:AN$331,'[1]Mexico Soy Complex'!AO$320:AO$322)*2204.622/1000</f>
        <v>0</v>
      </c>
      <c r="AN116" s="54">
        <f>SUM('[1]Mexico Soy Complex'!AO$323:AO$331,'[1]Mexico Soy Complex'!AP$320:AP$322)*2204.622/1000</f>
        <v>0</v>
      </c>
      <c r="AO116" s="54">
        <f>SUM('[1]Mexico Soy Complex'!AP$323:AP$331,'[1]Mexico Soy Complex'!AQ$320:AQ$322)*2204.622/1000</f>
        <v>0</v>
      </c>
      <c r="AP116" s="54">
        <f>SUM('[1]Mexico Soy Complex'!AQ$323:AQ$331,'[1]Mexico Soy Complex'!AR$320:AR$322)*2204.622/1000</f>
        <v>0</v>
      </c>
      <c r="AQ116" s="54">
        <f>SUM('[1]Mexico Soy Complex'!AR$323:AR$331,'[1]Mexico Soy Complex'!AS$320:AS$322)*2204.622/1000</f>
        <v>0</v>
      </c>
      <c r="AR116" s="54">
        <f>SUM('[1]Mexico Soy Complex'!AS$323:AS$331,'[1]Mexico Soy Complex'!AT$320:AT$322)*2204.622/1000</f>
        <v>0</v>
      </c>
      <c r="AS116" s="54">
        <f>SUM('[1]Mexico Soy Complex'!AT$323:AT$331,'[1]Mexico Soy Complex'!AU$320:AU$322)*2204.622/1000</f>
        <v>0</v>
      </c>
      <c r="AT116" s="54">
        <f>SUM('[1]Mexico Soy Complex'!AU$323:AU$331,'[1]Mexico Soy Complex'!AV$320:AV$322)*2204.622/1000</f>
        <v>0</v>
      </c>
      <c r="AU116" s="54">
        <f>SUM('[1]Mexico Soy Complex'!AV$323:AV$331,'[1]Mexico Soy Complex'!AW$320:AW$322)*2204.622/1000</f>
        <v>0</v>
      </c>
      <c r="AV116" s="54">
        <f>SUM('[1]Mexico Soy Complex'!AW$323:AW$331,'[1]Mexico Soy Complex'!AX$320:AX$322)*2204.622/1000</f>
        <v>0</v>
      </c>
      <c r="AW116" s="54">
        <f>SUM('[1]Mexico Soy Complex'!AX$323:AX$331,'[1]Mexico Soy Complex'!AY$320:AY$322)*2204.622/1000</f>
        <v>0</v>
      </c>
      <c r="AX116" s="54">
        <f>SUM('[1]Mexico Soy Complex'!AY$323:AY$331,'[1]Mexico Soy Complex'!AZ$320:AZ$322)*2204.622/1000</f>
        <v>0</v>
      </c>
      <c r="AY116" s="54">
        <f>SUM('[1]Mexico Soy Complex'!AZ$323:AZ$331,'[1]Mexico Soy Complex'!BA$320:BA$322)*2204.622/1000</f>
        <v>0</v>
      </c>
      <c r="AZ116" s="54">
        <f>SUM('[1]Mexico Soy Complex'!BA$323:BA$331,'[1]Mexico Soy Complex'!BB$320:BB$322)*2204.622/1000</f>
        <v>0</v>
      </c>
      <c r="BA116" s="54">
        <f>SUM('[1]Mexico Soy Complex'!BB$323:BB$331,'[1]Mexico Soy Complex'!BC$320:BC$322)*2204.622/1000</f>
        <v>0</v>
      </c>
      <c r="BB116" s="54">
        <f>SUM('[1]Mexico Soy Complex'!BC$323:BC$331,'[1]Mexico Soy Complex'!BD$320:BD$322)*2204.622/1000</f>
        <v>0</v>
      </c>
      <c r="BC116" s="54">
        <f>SUM('[1]Mexico Soy Complex'!BD$323:BD$331,'[1]Mexico Soy Complex'!BE$320:BE$322)*2204.622/1000</f>
        <v>0</v>
      </c>
      <c r="BD116" s="54">
        <f>SUM('[1]Mexico Soy Complex'!BE$323:BE$331,'[1]Mexico Soy Complex'!BF$320:BF$322)*2204.622/1000</f>
        <v>0</v>
      </c>
      <c r="BE116" s="54">
        <f>SUM('[1]Mexico Soy Complex'!BF$323:BF$331,'[1]Mexico Soy Complex'!BG$320:BG$322)*2204.622/1000</f>
        <v>0</v>
      </c>
    </row>
    <row r="117" spans="1:57" x14ac:dyDescent="0.2">
      <c r="A117" s="49" t="s">
        <v>108</v>
      </c>
      <c r="B117" s="54">
        <f>'[1]Mexico Soy Complex'!D$37*2204.622/1000</f>
        <v>0</v>
      </c>
      <c r="C117" s="54">
        <f>'[1]Mexico Soy Complex'!E$37*2204.622/1000</f>
        <v>0</v>
      </c>
      <c r="D117" s="54">
        <f>'[1]Mexico Soy Complex'!F$37*2204.622/1000</f>
        <v>0</v>
      </c>
      <c r="E117" s="54">
        <f>'[1]Mexico Soy Complex'!G$37*2204.622/1000</f>
        <v>0</v>
      </c>
      <c r="F117" s="54">
        <f>'[1]Mexico Soy Complex'!H$37*2204.622/1000</f>
        <v>11.023109999999999</v>
      </c>
      <c r="G117" s="54">
        <f>'[1]Mexico Soy Complex'!I$37*2204.622/1000</f>
        <v>13.227732</v>
      </c>
      <c r="H117" s="54">
        <f>'[1]Mexico Soy Complex'!J$37*2204.622/1000</f>
        <v>13.227732</v>
      </c>
      <c r="I117" s="54">
        <f>'[1]Mexico Soy Complex'!K$37*2204.622/1000</f>
        <v>11.023109999999999</v>
      </c>
      <c r="J117" s="54">
        <f>'[1]Mexico Soy Complex'!L$37*2204.622/1000</f>
        <v>11.023109999999999</v>
      </c>
      <c r="K117" s="54">
        <f>'[1]Mexico Soy Complex'!M$37*2204.622/1000</f>
        <v>11.023109999999999</v>
      </c>
      <c r="L117" s="54">
        <f>'[1]Mexico Soy Complex'!N$37*2204.622/1000</f>
        <v>13.227732</v>
      </c>
      <c r="M117" s="54">
        <f>'[1]Mexico Soy Complex'!O$37*2204.622/1000</f>
        <v>11.023109999999999</v>
      </c>
      <c r="N117" s="54">
        <f>'[1]Mexico Soy Complex'!P$37*2204.622/1000</f>
        <v>11.023109999999999</v>
      </c>
      <c r="O117" s="54">
        <f>'[1]Mexico Soy Complex'!Q$37*2204.622/1000</f>
        <v>11.023109999999999</v>
      </c>
      <c r="P117" s="54">
        <f>'[1]Mexico Soy Complex'!R$37*2204.622/1000</f>
        <v>11.023109999999999</v>
      </c>
      <c r="Q117" s="54">
        <f>'[1]Mexico Soy Complex'!S$37*2204.622/1000</f>
        <v>11.023109999999999</v>
      </c>
      <c r="R117" s="54">
        <f>'[1]Mexico Soy Complex'!T$37*2204.622/1000</f>
        <v>11.023109999999999</v>
      </c>
      <c r="S117" s="54">
        <f>'[1]Mexico Soy Complex'!U$37*2204.622/1000</f>
        <v>11.023109999999999</v>
      </c>
      <c r="T117" s="54">
        <f>'[1]Mexico Soy Complex'!V$37*2204.622/1000</f>
        <v>11.023109999999999</v>
      </c>
      <c r="U117" s="54">
        <f>'[1]Mexico Soy Complex'!W$37*2204.622/1000</f>
        <v>11.023109999999999</v>
      </c>
      <c r="V117" s="54">
        <f>'[1]Mexico Soy Complex'!X$37*2204.622/1000</f>
        <v>13.227732</v>
      </c>
      <c r="W117" s="54">
        <f>'[1]Mexico Soy Complex'!Y$37*2204.622/1000</f>
        <v>0</v>
      </c>
      <c r="X117" s="54">
        <f>'[1]Mexico Soy Complex'!Z$37*2204.622/1000</f>
        <v>0</v>
      </c>
      <c r="Y117" s="54">
        <f>SUM('[1]Mexico Soy Complex'!Z$339:Z$347,'[1]Mexico Soy Complex'!AA$336:AA$338,'[1]Mexico Soy Complex'!Z$355:Z$363,'[1]Mexico Soy Complex'!AA$352:AA$354)*2204.622/1000</f>
        <v>0</v>
      </c>
      <c r="Z117" s="54">
        <f>SUM('[1]Mexico Soy Complex'!AA$339:AA$347,'[1]Mexico Soy Complex'!AB$336:AB$338,'[1]Mexico Soy Complex'!AA$355:AA$363,'[1]Mexico Soy Complex'!AB$352:AB$354)*2204.622/1000</f>
        <v>0</v>
      </c>
      <c r="AA117" s="54">
        <f>SUM('[1]Mexico Soy Complex'!AB$339:AB$347,'[1]Mexico Soy Complex'!AC$336:AC$338,'[1]Mexico Soy Complex'!AB$355:AB$363,'[1]Mexico Soy Complex'!AC$352:AC$354)*2204.622/1000</f>
        <v>0</v>
      </c>
      <c r="AB117" s="54">
        <f>SUM('[1]Mexico Soy Complex'!AC$339:AC$347,'[1]Mexico Soy Complex'!AD$336:AD$338,'[1]Mexico Soy Complex'!AC$355:AC$363,'[1]Mexico Soy Complex'!AD$352:AD$354)*2204.622/1000</f>
        <v>0</v>
      </c>
      <c r="AC117" s="54">
        <f>SUM('[1]Mexico Soy Complex'!AD$339:AD$347,'[1]Mexico Soy Complex'!AE$336:AE$338,'[1]Mexico Soy Complex'!AD$355:AD$363,'[1]Mexico Soy Complex'!AE$352:AE$354)*2204.622/1000</f>
        <v>0</v>
      </c>
      <c r="AD117" s="54">
        <f>SUM('[1]Mexico Soy Complex'!AE$339:AE$347,'[1]Mexico Soy Complex'!AF$336:AF$338,'[1]Mexico Soy Complex'!AE$355:AE$363,'[1]Mexico Soy Complex'!AF$352:AF$354)*2204.622/1000</f>
        <v>0</v>
      </c>
      <c r="AE117" s="54">
        <f>SUM('[1]Mexico Soy Complex'!AF$339:AF$347,'[1]Mexico Soy Complex'!AG$336:AG$338,'[1]Mexico Soy Complex'!AF$355:AF$363,'[1]Mexico Soy Complex'!AG$352:AG$354)*2204.622/1000</f>
        <v>0</v>
      </c>
      <c r="AF117" s="54">
        <f>SUM('[1]Mexico Soy Complex'!AG$339:AG$347,'[1]Mexico Soy Complex'!AH$336:AH$338,'[1]Mexico Soy Complex'!AG$355:AG$363,'[1]Mexico Soy Complex'!AH$352:AH$354)*2204.622/1000</f>
        <v>0</v>
      </c>
      <c r="AG117" s="54">
        <f>SUM('[1]Mexico Soy Complex'!AH$339:AH$347,'[1]Mexico Soy Complex'!AI$336:AI$338,'[1]Mexico Soy Complex'!AH$355:AH$363,'[1]Mexico Soy Complex'!AI$352:AI$354)*2204.622/1000</f>
        <v>0</v>
      </c>
      <c r="AH117" s="54">
        <f>SUM('[1]Mexico Soy Complex'!AI$339:AI$347,'[1]Mexico Soy Complex'!AJ$336:AJ$338,'[1]Mexico Soy Complex'!AI$355:AI$363,'[1]Mexico Soy Complex'!AJ$352:AJ$354)*2204.622/1000</f>
        <v>0</v>
      </c>
      <c r="AI117" s="54">
        <f>SUM('[1]Mexico Soy Complex'!AJ$339:AJ$347,'[1]Mexico Soy Complex'!AK$336:AK$338,'[1]Mexico Soy Complex'!AJ$355:AJ$363,'[1]Mexico Soy Complex'!AK$352:AK$354)*2204.622/1000</f>
        <v>0</v>
      </c>
      <c r="AJ117" s="54">
        <f>SUM('[1]Mexico Soy Complex'!AK$339:AK$347,'[1]Mexico Soy Complex'!AL$336:AL$338,'[1]Mexico Soy Complex'!AK$355:AK$363,'[1]Mexico Soy Complex'!AL$352:AL$354)*2204.622/1000</f>
        <v>0</v>
      </c>
      <c r="AK117" s="54">
        <f>SUM('[1]Mexico Soy Complex'!AL$339:AL$347,'[1]Mexico Soy Complex'!AM$336:AM$338,'[1]Mexico Soy Complex'!AL$355:AL$363,'[1]Mexico Soy Complex'!AM$352:AM$354)*2204.622/1000</f>
        <v>0</v>
      </c>
      <c r="AL117" s="54">
        <f>SUM('[1]Mexico Soy Complex'!AM$339:AM$347,'[1]Mexico Soy Complex'!AN$336:AN$338,'[1]Mexico Soy Complex'!AM$355:AM$363,'[1]Mexico Soy Complex'!AN$352:AN$354)*2204.622/1000</f>
        <v>0</v>
      </c>
      <c r="AM117" s="54">
        <f>SUM('[1]Mexico Soy Complex'!AN$339:AN$347,'[1]Mexico Soy Complex'!AO$336:AO$338,'[1]Mexico Soy Complex'!AN$355:AN$363,'[1]Mexico Soy Complex'!AO$352:AO$354)*2204.622/1000</f>
        <v>0</v>
      </c>
      <c r="AN117" s="54">
        <f>SUM('[1]Mexico Soy Complex'!AO$339:AO$347,'[1]Mexico Soy Complex'!AP$336:AP$338,'[1]Mexico Soy Complex'!AO$355:AO$363,'[1]Mexico Soy Complex'!AP$352:AP$354)*2204.622/1000</f>
        <v>0</v>
      </c>
      <c r="AO117" s="54">
        <f>SUM('[1]Mexico Soy Complex'!AP$339:AP$347,'[1]Mexico Soy Complex'!AQ$336:AQ$338,'[1]Mexico Soy Complex'!AP$355:AP$363,'[1]Mexico Soy Complex'!AQ$352:AQ$354)*2204.622/1000</f>
        <v>0</v>
      </c>
      <c r="AP117" s="54">
        <f>SUM('[1]Mexico Soy Complex'!AQ$339:AQ$347,'[1]Mexico Soy Complex'!AR$336:AR$338,'[1]Mexico Soy Complex'!AQ$355:AQ$363,'[1]Mexico Soy Complex'!AR$352:AR$354)*2204.622/1000</f>
        <v>0</v>
      </c>
      <c r="AQ117" s="54">
        <f>SUM('[1]Mexico Soy Complex'!AR$339:AR$347,'[1]Mexico Soy Complex'!AS$336:AS$338,'[1]Mexico Soy Complex'!AR$355:AR$363,'[1]Mexico Soy Complex'!AS$352:AS$354)*2204.622/1000</f>
        <v>0</v>
      </c>
      <c r="AR117" s="54">
        <f>SUM('[1]Mexico Soy Complex'!AS$339:AS$347,'[1]Mexico Soy Complex'!AT$336:AT$338,'[1]Mexico Soy Complex'!AS$355:AS$363,'[1]Mexico Soy Complex'!AT$352:AT$354)*2204.622/1000</f>
        <v>0</v>
      </c>
      <c r="AS117" s="54">
        <f>SUM('[1]Mexico Soy Complex'!AT$339:AT$347,'[1]Mexico Soy Complex'!AU$336:AU$338,'[1]Mexico Soy Complex'!AT$355:AT$363,'[1]Mexico Soy Complex'!AU$352:AU$354)*2204.622/1000</f>
        <v>0</v>
      </c>
      <c r="AT117" s="54">
        <f>SUM('[1]Mexico Soy Complex'!AU$339:AU$347,'[1]Mexico Soy Complex'!AV$336:AV$338,'[1]Mexico Soy Complex'!AU$355:AU$363,'[1]Mexico Soy Complex'!AV$352:AV$354)*2204.622/1000</f>
        <v>0</v>
      </c>
      <c r="AU117" s="54">
        <f>SUM('[1]Mexico Soy Complex'!AV$339:AV$347,'[1]Mexico Soy Complex'!AW$336:AW$338,'[1]Mexico Soy Complex'!AV$355:AV$363,'[1]Mexico Soy Complex'!AW$352:AW$354)*2204.622/1000</f>
        <v>0</v>
      </c>
      <c r="AV117" s="54">
        <f>SUM('[1]Mexico Soy Complex'!AW$339:AW$347,'[1]Mexico Soy Complex'!AX$336:AX$338,'[1]Mexico Soy Complex'!AW$355:AW$363,'[1]Mexico Soy Complex'!AX$352:AX$354)*2204.622/1000</f>
        <v>0</v>
      </c>
      <c r="AW117" s="54">
        <f>SUM('[1]Mexico Soy Complex'!AX$339:AX$347,'[1]Mexico Soy Complex'!AY$336:AY$338,'[1]Mexico Soy Complex'!AX$355:AX$363,'[1]Mexico Soy Complex'!AY$352:AY$354)*2204.622/1000</f>
        <v>0</v>
      </c>
      <c r="AX117" s="54">
        <f>SUM('[1]Mexico Soy Complex'!AY$339:AY$347,'[1]Mexico Soy Complex'!AZ$336:AZ$338,'[1]Mexico Soy Complex'!AY$355:AY$363,'[1]Mexico Soy Complex'!AZ$352:AZ$354)*2204.622/1000</f>
        <v>0</v>
      </c>
      <c r="AY117" s="54">
        <f>SUM('[1]Mexico Soy Complex'!AZ$339:AZ$347,'[1]Mexico Soy Complex'!BA$336:BA$338,'[1]Mexico Soy Complex'!AZ$355:AZ$363,'[1]Mexico Soy Complex'!BA$352:BA$354)*2204.622/1000</f>
        <v>0</v>
      </c>
      <c r="AZ117" s="54">
        <f>SUM('[1]Mexico Soy Complex'!BA$339:BA$347,'[1]Mexico Soy Complex'!BB$336:BB$338,'[1]Mexico Soy Complex'!BA$355:BA$363,'[1]Mexico Soy Complex'!BB$352:BB$354)*2204.622/1000</f>
        <v>0</v>
      </c>
      <c r="BA117" s="54">
        <f>SUM('[1]Mexico Soy Complex'!BB$339:BB$347,'[1]Mexico Soy Complex'!BC$336:BC$338,'[1]Mexico Soy Complex'!BB$355:BB$363,'[1]Mexico Soy Complex'!BC$352:BC$354)*2204.622/1000</f>
        <v>0</v>
      </c>
      <c r="BB117" s="54">
        <f>SUM('[1]Mexico Soy Complex'!BC$339:BC$347,'[1]Mexico Soy Complex'!BD$336:BD$338,'[1]Mexico Soy Complex'!BC$355:BC$363,'[1]Mexico Soy Complex'!BD$352:BD$354)*2204.622/1000</f>
        <v>0</v>
      </c>
      <c r="BC117" s="54">
        <f>SUM('[1]Mexico Soy Complex'!BD$339:BD$347,'[1]Mexico Soy Complex'!BE$336:BE$338,'[1]Mexico Soy Complex'!BD$355:BD$363,'[1]Mexico Soy Complex'!BE$352:BE$354)*2204.622/1000</f>
        <v>0</v>
      </c>
      <c r="BD117" s="54">
        <f>SUM('[1]Mexico Soy Complex'!BE$339:BE$347,'[1]Mexico Soy Complex'!BF$336:BF$338,'[1]Mexico Soy Complex'!BE$355:BE$363,'[1]Mexico Soy Complex'!BF$352:BF$354)*2204.622/1000</f>
        <v>0</v>
      </c>
      <c r="BE117" s="54">
        <f>SUM('[1]Mexico Soy Complex'!BF$339:BF$347,'[1]Mexico Soy Complex'!BG$336:BG$338,'[1]Mexico Soy Complex'!BF$355:BF$363,'[1]Mexico Soy Complex'!BG$352:BG$354)*2204.622/1000</f>
        <v>0</v>
      </c>
    </row>
    <row r="118" spans="1:57" x14ac:dyDescent="0.2">
      <c r="A118" s="49" t="s">
        <v>57</v>
      </c>
      <c r="B118" s="54">
        <f>B114-B115</f>
        <v>954.64908652902534</v>
      </c>
      <c r="C118" s="54">
        <f t="shared" ref="C118:X118" si="73">C114-C115</f>
        <v>1242.6487634855896</v>
      </c>
      <c r="D118" s="54">
        <f t="shared" si="73"/>
        <v>1565.7987388999486</v>
      </c>
      <c r="E118" s="54">
        <f t="shared" si="73"/>
        <v>1676.44443973641</v>
      </c>
      <c r="F118" s="54">
        <f t="shared" si="73"/>
        <v>1726.815146995436</v>
      </c>
      <c r="G118" s="54">
        <f t="shared" si="73"/>
        <v>1870.6813860086154</v>
      </c>
      <c r="H118" s="54">
        <f t="shared" si="73"/>
        <v>1934.5152613105122</v>
      </c>
      <c r="I118" s="54">
        <f t="shared" si="73"/>
        <v>2010.4653999517939</v>
      </c>
      <c r="J118" s="54">
        <f t="shared" si="73"/>
        <v>1691.9272550844096</v>
      </c>
      <c r="K118" s="54">
        <f t="shared" si="73"/>
        <v>1785.7270937652816</v>
      </c>
      <c r="L118" s="54">
        <f t="shared" si="73"/>
        <v>1693.4217752472816</v>
      </c>
      <c r="M118" s="54">
        <f t="shared" si="73"/>
        <v>1869.8472349278973</v>
      </c>
      <c r="N118" s="54">
        <f t="shared" si="73"/>
        <v>1881.4217893527184</v>
      </c>
      <c r="O118" s="54">
        <f t="shared" si="73"/>
        <v>1955.7380141671795</v>
      </c>
      <c r="P118" s="54">
        <f t="shared" si="73"/>
        <v>1915.7660126851797</v>
      </c>
      <c r="Q118" s="54">
        <f t="shared" si="73"/>
        <v>1428.8954272681842</v>
      </c>
      <c r="R118" s="54">
        <f t="shared" si="73"/>
        <v>1853.3622335921539</v>
      </c>
      <c r="S118" s="54">
        <f t="shared" si="73"/>
        <v>1872.6160705735892</v>
      </c>
      <c r="T118" s="54">
        <f t="shared" si="73"/>
        <v>1959.180810923538</v>
      </c>
      <c r="U118" s="54">
        <f t="shared" si="73"/>
        <v>2103.0363094705635</v>
      </c>
      <c r="V118" s="54">
        <f t="shared" si="73"/>
        <v>2228.8828350302042</v>
      </c>
      <c r="W118" s="54">
        <f t="shared" si="73"/>
        <v>2423.4410808462494</v>
      </c>
      <c r="X118" s="54">
        <f t="shared" si="73"/>
        <v>2425.4524978389409</v>
      </c>
      <c r="Y118" s="54">
        <f>Y114-Y115</f>
        <v>2492.3284172823405</v>
      </c>
      <c r="Z118" s="54">
        <f t="shared" ref="Z118:BE118" si="74">Z114-Z115</f>
        <v>2739.7552400751347</v>
      </c>
      <c r="AA118" s="54">
        <f t="shared" si="74"/>
        <v>2821.4009421879859</v>
      </c>
      <c r="AB118" s="54">
        <f t="shared" si="74"/>
        <v>2848.9910343087727</v>
      </c>
      <c r="AC118" s="54">
        <f t="shared" si="74"/>
        <v>2837.5065748348293</v>
      </c>
      <c r="AD118" s="54">
        <f t="shared" si="74"/>
        <v>2978.5433936576724</v>
      </c>
      <c r="AE118" s="54">
        <f t="shared" si="74"/>
        <v>3026.6774891331424</v>
      </c>
      <c r="AF118" s="54">
        <f t="shared" si="74"/>
        <v>3085.128622654292</v>
      </c>
      <c r="AG118" s="54">
        <f t="shared" si="74"/>
        <v>3162.8075329458006</v>
      </c>
      <c r="AH118" s="54">
        <f t="shared" si="74"/>
        <v>3246.4672718547163</v>
      </c>
      <c r="AI118" s="54">
        <f t="shared" si="74"/>
        <v>3312.775296156517</v>
      </c>
      <c r="AJ118" s="54">
        <f t="shared" si="74"/>
        <v>3379.3966111432546</v>
      </c>
      <c r="AK118" s="54">
        <f t="shared" si="74"/>
        <v>3433.8998319342422</v>
      </c>
      <c r="AL118" s="54">
        <f t="shared" si="74"/>
        <v>3505.6474561103087</v>
      </c>
      <c r="AM118" s="54">
        <f t="shared" si="74"/>
        <v>3568.6332659329491</v>
      </c>
      <c r="AN118" s="54">
        <f t="shared" si="74"/>
        <v>3640.2091295123596</v>
      </c>
      <c r="AO118" s="54">
        <f t="shared" si="74"/>
        <v>3703.8187787378329</v>
      </c>
      <c r="AP118" s="54">
        <f t="shared" si="74"/>
        <v>3772.3677268044453</v>
      </c>
      <c r="AQ118" s="54">
        <f t="shared" si="74"/>
        <v>3837.638911058481</v>
      </c>
      <c r="AR118" s="54">
        <f t="shared" si="74"/>
        <v>3903.5926374536775</v>
      </c>
      <c r="AS118" s="54">
        <f t="shared" si="74"/>
        <v>3969.6913736018651</v>
      </c>
      <c r="AT118" s="54">
        <f t="shared" si="74"/>
        <v>4045.81896463569</v>
      </c>
      <c r="AU118" s="54">
        <f t="shared" si="74"/>
        <v>4122.0631041580191</v>
      </c>
      <c r="AV118" s="54">
        <f t="shared" si="74"/>
        <v>4198.328038535592</v>
      </c>
      <c r="AW118" s="54">
        <f t="shared" si="74"/>
        <v>4275.7352667630057</v>
      </c>
      <c r="AX118" s="54">
        <f t="shared" si="74"/>
        <v>4353.209225230099</v>
      </c>
      <c r="AY118" s="54">
        <f t="shared" si="74"/>
        <v>4429.6708445630256</v>
      </c>
      <c r="AZ118" s="54">
        <f t="shared" si="74"/>
        <v>4506.9017876278967</v>
      </c>
      <c r="BA118" s="54">
        <f t="shared" si="74"/>
        <v>4586.9597382703414</v>
      </c>
      <c r="BB118" s="54">
        <f t="shared" si="74"/>
        <v>4675.1542902184137</v>
      </c>
      <c r="BC118" s="54">
        <f t="shared" si="74"/>
        <v>4763.3418437736364</v>
      </c>
      <c r="BD118" s="54">
        <f t="shared" si="74"/>
        <v>4851.5425811887062</v>
      </c>
      <c r="BE118" s="54">
        <f t="shared" si="74"/>
        <v>4939.6956882211261</v>
      </c>
    </row>
    <row r="119" spans="1:57" hidden="1" x14ac:dyDescent="0.2">
      <c r="A119" s="49" t="s">
        <v>101</v>
      </c>
      <c r="B119" s="54">
        <f>'[1]Mexico Soy Complex'!D$39*2204.622/1000</f>
        <v>954.64908652902557</v>
      </c>
      <c r="C119" s="54">
        <f>'[1]Mexico Soy Complex'!E$39*2204.622/1000</f>
        <v>1168.44966</v>
      </c>
      <c r="D119" s="54">
        <f>'[1]Mexico Soy Complex'!F$39*2204.622/1000</f>
        <v>1485.9152279999998</v>
      </c>
      <c r="E119" s="54">
        <f>'[1]Mexico Soy Complex'!G$39*2204.622/1000</f>
        <v>1676.44443973641</v>
      </c>
      <c r="F119" s="54">
        <f>'[1]Mexico Soy Complex'!H$39*2204.622/1000</f>
        <v>1724.0144039999998</v>
      </c>
      <c r="G119" s="54">
        <f>'[1]Mexico Soy Complex'!I$39*2204.622/1000</f>
        <v>1883.9091180086155</v>
      </c>
      <c r="H119" s="54">
        <f>'[1]Mexico Soy Complex'!J$39*2204.622/1000</f>
        <v>1929.0442499999997</v>
      </c>
      <c r="I119" s="54">
        <f>'[1]Mexico Soy Complex'!K$39*2204.622/1000</f>
        <v>2021.4885099517942</v>
      </c>
      <c r="J119" s="54">
        <f>'[1]Mexico Soy Complex'!L$39*2204.622/1000</f>
        <v>1702.9503650844099</v>
      </c>
      <c r="K119" s="54">
        <f>'[1]Mexico Soy Complex'!M$39*2204.622/1000</f>
        <v>1774.7207100000001</v>
      </c>
      <c r="L119" s="54">
        <f>'[1]Mexico Soy Complex'!N$39*2204.622/1000</f>
        <v>1706.6495072472817</v>
      </c>
      <c r="M119" s="54">
        <f>'[1]Mexico Soy Complex'!O$39*2204.622/1000</f>
        <v>1873.9286999999999</v>
      </c>
      <c r="N119" s="54">
        <f>'[1]Mexico Soy Complex'!P$39*2204.622/1000</f>
        <v>1892.444899352718</v>
      </c>
      <c r="O119" s="54">
        <f>'[1]Mexico Soy Complex'!Q$39*2204.622/1000</f>
        <v>1962.1135799999997</v>
      </c>
      <c r="P119" s="54">
        <f>'[1]Mexico Soy Complex'!R$39*2204.622/1000</f>
        <v>1918.0211399999998</v>
      </c>
      <c r="Q119" s="54">
        <f>'[1]Mexico Soy Complex'!S$39*2204.622/1000</f>
        <v>1437.9639194029842</v>
      </c>
      <c r="R119" s="54">
        <f>'[1]Mexico Soy Complex'!T$39*2204.622/1000</f>
        <v>1851.88248</v>
      </c>
      <c r="S119" s="54">
        <f>'[1]Mexico Soy Complex'!U$39*2204.622/1000</f>
        <v>1883.6391805735893</v>
      </c>
      <c r="T119" s="54">
        <f>'[1]Mexico Soy Complex'!V$39*2204.622/1000</f>
        <v>1970.2039209235384</v>
      </c>
      <c r="U119" s="54">
        <f>'[1]Mexico Soy Complex'!W$39*2204.622/1000</f>
        <v>2105.41401</v>
      </c>
      <c r="V119" s="54">
        <f>'[1]Mexico Soy Complex'!X$39*2204.622/1000</f>
        <v>2242.1105670302049</v>
      </c>
      <c r="W119" s="54">
        <f>'[1]Mexico Soy Complex'!Y$39*2204.622/1000</f>
        <v>2423.441080846249</v>
      </c>
      <c r="X119" s="54">
        <f>'[1]Mexico Soy Complex'!Z$39*2204.622/1000</f>
        <v>2425.45249783894</v>
      </c>
      <c r="Y119" s="54">
        <f>'[1]Mexico Soy Complex'!AA$39*2204.622/1000</f>
        <v>2711.3142641107788</v>
      </c>
      <c r="Z119" s="54">
        <f>'[1]Mexico Soy Complex'!AB$39*2204.622/1000</f>
        <v>2821.3813888926879</v>
      </c>
      <c r="AA119" s="54">
        <f>'[1]Mexico Soy Complex'!AC$39*2204.622/1000</f>
        <v>2861.5940400785071</v>
      </c>
      <c r="AB119" s="54">
        <f>'[1]Mexico Soy Complex'!AD$39*2204.622/1000</f>
        <v>2851.6785570000002</v>
      </c>
      <c r="AC119" s="54">
        <f>'[1]Mexico Soy Complex'!AE$39*2204.622/1000</f>
        <v>2829.8527991999999</v>
      </c>
      <c r="AD119" s="54">
        <f>'[1]Mexico Soy Complex'!AF$39*2204.622/1000</f>
        <v>2960.1459594000003</v>
      </c>
      <c r="AE119" s="54">
        <f>'[1]Mexico Soy Complex'!AG$39*2204.622/1000</f>
        <v>3056.9288651999996</v>
      </c>
      <c r="AF119" s="54">
        <f>'[1]Mexico Soy Complex'!AH$39*2204.622/1000</f>
        <v>3142.9091231999996</v>
      </c>
      <c r="AG119" s="54">
        <f>'[1]Mexico Soy Complex'!AI$39*2204.622/1000</f>
        <v>3228.8893811999997</v>
      </c>
      <c r="AH119" s="54">
        <f>'[1]Mexico Soy Complex'!AJ$39*2204.622/1000</f>
        <v>3294.1461924</v>
      </c>
      <c r="AI119" s="54">
        <f>'[1]Mexico Soy Complex'!AK$39*2204.622/1000</f>
        <v>3359.1825414</v>
      </c>
      <c r="AJ119" s="54">
        <f>'[1]Mexico Soy Complex'!AL$39*2204.622/1000</f>
        <v>3421.5733439999995</v>
      </c>
      <c r="AK119" s="54">
        <f>'[1]Mexico Soy Complex'!AM$39*2204.622/1000</f>
        <v>3485.9483063999996</v>
      </c>
      <c r="AL119" s="54">
        <f>'[1]Mexico Soy Complex'!AN$39*2204.622/1000</f>
        <v>3549.8823444</v>
      </c>
      <c r="AM119" s="54">
        <f>'[1]Mexico Soy Complex'!AO$39*2204.622/1000</f>
        <v>3622.6348703999997</v>
      </c>
      <c r="AN119" s="54">
        <f>'[1]Mexico Soy Complex'!AP$39*2204.622/1000</f>
        <v>3684.8052108000002</v>
      </c>
      <c r="AO119" s="54">
        <f>'[1]Mexico Soy Complex'!AQ$39*2204.622/1000</f>
        <v>3754.471266</v>
      </c>
      <c r="AP119" s="54">
        <f>'[1]Mexico Soy Complex'!AR$39*2204.622/1000</f>
        <v>3820.6099259999996</v>
      </c>
      <c r="AQ119" s="54">
        <f>'[1]Mexico Soy Complex'!AS$39*2204.622/1000</f>
        <v>3885.8667371999995</v>
      </c>
      <c r="AR119" s="54">
        <f>'[1]Mexico Soy Complex'!AT$39*2204.622/1000</f>
        <v>3949.5803129999995</v>
      </c>
      <c r="AS119" s="54">
        <f>'[1]Mexico Soy Complex'!AU$39*2204.622/1000</f>
        <v>4024.7579231999998</v>
      </c>
      <c r="AT119" s="54">
        <f>'[1]Mexico Soy Complex'!AV$39*2204.622/1000</f>
        <v>4101.9196931999995</v>
      </c>
      <c r="AU119" s="54">
        <f>'[1]Mexico Soy Complex'!AW$39*2204.622/1000</f>
        <v>4177.7586899999997</v>
      </c>
      <c r="AV119" s="54">
        <f>'[1]Mexico Soy Complex'!AX$39*2204.622/1000</f>
        <v>4254.9204600000003</v>
      </c>
      <c r="AW119" s="54">
        <f>'[1]Mexico Soy Complex'!AY$39*2204.622/1000</f>
        <v>4332.0822299999991</v>
      </c>
      <c r="AX119" s="54">
        <f>'[1]Mexico Soy Complex'!AZ$39*2204.622/1000</f>
        <v>4409.2439999999997</v>
      </c>
      <c r="AY119" s="54">
        <f>'[1]Mexico Soy Complex'!BA$39*2204.622/1000</f>
        <v>4486.4057699999994</v>
      </c>
      <c r="AZ119" s="54">
        <f>'[1]Mexico Soy Complex'!BB$39*2204.622/1000</f>
        <v>4563.56754</v>
      </c>
      <c r="BA119" s="54">
        <f>'[1]Mexico Soy Complex'!BC$39*2204.622/1000</f>
        <v>4651.7524199999998</v>
      </c>
      <c r="BB119" s="54">
        <f>'[1]Mexico Soy Complex'!BD$39*2204.622/1000</f>
        <v>4739.9372999999996</v>
      </c>
      <c r="BC119" s="54">
        <f>'[1]Mexico Soy Complex'!BE$39*2204.622/1000</f>
        <v>4828.1221799999994</v>
      </c>
      <c r="BD119" s="54">
        <f>'[1]Mexico Soy Complex'!BF$39*2204.622/1000</f>
        <v>4916.3070599999992</v>
      </c>
      <c r="BE119" s="54">
        <f>'[1]Mexico Soy Complex'!BG$39*2204.622/1000</f>
        <v>5004.4919399999999</v>
      </c>
    </row>
    <row r="120" spans="1:57" hidden="1" x14ac:dyDescent="0.2">
      <c r="A120" s="49" t="s">
        <v>102</v>
      </c>
      <c r="B120" s="54">
        <f>'[1]Mexico Soy Complex'!D$40*2204.622/1000</f>
        <v>0</v>
      </c>
      <c r="C120" s="54">
        <f>'[1]Mexico Soy Complex'!E$40*2204.622/1000</f>
        <v>74.199103485589774</v>
      </c>
      <c r="D120" s="54">
        <f>'[1]Mexico Soy Complex'!F$40*2204.622/1000</f>
        <v>79.883510899948575</v>
      </c>
      <c r="E120" s="54">
        <f>'[1]Mexico Soy Complex'!G$40*2204.622/1000</f>
        <v>0</v>
      </c>
      <c r="F120" s="54">
        <f>'[1]Mexico Soy Complex'!H$40*2204.622/1000</f>
        <v>13.823852995435812</v>
      </c>
      <c r="G120" s="54">
        <f>'[1]Mexico Soy Complex'!I$40*2204.622/1000</f>
        <v>0</v>
      </c>
      <c r="H120" s="54">
        <f>'[1]Mexico Soy Complex'!J$40*2204.622/1000</f>
        <v>18.698743310512505</v>
      </c>
      <c r="I120" s="54">
        <f>'[1]Mexico Soy Complex'!K$40*2204.622/1000</f>
        <v>0</v>
      </c>
      <c r="J120" s="54">
        <f>'[1]Mexico Soy Complex'!L$40*2204.622/1000</f>
        <v>0</v>
      </c>
      <c r="K120" s="54">
        <f>'[1]Mexico Soy Complex'!M$40*2204.622/1000</f>
        <v>22.029493765282051</v>
      </c>
      <c r="L120" s="54">
        <f>'[1]Mexico Soy Complex'!N$40*2204.622/1000</f>
        <v>0</v>
      </c>
      <c r="M120" s="54">
        <f>'[1]Mexico Soy Complex'!O$40*2204.622/1000</f>
        <v>6.9416449278974577</v>
      </c>
      <c r="N120" s="54">
        <f>'[1]Mexico Soy Complex'!P$40*2204.622/1000</f>
        <v>0</v>
      </c>
      <c r="O120" s="54">
        <f>'[1]Mexico Soy Complex'!Q$40*2204.622/1000</f>
        <v>4.6475441671792268</v>
      </c>
      <c r="P120" s="54">
        <f>'[1]Mexico Soy Complex'!R$40*2204.622/1000</f>
        <v>8.7679826851795397</v>
      </c>
      <c r="Q120" s="54">
        <f>'[1]Mexico Soy Complex'!S$40*2204.622/1000</f>
        <v>1.9546178652000969</v>
      </c>
      <c r="R120" s="54">
        <f>'[1]Mexico Soy Complex'!T$40*2204.622/1000</f>
        <v>12.502863592153757</v>
      </c>
      <c r="S120" s="54">
        <f>'[1]Mexico Soy Complex'!U$40*2204.622/1000</f>
        <v>0</v>
      </c>
      <c r="T120" s="54">
        <f>'[1]Mexico Soy Complex'!V$40*2204.622/1000</f>
        <v>0</v>
      </c>
      <c r="U120" s="54">
        <f>'[1]Mexico Soy Complex'!W$40*2204.622/1000</f>
        <v>8.6454094705634841</v>
      </c>
      <c r="V120" s="54">
        <f>'[1]Mexico Soy Complex'!X$40*2204.622/1000</f>
        <v>0</v>
      </c>
      <c r="W120" s="54">
        <f>'[1]Mexico Soy Complex'!Y$40*2204.622/1000</f>
        <v>0</v>
      </c>
      <c r="X120" s="54">
        <f>'[1]Mexico Soy Complex'!Z$40*2204.622/1000</f>
        <v>0</v>
      </c>
      <c r="Y120" s="54">
        <f>'[1]Mexico Soy Complex'!AA$40*2204.622/1000</f>
        <v>0</v>
      </c>
      <c r="Z120" s="54">
        <f>'[1]Mexico Soy Complex'!AB$40*2204.622/1000</f>
        <v>0</v>
      </c>
      <c r="AA120" s="54">
        <f>'[1]Mexico Soy Complex'!AC$40*2204.622/1000</f>
        <v>0</v>
      </c>
      <c r="AB120" s="54">
        <f>'[1]Mexico Soy Complex'!AD$40*2204.622/1000</f>
        <v>0.3661983106089069</v>
      </c>
      <c r="AC120" s="54">
        <f>'[1]Mexico Soy Complex'!AE$40*2204.622/1000</f>
        <v>10.535952252648931</v>
      </c>
      <c r="AD120" s="54">
        <f>'[1]Mexico Soy Complex'!AF$40*2204.622/1000</f>
        <v>88.378071170929388</v>
      </c>
      <c r="AE120" s="54">
        <f>'[1]Mexico Soy Complex'!AG$40*2204.622/1000</f>
        <v>0.38943804693495798</v>
      </c>
      <c r="AF120" s="54">
        <f>'[1]Mexico Soy Complex'!AH$40*2204.622/1000</f>
        <v>0.99692140709608434</v>
      </c>
      <c r="AG120" s="54">
        <f>'[1]Mexico Soy Complex'!AI$40*2204.622/1000</f>
        <v>0.23077160455095203</v>
      </c>
      <c r="AH120" s="54">
        <f>'[1]Mexico Soy Complex'!AJ$40*2204.622/1000</f>
        <v>0.10453437644575962</v>
      </c>
      <c r="AI120" s="54">
        <f>'[1]Mexico Soy Complex'!AK$40*2204.622/1000</f>
        <v>6.7823931857022055E-2</v>
      </c>
      <c r="AJ120" s="54">
        <f>'[1]Mexico Soy Complex'!AL$40*2204.622/1000</f>
        <v>0.60540724246959954</v>
      </c>
      <c r="AK120" s="54">
        <f>'[1]Mexico Soy Complex'!AM$40*2204.622/1000</f>
        <v>0.81607898888538599</v>
      </c>
      <c r="AL120" s="54">
        <f>'[1]Mexico Soy Complex'!AN$40*2204.622/1000</f>
        <v>0.80037002055574979</v>
      </c>
      <c r="AM120" s="54">
        <f>'[1]Mexico Soy Complex'!AO$40*2204.622/1000</f>
        <v>0.72210635048191274</v>
      </c>
      <c r="AN120" s="54">
        <f>'[1]Mexico Soy Complex'!AP$40*2204.622/1000</f>
        <v>4.8339682085139439E-2</v>
      </c>
      <c r="AO120" s="54">
        <f>'[1]Mexico Soy Complex'!AQ$40*2204.622/1000</f>
        <v>0.63309212614534371</v>
      </c>
      <c r="AP120" s="54">
        <f>'[1]Mexico Soy Complex'!AR$40*2204.622/1000</f>
        <v>0.7982893415304948</v>
      </c>
      <c r="AQ120" s="54">
        <f>'[1]Mexico Soy Complex'!AS$40*2204.622/1000</f>
        <v>9.427948770414829E-2</v>
      </c>
      <c r="AR120" s="54">
        <f>'[1]Mexico Soy Complex'!AT$40*2204.622/1000</f>
        <v>1.024372675383725</v>
      </c>
      <c r="AS120" s="54">
        <f>'[1]Mexico Soy Complex'!AU$40*2204.622/1000</f>
        <v>0.63581586747549734</v>
      </c>
      <c r="AT120" s="54">
        <f>'[1]Mexico Soy Complex'!AV$40*2204.622/1000</f>
        <v>6.7024598936819946E-2</v>
      </c>
      <c r="AU120" s="54">
        <f>'[1]Mexico Soy Complex'!AW$40*2204.622/1000</f>
        <v>0.10560701979153746</v>
      </c>
      <c r="AV120" s="54">
        <f>'[1]Mexico Soy Complex'!AX$40*2204.622/1000</f>
        <v>0.32125796657454564</v>
      </c>
      <c r="AW120" s="54">
        <f>'[1]Mexico Soy Complex'!AY$40*2204.622/1000</f>
        <v>0.750250122247207</v>
      </c>
      <c r="AX120" s="54">
        <f>'[1]Mexico Soy Complex'!AZ$40*2204.622/1000</f>
        <v>0</v>
      </c>
      <c r="AY120" s="54">
        <f>'[1]Mexico Soy Complex'!BA$40*2204.622/1000</f>
        <v>0</v>
      </c>
      <c r="AZ120" s="54">
        <f>'[1]Mexico Soy Complex'!BB$40*2204.622/1000</f>
        <v>0</v>
      </c>
      <c r="BA120" s="54">
        <f>'[1]Mexico Soy Complex'!BC$40*2204.622/1000</f>
        <v>0</v>
      </c>
      <c r="BB120" s="54">
        <f>'[1]Mexico Soy Complex'!BD$40*2204.622/1000</f>
        <v>0</v>
      </c>
      <c r="BC120" s="54">
        <f>'[1]Mexico Soy Complex'!BE$40*2204.622/1000</f>
        <v>0</v>
      </c>
      <c r="BD120" s="54">
        <f>'[1]Mexico Soy Complex'!BF$40*2204.622/1000</f>
        <v>0</v>
      </c>
      <c r="BE120" s="54">
        <f>'[1]Mexico Soy Complex'!BG$40*2204.622/1000</f>
        <v>0</v>
      </c>
    </row>
    <row r="121" spans="1:57" x14ac:dyDescent="0.2">
      <c r="A121" s="49" t="s">
        <v>58</v>
      </c>
      <c r="B121" s="54">
        <f>'[1]Mexico Soy Complex'!D$41*2204.622/1000</f>
        <v>98.983118556000008</v>
      </c>
      <c r="C121" s="54">
        <f>'[1]Mexico Soy Complex'!E$41*2204.622/1000</f>
        <v>5.8135882139999993</v>
      </c>
      <c r="D121" s="54">
        <f>'[1]Mexico Soy Complex'!F$41*2204.622/1000</f>
        <v>6.622684488</v>
      </c>
      <c r="E121" s="54">
        <f>'[1]Mexico Soy Complex'!G$41*2204.622/1000</f>
        <v>30.401737379999997</v>
      </c>
      <c r="F121" s="54">
        <f>'[1]Mexico Soy Complex'!H$41*2204.622/1000</f>
        <v>26.662698468000002</v>
      </c>
      <c r="G121" s="54">
        <f>'[1]Mexico Soy Complex'!I$41*2204.622/1000</f>
        <v>11.181842783999999</v>
      </c>
      <c r="H121" s="54">
        <f>'[1]Mexico Soy Complex'!J$41*2204.622/1000</f>
        <v>9.6915183119999977</v>
      </c>
      <c r="I121" s="54">
        <f>'[1]Mexico Soy Complex'!K$41*2204.622/1000</f>
        <v>22.332820859999998</v>
      </c>
      <c r="J121" s="54">
        <f>'[1]Mexico Soy Complex'!L$41*2204.622/1000</f>
        <v>7.7161769999999992</v>
      </c>
      <c r="K121" s="54">
        <f>'[1]Mexico Soy Complex'!M$41*2204.622/1000</f>
        <v>2.7271174140000007</v>
      </c>
      <c r="L121" s="54">
        <f>'[1]Mexico Soy Complex'!N$41*2204.622/1000</f>
        <v>1.022944608</v>
      </c>
      <c r="M121" s="54">
        <f>'[1]Mexico Soy Complex'!O$41*2204.622/1000</f>
        <v>0.55336012199999995</v>
      </c>
      <c r="N121" s="54">
        <f>'[1]Mexico Soy Complex'!P$41*2204.622/1000</f>
        <v>4.5723860279999986</v>
      </c>
      <c r="O121" s="54">
        <f>'[1]Mexico Soy Complex'!Q$41*2204.622/1000</f>
        <v>2.6675926199999993</v>
      </c>
      <c r="P121" s="54">
        <f>'[1]Mexico Soy Complex'!R$41*2204.622/1000</f>
        <v>5.6835155160000008</v>
      </c>
      <c r="Q121" s="54">
        <f>'[1]Mexico Soy Complex'!S$41*2204.622/1000</f>
        <v>6.2853773220000004</v>
      </c>
      <c r="R121" s="54">
        <f>'[1]Mexico Soy Complex'!T$41*2204.622/1000</f>
        <v>9.5283762840000001</v>
      </c>
      <c r="S121" s="54">
        <f>'[1]Mexico Soy Complex'!U$41*2204.622/1000</f>
        <v>8.9529699419999993</v>
      </c>
      <c r="T121" s="54">
        <f>'[1]Mexico Soy Complex'!V$41*2204.622/1000</f>
        <v>8.4304745279999995</v>
      </c>
      <c r="U121" s="54">
        <f>'[1]Mexico Soy Complex'!W$41*2204.622/1000</f>
        <v>7.3215496619999989</v>
      </c>
      <c r="V121" s="54">
        <f>'[1]Mexico Soy Complex'!X$41*2204.622/1000</f>
        <v>6.5741828039999994</v>
      </c>
      <c r="W121" s="54">
        <f>'[1]Mexico Soy Complex'!Y$41*2204.622/1000</f>
        <v>60.353284333734003</v>
      </c>
      <c r="X121" s="54">
        <f>'[1]Mexico Soy Complex'!Z$41*2204.622/1000</f>
        <v>60.349371129683988</v>
      </c>
      <c r="Y121" s="54">
        <f>SUM('[1]Mexico Soy Complex'!Z$275:Z$283,'[1]Mexico Soy Complex'!AA$272:AA$274)*2204.622/1000</f>
        <v>59.777492182883996</v>
      </c>
      <c r="Z121" s="54">
        <f>SUM('[1]Mexico Soy Complex'!AA$275:AA$283,'[1]Mexico Soy Complex'!AB$272:AB$274)*2204.622/1000</f>
        <v>27.350452347119997</v>
      </c>
      <c r="AA121" s="54">
        <f>SUM('[1]Mexico Soy Complex'!AB$275:AB$283,'[1]Mexico Soy Complex'!AC$272:AC$274)*2204.622/1000</f>
        <v>42.91137990216</v>
      </c>
      <c r="AB121" s="54">
        <f>SUM('[1]Mexico Soy Complex'!AC$275:AC$283,'[1]Mexico Soy Complex'!AD$272:AD$274)*2204.622/1000</f>
        <v>73.527115530456001</v>
      </c>
      <c r="AC121" s="54">
        <f>SUM('[1]Mexico Soy Complex'!AD$275:AD$283,'[1]Mexico Soy Complex'!AE$272:AE$274)*2204.622/1000</f>
        <v>13.83505796122944</v>
      </c>
      <c r="AD121" s="54">
        <f>SUM('[1]Mexico Soy Complex'!AE$275:AE$283,'[1]Mexico Soy Complex'!AF$272:AF$274)*2204.622/1000</f>
        <v>23.277264532784429</v>
      </c>
      <c r="AE121" s="54">
        <f>SUM('[1]Mexico Soy Complex'!AF$275:AF$283,'[1]Mexico Soy Complex'!AG$272:AG$274)*2204.622/1000</f>
        <v>22.624287866802746</v>
      </c>
      <c r="AF121" s="54">
        <f>SUM('[1]Mexico Soy Complex'!AG$275:AG$283,'[1]Mexico Soy Complex'!AH$272:AH$274)*2204.622/1000</f>
        <v>21.999177778121119</v>
      </c>
      <c r="AG121" s="54">
        <f>SUM('[1]Mexico Soy Complex'!AH$275:AH$283,'[1]Mexico Soy Complex'!AI$272:AI$274)*2204.622/1000</f>
        <v>22.301893677454647</v>
      </c>
      <c r="AH121" s="54">
        <f>SUM('[1]Mexico Soy Complex'!AI$275:AI$283,'[1]Mexico Soy Complex'!AJ$272:AJ$274)*2204.622/1000</f>
        <v>22.631153974607155</v>
      </c>
      <c r="AI121" s="54">
        <f>SUM('[1]Mexico Soy Complex'!AJ$275:AJ$283,'[1]Mexico Soy Complex'!AK$272:AK$274)*2204.622/1000</f>
        <v>20.807536363278476</v>
      </c>
      <c r="AJ121" s="54">
        <f>SUM('[1]Mexico Soy Complex'!AK$275:AK$283,'[1]Mexico Soy Complex'!AL$272:AL$274)*2204.622/1000</f>
        <v>22.566755565954015</v>
      </c>
      <c r="AK121" s="54">
        <f>SUM('[1]Mexico Soy Complex'!AL$275:AL$283,'[1]Mexico Soy Complex'!AM$272:AM$274)*2204.622/1000</f>
        <v>22.072809932052827</v>
      </c>
      <c r="AL121" s="54">
        <f>SUM('[1]Mexico Soy Complex'!AM$275:AM$283,'[1]Mexico Soy Complex'!AN$272:AN$274)*2204.622/1000</f>
        <v>22.061303471883082</v>
      </c>
      <c r="AM121" s="54">
        <f>SUM('[1]Mexico Soy Complex'!AN$275:AN$283,'[1]Mexico Soy Complex'!AO$272:AO$274)*2204.622/1000</f>
        <v>22.076029902669422</v>
      </c>
      <c r="AN121" s="54">
        <f>SUM('[1]Mexico Soy Complex'!AO$275:AO$283,'[1]Mexico Soy Complex'!AP$272:AP$274)*2204.622/1000</f>
        <v>22.027911861555108</v>
      </c>
      <c r="AO121" s="54">
        <f>SUM('[1]Mexico Soy Complex'!AP$275:AP$283,'[1]Mexico Soy Complex'!AQ$272:AQ$274)*2204.622/1000</f>
        <v>21.916887047167567</v>
      </c>
      <c r="AP121" s="54">
        <f>SUM('[1]Mexico Soy Complex'!AQ$275:AQ$283,'[1]Mexico Soy Complex'!AR$272:AR$274)*2204.622/1000</f>
        <v>22.160962146822889</v>
      </c>
      <c r="AQ121" s="54">
        <f>SUM('[1]Mexico Soy Complex'!AR$275:AR$283,'[1]Mexico Soy Complex'!AS$272:AS$274)*2204.622/1000</f>
        <v>22.030988443065603</v>
      </c>
      <c r="AR121" s="54">
        <f>SUM('[1]Mexico Soy Complex'!AS$275:AS$283,'[1]Mexico Soy Complex'!AT$272:AT$274)*2204.622/1000</f>
        <v>22.048618886019611</v>
      </c>
      <c r="AS121" s="54">
        <f>SUM('[1]Mexico Soy Complex'!AT$275:AT$283,'[1]Mexico Soy Complex'!AU$272:AU$274)*2204.622/1000</f>
        <v>22.042555880256113</v>
      </c>
      <c r="AT121" s="54">
        <f>SUM('[1]Mexico Soy Complex'!AU$275:AU$283,'[1]Mexico Soy Complex'!AV$272:AV$274)*2204.622/1000</f>
        <v>22.037073676926148</v>
      </c>
      <c r="AU121" s="54">
        <f>SUM('[1]Mexico Soy Complex'!AV$275:AV$283,'[1]Mexico Soy Complex'!AW$272:AW$274)*2204.622/1000</f>
        <v>22.040002480666356</v>
      </c>
      <c r="AV121" s="54">
        <f>SUM('[1]Mexico Soy Complex'!AW$275:AW$283,'[1]Mexico Soy Complex'!AX$272:AX$274)*2204.622/1000</f>
        <v>22.064039806618077</v>
      </c>
      <c r="AW121" s="54">
        <f>SUM('[1]Mexico Soy Complex'!AX$275:AX$283,'[1]Mexico Soy Complex'!AY$272:AY$274)*2204.622/1000</f>
        <v>22.039847873386766</v>
      </c>
      <c r="AX121" s="54">
        <f>SUM('[1]Mexico Soy Complex'!AY$275:AY$283,'[1]Mexico Soy Complex'!AZ$272:AZ$274)*2204.622/1000</f>
        <v>22.046458146097265</v>
      </c>
      <c r="AY121" s="54">
        <f>SUM('[1]Mexico Soy Complex'!AZ$275:AZ$283,'[1]Mexico Soy Complex'!BA$272:BA$274)*2204.622/1000</f>
        <v>22.044703943570688</v>
      </c>
      <c r="AZ121" s="54">
        <f>SUM('[1]Mexico Soy Complex'!BA$275:BA$283,'[1]Mexico Soy Complex'!BB$272:BB$274)*2204.622/1000</f>
        <v>22.045484396738924</v>
      </c>
      <c r="BA121" s="54">
        <f>SUM('[1]Mexico Soy Complex'!BB$275:BB$283,'[1]Mexico Soy Complex'!BC$272:BC$274)*2204.622/1000</f>
        <v>22.04701045006783</v>
      </c>
      <c r="BB121" s="54">
        <f>SUM('[1]Mexico Soy Complex'!BC$275:BC$283,'[1]Mexico Soy Complex'!BD$272:BD$274)*2204.622/1000</f>
        <v>22.04810683328235</v>
      </c>
      <c r="BC121" s="54">
        <f>SUM('[1]Mexico Soy Complex'!BD$275:BD$283,'[1]Mexico Soy Complex'!BE$272:BE$274)*2204.622/1000</f>
        <v>22.0447009619723</v>
      </c>
      <c r="BD121" s="54">
        <f>SUM('[1]Mexico Soy Complex'!BE$275:BE$283,'[1]Mexico Soy Complex'!BF$272:BF$274)*2204.622/1000</f>
        <v>22.046352753951414</v>
      </c>
      <c r="BE121" s="54">
        <f>SUM('[1]Mexico Soy Complex'!BF$275:BF$283,'[1]Mexico Soy Complex'!BG$272:BG$274)*2204.622/1000</f>
        <v>22.046001317126414</v>
      </c>
    </row>
    <row r="122" spans="1:57" x14ac:dyDescent="0.2">
      <c r="A122" s="49" t="s">
        <v>59</v>
      </c>
      <c r="B122" s="54">
        <f>B113-B123</f>
        <v>1053.6322050850254</v>
      </c>
      <c r="C122" s="54">
        <f t="shared" ref="C122:X122" si="75">C113-C123</f>
        <v>1248.4623516995896</v>
      </c>
      <c r="D122" s="54">
        <f t="shared" si="75"/>
        <v>1572.4214233879486</v>
      </c>
      <c r="E122" s="54">
        <f t="shared" si="75"/>
        <v>1706.84617711641</v>
      </c>
      <c r="F122" s="54">
        <f t="shared" si="75"/>
        <v>1775.5240654634358</v>
      </c>
      <c r="G122" s="54">
        <f t="shared" si="75"/>
        <v>1908.3186927926154</v>
      </c>
      <c r="H122" s="54">
        <f t="shared" si="75"/>
        <v>1970.6622436225121</v>
      </c>
      <c r="I122" s="54">
        <f t="shared" si="75"/>
        <v>2054.8444408117939</v>
      </c>
      <c r="J122" s="54">
        <f t="shared" si="75"/>
        <v>1721.6896520844095</v>
      </c>
      <c r="K122" s="54">
        <f t="shared" si="75"/>
        <v>1810.5004311792816</v>
      </c>
      <c r="L122" s="54">
        <f t="shared" si="75"/>
        <v>1720.9001838552815</v>
      </c>
      <c r="M122" s="54">
        <f t="shared" si="75"/>
        <v>1892.4468150498972</v>
      </c>
      <c r="N122" s="54">
        <f t="shared" si="75"/>
        <v>1908.0403953807183</v>
      </c>
      <c r="O122" s="54">
        <f t="shared" si="75"/>
        <v>1980.4518267871795</v>
      </c>
      <c r="P122" s="54">
        <f t="shared" si="75"/>
        <v>1943.4957482011796</v>
      </c>
      <c r="Q122" s="54">
        <f t="shared" si="75"/>
        <v>1457.2270245901841</v>
      </c>
      <c r="R122" s="54">
        <f t="shared" si="75"/>
        <v>1884.9368298761538</v>
      </c>
      <c r="S122" s="54">
        <f t="shared" si="75"/>
        <v>1903.6152605155892</v>
      </c>
      <c r="T122" s="54">
        <f t="shared" si="75"/>
        <v>1989.6575054515381</v>
      </c>
      <c r="U122" s="54">
        <f t="shared" si="75"/>
        <v>2132.4040791325638</v>
      </c>
      <c r="V122" s="54">
        <f t="shared" si="75"/>
        <v>2261.9124818342043</v>
      </c>
      <c r="W122" s="54">
        <f t="shared" si="75"/>
        <v>2483.7943651799833</v>
      </c>
      <c r="X122" s="54">
        <f t="shared" si="75"/>
        <v>2485.8018689686251</v>
      </c>
      <c r="Y122" s="54">
        <f>Y113-Y123</f>
        <v>2552.1059094652246</v>
      </c>
      <c r="Z122" s="54">
        <f t="shared" ref="Z122:BE122" si="76">Z113-Z123</f>
        <v>2767.1056924222548</v>
      </c>
      <c r="AA122" s="54">
        <f t="shared" si="76"/>
        <v>2864.3123220901462</v>
      </c>
      <c r="AB122" s="54">
        <f t="shared" si="76"/>
        <v>2922.5181498392285</v>
      </c>
      <c r="AC122" s="54">
        <f t="shared" si="76"/>
        <v>2851.3416327960585</v>
      </c>
      <c r="AD122" s="54">
        <f t="shared" si="76"/>
        <v>3001.8206581904569</v>
      </c>
      <c r="AE122" s="54">
        <f t="shared" si="76"/>
        <v>3049.3017769999451</v>
      </c>
      <c r="AF122" s="54">
        <f t="shared" si="76"/>
        <v>3107.1278004324131</v>
      </c>
      <c r="AG122" s="54">
        <f t="shared" si="76"/>
        <v>3185.1094266232553</v>
      </c>
      <c r="AH122" s="54">
        <f t="shared" si="76"/>
        <v>3269.0984258293233</v>
      </c>
      <c r="AI122" s="54">
        <f t="shared" si="76"/>
        <v>3333.5828325197954</v>
      </c>
      <c r="AJ122" s="54">
        <f t="shared" si="76"/>
        <v>3401.9633667092085</v>
      </c>
      <c r="AK122" s="54">
        <f t="shared" si="76"/>
        <v>3455.9726418662949</v>
      </c>
      <c r="AL122" s="54">
        <f t="shared" si="76"/>
        <v>3527.7087595821918</v>
      </c>
      <c r="AM122" s="54">
        <f t="shared" si="76"/>
        <v>3590.7092958356184</v>
      </c>
      <c r="AN122" s="54">
        <f t="shared" si="76"/>
        <v>3662.2370413739145</v>
      </c>
      <c r="AO122" s="54">
        <f t="shared" si="76"/>
        <v>3725.7356657850005</v>
      </c>
      <c r="AP122" s="54">
        <f t="shared" si="76"/>
        <v>3794.5286889512681</v>
      </c>
      <c r="AQ122" s="54">
        <f t="shared" si="76"/>
        <v>3859.6698995015468</v>
      </c>
      <c r="AR122" s="54">
        <f t="shared" si="76"/>
        <v>3925.6412563396971</v>
      </c>
      <c r="AS122" s="54">
        <f t="shared" si="76"/>
        <v>3991.7339294821213</v>
      </c>
      <c r="AT122" s="54">
        <f t="shared" si="76"/>
        <v>4067.856038312616</v>
      </c>
      <c r="AU122" s="54">
        <f t="shared" si="76"/>
        <v>4144.1031066386859</v>
      </c>
      <c r="AV122" s="54">
        <f t="shared" si="76"/>
        <v>4220.39207834221</v>
      </c>
      <c r="AW122" s="54">
        <f t="shared" si="76"/>
        <v>4297.7751146363926</v>
      </c>
      <c r="AX122" s="54">
        <f t="shared" si="76"/>
        <v>4375.2556833761964</v>
      </c>
      <c r="AY122" s="54">
        <f t="shared" si="76"/>
        <v>4451.715548506596</v>
      </c>
      <c r="AZ122" s="54">
        <f t="shared" si="76"/>
        <v>4528.9472720246358</v>
      </c>
      <c r="BA122" s="54">
        <f t="shared" si="76"/>
        <v>4609.0067487204096</v>
      </c>
      <c r="BB122" s="54">
        <f t="shared" si="76"/>
        <v>4697.2023970516957</v>
      </c>
      <c r="BC122" s="54">
        <f t="shared" si="76"/>
        <v>4785.3865447356084</v>
      </c>
      <c r="BD122" s="54">
        <f t="shared" si="76"/>
        <v>4873.5889339426576</v>
      </c>
      <c r="BE122" s="54">
        <f t="shared" si="76"/>
        <v>4961.741689538253</v>
      </c>
    </row>
    <row r="123" spans="1:57" ht="12" thickBot="1" x14ac:dyDescent="0.25">
      <c r="A123" s="56" t="s">
        <v>60</v>
      </c>
      <c r="B123" s="57">
        <f>'[1]Mexico Soy Complex'!D$43*2204.622/1000</f>
        <v>15.432354</v>
      </c>
      <c r="C123" s="57">
        <f>'[1]Mexico Soy Complex'!E$43*2204.622/1000</f>
        <v>15.432354</v>
      </c>
      <c r="D123" s="57">
        <f>'[1]Mexico Soy Complex'!F$43*2204.622/1000</f>
        <v>11.023109999999999</v>
      </c>
      <c r="E123" s="57">
        <f>'[1]Mexico Soy Complex'!G$43*2204.622/1000</f>
        <v>13.227732</v>
      </c>
      <c r="F123" s="57">
        <f>'[1]Mexico Soy Complex'!H$43*2204.622/1000</f>
        <v>33.069329999999994</v>
      </c>
      <c r="G123" s="57">
        <f>'[1]Mexico Soy Complex'!I$43*2204.622/1000</f>
        <v>55.115549999999999</v>
      </c>
      <c r="H123" s="57">
        <f>'[1]Mexico Soy Complex'!J$43*2204.622/1000</f>
        <v>251.326908</v>
      </c>
      <c r="I123" s="57">
        <f>'[1]Mexico Soy Complex'!K$43*2204.622/1000</f>
        <v>297.62396999999999</v>
      </c>
      <c r="J123" s="57">
        <f>'[1]Mexico Soy Complex'!L$43*2204.622/1000</f>
        <v>328.48867799999994</v>
      </c>
      <c r="K123" s="57">
        <f>'[1]Mexico Soy Complex'!M$43*2204.622/1000</f>
        <v>328.48867799999994</v>
      </c>
      <c r="L123" s="57">
        <f>'[1]Mexico Soy Complex'!N$43*2204.622/1000</f>
        <v>326.28405599999996</v>
      </c>
      <c r="M123" s="57">
        <f>'[1]Mexico Soy Complex'!O$43*2204.622/1000</f>
        <v>242.50841999999997</v>
      </c>
      <c r="N123" s="57">
        <f>'[1]Mexico Soy Complex'!P$43*2204.622/1000</f>
        <v>308.64707999999996</v>
      </c>
      <c r="O123" s="57">
        <f>'[1]Mexico Soy Complex'!Q$43*2204.622/1000</f>
        <v>101.412612</v>
      </c>
      <c r="P123" s="57">
        <f>'[1]Mexico Soy Complex'!R$43*2204.622/1000</f>
        <v>8.8184879999999986</v>
      </c>
      <c r="Q123" s="57">
        <f>'[1]Mexico Soy Complex'!S$43*2204.622/1000</f>
        <v>363.76262999999994</v>
      </c>
      <c r="R123" s="57">
        <f>'[1]Mexico Soy Complex'!T$43*2204.622/1000</f>
        <v>260.14539600000001</v>
      </c>
      <c r="S123" s="57">
        <f>'[1]Mexico Soy Complex'!U$43*2204.622/1000</f>
        <v>222.666822</v>
      </c>
      <c r="T123" s="57">
        <f>'[1]Mexico Soy Complex'!V$43*2204.622/1000</f>
        <v>249.122286</v>
      </c>
      <c r="U123" s="57">
        <f>'[1]Mexico Soy Complex'!W$43*2204.622/1000</f>
        <v>324.07943399999994</v>
      </c>
      <c r="V123" s="57">
        <f>'[1]Mexico Soy Complex'!X$43*2204.622/1000</f>
        <v>416.67355799999996</v>
      </c>
      <c r="W123" s="57">
        <f>'[1]Mexico Soy Complex'!Y$43*2204.622/1000</f>
        <v>440.92439999999999</v>
      </c>
      <c r="X123" s="57">
        <f>'[1]Mexico Soy Complex'!Z$43*2204.622/1000</f>
        <v>564.38323199999991</v>
      </c>
      <c r="Y123" s="57">
        <f>'[1]Mexico Soy Complex'!AA$386*2204.622/1000</f>
        <v>581.68103538461548</v>
      </c>
      <c r="Z123" s="57">
        <f>'[1]Mexico Soy Complex'!AB$386*2204.622/1000</f>
        <v>620.00754092307704</v>
      </c>
      <c r="AA123" s="57">
        <f>'[1]Mexico Soy Complex'!AC$386*2204.622/1000</f>
        <v>502.65381600000001</v>
      </c>
      <c r="AB123" s="57">
        <f>'[1]Mexico Soy Complex'!AD$386*2204.622/1000</f>
        <v>323.57067507692307</v>
      </c>
      <c r="AC123" s="57">
        <f>'[1]Mexico Soy Complex'!AE$386*2204.622/1000</f>
        <v>310.34294307692306</v>
      </c>
      <c r="AD123" s="57">
        <f>'[1]Mexico Soy Complex'!AF$386*2204.622/1000</f>
        <v>321.36605307692309</v>
      </c>
      <c r="AE123" s="57">
        <f>'[1]Mexico Soy Complex'!AG$386*2204.622/1000</f>
        <v>330.69329999999997</v>
      </c>
      <c r="AF123" s="57">
        <f>'[1]Mexico Soy Complex'!AH$386*2204.622/1000</f>
        <v>330.69329999999997</v>
      </c>
      <c r="AG123" s="57">
        <f>'[1]Mexico Soy Complex'!AI$386*2204.622/1000</f>
        <v>330.69329999999997</v>
      </c>
      <c r="AH123" s="57">
        <f>'[1]Mexico Soy Complex'!AJ$386*2204.622/1000</f>
        <v>330.69329999999997</v>
      </c>
      <c r="AI123" s="57">
        <f>'[1]Mexico Soy Complex'!AK$386*2204.622/1000</f>
        <v>330.69329999999997</v>
      </c>
      <c r="AJ123" s="57">
        <f>'[1]Mexico Soy Complex'!AL$386*2204.622/1000</f>
        <v>330.69329999999997</v>
      </c>
      <c r="AK123" s="57">
        <f>'[1]Mexico Soy Complex'!AM$386*2204.622/1000</f>
        <v>330.69329999999997</v>
      </c>
      <c r="AL123" s="57">
        <f>'[1]Mexico Soy Complex'!AN$386*2204.622/1000</f>
        <v>330.69329999999997</v>
      </c>
      <c r="AM123" s="57">
        <f>'[1]Mexico Soy Complex'!AO$386*2204.622/1000</f>
        <v>330.69329999999997</v>
      </c>
      <c r="AN123" s="57">
        <f>'[1]Mexico Soy Complex'!AP$386*2204.622/1000</f>
        <v>330.69329999999997</v>
      </c>
      <c r="AO123" s="57">
        <f>'[1]Mexico Soy Complex'!AQ$386*2204.622/1000</f>
        <v>330.69329999999997</v>
      </c>
      <c r="AP123" s="57">
        <f>'[1]Mexico Soy Complex'!AR$386*2204.622/1000</f>
        <v>330.69329999999997</v>
      </c>
      <c r="AQ123" s="57">
        <f>'[1]Mexico Soy Complex'!AS$386*2204.622/1000</f>
        <v>330.69329999999997</v>
      </c>
      <c r="AR123" s="57">
        <f>'[1]Mexico Soy Complex'!AT$386*2204.622/1000</f>
        <v>330.69329999999997</v>
      </c>
      <c r="AS123" s="57">
        <f>'[1]Mexico Soy Complex'!AU$386*2204.622/1000</f>
        <v>330.69329999999997</v>
      </c>
      <c r="AT123" s="57">
        <f>'[1]Mexico Soy Complex'!AV$386*2204.622/1000</f>
        <v>330.69329999999997</v>
      </c>
      <c r="AU123" s="57">
        <f>'[1]Mexico Soy Complex'!AW$386*2204.622/1000</f>
        <v>330.69329999999997</v>
      </c>
      <c r="AV123" s="57">
        <f>'[1]Mexico Soy Complex'!AX$386*2204.622/1000</f>
        <v>330.69329999999997</v>
      </c>
      <c r="AW123" s="57">
        <f>'[1]Mexico Soy Complex'!AY$386*2204.622/1000</f>
        <v>330.69329999999997</v>
      </c>
      <c r="AX123" s="57">
        <f>'[1]Mexico Soy Complex'!AZ$386*2204.622/1000</f>
        <v>330.69329999999997</v>
      </c>
      <c r="AY123" s="57">
        <f>'[1]Mexico Soy Complex'!BA$386*2204.622/1000</f>
        <v>330.69329999999997</v>
      </c>
      <c r="AZ123" s="57">
        <f>'[1]Mexico Soy Complex'!BB$386*2204.622/1000</f>
        <v>330.69329999999997</v>
      </c>
      <c r="BA123" s="57">
        <f>'[1]Mexico Soy Complex'!BC$386*2204.622/1000</f>
        <v>330.69329999999997</v>
      </c>
      <c r="BB123" s="57">
        <f>'[1]Mexico Soy Complex'!BD$386*2204.622/1000</f>
        <v>330.69329999999997</v>
      </c>
      <c r="BC123" s="57">
        <f>'[1]Mexico Soy Complex'!BE$386*2204.622/1000</f>
        <v>330.69329999999997</v>
      </c>
      <c r="BD123" s="57">
        <f>'[1]Mexico Soy Complex'!BF$386*2204.622/1000</f>
        <v>330.69329999999997</v>
      </c>
      <c r="BE123" s="57">
        <f>'[1]Mexico Soy Complex'!BG$386*2204.622/1000</f>
        <v>330.69329999999997</v>
      </c>
    </row>
    <row r="124" spans="1:57" x14ac:dyDescent="0.2">
      <c r="A124" s="60" t="s">
        <v>113</v>
      </c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60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</row>
    <row r="126" spans="1:57" x14ac:dyDescent="0.2">
      <c r="A126" s="38" t="s">
        <v>107</v>
      </c>
    </row>
    <row r="127" spans="1:57" x14ac:dyDescent="0.2">
      <c r="Z127" s="38">
        <v>2019</v>
      </c>
      <c r="AA127" s="38">
        <v>2020</v>
      </c>
    </row>
    <row r="128" spans="1:57" x14ac:dyDescent="0.2">
      <c r="A128" s="38" t="s">
        <v>49</v>
      </c>
    </row>
    <row r="129" spans="1:27" x14ac:dyDescent="0.2">
      <c r="A129" s="38" t="s">
        <v>50</v>
      </c>
    </row>
    <row r="130" spans="1:27" x14ac:dyDescent="0.2">
      <c r="A130" s="38" t="s">
        <v>51</v>
      </c>
    </row>
    <row r="131" spans="1:27" x14ac:dyDescent="0.2">
      <c r="A131" s="38" t="s">
        <v>52</v>
      </c>
    </row>
    <row r="132" spans="1:27" x14ac:dyDescent="0.2">
      <c r="A132" s="38" t="s">
        <v>53</v>
      </c>
    </row>
    <row r="133" spans="1:27" x14ac:dyDescent="0.2">
      <c r="A133" s="38" t="s">
        <v>54</v>
      </c>
    </row>
    <row r="134" spans="1:27" x14ac:dyDescent="0.2">
      <c r="A134" s="38" t="s">
        <v>55</v>
      </c>
    </row>
    <row r="135" spans="1:27" x14ac:dyDescent="0.2">
      <c r="A135" s="38" t="s">
        <v>100</v>
      </c>
    </row>
    <row r="136" spans="1:27" x14ac:dyDescent="0.2">
      <c r="A136" s="38" t="s">
        <v>57</v>
      </c>
    </row>
    <row r="137" spans="1:27" x14ac:dyDescent="0.2">
      <c r="A137" s="38" t="s">
        <v>101</v>
      </c>
    </row>
    <row r="138" spans="1:27" x14ac:dyDescent="0.2">
      <c r="A138" s="38" t="s">
        <v>102</v>
      </c>
    </row>
    <row r="139" spans="1:27" x14ac:dyDescent="0.2">
      <c r="A139" s="38" t="s">
        <v>58</v>
      </c>
    </row>
    <row r="140" spans="1:27" x14ac:dyDescent="0.2">
      <c r="A140" s="38" t="s">
        <v>59</v>
      </c>
    </row>
    <row r="141" spans="1:27" x14ac:dyDescent="0.2">
      <c r="A141" s="38" t="s">
        <v>60</v>
      </c>
    </row>
    <row r="143" spans="1:27" x14ac:dyDescent="0.2">
      <c r="A143" s="38" t="s">
        <v>109</v>
      </c>
    </row>
    <row r="144" spans="1:27" x14ac:dyDescent="0.2">
      <c r="Z144" s="38">
        <f>Z127</f>
        <v>2019</v>
      </c>
      <c r="AA144" s="38">
        <f>AA127</f>
        <v>2020</v>
      </c>
    </row>
    <row r="145" spans="1:26" x14ac:dyDescent="0.2">
      <c r="A145" s="38" t="s">
        <v>49</v>
      </c>
      <c r="Z145" s="150">
        <f>'[8]Soy Complex'!BH$486</f>
        <v>2004.7280000000001</v>
      </c>
    </row>
    <row r="146" spans="1:26" x14ac:dyDescent="0.2">
      <c r="A146" s="38" t="s">
        <v>50</v>
      </c>
      <c r="Z146" s="150">
        <f>SUM('[8]Soy Complex'!BH$279:BH$287,'[8]Soy Complex'!BI$276:BI$278)</f>
        <v>46213.124000000011</v>
      </c>
    </row>
    <row r="147" spans="1:26" x14ac:dyDescent="0.2">
      <c r="A147" s="38" t="s">
        <v>51</v>
      </c>
    </row>
    <row r="148" spans="1:26" x14ac:dyDescent="0.2">
      <c r="A148" s="38" t="s">
        <v>52</v>
      </c>
    </row>
    <row r="149" spans="1:26" x14ac:dyDescent="0.2">
      <c r="A149" s="38" t="s">
        <v>53</v>
      </c>
    </row>
    <row r="150" spans="1:26" x14ac:dyDescent="0.2">
      <c r="A150" s="38" t="s">
        <v>54</v>
      </c>
    </row>
    <row r="151" spans="1:26" x14ac:dyDescent="0.2">
      <c r="A151" s="38" t="s">
        <v>55</v>
      </c>
    </row>
    <row r="152" spans="1:26" x14ac:dyDescent="0.2">
      <c r="A152" s="38" t="s">
        <v>100</v>
      </c>
    </row>
    <row r="153" spans="1:26" x14ac:dyDescent="0.2">
      <c r="A153" s="38" t="s">
        <v>57</v>
      </c>
    </row>
    <row r="154" spans="1:26" x14ac:dyDescent="0.2">
      <c r="A154" s="38" t="s">
        <v>101</v>
      </c>
    </row>
    <row r="155" spans="1:26" x14ac:dyDescent="0.2">
      <c r="A155" s="38" t="s">
        <v>102</v>
      </c>
    </row>
    <row r="156" spans="1:26" x14ac:dyDescent="0.2">
      <c r="A156" s="38" t="s">
        <v>58</v>
      </c>
    </row>
    <row r="157" spans="1:26" x14ac:dyDescent="0.2">
      <c r="A157" s="38" t="s">
        <v>59</v>
      </c>
    </row>
    <row r="158" spans="1:26" x14ac:dyDescent="0.2">
      <c r="A158" s="38" t="s">
        <v>60</v>
      </c>
    </row>
    <row r="159" spans="1:26" x14ac:dyDescent="0.2">
      <c r="A159" s="38" t="s">
        <v>110</v>
      </c>
    </row>
    <row r="161" spans="1:27" x14ac:dyDescent="0.2">
      <c r="A161" s="38" t="s">
        <v>111</v>
      </c>
    </row>
    <row r="162" spans="1:27" x14ac:dyDescent="0.2">
      <c r="Z162" s="38">
        <f>Z144</f>
        <v>2019</v>
      </c>
      <c r="AA162" s="38">
        <f>AA144</f>
        <v>2020</v>
      </c>
    </row>
    <row r="163" spans="1:27" x14ac:dyDescent="0.2">
      <c r="A163" s="38" t="s">
        <v>49</v>
      </c>
    </row>
    <row r="164" spans="1:27" x14ac:dyDescent="0.2">
      <c r="A164" s="38" t="s">
        <v>50</v>
      </c>
    </row>
    <row r="165" spans="1:27" x14ac:dyDescent="0.2">
      <c r="A165" s="38" t="s">
        <v>51</v>
      </c>
    </row>
    <row r="166" spans="1:27" x14ac:dyDescent="0.2">
      <c r="A166" s="38" t="s">
        <v>52</v>
      </c>
    </row>
    <row r="167" spans="1:27" x14ac:dyDescent="0.2">
      <c r="A167" s="38" t="s">
        <v>53</v>
      </c>
    </row>
    <row r="168" spans="1:27" x14ac:dyDescent="0.2">
      <c r="A168" s="38" t="s">
        <v>54</v>
      </c>
    </row>
    <row r="169" spans="1:27" x14ac:dyDescent="0.2">
      <c r="A169" s="38" t="s">
        <v>55</v>
      </c>
    </row>
    <row r="170" spans="1:27" x14ac:dyDescent="0.2">
      <c r="A170" s="38" t="s">
        <v>100</v>
      </c>
    </row>
    <row r="171" spans="1:27" x14ac:dyDescent="0.2">
      <c r="A171" s="38" t="s">
        <v>57</v>
      </c>
    </row>
    <row r="172" spans="1:27" x14ac:dyDescent="0.2">
      <c r="A172" s="38" t="s">
        <v>101</v>
      </c>
    </row>
    <row r="173" spans="1:27" x14ac:dyDescent="0.2">
      <c r="A173" s="38" t="s">
        <v>102</v>
      </c>
    </row>
    <row r="174" spans="1:27" x14ac:dyDescent="0.2">
      <c r="A174" s="38" t="s">
        <v>58</v>
      </c>
    </row>
    <row r="175" spans="1:27" x14ac:dyDescent="0.2">
      <c r="A175" s="38" t="s">
        <v>59</v>
      </c>
    </row>
    <row r="176" spans="1:27" x14ac:dyDescent="0.2">
      <c r="A176" s="38" t="s">
        <v>60</v>
      </c>
    </row>
    <row r="178" spans="1:27" x14ac:dyDescent="0.2">
      <c r="A178" s="38" t="s">
        <v>112</v>
      </c>
    </row>
    <row r="179" spans="1:27" x14ac:dyDescent="0.2">
      <c r="Z179" s="38">
        <f>Z162</f>
        <v>2019</v>
      </c>
      <c r="AA179" s="38">
        <f>AA162</f>
        <v>2020</v>
      </c>
    </row>
    <row r="180" spans="1:27" x14ac:dyDescent="0.2">
      <c r="A180" s="38" t="s">
        <v>49</v>
      </c>
    </row>
    <row r="181" spans="1:27" x14ac:dyDescent="0.2">
      <c r="A181" s="38" t="s">
        <v>50</v>
      </c>
    </row>
    <row r="182" spans="1:27" x14ac:dyDescent="0.2">
      <c r="A182" s="38" t="s">
        <v>51</v>
      </c>
    </row>
    <row r="183" spans="1:27" x14ac:dyDescent="0.2">
      <c r="A183" s="38" t="s">
        <v>52</v>
      </c>
    </row>
    <row r="184" spans="1:27" x14ac:dyDescent="0.2">
      <c r="A184" s="38" t="s">
        <v>53</v>
      </c>
    </row>
    <row r="185" spans="1:27" x14ac:dyDescent="0.2">
      <c r="A185" s="38" t="s">
        <v>54</v>
      </c>
    </row>
    <row r="186" spans="1:27" x14ac:dyDescent="0.2">
      <c r="A186" s="38" t="s">
        <v>55</v>
      </c>
    </row>
    <row r="187" spans="1:27" x14ac:dyDescent="0.2">
      <c r="A187" s="38" t="s">
        <v>100</v>
      </c>
    </row>
    <row r="188" spans="1:27" x14ac:dyDescent="0.2">
      <c r="A188" s="38" t="s">
        <v>57</v>
      </c>
    </row>
    <row r="189" spans="1:27" x14ac:dyDescent="0.2">
      <c r="A189" s="38" t="s">
        <v>101</v>
      </c>
    </row>
    <row r="190" spans="1:27" x14ac:dyDescent="0.2">
      <c r="A190" s="38" t="s">
        <v>102</v>
      </c>
    </row>
    <row r="191" spans="1:27" x14ac:dyDescent="0.2">
      <c r="A191" s="38" t="s">
        <v>58</v>
      </c>
    </row>
    <row r="192" spans="1:27" x14ac:dyDescent="0.2">
      <c r="A192" s="38" t="s">
        <v>59</v>
      </c>
    </row>
    <row r="193" spans="1:1" x14ac:dyDescent="0.2">
      <c r="A193" s="38" t="s">
        <v>60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CDF7-6DA6-4876-BDE7-7BBDD73DE59E}">
  <dimension ref="A1:XFA122"/>
  <sheetViews>
    <sheetView tabSelected="1" workbookViewId="0">
      <pane xSplit="1" ySplit="3" topLeftCell="Y54" activePane="bottomRight" state="frozen"/>
      <selection pane="topRight"/>
      <selection pane="bottomLeft"/>
      <selection pane="bottomRight" activeCell="D74" sqref="D74"/>
    </sheetView>
  </sheetViews>
  <sheetFormatPr defaultColWidth="9" defaultRowHeight="11.25" x14ac:dyDescent="0.2"/>
  <cols>
    <col min="1" max="1" width="32.6640625" style="38" customWidth="1"/>
    <col min="2" max="24" width="10.5" style="38" hidden="1" customWidth="1"/>
    <col min="25" max="57" width="10.5" style="38" customWidth="1"/>
    <col min="58" max="16384" width="9" style="38"/>
  </cols>
  <sheetData>
    <row r="1" spans="1:57" x14ac:dyDescent="0.2">
      <c r="A1" s="36" t="s">
        <v>114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</row>
    <row r="2" spans="1:57" ht="12" thickBot="1" x14ac:dyDescent="0.25">
      <c r="A2" s="151" t="s">
        <v>115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E2" s="152"/>
    </row>
    <row r="3" spans="1:57" ht="12" thickBot="1" x14ac:dyDescent="0.25">
      <c r="A3" s="153"/>
      <c r="B3" s="154" t="e">
        <f>'Soybean Complex'!B3</f>
        <v>#REF!</v>
      </c>
      <c r="C3" s="154" t="e">
        <f>'Soybean Complex'!C3</f>
        <v>#REF!</v>
      </c>
      <c r="D3" s="154" t="str">
        <f>'Soybean Complex'!D3</f>
        <v xml:space="preserve">97/98 </v>
      </c>
      <c r="E3" s="154" t="str">
        <f>'Soybean Complex'!E3</f>
        <v xml:space="preserve">98/99 </v>
      </c>
      <c r="F3" s="154" t="str">
        <f>'Soybean Complex'!F3</f>
        <v xml:space="preserve">99/00 </v>
      </c>
      <c r="G3" s="154" t="str">
        <f>'Soybean Complex'!G3</f>
        <v xml:space="preserve">00/01 </v>
      </c>
      <c r="H3" s="154" t="str">
        <f>'Soybean Complex'!H3</f>
        <v xml:space="preserve">01/02 </v>
      </c>
      <c r="I3" s="154" t="str">
        <f>'Soybean Complex'!I3</f>
        <v xml:space="preserve">02/03 </v>
      </c>
      <c r="J3" s="154" t="str">
        <f>'Soybean Complex'!J3</f>
        <v xml:space="preserve">03/04 </v>
      </c>
      <c r="K3" s="154" t="str">
        <f>'Soybean Complex'!K3</f>
        <v xml:space="preserve">04/05 </v>
      </c>
      <c r="L3" s="154" t="str">
        <f>'Soybean Complex'!L3</f>
        <v xml:space="preserve">05/06 </v>
      </c>
      <c r="M3" s="154" t="str">
        <f>'Soybean Complex'!M3</f>
        <v xml:space="preserve">06/07 </v>
      </c>
      <c r="N3" s="154" t="str">
        <f>'Soybean Complex'!N3</f>
        <v xml:space="preserve">07/08 </v>
      </c>
      <c r="O3" s="154" t="str">
        <f>'Soybean Complex'!O3</f>
        <v xml:space="preserve">08/09 </v>
      </c>
      <c r="P3" s="154" t="str">
        <f>'Soybean Complex'!P3</f>
        <v xml:space="preserve">09/10 </v>
      </c>
      <c r="Q3" s="154" t="str">
        <f>'Soybean Complex'!Q3</f>
        <v xml:space="preserve">10/11 </v>
      </c>
      <c r="R3" s="154" t="str">
        <f>'Soybean Complex'!R3</f>
        <v xml:space="preserve">11/12 </v>
      </c>
      <c r="S3" s="154" t="str">
        <f>'Soybean Complex'!S3</f>
        <v xml:space="preserve">12/13 </v>
      </c>
      <c r="T3" s="154" t="str">
        <f>'Soybean Complex'!T3</f>
        <v xml:space="preserve">13/14 </v>
      </c>
      <c r="U3" s="154" t="str">
        <f>'Soybean Complex'!U3</f>
        <v xml:space="preserve">14/15 </v>
      </c>
      <c r="V3" s="154" t="str">
        <f>'Soybean Complex'!V3</f>
        <v xml:space="preserve">15/16 </v>
      </c>
      <c r="W3" s="154" t="str">
        <f>'Soybean Complex'!W3</f>
        <v xml:space="preserve">16/17 </v>
      </c>
      <c r="X3" s="154" t="str">
        <f>'Soybean Complex'!X3</f>
        <v xml:space="preserve">17/18 </v>
      </c>
      <c r="Y3" s="154">
        <f>'Soybean Complex'!Y3</f>
        <v>2018</v>
      </c>
      <c r="Z3" s="154">
        <f>'Soybean Complex'!Z3</f>
        <v>2019</v>
      </c>
      <c r="AA3" s="154">
        <f>'Soybean Complex'!AA3</f>
        <v>2020</v>
      </c>
      <c r="AB3" s="154">
        <f>'Soybean Complex'!AB3</f>
        <v>2021</v>
      </c>
      <c r="AC3" s="154">
        <f>'Soybean Complex'!AC3</f>
        <v>2022</v>
      </c>
      <c r="AD3" s="154">
        <f>'Soybean Complex'!AD3</f>
        <v>2023</v>
      </c>
      <c r="AE3" s="154">
        <f>'Soybean Complex'!AE3</f>
        <v>2024</v>
      </c>
      <c r="AF3" s="154">
        <f>'Soybean Complex'!AF3</f>
        <v>2025</v>
      </c>
      <c r="AG3" s="154">
        <f>'Soybean Complex'!AG3</f>
        <v>2026</v>
      </c>
      <c r="AH3" s="154">
        <f>'Soybean Complex'!AH3</f>
        <v>2027</v>
      </c>
      <c r="AI3" s="154">
        <f>'Soybean Complex'!AI3</f>
        <v>2028</v>
      </c>
      <c r="AJ3" s="154">
        <f>'Soybean Complex'!AJ3</f>
        <v>2029</v>
      </c>
      <c r="AK3" s="154">
        <f>'Soybean Complex'!AK3</f>
        <v>2030</v>
      </c>
      <c r="AL3" s="154">
        <f>'Soybean Complex'!AL3</f>
        <v>2031</v>
      </c>
      <c r="AM3" s="154">
        <f>'Soybean Complex'!AM3</f>
        <v>2032</v>
      </c>
      <c r="AN3" s="154">
        <f>'Soybean Complex'!AN3</f>
        <v>2033</v>
      </c>
      <c r="AO3" s="154">
        <f>'Soybean Complex'!AO3</f>
        <v>2034</v>
      </c>
      <c r="AP3" s="154">
        <f>'Soybean Complex'!AP3</f>
        <v>2035</v>
      </c>
      <c r="AQ3" s="154">
        <f>'Soybean Complex'!AQ3</f>
        <v>2036</v>
      </c>
      <c r="AR3" s="154">
        <f>'Soybean Complex'!AR3</f>
        <v>2037</v>
      </c>
      <c r="AS3" s="154">
        <f>'Soybean Complex'!AS3</f>
        <v>2038</v>
      </c>
      <c r="AT3" s="154">
        <f>'Soybean Complex'!AT3</f>
        <v>2039</v>
      </c>
      <c r="AU3" s="154">
        <f>'Soybean Complex'!AU3</f>
        <v>2040</v>
      </c>
      <c r="AV3" s="154">
        <f>'Soybean Complex'!AV3</f>
        <v>2041</v>
      </c>
      <c r="AW3" s="154">
        <f>'Soybean Complex'!AW3</f>
        <v>2042</v>
      </c>
      <c r="AX3" s="154">
        <f>'Soybean Complex'!AX3</f>
        <v>2043</v>
      </c>
      <c r="AY3" s="154">
        <f>'Soybean Complex'!AY3</f>
        <v>2044</v>
      </c>
      <c r="AZ3" s="154">
        <f>'Soybean Complex'!AZ3</f>
        <v>2045</v>
      </c>
      <c r="BA3" s="154">
        <f>'Soybean Complex'!BA3</f>
        <v>2046</v>
      </c>
      <c r="BB3" s="154">
        <f>'Soybean Complex'!BB3</f>
        <v>2047</v>
      </c>
      <c r="BC3" s="154">
        <f>'Soybean Complex'!BC3</f>
        <v>2048</v>
      </c>
      <c r="BD3" s="154">
        <f>'Soybean Complex'!BD3</f>
        <v>2049</v>
      </c>
      <c r="BE3" s="154">
        <f>'Soybean Complex'!BE3</f>
        <v>2050</v>
      </c>
    </row>
    <row r="4" spans="1:57" x14ac:dyDescent="0.2">
      <c r="A4" s="49" t="s">
        <v>81</v>
      </c>
    </row>
    <row r="5" spans="1:57" x14ac:dyDescent="0.2">
      <c r="A5" s="49" t="s">
        <v>82</v>
      </c>
    </row>
    <row r="6" spans="1:57" x14ac:dyDescent="0.2">
      <c r="A6" s="49" t="s">
        <v>83</v>
      </c>
      <c r="AS6" s="155" t="s">
        <v>116</v>
      </c>
    </row>
    <row r="7" spans="1:57" x14ac:dyDescent="0.2">
      <c r="A7" s="49" t="s">
        <v>84</v>
      </c>
      <c r="AS7" s="156">
        <v>45230</v>
      </c>
    </row>
    <row r="8" spans="1:57" x14ac:dyDescent="0.2">
      <c r="A8" s="56" t="s">
        <v>117</v>
      </c>
    </row>
    <row r="9" spans="1:57" x14ac:dyDescent="0.2">
      <c r="A9" s="49" t="s">
        <v>50</v>
      </c>
    </row>
    <row r="10" spans="1:57" x14ac:dyDescent="0.2">
      <c r="A10" s="49" t="s">
        <v>51</v>
      </c>
    </row>
    <row r="11" spans="1:57" x14ac:dyDescent="0.2">
      <c r="A11" s="49" t="s">
        <v>52</v>
      </c>
    </row>
    <row r="12" spans="1:57" x14ac:dyDescent="0.2">
      <c r="A12" s="56">
        <v>7</v>
      </c>
    </row>
    <row r="13" spans="1:57" x14ac:dyDescent="0.2">
      <c r="A13" s="49" t="s">
        <v>58</v>
      </c>
    </row>
    <row r="14" spans="1:57" x14ac:dyDescent="0.2">
      <c r="A14" s="49" t="s">
        <v>87</v>
      </c>
    </row>
    <row r="15" spans="1:57" x14ac:dyDescent="0.2">
      <c r="A15" s="49" t="s">
        <v>88</v>
      </c>
    </row>
    <row r="16" spans="1:57" x14ac:dyDescent="0.2">
      <c r="A16" s="49" t="s">
        <v>59</v>
      </c>
    </row>
    <row r="17" spans="1:1" x14ac:dyDescent="0.2">
      <c r="A17" s="56" t="s">
        <v>118</v>
      </c>
    </row>
    <row r="18" spans="1:1" x14ac:dyDescent="0.2">
      <c r="A18" s="49" t="s">
        <v>90</v>
      </c>
    </row>
    <row r="19" spans="1:1" x14ac:dyDescent="0.2">
      <c r="A19" s="56" t="s">
        <v>91</v>
      </c>
    </row>
    <row r="20" spans="1:1" x14ac:dyDescent="0.2">
      <c r="A20" s="49" t="s">
        <v>92</v>
      </c>
    </row>
    <row r="21" spans="1:1" x14ac:dyDescent="0.2">
      <c r="A21" s="49"/>
    </row>
    <row r="22" spans="1:1" ht="12" thickBot="1" x14ac:dyDescent="0.25">
      <c r="A22" s="157" t="s">
        <v>119</v>
      </c>
    </row>
    <row r="23" spans="1:1" ht="12" thickBot="1" x14ac:dyDescent="0.25">
      <c r="A23" s="39"/>
    </row>
    <row r="24" spans="1:1" x14ac:dyDescent="0.2">
      <c r="A24" s="49" t="s">
        <v>94</v>
      </c>
    </row>
    <row r="25" spans="1:1" x14ac:dyDescent="0.2">
      <c r="A25" s="56" t="s">
        <v>49</v>
      </c>
    </row>
    <row r="26" spans="1:1" x14ac:dyDescent="0.2">
      <c r="A26" s="49" t="s">
        <v>50</v>
      </c>
    </row>
    <row r="27" spans="1:1" x14ac:dyDescent="0.2">
      <c r="A27" s="49" t="s">
        <v>51</v>
      </c>
    </row>
    <row r="28" spans="1:1" x14ac:dyDescent="0.2">
      <c r="A28" s="49" t="s">
        <v>52</v>
      </c>
    </row>
    <row r="29" spans="1:1" x14ac:dyDescent="0.2">
      <c r="A29" s="56" t="s">
        <v>96</v>
      </c>
    </row>
    <row r="30" spans="1:1" x14ac:dyDescent="0.2">
      <c r="A30" s="49" t="s">
        <v>58</v>
      </c>
    </row>
    <row r="31" spans="1:1" x14ac:dyDescent="0.2">
      <c r="A31" s="49" t="s">
        <v>59</v>
      </c>
    </row>
    <row r="32" spans="1:1" x14ac:dyDescent="0.2">
      <c r="A32" s="56" t="s">
        <v>60</v>
      </c>
    </row>
    <row r="33" spans="1:1023 1037:2045 2059:3067 3081:4089 4103:5111 5125:6133 6147:7155 7169:8191 8205:9213 9227:10235 10249:11257 11271:12279 12293:13301 13315:14323 14337:15359 15373:16381" ht="12" thickBot="1" x14ac:dyDescent="0.25">
      <c r="A33" s="158" t="s">
        <v>120</v>
      </c>
    </row>
    <row r="34" spans="1:1023 1037:2045 2059:3067 3081:4089 4103:5111 5125:6133 6147:7155 7169:8191 8205:9213 9227:10235 10249:11257 11271:12279 12293:13301 13315:14323 14337:15359 15373:16381" ht="20.100000000000001" customHeight="1" x14ac:dyDescent="0.2">
      <c r="A34" s="49"/>
    </row>
    <row r="35" spans="1:1023 1037:2045 2059:3067 3081:4089 4103:5111 5125:6133 6147:7155 7169:8191 8205:9213 9227:10235 10249:11257 11271:12279 12293:13301 13315:14323 14337:15359 15373:16381" ht="25.5" customHeight="1" x14ac:dyDescent="0.2">
      <c r="A35" s="159" t="s">
        <v>121</v>
      </c>
      <c r="B35" s="160" t="e">
        <f>B3</f>
        <v>#REF!</v>
      </c>
      <c r="C35" s="160" t="e">
        <f t="shared" ref="C35:BE35" si="0">C3</f>
        <v>#REF!</v>
      </c>
      <c r="D35" s="160" t="str">
        <f t="shared" si="0"/>
        <v xml:space="preserve">97/98 </v>
      </c>
      <c r="E35" s="160" t="str">
        <f t="shared" si="0"/>
        <v xml:space="preserve">98/99 </v>
      </c>
      <c r="F35" s="160" t="str">
        <f t="shared" si="0"/>
        <v xml:space="preserve">99/00 </v>
      </c>
      <c r="G35" s="160" t="str">
        <f t="shared" si="0"/>
        <v xml:space="preserve">00/01 </v>
      </c>
      <c r="H35" s="160" t="str">
        <f t="shared" si="0"/>
        <v xml:space="preserve">01/02 </v>
      </c>
      <c r="I35" s="160" t="str">
        <f t="shared" si="0"/>
        <v xml:space="preserve">02/03 </v>
      </c>
      <c r="J35" s="160" t="str">
        <f t="shared" si="0"/>
        <v xml:space="preserve">03/04 </v>
      </c>
      <c r="K35" s="160" t="str">
        <f t="shared" si="0"/>
        <v xml:space="preserve">04/05 </v>
      </c>
      <c r="L35" s="160" t="str">
        <f t="shared" si="0"/>
        <v xml:space="preserve">05/06 </v>
      </c>
      <c r="M35" s="160" t="str">
        <f t="shared" si="0"/>
        <v xml:space="preserve">06/07 </v>
      </c>
      <c r="N35" s="160" t="str">
        <f t="shared" si="0"/>
        <v xml:space="preserve">07/08 </v>
      </c>
      <c r="O35" s="160" t="str">
        <f t="shared" si="0"/>
        <v xml:space="preserve">08/09 </v>
      </c>
      <c r="P35" s="160" t="str">
        <f t="shared" si="0"/>
        <v xml:space="preserve">09/10 </v>
      </c>
      <c r="Q35" s="160" t="str">
        <f t="shared" si="0"/>
        <v xml:space="preserve">10/11 </v>
      </c>
      <c r="R35" s="160" t="str">
        <f t="shared" si="0"/>
        <v xml:space="preserve">11/12 </v>
      </c>
      <c r="S35" s="160" t="str">
        <f t="shared" si="0"/>
        <v xml:space="preserve">12/13 </v>
      </c>
      <c r="T35" s="160" t="str">
        <f t="shared" si="0"/>
        <v xml:space="preserve">13/14 </v>
      </c>
      <c r="U35" s="160" t="str">
        <f t="shared" si="0"/>
        <v xml:space="preserve">14/15 </v>
      </c>
      <c r="V35" s="160" t="str">
        <f t="shared" si="0"/>
        <v xml:space="preserve">15/16 </v>
      </c>
      <c r="W35" s="160" t="str">
        <f t="shared" si="0"/>
        <v xml:space="preserve">16/17 </v>
      </c>
      <c r="X35" s="160" t="str">
        <f t="shared" si="0"/>
        <v xml:space="preserve">17/18 </v>
      </c>
      <c r="Y35" s="160">
        <f t="shared" si="0"/>
        <v>2018</v>
      </c>
      <c r="Z35" s="160">
        <f t="shared" si="0"/>
        <v>2019</v>
      </c>
      <c r="AA35" s="160">
        <f t="shared" si="0"/>
        <v>2020</v>
      </c>
      <c r="AB35" s="160">
        <f t="shared" si="0"/>
        <v>2021</v>
      </c>
      <c r="AC35" s="160">
        <f t="shared" si="0"/>
        <v>2022</v>
      </c>
      <c r="AD35" s="160">
        <f t="shared" si="0"/>
        <v>2023</v>
      </c>
      <c r="AE35" s="160">
        <f t="shared" si="0"/>
        <v>2024</v>
      </c>
      <c r="AF35" s="160">
        <f t="shared" si="0"/>
        <v>2025</v>
      </c>
      <c r="AG35" s="160">
        <f t="shared" si="0"/>
        <v>2026</v>
      </c>
      <c r="AH35" s="160">
        <f t="shared" si="0"/>
        <v>2027</v>
      </c>
      <c r="AI35" s="160">
        <f t="shared" si="0"/>
        <v>2028</v>
      </c>
      <c r="AJ35" s="160">
        <f t="shared" si="0"/>
        <v>2029</v>
      </c>
      <c r="AK35" s="160">
        <f t="shared" si="0"/>
        <v>2030</v>
      </c>
      <c r="AL35" s="160">
        <f t="shared" si="0"/>
        <v>2031</v>
      </c>
      <c r="AM35" s="160">
        <f t="shared" si="0"/>
        <v>2032</v>
      </c>
      <c r="AN35" s="160">
        <f t="shared" si="0"/>
        <v>2033</v>
      </c>
      <c r="AO35" s="160">
        <f t="shared" si="0"/>
        <v>2034</v>
      </c>
      <c r="AP35" s="160">
        <f t="shared" si="0"/>
        <v>2035</v>
      </c>
      <c r="AQ35" s="160">
        <f t="shared" si="0"/>
        <v>2036</v>
      </c>
      <c r="AR35" s="160">
        <f t="shared" si="0"/>
        <v>2037</v>
      </c>
      <c r="AS35" s="160">
        <f t="shared" si="0"/>
        <v>2038</v>
      </c>
      <c r="AT35" s="160">
        <f t="shared" si="0"/>
        <v>2039</v>
      </c>
      <c r="AU35" s="160">
        <f t="shared" si="0"/>
        <v>2040</v>
      </c>
      <c r="AV35" s="160">
        <f t="shared" si="0"/>
        <v>2041</v>
      </c>
      <c r="AW35" s="160">
        <f t="shared" si="0"/>
        <v>2042</v>
      </c>
      <c r="AX35" s="160">
        <f t="shared" si="0"/>
        <v>2043</v>
      </c>
      <c r="AY35" s="160">
        <f t="shared" si="0"/>
        <v>2044</v>
      </c>
      <c r="AZ35" s="160">
        <f t="shared" si="0"/>
        <v>2045</v>
      </c>
      <c r="BA35" s="160">
        <f t="shared" si="0"/>
        <v>2046</v>
      </c>
      <c r="BB35" s="160">
        <f t="shared" si="0"/>
        <v>2047</v>
      </c>
      <c r="BC35" s="160">
        <f t="shared" si="0"/>
        <v>2048</v>
      </c>
      <c r="BD35" s="160">
        <f t="shared" si="0"/>
        <v>2049</v>
      </c>
      <c r="BE35" s="160">
        <f t="shared" si="0"/>
        <v>2050</v>
      </c>
    </row>
    <row r="36" spans="1:1023 1037:2045 2059:3067 3081:4089 4103:5111 5125:6133 6147:7155 7169:8191 8205:9213 9227:10235 10249:11257 11271:12279 12293:13301 13315:14323 14337:15359 15373:16381" ht="5.0999999999999996" hidden="1" customHeight="1" thickBot="1" x14ac:dyDescent="0.25">
      <c r="A36" s="161"/>
      <c r="B36" s="162" t="e">
        <f>B3</f>
        <v>#REF!</v>
      </c>
      <c r="C36" s="162" t="e">
        <f t="shared" ref="C36:BE36" si="1">C3</f>
        <v>#REF!</v>
      </c>
      <c r="D36" s="162" t="str">
        <f t="shared" si="1"/>
        <v xml:space="preserve">97/98 </v>
      </c>
      <c r="E36" s="162" t="str">
        <f t="shared" si="1"/>
        <v xml:space="preserve">98/99 </v>
      </c>
      <c r="F36" s="162" t="str">
        <f t="shared" si="1"/>
        <v xml:space="preserve">99/00 </v>
      </c>
      <c r="G36" s="162" t="str">
        <f t="shared" si="1"/>
        <v xml:space="preserve">00/01 </v>
      </c>
      <c r="H36" s="162" t="str">
        <f t="shared" si="1"/>
        <v xml:space="preserve">01/02 </v>
      </c>
      <c r="I36" s="162" t="str">
        <f t="shared" si="1"/>
        <v xml:space="preserve">02/03 </v>
      </c>
      <c r="J36" s="162" t="str">
        <f t="shared" si="1"/>
        <v xml:space="preserve">03/04 </v>
      </c>
      <c r="K36" s="162" t="str">
        <f t="shared" si="1"/>
        <v xml:space="preserve">04/05 </v>
      </c>
      <c r="L36" s="162" t="str">
        <f t="shared" si="1"/>
        <v xml:space="preserve">05/06 </v>
      </c>
      <c r="M36" s="162" t="str">
        <f t="shared" si="1"/>
        <v xml:space="preserve">06/07 </v>
      </c>
      <c r="N36" s="162" t="str">
        <f t="shared" si="1"/>
        <v xml:space="preserve">07/08 </v>
      </c>
      <c r="O36" s="162" t="str">
        <f t="shared" si="1"/>
        <v xml:space="preserve">08/09 </v>
      </c>
      <c r="P36" s="162" t="str">
        <f t="shared" si="1"/>
        <v xml:space="preserve">09/10 </v>
      </c>
      <c r="Q36" s="162" t="str">
        <f t="shared" si="1"/>
        <v xml:space="preserve">10/11 </v>
      </c>
      <c r="R36" s="162" t="str">
        <f t="shared" si="1"/>
        <v xml:space="preserve">11/12 </v>
      </c>
      <c r="S36" s="162" t="str">
        <f t="shared" si="1"/>
        <v xml:space="preserve">12/13 </v>
      </c>
      <c r="T36" s="162" t="str">
        <f t="shared" si="1"/>
        <v xml:space="preserve">13/14 </v>
      </c>
      <c r="U36" s="162" t="str">
        <f t="shared" si="1"/>
        <v xml:space="preserve">14/15 </v>
      </c>
      <c r="V36" s="162" t="str">
        <f t="shared" si="1"/>
        <v xml:space="preserve">15/16 </v>
      </c>
      <c r="W36" s="162" t="str">
        <f t="shared" si="1"/>
        <v xml:space="preserve">16/17 </v>
      </c>
      <c r="X36" s="162" t="str">
        <f t="shared" si="1"/>
        <v xml:space="preserve">17/18 </v>
      </c>
      <c r="Y36" s="162">
        <f t="shared" si="1"/>
        <v>2018</v>
      </c>
      <c r="Z36" s="162">
        <f t="shared" si="1"/>
        <v>2019</v>
      </c>
      <c r="AA36" s="162">
        <f t="shared" si="1"/>
        <v>2020</v>
      </c>
      <c r="AB36" s="162">
        <f t="shared" si="1"/>
        <v>2021</v>
      </c>
      <c r="AC36" s="162">
        <f t="shared" si="1"/>
        <v>2022</v>
      </c>
      <c r="AD36" s="162">
        <f t="shared" si="1"/>
        <v>2023</v>
      </c>
      <c r="AE36" s="162">
        <f t="shared" si="1"/>
        <v>2024</v>
      </c>
      <c r="AF36" s="162">
        <f t="shared" si="1"/>
        <v>2025</v>
      </c>
      <c r="AG36" s="162">
        <f t="shared" si="1"/>
        <v>2026</v>
      </c>
      <c r="AH36" s="162">
        <f t="shared" si="1"/>
        <v>2027</v>
      </c>
      <c r="AI36" s="162">
        <f t="shared" si="1"/>
        <v>2028</v>
      </c>
      <c r="AJ36" s="162">
        <f t="shared" si="1"/>
        <v>2029</v>
      </c>
      <c r="AK36" s="162">
        <f t="shared" si="1"/>
        <v>2030</v>
      </c>
      <c r="AL36" s="162">
        <f t="shared" si="1"/>
        <v>2031</v>
      </c>
      <c r="AM36" s="162">
        <f t="shared" si="1"/>
        <v>2032</v>
      </c>
      <c r="AN36" s="162">
        <f t="shared" si="1"/>
        <v>2033</v>
      </c>
      <c r="AO36" s="162">
        <f t="shared" si="1"/>
        <v>2034</v>
      </c>
      <c r="AP36" s="162">
        <f t="shared" si="1"/>
        <v>2035</v>
      </c>
      <c r="AQ36" s="162">
        <f t="shared" si="1"/>
        <v>2036</v>
      </c>
      <c r="AR36" s="162">
        <f t="shared" si="1"/>
        <v>2037</v>
      </c>
      <c r="AS36" s="162">
        <f t="shared" si="1"/>
        <v>2038</v>
      </c>
      <c r="AT36" s="162">
        <f t="shared" si="1"/>
        <v>2039</v>
      </c>
      <c r="AU36" s="162">
        <f t="shared" si="1"/>
        <v>2040</v>
      </c>
      <c r="AV36" s="162">
        <f t="shared" si="1"/>
        <v>2041</v>
      </c>
      <c r="AW36" s="162">
        <f t="shared" si="1"/>
        <v>2042</v>
      </c>
      <c r="AX36" s="162">
        <f t="shared" si="1"/>
        <v>2043</v>
      </c>
      <c r="AY36" s="162">
        <f t="shared" si="1"/>
        <v>2044</v>
      </c>
      <c r="AZ36" s="162">
        <f t="shared" si="1"/>
        <v>2045</v>
      </c>
      <c r="BA36" s="162">
        <f t="shared" si="1"/>
        <v>2046</v>
      </c>
      <c r="BB36" s="162">
        <f t="shared" si="1"/>
        <v>2047</v>
      </c>
      <c r="BC36" s="162">
        <f t="shared" si="1"/>
        <v>2048</v>
      </c>
      <c r="BD36" s="162">
        <f t="shared" si="1"/>
        <v>2049</v>
      </c>
      <c r="BE36" s="162">
        <f t="shared" si="1"/>
        <v>2050</v>
      </c>
    </row>
    <row r="37" spans="1:1023 1037:2045 2059:3067 3081:4089 4103:5111 5125:6133 6147:7155 7169:8191 8205:9213 9227:10235 10249:11257 11271:12279 12293:13301 13315:14323 14337:15359 15373:16381" s="74" customFormat="1" x14ac:dyDescent="0.2">
      <c r="A37" s="163" t="s">
        <v>49</v>
      </c>
      <c r="B37" s="88" t="e">
        <f t="shared" ref="B37:BE38" si="2">B74+B91+B108</f>
        <v>#REF!</v>
      </c>
      <c r="C37" s="88" t="e">
        <f t="shared" si="2"/>
        <v>#REF!</v>
      </c>
      <c r="D37" s="88">
        <f t="shared" si="2"/>
        <v>130.17418076923076</v>
      </c>
      <c r="E37" s="88">
        <f t="shared" si="2"/>
        <v>162.10582092307695</v>
      </c>
      <c r="F37" s="88">
        <f t="shared" si="2"/>
        <v>269.77563599999996</v>
      </c>
      <c r="G37" s="88">
        <f t="shared" si="2"/>
        <v>424.38847676923075</v>
      </c>
      <c r="H37" s="88">
        <f t="shared" si="2"/>
        <v>388.47804138461538</v>
      </c>
      <c r="I37" s="88">
        <f t="shared" si="2"/>
        <v>265.261822</v>
      </c>
      <c r="J37" s="88">
        <f t="shared" si="2"/>
        <v>264.84274184615379</v>
      </c>
      <c r="K37" s="88">
        <f t="shared" si="2"/>
        <v>282.60137261538461</v>
      </c>
      <c r="L37" s="88">
        <f t="shared" si="2"/>
        <v>243.40091507692307</v>
      </c>
      <c r="M37" s="88">
        <f t="shared" si="2"/>
        <v>401.59204812307689</v>
      </c>
      <c r="N37" s="88">
        <f t="shared" si="2"/>
        <v>273.79502636923075</v>
      </c>
      <c r="O37" s="88">
        <f t="shared" si="2"/>
        <v>381.44662246153848</v>
      </c>
      <c r="P37" s="88">
        <f t="shared" si="2"/>
        <v>321.94254061538459</v>
      </c>
      <c r="Q37" s="88">
        <f t="shared" si="2"/>
        <v>393.88641476923073</v>
      </c>
      <c r="R37" s="88">
        <f t="shared" si="2"/>
        <v>562.68709692307687</v>
      </c>
      <c r="S37" s="88">
        <f t="shared" si="2"/>
        <v>417.58915406153841</v>
      </c>
      <c r="T37" s="88">
        <f t="shared" si="2"/>
        <v>313.00532010769228</v>
      </c>
      <c r="U37" s="88">
        <f t="shared" si="2"/>
        <v>434.7342497692307</v>
      </c>
      <c r="V37" s="88">
        <f t="shared" si="2"/>
        <v>495.37832139999989</v>
      </c>
      <c r="W37" s="88">
        <f t="shared" si="2"/>
        <v>490.17203375384611</v>
      </c>
      <c r="X37" s="88">
        <f t="shared" si="2"/>
        <v>533.21300064615389</v>
      </c>
      <c r="Y37" s="88">
        <f t="shared" si="2"/>
        <v>475.28421512307693</v>
      </c>
      <c r="Z37" s="88">
        <f t="shared" si="2"/>
        <v>490.45127790769232</v>
      </c>
      <c r="AA37" s="88">
        <f t="shared" si="2"/>
        <v>330.67938572769225</v>
      </c>
      <c r="AB37" s="88">
        <f t="shared" si="2"/>
        <v>613.5762352643078</v>
      </c>
      <c r="AC37" s="88">
        <f t="shared" si="2"/>
        <v>484.00338881753839</v>
      </c>
      <c r="AD37" s="164">
        <f t="shared" si="2"/>
        <v>522.95551006584606</v>
      </c>
      <c r="AE37" s="164">
        <f t="shared" si="2"/>
        <v>558.44262025600005</v>
      </c>
      <c r="AF37" s="164">
        <f t="shared" si="2"/>
        <v>515.43957615384613</v>
      </c>
      <c r="AG37" s="164">
        <f t="shared" si="2"/>
        <v>734.76045242420707</v>
      </c>
      <c r="AH37" s="164">
        <f t="shared" si="2"/>
        <v>796.03277900306819</v>
      </c>
      <c r="AI37" s="164">
        <f t="shared" si="2"/>
        <v>883.85507975707912</v>
      </c>
      <c r="AJ37" s="164">
        <f t="shared" si="2"/>
        <v>942.06577574225003</v>
      </c>
      <c r="AK37" s="164">
        <f t="shared" si="2"/>
        <v>1042.3434434133048</v>
      </c>
      <c r="AL37" s="164">
        <f t="shared" si="2"/>
        <v>1157.3552877653512</v>
      </c>
      <c r="AM37" s="164">
        <f t="shared" si="2"/>
        <v>1248.4802304687232</v>
      </c>
      <c r="AN37" s="164">
        <f t="shared" si="2"/>
        <v>1350.4068031107322</v>
      </c>
      <c r="AO37" s="164">
        <f t="shared" si="2"/>
        <v>1471.0821488354479</v>
      </c>
      <c r="AP37" s="164">
        <f t="shared" si="2"/>
        <v>1574.3544401947329</v>
      </c>
      <c r="AQ37" s="164">
        <f t="shared" si="2"/>
        <v>1687.969037672734</v>
      </c>
      <c r="AR37" s="164">
        <f t="shared" si="2"/>
        <v>1777.5361818430306</v>
      </c>
      <c r="AS37" s="164">
        <f t="shared" si="2"/>
        <v>1862.9798246308314</v>
      </c>
      <c r="AT37" s="164">
        <f t="shared" si="2"/>
        <v>1913.4942555512953</v>
      </c>
      <c r="AU37" s="164">
        <f t="shared" si="2"/>
        <v>1984.1351543882124</v>
      </c>
      <c r="AV37" s="164">
        <f t="shared" si="2"/>
        <v>2051.461452840791</v>
      </c>
      <c r="AW37" s="164">
        <f t="shared" si="2"/>
        <v>2114.058608930744</v>
      </c>
      <c r="AX37" s="164">
        <f t="shared" si="2"/>
        <v>2209.8075670585536</v>
      </c>
      <c r="AY37" s="164">
        <f t="shared" si="2"/>
        <v>2295.5772357223245</v>
      </c>
      <c r="AZ37" s="164">
        <f t="shared" si="2"/>
        <v>2357.8479226223249</v>
      </c>
      <c r="BA37" s="164">
        <f t="shared" si="2"/>
        <v>2448.4020181452615</v>
      </c>
      <c r="BB37" s="164">
        <f t="shared" si="2"/>
        <v>2527.0804753292991</v>
      </c>
      <c r="BC37" s="164">
        <f t="shared" si="2"/>
        <v>2604.9954671431233</v>
      </c>
      <c r="BD37" s="164">
        <f t="shared" si="2"/>
        <v>2688.2961817711675</v>
      </c>
      <c r="BE37" s="164">
        <f t="shared" si="2"/>
        <v>2783.7429559964648</v>
      </c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Y37" s="75"/>
      <c r="FM37" s="75"/>
      <c r="GA37" s="75"/>
      <c r="GO37" s="75"/>
      <c r="HC37" s="75"/>
      <c r="HQ37" s="75"/>
      <c r="IE37" s="75"/>
      <c r="IS37" s="75"/>
      <c r="JG37" s="75"/>
      <c r="JU37" s="75"/>
      <c r="KI37" s="75"/>
      <c r="KW37" s="75"/>
      <c r="LK37" s="75"/>
      <c r="LY37" s="75"/>
      <c r="MM37" s="75"/>
      <c r="NA37" s="75"/>
      <c r="NO37" s="75"/>
      <c r="OC37" s="75"/>
      <c r="OQ37" s="75"/>
      <c r="PE37" s="75"/>
      <c r="PS37" s="75"/>
      <c r="QG37" s="75"/>
      <c r="QU37" s="75"/>
      <c r="RI37" s="75"/>
      <c r="RW37" s="75"/>
      <c r="SK37" s="75"/>
      <c r="SY37" s="75"/>
      <c r="TM37" s="75"/>
      <c r="UA37" s="75"/>
      <c r="UO37" s="75"/>
      <c r="VC37" s="75"/>
      <c r="VQ37" s="75"/>
      <c r="WE37" s="75"/>
      <c r="WS37" s="75"/>
      <c r="XG37" s="75"/>
      <c r="XU37" s="75"/>
      <c r="YI37" s="75"/>
      <c r="YW37" s="75"/>
      <c r="ZK37" s="75"/>
      <c r="ZY37" s="75"/>
      <c r="AAM37" s="75"/>
      <c r="ABA37" s="75"/>
      <c r="ABO37" s="75"/>
      <c r="ACC37" s="75"/>
      <c r="ACQ37" s="75"/>
      <c r="ADE37" s="75"/>
      <c r="ADS37" s="75"/>
      <c r="AEG37" s="75"/>
      <c r="AEU37" s="75"/>
      <c r="AFI37" s="75"/>
      <c r="AFW37" s="75"/>
      <c r="AGK37" s="75"/>
      <c r="AGY37" s="75"/>
      <c r="AHM37" s="75"/>
      <c r="AIA37" s="75"/>
      <c r="AIO37" s="75"/>
      <c r="AJC37" s="75"/>
      <c r="AJQ37" s="75"/>
      <c r="AKE37" s="75"/>
      <c r="AKS37" s="75"/>
      <c r="ALG37" s="75"/>
      <c r="ALU37" s="75"/>
      <c r="AMI37" s="75"/>
      <c r="AMW37" s="75"/>
      <c r="ANK37" s="75"/>
      <c r="ANY37" s="75"/>
      <c r="AOM37" s="75"/>
      <c r="APA37" s="75"/>
      <c r="APO37" s="75"/>
      <c r="AQC37" s="75"/>
      <c r="AQQ37" s="75"/>
      <c r="ARE37" s="75"/>
      <c r="ARS37" s="75"/>
      <c r="ASG37" s="75"/>
      <c r="ASU37" s="75"/>
      <c r="ATI37" s="75"/>
      <c r="ATW37" s="75"/>
      <c r="AUK37" s="75"/>
      <c r="AUY37" s="75"/>
      <c r="AVM37" s="75"/>
      <c r="AWA37" s="75"/>
      <c r="AWO37" s="75"/>
      <c r="AXC37" s="75"/>
      <c r="AXQ37" s="75"/>
      <c r="AYE37" s="75"/>
      <c r="AYS37" s="75"/>
      <c r="AZG37" s="75"/>
      <c r="AZU37" s="75"/>
      <c r="BAI37" s="75"/>
      <c r="BAW37" s="75"/>
      <c r="BBK37" s="75"/>
      <c r="BBY37" s="75"/>
      <c r="BCM37" s="75"/>
      <c r="BDA37" s="75"/>
      <c r="BDO37" s="75"/>
      <c r="BEC37" s="75"/>
      <c r="BEQ37" s="75"/>
      <c r="BFE37" s="75"/>
      <c r="BFS37" s="75"/>
      <c r="BGG37" s="75"/>
      <c r="BGU37" s="75"/>
      <c r="BHI37" s="75"/>
      <c r="BHW37" s="75"/>
      <c r="BIK37" s="75"/>
      <c r="BIY37" s="75"/>
      <c r="BJM37" s="75"/>
      <c r="BKA37" s="75"/>
      <c r="BKO37" s="75"/>
      <c r="BLC37" s="75"/>
      <c r="BLQ37" s="75"/>
      <c r="BME37" s="75"/>
      <c r="BMS37" s="75"/>
      <c r="BNG37" s="75"/>
      <c r="BNU37" s="75"/>
      <c r="BOI37" s="75"/>
      <c r="BOW37" s="75"/>
      <c r="BPK37" s="75"/>
      <c r="BPY37" s="75"/>
      <c r="BQM37" s="75"/>
      <c r="BRA37" s="75"/>
      <c r="BRO37" s="75"/>
      <c r="BSC37" s="75"/>
      <c r="BSQ37" s="75"/>
      <c r="BTE37" s="75"/>
      <c r="BTS37" s="75"/>
      <c r="BUG37" s="75"/>
      <c r="BUU37" s="75"/>
      <c r="BVI37" s="75"/>
      <c r="BVW37" s="75"/>
      <c r="BWK37" s="75"/>
      <c r="BWY37" s="75"/>
      <c r="BXM37" s="75"/>
      <c r="BYA37" s="75"/>
      <c r="BYO37" s="75"/>
      <c r="BZC37" s="75"/>
      <c r="BZQ37" s="75"/>
      <c r="CAE37" s="75"/>
      <c r="CAS37" s="75"/>
      <c r="CBG37" s="75"/>
      <c r="CBU37" s="75"/>
      <c r="CCI37" s="75"/>
      <c r="CCW37" s="75"/>
      <c r="CDK37" s="75"/>
      <c r="CDY37" s="75"/>
      <c r="CEM37" s="75"/>
      <c r="CFA37" s="75"/>
      <c r="CFO37" s="75"/>
      <c r="CGC37" s="75"/>
      <c r="CGQ37" s="75"/>
      <c r="CHE37" s="75"/>
      <c r="CHS37" s="75"/>
      <c r="CIG37" s="75"/>
      <c r="CIU37" s="75"/>
      <c r="CJI37" s="75"/>
      <c r="CJW37" s="75"/>
      <c r="CKK37" s="75"/>
      <c r="CKY37" s="75"/>
      <c r="CLM37" s="75"/>
      <c r="CMA37" s="75"/>
      <c r="CMO37" s="75"/>
      <c r="CNC37" s="75"/>
      <c r="CNQ37" s="75"/>
      <c r="COE37" s="75"/>
      <c r="COS37" s="75"/>
      <c r="CPG37" s="75"/>
      <c r="CPU37" s="75"/>
      <c r="CQI37" s="75"/>
      <c r="CQW37" s="75"/>
      <c r="CRK37" s="75"/>
      <c r="CRY37" s="75"/>
      <c r="CSM37" s="75"/>
      <c r="CTA37" s="75"/>
      <c r="CTO37" s="75"/>
      <c r="CUC37" s="75"/>
      <c r="CUQ37" s="75"/>
      <c r="CVE37" s="75"/>
      <c r="CVS37" s="75"/>
      <c r="CWG37" s="75"/>
      <c r="CWU37" s="75"/>
      <c r="CXI37" s="75"/>
      <c r="CXW37" s="75"/>
      <c r="CYK37" s="75"/>
      <c r="CYY37" s="75"/>
      <c r="CZM37" s="75"/>
      <c r="DAA37" s="75"/>
      <c r="DAO37" s="75"/>
      <c r="DBC37" s="75"/>
      <c r="DBQ37" s="75"/>
      <c r="DCE37" s="75"/>
      <c r="DCS37" s="75"/>
      <c r="DDG37" s="75"/>
      <c r="DDU37" s="75"/>
      <c r="DEI37" s="75"/>
      <c r="DEW37" s="75"/>
      <c r="DFK37" s="75"/>
      <c r="DFY37" s="75"/>
      <c r="DGM37" s="75"/>
      <c r="DHA37" s="75"/>
      <c r="DHO37" s="75"/>
      <c r="DIC37" s="75"/>
      <c r="DIQ37" s="75"/>
      <c r="DJE37" s="75"/>
      <c r="DJS37" s="75"/>
      <c r="DKG37" s="75"/>
      <c r="DKU37" s="75"/>
      <c r="DLI37" s="75"/>
      <c r="DLW37" s="75"/>
      <c r="DMK37" s="75"/>
      <c r="DMY37" s="75"/>
      <c r="DNM37" s="75"/>
      <c r="DOA37" s="75"/>
      <c r="DOO37" s="75"/>
      <c r="DPC37" s="75"/>
      <c r="DPQ37" s="75"/>
      <c r="DQE37" s="75"/>
      <c r="DQS37" s="75"/>
      <c r="DRG37" s="75"/>
      <c r="DRU37" s="75"/>
      <c r="DSI37" s="75"/>
      <c r="DSW37" s="75"/>
      <c r="DTK37" s="75"/>
      <c r="DTY37" s="75"/>
      <c r="DUM37" s="75"/>
      <c r="DVA37" s="75"/>
      <c r="DVO37" s="75"/>
      <c r="DWC37" s="75"/>
      <c r="DWQ37" s="75"/>
      <c r="DXE37" s="75"/>
      <c r="DXS37" s="75"/>
      <c r="DYG37" s="75"/>
      <c r="DYU37" s="75"/>
      <c r="DZI37" s="75"/>
      <c r="DZW37" s="75"/>
      <c r="EAK37" s="75"/>
      <c r="EAY37" s="75"/>
      <c r="EBM37" s="75"/>
      <c r="ECA37" s="75"/>
      <c r="ECO37" s="75"/>
      <c r="EDC37" s="75"/>
      <c r="EDQ37" s="75"/>
      <c r="EEE37" s="75"/>
      <c r="EES37" s="75"/>
      <c r="EFG37" s="75"/>
      <c r="EFU37" s="75"/>
      <c r="EGI37" s="75"/>
      <c r="EGW37" s="75"/>
      <c r="EHK37" s="75"/>
      <c r="EHY37" s="75"/>
      <c r="EIM37" s="75"/>
      <c r="EJA37" s="75"/>
      <c r="EJO37" s="75"/>
      <c r="EKC37" s="75"/>
      <c r="EKQ37" s="75"/>
      <c r="ELE37" s="75"/>
      <c r="ELS37" s="75"/>
      <c r="EMG37" s="75"/>
      <c r="EMU37" s="75"/>
      <c r="ENI37" s="75"/>
      <c r="ENW37" s="75"/>
      <c r="EOK37" s="75"/>
      <c r="EOY37" s="75"/>
      <c r="EPM37" s="75"/>
      <c r="EQA37" s="75"/>
      <c r="EQO37" s="75"/>
      <c r="ERC37" s="75"/>
      <c r="ERQ37" s="75"/>
      <c r="ESE37" s="75"/>
      <c r="ESS37" s="75"/>
      <c r="ETG37" s="75"/>
      <c r="ETU37" s="75"/>
      <c r="EUI37" s="75"/>
      <c r="EUW37" s="75"/>
      <c r="EVK37" s="75"/>
      <c r="EVY37" s="75"/>
      <c r="EWM37" s="75"/>
      <c r="EXA37" s="75"/>
      <c r="EXO37" s="75"/>
      <c r="EYC37" s="75"/>
      <c r="EYQ37" s="75"/>
      <c r="EZE37" s="75"/>
      <c r="EZS37" s="75"/>
      <c r="FAG37" s="75"/>
      <c r="FAU37" s="75"/>
      <c r="FBI37" s="75"/>
      <c r="FBW37" s="75"/>
      <c r="FCK37" s="75"/>
      <c r="FCY37" s="75"/>
      <c r="FDM37" s="75"/>
      <c r="FEA37" s="75"/>
      <c r="FEO37" s="75"/>
      <c r="FFC37" s="75"/>
      <c r="FFQ37" s="75"/>
      <c r="FGE37" s="75"/>
      <c r="FGS37" s="75"/>
      <c r="FHG37" s="75"/>
      <c r="FHU37" s="75"/>
      <c r="FII37" s="75"/>
      <c r="FIW37" s="75"/>
      <c r="FJK37" s="75"/>
      <c r="FJY37" s="75"/>
      <c r="FKM37" s="75"/>
      <c r="FLA37" s="75"/>
      <c r="FLO37" s="75"/>
      <c r="FMC37" s="75"/>
      <c r="FMQ37" s="75"/>
      <c r="FNE37" s="75"/>
      <c r="FNS37" s="75"/>
      <c r="FOG37" s="75"/>
      <c r="FOU37" s="75"/>
      <c r="FPI37" s="75"/>
      <c r="FPW37" s="75"/>
      <c r="FQK37" s="75"/>
      <c r="FQY37" s="75"/>
      <c r="FRM37" s="75"/>
      <c r="FSA37" s="75"/>
      <c r="FSO37" s="75"/>
      <c r="FTC37" s="75"/>
      <c r="FTQ37" s="75"/>
      <c r="FUE37" s="75"/>
      <c r="FUS37" s="75"/>
      <c r="FVG37" s="75"/>
      <c r="FVU37" s="75"/>
      <c r="FWI37" s="75"/>
      <c r="FWW37" s="75"/>
      <c r="FXK37" s="75"/>
      <c r="FXY37" s="75"/>
      <c r="FYM37" s="75"/>
      <c r="FZA37" s="75"/>
      <c r="FZO37" s="75"/>
      <c r="GAC37" s="75"/>
      <c r="GAQ37" s="75"/>
      <c r="GBE37" s="75"/>
      <c r="GBS37" s="75"/>
      <c r="GCG37" s="75"/>
      <c r="GCU37" s="75"/>
      <c r="GDI37" s="75"/>
      <c r="GDW37" s="75"/>
      <c r="GEK37" s="75"/>
      <c r="GEY37" s="75"/>
      <c r="GFM37" s="75"/>
      <c r="GGA37" s="75"/>
      <c r="GGO37" s="75"/>
      <c r="GHC37" s="75"/>
      <c r="GHQ37" s="75"/>
      <c r="GIE37" s="75"/>
      <c r="GIS37" s="75"/>
      <c r="GJG37" s="75"/>
      <c r="GJU37" s="75"/>
      <c r="GKI37" s="75"/>
      <c r="GKW37" s="75"/>
      <c r="GLK37" s="75"/>
      <c r="GLY37" s="75"/>
      <c r="GMM37" s="75"/>
      <c r="GNA37" s="75"/>
      <c r="GNO37" s="75"/>
      <c r="GOC37" s="75"/>
      <c r="GOQ37" s="75"/>
      <c r="GPE37" s="75"/>
      <c r="GPS37" s="75"/>
      <c r="GQG37" s="75"/>
      <c r="GQU37" s="75"/>
      <c r="GRI37" s="75"/>
      <c r="GRW37" s="75"/>
      <c r="GSK37" s="75"/>
      <c r="GSY37" s="75"/>
      <c r="GTM37" s="75"/>
      <c r="GUA37" s="75"/>
      <c r="GUO37" s="75"/>
      <c r="GVC37" s="75"/>
      <c r="GVQ37" s="75"/>
      <c r="GWE37" s="75"/>
      <c r="GWS37" s="75"/>
      <c r="GXG37" s="75"/>
      <c r="GXU37" s="75"/>
      <c r="GYI37" s="75"/>
      <c r="GYW37" s="75"/>
      <c r="GZK37" s="75"/>
      <c r="GZY37" s="75"/>
      <c r="HAM37" s="75"/>
      <c r="HBA37" s="75"/>
      <c r="HBO37" s="75"/>
      <c r="HCC37" s="75"/>
      <c r="HCQ37" s="75"/>
      <c r="HDE37" s="75"/>
      <c r="HDS37" s="75"/>
      <c r="HEG37" s="75"/>
      <c r="HEU37" s="75"/>
      <c r="HFI37" s="75"/>
      <c r="HFW37" s="75"/>
      <c r="HGK37" s="75"/>
      <c r="HGY37" s="75"/>
      <c r="HHM37" s="75"/>
      <c r="HIA37" s="75"/>
      <c r="HIO37" s="75"/>
      <c r="HJC37" s="75"/>
      <c r="HJQ37" s="75"/>
      <c r="HKE37" s="75"/>
      <c r="HKS37" s="75"/>
      <c r="HLG37" s="75"/>
      <c r="HLU37" s="75"/>
      <c r="HMI37" s="75"/>
      <c r="HMW37" s="75"/>
      <c r="HNK37" s="75"/>
      <c r="HNY37" s="75"/>
      <c r="HOM37" s="75"/>
      <c r="HPA37" s="75"/>
      <c r="HPO37" s="75"/>
      <c r="HQC37" s="75"/>
      <c r="HQQ37" s="75"/>
      <c r="HRE37" s="75"/>
      <c r="HRS37" s="75"/>
      <c r="HSG37" s="75"/>
      <c r="HSU37" s="75"/>
      <c r="HTI37" s="75"/>
      <c r="HTW37" s="75"/>
      <c r="HUK37" s="75"/>
      <c r="HUY37" s="75"/>
      <c r="HVM37" s="75"/>
      <c r="HWA37" s="75"/>
      <c r="HWO37" s="75"/>
      <c r="HXC37" s="75"/>
      <c r="HXQ37" s="75"/>
      <c r="HYE37" s="75"/>
      <c r="HYS37" s="75"/>
      <c r="HZG37" s="75"/>
      <c r="HZU37" s="75"/>
      <c r="IAI37" s="75"/>
      <c r="IAW37" s="75"/>
      <c r="IBK37" s="75"/>
      <c r="IBY37" s="75"/>
      <c r="ICM37" s="75"/>
      <c r="IDA37" s="75"/>
      <c r="IDO37" s="75"/>
      <c r="IEC37" s="75"/>
      <c r="IEQ37" s="75"/>
      <c r="IFE37" s="75"/>
      <c r="IFS37" s="75"/>
      <c r="IGG37" s="75"/>
      <c r="IGU37" s="75"/>
      <c r="IHI37" s="75"/>
      <c r="IHW37" s="75"/>
      <c r="IIK37" s="75"/>
      <c r="IIY37" s="75"/>
      <c r="IJM37" s="75"/>
      <c r="IKA37" s="75"/>
      <c r="IKO37" s="75"/>
      <c r="ILC37" s="75"/>
      <c r="ILQ37" s="75"/>
      <c r="IME37" s="75"/>
      <c r="IMS37" s="75"/>
      <c r="ING37" s="75"/>
      <c r="INU37" s="75"/>
      <c r="IOI37" s="75"/>
      <c r="IOW37" s="75"/>
      <c r="IPK37" s="75"/>
      <c r="IPY37" s="75"/>
      <c r="IQM37" s="75"/>
      <c r="IRA37" s="75"/>
      <c r="IRO37" s="75"/>
      <c r="ISC37" s="75"/>
      <c r="ISQ37" s="75"/>
      <c r="ITE37" s="75"/>
      <c r="ITS37" s="75"/>
      <c r="IUG37" s="75"/>
      <c r="IUU37" s="75"/>
      <c r="IVI37" s="75"/>
      <c r="IVW37" s="75"/>
      <c r="IWK37" s="75"/>
      <c r="IWY37" s="75"/>
      <c r="IXM37" s="75"/>
      <c r="IYA37" s="75"/>
      <c r="IYO37" s="75"/>
      <c r="IZC37" s="75"/>
      <c r="IZQ37" s="75"/>
      <c r="JAE37" s="75"/>
      <c r="JAS37" s="75"/>
      <c r="JBG37" s="75"/>
      <c r="JBU37" s="75"/>
      <c r="JCI37" s="75"/>
      <c r="JCW37" s="75"/>
      <c r="JDK37" s="75"/>
      <c r="JDY37" s="75"/>
      <c r="JEM37" s="75"/>
      <c r="JFA37" s="75"/>
      <c r="JFO37" s="75"/>
      <c r="JGC37" s="75"/>
      <c r="JGQ37" s="75"/>
      <c r="JHE37" s="75"/>
      <c r="JHS37" s="75"/>
      <c r="JIG37" s="75"/>
      <c r="JIU37" s="75"/>
      <c r="JJI37" s="75"/>
      <c r="JJW37" s="75"/>
      <c r="JKK37" s="75"/>
      <c r="JKY37" s="75"/>
      <c r="JLM37" s="75"/>
      <c r="JMA37" s="75"/>
      <c r="JMO37" s="75"/>
      <c r="JNC37" s="75"/>
      <c r="JNQ37" s="75"/>
      <c r="JOE37" s="75"/>
      <c r="JOS37" s="75"/>
      <c r="JPG37" s="75"/>
      <c r="JPU37" s="75"/>
      <c r="JQI37" s="75"/>
      <c r="JQW37" s="75"/>
      <c r="JRK37" s="75"/>
      <c r="JRY37" s="75"/>
      <c r="JSM37" s="75"/>
      <c r="JTA37" s="75"/>
      <c r="JTO37" s="75"/>
      <c r="JUC37" s="75"/>
      <c r="JUQ37" s="75"/>
      <c r="JVE37" s="75"/>
      <c r="JVS37" s="75"/>
      <c r="JWG37" s="75"/>
      <c r="JWU37" s="75"/>
      <c r="JXI37" s="75"/>
      <c r="JXW37" s="75"/>
      <c r="JYK37" s="75"/>
      <c r="JYY37" s="75"/>
      <c r="JZM37" s="75"/>
      <c r="KAA37" s="75"/>
      <c r="KAO37" s="75"/>
      <c r="KBC37" s="75"/>
      <c r="KBQ37" s="75"/>
      <c r="KCE37" s="75"/>
      <c r="KCS37" s="75"/>
      <c r="KDG37" s="75"/>
      <c r="KDU37" s="75"/>
      <c r="KEI37" s="75"/>
      <c r="KEW37" s="75"/>
      <c r="KFK37" s="75"/>
      <c r="KFY37" s="75"/>
      <c r="KGM37" s="75"/>
      <c r="KHA37" s="75"/>
      <c r="KHO37" s="75"/>
      <c r="KIC37" s="75"/>
      <c r="KIQ37" s="75"/>
      <c r="KJE37" s="75"/>
      <c r="KJS37" s="75"/>
      <c r="KKG37" s="75"/>
      <c r="KKU37" s="75"/>
      <c r="KLI37" s="75"/>
      <c r="KLW37" s="75"/>
      <c r="KMK37" s="75"/>
      <c r="KMY37" s="75"/>
      <c r="KNM37" s="75"/>
      <c r="KOA37" s="75"/>
      <c r="KOO37" s="75"/>
      <c r="KPC37" s="75"/>
      <c r="KPQ37" s="75"/>
      <c r="KQE37" s="75"/>
      <c r="KQS37" s="75"/>
      <c r="KRG37" s="75"/>
      <c r="KRU37" s="75"/>
      <c r="KSI37" s="75"/>
      <c r="KSW37" s="75"/>
      <c r="KTK37" s="75"/>
      <c r="KTY37" s="75"/>
      <c r="KUM37" s="75"/>
      <c r="KVA37" s="75"/>
      <c r="KVO37" s="75"/>
      <c r="KWC37" s="75"/>
      <c r="KWQ37" s="75"/>
      <c r="KXE37" s="75"/>
      <c r="KXS37" s="75"/>
      <c r="KYG37" s="75"/>
      <c r="KYU37" s="75"/>
      <c r="KZI37" s="75"/>
      <c r="KZW37" s="75"/>
      <c r="LAK37" s="75"/>
      <c r="LAY37" s="75"/>
      <c r="LBM37" s="75"/>
      <c r="LCA37" s="75"/>
      <c r="LCO37" s="75"/>
      <c r="LDC37" s="75"/>
      <c r="LDQ37" s="75"/>
      <c r="LEE37" s="75"/>
      <c r="LES37" s="75"/>
      <c r="LFG37" s="75"/>
      <c r="LFU37" s="75"/>
      <c r="LGI37" s="75"/>
      <c r="LGW37" s="75"/>
      <c r="LHK37" s="75"/>
      <c r="LHY37" s="75"/>
      <c r="LIM37" s="75"/>
      <c r="LJA37" s="75"/>
      <c r="LJO37" s="75"/>
      <c r="LKC37" s="75"/>
      <c r="LKQ37" s="75"/>
      <c r="LLE37" s="75"/>
      <c r="LLS37" s="75"/>
      <c r="LMG37" s="75"/>
      <c r="LMU37" s="75"/>
      <c r="LNI37" s="75"/>
      <c r="LNW37" s="75"/>
      <c r="LOK37" s="75"/>
      <c r="LOY37" s="75"/>
      <c r="LPM37" s="75"/>
      <c r="LQA37" s="75"/>
      <c r="LQO37" s="75"/>
      <c r="LRC37" s="75"/>
      <c r="LRQ37" s="75"/>
      <c r="LSE37" s="75"/>
      <c r="LSS37" s="75"/>
      <c r="LTG37" s="75"/>
      <c r="LTU37" s="75"/>
      <c r="LUI37" s="75"/>
      <c r="LUW37" s="75"/>
      <c r="LVK37" s="75"/>
      <c r="LVY37" s="75"/>
      <c r="LWM37" s="75"/>
      <c r="LXA37" s="75"/>
      <c r="LXO37" s="75"/>
      <c r="LYC37" s="75"/>
      <c r="LYQ37" s="75"/>
      <c r="LZE37" s="75"/>
      <c r="LZS37" s="75"/>
      <c r="MAG37" s="75"/>
      <c r="MAU37" s="75"/>
      <c r="MBI37" s="75"/>
      <c r="MBW37" s="75"/>
      <c r="MCK37" s="75"/>
      <c r="MCY37" s="75"/>
      <c r="MDM37" s="75"/>
      <c r="MEA37" s="75"/>
      <c r="MEO37" s="75"/>
      <c r="MFC37" s="75"/>
      <c r="MFQ37" s="75"/>
      <c r="MGE37" s="75"/>
      <c r="MGS37" s="75"/>
      <c r="MHG37" s="75"/>
      <c r="MHU37" s="75"/>
      <c r="MII37" s="75"/>
      <c r="MIW37" s="75"/>
      <c r="MJK37" s="75"/>
      <c r="MJY37" s="75"/>
      <c r="MKM37" s="75"/>
      <c r="MLA37" s="75"/>
      <c r="MLO37" s="75"/>
      <c r="MMC37" s="75"/>
      <c r="MMQ37" s="75"/>
      <c r="MNE37" s="75"/>
      <c r="MNS37" s="75"/>
      <c r="MOG37" s="75"/>
      <c r="MOU37" s="75"/>
      <c r="MPI37" s="75"/>
      <c r="MPW37" s="75"/>
      <c r="MQK37" s="75"/>
      <c r="MQY37" s="75"/>
      <c r="MRM37" s="75"/>
      <c r="MSA37" s="75"/>
      <c r="MSO37" s="75"/>
      <c r="MTC37" s="75"/>
      <c r="MTQ37" s="75"/>
      <c r="MUE37" s="75"/>
      <c r="MUS37" s="75"/>
      <c r="MVG37" s="75"/>
      <c r="MVU37" s="75"/>
      <c r="MWI37" s="75"/>
      <c r="MWW37" s="75"/>
      <c r="MXK37" s="75"/>
      <c r="MXY37" s="75"/>
      <c r="MYM37" s="75"/>
      <c r="MZA37" s="75"/>
      <c r="MZO37" s="75"/>
      <c r="NAC37" s="75"/>
      <c r="NAQ37" s="75"/>
      <c r="NBE37" s="75"/>
      <c r="NBS37" s="75"/>
      <c r="NCG37" s="75"/>
      <c r="NCU37" s="75"/>
      <c r="NDI37" s="75"/>
      <c r="NDW37" s="75"/>
      <c r="NEK37" s="75"/>
      <c r="NEY37" s="75"/>
      <c r="NFM37" s="75"/>
      <c r="NGA37" s="75"/>
      <c r="NGO37" s="75"/>
      <c r="NHC37" s="75"/>
      <c r="NHQ37" s="75"/>
      <c r="NIE37" s="75"/>
      <c r="NIS37" s="75"/>
      <c r="NJG37" s="75"/>
      <c r="NJU37" s="75"/>
      <c r="NKI37" s="75"/>
      <c r="NKW37" s="75"/>
      <c r="NLK37" s="75"/>
      <c r="NLY37" s="75"/>
      <c r="NMM37" s="75"/>
      <c r="NNA37" s="75"/>
      <c r="NNO37" s="75"/>
      <c r="NOC37" s="75"/>
      <c r="NOQ37" s="75"/>
      <c r="NPE37" s="75"/>
      <c r="NPS37" s="75"/>
      <c r="NQG37" s="75"/>
      <c r="NQU37" s="75"/>
      <c r="NRI37" s="75"/>
      <c r="NRW37" s="75"/>
      <c r="NSK37" s="75"/>
      <c r="NSY37" s="75"/>
      <c r="NTM37" s="75"/>
      <c r="NUA37" s="75"/>
      <c r="NUO37" s="75"/>
      <c r="NVC37" s="75"/>
      <c r="NVQ37" s="75"/>
      <c r="NWE37" s="75"/>
      <c r="NWS37" s="75"/>
      <c r="NXG37" s="75"/>
      <c r="NXU37" s="75"/>
      <c r="NYI37" s="75"/>
      <c r="NYW37" s="75"/>
      <c r="NZK37" s="75"/>
      <c r="NZY37" s="75"/>
      <c r="OAM37" s="75"/>
      <c r="OBA37" s="75"/>
      <c r="OBO37" s="75"/>
      <c r="OCC37" s="75"/>
      <c r="OCQ37" s="75"/>
      <c r="ODE37" s="75"/>
      <c r="ODS37" s="75"/>
      <c r="OEG37" s="75"/>
      <c r="OEU37" s="75"/>
      <c r="OFI37" s="75"/>
      <c r="OFW37" s="75"/>
      <c r="OGK37" s="75"/>
      <c r="OGY37" s="75"/>
      <c r="OHM37" s="75"/>
      <c r="OIA37" s="75"/>
      <c r="OIO37" s="75"/>
      <c r="OJC37" s="75"/>
      <c r="OJQ37" s="75"/>
      <c r="OKE37" s="75"/>
      <c r="OKS37" s="75"/>
      <c r="OLG37" s="75"/>
      <c r="OLU37" s="75"/>
      <c r="OMI37" s="75"/>
      <c r="OMW37" s="75"/>
      <c r="ONK37" s="75"/>
      <c r="ONY37" s="75"/>
      <c r="OOM37" s="75"/>
      <c r="OPA37" s="75"/>
      <c r="OPO37" s="75"/>
      <c r="OQC37" s="75"/>
      <c r="OQQ37" s="75"/>
      <c r="ORE37" s="75"/>
      <c r="ORS37" s="75"/>
      <c r="OSG37" s="75"/>
      <c r="OSU37" s="75"/>
      <c r="OTI37" s="75"/>
      <c r="OTW37" s="75"/>
      <c r="OUK37" s="75"/>
      <c r="OUY37" s="75"/>
      <c r="OVM37" s="75"/>
      <c r="OWA37" s="75"/>
      <c r="OWO37" s="75"/>
      <c r="OXC37" s="75"/>
      <c r="OXQ37" s="75"/>
      <c r="OYE37" s="75"/>
      <c r="OYS37" s="75"/>
      <c r="OZG37" s="75"/>
      <c r="OZU37" s="75"/>
      <c r="PAI37" s="75"/>
      <c r="PAW37" s="75"/>
      <c r="PBK37" s="75"/>
      <c r="PBY37" s="75"/>
      <c r="PCM37" s="75"/>
      <c r="PDA37" s="75"/>
      <c r="PDO37" s="75"/>
      <c r="PEC37" s="75"/>
      <c r="PEQ37" s="75"/>
      <c r="PFE37" s="75"/>
      <c r="PFS37" s="75"/>
      <c r="PGG37" s="75"/>
      <c r="PGU37" s="75"/>
      <c r="PHI37" s="75"/>
      <c r="PHW37" s="75"/>
      <c r="PIK37" s="75"/>
      <c r="PIY37" s="75"/>
      <c r="PJM37" s="75"/>
      <c r="PKA37" s="75"/>
      <c r="PKO37" s="75"/>
      <c r="PLC37" s="75"/>
      <c r="PLQ37" s="75"/>
      <c r="PME37" s="75"/>
      <c r="PMS37" s="75"/>
      <c r="PNG37" s="75"/>
      <c r="PNU37" s="75"/>
      <c r="POI37" s="75"/>
      <c r="POW37" s="75"/>
      <c r="PPK37" s="75"/>
      <c r="PPY37" s="75"/>
      <c r="PQM37" s="75"/>
      <c r="PRA37" s="75"/>
      <c r="PRO37" s="75"/>
      <c r="PSC37" s="75"/>
      <c r="PSQ37" s="75"/>
      <c r="PTE37" s="75"/>
      <c r="PTS37" s="75"/>
      <c r="PUG37" s="75"/>
      <c r="PUU37" s="75"/>
      <c r="PVI37" s="75"/>
      <c r="PVW37" s="75"/>
      <c r="PWK37" s="75"/>
      <c r="PWY37" s="75"/>
      <c r="PXM37" s="75"/>
      <c r="PYA37" s="75"/>
      <c r="PYO37" s="75"/>
      <c r="PZC37" s="75"/>
      <c r="PZQ37" s="75"/>
      <c r="QAE37" s="75"/>
      <c r="QAS37" s="75"/>
      <c r="QBG37" s="75"/>
      <c r="QBU37" s="75"/>
      <c r="QCI37" s="75"/>
      <c r="QCW37" s="75"/>
      <c r="QDK37" s="75"/>
      <c r="QDY37" s="75"/>
      <c r="QEM37" s="75"/>
      <c r="QFA37" s="75"/>
      <c r="QFO37" s="75"/>
      <c r="QGC37" s="75"/>
      <c r="QGQ37" s="75"/>
      <c r="QHE37" s="75"/>
      <c r="QHS37" s="75"/>
      <c r="QIG37" s="75"/>
      <c r="QIU37" s="75"/>
      <c r="QJI37" s="75"/>
      <c r="QJW37" s="75"/>
      <c r="QKK37" s="75"/>
      <c r="QKY37" s="75"/>
      <c r="QLM37" s="75"/>
      <c r="QMA37" s="75"/>
      <c r="QMO37" s="75"/>
      <c r="QNC37" s="75"/>
      <c r="QNQ37" s="75"/>
      <c r="QOE37" s="75"/>
      <c r="QOS37" s="75"/>
      <c r="QPG37" s="75"/>
      <c r="QPU37" s="75"/>
      <c r="QQI37" s="75"/>
      <c r="QQW37" s="75"/>
      <c r="QRK37" s="75"/>
      <c r="QRY37" s="75"/>
      <c r="QSM37" s="75"/>
      <c r="QTA37" s="75"/>
      <c r="QTO37" s="75"/>
      <c r="QUC37" s="75"/>
      <c r="QUQ37" s="75"/>
      <c r="QVE37" s="75"/>
      <c r="QVS37" s="75"/>
      <c r="QWG37" s="75"/>
      <c r="QWU37" s="75"/>
      <c r="QXI37" s="75"/>
      <c r="QXW37" s="75"/>
      <c r="QYK37" s="75"/>
      <c r="QYY37" s="75"/>
      <c r="QZM37" s="75"/>
      <c r="RAA37" s="75"/>
      <c r="RAO37" s="75"/>
      <c r="RBC37" s="75"/>
      <c r="RBQ37" s="75"/>
      <c r="RCE37" s="75"/>
      <c r="RCS37" s="75"/>
      <c r="RDG37" s="75"/>
      <c r="RDU37" s="75"/>
      <c r="REI37" s="75"/>
      <c r="REW37" s="75"/>
      <c r="RFK37" s="75"/>
      <c r="RFY37" s="75"/>
      <c r="RGM37" s="75"/>
      <c r="RHA37" s="75"/>
      <c r="RHO37" s="75"/>
      <c r="RIC37" s="75"/>
      <c r="RIQ37" s="75"/>
      <c r="RJE37" s="75"/>
      <c r="RJS37" s="75"/>
      <c r="RKG37" s="75"/>
      <c r="RKU37" s="75"/>
      <c r="RLI37" s="75"/>
      <c r="RLW37" s="75"/>
      <c r="RMK37" s="75"/>
      <c r="RMY37" s="75"/>
      <c r="RNM37" s="75"/>
      <c r="ROA37" s="75"/>
      <c r="ROO37" s="75"/>
      <c r="RPC37" s="75"/>
      <c r="RPQ37" s="75"/>
      <c r="RQE37" s="75"/>
      <c r="RQS37" s="75"/>
      <c r="RRG37" s="75"/>
      <c r="RRU37" s="75"/>
      <c r="RSI37" s="75"/>
      <c r="RSW37" s="75"/>
      <c r="RTK37" s="75"/>
      <c r="RTY37" s="75"/>
      <c r="RUM37" s="75"/>
      <c r="RVA37" s="75"/>
      <c r="RVO37" s="75"/>
      <c r="RWC37" s="75"/>
      <c r="RWQ37" s="75"/>
      <c r="RXE37" s="75"/>
      <c r="RXS37" s="75"/>
      <c r="RYG37" s="75"/>
      <c r="RYU37" s="75"/>
      <c r="RZI37" s="75"/>
      <c r="RZW37" s="75"/>
      <c r="SAK37" s="75"/>
      <c r="SAY37" s="75"/>
      <c r="SBM37" s="75"/>
      <c r="SCA37" s="75"/>
      <c r="SCO37" s="75"/>
      <c r="SDC37" s="75"/>
      <c r="SDQ37" s="75"/>
      <c r="SEE37" s="75"/>
      <c r="SES37" s="75"/>
      <c r="SFG37" s="75"/>
      <c r="SFU37" s="75"/>
      <c r="SGI37" s="75"/>
      <c r="SGW37" s="75"/>
      <c r="SHK37" s="75"/>
      <c r="SHY37" s="75"/>
      <c r="SIM37" s="75"/>
      <c r="SJA37" s="75"/>
      <c r="SJO37" s="75"/>
      <c r="SKC37" s="75"/>
      <c r="SKQ37" s="75"/>
      <c r="SLE37" s="75"/>
      <c r="SLS37" s="75"/>
      <c r="SMG37" s="75"/>
      <c r="SMU37" s="75"/>
      <c r="SNI37" s="75"/>
      <c r="SNW37" s="75"/>
      <c r="SOK37" s="75"/>
      <c r="SOY37" s="75"/>
      <c r="SPM37" s="75"/>
      <c r="SQA37" s="75"/>
      <c r="SQO37" s="75"/>
      <c r="SRC37" s="75"/>
      <c r="SRQ37" s="75"/>
      <c r="SSE37" s="75"/>
      <c r="SSS37" s="75"/>
      <c r="STG37" s="75"/>
      <c r="STU37" s="75"/>
      <c r="SUI37" s="75"/>
      <c r="SUW37" s="75"/>
      <c r="SVK37" s="75"/>
      <c r="SVY37" s="75"/>
      <c r="SWM37" s="75"/>
      <c r="SXA37" s="75"/>
      <c r="SXO37" s="75"/>
      <c r="SYC37" s="75"/>
      <c r="SYQ37" s="75"/>
      <c r="SZE37" s="75"/>
      <c r="SZS37" s="75"/>
      <c r="TAG37" s="75"/>
      <c r="TAU37" s="75"/>
      <c r="TBI37" s="75"/>
      <c r="TBW37" s="75"/>
      <c r="TCK37" s="75"/>
      <c r="TCY37" s="75"/>
      <c r="TDM37" s="75"/>
      <c r="TEA37" s="75"/>
      <c r="TEO37" s="75"/>
      <c r="TFC37" s="75"/>
      <c r="TFQ37" s="75"/>
      <c r="TGE37" s="75"/>
      <c r="TGS37" s="75"/>
      <c r="THG37" s="75"/>
      <c r="THU37" s="75"/>
      <c r="TII37" s="75"/>
      <c r="TIW37" s="75"/>
      <c r="TJK37" s="75"/>
      <c r="TJY37" s="75"/>
      <c r="TKM37" s="75"/>
      <c r="TLA37" s="75"/>
      <c r="TLO37" s="75"/>
      <c r="TMC37" s="75"/>
      <c r="TMQ37" s="75"/>
      <c r="TNE37" s="75"/>
      <c r="TNS37" s="75"/>
      <c r="TOG37" s="75"/>
      <c r="TOU37" s="75"/>
      <c r="TPI37" s="75"/>
      <c r="TPW37" s="75"/>
      <c r="TQK37" s="75"/>
      <c r="TQY37" s="75"/>
      <c r="TRM37" s="75"/>
      <c r="TSA37" s="75"/>
      <c r="TSO37" s="75"/>
      <c r="TTC37" s="75"/>
      <c r="TTQ37" s="75"/>
      <c r="TUE37" s="75"/>
      <c r="TUS37" s="75"/>
      <c r="TVG37" s="75"/>
      <c r="TVU37" s="75"/>
      <c r="TWI37" s="75"/>
      <c r="TWW37" s="75"/>
      <c r="TXK37" s="75"/>
      <c r="TXY37" s="75"/>
      <c r="TYM37" s="75"/>
      <c r="TZA37" s="75"/>
      <c r="TZO37" s="75"/>
      <c r="UAC37" s="75"/>
      <c r="UAQ37" s="75"/>
      <c r="UBE37" s="75"/>
      <c r="UBS37" s="75"/>
      <c r="UCG37" s="75"/>
      <c r="UCU37" s="75"/>
      <c r="UDI37" s="75"/>
      <c r="UDW37" s="75"/>
      <c r="UEK37" s="75"/>
      <c r="UEY37" s="75"/>
      <c r="UFM37" s="75"/>
      <c r="UGA37" s="75"/>
      <c r="UGO37" s="75"/>
      <c r="UHC37" s="75"/>
      <c r="UHQ37" s="75"/>
      <c r="UIE37" s="75"/>
      <c r="UIS37" s="75"/>
      <c r="UJG37" s="75"/>
      <c r="UJU37" s="75"/>
      <c r="UKI37" s="75"/>
      <c r="UKW37" s="75"/>
      <c r="ULK37" s="75"/>
      <c r="ULY37" s="75"/>
      <c r="UMM37" s="75"/>
      <c r="UNA37" s="75"/>
      <c r="UNO37" s="75"/>
      <c r="UOC37" s="75"/>
      <c r="UOQ37" s="75"/>
      <c r="UPE37" s="75"/>
      <c r="UPS37" s="75"/>
      <c r="UQG37" s="75"/>
      <c r="UQU37" s="75"/>
      <c r="URI37" s="75"/>
      <c r="URW37" s="75"/>
      <c r="USK37" s="75"/>
      <c r="USY37" s="75"/>
      <c r="UTM37" s="75"/>
      <c r="UUA37" s="75"/>
      <c r="UUO37" s="75"/>
      <c r="UVC37" s="75"/>
      <c r="UVQ37" s="75"/>
      <c r="UWE37" s="75"/>
      <c r="UWS37" s="75"/>
      <c r="UXG37" s="75"/>
      <c r="UXU37" s="75"/>
      <c r="UYI37" s="75"/>
      <c r="UYW37" s="75"/>
      <c r="UZK37" s="75"/>
      <c r="UZY37" s="75"/>
      <c r="VAM37" s="75"/>
      <c r="VBA37" s="75"/>
      <c r="VBO37" s="75"/>
      <c r="VCC37" s="75"/>
      <c r="VCQ37" s="75"/>
      <c r="VDE37" s="75"/>
      <c r="VDS37" s="75"/>
      <c r="VEG37" s="75"/>
      <c r="VEU37" s="75"/>
      <c r="VFI37" s="75"/>
      <c r="VFW37" s="75"/>
      <c r="VGK37" s="75"/>
      <c r="VGY37" s="75"/>
      <c r="VHM37" s="75"/>
      <c r="VIA37" s="75"/>
      <c r="VIO37" s="75"/>
      <c r="VJC37" s="75"/>
      <c r="VJQ37" s="75"/>
      <c r="VKE37" s="75"/>
      <c r="VKS37" s="75"/>
      <c r="VLG37" s="75"/>
      <c r="VLU37" s="75"/>
      <c r="VMI37" s="75"/>
      <c r="VMW37" s="75"/>
      <c r="VNK37" s="75"/>
      <c r="VNY37" s="75"/>
      <c r="VOM37" s="75"/>
      <c r="VPA37" s="75"/>
      <c r="VPO37" s="75"/>
      <c r="VQC37" s="75"/>
      <c r="VQQ37" s="75"/>
      <c r="VRE37" s="75"/>
      <c r="VRS37" s="75"/>
      <c r="VSG37" s="75"/>
      <c r="VSU37" s="75"/>
      <c r="VTI37" s="75"/>
      <c r="VTW37" s="75"/>
      <c r="VUK37" s="75"/>
      <c r="VUY37" s="75"/>
      <c r="VVM37" s="75"/>
      <c r="VWA37" s="75"/>
      <c r="VWO37" s="75"/>
      <c r="VXC37" s="75"/>
      <c r="VXQ37" s="75"/>
      <c r="VYE37" s="75"/>
      <c r="VYS37" s="75"/>
      <c r="VZG37" s="75"/>
      <c r="VZU37" s="75"/>
      <c r="WAI37" s="75"/>
      <c r="WAW37" s="75"/>
      <c r="WBK37" s="75"/>
      <c r="WBY37" s="75"/>
      <c r="WCM37" s="75"/>
      <c r="WDA37" s="75"/>
      <c r="WDO37" s="75"/>
      <c r="WEC37" s="75"/>
      <c r="WEQ37" s="75"/>
      <c r="WFE37" s="75"/>
      <c r="WFS37" s="75"/>
      <c r="WGG37" s="75"/>
      <c r="WGU37" s="75"/>
      <c r="WHI37" s="75"/>
      <c r="WHW37" s="75"/>
      <c r="WIK37" s="75"/>
      <c r="WIY37" s="75"/>
      <c r="WJM37" s="75"/>
      <c r="WKA37" s="75"/>
      <c r="WKO37" s="75"/>
      <c r="WLC37" s="75"/>
      <c r="WLQ37" s="75"/>
      <c r="WME37" s="75"/>
      <c r="WMS37" s="75"/>
      <c r="WNG37" s="75"/>
      <c r="WNU37" s="75"/>
      <c r="WOI37" s="75"/>
      <c r="WOW37" s="75"/>
      <c r="WPK37" s="75"/>
      <c r="WPY37" s="75"/>
      <c r="WQM37" s="75"/>
      <c r="WRA37" s="75"/>
      <c r="WRO37" s="75"/>
      <c r="WSC37" s="75"/>
      <c r="WSQ37" s="75"/>
      <c r="WTE37" s="75"/>
      <c r="WTS37" s="75"/>
      <c r="WUG37" s="75"/>
      <c r="WUU37" s="75"/>
      <c r="WVI37" s="75"/>
      <c r="WVW37" s="75"/>
      <c r="WWK37" s="75"/>
      <c r="WWY37" s="75"/>
      <c r="WXM37" s="75"/>
      <c r="WYA37" s="75"/>
      <c r="WYO37" s="75"/>
      <c r="WZC37" s="75"/>
      <c r="WZQ37" s="75"/>
      <c r="XAE37" s="75"/>
      <c r="XAS37" s="75"/>
      <c r="XBG37" s="75"/>
      <c r="XBU37" s="75"/>
      <c r="XCI37" s="75"/>
      <c r="XCW37" s="75"/>
      <c r="XDK37" s="75"/>
      <c r="XDY37" s="75"/>
      <c r="XEM37" s="75"/>
      <c r="XFA37" s="75"/>
    </row>
    <row r="38" spans="1:1023 1037:2045 2059:3067 3081:4089 4103:5111 5125:6133 6147:7155 7169:8191 8205:9213 9227:10235 10249:11257 11271:12279 12293:13301 13315:14323 14337:15359 15373:16381" s="74" customFormat="1" x14ac:dyDescent="0.2">
      <c r="A38" s="165" t="s">
        <v>50</v>
      </c>
      <c r="B38" s="93">
        <f t="shared" si="2"/>
        <v>3527.3753584019996</v>
      </c>
      <c r="C38" s="93">
        <f t="shared" si="2"/>
        <v>3368.9159475299998</v>
      </c>
      <c r="D38" s="93">
        <f t="shared" si="2"/>
        <v>3882.8111311080002</v>
      </c>
      <c r="E38" s="93">
        <f t="shared" si="2"/>
        <v>3800.9314700280001</v>
      </c>
      <c r="F38" s="93">
        <f t="shared" si="2"/>
        <v>4029.3633785579996</v>
      </c>
      <c r="G38" s="93">
        <f t="shared" si="2"/>
        <v>3810.4752786659997</v>
      </c>
      <c r="H38" s="93">
        <f t="shared" si="2"/>
        <v>3221.0431315019991</v>
      </c>
      <c r="I38" s="93">
        <f t="shared" si="2"/>
        <v>3153.0966814619997</v>
      </c>
      <c r="J38" s="93">
        <f t="shared" si="2"/>
        <v>4337.2961610299999</v>
      </c>
      <c r="K38" s="93">
        <f t="shared" si="2"/>
        <v>4060.4022516959999</v>
      </c>
      <c r="L38" s="93">
        <f t="shared" si="2"/>
        <v>4779.3934199340001</v>
      </c>
      <c r="M38" s="93">
        <f t="shared" si="2"/>
        <v>4807.5354197639999</v>
      </c>
      <c r="N38" s="93">
        <f t="shared" si="2"/>
        <v>5344.7731410779998</v>
      </c>
      <c r="O38" s="93">
        <f t="shared" si="2"/>
        <v>5461.1749780560003</v>
      </c>
      <c r="P38" s="93">
        <f t="shared" si="2"/>
        <v>6489.6862566060008</v>
      </c>
      <c r="Q38" s="93">
        <f t="shared" si="2"/>
        <v>7902.8423447399982</v>
      </c>
      <c r="R38" s="93">
        <f t="shared" si="2"/>
        <v>8663.7279448439986</v>
      </c>
      <c r="S38" s="93">
        <f t="shared" si="2"/>
        <v>7830.9408028319986</v>
      </c>
      <c r="T38" s="93">
        <f t="shared" si="2"/>
        <v>8624.3952837420002</v>
      </c>
      <c r="U38" s="93">
        <f t="shared" si="2"/>
        <v>8793.5162466059992</v>
      </c>
      <c r="V38" s="93">
        <f t="shared" si="2"/>
        <v>9913.4091070559971</v>
      </c>
      <c r="W38" s="93">
        <f t="shared" si="2"/>
        <v>10539.495299591998</v>
      </c>
      <c r="X38" s="93">
        <f t="shared" si="2"/>
        <v>10883.363420663998</v>
      </c>
      <c r="Y38" s="93">
        <f t="shared" si="2"/>
        <v>10694.030483304001</v>
      </c>
      <c r="Z38" s="93">
        <f t="shared" si="2"/>
        <v>12481.248934187999</v>
      </c>
      <c r="AA38" s="93">
        <f t="shared" si="2"/>
        <v>12916.91290648</v>
      </c>
      <c r="AB38" s="93">
        <f t="shared" si="2"/>
        <v>10604.955162699998</v>
      </c>
      <c r="AC38" s="166">
        <f t="shared" si="2"/>
        <v>12241.345083421998</v>
      </c>
      <c r="AD38" s="166">
        <f t="shared" si="2"/>
        <v>13298.41354861342</v>
      </c>
      <c r="AE38" s="166">
        <f t="shared" si="2"/>
        <v>14312.492355228647</v>
      </c>
      <c r="AF38" s="166">
        <f t="shared" si="2"/>
        <v>14534.933866514735</v>
      </c>
      <c r="AG38" s="166">
        <f t="shared" si="2"/>
        <v>15007.656300417459</v>
      </c>
      <c r="AH38" s="166">
        <f t="shared" si="2"/>
        <v>15432.55564921097</v>
      </c>
      <c r="AI38" s="166">
        <f t="shared" si="2"/>
        <v>15813.68924222358</v>
      </c>
      <c r="AJ38" s="166">
        <f t="shared" si="2"/>
        <v>16151.233617091373</v>
      </c>
      <c r="AK38" s="166">
        <f t="shared" si="2"/>
        <v>16378.346904442653</v>
      </c>
      <c r="AL38" s="166">
        <f t="shared" si="2"/>
        <v>16411.453603103233</v>
      </c>
      <c r="AM38" s="166">
        <f t="shared" si="2"/>
        <v>16507.160643039631</v>
      </c>
      <c r="AN38" s="166">
        <f t="shared" si="2"/>
        <v>16820.529777213324</v>
      </c>
      <c r="AO38" s="166">
        <f t="shared" si="2"/>
        <v>17375.867727551777</v>
      </c>
      <c r="AP38" s="166">
        <f t="shared" si="2"/>
        <v>17904.783948314656</v>
      </c>
      <c r="AQ38" s="166">
        <f t="shared" si="2"/>
        <v>18452.110902675446</v>
      </c>
      <c r="AR38" s="166">
        <f t="shared" si="2"/>
        <v>19063.809671927913</v>
      </c>
      <c r="AS38" s="166">
        <f t="shared" si="2"/>
        <v>19807.83141198627</v>
      </c>
      <c r="AT38" s="166">
        <f t="shared" si="2"/>
        <v>20111.725814746744</v>
      </c>
      <c r="AU38" s="166">
        <f t="shared" si="2"/>
        <v>20467.621352369388</v>
      </c>
      <c r="AV38" s="166">
        <f t="shared" si="2"/>
        <v>20824.975824185942</v>
      </c>
      <c r="AW38" s="166">
        <f t="shared" si="2"/>
        <v>21282.51361598618</v>
      </c>
      <c r="AX38" s="166">
        <f t="shared" si="2"/>
        <v>22011.053640789989</v>
      </c>
      <c r="AY38" s="166">
        <f t="shared" si="2"/>
        <v>22221.685699571572</v>
      </c>
      <c r="AZ38" s="166">
        <f t="shared" si="2"/>
        <v>22812.993938831409</v>
      </c>
      <c r="BA38" s="166">
        <f t="shared" si="2"/>
        <v>23008.303030651598</v>
      </c>
      <c r="BB38" s="166">
        <f t="shared" si="2"/>
        <v>23552.387842257136</v>
      </c>
      <c r="BC38" s="166">
        <f t="shared" si="2"/>
        <v>24055.904073090562</v>
      </c>
      <c r="BD38" s="166">
        <f t="shared" si="2"/>
        <v>24233.378716031115</v>
      </c>
      <c r="BE38" s="166">
        <f t="shared" si="2"/>
        <v>24765.786898564787</v>
      </c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Y38" s="75"/>
      <c r="FM38" s="75"/>
      <c r="GA38" s="75"/>
      <c r="GO38" s="75"/>
      <c r="HC38" s="75"/>
      <c r="HQ38" s="75"/>
      <c r="IE38" s="75"/>
      <c r="IS38" s="75"/>
      <c r="JG38" s="75"/>
      <c r="JU38" s="75"/>
      <c r="KI38" s="75"/>
      <c r="KW38" s="75"/>
      <c r="LK38" s="75"/>
      <c r="LY38" s="75"/>
      <c r="MM38" s="75"/>
      <c r="NA38" s="75"/>
      <c r="NO38" s="75"/>
      <c r="OC38" s="75"/>
      <c r="OQ38" s="75"/>
      <c r="PE38" s="75"/>
      <c r="PS38" s="75"/>
      <c r="QG38" s="75"/>
      <c r="QU38" s="75"/>
      <c r="RI38" s="75"/>
      <c r="RW38" s="75"/>
      <c r="SK38" s="75"/>
      <c r="SY38" s="75"/>
      <c r="TM38" s="75"/>
      <c r="UA38" s="75"/>
      <c r="UO38" s="75"/>
      <c r="VC38" s="75"/>
      <c r="VQ38" s="75"/>
      <c r="WE38" s="75"/>
      <c r="WS38" s="75"/>
      <c r="XG38" s="75"/>
      <c r="XU38" s="75"/>
      <c r="YI38" s="75"/>
      <c r="YW38" s="75"/>
      <c r="ZK38" s="75"/>
      <c r="ZY38" s="75"/>
      <c r="AAM38" s="75"/>
      <c r="ABA38" s="75"/>
      <c r="ABO38" s="75"/>
      <c r="ACC38" s="75"/>
      <c r="ACQ38" s="75"/>
      <c r="ADE38" s="75"/>
      <c r="ADS38" s="75"/>
      <c r="AEG38" s="75"/>
      <c r="AEU38" s="75"/>
      <c r="AFI38" s="75"/>
      <c r="AFW38" s="75"/>
      <c r="AGK38" s="75"/>
      <c r="AGY38" s="75"/>
      <c r="AHM38" s="75"/>
      <c r="AIA38" s="75"/>
      <c r="AIO38" s="75"/>
      <c r="AJC38" s="75"/>
      <c r="AJQ38" s="75"/>
      <c r="AKE38" s="75"/>
      <c r="AKS38" s="75"/>
      <c r="ALG38" s="75"/>
      <c r="ALU38" s="75"/>
      <c r="AMI38" s="75"/>
      <c r="AMW38" s="75"/>
      <c r="ANK38" s="75"/>
      <c r="ANY38" s="75"/>
      <c r="AOM38" s="75"/>
      <c r="APA38" s="75"/>
      <c r="APO38" s="75"/>
      <c r="AQC38" s="75"/>
      <c r="AQQ38" s="75"/>
      <c r="ARE38" s="75"/>
      <c r="ARS38" s="75"/>
      <c r="ASG38" s="75"/>
      <c r="ASU38" s="75"/>
      <c r="ATI38" s="75"/>
      <c r="ATW38" s="75"/>
      <c r="AUK38" s="75"/>
      <c r="AUY38" s="75"/>
      <c r="AVM38" s="75"/>
      <c r="AWA38" s="75"/>
      <c r="AWO38" s="75"/>
      <c r="AXC38" s="75"/>
      <c r="AXQ38" s="75"/>
      <c r="AYE38" s="75"/>
      <c r="AYS38" s="75"/>
      <c r="AZG38" s="75"/>
      <c r="AZU38" s="75"/>
      <c r="BAI38" s="75"/>
      <c r="BAW38" s="75"/>
      <c r="BBK38" s="75"/>
      <c r="BBY38" s="75"/>
      <c r="BCM38" s="75"/>
      <c r="BDA38" s="75"/>
      <c r="BDO38" s="75"/>
      <c r="BEC38" s="75"/>
      <c r="BEQ38" s="75"/>
      <c r="BFE38" s="75"/>
      <c r="BFS38" s="75"/>
      <c r="BGG38" s="75"/>
      <c r="BGU38" s="75"/>
      <c r="BHI38" s="75"/>
      <c r="BHW38" s="75"/>
      <c r="BIK38" s="75"/>
      <c r="BIY38" s="75"/>
      <c r="BJM38" s="75"/>
      <c r="BKA38" s="75"/>
      <c r="BKO38" s="75"/>
      <c r="BLC38" s="75"/>
      <c r="BLQ38" s="75"/>
      <c r="BME38" s="75"/>
      <c r="BMS38" s="75"/>
      <c r="BNG38" s="75"/>
      <c r="BNU38" s="75"/>
      <c r="BOI38" s="75"/>
      <c r="BOW38" s="75"/>
      <c r="BPK38" s="75"/>
      <c r="BPY38" s="75"/>
      <c r="BQM38" s="75"/>
      <c r="BRA38" s="75"/>
      <c r="BRO38" s="75"/>
      <c r="BSC38" s="75"/>
      <c r="BSQ38" s="75"/>
      <c r="BTE38" s="75"/>
      <c r="BTS38" s="75"/>
      <c r="BUG38" s="75"/>
      <c r="BUU38" s="75"/>
      <c r="BVI38" s="75"/>
      <c r="BVW38" s="75"/>
      <c r="BWK38" s="75"/>
      <c r="BWY38" s="75"/>
      <c r="BXM38" s="75"/>
      <c r="BYA38" s="75"/>
      <c r="BYO38" s="75"/>
      <c r="BZC38" s="75"/>
      <c r="BZQ38" s="75"/>
      <c r="CAE38" s="75"/>
      <c r="CAS38" s="75"/>
      <c r="CBG38" s="75"/>
      <c r="CBU38" s="75"/>
      <c r="CCI38" s="75"/>
      <c r="CCW38" s="75"/>
      <c r="CDK38" s="75"/>
      <c r="CDY38" s="75"/>
      <c r="CEM38" s="75"/>
      <c r="CFA38" s="75"/>
      <c r="CFO38" s="75"/>
      <c r="CGC38" s="75"/>
      <c r="CGQ38" s="75"/>
      <c r="CHE38" s="75"/>
      <c r="CHS38" s="75"/>
      <c r="CIG38" s="75"/>
      <c r="CIU38" s="75"/>
      <c r="CJI38" s="75"/>
      <c r="CJW38" s="75"/>
      <c r="CKK38" s="75"/>
      <c r="CKY38" s="75"/>
      <c r="CLM38" s="75"/>
      <c r="CMA38" s="75"/>
      <c r="CMO38" s="75"/>
      <c r="CNC38" s="75"/>
      <c r="CNQ38" s="75"/>
      <c r="COE38" s="75"/>
      <c r="COS38" s="75"/>
      <c r="CPG38" s="75"/>
      <c r="CPU38" s="75"/>
      <c r="CQI38" s="75"/>
      <c r="CQW38" s="75"/>
      <c r="CRK38" s="75"/>
      <c r="CRY38" s="75"/>
      <c r="CSM38" s="75"/>
      <c r="CTA38" s="75"/>
      <c r="CTO38" s="75"/>
      <c r="CUC38" s="75"/>
      <c r="CUQ38" s="75"/>
      <c r="CVE38" s="75"/>
      <c r="CVS38" s="75"/>
      <c r="CWG38" s="75"/>
      <c r="CWU38" s="75"/>
      <c r="CXI38" s="75"/>
      <c r="CXW38" s="75"/>
      <c r="CYK38" s="75"/>
      <c r="CYY38" s="75"/>
      <c r="CZM38" s="75"/>
      <c r="DAA38" s="75"/>
      <c r="DAO38" s="75"/>
      <c r="DBC38" s="75"/>
      <c r="DBQ38" s="75"/>
      <c r="DCE38" s="75"/>
      <c r="DCS38" s="75"/>
      <c r="DDG38" s="75"/>
      <c r="DDU38" s="75"/>
      <c r="DEI38" s="75"/>
      <c r="DEW38" s="75"/>
      <c r="DFK38" s="75"/>
      <c r="DFY38" s="75"/>
      <c r="DGM38" s="75"/>
      <c r="DHA38" s="75"/>
      <c r="DHO38" s="75"/>
      <c r="DIC38" s="75"/>
      <c r="DIQ38" s="75"/>
      <c r="DJE38" s="75"/>
      <c r="DJS38" s="75"/>
      <c r="DKG38" s="75"/>
      <c r="DKU38" s="75"/>
      <c r="DLI38" s="75"/>
      <c r="DLW38" s="75"/>
      <c r="DMK38" s="75"/>
      <c r="DMY38" s="75"/>
      <c r="DNM38" s="75"/>
      <c r="DOA38" s="75"/>
      <c r="DOO38" s="75"/>
      <c r="DPC38" s="75"/>
      <c r="DPQ38" s="75"/>
      <c r="DQE38" s="75"/>
      <c r="DQS38" s="75"/>
      <c r="DRG38" s="75"/>
      <c r="DRU38" s="75"/>
      <c r="DSI38" s="75"/>
      <c r="DSW38" s="75"/>
      <c r="DTK38" s="75"/>
      <c r="DTY38" s="75"/>
      <c r="DUM38" s="75"/>
      <c r="DVA38" s="75"/>
      <c r="DVO38" s="75"/>
      <c r="DWC38" s="75"/>
      <c r="DWQ38" s="75"/>
      <c r="DXE38" s="75"/>
      <c r="DXS38" s="75"/>
      <c r="DYG38" s="75"/>
      <c r="DYU38" s="75"/>
      <c r="DZI38" s="75"/>
      <c r="DZW38" s="75"/>
      <c r="EAK38" s="75"/>
      <c r="EAY38" s="75"/>
      <c r="EBM38" s="75"/>
      <c r="ECA38" s="75"/>
      <c r="ECO38" s="75"/>
      <c r="EDC38" s="75"/>
      <c r="EDQ38" s="75"/>
      <c r="EEE38" s="75"/>
      <c r="EES38" s="75"/>
      <c r="EFG38" s="75"/>
      <c r="EFU38" s="75"/>
      <c r="EGI38" s="75"/>
      <c r="EGW38" s="75"/>
      <c r="EHK38" s="75"/>
      <c r="EHY38" s="75"/>
      <c r="EIM38" s="75"/>
      <c r="EJA38" s="75"/>
      <c r="EJO38" s="75"/>
      <c r="EKC38" s="75"/>
      <c r="EKQ38" s="75"/>
      <c r="ELE38" s="75"/>
      <c r="ELS38" s="75"/>
      <c r="EMG38" s="75"/>
      <c r="EMU38" s="75"/>
      <c r="ENI38" s="75"/>
      <c r="ENW38" s="75"/>
      <c r="EOK38" s="75"/>
      <c r="EOY38" s="75"/>
      <c r="EPM38" s="75"/>
      <c r="EQA38" s="75"/>
      <c r="EQO38" s="75"/>
      <c r="ERC38" s="75"/>
      <c r="ERQ38" s="75"/>
      <c r="ESE38" s="75"/>
      <c r="ESS38" s="75"/>
      <c r="ETG38" s="75"/>
      <c r="ETU38" s="75"/>
      <c r="EUI38" s="75"/>
      <c r="EUW38" s="75"/>
      <c r="EVK38" s="75"/>
      <c r="EVY38" s="75"/>
      <c r="EWM38" s="75"/>
      <c r="EXA38" s="75"/>
      <c r="EXO38" s="75"/>
      <c r="EYC38" s="75"/>
      <c r="EYQ38" s="75"/>
      <c r="EZE38" s="75"/>
      <c r="EZS38" s="75"/>
      <c r="FAG38" s="75"/>
      <c r="FAU38" s="75"/>
      <c r="FBI38" s="75"/>
      <c r="FBW38" s="75"/>
      <c r="FCK38" s="75"/>
      <c r="FCY38" s="75"/>
      <c r="FDM38" s="75"/>
      <c r="FEA38" s="75"/>
      <c r="FEO38" s="75"/>
      <c r="FFC38" s="75"/>
      <c r="FFQ38" s="75"/>
      <c r="FGE38" s="75"/>
      <c r="FGS38" s="75"/>
      <c r="FHG38" s="75"/>
      <c r="FHU38" s="75"/>
      <c r="FII38" s="75"/>
      <c r="FIW38" s="75"/>
      <c r="FJK38" s="75"/>
      <c r="FJY38" s="75"/>
      <c r="FKM38" s="75"/>
      <c r="FLA38" s="75"/>
      <c r="FLO38" s="75"/>
      <c r="FMC38" s="75"/>
      <c r="FMQ38" s="75"/>
      <c r="FNE38" s="75"/>
      <c r="FNS38" s="75"/>
      <c r="FOG38" s="75"/>
      <c r="FOU38" s="75"/>
      <c r="FPI38" s="75"/>
      <c r="FPW38" s="75"/>
      <c r="FQK38" s="75"/>
      <c r="FQY38" s="75"/>
      <c r="FRM38" s="75"/>
      <c r="FSA38" s="75"/>
      <c r="FSO38" s="75"/>
      <c r="FTC38" s="75"/>
      <c r="FTQ38" s="75"/>
      <c r="FUE38" s="75"/>
      <c r="FUS38" s="75"/>
      <c r="FVG38" s="75"/>
      <c r="FVU38" s="75"/>
      <c r="FWI38" s="75"/>
      <c r="FWW38" s="75"/>
      <c r="FXK38" s="75"/>
      <c r="FXY38" s="75"/>
      <c r="FYM38" s="75"/>
      <c r="FZA38" s="75"/>
      <c r="FZO38" s="75"/>
      <c r="GAC38" s="75"/>
      <c r="GAQ38" s="75"/>
      <c r="GBE38" s="75"/>
      <c r="GBS38" s="75"/>
      <c r="GCG38" s="75"/>
      <c r="GCU38" s="75"/>
      <c r="GDI38" s="75"/>
      <c r="GDW38" s="75"/>
      <c r="GEK38" s="75"/>
      <c r="GEY38" s="75"/>
      <c r="GFM38" s="75"/>
      <c r="GGA38" s="75"/>
      <c r="GGO38" s="75"/>
      <c r="GHC38" s="75"/>
      <c r="GHQ38" s="75"/>
      <c r="GIE38" s="75"/>
      <c r="GIS38" s="75"/>
      <c r="GJG38" s="75"/>
      <c r="GJU38" s="75"/>
      <c r="GKI38" s="75"/>
      <c r="GKW38" s="75"/>
      <c r="GLK38" s="75"/>
      <c r="GLY38" s="75"/>
      <c r="GMM38" s="75"/>
      <c r="GNA38" s="75"/>
      <c r="GNO38" s="75"/>
      <c r="GOC38" s="75"/>
      <c r="GOQ38" s="75"/>
      <c r="GPE38" s="75"/>
      <c r="GPS38" s="75"/>
      <c r="GQG38" s="75"/>
      <c r="GQU38" s="75"/>
      <c r="GRI38" s="75"/>
      <c r="GRW38" s="75"/>
      <c r="GSK38" s="75"/>
      <c r="GSY38" s="75"/>
      <c r="GTM38" s="75"/>
      <c r="GUA38" s="75"/>
      <c r="GUO38" s="75"/>
      <c r="GVC38" s="75"/>
      <c r="GVQ38" s="75"/>
      <c r="GWE38" s="75"/>
      <c r="GWS38" s="75"/>
      <c r="GXG38" s="75"/>
      <c r="GXU38" s="75"/>
      <c r="GYI38" s="75"/>
      <c r="GYW38" s="75"/>
      <c r="GZK38" s="75"/>
      <c r="GZY38" s="75"/>
      <c r="HAM38" s="75"/>
      <c r="HBA38" s="75"/>
      <c r="HBO38" s="75"/>
      <c r="HCC38" s="75"/>
      <c r="HCQ38" s="75"/>
      <c r="HDE38" s="75"/>
      <c r="HDS38" s="75"/>
      <c r="HEG38" s="75"/>
      <c r="HEU38" s="75"/>
      <c r="HFI38" s="75"/>
      <c r="HFW38" s="75"/>
      <c r="HGK38" s="75"/>
      <c r="HGY38" s="75"/>
      <c r="HHM38" s="75"/>
      <c r="HIA38" s="75"/>
      <c r="HIO38" s="75"/>
      <c r="HJC38" s="75"/>
      <c r="HJQ38" s="75"/>
      <c r="HKE38" s="75"/>
      <c r="HKS38" s="75"/>
      <c r="HLG38" s="75"/>
      <c r="HLU38" s="75"/>
      <c r="HMI38" s="75"/>
      <c r="HMW38" s="75"/>
      <c r="HNK38" s="75"/>
      <c r="HNY38" s="75"/>
      <c r="HOM38" s="75"/>
      <c r="HPA38" s="75"/>
      <c r="HPO38" s="75"/>
      <c r="HQC38" s="75"/>
      <c r="HQQ38" s="75"/>
      <c r="HRE38" s="75"/>
      <c r="HRS38" s="75"/>
      <c r="HSG38" s="75"/>
      <c r="HSU38" s="75"/>
      <c r="HTI38" s="75"/>
      <c r="HTW38" s="75"/>
      <c r="HUK38" s="75"/>
      <c r="HUY38" s="75"/>
      <c r="HVM38" s="75"/>
      <c r="HWA38" s="75"/>
      <c r="HWO38" s="75"/>
      <c r="HXC38" s="75"/>
      <c r="HXQ38" s="75"/>
      <c r="HYE38" s="75"/>
      <c r="HYS38" s="75"/>
      <c r="HZG38" s="75"/>
      <c r="HZU38" s="75"/>
      <c r="IAI38" s="75"/>
      <c r="IAW38" s="75"/>
      <c r="IBK38" s="75"/>
      <c r="IBY38" s="75"/>
      <c r="ICM38" s="75"/>
      <c r="IDA38" s="75"/>
      <c r="IDO38" s="75"/>
      <c r="IEC38" s="75"/>
      <c r="IEQ38" s="75"/>
      <c r="IFE38" s="75"/>
      <c r="IFS38" s="75"/>
      <c r="IGG38" s="75"/>
      <c r="IGU38" s="75"/>
      <c r="IHI38" s="75"/>
      <c r="IHW38" s="75"/>
      <c r="IIK38" s="75"/>
      <c r="IIY38" s="75"/>
      <c r="IJM38" s="75"/>
      <c r="IKA38" s="75"/>
      <c r="IKO38" s="75"/>
      <c r="ILC38" s="75"/>
      <c r="ILQ38" s="75"/>
      <c r="IME38" s="75"/>
      <c r="IMS38" s="75"/>
      <c r="ING38" s="75"/>
      <c r="INU38" s="75"/>
      <c r="IOI38" s="75"/>
      <c r="IOW38" s="75"/>
      <c r="IPK38" s="75"/>
      <c r="IPY38" s="75"/>
      <c r="IQM38" s="75"/>
      <c r="IRA38" s="75"/>
      <c r="IRO38" s="75"/>
      <c r="ISC38" s="75"/>
      <c r="ISQ38" s="75"/>
      <c r="ITE38" s="75"/>
      <c r="ITS38" s="75"/>
      <c r="IUG38" s="75"/>
      <c r="IUU38" s="75"/>
      <c r="IVI38" s="75"/>
      <c r="IVW38" s="75"/>
      <c r="IWK38" s="75"/>
      <c r="IWY38" s="75"/>
      <c r="IXM38" s="75"/>
      <c r="IYA38" s="75"/>
      <c r="IYO38" s="75"/>
      <c r="IZC38" s="75"/>
      <c r="IZQ38" s="75"/>
      <c r="JAE38" s="75"/>
      <c r="JAS38" s="75"/>
      <c r="JBG38" s="75"/>
      <c r="JBU38" s="75"/>
      <c r="JCI38" s="75"/>
      <c r="JCW38" s="75"/>
      <c r="JDK38" s="75"/>
      <c r="JDY38" s="75"/>
      <c r="JEM38" s="75"/>
      <c r="JFA38" s="75"/>
      <c r="JFO38" s="75"/>
      <c r="JGC38" s="75"/>
      <c r="JGQ38" s="75"/>
      <c r="JHE38" s="75"/>
      <c r="JHS38" s="75"/>
      <c r="JIG38" s="75"/>
      <c r="JIU38" s="75"/>
      <c r="JJI38" s="75"/>
      <c r="JJW38" s="75"/>
      <c r="JKK38" s="75"/>
      <c r="JKY38" s="75"/>
      <c r="JLM38" s="75"/>
      <c r="JMA38" s="75"/>
      <c r="JMO38" s="75"/>
      <c r="JNC38" s="75"/>
      <c r="JNQ38" s="75"/>
      <c r="JOE38" s="75"/>
      <c r="JOS38" s="75"/>
      <c r="JPG38" s="75"/>
      <c r="JPU38" s="75"/>
      <c r="JQI38" s="75"/>
      <c r="JQW38" s="75"/>
      <c r="JRK38" s="75"/>
      <c r="JRY38" s="75"/>
      <c r="JSM38" s="75"/>
      <c r="JTA38" s="75"/>
      <c r="JTO38" s="75"/>
      <c r="JUC38" s="75"/>
      <c r="JUQ38" s="75"/>
      <c r="JVE38" s="75"/>
      <c r="JVS38" s="75"/>
      <c r="JWG38" s="75"/>
      <c r="JWU38" s="75"/>
      <c r="JXI38" s="75"/>
      <c r="JXW38" s="75"/>
      <c r="JYK38" s="75"/>
      <c r="JYY38" s="75"/>
      <c r="JZM38" s="75"/>
      <c r="KAA38" s="75"/>
      <c r="KAO38" s="75"/>
      <c r="KBC38" s="75"/>
      <c r="KBQ38" s="75"/>
      <c r="KCE38" s="75"/>
      <c r="KCS38" s="75"/>
      <c r="KDG38" s="75"/>
      <c r="KDU38" s="75"/>
      <c r="KEI38" s="75"/>
      <c r="KEW38" s="75"/>
      <c r="KFK38" s="75"/>
      <c r="KFY38" s="75"/>
      <c r="KGM38" s="75"/>
      <c r="KHA38" s="75"/>
      <c r="KHO38" s="75"/>
      <c r="KIC38" s="75"/>
      <c r="KIQ38" s="75"/>
      <c r="KJE38" s="75"/>
      <c r="KJS38" s="75"/>
      <c r="KKG38" s="75"/>
      <c r="KKU38" s="75"/>
      <c r="KLI38" s="75"/>
      <c r="KLW38" s="75"/>
      <c r="KMK38" s="75"/>
      <c r="KMY38" s="75"/>
      <c r="KNM38" s="75"/>
      <c r="KOA38" s="75"/>
      <c r="KOO38" s="75"/>
      <c r="KPC38" s="75"/>
      <c r="KPQ38" s="75"/>
      <c r="KQE38" s="75"/>
      <c r="KQS38" s="75"/>
      <c r="KRG38" s="75"/>
      <c r="KRU38" s="75"/>
      <c r="KSI38" s="75"/>
      <c r="KSW38" s="75"/>
      <c r="KTK38" s="75"/>
      <c r="KTY38" s="75"/>
      <c r="KUM38" s="75"/>
      <c r="KVA38" s="75"/>
      <c r="KVO38" s="75"/>
      <c r="KWC38" s="75"/>
      <c r="KWQ38" s="75"/>
      <c r="KXE38" s="75"/>
      <c r="KXS38" s="75"/>
      <c r="KYG38" s="75"/>
      <c r="KYU38" s="75"/>
      <c r="KZI38" s="75"/>
      <c r="KZW38" s="75"/>
      <c r="LAK38" s="75"/>
      <c r="LAY38" s="75"/>
      <c r="LBM38" s="75"/>
      <c r="LCA38" s="75"/>
      <c r="LCO38" s="75"/>
      <c r="LDC38" s="75"/>
      <c r="LDQ38" s="75"/>
      <c r="LEE38" s="75"/>
      <c r="LES38" s="75"/>
      <c r="LFG38" s="75"/>
      <c r="LFU38" s="75"/>
      <c r="LGI38" s="75"/>
      <c r="LGW38" s="75"/>
      <c r="LHK38" s="75"/>
      <c r="LHY38" s="75"/>
      <c r="LIM38" s="75"/>
      <c r="LJA38" s="75"/>
      <c r="LJO38" s="75"/>
      <c r="LKC38" s="75"/>
      <c r="LKQ38" s="75"/>
      <c r="LLE38" s="75"/>
      <c r="LLS38" s="75"/>
      <c r="LMG38" s="75"/>
      <c r="LMU38" s="75"/>
      <c r="LNI38" s="75"/>
      <c r="LNW38" s="75"/>
      <c r="LOK38" s="75"/>
      <c r="LOY38" s="75"/>
      <c r="LPM38" s="75"/>
      <c r="LQA38" s="75"/>
      <c r="LQO38" s="75"/>
      <c r="LRC38" s="75"/>
      <c r="LRQ38" s="75"/>
      <c r="LSE38" s="75"/>
      <c r="LSS38" s="75"/>
      <c r="LTG38" s="75"/>
      <c r="LTU38" s="75"/>
      <c r="LUI38" s="75"/>
      <c r="LUW38" s="75"/>
      <c r="LVK38" s="75"/>
      <c r="LVY38" s="75"/>
      <c r="LWM38" s="75"/>
      <c r="LXA38" s="75"/>
      <c r="LXO38" s="75"/>
      <c r="LYC38" s="75"/>
      <c r="LYQ38" s="75"/>
      <c r="LZE38" s="75"/>
      <c r="LZS38" s="75"/>
      <c r="MAG38" s="75"/>
      <c r="MAU38" s="75"/>
      <c r="MBI38" s="75"/>
      <c r="MBW38" s="75"/>
      <c r="MCK38" s="75"/>
      <c r="MCY38" s="75"/>
      <c r="MDM38" s="75"/>
      <c r="MEA38" s="75"/>
      <c r="MEO38" s="75"/>
      <c r="MFC38" s="75"/>
      <c r="MFQ38" s="75"/>
      <c r="MGE38" s="75"/>
      <c r="MGS38" s="75"/>
      <c r="MHG38" s="75"/>
      <c r="MHU38" s="75"/>
      <c r="MII38" s="75"/>
      <c r="MIW38" s="75"/>
      <c r="MJK38" s="75"/>
      <c r="MJY38" s="75"/>
      <c r="MKM38" s="75"/>
      <c r="MLA38" s="75"/>
      <c r="MLO38" s="75"/>
      <c r="MMC38" s="75"/>
      <c r="MMQ38" s="75"/>
      <c r="MNE38" s="75"/>
      <c r="MNS38" s="75"/>
      <c r="MOG38" s="75"/>
      <c r="MOU38" s="75"/>
      <c r="MPI38" s="75"/>
      <c r="MPW38" s="75"/>
      <c r="MQK38" s="75"/>
      <c r="MQY38" s="75"/>
      <c r="MRM38" s="75"/>
      <c r="MSA38" s="75"/>
      <c r="MSO38" s="75"/>
      <c r="MTC38" s="75"/>
      <c r="MTQ38" s="75"/>
      <c r="MUE38" s="75"/>
      <c r="MUS38" s="75"/>
      <c r="MVG38" s="75"/>
      <c r="MVU38" s="75"/>
      <c r="MWI38" s="75"/>
      <c r="MWW38" s="75"/>
      <c r="MXK38" s="75"/>
      <c r="MXY38" s="75"/>
      <c r="MYM38" s="75"/>
      <c r="MZA38" s="75"/>
      <c r="MZO38" s="75"/>
      <c r="NAC38" s="75"/>
      <c r="NAQ38" s="75"/>
      <c r="NBE38" s="75"/>
      <c r="NBS38" s="75"/>
      <c r="NCG38" s="75"/>
      <c r="NCU38" s="75"/>
      <c r="NDI38" s="75"/>
      <c r="NDW38" s="75"/>
      <c r="NEK38" s="75"/>
      <c r="NEY38" s="75"/>
      <c r="NFM38" s="75"/>
      <c r="NGA38" s="75"/>
      <c r="NGO38" s="75"/>
      <c r="NHC38" s="75"/>
      <c r="NHQ38" s="75"/>
      <c r="NIE38" s="75"/>
      <c r="NIS38" s="75"/>
      <c r="NJG38" s="75"/>
      <c r="NJU38" s="75"/>
      <c r="NKI38" s="75"/>
      <c r="NKW38" s="75"/>
      <c r="NLK38" s="75"/>
      <c r="NLY38" s="75"/>
      <c r="NMM38" s="75"/>
      <c r="NNA38" s="75"/>
      <c r="NNO38" s="75"/>
      <c r="NOC38" s="75"/>
      <c r="NOQ38" s="75"/>
      <c r="NPE38" s="75"/>
      <c r="NPS38" s="75"/>
      <c r="NQG38" s="75"/>
      <c r="NQU38" s="75"/>
      <c r="NRI38" s="75"/>
      <c r="NRW38" s="75"/>
      <c r="NSK38" s="75"/>
      <c r="NSY38" s="75"/>
      <c r="NTM38" s="75"/>
      <c r="NUA38" s="75"/>
      <c r="NUO38" s="75"/>
      <c r="NVC38" s="75"/>
      <c r="NVQ38" s="75"/>
      <c r="NWE38" s="75"/>
      <c r="NWS38" s="75"/>
      <c r="NXG38" s="75"/>
      <c r="NXU38" s="75"/>
      <c r="NYI38" s="75"/>
      <c r="NYW38" s="75"/>
      <c r="NZK38" s="75"/>
      <c r="NZY38" s="75"/>
      <c r="OAM38" s="75"/>
      <c r="OBA38" s="75"/>
      <c r="OBO38" s="75"/>
      <c r="OCC38" s="75"/>
      <c r="OCQ38" s="75"/>
      <c r="ODE38" s="75"/>
      <c r="ODS38" s="75"/>
      <c r="OEG38" s="75"/>
      <c r="OEU38" s="75"/>
      <c r="OFI38" s="75"/>
      <c r="OFW38" s="75"/>
      <c r="OGK38" s="75"/>
      <c r="OGY38" s="75"/>
      <c r="OHM38" s="75"/>
      <c r="OIA38" s="75"/>
      <c r="OIO38" s="75"/>
      <c r="OJC38" s="75"/>
      <c r="OJQ38" s="75"/>
      <c r="OKE38" s="75"/>
      <c r="OKS38" s="75"/>
      <c r="OLG38" s="75"/>
      <c r="OLU38" s="75"/>
      <c r="OMI38" s="75"/>
      <c r="OMW38" s="75"/>
      <c r="ONK38" s="75"/>
      <c r="ONY38" s="75"/>
      <c r="OOM38" s="75"/>
      <c r="OPA38" s="75"/>
      <c r="OPO38" s="75"/>
      <c r="OQC38" s="75"/>
      <c r="OQQ38" s="75"/>
      <c r="ORE38" s="75"/>
      <c r="ORS38" s="75"/>
      <c r="OSG38" s="75"/>
      <c r="OSU38" s="75"/>
      <c r="OTI38" s="75"/>
      <c r="OTW38" s="75"/>
      <c r="OUK38" s="75"/>
      <c r="OUY38" s="75"/>
      <c r="OVM38" s="75"/>
      <c r="OWA38" s="75"/>
      <c r="OWO38" s="75"/>
      <c r="OXC38" s="75"/>
      <c r="OXQ38" s="75"/>
      <c r="OYE38" s="75"/>
      <c r="OYS38" s="75"/>
      <c r="OZG38" s="75"/>
      <c r="OZU38" s="75"/>
      <c r="PAI38" s="75"/>
      <c r="PAW38" s="75"/>
      <c r="PBK38" s="75"/>
      <c r="PBY38" s="75"/>
      <c r="PCM38" s="75"/>
      <c r="PDA38" s="75"/>
      <c r="PDO38" s="75"/>
      <c r="PEC38" s="75"/>
      <c r="PEQ38" s="75"/>
      <c r="PFE38" s="75"/>
      <c r="PFS38" s="75"/>
      <c r="PGG38" s="75"/>
      <c r="PGU38" s="75"/>
      <c r="PHI38" s="75"/>
      <c r="PHW38" s="75"/>
      <c r="PIK38" s="75"/>
      <c r="PIY38" s="75"/>
      <c r="PJM38" s="75"/>
      <c r="PKA38" s="75"/>
      <c r="PKO38" s="75"/>
      <c r="PLC38" s="75"/>
      <c r="PLQ38" s="75"/>
      <c r="PME38" s="75"/>
      <c r="PMS38" s="75"/>
      <c r="PNG38" s="75"/>
      <c r="PNU38" s="75"/>
      <c r="POI38" s="75"/>
      <c r="POW38" s="75"/>
      <c r="PPK38" s="75"/>
      <c r="PPY38" s="75"/>
      <c r="PQM38" s="75"/>
      <c r="PRA38" s="75"/>
      <c r="PRO38" s="75"/>
      <c r="PSC38" s="75"/>
      <c r="PSQ38" s="75"/>
      <c r="PTE38" s="75"/>
      <c r="PTS38" s="75"/>
      <c r="PUG38" s="75"/>
      <c r="PUU38" s="75"/>
      <c r="PVI38" s="75"/>
      <c r="PVW38" s="75"/>
      <c r="PWK38" s="75"/>
      <c r="PWY38" s="75"/>
      <c r="PXM38" s="75"/>
      <c r="PYA38" s="75"/>
      <c r="PYO38" s="75"/>
      <c r="PZC38" s="75"/>
      <c r="PZQ38" s="75"/>
      <c r="QAE38" s="75"/>
      <c r="QAS38" s="75"/>
      <c r="QBG38" s="75"/>
      <c r="QBU38" s="75"/>
      <c r="QCI38" s="75"/>
      <c r="QCW38" s="75"/>
      <c r="QDK38" s="75"/>
      <c r="QDY38" s="75"/>
      <c r="QEM38" s="75"/>
      <c r="QFA38" s="75"/>
      <c r="QFO38" s="75"/>
      <c r="QGC38" s="75"/>
      <c r="QGQ38" s="75"/>
      <c r="QHE38" s="75"/>
      <c r="QHS38" s="75"/>
      <c r="QIG38" s="75"/>
      <c r="QIU38" s="75"/>
      <c r="QJI38" s="75"/>
      <c r="QJW38" s="75"/>
      <c r="QKK38" s="75"/>
      <c r="QKY38" s="75"/>
      <c r="QLM38" s="75"/>
      <c r="QMA38" s="75"/>
      <c r="QMO38" s="75"/>
      <c r="QNC38" s="75"/>
      <c r="QNQ38" s="75"/>
      <c r="QOE38" s="75"/>
      <c r="QOS38" s="75"/>
      <c r="QPG38" s="75"/>
      <c r="QPU38" s="75"/>
      <c r="QQI38" s="75"/>
      <c r="QQW38" s="75"/>
      <c r="QRK38" s="75"/>
      <c r="QRY38" s="75"/>
      <c r="QSM38" s="75"/>
      <c r="QTA38" s="75"/>
      <c r="QTO38" s="75"/>
      <c r="QUC38" s="75"/>
      <c r="QUQ38" s="75"/>
      <c r="QVE38" s="75"/>
      <c r="QVS38" s="75"/>
      <c r="QWG38" s="75"/>
      <c r="QWU38" s="75"/>
      <c r="QXI38" s="75"/>
      <c r="QXW38" s="75"/>
      <c r="QYK38" s="75"/>
      <c r="QYY38" s="75"/>
      <c r="QZM38" s="75"/>
      <c r="RAA38" s="75"/>
      <c r="RAO38" s="75"/>
      <c r="RBC38" s="75"/>
      <c r="RBQ38" s="75"/>
      <c r="RCE38" s="75"/>
      <c r="RCS38" s="75"/>
      <c r="RDG38" s="75"/>
      <c r="RDU38" s="75"/>
      <c r="REI38" s="75"/>
      <c r="REW38" s="75"/>
      <c r="RFK38" s="75"/>
      <c r="RFY38" s="75"/>
      <c r="RGM38" s="75"/>
      <c r="RHA38" s="75"/>
      <c r="RHO38" s="75"/>
      <c r="RIC38" s="75"/>
      <c r="RIQ38" s="75"/>
      <c r="RJE38" s="75"/>
      <c r="RJS38" s="75"/>
      <c r="RKG38" s="75"/>
      <c r="RKU38" s="75"/>
      <c r="RLI38" s="75"/>
      <c r="RLW38" s="75"/>
      <c r="RMK38" s="75"/>
      <c r="RMY38" s="75"/>
      <c r="RNM38" s="75"/>
      <c r="ROA38" s="75"/>
      <c r="ROO38" s="75"/>
      <c r="RPC38" s="75"/>
      <c r="RPQ38" s="75"/>
      <c r="RQE38" s="75"/>
      <c r="RQS38" s="75"/>
      <c r="RRG38" s="75"/>
      <c r="RRU38" s="75"/>
      <c r="RSI38" s="75"/>
      <c r="RSW38" s="75"/>
      <c r="RTK38" s="75"/>
      <c r="RTY38" s="75"/>
      <c r="RUM38" s="75"/>
      <c r="RVA38" s="75"/>
      <c r="RVO38" s="75"/>
      <c r="RWC38" s="75"/>
      <c r="RWQ38" s="75"/>
      <c r="RXE38" s="75"/>
      <c r="RXS38" s="75"/>
      <c r="RYG38" s="75"/>
      <c r="RYU38" s="75"/>
      <c r="RZI38" s="75"/>
      <c r="RZW38" s="75"/>
      <c r="SAK38" s="75"/>
      <c r="SAY38" s="75"/>
      <c r="SBM38" s="75"/>
      <c r="SCA38" s="75"/>
      <c r="SCO38" s="75"/>
      <c r="SDC38" s="75"/>
      <c r="SDQ38" s="75"/>
      <c r="SEE38" s="75"/>
      <c r="SES38" s="75"/>
      <c r="SFG38" s="75"/>
      <c r="SFU38" s="75"/>
      <c r="SGI38" s="75"/>
      <c r="SGW38" s="75"/>
      <c r="SHK38" s="75"/>
      <c r="SHY38" s="75"/>
      <c r="SIM38" s="75"/>
      <c r="SJA38" s="75"/>
      <c r="SJO38" s="75"/>
      <c r="SKC38" s="75"/>
      <c r="SKQ38" s="75"/>
      <c r="SLE38" s="75"/>
      <c r="SLS38" s="75"/>
      <c r="SMG38" s="75"/>
      <c r="SMU38" s="75"/>
      <c r="SNI38" s="75"/>
      <c r="SNW38" s="75"/>
      <c r="SOK38" s="75"/>
      <c r="SOY38" s="75"/>
      <c r="SPM38" s="75"/>
      <c r="SQA38" s="75"/>
      <c r="SQO38" s="75"/>
      <c r="SRC38" s="75"/>
      <c r="SRQ38" s="75"/>
      <c r="SSE38" s="75"/>
      <c r="SSS38" s="75"/>
      <c r="STG38" s="75"/>
      <c r="STU38" s="75"/>
      <c r="SUI38" s="75"/>
      <c r="SUW38" s="75"/>
      <c r="SVK38" s="75"/>
      <c r="SVY38" s="75"/>
      <c r="SWM38" s="75"/>
      <c r="SXA38" s="75"/>
      <c r="SXO38" s="75"/>
      <c r="SYC38" s="75"/>
      <c r="SYQ38" s="75"/>
      <c r="SZE38" s="75"/>
      <c r="SZS38" s="75"/>
      <c r="TAG38" s="75"/>
      <c r="TAU38" s="75"/>
      <c r="TBI38" s="75"/>
      <c r="TBW38" s="75"/>
      <c r="TCK38" s="75"/>
      <c r="TCY38" s="75"/>
      <c r="TDM38" s="75"/>
      <c r="TEA38" s="75"/>
      <c r="TEO38" s="75"/>
      <c r="TFC38" s="75"/>
      <c r="TFQ38" s="75"/>
      <c r="TGE38" s="75"/>
      <c r="TGS38" s="75"/>
      <c r="THG38" s="75"/>
      <c r="THU38" s="75"/>
      <c r="TII38" s="75"/>
      <c r="TIW38" s="75"/>
      <c r="TJK38" s="75"/>
      <c r="TJY38" s="75"/>
      <c r="TKM38" s="75"/>
      <c r="TLA38" s="75"/>
      <c r="TLO38" s="75"/>
      <c r="TMC38" s="75"/>
      <c r="TMQ38" s="75"/>
      <c r="TNE38" s="75"/>
      <c r="TNS38" s="75"/>
      <c r="TOG38" s="75"/>
      <c r="TOU38" s="75"/>
      <c r="TPI38" s="75"/>
      <c r="TPW38" s="75"/>
      <c r="TQK38" s="75"/>
      <c r="TQY38" s="75"/>
      <c r="TRM38" s="75"/>
      <c r="TSA38" s="75"/>
      <c r="TSO38" s="75"/>
      <c r="TTC38" s="75"/>
      <c r="TTQ38" s="75"/>
      <c r="TUE38" s="75"/>
      <c r="TUS38" s="75"/>
      <c r="TVG38" s="75"/>
      <c r="TVU38" s="75"/>
      <c r="TWI38" s="75"/>
      <c r="TWW38" s="75"/>
      <c r="TXK38" s="75"/>
      <c r="TXY38" s="75"/>
      <c r="TYM38" s="75"/>
      <c r="TZA38" s="75"/>
      <c r="TZO38" s="75"/>
      <c r="UAC38" s="75"/>
      <c r="UAQ38" s="75"/>
      <c r="UBE38" s="75"/>
      <c r="UBS38" s="75"/>
      <c r="UCG38" s="75"/>
      <c r="UCU38" s="75"/>
      <c r="UDI38" s="75"/>
      <c r="UDW38" s="75"/>
      <c r="UEK38" s="75"/>
      <c r="UEY38" s="75"/>
      <c r="UFM38" s="75"/>
      <c r="UGA38" s="75"/>
      <c r="UGO38" s="75"/>
      <c r="UHC38" s="75"/>
      <c r="UHQ38" s="75"/>
      <c r="UIE38" s="75"/>
      <c r="UIS38" s="75"/>
      <c r="UJG38" s="75"/>
      <c r="UJU38" s="75"/>
      <c r="UKI38" s="75"/>
      <c r="UKW38" s="75"/>
      <c r="ULK38" s="75"/>
      <c r="ULY38" s="75"/>
      <c r="UMM38" s="75"/>
      <c r="UNA38" s="75"/>
      <c r="UNO38" s="75"/>
      <c r="UOC38" s="75"/>
      <c r="UOQ38" s="75"/>
      <c r="UPE38" s="75"/>
      <c r="UPS38" s="75"/>
      <c r="UQG38" s="75"/>
      <c r="UQU38" s="75"/>
      <c r="URI38" s="75"/>
      <c r="URW38" s="75"/>
      <c r="USK38" s="75"/>
      <c r="USY38" s="75"/>
      <c r="UTM38" s="75"/>
      <c r="UUA38" s="75"/>
      <c r="UUO38" s="75"/>
      <c r="UVC38" s="75"/>
      <c r="UVQ38" s="75"/>
      <c r="UWE38" s="75"/>
      <c r="UWS38" s="75"/>
      <c r="UXG38" s="75"/>
      <c r="UXU38" s="75"/>
      <c r="UYI38" s="75"/>
      <c r="UYW38" s="75"/>
      <c r="UZK38" s="75"/>
      <c r="UZY38" s="75"/>
      <c r="VAM38" s="75"/>
      <c r="VBA38" s="75"/>
      <c r="VBO38" s="75"/>
      <c r="VCC38" s="75"/>
      <c r="VCQ38" s="75"/>
      <c r="VDE38" s="75"/>
      <c r="VDS38" s="75"/>
      <c r="VEG38" s="75"/>
      <c r="VEU38" s="75"/>
      <c r="VFI38" s="75"/>
      <c r="VFW38" s="75"/>
      <c r="VGK38" s="75"/>
      <c r="VGY38" s="75"/>
      <c r="VHM38" s="75"/>
      <c r="VIA38" s="75"/>
      <c r="VIO38" s="75"/>
      <c r="VJC38" s="75"/>
      <c r="VJQ38" s="75"/>
      <c r="VKE38" s="75"/>
      <c r="VKS38" s="75"/>
      <c r="VLG38" s="75"/>
      <c r="VLU38" s="75"/>
      <c r="VMI38" s="75"/>
      <c r="VMW38" s="75"/>
      <c r="VNK38" s="75"/>
      <c r="VNY38" s="75"/>
      <c r="VOM38" s="75"/>
      <c r="VPA38" s="75"/>
      <c r="VPO38" s="75"/>
      <c r="VQC38" s="75"/>
      <c r="VQQ38" s="75"/>
      <c r="VRE38" s="75"/>
      <c r="VRS38" s="75"/>
      <c r="VSG38" s="75"/>
      <c r="VSU38" s="75"/>
      <c r="VTI38" s="75"/>
      <c r="VTW38" s="75"/>
      <c r="VUK38" s="75"/>
      <c r="VUY38" s="75"/>
      <c r="VVM38" s="75"/>
      <c r="VWA38" s="75"/>
      <c r="VWO38" s="75"/>
      <c r="VXC38" s="75"/>
      <c r="VXQ38" s="75"/>
      <c r="VYE38" s="75"/>
      <c r="VYS38" s="75"/>
      <c r="VZG38" s="75"/>
      <c r="VZU38" s="75"/>
      <c r="WAI38" s="75"/>
      <c r="WAW38" s="75"/>
      <c r="WBK38" s="75"/>
      <c r="WBY38" s="75"/>
      <c r="WCM38" s="75"/>
      <c r="WDA38" s="75"/>
      <c r="WDO38" s="75"/>
      <c r="WEC38" s="75"/>
      <c r="WEQ38" s="75"/>
      <c r="WFE38" s="75"/>
      <c r="WFS38" s="75"/>
      <c r="WGG38" s="75"/>
      <c r="WGU38" s="75"/>
      <c r="WHI38" s="75"/>
      <c r="WHW38" s="75"/>
      <c r="WIK38" s="75"/>
      <c r="WIY38" s="75"/>
      <c r="WJM38" s="75"/>
      <c r="WKA38" s="75"/>
      <c r="WKO38" s="75"/>
      <c r="WLC38" s="75"/>
      <c r="WLQ38" s="75"/>
      <c r="WME38" s="75"/>
      <c r="WMS38" s="75"/>
      <c r="WNG38" s="75"/>
      <c r="WNU38" s="75"/>
      <c r="WOI38" s="75"/>
      <c r="WOW38" s="75"/>
      <c r="WPK38" s="75"/>
      <c r="WPY38" s="75"/>
      <c r="WQM38" s="75"/>
      <c r="WRA38" s="75"/>
      <c r="WRO38" s="75"/>
      <c r="WSC38" s="75"/>
      <c r="WSQ38" s="75"/>
      <c r="WTE38" s="75"/>
      <c r="WTS38" s="75"/>
      <c r="WUG38" s="75"/>
      <c r="WUU38" s="75"/>
      <c r="WVI38" s="75"/>
      <c r="WVW38" s="75"/>
      <c r="WWK38" s="75"/>
      <c r="WWY38" s="75"/>
      <c r="WXM38" s="75"/>
      <c r="WYA38" s="75"/>
      <c r="WYO38" s="75"/>
      <c r="WZC38" s="75"/>
      <c r="WZQ38" s="75"/>
      <c r="XAE38" s="75"/>
      <c r="XAS38" s="75"/>
      <c r="XBG38" s="75"/>
      <c r="XBU38" s="75"/>
      <c r="XCI38" s="75"/>
      <c r="XCW38" s="75"/>
      <c r="XDK38" s="75"/>
      <c r="XDY38" s="75"/>
      <c r="XEM38" s="75"/>
      <c r="XFA38" s="75"/>
    </row>
    <row r="39" spans="1:1023 1037:2045 2059:3067 3081:4089 4103:5111 5125:6133 6147:7155 7169:8191 8205:9213 9227:10235 10249:11257 11271:12279 12293:13301 13315:14323 14337:15359 15373:16381" s="74" customFormat="1" x14ac:dyDescent="0.2">
      <c r="A39" s="163" t="s">
        <v>51</v>
      </c>
      <c r="B39" s="88">
        <f>'Canola Oil Trade'!C32</f>
        <v>1296.2883854832692</v>
      </c>
      <c r="C39" s="88">
        <f>'Canola Oil Trade'!D32</f>
        <v>1302.6826539457172</v>
      </c>
      <c r="D39" s="88">
        <f>'Canola Oil Trade'!E32</f>
        <v>1295.8107048695401</v>
      </c>
      <c r="E39" s="88">
        <f>'Canola Oil Trade'!F32</f>
        <v>1292.2061264798742</v>
      </c>
      <c r="F39" s="88">
        <f>'Canola Oil Trade'!G32</f>
        <v>1384.0693181921847</v>
      </c>
      <c r="G39" s="88">
        <f>'Canola Oil Trade'!H32</f>
        <v>1410.0949971170699</v>
      </c>
      <c r="H39" s="88">
        <f>'Canola Oil Trade'!I32</f>
        <v>1455.7187907738216</v>
      </c>
      <c r="I39" s="88">
        <f>'Canola Oil Trade'!J32</f>
        <v>1335.3169905013929</v>
      </c>
      <c r="J39" s="88">
        <f>'Canola Oil Trade'!K32</f>
        <v>1355.4581145314667</v>
      </c>
      <c r="K39" s="88">
        <f>'Canola Oil Trade'!L32</f>
        <v>1191.9219640450258</v>
      </c>
      <c r="L39" s="88">
        <f>'Canola Oil Trade'!M32</f>
        <v>1804.9877611509353</v>
      </c>
      <c r="M39" s="88">
        <f>'Canola Oil Trade'!N32</f>
        <v>1864.7825865772388</v>
      </c>
      <c r="N39" s="88">
        <f>'Canola Oil Trade'!O32</f>
        <v>2615.0630270696588</v>
      </c>
      <c r="O39" s="88">
        <f>'Canola Oil Trade'!P32</f>
        <v>2794.5333404529674</v>
      </c>
      <c r="P39" s="88">
        <f>'Canola Oil Trade'!Q32</f>
        <v>2819.4979482204526</v>
      </c>
      <c r="Q39" s="88">
        <f>'Canola Oil Trade'!R32</f>
        <v>3752.2907258727596</v>
      </c>
      <c r="R39" s="88">
        <f>'Canola Oil Trade'!S32</f>
        <v>3946.4609748060984</v>
      </c>
      <c r="S39" s="88">
        <f>'Canola Oil Trade'!T32</f>
        <v>3346.5195351281413</v>
      </c>
      <c r="T39" s="88">
        <f>'Canola Oil Trade'!U32</f>
        <v>4114.0941093343126</v>
      </c>
      <c r="U39" s="88">
        <f>'Canola Oil Trade'!V32</f>
        <v>4467.2956267101299</v>
      </c>
      <c r="V39" s="88">
        <f>'Canola Oil Trade'!W32</f>
        <v>4787.6890873988805</v>
      </c>
      <c r="W39" s="88">
        <f>'Canola Oil Trade'!X32</f>
        <v>5363.1014514183207</v>
      </c>
      <c r="X39" s="88">
        <f>'Canola Oil Trade'!Y32</f>
        <v>4950.3716789121554</v>
      </c>
      <c r="Y39" s="88">
        <f>'Canola Oil Trade'!Z32</f>
        <v>4740.2553365650965</v>
      </c>
      <c r="Z39" s="88">
        <f>'Canola Oil Trade'!AA32</f>
        <v>4868.5077375426717</v>
      </c>
      <c r="AA39" s="88">
        <f>'Canola Oil Trade'!AB32</f>
        <v>5039.7446842003901</v>
      </c>
      <c r="AB39" s="88">
        <f>'Canola Oil Trade'!AC32</f>
        <v>5629.5808929545437</v>
      </c>
      <c r="AC39" s="164">
        <f>'Canola Oil Trade'!AD32</f>
        <v>8036.7592018530968</v>
      </c>
      <c r="AD39" s="164">
        <f>'Canola Oil Trade'!AE32</f>
        <v>9419.4100533190376</v>
      </c>
      <c r="AE39" s="164">
        <f>'Canola Oil Trade'!AF32</f>
        <v>8459.9536757161823</v>
      </c>
      <c r="AF39" s="164">
        <f>'Canola Oil Trade'!AG32</f>
        <v>8163.6373786540771</v>
      </c>
      <c r="AG39" s="164">
        <f>'Canola Oil Trade'!AH32</f>
        <v>12157.682234966867</v>
      </c>
      <c r="AH39" s="164">
        <f>'Canola Oil Trade'!AI32</f>
        <v>14088.546097199031</v>
      </c>
      <c r="AI39" s="164">
        <f>'Canola Oil Trade'!AJ32</f>
        <v>14755.532874873095</v>
      </c>
      <c r="AJ39" s="164">
        <f>'Canola Oil Trade'!AK32</f>
        <v>15879.512519138327</v>
      </c>
      <c r="AK39" s="164">
        <f>'Canola Oil Trade'!AL32</f>
        <v>15250.098895093342</v>
      </c>
      <c r="AL39" s="164">
        <f>'Canola Oil Trade'!AM32</f>
        <v>16795.413191973606</v>
      </c>
      <c r="AM39" s="164">
        <f>'Canola Oil Trade'!AN32</f>
        <v>17673.991552875352</v>
      </c>
      <c r="AN39" s="164">
        <f>'Canola Oil Trade'!AO32</f>
        <v>17810.708345291085</v>
      </c>
      <c r="AO39" s="164">
        <f>'Canola Oil Trade'!AP32</f>
        <v>18122.38189917256</v>
      </c>
      <c r="AP39" s="164">
        <f>'Canola Oil Trade'!AQ32</f>
        <v>16329.218083261094</v>
      </c>
      <c r="AQ39" s="164">
        <f>'Canola Oil Trade'!AR32</f>
        <v>0</v>
      </c>
      <c r="AR39" s="164">
        <f>'Canola Oil Trade'!AS32</f>
        <v>0</v>
      </c>
      <c r="AS39" s="164">
        <f>'Canola Oil Trade'!AT32</f>
        <v>0</v>
      </c>
      <c r="AT39" s="164">
        <f>'Canola Oil Trade'!AU32</f>
        <v>0</v>
      </c>
      <c r="AU39" s="164">
        <f>'Canola Oil Trade'!AV32</f>
        <v>0</v>
      </c>
      <c r="AV39" s="164">
        <f>'Canola Oil Trade'!AW32</f>
        <v>0</v>
      </c>
      <c r="AW39" s="164">
        <f>'Canola Oil Trade'!AX32</f>
        <v>0</v>
      </c>
      <c r="AX39" s="164">
        <f>'Canola Oil Trade'!AY32</f>
        <v>0</v>
      </c>
      <c r="AY39" s="164">
        <f>'Canola Oil Trade'!AZ32</f>
        <v>0</v>
      </c>
      <c r="AZ39" s="164">
        <f>'Canola Oil Trade'!BA32</f>
        <v>0</v>
      </c>
      <c r="BA39" s="164">
        <f>'Canola Oil Trade'!BB32</f>
        <v>0</v>
      </c>
      <c r="BB39" s="164">
        <f>'Canola Oil Trade'!BC32</f>
        <v>0</v>
      </c>
      <c r="BC39" s="164">
        <f>'Canola Oil Trade'!BD32</f>
        <v>0</v>
      </c>
      <c r="BD39" s="164">
        <f>'Canola Oil Trade'!BE32</f>
        <v>0</v>
      </c>
      <c r="BE39" s="164">
        <f>'Canola Oil Trade'!BF32</f>
        <v>0</v>
      </c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Y39" s="75"/>
      <c r="FM39" s="75"/>
      <c r="GA39" s="75"/>
      <c r="GO39" s="75"/>
      <c r="HC39" s="75"/>
      <c r="HQ39" s="75"/>
      <c r="IE39" s="75"/>
      <c r="IS39" s="75"/>
      <c r="JG39" s="75"/>
      <c r="JU39" s="75"/>
      <c r="KI39" s="75"/>
      <c r="KW39" s="75"/>
      <c r="LK39" s="75"/>
      <c r="LY39" s="75"/>
      <c r="MM39" s="75"/>
      <c r="NA39" s="75"/>
      <c r="NO39" s="75"/>
      <c r="OC39" s="75"/>
      <c r="OQ39" s="75"/>
      <c r="PE39" s="75"/>
      <c r="PS39" s="75"/>
      <c r="QG39" s="75"/>
      <c r="QU39" s="75"/>
      <c r="RI39" s="75"/>
      <c r="RW39" s="75"/>
      <c r="SK39" s="75"/>
      <c r="SY39" s="75"/>
      <c r="TM39" s="75"/>
      <c r="UA39" s="75"/>
      <c r="UO39" s="75"/>
      <c r="VC39" s="75"/>
      <c r="VQ39" s="75"/>
      <c r="WE39" s="75"/>
      <c r="WS39" s="75"/>
      <c r="XG39" s="75"/>
      <c r="XU39" s="75"/>
      <c r="YI39" s="75"/>
      <c r="YW39" s="75"/>
      <c r="ZK39" s="75"/>
      <c r="ZY39" s="75"/>
      <c r="AAM39" s="75"/>
      <c r="ABA39" s="75"/>
      <c r="ABO39" s="75"/>
      <c r="ACC39" s="75"/>
      <c r="ACQ39" s="75"/>
      <c r="ADE39" s="75"/>
      <c r="ADS39" s="75"/>
      <c r="AEG39" s="75"/>
      <c r="AEU39" s="75"/>
      <c r="AFI39" s="75"/>
      <c r="AFW39" s="75"/>
      <c r="AGK39" s="75"/>
      <c r="AGY39" s="75"/>
      <c r="AHM39" s="75"/>
      <c r="AIA39" s="75"/>
      <c r="AIO39" s="75"/>
      <c r="AJC39" s="75"/>
      <c r="AJQ39" s="75"/>
      <c r="AKE39" s="75"/>
      <c r="AKS39" s="75"/>
      <c r="ALG39" s="75"/>
      <c r="ALU39" s="75"/>
      <c r="AMI39" s="75"/>
      <c r="AMW39" s="75"/>
      <c r="ANK39" s="75"/>
      <c r="ANY39" s="75"/>
      <c r="AOM39" s="75"/>
      <c r="APA39" s="75"/>
      <c r="APO39" s="75"/>
      <c r="AQC39" s="75"/>
      <c r="AQQ39" s="75"/>
      <c r="ARE39" s="75"/>
      <c r="ARS39" s="75"/>
      <c r="ASG39" s="75"/>
      <c r="ASU39" s="75"/>
      <c r="ATI39" s="75"/>
      <c r="ATW39" s="75"/>
      <c r="AUK39" s="75"/>
      <c r="AUY39" s="75"/>
      <c r="AVM39" s="75"/>
      <c r="AWA39" s="75"/>
      <c r="AWO39" s="75"/>
      <c r="AXC39" s="75"/>
      <c r="AXQ39" s="75"/>
      <c r="AYE39" s="75"/>
      <c r="AYS39" s="75"/>
      <c r="AZG39" s="75"/>
      <c r="AZU39" s="75"/>
      <c r="BAI39" s="75"/>
      <c r="BAW39" s="75"/>
      <c r="BBK39" s="75"/>
      <c r="BBY39" s="75"/>
      <c r="BCM39" s="75"/>
      <c r="BDA39" s="75"/>
      <c r="BDO39" s="75"/>
      <c r="BEC39" s="75"/>
      <c r="BEQ39" s="75"/>
      <c r="BFE39" s="75"/>
      <c r="BFS39" s="75"/>
      <c r="BGG39" s="75"/>
      <c r="BGU39" s="75"/>
      <c r="BHI39" s="75"/>
      <c r="BHW39" s="75"/>
      <c r="BIK39" s="75"/>
      <c r="BIY39" s="75"/>
      <c r="BJM39" s="75"/>
      <c r="BKA39" s="75"/>
      <c r="BKO39" s="75"/>
      <c r="BLC39" s="75"/>
      <c r="BLQ39" s="75"/>
      <c r="BME39" s="75"/>
      <c r="BMS39" s="75"/>
      <c r="BNG39" s="75"/>
      <c r="BNU39" s="75"/>
      <c r="BOI39" s="75"/>
      <c r="BOW39" s="75"/>
      <c r="BPK39" s="75"/>
      <c r="BPY39" s="75"/>
      <c r="BQM39" s="75"/>
      <c r="BRA39" s="75"/>
      <c r="BRO39" s="75"/>
      <c r="BSC39" s="75"/>
      <c r="BSQ39" s="75"/>
      <c r="BTE39" s="75"/>
      <c r="BTS39" s="75"/>
      <c r="BUG39" s="75"/>
      <c r="BUU39" s="75"/>
      <c r="BVI39" s="75"/>
      <c r="BVW39" s="75"/>
      <c r="BWK39" s="75"/>
      <c r="BWY39" s="75"/>
      <c r="BXM39" s="75"/>
      <c r="BYA39" s="75"/>
      <c r="BYO39" s="75"/>
      <c r="BZC39" s="75"/>
      <c r="BZQ39" s="75"/>
      <c r="CAE39" s="75"/>
      <c r="CAS39" s="75"/>
      <c r="CBG39" s="75"/>
      <c r="CBU39" s="75"/>
      <c r="CCI39" s="75"/>
      <c r="CCW39" s="75"/>
      <c r="CDK39" s="75"/>
      <c r="CDY39" s="75"/>
      <c r="CEM39" s="75"/>
      <c r="CFA39" s="75"/>
      <c r="CFO39" s="75"/>
      <c r="CGC39" s="75"/>
      <c r="CGQ39" s="75"/>
      <c r="CHE39" s="75"/>
      <c r="CHS39" s="75"/>
      <c r="CIG39" s="75"/>
      <c r="CIU39" s="75"/>
      <c r="CJI39" s="75"/>
      <c r="CJW39" s="75"/>
      <c r="CKK39" s="75"/>
      <c r="CKY39" s="75"/>
      <c r="CLM39" s="75"/>
      <c r="CMA39" s="75"/>
      <c r="CMO39" s="75"/>
      <c r="CNC39" s="75"/>
      <c r="CNQ39" s="75"/>
      <c r="COE39" s="75"/>
      <c r="COS39" s="75"/>
      <c r="CPG39" s="75"/>
      <c r="CPU39" s="75"/>
      <c r="CQI39" s="75"/>
      <c r="CQW39" s="75"/>
      <c r="CRK39" s="75"/>
      <c r="CRY39" s="75"/>
      <c r="CSM39" s="75"/>
      <c r="CTA39" s="75"/>
      <c r="CTO39" s="75"/>
      <c r="CUC39" s="75"/>
      <c r="CUQ39" s="75"/>
      <c r="CVE39" s="75"/>
      <c r="CVS39" s="75"/>
      <c r="CWG39" s="75"/>
      <c r="CWU39" s="75"/>
      <c r="CXI39" s="75"/>
      <c r="CXW39" s="75"/>
      <c r="CYK39" s="75"/>
      <c r="CYY39" s="75"/>
      <c r="CZM39" s="75"/>
      <c r="DAA39" s="75"/>
      <c r="DAO39" s="75"/>
      <c r="DBC39" s="75"/>
      <c r="DBQ39" s="75"/>
      <c r="DCE39" s="75"/>
      <c r="DCS39" s="75"/>
      <c r="DDG39" s="75"/>
      <c r="DDU39" s="75"/>
      <c r="DEI39" s="75"/>
      <c r="DEW39" s="75"/>
      <c r="DFK39" s="75"/>
      <c r="DFY39" s="75"/>
      <c r="DGM39" s="75"/>
      <c r="DHA39" s="75"/>
      <c r="DHO39" s="75"/>
      <c r="DIC39" s="75"/>
      <c r="DIQ39" s="75"/>
      <c r="DJE39" s="75"/>
      <c r="DJS39" s="75"/>
      <c r="DKG39" s="75"/>
      <c r="DKU39" s="75"/>
      <c r="DLI39" s="75"/>
      <c r="DLW39" s="75"/>
      <c r="DMK39" s="75"/>
      <c r="DMY39" s="75"/>
      <c r="DNM39" s="75"/>
      <c r="DOA39" s="75"/>
      <c r="DOO39" s="75"/>
      <c r="DPC39" s="75"/>
      <c r="DPQ39" s="75"/>
      <c r="DQE39" s="75"/>
      <c r="DQS39" s="75"/>
      <c r="DRG39" s="75"/>
      <c r="DRU39" s="75"/>
      <c r="DSI39" s="75"/>
      <c r="DSW39" s="75"/>
      <c r="DTK39" s="75"/>
      <c r="DTY39" s="75"/>
      <c r="DUM39" s="75"/>
      <c r="DVA39" s="75"/>
      <c r="DVO39" s="75"/>
      <c r="DWC39" s="75"/>
      <c r="DWQ39" s="75"/>
      <c r="DXE39" s="75"/>
      <c r="DXS39" s="75"/>
      <c r="DYG39" s="75"/>
      <c r="DYU39" s="75"/>
      <c r="DZI39" s="75"/>
      <c r="DZW39" s="75"/>
      <c r="EAK39" s="75"/>
      <c r="EAY39" s="75"/>
      <c r="EBM39" s="75"/>
      <c r="ECA39" s="75"/>
      <c r="ECO39" s="75"/>
      <c r="EDC39" s="75"/>
      <c r="EDQ39" s="75"/>
      <c r="EEE39" s="75"/>
      <c r="EES39" s="75"/>
      <c r="EFG39" s="75"/>
      <c r="EFU39" s="75"/>
      <c r="EGI39" s="75"/>
      <c r="EGW39" s="75"/>
      <c r="EHK39" s="75"/>
      <c r="EHY39" s="75"/>
      <c r="EIM39" s="75"/>
      <c r="EJA39" s="75"/>
      <c r="EJO39" s="75"/>
      <c r="EKC39" s="75"/>
      <c r="EKQ39" s="75"/>
      <c r="ELE39" s="75"/>
      <c r="ELS39" s="75"/>
      <c r="EMG39" s="75"/>
      <c r="EMU39" s="75"/>
      <c r="ENI39" s="75"/>
      <c r="ENW39" s="75"/>
      <c r="EOK39" s="75"/>
      <c r="EOY39" s="75"/>
      <c r="EPM39" s="75"/>
      <c r="EQA39" s="75"/>
      <c r="EQO39" s="75"/>
      <c r="ERC39" s="75"/>
      <c r="ERQ39" s="75"/>
      <c r="ESE39" s="75"/>
      <c r="ESS39" s="75"/>
      <c r="ETG39" s="75"/>
      <c r="ETU39" s="75"/>
      <c r="EUI39" s="75"/>
      <c r="EUW39" s="75"/>
      <c r="EVK39" s="75"/>
      <c r="EVY39" s="75"/>
      <c r="EWM39" s="75"/>
      <c r="EXA39" s="75"/>
      <c r="EXO39" s="75"/>
      <c r="EYC39" s="75"/>
      <c r="EYQ39" s="75"/>
      <c r="EZE39" s="75"/>
      <c r="EZS39" s="75"/>
      <c r="FAG39" s="75"/>
      <c r="FAU39" s="75"/>
      <c r="FBI39" s="75"/>
      <c r="FBW39" s="75"/>
      <c r="FCK39" s="75"/>
      <c r="FCY39" s="75"/>
      <c r="FDM39" s="75"/>
      <c r="FEA39" s="75"/>
      <c r="FEO39" s="75"/>
      <c r="FFC39" s="75"/>
      <c r="FFQ39" s="75"/>
      <c r="FGE39" s="75"/>
      <c r="FGS39" s="75"/>
      <c r="FHG39" s="75"/>
      <c r="FHU39" s="75"/>
      <c r="FII39" s="75"/>
      <c r="FIW39" s="75"/>
      <c r="FJK39" s="75"/>
      <c r="FJY39" s="75"/>
      <c r="FKM39" s="75"/>
      <c r="FLA39" s="75"/>
      <c r="FLO39" s="75"/>
      <c r="FMC39" s="75"/>
      <c r="FMQ39" s="75"/>
      <c r="FNE39" s="75"/>
      <c r="FNS39" s="75"/>
      <c r="FOG39" s="75"/>
      <c r="FOU39" s="75"/>
      <c r="FPI39" s="75"/>
      <c r="FPW39" s="75"/>
      <c r="FQK39" s="75"/>
      <c r="FQY39" s="75"/>
      <c r="FRM39" s="75"/>
      <c r="FSA39" s="75"/>
      <c r="FSO39" s="75"/>
      <c r="FTC39" s="75"/>
      <c r="FTQ39" s="75"/>
      <c r="FUE39" s="75"/>
      <c r="FUS39" s="75"/>
      <c r="FVG39" s="75"/>
      <c r="FVU39" s="75"/>
      <c r="FWI39" s="75"/>
      <c r="FWW39" s="75"/>
      <c r="FXK39" s="75"/>
      <c r="FXY39" s="75"/>
      <c r="FYM39" s="75"/>
      <c r="FZA39" s="75"/>
      <c r="FZO39" s="75"/>
      <c r="GAC39" s="75"/>
      <c r="GAQ39" s="75"/>
      <c r="GBE39" s="75"/>
      <c r="GBS39" s="75"/>
      <c r="GCG39" s="75"/>
      <c r="GCU39" s="75"/>
      <c r="GDI39" s="75"/>
      <c r="GDW39" s="75"/>
      <c r="GEK39" s="75"/>
      <c r="GEY39" s="75"/>
      <c r="GFM39" s="75"/>
      <c r="GGA39" s="75"/>
      <c r="GGO39" s="75"/>
      <c r="GHC39" s="75"/>
      <c r="GHQ39" s="75"/>
      <c r="GIE39" s="75"/>
      <c r="GIS39" s="75"/>
      <c r="GJG39" s="75"/>
      <c r="GJU39" s="75"/>
      <c r="GKI39" s="75"/>
      <c r="GKW39" s="75"/>
      <c r="GLK39" s="75"/>
      <c r="GLY39" s="75"/>
      <c r="GMM39" s="75"/>
      <c r="GNA39" s="75"/>
      <c r="GNO39" s="75"/>
      <c r="GOC39" s="75"/>
      <c r="GOQ39" s="75"/>
      <c r="GPE39" s="75"/>
      <c r="GPS39" s="75"/>
      <c r="GQG39" s="75"/>
      <c r="GQU39" s="75"/>
      <c r="GRI39" s="75"/>
      <c r="GRW39" s="75"/>
      <c r="GSK39" s="75"/>
      <c r="GSY39" s="75"/>
      <c r="GTM39" s="75"/>
      <c r="GUA39" s="75"/>
      <c r="GUO39" s="75"/>
      <c r="GVC39" s="75"/>
      <c r="GVQ39" s="75"/>
      <c r="GWE39" s="75"/>
      <c r="GWS39" s="75"/>
      <c r="GXG39" s="75"/>
      <c r="GXU39" s="75"/>
      <c r="GYI39" s="75"/>
      <c r="GYW39" s="75"/>
      <c r="GZK39" s="75"/>
      <c r="GZY39" s="75"/>
      <c r="HAM39" s="75"/>
      <c r="HBA39" s="75"/>
      <c r="HBO39" s="75"/>
      <c r="HCC39" s="75"/>
      <c r="HCQ39" s="75"/>
      <c r="HDE39" s="75"/>
      <c r="HDS39" s="75"/>
      <c r="HEG39" s="75"/>
      <c r="HEU39" s="75"/>
      <c r="HFI39" s="75"/>
      <c r="HFW39" s="75"/>
      <c r="HGK39" s="75"/>
      <c r="HGY39" s="75"/>
      <c r="HHM39" s="75"/>
      <c r="HIA39" s="75"/>
      <c r="HIO39" s="75"/>
      <c r="HJC39" s="75"/>
      <c r="HJQ39" s="75"/>
      <c r="HKE39" s="75"/>
      <c r="HKS39" s="75"/>
      <c r="HLG39" s="75"/>
      <c r="HLU39" s="75"/>
      <c r="HMI39" s="75"/>
      <c r="HMW39" s="75"/>
      <c r="HNK39" s="75"/>
      <c r="HNY39" s="75"/>
      <c r="HOM39" s="75"/>
      <c r="HPA39" s="75"/>
      <c r="HPO39" s="75"/>
      <c r="HQC39" s="75"/>
      <c r="HQQ39" s="75"/>
      <c r="HRE39" s="75"/>
      <c r="HRS39" s="75"/>
      <c r="HSG39" s="75"/>
      <c r="HSU39" s="75"/>
      <c r="HTI39" s="75"/>
      <c r="HTW39" s="75"/>
      <c r="HUK39" s="75"/>
      <c r="HUY39" s="75"/>
      <c r="HVM39" s="75"/>
      <c r="HWA39" s="75"/>
      <c r="HWO39" s="75"/>
      <c r="HXC39" s="75"/>
      <c r="HXQ39" s="75"/>
      <c r="HYE39" s="75"/>
      <c r="HYS39" s="75"/>
      <c r="HZG39" s="75"/>
      <c r="HZU39" s="75"/>
      <c r="IAI39" s="75"/>
      <c r="IAW39" s="75"/>
      <c r="IBK39" s="75"/>
      <c r="IBY39" s="75"/>
      <c r="ICM39" s="75"/>
      <c r="IDA39" s="75"/>
      <c r="IDO39" s="75"/>
      <c r="IEC39" s="75"/>
      <c r="IEQ39" s="75"/>
      <c r="IFE39" s="75"/>
      <c r="IFS39" s="75"/>
      <c r="IGG39" s="75"/>
      <c r="IGU39" s="75"/>
      <c r="IHI39" s="75"/>
      <c r="IHW39" s="75"/>
      <c r="IIK39" s="75"/>
      <c r="IIY39" s="75"/>
      <c r="IJM39" s="75"/>
      <c r="IKA39" s="75"/>
      <c r="IKO39" s="75"/>
      <c r="ILC39" s="75"/>
      <c r="ILQ39" s="75"/>
      <c r="IME39" s="75"/>
      <c r="IMS39" s="75"/>
      <c r="ING39" s="75"/>
      <c r="INU39" s="75"/>
      <c r="IOI39" s="75"/>
      <c r="IOW39" s="75"/>
      <c r="IPK39" s="75"/>
      <c r="IPY39" s="75"/>
      <c r="IQM39" s="75"/>
      <c r="IRA39" s="75"/>
      <c r="IRO39" s="75"/>
      <c r="ISC39" s="75"/>
      <c r="ISQ39" s="75"/>
      <c r="ITE39" s="75"/>
      <c r="ITS39" s="75"/>
      <c r="IUG39" s="75"/>
      <c r="IUU39" s="75"/>
      <c r="IVI39" s="75"/>
      <c r="IVW39" s="75"/>
      <c r="IWK39" s="75"/>
      <c r="IWY39" s="75"/>
      <c r="IXM39" s="75"/>
      <c r="IYA39" s="75"/>
      <c r="IYO39" s="75"/>
      <c r="IZC39" s="75"/>
      <c r="IZQ39" s="75"/>
      <c r="JAE39" s="75"/>
      <c r="JAS39" s="75"/>
      <c r="JBG39" s="75"/>
      <c r="JBU39" s="75"/>
      <c r="JCI39" s="75"/>
      <c r="JCW39" s="75"/>
      <c r="JDK39" s="75"/>
      <c r="JDY39" s="75"/>
      <c r="JEM39" s="75"/>
      <c r="JFA39" s="75"/>
      <c r="JFO39" s="75"/>
      <c r="JGC39" s="75"/>
      <c r="JGQ39" s="75"/>
      <c r="JHE39" s="75"/>
      <c r="JHS39" s="75"/>
      <c r="JIG39" s="75"/>
      <c r="JIU39" s="75"/>
      <c r="JJI39" s="75"/>
      <c r="JJW39" s="75"/>
      <c r="JKK39" s="75"/>
      <c r="JKY39" s="75"/>
      <c r="JLM39" s="75"/>
      <c r="JMA39" s="75"/>
      <c r="JMO39" s="75"/>
      <c r="JNC39" s="75"/>
      <c r="JNQ39" s="75"/>
      <c r="JOE39" s="75"/>
      <c r="JOS39" s="75"/>
      <c r="JPG39" s="75"/>
      <c r="JPU39" s="75"/>
      <c r="JQI39" s="75"/>
      <c r="JQW39" s="75"/>
      <c r="JRK39" s="75"/>
      <c r="JRY39" s="75"/>
      <c r="JSM39" s="75"/>
      <c r="JTA39" s="75"/>
      <c r="JTO39" s="75"/>
      <c r="JUC39" s="75"/>
      <c r="JUQ39" s="75"/>
      <c r="JVE39" s="75"/>
      <c r="JVS39" s="75"/>
      <c r="JWG39" s="75"/>
      <c r="JWU39" s="75"/>
      <c r="JXI39" s="75"/>
      <c r="JXW39" s="75"/>
      <c r="JYK39" s="75"/>
      <c r="JYY39" s="75"/>
      <c r="JZM39" s="75"/>
      <c r="KAA39" s="75"/>
      <c r="KAO39" s="75"/>
      <c r="KBC39" s="75"/>
      <c r="KBQ39" s="75"/>
      <c r="KCE39" s="75"/>
      <c r="KCS39" s="75"/>
      <c r="KDG39" s="75"/>
      <c r="KDU39" s="75"/>
      <c r="KEI39" s="75"/>
      <c r="KEW39" s="75"/>
      <c r="KFK39" s="75"/>
      <c r="KFY39" s="75"/>
      <c r="KGM39" s="75"/>
      <c r="KHA39" s="75"/>
      <c r="KHO39" s="75"/>
      <c r="KIC39" s="75"/>
      <c r="KIQ39" s="75"/>
      <c r="KJE39" s="75"/>
      <c r="KJS39" s="75"/>
      <c r="KKG39" s="75"/>
      <c r="KKU39" s="75"/>
      <c r="KLI39" s="75"/>
      <c r="KLW39" s="75"/>
      <c r="KMK39" s="75"/>
      <c r="KMY39" s="75"/>
      <c r="KNM39" s="75"/>
      <c r="KOA39" s="75"/>
      <c r="KOO39" s="75"/>
      <c r="KPC39" s="75"/>
      <c r="KPQ39" s="75"/>
      <c r="KQE39" s="75"/>
      <c r="KQS39" s="75"/>
      <c r="KRG39" s="75"/>
      <c r="KRU39" s="75"/>
      <c r="KSI39" s="75"/>
      <c r="KSW39" s="75"/>
      <c r="KTK39" s="75"/>
      <c r="KTY39" s="75"/>
      <c r="KUM39" s="75"/>
      <c r="KVA39" s="75"/>
      <c r="KVO39" s="75"/>
      <c r="KWC39" s="75"/>
      <c r="KWQ39" s="75"/>
      <c r="KXE39" s="75"/>
      <c r="KXS39" s="75"/>
      <c r="KYG39" s="75"/>
      <c r="KYU39" s="75"/>
      <c r="KZI39" s="75"/>
      <c r="KZW39" s="75"/>
      <c r="LAK39" s="75"/>
      <c r="LAY39" s="75"/>
      <c r="LBM39" s="75"/>
      <c r="LCA39" s="75"/>
      <c r="LCO39" s="75"/>
      <c r="LDC39" s="75"/>
      <c r="LDQ39" s="75"/>
      <c r="LEE39" s="75"/>
      <c r="LES39" s="75"/>
      <c r="LFG39" s="75"/>
      <c r="LFU39" s="75"/>
      <c r="LGI39" s="75"/>
      <c r="LGW39" s="75"/>
      <c r="LHK39" s="75"/>
      <c r="LHY39" s="75"/>
      <c r="LIM39" s="75"/>
      <c r="LJA39" s="75"/>
      <c r="LJO39" s="75"/>
      <c r="LKC39" s="75"/>
      <c r="LKQ39" s="75"/>
      <c r="LLE39" s="75"/>
      <c r="LLS39" s="75"/>
      <c r="LMG39" s="75"/>
      <c r="LMU39" s="75"/>
      <c r="LNI39" s="75"/>
      <c r="LNW39" s="75"/>
      <c r="LOK39" s="75"/>
      <c r="LOY39" s="75"/>
      <c r="LPM39" s="75"/>
      <c r="LQA39" s="75"/>
      <c r="LQO39" s="75"/>
      <c r="LRC39" s="75"/>
      <c r="LRQ39" s="75"/>
      <c r="LSE39" s="75"/>
      <c r="LSS39" s="75"/>
      <c r="LTG39" s="75"/>
      <c r="LTU39" s="75"/>
      <c r="LUI39" s="75"/>
      <c r="LUW39" s="75"/>
      <c r="LVK39" s="75"/>
      <c r="LVY39" s="75"/>
      <c r="LWM39" s="75"/>
      <c r="LXA39" s="75"/>
      <c r="LXO39" s="75"/>
      <c r="LYC39" s="75"/>
      <c r="LYQ39" s="75"/>
      <c r="LZE39" s="75"/>
      <c r="LZS39" s="75"/>
      <c r="MAG39" s="75"/>
      <c r="MAU39" s="75"/>
      <c r="MBI39" s="75"/>
      <c r="MBW39" s="75"/>
      <c r="MCK39" s="75"/>
      <c r="MCY39" s="75"/>
      <c r="MDM39" s="75"/>
      <c r="MEA39" s="75"/>
      <c r="MEO39" s="75"/>
      <c r="MFC39" s="75"/>
      <c r="MFQ39" s="75"/>
      <c r="MGE39" s="75"/>
      <c r="MGS39" s="75"/>
      <c r="MHG39" s="75"/>
      <c r="MHU39" s="75"/>
      <c r="MII39" s="75"/>
      <c r="MIW39" s="75"/>
      <c r="MJK39" s="75"/>
      <c r="MJY39" s="75"/>
      <c r="MKM39" s="75"/>
      <c r="MLA39" s="75"/>
      <c r="MLO39" s="75"/>
      <c r="MMC39" s="75"/>
      <c r="MMQ39" s="75"/>
      <c r="MNE39" s="75"/>
      <c r="MNS39" s="75"/>
      <c r="MOG39" s="75"/>
      <c r="MOU39" s="75"/>
      <c r="MPI39" s="75"/>
      <c r="MPW39" s="75"/>
      <c r="MQK39" s="75"/>
      <c r="MQY39" s="75"/>
      <c r="MRM39" s="75"/>
      <c r="MSA39" s="75"/>
      <c r="MSO39" s="75"/>
      <c r="MTC39" s="75"/>
      <c r="MTQ39" s="75"/>
      <c r="MUE39" s="75"/>
      <c r="MUS39" s="75"/>
      <c r="MVG39" s="75"/>
      <c r="MVU39" s="75"/>
      <c r="MWI39" s="75"/>
      <c r="MWW39" s="75"/>
      <c r="MXK39" s="75"/>
      <c r="MXY39" s="75"/>
      <c r="MYM39" s="75"/>
      <c r="MZA39" s="75"/>
      <c r="MZO39" s="75"/>
      <c r="NAC39" s="75"/>
      <c r="NAQ39" s="75"/>
      <c r="NBE39" s="75"/>
      <c r="NBS39" s="75"/>
      <c r="NCG39" s="75"/>
      <c r="NCU39" s="75"/>
      <c r="NDI39" s="75"/>
      <c r="NDW39" s="75"/>
      <c r="NEK39" s="75"/>
      <c r="NEY39" s="75"/>
      <c r="NFM39" s="75"/>
      <c r="NGA39" s="75"/>
      <c r="NGO39" s="75"/>
      <c r="NHC39" s="75"/>
      <c r="NHQ39" s="75"/>
      <c r="NIE39" s="75"/>
      <c r="NIS39" s="75"/>
      <c r="NJG39" s="75"/>
      <c r="NJU39" s="75"/>
      <c r="NKI39" s="75"/>
      <c r="NKW39" s="75"/>
      <c r="NLK39" s="75"/>
      <c r="NLY39" s="75"/>
      <c r="NMM39" s="75"/>
      <c r="NNA39" s="75"/>
      <c r="NNO39" s="75"/>
      <c r="NOC39" s="75"/>
      <c r="NOQ39" s="75"/>
      <c r="NPE39" s="75"/>
      <c r="NPS39" s="75"/>
      <c r="NQG39" s="75"/>
      <c r="NQU39" s="75"/>
      <c r="NRI39" s="75"/>
      <c r="NRW39" s="75"/>
      <c r="NSK39" s="75"/>
      <c r="NSY39" s="75"/>
      <c r="NTM39" s="75"/>
      <c r="NUA39" s="75"/>
      <c r="NUO39" s="75"/>
      <c r="NVC39" s="75"/>
      <c r="NVQ39" s="75"/>
      <c r="NWE39" s="75"/>
      <c r="NWS39" s="75"/>
      <c r="NXG39" s="75"/>
      <c r="NXU39" s="75"/>
      <c r="NYI39" s="75"/>
      <c r="NYW39" s="75"/>
      <c r="NZK39" s="75"/>
      <c r="NZY39" s="75"/>
      <c r="OAM39" s="75"/>
      <c r="OBA39" s="75"/>
      <c r="OBO39" s="75"/>
      <c r="OCC39" s="75"/>
      <c r="OCQ39" s="75"/>
      <c r="ODE39" s="75"/>
      <c r="ODS39" s="75"/>
      <c r="OEG39" s="75"/>
      <c r="OEU39" s="75"/>
      <c r="OFI39" s="75"/>
      <c r="OFW39" s="75"/>
      <c r="OGK39" s="75"/>
      <c r="OGY39" s="75"/>
      <c r="OHM39" s="75"/>
      <c r="OIA39" s="75"/>
      <c r="OIO39" s="75"/>
      <c r="OJC39" s="75"/>
      <c r="OJQ39" s="75"/>
      <c r="OKE39" s="75"/>
      <c r="OKS39" s="75"/>
      <c r="OLG39" s="75"/>
      <c r="OLU39" s="75"/>
      <c r="OMI39" s="75"/>
      <c r="OMW39" s="75"/>
      <c r="ONK39" s="75"/>
      <c r="ONY39" s="75"/>
      <c r="OOM39" s="75"/>
      <c r="OPA39" s="75"/>
      <c r="OPO39" s="75"/>
      <c r="OQC39" s="75"/>
      <c r="OQQ39" s="75"/>
      <c r="ORE39" s="75"/>
      <c r="ORS39" s="75"/>
      <c r="OSG39" s="75"/>
      <c r="OSU39" s="75"/>
      <c r="OTI39" s="75"/>
      <c r="OTW39" s="75"/>
      <c r="OUK39" s="75"/>
      <c r="OUY39" s="75"/>
      <c r="OVM39" s="75"/>
      <c r="OWA39" s="75"/>
      <c r="OWO39" s="75"/>
      <c r="OXC39" s="75"/>
      <c r="OXQ39" s="75"/>
      <c r="OYE39" s="75"/>
      <c r="OYS39" s="75"/>
      <c r="OZG39" s="75"/>
      <c r="OZU39" s="75"/>
      <c r="PAI39" s="75"/>
      <c r="PAW39" s="75"/>
      <c r="PBK39" s="75"/>
      <c r="PBY39" s="75"/>
      <c r="PCM39" s="75"/>
      <c r="PDA39" s="75"/>
      <c r="PDO39" s="75"/>
      <c r="PEC39" s="75"/>
      <c r="PEQ39" s="75"/>
      <c r="PFE39" s="75"/>
      <c r="PFS39" s="75"/>
      <c r="PGG39" s="75"/>
      <c r="PGU39" s="75"/>
      <c r="PHI39" s="75"/>
      <c r="PHW39" s="75"/>
      <c r="PIK39" s="75"/>
      <c r="PIY39" s="75"/>
      <c r="PJM39" s="75"/>
      <c r="PKA39" s="75"/>
      <c r="PKO39" s="75"/>
      <c r="PLC39" s="75"/>
      <c r="PLQ39" s="75"/>
      <c r="PME39" s="75"/>
      <c r="PMS39" s="75"/>
      <c r="PNG39" s="75"/>
      <c r="PNU39" s="75"/>
      <c r="POI39" s="75"/>
      <c r="POW39" s="75"/>
      <c r="PPK39" s="75"/>
      <c r="PPY39" s="75"/>
      <c r="PQM39" s="75"/>
      <c r="PRA39" s="75"/>
      <c r="PRO39" s="75"/>
      <c r="PSC39" s="75"/>
      <c r="PSQ39" s="75"/>
      <c r="PTE39" s="75"/>
      <c r="PTS39" s="75"/>
      <c r="PUG39" s="75"/>
      <c r="PUU39" s="75"/>
      <c r="PVI39" s="75"/>
      <c r="PVW39" s="75"/>
      <c r="PWK39" s="75"/>
      <c r="PWY39" s="75"/>
      <c r="PXM39" s="75"/>
      <c r="PYA39" s="75"/>
      <c r="PYO39" s="75"/>
      <c r="PZC39" s="75"/>
      <c r="PZQ39" s="75"/>
      <c r="QAE39" s="75"/>
      <c r="QAS39" s="75"/>
      <c r="QBG39" s="75"/>
      <c r="QBU39" s="75"/>
      <c r="QCI39" s="75"/>
      <c r="QCW39" s="75"/>
      <c r="QDK39" s="75"/>
      <c r="QDY39" s="75"/>
      <c r="QEM39" s="75"/>
      <c r="QFA39" s="75"/>
      <c r="QFO39" s="75"/>
      <c r="QGC39" s="75"/>
      <c r="QGQ39" s="75"/>
      <c r="QHE39" s="75"/>
      <c r="QHS39" s="75"/>
      <c r="QIG39" s="75"/>
      <c r="QIU39" s="75"/>
      <c r="QJI39" s="75"/>
      <c r="QJW39" s="75"/>
      <c r="QKK39" s="75"/>
      <c r="QKY39" s="75"/>
      <c r="QLM39" s="75"/>
      <c r="QMA39" s="75"/>
      <c r="QMO39" s="75"/>
      <c r="QNC39" s="75"/>
      <c r="QNQ39" s="75"/>
      <c r="QOE39" s="75"/>
      <c r="QOS39" s="75"/>
      <c r="QPG39" s="75"/>
      <c r="QPU39" s="75"/>
      <c r="QQI39" s="75"/>
      <c r="QQW39" s="75"/>
      <c r="QRK39" s="75"/>
      <c r="QRY39" s="75"/>
      <c r="QSM39" s="75"/>
      <c r="QTA39" s="75"/>
      <c r="QTO39" s="75"/>
      <c r="QUC39" s="75"/>
      <c r="QUQ39" s="75"/>
      <c r="QVE39" s="75"/>
      <c r="QVS39" s="75"/>
      <c r="QWG39" s="75"/>
      <c r="QWU39" s="75"/>
      <c r="QXI39" s="75"/>
      <c r="QXW39" s="75"/>
      <c r="QYK39" s="75"/>
      <c r="QYY39" s="75"/>
      <c r="QZM39" s="75"/>
      <c r="RAA39" s="75"/>
      <c r="RAO39" s="75"/>
      <c r="RBC39" s="75"/>
      <c r="RBQ39" s="75"/>
      <c r="RCE39" s="75"/>
      <c r="RCS39" s="75"/>
      <c r="RDG39" s="75"/>
      <c r="RDU39" s="75"/>
      <c r="REI39" s="75"/>
      <c r="REW39" s="75"/>
      <c r="RFK39" s="75"/>
      <c r="RFY39" s="75"/>
      <c r="RGM39" s="75"/>
      <c r="RHA39" s="75"/>
      <c r="RHO39" s="75"/>
      <c r="RIC39" s="75"/>
      <c r="RIQ39" s="75"/>
      <c r="RJE39" s="75"/>
      <c r="RJS39" s="75"/>
      <c r="RKG39" s="75"/>
      <c r="RKU39" s="75"/>
      <c r="RLI39" s="75"/>
      <c r="RLW39" s="75"/>
      <c r="RMK39" s="75"/>
      <c r="RMY39" s="75"/>
      <c r="RNM39" s="75"/>
      <c r="ROA39" s="75"/>
      <c r="ROO39" s="75"/>
      <c r="RPC39" s="75"/>
      <c r="RPQ39" s="75"/>
      <c r="RQE39" s="75"/>
      <c r="RQS39" s="75"/>
      <c r="RRG39" s="75"/>
      <c r="RRU39" s="75"/>
      <c r="RSI39" s="75"/>
      <c r="RSW39" s="75"/>
      <c r="RTK39" s="75"/>
      <c r="RTY39" s="75"/>
      <c r="RUM39" s="75"/>
      <c r="RVA39" s="75"/>
      <c r="RVO39" s="75"/>
      <c r="RWC39" s="75"/>
      <c r="RWQ39" s="75"/>
      <c r="RXE39" s="75"/>
      <c r="RXS39" s="75"/>
      <c r="RYG39" s="75"/>
      <c r="RYU39" s="75"/>
      <c r="RZI39" s="75"/>
      <c r="RZW39" s="75"/>
      <c r="SAK39" s="75"/>
      <c r="SAY39" s="75"/>
      <c r="SBM39" s="75"/>
      <c r="SCA39" s="75"/>
      <c r="SCO39" s="75"/>
      <c r="SDC39" s="75"/>
      <c r="SDQ39" s="75"/>
      <c r="SEE39" s="75"/>
      <c r="SES39" s="75"/>
      <c r="SFG39" s="75"/>
      <c r="SFU39" s="75"/>
      <c r="SGI39" s="75"/>
      <c r="SGW39" s="75"/>
      <c r="SHK39" s="75"/>
      <c r="SHY39" s="75"/>
      <c r="SIM39" s="75"/>
      <c r="SJA39" s="75"/>
      <c r="SJO39" s="75"/>
      <c r="SKC39" s="75"/>
      <c r="SKQ39" s="75"/>
      <c r="SLE39" s="75"/>
      <c r="SLS39" s="75"/>
      <c r="SMG39" s="75"/>
      <c r="SMU39" s="75"/>
      <c r="SNI39" s="75"/>
      <c r="SNW39" s="75"/>
      <c r="SOK39" s="75"/>
      <c r="SOY39" s="75"/>
      <c r="SPM39" s="75"/>
      <c r="SQA39" s="75"/>
      <c r="SQO39" s="75"/>
      <c r="SRC39" s="75"/>
      <c r="SRQ39" s="75"/>
      <c r="SSE39" s="75"/>
      <c r="SSS39" s="75"/>
      <c r="STG39" s="75"/>
      <c r="STU39" s="75"/>
      <c r="SUI39" s="75"/>
      <c r="SUW39" s="75"/>
      <c r="SVK39" s="75"/>
      <c r="SVY39" s="75"/>
      <c r="SWM39" s="75"/>
      <c r="SXA39" s="75"/>
      <c r="SXO39" s="75"/>
      <c r="SYC39" s="75"/>
      <c r="SYQ39" s="75"/>
      <c r="SZE39" s="75"/>
      <c r="SZS39" s="75"/>
      <c r="TAG39" s="75"/>
      <c r="TAU39" s="75"/>
      <c r="TBI39" s="75"/>
      <c r="TBW39" s="75"/>
      <c r="TCK39" s="75"/>
      <c r="TCY39" s="75"/>
      <c r="TDM39" s="75"/>
      <c r="TEA39" s="75"/>
      <c r="TEO39" s="75"/>
      <c r="TFC39" s="75"/>
      <c r="TFQ39" s="75"/>
      <c r="TGE39" s="75"/>
      <c r="TGS39" s="75"/>
      <c r="THG39" s="75"/>
      <c r="THU39" s="75"/>
      <c r="TII39" s="75"/>
      <c r="TIW39" s="75"/>
      <c r="TJK39" s="75"/>
      <c r="TJY39" s="75"/>
      <c r="TKM39" s="75"/>
      <c r="TLA39" s="75"/>
      <c r="TLO39" s="75"/>
      <c r="TMC39" s="75"/>
      <c r="TMQ39" s="75"/>
      <c r="TNE39" s="75"/>
      <c r="TNS39" s="75"/>
      <c r="TOG39" s="75"/>
      <c r="TOU39" s="75"/>
      <c r="TPI39" s="75"/>
      <c r="TPW39" s="75"/>
      <c r="TQK39" s="75"/>
      <c r="TQY39" s="75"/>
      <c r="TRM39" s="75"/>
      <c r="TSA39" s="75"/>
      <c r="TSO39" s="75"/>
      <c r="TTC39" s="75"/>
      <c r="TTQ39" s="75"/>
      <c r="TUE39" s="75"/>
      <c r="TUS39" s="75"/>
      <c r="TVG39" s="75"/>
      <c r="TVU39" s="75"/>
      <c r="TWI39" s="75"/>
      <c r="TWW39" s="75"/>
      <c r="TXK39" s="75"/>
      <c r="TXY39" s="75"/>
      <c r="TYM39" s="75"/>
      <c r="TZA39" s="75"/>
      <c r="TZO39" s="75"/>
      <c r="UAC39" s="75"/>
      <c r="UAQ39" s="75"/>
      <c r="UBE39" s="75"/>
      <c r="UBS39" s="75"/>
      <c r="UCG39" s="75"/>
      <c r="UCU39" s="75"/>
      <c r="UDI39" s="75"/>
      <c r="UDW39" s="75"/>
      <c r="UEK39" s="75"/>
      <c r="UEY39" s="75"/>
      <c r="UFM39" s="75"/>
      <c r="UGA39" s="75"/>
      <c r="UGO39" s="75"/>
      <c r="UHC39" s="75"/>
      <c r="UHQ39" s="75"/>
      <c r="UIE39" s="75"/>
      <c r="UIS39" s="75"/>
      <c r="UJG39" s="75"/>
      <c r="UJU39" s="75"/>
      <c r="UKI39" s="75"/>
      <c r="UKW39" s="75"/>
      <c r="ULK39" s="75"/>
      <c r="ULY39" s="75"/>
      <c r="UMM39" s="75"/>
      <c r="UNA39" s="75"/>
      <c r="UNO39" s="75"/>
      <c r="UOC39" s="75"/>
      <c r="UOQ39" s="75"/>
      <c r="UPE39" s="75"/>
      <c r="UPS39" s="75"/>
      <c r="UQG39" s="75"/>
      <c r="UQU39" s="75"/>
      <c r="URI39" s="75"/>
      <c r="URW39" s="75"/>
      <c r="USK39" s="75"/>
      <c r="USY39" s="75"/>
      <c r="UTM39" s="75"/>
      <c r="UUA39" s="75"/>
      <c r="UUO39" s="75"/>
      <c r="UVC39" s="75"/>
      <c r="UVQ39" s="75"/>
      <c r="UWE39" s="75"/>
      <c r="UWS39" s="75"/>
      <c r="UXG39" s="75"/>
      <c r="UXU39" s="75"/>
      <c r="UYI39" s="75"/>
      <c r="UYW39" s="75"/>
      <c r="UZK39" s="75"/>
      <c r="UZY39" s="75"/>
      <c r="VAM39" s="75"/>
      <c r="VBA39" s="75"/>
      <c r="VBO39" s="75"/>
      <c r="VCC39" s="75"/>
      <c r="VCQ39" s="75"/>
      <c r="VDE39" s="75"/>
      <c r="VDS39" s="75"/>
      <c r="VEG39" s="75"/>
      <c r="VEU39" s="75"/>
      <c r="VFI39" s="75"/>
      <c r="VFW39" s="75"/>
      <c r="VGK39" s="75"/>
      <c r="VGY39" s="75"/>
      <c r="VHM39" s="75"/>
      <c r="VIA39" s="75"/>
      <c r="VIO39" s="75"/>
      <c r="VJC39" s="75"/>
      <c r="VJQ39" s="75"/>
      <c r="VKE39" s="75"/>
      <c r="VKS39" s="75"/>
      <c r="VLG39" s="75"/>
      <c r="VLU39" s="75"/>
      <c r="VMI39" s="75"/>
      <c r="VMW39" s="75"/>
      <c r="VNK39" s="75"/>
      <c r="VNY39" s="75"/>
      <c r="VOM39" s="75"/>
      <c r="VPA39" s="75"/>
      <c r="VPO39" s="75"/>
      <c r="VQC39" s="75"/>
      <c r="VQQ39" s="75"/>
      <c r="VRE39" s="75"/>
      <c r="VRS39" s="75"/>
      <c r="VSG39" s="75"/>
      <c r="VSU39" s="75"/>
      <c r="VTI39" s="75"/>
      <c r="VTW39" s="75"/>
      <c r="VUK39" s="75"/>
      <c r="VUY39" s="75"/>
      <c r="VVM39" s="75"/>
      <c r="VWA39" s="75"/>
      <c r="VWO39" s="75"/>
      <c r="VXC39" s="75"/>
      <c r="VXQ39" s="75"/>
      <c r="VYE39" s="75"/>
      <c r="VYS39" s="75"/>
      <c r="VZG39" s="75"/>
      <c r="VZU39" s="75"/>
      <c r="WAI39" s="75"/>
      <c r="WAW39" s="75"/>
      <c r="WBK39" s="75"/>
      <c r="WBY39" s="75"/>
      <c r="WCM39" s="75"/>
      <c r="WDA39" s="75"/>
      <c r="WDO39" s="75"/>
      <c r="WEC39" s="75"/>
      <c r="WEQ39" s="75"/>
      <c r="WFE39" s="75"/>
      <c r="WFS39" s="75"/>
      <c r="WGG39" s="75"/>
      <c r="WGU39" s="75"/>
      <c r="WHI39" s="75"/>
      <c r="WHW39" s="75"/>
      <c r="WIK39" s="75"/>
      <c r="WIY39" s="75"/>
      <c r="WJM39" s="75"/>
      <c r="WKA39" s="75"/>
      <c r="WKO39" s="75"/>
      <c r="WLC39" s="75"/>
      <c r="WLQ39" s="75"/>
      <c r="WME39" s="75"/>
      <c r="WMS39" s="75"/>
      <c r="WNG39" s="75"/>
      <c r="WNU39" s="75"/>
      <c r="WOI39" s="75"/>
      <c r="WOW39" s="75"/>
      <c r="WPK39" s="75"/>
      <c r="WPY39" s="75"/>
      <c r="WQM39" s="75"/>
      <c r="WRA39" s="75"/>
      <c r="WRO39" s="75"/>
      <c r="WSC39" s="75"/>
      <c r="WSQ39" s="75"/>
      <c r="WTE39" s="75"/>
      <c r="WTS39" s="75"/>
      <c r="WUG39" s="75"/>
      <c r="WUU39" s="75"/>
      <c r="WVI39" s="75"/>
      <c r="WVW39" s="75"/>
      <c r="WWK39" s="75"/>
      <c r="WWY39" s="75"/>
      <c r="WXM39" s="75"/>
      <c r="WYA39" s="75"/>
      <c r="WYO39" s="75"/>
      <c r="WZC39" s="75"/>
      <c r="WZQ39" s="75"/>
      <c r="XAE39" s="75"/>
      <c r="XAS39" s="75"/>
      <c r="XBG39" s="75"/>
      <c r="XBU39" s="75"/>
      <c r="XCI39" s="75"/>
      <c r="XCW39" s="75"/>
      <c r="XDK39" s="75"/>
      <c r="XDY39" s="75"/>
      <c r="XEM39" s="75"/>
      <c r="XFA39" s="75"/>
    </row>
    <row r="40" spans="1:1023 1037:2045 2059:3067 3081:4089 4103:5111 5125:6133 6147:7155 7169:8191 8205:9213 9227:10235 10249:11257 11271:12279 12293:13301 13315:14323 14337:15359 15373:16381" s="74" customFormat="1" x14ac:dyDescent="0.2">
      <c r="A40" s="165" t="s">
        <v>52</v>
      </c>
      <c r="B40" s="93" t="e">
        <f>SUM(B37:B39)</f>
        <v>#REF!</v>
      </c>
      <c r="C40" s="93" t="e">
        <f t="shared" ref="C40:BE40" si="3">SUM(C37:C39)</f>
        <v>#REF!</v>
      </c>
      <c r="D40" s="93">
        <f t="shared" si="3"/>
        <v>5308.7960167467709</v>
      </c>
      <c r="E40" s="93">
        <f t="shared" si="3"/>
        <v>5255.243417430951</v>
      </c>
      <c r="F40" s="93">
        <f t="shared" si="3"/>
        <v>5683.2083327501841</v>
      </c>
      <c r="G40" s="93">
        <f t="shared" si="3"/>
        <v>5644.9587525523002</v>
      </c>
      <c r="H40" s="93">
        <f t="shared" si="3"/>
        <v>5065.2399636604359</v>
      </c>
      <c r="I40" s="93">
        <f t="shared" si="3"/>
        <v>4753.675493963392</v>
      </c>
      <c r="J40" s="93">
        <f t="shared" si="3"/>
        <v>5957.5970174076201</v>
      </c>
      <c r="K40" s="93">
        <f t="shared" si="3"/>
        <v>5534.9255883564101</v>
      </c>
      <c r="L40" s="93">
        <f t="shared" si="3"/>
        <v>6827.782096161859</v>
      </c>
      <c r="M40" s="93">
        <f t="shared" si="3"/>
        <v>7073.9100544643152</v>
      </c>
      <c r="N40" s="93">
        <f t="shared" si="3"/>
        <v>8233.6311945168891</v>
      </c>
      <c r="O40" s="93">
        <f t="shared" si="3"/>
        <v>8637.1549409705076</v>
      </c>
      <c r="P40" s="93">
        <f t="shared" si="3"/>
        <v>9631.1267454418376</v>
      </c>
      <c r="Q40" s="93">
        <f t="shared" si="3"/>
        <v>12049.019485381988</v>
      </c>
      <c r="R40" s="93">
        <f t="shared" si="3"/>
        <v>13172.876016573173</v>
      </c>
      <c r="S40" s="93">
        <f t="shared" si="3"/>
        <v>11595.049492021679</v>
      </c>
      <c r="T40" s="93">
        <f t="shared" si="3"/>
        <v>13051.494713184005</v>
      </c>
      <c r="U40" s="93">
        <f t="shared" si="3"/>
        <v>13695.546123085358</v>
      </c>
      <c r="V40" s="93">
        <f t="shared" si="3"/>
        <v>15196.476515854876</v>
      </c>
      <c r="W40" s="93">
        <f t="shared" si="3"/>
        <v>16392.768784764165</v>
      </c>
      <c r="X40" s="93">
        <f t="shared" si="3"/>
        <v>16366.948100222307</v>
      </c>
      <c r="Y40" s="93">
        <f t="shared" si="3"/>
        <v>15909.570034992174</v>
      </c>
      <c r="Z40" s="93">
        <f t="shared" si="3"/>
        <v>17840.207949638363</v>
      </c>
      <c r="AA40" s="93">
        <f t="shared" si="3"/>
        <v>18287.336976408082</v>
      </c>
      <c r="AB40" s="93">
        <f t="shared" si="3"/>
        <v>16848.112290918849</v>
      </c>
      <c r="AC40" s="166">
        <f t="shared" si="3"/>
        <v>20762.107674092633</v>
      </c>
      <c r="AD40" s="166">
        <f t="shared" si="3"/>
        <v>23240.779111998301</v>
      </c>
      <c r="AE40" s="166">
        <f t="shared" si="3"/>
        <v>23330.888651200832</v>
      </c>
      <c r="AF40" s="166">
        <f t="shared" si="3"/>
        <v>23214.010821322656</v>
      </c>
      <c r="AG40" s="166">
        <f t="shared" si="3"/>
        <v>27900.098987808531</v>
      </c>
      <c r="AH40" s="166">
        <f t="shared" si="3"/>
        <v>30317.134525413068</v>
      </c>
      <c r="AI40" s="166">
        <f t="shared" si="3"/>
        <v>31453.077196853752</v>
      </c>
      <c r="AJ40" s="166">
        <f t="shared" si="3"/>
        <v>32972.811911971949</v>
      </c>
      <c r="AK40" s="166">
        <f t="shared" si="3"/>
        <v>32670.7892429493</v>
      </c>
      <c r="AL40" s="166">
        <f t="shared" si="3"/>
        <v>34364.222082842192</v>
      </c>
      <c r="AM40" s="166">
        <f t="shared" si="3"/>
        <v>35429.632426383701</v>
      </c>
      <c r="AN40" s="166">
        <f t="shared" si="3"/>
        <v>35981.644925615139</v>
      </c>
      <c r="AO40" s="166">
        <f t="shared" si="3"/>
        <v>36969.331775559782</v>
      </c>
      <c r="AP40" s="166">
        <f t="shared" si="3"/>
        <v>35808.356471770487</v>
      </c>
      <c r="AQ40" s="166">
        <f t="shared" si="3"/>
        <v>20140.07994034818</v>
      </c>
      <c r="AR40" s="166">
        <f t="shared" si="3"/>
        <v>20841.345853770945</v>
      </c>
      <c r="AS40" s="166">
        <f t="shared" si="3"/>
        <v>21670.811236617101</v>
      </c>
      <c r="AT40" s="166">
        <f t="shared" si="3"/>
        <v>22025.220070298041</v>
      </c>
      <c r="AU40" s="166">
        <f t="shared" si="3"/>
        <v>22451.7565067576</v>
      </c>
      <c r="AV40" s="166">
        <f t="shared" si="3"/>
        <v>22876.437277026733</v>
      </c>
      <c r="AW40" s="166">
        <f t="shared" si="3"/>
        <v>23396.572224916923</v>
      </c>
      <c r="AX40" s="166">
        <f t="shared" si="3"/>
        <v>24220.861207848542</v>
      </c>
      <c r="AY40" s="166">
        <f t="shared" si="3"/>
        <v>24517.262935293897</v>
      </c>
      <c r="AZ40" s="166">
        <f t="shared" si="3"/>
        <v>25170.841861453733</v>
      </c>
      <c r="BA40" s="166">
        <f t="shared" si="3"/>
        <v>25456.705048796859</v>
      </c>
      <c r="BB40" s="166">
        <f t="shared" si="3"/>
        <v>26079.468317586434</v>
      </c>
      <c r="BC40" s="166">
        <f t="shared" si="3"/>
        <v>26660.899540233684</v>
      </c>
      <c r="BD40" s="166">
        <f t="shared" si="3"/>
        <v>26921.674897802281</v>
      </c>
      <c r="BE40" s="166">
        <f t="shared" si="3"/>
        <v>27549.529854561253</v>
      </c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Y40" s="75"/>
      <c r="FM40" s="75"/>
      <c r="GA40" s="75"/>
      <c r="GO40" s="75"/>
      <c r="HC40" s="75"/>
      <c r="HQ40" s="75"/>
      <c r="IE40" s="75"/>
      <c r="IS40" s="75"/>
      <c r="JG40" s="75"/>
      <c r="JU40" s="75"/>
      <c r="KI40" s="75"/>
      <c r="KW40" s="75"/>
      <c r="LK40" s="75"/>
      <c r="LY40" s="75"/>
      <c r="MM40" s="75"/>
      <c r="NA40" s="75"/>
      <c r="NO40" s="75"/>
      <c r="OC40" s="75"/>
      <c r="OQ40" s="75"/>
      <c r="PE40" s="75"/>
      <c r="PS40" s="75"/>
      <c r="QG40" s="75"/>
      <c r="QU40" s="75"/>
      <c r="RI40" s="75"/>
      <c r="RW40" s="75"/>
      <c r="SK40" s="75"/>
      <c r="SY40" s="75"/>
      <c r="TM40" s="75"/>
      <c r="UA40" s="75"/>
      <c r="UO40" s="75"/>
      <c r="VC40" s="75"/>
      <c r="VQ40" s="75"/>
      <c r="WE40" s="75"/>
      <c r="WS40" s="75"/>
      <c r="XG40" s="75"/>
      <c r="XU40" s="75"/>
      <c r="YI40" s="75"/>
      <c r="YW40" s="75"/>
      <c r="ZK40" s="75"/>
      <c r="ZY40" s="75"/>
      <c r="AAM40" s="75"/>
      <c r="ABA40" s="75"/>
      <c r="ABO40" s="75"/>
      <c r="ACC40" s="75"/>
      <c r="ACQ40" s="75"/>
      <c r="ADE40" s="75"/>
      <c r="ADS40" s="75"/>
      <c r="AEG40" s="75"/>
      <c r="AEU40" s="75"/>
      <c r="AFI40" s="75"/>
      <c r="AFW40" s="75"/>
      <c r="AGK40" s="75"/>
      <c r="AGY40" s="75"/>
      <c r="AHM40" s="75"/>
      <c r="AIA40" s="75"/>
      <c r="AIO40" s="75"/>
      <c r="AJC40" s="75"/>
      <c r="AJQ40" s="75"/>
      <c r="AKE40" s="75"/>
      <c r="AKS40" s="75"/>
      <c r="ALG40" s="75"/>
      <c r="ALU40" s="75"/>
      <c r="AMI40" s="75"/>
      <c r="AMW40" s="75"/>
      <c r="ANK40" s="75"/>
      <c r="ANY40" s="75"/>
      <c r="AOM40" s="75"/>
      <c r="APA40" s="75"/>
      <c r="APO40" s="75"/>
      <c r="AQC40" s="75"/>
      <c r="AQQ40" s="75"/>
      <c r="ARE40" s="75"/>
      <c r="ARS40" s="75"/>
      <c r="ASG40" s="75"/>
      <c r="ASU40" s="75"/>
      <c r="ATI40" s="75"/>
      <c r="ATW40" s="75"/>
      <c r="AUK40" s="75"/>
      <c r="AUY40" s="75"/>
      <c r="AVM40" s="75"/>
      <c r="AWA40" s="75"/>
      <c r="AWO40" s="75"/>
      <c r="AXC40" s="75"/>
      <c r="AXQ40" s="75"/>
      <c r="AYE40" s="75"/>
      <c r="AYS40" s="75"/>
      <c r="AZG40" s="75"/>
      <c r="AZU40" s="75"/>
      <c r="BAI40" s="75"/>
      <c r="BAW40" s="75"/>
      <c r="BBK40" s="75"/>
      <c r="BBY40" s="75"/>
      <c r="BCM40" s="75"/>
      <c r="BDA40" s="75"/>
      <c r="BDO40" s="75"/>
      <c r="BEC40" s="75"/>
      <c r="BEQ40" s="75"/>
      <c r="BFE40" s="75"/>
      <c r="BFS40" s="75"/>
      <c r="BGG40" s="75"/>
      <c r="BGU40" s="75"/>
      <c r="BHI40" s="75"/>
      <c r="BHW40" s="75"/>
      <c r="BIK40" s="75"/>
      <c r="BIY40" s="75"/>
      <c r="BJM40" s="75"/>
      <c r="BKA40" s="75"/>
      <c r="BKO40" s="75"/>
      <c r="BLC40" s="75"/>
      <c r="BLQ40" s="75"/>
      <c r="BME40" s="75"/>
      <c r="BMS40" s="75"/>
      <c r="BNG40" s="75"/>
      <c r="BNU40" s="75"/>
      <c r="BOI40" s="75"/>
      <c r="BOW40" s="75"/>
      <c r="BPK40" s="75"/>
      <c r="BPY40" s="75"/>
      <c r="BQM40" s="75"/>
      <c r="BRA40" s="75"/>
      <c r="BRO40" s="75"/>
      <c r="BSC40" s="75"/>
      <c r="BSQ40" s="75"/>
      <c r="BTE40" s="75"/>
      <c r="BTS40" s="75"/>
      <c r="BUG40" s="75"/>
      <c r="BUU40" s="75"/>
      <c r="BVI40" s="75"/>
      <c r="BVW40" s="75"/>
      <c r="BWK40" s="75"/>
      <c r="BWY40" s="75"/>
      <c r="BXM40" s="75"/>
      <c r="BYA40" s="75"/>
      <c r="BYO40" s="75"/>
      <c r="BZC40" s="75"/>
      <c r="BZQ40" s="75"/>
      <c r="CAE40" s="75"/>
      <c r="CAS40" s="75"/>
      <c r="CBG40" s="75"/>
      <c r="CBU40" s="75"/>
      <c r="CCI40" s="75"/>
      <c r="CCW40" s="75"/>
      <c r="CDK40" s="75"/>
      <c r="CDY40" s="75"/>
      <c r="CEM40" s="75"/>
      <c r="CFA40" s="75"/>
      <c r="CFO40" s="75"/>
      <c r="CGC40" s="75"/>
      <c r="CGQ40" s="75"/>
      <c r="CHE40" s="75"/>
      <c r="CHS40" s="75"/>
      <c r="CIG40" s="75"/>
      <c r="CIU40" s="75"/>
      <c r="CJI40" s="75"/>
      <c r="CJW40" s="75"/>
      <c r="CKK40" s="75"/>
      <c r="CKY40" s="75"/>
      <c r="CLM40" s="75"/>
      <c r="CMA40" s="75"/>
      <c r="CMO40" s="75"/>
      <c r="CNC40" s="75"/>
      <c r="CNQ40" s="75"/>
      <c r="COE40" s="75"/>
      <c r="COS40" s="75"/>
      <c r="CPG40" s="75"/>
      <c r="CPU40" s="75"/>
      <c r="CQI40" s="75"/>
      <c r="CQW40" s="75"/>
      <c r="CRK40" s="75"/>
      <c r="CRY40" s="75"/>
      <c r="CSM40" s="75"/>
      <c r="CTA40" s="75"/>
      <c r="CTO40" s="75"/>
      <c r="CUC40" s="75"/>
      <c r="CUQ40" s="75"/>
      <c r="CVE40" s="75"/>
      <c r="CVS40" s="75"/>
      <c r="CWG40" s="75"/>
      <c r="CWU40" s="75"/>
      <c r="CXI40" s="75"/>
      <c r="CXW40" s="75"/>
      <c r="CYK40" s="75"/>
      <c r="CYY40" s="75"/>
      <c r="CZM40" s="75"/>
      <c r="DAA40" s="75"/>
      <c r="DAO40" s="75"/>
      <c r="DBC40" s="75"/>
      <c r="DBQ40" s="75"/>
      <c r="DCE40" s="75"/>
      <c r="DCS40" s="75"/>
      <c r="DDG40" s="75"/>
      <c r="DDU40" s="75"/>
      <c r="DEI40" s="75"/>
      <c r="DEW40" s="75"/>
      <c r="DFK40" s="75"/>
      <c r="DFY40" s="75"/>
      <c r="DGM40" s="75"/>
      <c r="DHA40" s="75"/>
      <c r="DHO40" s="75"/>
      <c r="DIC40" s="75"/>
      <c r="DIQ40" s="75"/>
      <c r="DJE40" s="75"/>
      <c r="DJS40" s="75"/>
      <c r="DKG40" s="75"/>
      <c r="DKU40" s="75"/>
      <c r="DLI40" s="75"/>
      <c r="DLW40" s="75"/>
      <c r="DMK40" s="75"/>
      <c r="DMY40" s="75"/>
      <c r="DNM40" s="75"/>
      <c r="DOA40" s="75"/>
      <c r="DOO40" s="75"/>
      <c r="DPC40" s="75"/>
      <c r="DPQ40" s="75"/>
      <c r="DQE40" s="75"/>
      <c r="DQS40" s="75"/>
      <c r="DRG40" s="75"/>
      <c r="DRU40" s="75"/>
      <c r="DSI40" s="75"/>
      <c r="DSW40" s="75"/>
      <c r="DTK40" s="75"/>
      <c r="DTY40" s="75"/>
      <c r="DUM40" s="75"/>
      <c r="DVA40" s="75"/>
      <c r="DVO40" s="75"/>
      <c r="DWC40" s="75"/>
      <c r="DWQ40" s="75"/>
      <c r="DXE40" s="75"/>
      <c r="DXS40" s="75"/>
      <c r="DYG40" s="75"/>
      <c r="DYU40" s="75"/>
      <c r="DZI40" s="75"/>
      <c r="DZW40" s="75"/>
      <c r="EAK40" s="75"/>
      <c r="EAY40" s="75"/>
      <c r="EBM40" s="75"/>
      <c r="ECA40" s="75"/>
      <c r="ECO40" s="75"/>
      <c r="EDC40" s="75"/>
      <c r="EDQ40" s="75"/>
      <c r="EEE40" s="75"/>
      <c r="EES40" s="75"/>
      <c r="EFG40" s="75"/>
      <c r="EFU40" s="75"/>
      <c r="EGI40" s="75"/>
      <c r="EGW40" s="75"/>
      <c r="EHK40" s="75"/>
      <c r="EHY40" s="75"/>
      <c r="EIM40" s="75"/>
      <c r="EJA40" s="75"/>
      <c r="EJO40" s="75"/>
      <c r="EKC40" s="75"/>
      <c r="EKQ40" s="75"/>
      <c r="ELE40" s="75"/>
      <c r="ELS40" s="75"/>
      <c r="EMG40" s="75"/>
      <c r="EMU40" s="75"/>
      <c r="ENI40" s="75"/>
      <c r="ENW40" s="75"/>
      <c r="EOK40" s="75"/>
      <c r="EOY40" s="75"/>
      <c r="EPM40" s="75"/>
      <c r="EQA40" s="75"/>
      <c r="EQO40" s="75"/>
      <c r="ERC40" s="75"/>
      <c r="ERQ40" s="75"/>
      <c r="ESE40" s="75"/>
      <c r="ESS40" s="75"/>
      <c r="ETG40" s="75"/>
      <c r="ETU40" s="75"/>
      <c r="EUI40" s="75"/>
      <c r="EUW40" s="75"/>
      <c r="EVK40" s="75"/>
      <c r="EVY40" s="75"/>
      <c r="EWM40" s="75"/>
      <c r="EXA40" s="75"/>
      <c r="EXO40" s="75"/>
      <c r="EYC40" s="75"/>
      <c r="EYQ40" s="75"/>
      <c r="EZE40" s="75"/>
      <c r="EZS40" s="75"/>
      <c r="FAG40" s="75"/>
      <c r="FAU40" s="75"/>
      <c r="FBI40" s="75"/>
      <c r="FBW40" s="75"/>
      <c r="FCK40" s="75"/>
      <c r="FCY40" s="75"/>
      <c r="FDM40" s="75"/>
      <c r="FEA40" s="75"/>
      <c r="FEO40" s="75"/>
      <c r="FFC40" s="75"/>
      <c r="FFQ40" s="75"/>
      <c r="FGE40" s="75"/>
      <c r="FGS40" s="75"/>
      <c r="FHG40" s="75"/>
      <c r="FHU40" s="75"/>
      <c r="FII40" s="75"/>
      <c r="FIW40" s="75"/>
      <c r="FJK40" s="75"/>
      <c r="FJY40" s="75"/>
      <c r="FKM40" s="75"/>
      <c r="FLA40" s="75"/>
      <c r="FLO40" s="75"/>
      <c r="FMC40" s="75"/>
      <c r="FMQ40" s="75"/>
      <c r="FNE40" s="75"/>
      <c r="FNS40" s="75"/>
      <c r="FOG40" s="75"/>
      <c r="FOU40" s="75"/>
      <c r="FPI40" s="75"/>
      <c r="FPW40" s="75"/>
      <c r="FQK40" s="75"/>
      <c r="FQY40" s="75"/>
      <c r="FRM40" s="75"/>
      <c r="FSA40" s="75"/>
      <c r="FSO40" s="75"/>
      <c r="FTC40" s="75"/>
      <c r="FTQ40" s="75"/>
      <c r="FUE40" s="75"/>
      <c r="FUS40" s="75"/>
      <c r="FVG40" s="75"/>
      <c r="FVU40" s="75"/>
      <c r="FWI40" s="75"/>
      <c r="FWW40" s="75"/>
      <c r="FXK40" s="75"/>
      <c r="FXY40" s="75"/>
      <c r="FYM40" s="75"/>
      <c r="FZA40" s="75"/>
      <c r="FZO40" s="75"/>
      <c r="GAC40" s="75"/>
      <c r="GAQ40" s="75"/>
      <c r="GBE40" s="75"/>
      <c r="GBS40" s="75"/>
      <c r="GCG40" s="75"/>
      <c r="GCU40" s="75"/>
      <c r="GDI40" s="75"/>
      <c r="GDW40" s="75"/>
      <c r="GEK40" s="75"/>
      <c r="GEY40" s="75"/>
      <c r="GFM40" s="75"/>
      <c r="GGA40" s="75"/>
      <c r="GGO40" s="75"/>
      <c r="GHC40" s="75"/>
      <c r="GHQ40" s="75"/>
      <c r="GIE40" s="75"/>
      <c r="GIS40" s="75"/>
      <c r="GJG40" s="75"/>
      <c r="GJU40" s="75"/>
      <c r="GKI40" s="75"/>
      <c r="GKW40" s="75"/>
      <c r="GLK40" s="75"/>
      <c r="GLY40" s="75"/>
      <c r="GMM40" s="75"/>
      <c r="GNA40" s="75"/>
      <c r="GNO40" s="75"/>
      <c r="GOC40" s="75"/>
      <c r="GOQ40" s="75"/>
      <c r="GPE40" s="75"/>
      <c r="GPS40" s="75"/>
      <c r="GQG40" s="75"/>
      <c r="GQU40" s="75"/>
      <c r="GRI40" s="75"/>
      <c r="GRW40" s="75"/>
      <c r="GSK40" s="75"/>
      <c r="GSY40" s="75"/>
      <c r="GTM40" s="75"/>
      <c r="GUA40" s="75"/>
      <c r="GUO40" s="75"/>
      <c r="GVC40" s="75"/>
      <c r="GVQ40" s="75"/>
      <c r="GWE40" s="75"/>
      <c r="GWS40" s="75"/>
      <c r="GXG40" s="75"/>
      <c r="GXU40" s="75"/>
      <c r="GYI40" s="75"/>
      <c r="GYW40" s="75"/>
      <c r="GZK40" s="75"/>
      <c r="GZY40" s="75"/>
      <c r="HAM40" s="75"/>
      <c r="HBA40" s="75"/>
      <c r="HBO40" s="75"/>
      <c r="HCC40" s="75"/>
      <c r="HCQ40" s="75"/>
      <c r="HDE40" s="75"/>
      <c r="HDS40" s="75"/>
      <c r="HEG40" s="75"/>
      <c r="HEU40" s="75"/>
      <c r="HFI40" s="75"/>
      <c r="HFW40" s="75"/>
      <c r="HGK40" s="75"/>
      <c r="HGY40" s="75"/>
      <c r="HHM40" s="75"/>
      <c r="HIA40" s="75"/>
      <c r="HIO40" s="75"/>
      <c r="HJC40" s="75"/>
      <c r="HJQ40" s="75"/>
      <c r="HKE40" s="75"/>
      <c r="HKS40" s="75"/>
      <c r="HLG40" s="75"/>
      <c r="HLU40" s="75"/>
      <c r="HMI40" s="75"/>
      <c r="HMW40" s="75"/>
      <c r="HNK40" s="75"/>
      <c r="HNY40" s="75"/>
      <c r="HOM40" s="75"/>
      <c r="HPA40" s="75"/>
      <c r="HPO40" s="75"/>
      <c r="HQC40" s="75"/>
      <c r="HQQ40" s="75"/>
      <c r="HRE40" s="75"/>
      <c r="HRS40" s="75"/>
      <c r="HSG40" s="75"/>
      <c r="HSU40" s="75"/>
      <c r="HTI40" s="75"/>
      <c r="HTW40" s="75"/>
      <c r="HUK40" s="75"/>
      <c r="HUY40" s="75"/>
      <c r="HVM40" s="75"/>
      <c r="HWA40" s="75"/>
      <c r="HWO40" s="75"/>
      <c r="HXC40" s="75"/>
      <c r="HXQ40" s="75"/>
      <c r="HYE40" s="75"/>
      <c r="HYS40" s="75"/>
      <c r="HZG40" s="75"/>
      <c r="HZU40" s="75"/>
      <c r="IAI40" s="75"/>
      <c r="IAW40" s="75"/>
      <c r="IBK40" s="75"/>
      <c r="IBY40" s="75"/>
      <c r="ICM40" s="75"/>
      <c r="IDA40" s="75"/>
      <c r="IDO40" s="75"/>
      <c r="IEC40" s="75"/>
      <c r="IEQ40" s="75"/>
      <c r="IFE40" s="75"/>
      <c r="IFS40" s="75"/>
      <c r="IGG40" s="75"/>
      <c r="IGU40" s="75"/>
      <c r="IHI40" s="75"/>
      <c r="IHW40" s="75"/>
      <c r="IIK40" s="75"/>
      <c r="IIY40" s="75"/>
      <c r="IJM40" s="75"/>
      <c r="IKA40" s="75"/>
      <c r="IKO40" s="75"/>
      <c r="ILC40" s="75"/>
      <c r="ILQ40" s="75"/>
      <c r="IME40" s="75"/>
      <c r="IMS40" s="75"/>
      <c r="ING40" s="75"/>
      <c r="INU40" s="75"/>
      <c r="IOI40" s="75"/>
      <c r="IOW40" s="75"/>
      <c r="IPK40" s="75"/>
      <c r="IPY40" s="75"/>
      <c r="IQM40" s="75"/>
      <c r="IRA40" s="75"/>
      <c r="IRO40" s="75"/>
      <c r="ISC40" s="75"/>
      <c r="ISQ40" s="75"/>
      <c r="ITE40" s="75"/>
      <c r="ITS40" s="75"/>
      <c r="IUG40" s="75"/>
      <c r="IUU40" s="75"/>
      <c r="IVI40" s="75"/>
      <c r="IVW40" s="75"/>
      <c r="IWK40" s="75"/>
      <c r="IWY40" s="75"/>
      <c r="IXM40" s="75"/>
      <c r="IYA40" s="75"/>
      <c r="IYO40" s="75"/>
      <c r="IZC40" s="75"/>
      <c r="IZQ40" s="75"/>
      <c r="JAE40" s="75"/>
      <c r="JAS40" s="75"/>
      <c r="JBG40" s="75"/>
      <c r="JBU40" s="75"/>
      <c r="JCI40" s="75"/>
      <c r="JCW40" s="75"/>
      <c r="JDK40" s="75"/>
      <c r="JDY40" s="75"/>
      <c r="JEM40" s="75"/>
      <c r="JFA40" s="75"/>
      <c r="JFO40" s="75"/>
      <c r="JGC40" s="75"/>
      <c r="JGQ40" s="75"/>
      <c r="JHE40" s="75"/>
      <c r="JHS40" s="75"/>
      <c r="JIG40" s="75"/>
      <c r="JIU40" s="75"/>
      <c r="JJI40" s="75"/>
      <c r="JJW40" s="75"/>
      <c r="JKK40" s="75"/>
      <c r="JKY40" s="75"/>
      <c r="JLM40" s="75"/>
      <c r="JMA40" s="75"/>
      <c r="JMO40" s="75"/>
      <c r="JNC40" s="75"/>
      <c r="JNQ40" s="75"/>
      <c r="JOE40" s="75"/>
      <c r="JOS40" s="75"/>
      <c r="JPG40" s="75"/>
      <c r="JPU40" s="75"/>
      <c r="JQI40" s="75"/>
      <c r="JQW40" s="75"/>
      <c r="JRK40" s="75"/>
      <c r="JRY40" s="75"/>
      <c r="JSM40" s="75"/>
      <c r="JTA40" s="75"/>
      <c r="JTO40" s="75"/>
      <c r="JUC40" s="75"/>
      <c r="JUQ40" s="75"/>
      <c r="JVE40" s="75"/>
      <c r="JVS40" s="75"/>
      <c r="JWG40" s="75"/>
      <c r="JWU40" s="75"/>
      <c r="JXI40" s="75"/>
      <c r="JXW40" s="75"/>
      <c r="JYK40" s="75"/>
      <c r="JYY40" s="75"/>
      <c r="JZM40" s="75"/>
      <c r="KAA40" s="75"/>
      <c r="KAO40" s="75"/>
      <c r="KBC40" s="75"/>
      <c r="KBQ40" s="75"/>
      <c r="KCE40" s="75"/>
      <c r="KCS40" s="75"/>
      <c r="KDG40" s="75"/>
      <c r="KDU40" s="75"/>
      <c r="KEI40" s="75"/>
      <c r="KEW40" s="75"/>
      <c r="KFK40" s="75"/>
      <c r="KFY40" s="75"/>
      <c r="KGM40" s="75"/>
      <c r="KHA40" s="75"/>
      <c r="KHO40" s="75"/>
      <c r="KIC40" s="75"/>
      <c r="KIQ40" s="75"/>
      <c r="KJE40" s="75"/>
      <c r="KJS40" s="75"/>
      <c r="KKG40" s="75"/>
      <c r="KKU40" s="75"/>
      <c r="KLI40" s="75"/>
      <c r="KLW40" s="75"/>
      <c r="KMK40" s="75"/>
      <c r="KMY40" s="75"/>
      <c r="KNM40" s="75"/>
      <c r="KOA40" s="75"/>
      <c r="KOO40" s="75"/>
      <c r="KPC40" s="75"/>
      <c r="KPQ40" s="75"/>
      <c r="KQE40" s="75"/>
      <c r="KQS40" s="75"/>
      <c r="KRG40" s="75"/>
      <c r="KRU40" s="75"/>
      <c r="KSI40" s="75"/>
      <c r="KSW40" s="75"/>
      <c r="KTK40" s="75"/>
      <c r="KTY40" s="75"/>
      <c r="KUM40" s="75"/>
      <c r="KVA40" s="75"/>
      <c r="KVO40" s="75"/>
      <c r="KWC40" s="75"/>
      <c r="KWQ40" s="75"/>
      <c r="KXE40" s="75"/>
      <c r="KXS40" s="75"/>
      <c r="KYG40" s="75"/>
      <c r="KYU40" s="75"/>
      <c r="KZI40" s="75"/>
      <c r="KZW40" s="75"/>
      <c r="LAK40" s="75"/>
      <c r="LAY40" s="75"/>
      <c r="LBM40" s="75"/>
      <c r="LCA40" s="75"/>
      <c r="LCO40" s="75"/>
      <c r="LDC40" s="75"/>
      <c r="LDQ40" s="75"/>
      <c r="LEE40" s="75"/>
      <c r="LES40" s="75"/>
      <c r="LFG40" s="75"/>
      <c r="LFU40" s="75"/>
      <c r="LGI40" s="75"/>
      <c r="LGW40" s="75"/>
      <c r="LHK40" s="75"/>
      <c r="LHY40" s="75"/>
      <c r="LIM40" s="75"/>
      <c r="LJA40" s="75"/>
      <c r="LJO40" s="75"/>
      <c r="LKC40" s="75"/>
      <c r="LKQ40" s="75"/>
      <c r="LLE40" s="75"/>
      <c r="LLS40" s="75"/>
      <c r="LMG40" s="75"/>
      <c r="LMU40" s="75"/>
      <c r="LNI40" s="75"/>
      <c r="LNW40" s="75"/>
      <c r="LOK40" s="75"/>
      <c r="LOY40" s="75"/>
      <c r="LPM40" s="75"/>
      <c r="LQA40" s="75"/>
      <c r="LQO40" s="75"/>
      <c r="LRC40" s="75"/>
      <c r="LRQ40" s="75"/>
      <c r="LSE40" s="75"/>
      <c r="LSS40" s="75"/>
      <c r="LTG40" s="75"/>
      <c r="LTU40" s="75"/>
      <c r="LUI40" s="75"/>
      <c r="LUW40" s="75"/>
      <c r="LVK40" s="75"/>
      <c r="LVY40" s="75"/>
      <c r="LWM40" s="75"/>
      <c r="LXA40" s="75"/>
      <c r="LXO40" s="75"/>
      <c r="LYC40" s="75"/>
      <c r="LYQ40" s="75"/>
      <c r="LZE40" s="75"/>
      <c r="LZS40" s="75"/>
      <c r="MAG40" s="75"/>
      <c r="MAU40" s="75"/>
      <c r="MBI40" s="75"/>
      <c r="MBW40" s="75"/>
      <c r="MCK40" s="75"/>
      <c r="MCY40" s="75"/>
      <c r="MDM40" s="75"/>
      <c r="MEA40" s="75"/>
      <c r="MEO40" s="75"/>
      <c r="MFC40" s="75"/>
      <c r="MFQ40" s="75"/>
      <c r="MGE40" s="75"/>
      <c r="MGS40" s="75"/>
      <c r="MHG40" s="75"/>
      <c r="MHU40" s="75"/>
      <c r="MII40" s="75"/>
      <c r="MIW40" s="75"/>
      <c r="MJK40" s="75"/>
      <c r="MJY40" s="75"/>
      <c r="MKM40" s="75"/>
      <c r="MLA40" s="75"/>
      <c r="MLO40" s="75"/>
      <c r="MMC40" s="75"/>
      <c r="MMQ40" s="75"/>
      <c r="MNE40" s="75"/>
      <c r="MNS40" s="75"/>
      <c r="MOG40" s="75"/>
      <c r="MOU40" s="75"/>
      <c r="MPI40" s="75"/>
      <c r="MPW40" s="75"/>
      <c r="MQK40" s="75"/>
      <c r="MQY40" s="75"/>
      <c r="MRM40" s="75"/>
      <c r="MSA40" s="75"/>
      <c r="MSO40" s="75"/>
      <c r="MTC40" s="75"/>
      <c r="MTQ40" s="75"/>
      <c r="MUE40" s="75"/>
      <c r="MUS40" s="75"/>
      <c r="MVG40" s="75"/>
      <c r="MVU40" s="75"/>
      <c r="MWI40" s="75"/>
      <c r="MWW40" s="75"/>
      <c r="MXK40" s="75"/>
      <c r="MXY40" s="75"/>
      <c r="MYM40" s="75"/>
      <c r="MZA40" s="75"/>
      <c r="MZO40" s="75"/>
      <c r="NAC40" s="75"/>
      <c r="NAQ40" s="75"/>
      <c r="NBE40" s="75"/>
      <c r="NBS40" s="75"/>
      <c r="NCG40" s="75"/>
      <c r="NCU40" s="75"/>
      <c r="NDI40" s="75"/>
      <c r="NDW40" s="75"/>
      <c r="NEK40" s="75"/>
      <c r="NEY40" s="75"/>
      <c r="NFM40" s="75"/>
      <c r="NGA40" s="75"/>
      <c r="NGO40" s="75"/>
      <c r="NHC40" s="75"/>
      <c r="NHQ40" s="75"/>
      <c r="NIE40" s="75"/>
      <c r="NIS40" s="75"/>
      <c r="NJG40" s="75"/>
      <c r="NJU40" s="75"/>
      <c r="NKI40" s="75"/>
      <c r="NKW40" s="75"/>
      <c r="NLK40" s="75"/>
      <c r="NLY40" s="75"/>
      <c r="NMM40" s="75"/>
      <c r="NNA40" s="75"/>
      <c r="NNO40" s="75"/>
      <c r="NOC40" s="75"/>
      <c r="NOQ40" s="75"/>
      <c r="NPE40" s="75"/>
      <c r="NPS40" s="75"/>
      <c r="NQG40" s="75"/>
      <c r="NQU40" s="75"/>
      <c r="NRI40" s="75"/>
      <c r="NRW40" s="75"/>
      <c r="NSK40" s="75"/>
      <c r="NSY40" s="75"/>
      <c r="NTM40" s="75"/>
      <c r="NUA40" s="75"/>
      <c r="NUO40" s="75"/>
      <c r="NVC40" s="75"/>
      <c r="NVQ40" s="75"/>
      <c r="NWE40" s="75"/>
      <c r="NWS40" s="75"/>
      <c r="NXG40" s="75"/>
      <c r="NXU40" s="75"/>
      <c r="NYI40" s="75"/>
      <c r="NYW40" s="75"/>
      <c r="NZK40" s="75"/>
      <c r="NZY40" s="75"/>
      <c r="OAM40" s="75"/>
      <c r="OBA40" s="75"/>
      <c r="OBO40" s="75"/>
      <c r="OCC40" s="75"/>
      <c r="OCQ40" s="75"/>
      <c r="ODE40" s="75"/>
      <c r="ODS40" s="75"/>
      <c r="OEG40" s="75"/>
      <c r="OEU40" s="75"/>
      <c r="OFI40" s="75"/>
      <c r="OFW40" s="75"/>
      <c r="OGK40" s="75"/>
      <c r="OGY40" s="75"/>
      <c r="OHM40" s="75"/>
      <c r="OIA40" s="75"/>
      <c r="OIO40" s="75"/>
      <c r="OJC40" s="75"/>
      <c r="OJQ40" s="75"/>
      <c r="OKE40" s="75"/>
      <c r="OKS40" s="75"/>
      <c r="OLG40" s="75"/>
      <c r="OLU40" s="75"/>
      <c r="OMI40" s="75"/>
      <c r="OMW40" s="75"/>
      <c r="ONK40" s="75"/>
      <c r="ONY40" s="75"/>
      <c r="OOM40" s="75"/>
      <c r="OPA40" s="75"/>
      <c r="OPO40" s="75"/>
      <c r="OQC40" s="75"/>
      <c r="OQQ40" s="75"/>
      <c r="ORE40" s="75"/>
      <c r="ORS40" s="75"/>
      <c r="OSG40" s="75"/>
      <c r="OSU40" s="75"/>
      <c r="OTI40" s="75"/>
      <c r="OTW40" s="75"/>
      <c r="OUK40" s="75"/>
      <c r="OUY40" s="75"/>
      <c r="OVM40" s="75"/>
      <c r="OWA40" s="75"/>
      <c r="OWO40" s="75"/>
      <c r="OXC40" s="75"/>
      <c r="OXQ40" s="75"/>
      <c r="OYE40" s="75"/>
      <c r="OYS40" s="75"/>
      <c r="OZG40" s="75"/>
      <c r="OZU40" s="75"/>
      <c r="PAI40" s="75"/>
      <c r="PAW40" s="75"/>
      <c r="PBK40" s="75"/>
      <c r="PBY40" s="75"/>
      <c r="PCM40" s="75"/>
      <c r="PDA40" s="75"/>
      <c r="PDO40" s="75"/>
      <c r="PEC40" s="75"/>
      <c r="PEQ40" s="75"/>
      <c r="PFE40" s="75"/>
      <c r="PFS40" s="75"/>
      <c r="PGG40" s="75"/>
      <c r="PGU40" s="75"/>
      <c r="PHI40" s="75"/>
      <c r="PHW40" s="75"/>
      <c r="PIK40" s="75"/>
      <c r="PIY40" s="75"/>
      <c r="PJM40" s="75"/>
      <c r="PKA40" s="75"/>
      <c r="PKO40" s="75"/>
      <c r="PLC40" s="75"/>
      <c r="PLQ40" s="75"/>
      <c r="PME40" s="75"/>
      <c r="PMS40" s="75"/>
      <c r="PNG40" s="75"/>
      <c r="PNU40" s="75"/>
      <c r="POI40" s="75"/>
      <c r="POW40" s="75"/>
      <c r="PPK40" s="75"/>
      <c r="PPY40" s="75"/>
      <c r="PQM40" s="75"/>
      <c r="PRA40" s="75"/>
      <c r="PRO40" s="75"/>
      <c r="PSC40" s="75"/>
      <c r="PSQ40" s="75"/>
      <c r="PTE40" s="75"/>
      <c r="PTS40" s="75"/>
      <c r="PUG40" s="75"/>
      <c r="PUU40" s="75"/>
      <c r="PVI40" s="75"/>
      <c r="PVW40" s="75"/>
      <c r="PWK40" s="75"/>
      <c r="PWY40" s="75"/>
      <c r="PXM40" s="75"/>
      <c r="PYA40" s="75"/>
      <c r="PYO40" s="75"/>
      <c r="PZC40" s="75"/>
      <c r="PZQ40" s="75"/>
      <c r="QAE40" s="75"/>
      <c r="QAS40" s="75"/>
      <c r="QBG40" s="75"/>
      <c r="QBU40" s="75"/>
      <c r="QCI40" s="75"/>
      <c r="QCW40" s="75"/>
      <c r="QDK40" s="75"/>
      <c r="QDY40" s="75"/>
      <c r="QEM40" s="75"/>
      <c r="QFA40" s="75"/>
      <c r="QFO40" s="75"/>
      <c r="QGC40" s="75"/>
      <c r="QGQ40" s="75"/>
      <c r="QHE40" s="75"/>
      <c r="QHS40" s="75"/>
      <c r="QIG40" s="75"/>
      <c r="QIU40" s="75"/>
      <c r="QJI40" s="75"/>
      <c r="QJW40" s="75"/>
      <c r="QKK40" s="75"/>
      <c r="QKY40" s="75"/>
      <c r="QLM40" s="75"/>
      <c r="QMA40" s="75"/>
      <c r="QMO40" s="75"/>
      <c r="QNC40" s="75"/>
      <c r="QNQ40" s="75"/>
      <c r="QOE40" s="75"/>
      <c r="QOS40" s="75"/>
      <c r="QPG40" s="75"/>
      <c r="QPU40" s="75"/>
      <c r="QQI40" s="75"/>
      <c r="QQW40" s="75"/>
      <c r="QRK40" s="75"/>
      <c r="QRY40" s="75"/>
      <c r="QSM40" s="75"/>
      <c r="QTA40" s="75"/>
      <c r="QTO40" s="75"/>
      <c r="QUC40" s="75"/>
      <c r="QUQ40" s="75"/>
      <c r="QVE40" s="75"/>
      <c r="QVS40" s="75"/>
      <c r="QWG40" s="75"/>
      <c r="QWU40" s="75"/>
      <c r="QXI40" s="75"/>
      <c r="QXW40" s="75"/>
      <c r="QYK40" s="75"/>
      <c r="QYY40" s="75"/>
      <c r="QZM40" s="75"/>
      <c r="RAA40" s="75"/>
      <c r="RAO40" s="75"/>
      <c r="RBC40" s="75"/>
      <c r="RBQ40" s="75"/>
      <c r="RCE40" s="75"/>
      <c r="RCS40" s="75"/>
      <c r="RDG40" s="75"/>
      <c r="RDU40" s="75"/>
      <c r="REI40" s="75"/>
      <c r="REW40" s="75"/>
      <c r="RFK40" s="75"/>
      <c r="RFY40" s="75"/>
      <c r="RGM40" s="75"/>
      <c r="RHA40" s="75"/>
      <c r="RHO40" s="75"/>
      <c r="RIC40" s="75"/>
      <c r="RIQ40" s="75"/>
      <c r="RJE40" s="75"/>
      <c r="RJS40" s="75"/>
      <c r="RKG40" s="75"/>
      <c r="RKU40" s="75"/>
      <c r="RLI40" s="75"/>
      <c r="RLW40" s="75"/>
      <c r="RMK40" s="75"/>
      <c r="RMY40" s="75"/>
      <c r="RNM40" s="75"/>
      <c r="ROA40" s="75"/>
      <c r="ROO40" s="75"/>
      <c r="RPC40" s="75"/>
      <c r="RPQ40" s="75"/>
      <c r="RQE40" s="75"/>
      <c r="RQS40" s="75"/>
      <c r="RRG40" s="75"/>
      <c r="RRU40" s="75"/>
      <c r="RSI40" s="75"/>
      <c r="RSW40" s="75"/>
      <c r="RTK40" s="75"/>
      <c r="RTY40" s="75"/>
      <c r="RUM40" s="75"/>
      <c r="RVA40" s="75"/>
      <c r="RVO40" s="75"/>
      <c r="RWC40" s="75"/>
      <c r="RWQ40" s="75"/>
      <c r="RXE40" s="75"/>
      <c r="RXS40" s="75"/>
      <c r="RYG40" s="75"/>
      <c r="RYU40" s="75"/>
      <c r="RZI40" s="75"/>
      <c r="RZW40" s="75"/>
      <c r="SAK40" s="75"/>
      <c r="SAY40" s="75"/>
      <c r="SBM40" s="75"/>
      <c r="SCA40" s="75"/>
      <c r="SCO40" s="75"/>
      <c r="SDC40" s="75"/>
      <c r="SDQ40" s="75"/>
      <c r="SEE40" s="75"/>
      <c r="SES40" s="75"/>
      <c r="SFG40" s="75"/>
      <c r="SFU40" s="75"/>
      <c r="SGI40" s="75"/>
      <c r="SGW40" s="75"/>
      <c r="SHK40" s="75"/>
      <c r="SHY40" s="75"/>
      <c r="SIM40" s="75"/>
      <c r="SJA40" s="75"/>
      <c r="SJO40" s="75"/>
      <c r="SKC40" s="75"/>
      <c r="SKQ40" s="75"/>
      <c r="SLE40" s="75"/>
      <c r="SLS40" s="75"/>
      <c r="SMG40" s="75"/>
      <c r="SMU40" s="75"/>
      <c r="SNI40" s="75"/>
      <c r="SNW40" s="75"/>
      <c r="SOK40" s="75"/>
      <c r="SOY40" s="75"/>
      <c r="SPM40" s="75"/>
      <c r="SQA40" s="75"/>
      <c r="SQO40" s="75"/>
      <c r="SRC40" s="75"/>
      <c r="SRQ40" s="75"/>
      <c r="SSE40" s="75"/>
      <c r="SSS40" s="75"/>
      <c r="STG40" s="75"/>
      <c r="STU40" s="75"/>
      <c r="SUI40" s="75"/>
      <c r="SUW40" s="75"/>
      <c r="SVK40" s="75"/>
      <c r="SVY40" s="75"/>
      <c r="SWM40" s="75"/>
      <c r="SXA40" s="75"/>
      <c r="SXO40" s="75"/>
      <c r="SYC40" s="75"/>
      <c r="SYQ40" s="75"/>
      <c r="SZE40" s="75"/>
      <c r="SZS40" s="75"/>
      <c r="TAG40" s="75"/>
      <c r="TAU40" s="75"/>
      <c r="TBI40" s="75"/>
      <c r="TBW40" s="75"/>
      <c r="TCK40" s="75"/>
      <c r="TCY40" s="75"/>
      <c r="TDM40" s="75"/>
      <c r="TEA40" s="75"/>
      <c r="TEO40" s="75"/>
      <c r="TFC40" s="75"/>
      <c r="TFQ40" s="75"/>
      <c r="TGE40" s="75"/>
      <c r="TGS40" s="75"/>
      <c r="THG40" s="75"/>
      <c r="THU40" s="75"/>
      <c r="TII40" s="75"/>
      <c r="TIW40" s="75"/>
      <c r="TJK40" s="75"/>
      <c r="TJY40" s="75"/>
      <c r="TKM40" s="75"/>
      <c r="TLA40" s="75"/>
      <c r="TLO40" s="75"/>
      <c r="TMC40" s="75"/>
      <c r="TMQ40" s="75"/>
      <c r="TNE40" s="75"/>
      <c r="TNS40" s="75"/>
      <c r="TOG40" s="75"/>
      <c r="TOU40" s="75"/>
      <c r="TPI40" s="75"/>
      <c r="TPW40" s="75"/>
      <c r="TQK40" s="75"/>
      <c r="TQY40" s="75"/>
      <c r="TRM40" s="75"/>
      <c r="TSA40" s="75"/>
      <c r="TSO40" s="75"/>
      <c r="TTC40" s="75"/>
      <c r="TTQ40" s="75"/>
      <c r="TUE40" s="75"/>
      <c r="TUS40" s="75"/>
      <c r="TVG40" s="75"/>
      <c r="TVU40" s="75"/>
      <c r="TWI40" s="75"/>
      <c r="TWW40" s="75"/>
      <c r="TXK40" s="75"/>
      <c r="TXY40" s="75"/>
      <c r="TYM40" s="75"/>
      <c r="TZA40" s="75"/>
      <c r="TZO40" s="75"/>
      <c r="UAC40" s="75"/>
      <c r="UAQ40" s="75"/>
      <c r="UBE40" s="75"/>
      <c r="UBS40" s="75"/>
      <c r="UCG40" s="75"/>
      <c r="UCU40" s="75"/>
      <c r="UDI40" s="75"/>
      <c r="UDW40" s="75"/>
      <c r="UEK40" s="75"/>
      <c r="UEY40" s="75"/>
      <c r="UFM40" s="75"/>
      <c r="UGA40" s="75"/>
      <c r="UGO40" s="75"/>
      <c r="UHC40" s="75"/>
      <c r="UHQ40" s="75"/>
      <c r="UIE40" s="75"/>
      <c r="UIS40" s="75"/>
      <c r="UJG40" s="75"/>
      <c r="UJU40" s="75"/>
      <c r="UKI40" s="75"/>
      <c r="UKW40" s="75"/>
      <c r="ULK40" s="75"/>
      <c r="ULY40" s="75"/>
      <c r="UMM40" s="75"/>
      <c r="UNA40" s="75"/>
      <c r="UNO40" s="75"/>
      <c r="UOC40" s="75"/>
      <c r="UOQ40" s="75"/>
      <c r="UPE40" s="75"/>
      <c r="UPS40" s="75"/>
      <c r="UQG40" s="75"/>
      <c r="UQU40" s="75"/>
      <c r="URI40" s="75"/>
      <c r="URW40" s="75"/>
      <c r="USK40" s="75"/>
      <c r="USY40" s="75"/>
      <c r="UTM40" s="75"/>
      <c r="UUA40" s="75"/>
      <c r="UUO40" s="75"/>
      <c r="UVC40" s="75"/>
      <c r="UVQ40" s="75"/>
      <c r="UWE40" s="75"/>
      <c r="UWS40" s="75"/>
      <c r="UXG40" s="75"/>
      <c r="UXU40" s="75"/>
      <c r="UYI40" s="75"/>
      <c r="UYW40" s="75"/>
      <c r="UZK40" s="75"/>
      <c r="UZY40" s="75"/>
      <c r="VAM40" s="75"/>
      <c r="VBA40" s="75"/>
      <c r="VBO40" s="75"/>
      <c r="VCC40" s="75"/>
      <c r="VCQ40" s="75"/>
      <c r="VDE40" s="75"/>
      <c r="VDS40" s="75"/>
      <c r="VEG40" s="75"/>
      <c r="VEU40" s="75"/>
      <c r="VFI40" s="75"/>
      <c r="VFW40" s="75"/>
      <c r="VGK40" s="75"/>
      <c r="VGY40" s="75"/>
      <c r="VHM40" s="75"/>
      <c r="VIA40" s="75"/>
      <c r="VIO40" s="75"/>
      <c r="VJC40" s="75"/>
      <c r="VJQ40" s="75"/>
      <c r="VKE40" s="75"/>
      <c r="VKS40" s="75"/>
      <c r="VLG40" s="75"/>
      <c r="VLU40" s="75"/>
      <c r="VMI40" s="75"/>
      <c r="VMW40" s="75"/>
      <c r="VNK40" s="75"/>
      <c r="VNY40" s="75"/>
      <c r="VOM40" s="75"/>
      <c r="VPA40" s="75"/>
      <c r="VPO40" s="75"/>
      <c r="VQC40" s="75"/>
      <c r="VQQ40" s="75"/>
      <c r="VRE40" s="75"/>
      <c r="VRS40" s="75"/>
      <c r="VSG40" s="75"/>
      <c r="VSU40" s="75"/>
      <c r="VTI40" s="75"/>
      <c r="VTW40" s="75"/>
      <c r="VUK40" s="75"/>
      <c r="VUY40" s="75"/>
      <c r="VVM40" s="75"/>
      <c r="VWA40" s="75"/>
      <c r="VWO40" s="75"/>
      <c r="VXC40" s="75"/>
      <c r="VXQ40" s="75"/>
      <c r="VYE40" s="75"/>
      <c r="VYS40" s="75"/>
      <c r="VZG40" s="75"/>
      <c r="VZU40" s="75"/>
      <c r="WAI40" s="75"/>
      <c r="WAW40" s="75"/>
      <c r="WBK40" s="75"/>
      <c r="WBY40" s="75"/>
      <c r="WCM40" s="75"/>
      <c r="WDA40" s="75"/>
      <c r="WDO40" s="75"/>
      <c r="WEC40" s="75"/>
      <c r="WEQ40" s="75"/>
      <c r="WFE40" s="75"/>
      <c r="WFS40" s="75"/>
      <c r="WGG40" s="75"/>
      <c r="WGU40" s="75"/>
      <c r="WHI40" s="75"/>
      <c r="WHW40" s="75"/>
      <c r="WIK40" s="75"/>
      <c r="WIY40" s="75"/>
      <c r="WJM40" s="75"/>
      <c r="WKA40" s="75"/>
      <c r="WKO40" s="75"/>
      <c r="WLC40" s="75"/>
      <c r="WLQ40" s="75"/>
      <c r="WME40" s="75"/>
      <c r="WMS40" s="75"/>
      <c r="WNG40" s="75"/>
      <c r="WNU40" s="75"/>
      <c r="WOI40" s="75"/>
      <c r="WOW40" s="75"/>
      <c r="WPK40" s="75"/>
      <c r="WPY40" s="75"/>
      <c r="WQM40" s="75"/>
      <c r="WRA40" s="75"/>
      <c r="WRO40" s="75"/>
      <c r="WSC40" s="75"/>
      <c r="WSQ40" s="75"/>
      <c r="WTE40" s="75"/>
      <c r="WTS40" s="75"/>
      <c r="WUG40" s="75"/>
      <c r="WUU40" s="75"/>
      <c r="WVI40" s="75"/>
      <c r="WVW40" s="75"/>
      <c r="WWK40" s="75"/>
      <c r="WWY40" s="75"/>
      <c r="WXM40" s="75"/>
      <c r="WYA40" s="75"/>
      <c r="WYO40" s="75"/>
      <c r="WZC40" s="75"/>
      <c r="WZQ40" s="75"/>
      <c r="XAE40" s="75"/>
      <c r="XAS40" s="75"/>
      <c r="XBG40" s="75"/>
      <c r="XBU40" s="75"/>
      <c r="XCI40" s="75"/>
      <c r="XCW40" s="75"/>
      <c r="XDK40" s="75"/>
      <c r="XDY40" s="75"/>
      <c r="XEM40" s="75"/>
      <c r="XFA40" s="75"/>
    </row>
    <row r="41" spans="1:1023 1037:2045 2059:3067 3081:4089 4103:5111 5125:6133 6147:7155 7169:8191 8205:9213 9227:10235 10249:11257 11271:12279 12293:13301 13315:14323 14337:15359 15373:16381" s="74" customFormat="1" x14ac:dyDescent="0.2">
      <c r="A41" s="163" t="s">
        <v>53</v>
      </c>
      <c r="B41" s="88" t="e">
        <f>B50-B49</f>
        <v>#REF!</v>
      </c>
      <c r="C41" s="88" t="e">
        <f t="shared" ref="C41:BE41" si="4">C50-C49</f>
        <v>#REF!</v>
      </c>
      <c r="D41" s="88">
        <f t="shared" si="4"/>
        <v>1160.3515835107651</v>
      </c>
      <c r="E41" s="88">
        <f t="shared" si="4"/>
        <v>1161.9366089523851</v>
      </c>
      <c r="F41" s="88">
        <f t="shared" si="4"/>
        <v>1058.8657989457588</v>
      </c>
      <c r="G41" s="88">
        <f t="shared" si="4"/>
        <v>596.18808343895034</v>
      </c>
      <c r="H41" s="88">
        <f t="shared" si="4"/>
        <v>974.70860421577027</v>
      </c>
      <c r="I41" s="88">
        <f t="shared" si="4"/>
        <v>1073.9548343202364</v>
      </c>
      <c r="J41" s="88">
        <f t="shared" si="4"/>
        <v>1190.8575364318122</v>
      </c>
      <c r="K41" s="88">
        <f t="shared" si="4"/>
        <v>939.90299895082171</v>
      </c>
      <c r="L41" s="88">
        <f t="shared" si="4"/>
        <v>1110.1473891761543</v>
      </c>
      <c r="M41" s="88">
        <f t="shared" si="4"/>
        <v>726.96031514089282</v>
      </c>
      <c r="N41" s="88">
        <f t="shared" si="4"/>
        <v>717.06855174308021</v>
      </c>
      <c r="O41" s="88">
        <f t="shared" si="4"/>
        <v>661.57517430029384</v>
      </c>
      <c r="P41" s="88">
        <f t="shared" si="4"/>
        <v>1036.0235193124263</v>
      </c>
      <c r="Q41" s="88">
        <f t="shared" si="4"/>
        <v>937.81758346992501</v>
      </c>
      <c r="R41" s="88">
        <f t="shared" si="4"/>
        <v>1058.7471623021593</v>
      </c>
      <c r="S41" s="88">
        <f t="shared" si="4"/>
        <v>861.50812358622716</v>
      </c>
      <c r="T41" s="88">
        <f t="shared" si="4"/>
        <v>732.23448574701797</v>
      </c>
      <c r="U41" s="88">
        <f t="shared" si="4"/>
        <v>508.19119386656894</v>
      </c>
      <c r="V41" s="88">
        <f t="shared" si="4"/>
        <v>755.16282663113452</v>
      </c>
      <c r="W41" s="88">
        <f t="shared" si="4"/>
        <v>749.84419971741045</v>
      </c>
      <c r="X41" s="88">
        <f t="shared" si="4"/>
        <v>317.87421223197271</v>
      </c>
      <c r="Y41" s="88">
        <f t="shared" si="4"/>
        <v>758.62566008072645</v>
      </c>
      <c r="Z41" s="88">
        <f t="shared" si="4"/>
        <v>1585.5658432944838</v>
      </c>
      <c r="AA41" s="88">
        <f t="shared" si="4"/>
        <v>2250.6968786094749</v>
      </c>
      <c r="AB41" s="88">
        <f t="shared" si="4"/>
        <v>2900.7799961129385</v>
      </c>
      <c r="AC41" s="164">
        <f t="shared" si="4"/>
        <v>2408.8059116498407</v>
      </c>
      <c r="AD41" s="164">
        <f t="shared" si="4"/>
        <v>2277.6794261634095</v>
      </c>
      <c r="AE41" s="164">
        <f t="shared" si="4"/>
        <v>3471.7709726865251</v>
      </c>
      <c r="AF41" s="164">
        <f t="shared" si="4"/>
        <v>4318.7605850799555</v>
      </c>
      <c r="AG41" s="164">
        <f t="shared" si="4"/>
        <v>8002.7032703266486</v>
      </c>
      <c r="AH41" s="164">
        <f t="shared" si="4"/>
        <v>9531.8635124671709</v>
      </c>
      <c r="AI41" s="164">
        <f t="shared" si="4"/>
        <v>9871.1287455317688</v>
      </c>
      <c r="AJ41" s="164">
        <f t="shared" si="4"/>
        <v>9979.7959264372184</v>
      </c>
      <c r="AK41" s="164">
        <f t="shared" si="4"/>
        <v>8822.9264672789541</v>
      </c>
      <c r="AL41" s="164">
        <f t="shared" si="4"/>
        <v>8165.2567192759379</v>
      </c>
      <c r="AM41" s="164">
        <f t="shared" si="4"/>
        <v>8265.076510871706</v>
      </c>
      <c r="AN41" s="164">
        <f t="shared" si="4"/>
        <v>8411.2390345361709</v>
      </c>
      <c r="AO41" s="164">
        <f t="shared" si="4"/>
        <v>8478.462330995153</v>
      </c>
      <c r="AP41" s="164">
        <f t="shared" si="4"/>
        <v>8772.5893078458212</v>
      </c>
      <c r="AQ41" s="164">
        <f t="shared" si="4"/>
        <v>18362.543758505148</v>
      </c>
      <c r="AR41" s="164">
        <f t="shared" si="4"/>
        <v>18978.366029140114</v>
      </c>
      <c r="AS41" s="164">
        <f t="shared" si="4"/>
        <v>19757.316981065807</v>
      </c>
      <c r="AT41" s="164">
        <f t="shared" si="4"/>
        <v>20041.084915909829</v>
      </c>
      <c r="AU41" s="164">
        <f t="shared" si="4"/>
        <v>20400.295053916809</v>
      </c>
      <c r="AV41" s="164">
        <f t="shared" si="4"/>
        <v>20762.378668095989</v>
      </c>
      <c r="AW41" s="164">
        <f t="shared" si="4"/>
        <v>21186.76465785837</v>
      </c>
      <c r="AX41" s="164">
        <f t="shared" si="4"/>
        <v>21925.283972126217</v>
      </c>
      <c r="AY41" s="164">
        <f t="shared" si="4"/>
        <v>22159.415012671572</v>
      </c>
      <c r="AZ41" s="164">
        <f t="shared" si="4"/>
        <v>22722.439843308472</v>
      </c>
      <c r="BA41" s="164">
        <f t="shared" si="4"/>
        <v>22929.624573467561</v>
      </c>
      <c r="BB41" s="164">
        <f t="shared" si="4"/>
        <v>23474.472850443311</v>
      </c>
      <c r="BC41" s="164">
        <f t="shared" si="4"/>
        <v>23972.603358462518</v>
      </c>
      <c r="BD41" s="164">
        <f t="shared" si="4"/>
        <v>24137.931941805815</v>
      </c>
      <c r="BE41" s="164">
        <f t="shared" si="4"/>
        <v>24702.279188659435</v>
      </c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Y41" s="75"/>
      <c r="FM41" s="75"/>
      <c r="GA41" s="75"/>
      <c r="GO41" s="75"/>
      <c r="HC41" s="75"/>
      <c r="HQ41" s="75"/>
      <c r="IE41" s="75"/>
      <c r="IS41" s="75"/>
      <c r="JG41" s="75"/>
      <c r="JU41" s="75"/>
      <c r="KI41" s="75"/>
      <c r="KW41" s="75"/>
      <c r="LK41" s="75"/>
      <c r="LY41" s="75"/>
      <c r="MM41" s="75"/>
      <c r="NA41" s="75"/>
      <c r="NO41" s="75"/>
      <c r="OC41" s="75"/>
      <c r="OQ41" s="75"/>
      <c r="PE41" s="75"/>
      <c r="PS41" s="75"/>
      <c r="QG41" s="75"/>
      <c r="QU41" s="75"/>
      <c r="RI41" s="75"/>
      <c r="RW41" s="75"/>
      <c r="SK41" s="75"/>
      <c r="SY41" s="75"/>
      <c r="TM41" s="75"/>
      <c r="UA41" s="75"/>
      <c r="UO41" s="75"/>
      <c r="VC41" s="75"/>
      <c r="VQ41" s="75"/>
      <c r="WE41" s="75"/>
      <c r="WS41" s="75"/>
      <c r="XG41" s="75"/>
      <c r="XU41" s="75"/>
      <c r="YI41" s="75"/>
      <c r="YW41" s="75"/>
      <c r="ZK41" s="75"/>
      <c r="ZY41" s="75"/>
      <c r="AAM41" s="75"/>
      <c r="ABA41" s="75"/>
      <c r="ABO41" s="75"/>
      <c r="ACC41" s="75"/>
      <c r="ACQ41" s="75"/>
      <c r="ADE41" s="75"/>
      <c r="ADS41" s="75"/>
      <c r="AEG41" s="75"/>
      <c r="AEU41" s="75"/>
      <c r="AFI41" s="75"/>
      <c r="AFW41" s="75"/>
      <c r="AGK41" s="75"/>
      <c r="AGY41" s="75"/>
      <c r="AHM41" s="75"/>
      <c r="AIA41" s="75"/>
      <c r="AIO41" s="75"/>
      <c r="AJC41" s="75"/>
      <c r="AJQ41" s="75"/>
      <c r="AKE41" s="75"/>
      <c r="AKS41" s="75"/>
      <c r="ALG41" s="75"/>
      <c r="ALU41" s="75"/>
      <c r="AMI41" s="75"/>
      <c r="AMW41" s="75"/>
      <c r="ANK41" s="75"/>
      <c r="ANY41" s="75"/>
      <c r="AOM41" s="75"/>
      <c r="APA41" s="75"/>
      <c r="APO41" s="75"/>
      <c r="AQC41" s="75"/>
      <c r="AQQ41" s="75"/>
      <c r="ARE41" s="75"/>
      <c r="ARS41" s="75"/>
      <c r="ASG41" s="75"/>
      <c r="ASU41" s="75"/>
      <c r="ATI41" s="75"/>
      <c r="ATW41" s="75"/>
      <c r="AUK41" s="75"/>
      <c r="AUY41" s="75"/>
      <c r="AVM41" s="75"/>
      <c r="AWA41" s="75"/>
      <c r="AWO41" s="75"/>
      <c r="AXC41" s="75"/>
      <c r="AXQ41" s="75"/>
      <c r="AYE41" s="75"/>
      <c r="AYS41" s="75"/>
      <c r="AZG41" s="75"/>
      <c r="AZU41" s="75"/>
      <c r="BAI41" s="75"/>
      <c r="BAW41" s="75"/>
      <c r="BBK41" s="75"/>
      <c r="BBY41" s="75"/>
      <c r="BCM41" s="75"/>
      <c r="BDA41" s="75"/>
      <c r="BDO41" s="75"/>
      <c r="BEC41" s="75"/>
      <c r="BEQ41" s="75"/>
      <c r="BFE41" s="75"/>
      <c r="BFS41" s="75"/>
      <c r="BGG41" s="75"/>
      <c r="BGU41" s="75"/>
      <c r="BHI41" s="75"/>
      <c r="BHW41" s="75"/>
      <c r="BIK41" s="75"/>
      <c r="BIY41" s="75"/>
      <c r="BJM41" s="75"/>
      <c r="BKA41" s="75"/>
      <c r="BKO41" s="75"/>
      <c r="BLC41" s="75"/>
      <c r="BLQ41" s="75"/>
      <c r="BME41" s="75"/>
      <c r="BMS41" s="75"/>
      <c r="BNG41" s="75"/>
      <c r="BNU41" s="75"/>
      <c r="BOI41" s="75"/>
      <c r="BOW41" s="75"/>
      <c r="BPK41" s="75"/>
      <c r="BPY41" s="75"/>
      <c r="BQM41" s="75"/>
      <c r="BRA41" s="75"/>
      <c r="BRO41" s="75"/>
      <c r="BSC41" s="75"/>
      <c r="BSQ41" s="75"/>
      <c r="BTE41" s="75"/>
      <c r="BTS41" s="75"/>
      <c r="BUG41" s="75"/>
      <c r="BUU41" s="75"/>
      <c r="BVI41" s="75"/>
      <c r="BVW41" s="75"/>
      <c r="BWK41" s="75"/>
      <c r="BWY41" s="75"/>
      <c r="BXM41" s="75"/>
      <c r="BYA41" s="75"/>
      <c r="BYO41" s="75"/>
      <c r="BZC41" s="75"/>
      <c r="BZQ41" s="75"/>
      <c r="CAE41" s="75"/>
      <c r="CAS41" s="75"/>
      <c r="CBG41" s="75"/>
      <c r="CBU41" s="75"/>
      <c r="CCI41" s="75"/>
      <c r="CCW41" s="75"/>
      <c r="CDK41" s="75"/>
      <c r="CDY41" s="75"/>
      <c r="CEM41" s="75"/>
      <c r="CFA41" s="75"/>
      <c r="CFO41" s="75"/>
      <c r="CGC41" s="75"/>
      <c r="CGQ41" s="75"/>
      <c r="CHE41" s="75"/>
      <c r="CHS41" s="75"/>
      <c r="CIG41" s="75"/>
      <c r="CIU41" s="75"/>
      <c r="CJI41" s="75"/>
      <c r="CJW41" s="75"/>
      <c r="CKK41" s="75"/>
      <c r="CKY41" s="75"/>
      <c r="CLM41" s="75"/>
      <c r="CMA41" s="75"/>
      <c r="CMO41" s="75"/>
      <c r="CNC41" s="75"/>
      <c r="CNQ41" s="75"/>
      <c r="COE41" s="75"/>
      <c r="COS41" s="75"/>
      <c r="CPG41" s="75"/>
      <c r="CPU41" s="75"/>
      <c r="CQI41" s="75"/>
      <c r="CQW41" s="75"/>
      <c r="CRK41" s="75"/>
      <c r="CRY41" s="75"/>
      <c r="CSM41" s="75"/>
      <c r="CTA41" s="75"/>
      <c r="CTO41" s="75"/>
      <c r="CUC41" s="75"/>
      <c r="CUQ41" s="75"/>
      <c r="CVE41" s="75"/>
      <c r="CVS41" s="75"/>
      <c r="CWG41" s="75"/>
      <c r="CWU41" s="75"/>
      <c r="CXI41" s="75"/>
      <c r="CXW41" s="75"/>
      <c r="CYK41" s="75"/>
      <c r="CYY41" s="75"/>
      <c r="CZM41" s="75"/>
      <c r="DAA41" s="75"/>
      <c r="DAO41" s="75"/>
      <c r="DBC41" s="75"/>
      <c r="DBQ41" s="75"/>
      <c r="DCE41" s="75"/>
      <c r="DCS41" s="75"/>
      <c r="DDG41" s="75"/>
      <c r="DDU41" s="75"/>
      <c r="DEI41" s="75"/>
      <c r="DEW41" s="75"/>
      <c r="DFK41" s="75"/>
      <c r="DFY41" s="75"/>
      <c r="DGM41" s="75"/>
      <c r="DHA41" s="75"/>
      <c r="DHO41" s="75"/>
      <c r="DIC41" s="75"/>
      <c r="DIQ41" s="75"/>
      <c r="DJE41" s="75"/>
      <c r="DJS41" s="75"/>
      <c r="DKG41" s="75"/>
      <c r="DKU41" s="75"/>
      <c r="DLI41" s="75"/>
      <c r="DLW41" s="75"/>
      <c r="DMK41" s="75"/>
      <c r="DMY41" s="75"/>
      <c r="DNM41" s="75"/>
      <c r="DOA41" s="75"/>
      <c r="DOO41" s="75"/>
      <c r="DPC41" s="75"/>
      <c r="DPQ41" s="75"/>
      <c r="DQE41" s="75"/>
      <c r="DQS41" s="75"/>
      <c r="DRG41" s="75"/>
      <c r="DRU41" s="75"/>
      <c r="DSI41" s="75"/>
      <c r="DSW41" s="75"/>
      <c r="DTK41" s="75"/>
      <c r="DTY41" s="75"/>
      <c r="DUM41" s="75"/>
      <c r="DVA41" s="75"/>
      <c r="DVO41" s="75"/>
      <c r="DWC41" s="75"/>
      <c r="DWQ41" s="75"/>
      <c r="DXE41" s="75"/>
      <c r="DXS41" s="75"/>
      <c r="DYG41" s="75"/>
      <c r="DYU41" s="75"/>
      <c r="DZI41" s="75"/>
      <c r="DZW41" s="75"/>
      <c r="EAK41" s="75"/>
      <c r="EAY41" s="75"/>
      <c r="EBM41" s="75"/>
      <c r="ECA41" s="75"/>
      <c r="ECO41" s="75"/>
      <c r="EDC41" s="75"/>
      <c r="EDQ41" s="75"/>
      <c r="EEE41" s="75"/>
      <c r="EES41" s="75"/>
      <c r="EFG41" s="75"/>
      <c r="EFU41" s="75"/>
      <c r="EGI41" s="75"/>
      <c r="EGW41" s="75"/>
      <c r="EHK41" s="75"/>
      <c r="EHY41" s="75"/>
      <c r="EIM41" s="75"/>
      <c r="EJA41" s="75"/>
      <c r="EJO41" s="75"/>
      <c r="EKC41" s="75"/>
      <c r="EKQ41" s="75"/>
      <c r="ELE41" s="75"/>
      <c r="ELS41" s="75"/>
      <c r="EMG41" s="75"/>
      <c r="EMU41" s="75"/>
      <c r="ENI41" s="75"/>
      <c r="ENW41" s="75"/>
      <c r="EOK41" s="75"/>
      <c r="EOY41" s="75"/>
      <c r="EPM41" s="75"/>
      <c r="EQA41" s="75"/>
      <c r="EQO41" s="75"/>
      <c r="ERC41" s="75"/>
      <c r="ERQ41" s="75"/>
      <c r="ESE41" s="75"/>
      <c r="ESS41" s="75"/>
      <c r="ETG41" s="75"/>
      <c r="ETU41" s="75"/>
      <c r="EUI41" s="75"/>
      <c r="EUW41" s="75"/>
      <c r="EVK41" s="75"/>
      <c r="EVY41" s="75"/>
      <c r="EWM41" s="75"/>
      <c r="EXA41" s="75"/>
      <c r="EXO41" s="75"/>
      <c r="EYC41" s="75"/>
      <c r="EYQ41" s="75"/>
      <c r="EZE41" s="75"/>
      <c r="EZS41" s="75"/>
      <c r="FAG41" s="75"/>
      <c r="FAU41" s="75"/>
      <c r="FBI41" s="75"/>
      <c r="FBW41" s="75"/>
      <c r="FCK41" s="75"/>
      <c r="FCY41" s="75"/>
      <c r="FDM41" s="75"/>
      <c r="FEA41" s="75"/>
      <c r="FEO41" s="75"/>
      <c r="FFC41" s="75"/>
      <c r="FFQ41" s="75"/>
      <c r="FGE41" s="75"/>
      <c r="FGS41" s="75"/>
      <c r="FHG41" s="75"/>
      <c r="FHU41" s="75"/>
      <c r="FII41" s="75"/>
      <c r="FIW41" s="75"/>
      <c r="FJK41" s="75"/>
      <c r="FJY41" s="75"/>
      <c r="FKM41" s="75"/>
      <c r="FLA41" s="75"/>
      <c r="FLO41" s="75"/>
      <c r="FMC41" s="75"/>
      <c r="FMQ41" s="75"/>
      <c r="FNE41" s="75"/>
      <c r="FNS41" s="75"/>
      <c r="FOG41" s="75"/>
      <c r="FOU41" s="75"/>
      <c r="FPI41" s="75"/>
      <c r="FPW41" s="75"/>
      <c r="FQK41" s="75"/>
      <c r="FQY41" s="75"/>
      <c r="FRM41" s="75"/>
      <c r="FSA41" s="75"/>
      <c r="FSO41" s="75"/>
      <c r="FTC41" s="75"/>
      <c r="FTQ41" s="75"/>
      <c r="FUE41" s="75"/>
      <c r="FUS41" s="75"/>
      <c r="FVG41" s="75"/>
      <c r="FVU41" s="75"/>
      <c r="FWI41" s="75"/>
      <c r="FWW41" s="75"/>
      <c r="FXK41" s="75"/>
      <c r="FXY41" s="75"/>
      <c r="FYM41" s="75"/>
      <c r="FZA41" s="75"/>
      <c r="FZO41" s="75"/>
      <c r="GAC41" s="75"/>
      <c r="GAQ41" s="75"/>
      <c r="GBE41" s="75"/>
      <c r="GBS41" s="75"/>
      <c r="GCG41" s="75"/>
      <c r="GCU41" s="75"/>
      <c r="GDI41" s="75"/>
      <c r="GDW41" s="75"/>
      <c r="GEK41" s="75"/>
      <c r="GEY41" s="75"/>
      <c r="GFM41" s="75"/>
      <c r="GGA41" s="75"/>
      <c r="GGO41" s="75"/>
      <c r="GHC41" s="75"/>
      <c r="GHQ41" s="75"/>
      <c r="GIE41" s="75"/>
      <c r="GIS41" s="75"/>
      <c r="GJG41" s="75"/>
      <c r="GJU41" s="75"/>
      <c r="GKI41" s="75"/>
      <c r="GKW41" s="75"/>
      <c r="GLK41" s="75"/>
      <c r="GLY41" s="75"/>
      <c r="GMM41" s="75"/>
      <c r="GNA41" s="75"/>
      <c r="GNO41" s="75"/>
      <c r="GOC41" s="75"/>
      <c r="GOQ41" s="75"/>
      <c r="GPE41" s="75"/>
      <c r="GPS41" s="75"/>
      <c r="GQG41" s="75"/>
      <c r="GQU41" s="75"/>
      <c r="GRI41" s="75"/>
      <c r="GRW41" s="75"/>
      <c r="GSK41" s="75"/>
      <c r="GSY41" s="75"/>
      <c r="GTM41" s="75"/>
      <c r="GUA41" s="75"/>
      <c r="GUO41" s="75"/>
      <c r="GVC41" s="75"/>
      <c r="GVQ41" s="75"/>
      <c r="GWE41" s="75"/>
      <c r="GWS41" s="75"/>
      <c r="GXG41" s="75"/>
      <c r="GXU41" s="75"/>
      <c r="GYI41" s="75"/>
      <c r="GYW41" s="75"/>
      <c r="GZK41" s="75"/>
      <c r="GZY41" s="75"/>
      <c r="HAM41" s="75"/>
      <c r="HBA41" s="75"/>
      <c r="HBO41" s="75"/>
      <c r="HCC41" s="75"/>
      <c r="HCQ41" s="75"/>
      <c r="HDE41" s="75"/>
      <c r="HDS41" s="75"/>
      <c r="HEG41" s="75"/>
      <c r="HEU41" s="75"/>
      <c r="HFI41" s="75"/>
      <c r="HFW41" s="75"/>
      <c r="HGK41" s="75"/>
      <c r="HGY41" s="75"/>
      <c r="HHM41" s="75"/>
      <c r="HIA41" s="75"/>
      <c r="HIO41" s="75"/>
      <c r="HJC41" s="75"/>
      <c r="HJQ41" s="75"/>
      <c r="HKE41" s="75"/>
      <c r="HKS41" s="75"/>
      <c r="HLG41" s="75"/>
      <c r="HLU41" s="75"/>
      <c r="HMI41" s="75"/>
      <c r="HMW41" s="75"/>
      <c r="HNK41" s="75"/>
      <c r="HNY41" s="75"/>
      <c r="HOM41" s="75"/>
      <c r="HPA41" s="75"/>
      <c r="HPO41" s="75"/>
      <c r="HQC41" s="75"/>
      <c r="HQQ41" s="75"/>
      <c r="HRE41" s="75"/>
      <c r="HRS41" s="75"/>
      <c r="HSG41" s="75"/>
      <c r="HSU41" s="75"/>
      <c r="HTI41" s="75"/>
      <c r="HTW41" s="75"/>
      <c r="HUK41" s="75"/>
      <c r="HUY41" s="75"/>
      <c r="HVM41" s="75"/>
      <c r="HWA41" s="75"/>
      <c r="HWO41" s="75"/>
      <c r="HXC41" s="75"/>
      <c r="HXQ41" s="75"/>
      <c r="HYE41" s="75"/>
      <c r="HYS41" s="75"/>
      <c r="HZG41" s="75"/>
      <c r="HZU41" s="75"/>
      <c r="IAI41" s="75"/>
      <c r="IAW41" s="75"/>
      <c r="IBK41" s="75"/>
      <c r="IBY41" s="75"/>
      <c r="ICM41" s="75"/>
      <c r="IDA41" s="75"/>
      <c r="IDO41" s="75"/>
      <c r="IEC41" s="75"/>
      <c r="IEQ41" s="75"/>
      <c r="IFE41" s="75"/>
      <c r="IFS41" s="75"/>
      <c r="IGG41" s="75"/>
      <c r="IGU41" s="75"/>
      <c r="IHI41" s="75"/>
      <c r="IHW41" s="75"/>
      <c r="IIK41" s="75"/>
      <c r="IIY41" s="75"/>
      <c r="IJM41" s="75"/>
      <c r="IKA41" s="75"/>
      <c r="IKO41" s="75"/>
      <c r="ILC41" s="75"/>
      <c r="ILQ41" s="75"/>
      <c r="IME41" s="75"/>
      <c r="IMS41" s="75"/>
      <c r="ING41" s="75"/>
      <c r="INU41" s="75"/>
      <c r="IOI41" s="75"/>
      <c r="IOW41" s="75"/>
      <c r="IPK41" s="75"/>
      <c r="IPY41" s="75"/>
      <c r="IQM41" s="75"/>
      <c r="IRA41" s="75"/>
      <c r="IRO41" s="75"/>
      <c r="ISC41" s="75"/>
      <c r="ISQ41" s="75"/>
      <c r="ITE41" s="75"/>
      <c r="ITS41" s="75"/>
      <c r="IUG41" s="75"/>
      <c r="IUU41" s="75"/>
      <c r="IVI41" s="75"/>
      <c r="IVW41" s="75"/>
      <c r="IWK41" s="75"/>
      <c r="IWY41" s="75"/>
      <c r="IXM41" s="75"/>
      <c r="IYA41" s="75"/>
      <c r="IYO41" s="75"/>
      <c r="IZC41" s="75"/>
      <c r="IZQ41" s="75"/>
      <c r="JAE41" s="75"/>
      <c r="JAS41" s="75"/>
      <c r="JBG41" s="75"/>
      <c r="JBU41" s="75"/>
      <c r="JCI41" s="75"/>
      <c r="JCW41" s="75"/>
      <c r="JDK41" s="75"/>
      <c r="JDY41" s="75"/>
      <c r="JEM41" s="75"/>
      <c r="JFA41" s="75"/>
      <c r="JFO41" s="75"/>
      <c r="JGC41" s="75"/>
      <c r="JGQ41" s="75"/>
      <c r="JHE41" s="75"/>
      <c r="JHS41" s="75"/>
      <c r="JIG41" s="75"/>
      <c r="JIU41" s="75"/>
      <c r="JJI41" s="75"/>
      <c r="JJW41" s="75"/>
      <c r="JKK41" s="75"/>
      <c r="JKY41" s="75"/>
      <c r="JLM41" s="75"/>
      <c r="JMA41" s="75"/>
      <c r="JMO41" s="75"/>
      <c r="JNC41" s="75"/>
      <c r="JNQ41" s="75"/>
      <c r="JOE41" s="75"/>
      <c r="JOS41" s="75"/>
      <c r="JPG41" s="75"/>
      <c r="JPU41" s="75"/>
      <c r="JQI41" s="75"/>
      <c r="JQW41" s="75"/>
      <c r="JRK41" s="75"/>
      <c r="JRY41" s="75"/>
      <c r="JSM41" s="75"/>
      <c r="JTA41" s="75"/>
      <c r="JTO41" s="75"/>
      <c r="JUC41" s="75"/>
      <c r="JUQ41" s="75"/>
      <c r="JVE41" s="75"/>
      <c r="JVS41" s="75"/>
      <c r="JWG41" s="75"/>
      <c r="JWU41" s="75"/>
      <c r="JXI41" s="75"/>
      <c r="JXW41" s="75"/>
      <c r="JYK41" s="75"/>
      <c r="JYY41" s="75"/>
      <c r="JZM41" s="75"/>
      <c r="KAA41" s="75"/>
      <c r="KAO41" s="75"/>
      <c r="KBC41" s="75"/>
      <c r="KBQ41" s="75"/>
      <c r="KCE41" s="75"/>
      <c r="KCS41" s="75"/>
      <c r="KDG41" s="75"/>
      <c r="KDU41" s="75"/>
      <c r="KEI41" s="75"/>
      <c r="KEW41" s="75"/>
      <c r="KFK41" s="75"/>
      <c r="KFY41" s="75"/>
      <c r="KGM41" s="75"/>
      <c r="KHA41" s="75"/>
      <c r="KHO41" s="75"/>
      <c r="KIC41" s="75"/>
      <c r="KIQ41" s="75"/>
      <c r="KJE41" s="75"/>
      <c r="KJS41" s="75"/>
      <c r="KKG41" s="75"/>
      <c r="KKU41" s="75"/>
      <c r="KLI41" s="75"/>
      <c r="KLW41" s="75"/>
      <c r="KMK41" s="75"/>
      <c r="KMY41" s="75"/>
      <c r="KNM41" s="75"/>
      <c r="KOA41" s="75"/>
      <c r="KOO41" s="75"/>
      <c r="KPC41" s="75"/>
      <c r="KPQ41" s="75"/>
      <c r="KQE41" s="75"/>
      <c r="KQS41" s="75"/>
      <c r="KRG41" s="75"/>
      <c r="KRU41" s="75"/>
      <c r="KSI41" s="75"/>
      <c r="KSW41" s="75"/>
      <c r="KTK41" s="75"/>
      <c r="KTY41" s="75"/>
      <c r="KUM41" s="75"/>
      <c r="KVA41" s="75"/>
      <c r="KVO41" s="75"/>
      <c r="KWC41" s="75"/>
      <c r="KWQ41" s="75"/>
      <c r="KXE41" s="75"/>
      <c r="KXS41" s="75"/>
      <c r="KYG41" s="75"/>
      <c r="KYU41" s="75"/>
      <c r="KZI41" s="75"/>
      <c r="KZW41" s="75"/>
      <c r="LAK41" s="75"/>
      <c r="LAY41" s="75"/>
      <c r="LBM41" s="75"/>
      <c r="LCA41" s="75"/>
      <c r="LCO41" s="75"/>
      <c r="LDC41" s="75"/>
      <c r="LDQ41" s="75"/>
      <c r="LEE41" s="75"/>
      <c r="LES41" s="75"/>
      <c r="LFG41" s="75"/>
      <c r="LFU41" s="75"/>
      <c r="LGI41" s="75"/>
      <c r="LGW41" s="75"/>
      <c r="LHK41" s="75"/>
      <c r="LHY41" s="75"/>
      <c r="LIM41" s="75"/>
      <c r="LJA41" s="75"/>
      <c r="LJO41" s="75"/>
      <c r="LKC41" s="75"/>
      <c r="LKQ41" s="75"/>
      <c r="LLE41" s="75"/>
      <c r="LLS41" s="75"/>
      <c r="LMG41" s="75"/>
      <c r="LMU41" s="75"/>
      <c r="LNI41" s="75"/>
      <c r="LNW41" s="75"/>
      <c r="LOK41" s="75"/>
      <c r="LOY41" s="75"/>
      <c r="LPM41" s="75"/>
      <c r="LQA41" s="75"/>
      <c r="LQO41" s="75"/>
      <c r="LRC41" s="75"/>
      <c r="LRQ41" s="75"/>
      <c r="LSE41" s="75"/>
      <c r="LSS41" s="75"/>
      <c r="LTG41" s="75"/>
      <c r="LTU41" s="75"/>
      <c r="LUI41" s="75"/>
      <c r="LUW41" s="75"/>
      <c r="LVK41" s="75"/>
      <c r="LVY41" s="75"/>
      <c r="LWM41" s="75"/>
      <c r="LXA41" s="75"/>
      <c r="LXO41" s="75"/>
      <c r="LYC41" s="75"/>
      <c r="LYQ41" s="75"/>
      <c r="LZE41" s="75"/>
      <c r="LZS41" s="75"/>
      <c r="MAG41" s="75"/>
      <c r="MAU41" s="75"/>
      <c r="MBI41" s="75"/>
      <c r="MBW41" s="75"/>
      <c r="MCK41" s="75"/>
      <c r="MCY41" s="75"/>
      <c r="MDM41" s="75"/>
      <c r="MEA41" s="75"/>
      <c r="MEO41" s="75"/>
      <c r="MFC41" s="75"/>
      <c r="MFQ41" s="75"/>
      <c r="MGE41" s="75"/>
      <c r="MGS41" s="75"/>
      <c r="MHG41" s="75"/>
      <c r="MHU41" s="75"/>
      <c r="MII41" s="75"/>
      <c r="MIW41" s="75"/>
      <c r="MJK41" s="75"/>
      <c r="MJY41" s="75"/>
      <c r="MKM41" s="75"/>
      <c r="MLA41" s="75"/>
      <c r="MLO41" s="75"/>
      <c r="MMC41" s="75"/>
      <c r="MMQ41" s="75"/>
      <c r="MNE41" s="75"/>
      <c r="MNS41" s="75"/>
      <c r="MOG41" s="75"/>
      <c r="MOU41" s="75"/>
      <c r="MPI41" s="75"/>
      <c r="MPW41" s="75"/>
      <c r="MQK41" s="75"/>
      <c r="MQY41" s="75"/>
      <c r="MRM41" s="75"/>
      <c r="MSA41" s="75"/>
      <c r="MSO41" s="75"/>
      <c r="MTC41" s="75"/>
      <c r="MTQ41" s="75"/>
      <c r="MUE41" s="75"/>
      <c r="MUS41" s="75"/>
      <c r="MVG41" s="75"/>
      <c r="MVU41" s="75"/>
      <c r="MWI41" s="75"/>
      <c r="MWW41" s="75"/>
      <c r="MXK41" s="75"/>
      <c r="MXY41" s="75"/>
      <c r="MYM41" s="75"/>
      <c r="MZA41" s="75"/>
      <c r="MZO41" s="75"/>
      <c r="NAC41" s="75"/>
      <c r="NAQ41" s="75"/>
      <c r="NBE41" s="75"/>
      <c r="NBS41" s="75"/>
      <c r="NCG41" s="75"/>
      <c r="NCU41" s="75"/>
      <c r="NDI41" s="75"/>
      <c r="NDW41" s="75"/>
      <c r="NEK41" s="75"/>
      <c r="NEY41" s="75"/>
      <c r="NFM41" s="75"/>
      <c r="NGA41" s="75"/>
      <c r="NGO41" s="75"/>
      <c r="NHC41" s="75"/>
      <c r="NHQ41" s="75"/>
      <c r="NIE41" s="75"/>
      <c r="NIS41" s="75"/>
      <c r="NJG41" s="75"/>
      <c r="NJU41" s="75"/>
      <c r="NKI41" s="75"/>
      <c r="NKW41" s="75"/>
      <c r="NLK41" s="75"/>
      <c r="NLY41" s="75"/>
      <c r="NMM41" s="75"/>
      <c r="NNA41" s="75"/>
      <c r="NNO41" s="75"/>
      <c r="NOC41" s="75"/>
      <c r="NOQ41" s="75"/>
      <c r="NPE41" s="75"/>
      <c r="NPS41" s="75"/>
      <c r="NQG41" s="75"/>
      <c r="NQU41" s="75"/>
      <c r="NRI41" s="75"/>
      <c r="NRW41" s="75"/>
      <c r="NSK41" s="75"/>
      <c r="NSY41" s="75"/>
      <c r="NTM41" s="75"/>
      <c r="NUA41" s="75"/>
      <c r="NUO41" s="75"/>
      <c r="NVC41" s="75"/>
      <c r="NVQ41" s="75"/>
      <c r="NWE41" s="75"/>
      <c r="NWS41" s="75"/>
      <c r="NXG41" s="75"/>
      <c r="NXU41" s="75"/>
      <c r="NYI41" s="75"/>
      <c r="NYW41" s="75"/>
      <c r="NZK41" s="75"/>
      <c r="NZY41" s="75"/>
      <c r="OAM41" s="75"/>
      <c r="OBA41" s="75"/>
      <c r="OBO41" s="75"/>
      <c r="OCC41" s="75"/>
      <c r="OCQ41" s="75"/>
      <c r="ODE41" s="75"/>
      <c r="ODS41" s="75"/>
      <c r="OEG41" s="75"/>
      <c r="OEU41" s="75"/>
      <c r="OFI41" s="75"/>
      <c r="OFW41" s="75"/>
      <c r="OGK41" s="75"/>
      <c r="OGY41" s="75"/>
      <c r="OHM41" s="75"/>
      <c r="OIA41" s="75"/>
      <c r="OIO41" s="75"/>
      <c r="OJC41" s="75"/>
      <c r="OJQ41" s="75"/>
      <c r="OKE41" s="75"/>
      <c r="OKS41" s="75"/>
      <c r="OLG41" s="75"/>
      <c r="OLU41" s="75"/>
      <c r="OMI41" s="75"/>
      <c r="OMW41" s="75"/>
      <c r="ONK41" s="75"/>
      <c r="ONY41" s="75"/>
      <c r="OOM41" s="75"/>
      <c r="OPA41" s="75"/>
      <c r="OPO41" s="75"/>
      <c r="OQC41" s="75"/>
      <c r="OQQ41" s="75"/>
      <c r="ORE41" s="75"/>
      <c r="ORS41" s="75"/>
      <c r="OSG41" s="75"/>
      <c r="OSU41" s="75"/>
      <c r="OTI41" s="75"/>
      <c r="OTW41" s="75"/>
      <c r="OUK41" s="75"/>
      <c r="OUY41" s="75"/>
      <c r="OVM41" s="75"/>
      <c r="OWA41" s="75"/>
      <c r="OWO41" s="75"/>
      <c r="OXC41" s="75"/>
      <c r="OXQ41" s="75"/>
      <c r="OYE41" s="75"/>
      <c r="OYS41" s="75"/>
      <c r="OZG41" s="75"/>
      <c r="OZU41" s="75"/>
      <c r="PAI41" s="75"/>
      <c r="PAW41" s="75"/>
      <c r="PBK41" s="75"/>
      <c r="PBY41" s="75"/>
      <c r="PCM41" s="75"/>
      <c r="PDA41" s="75"/>
      <c r="PDO41" s="75"/>
      <c r="PEC41" s="75"/>
      <c r="PEQ41" s="75"/>
      <c r="PFE41" s="75"/>
      <c r="PFS41" s="75"/>
      <c r="PGG41" s="75"/>
      <c r="PGU41" s="75"/>
      <c r="PHI41" s="75"/>
      <c r="PHW41" s="75"/>
      <c r="PIK41" s="75"/>
      <c r="PIY41" s="75"/>
      <c r="PJM41" s="75"/>
      <c r="PKA41" s="75"/>
      <c r="PKO41" s="75"/>
      <c r="PLC41" s="75"/>
      <c r="PLQ41" s="75"/>
      <c r="PME41" s="75"/>
      <c r="PMS41" s="75"/>
      <c r="PNG41" s="75"/>
      <c r="PNU41" s="75"/>
      <c r="POI41" s="75"/>
      <c r="POW41" s="75"/>
      <c r="PPK41" s="75"/>
      <c r="PPY41" s="75"/>
      <c r="PQM41" s="75"/>
      <c r="PRA41" s="75"/>
      <c r="PRO41" s="75"/>
      <c r="PSC41" s="75"/>
      <c r="PSQ41" s="75"/>
      <c r="PTE41" s="75"/>
      <c r="PTS41" s="75"/>
      <c r="PUG41" s="75"/>
      <c r="PUU41" s="75"/>
      <c r="PVI41" s="75"/>
      <c r="PVW41" s="75"/>
      <c r="PWK41" s="75"/>
      <c r="PWY41" s="75"/>
      <c r="PXM41" s="75"/>
      <c r="PYA41" s="75"/>
      <c r="PYO41" s="75"/>
      <c r="PZC41" s="75"/>
      <c r="PZQ41" s="75"/>
      <c r="QAE41" s="75"/>
      <c r="QAS41" s="75"/>
      <c r="QBG41" s="75"/>
      <c r="QBU41" s="75"/>
      <c r="QCI41" s="75"/>
      <c r="QCW41" s="75"/>
      <c r="QDK41" s="75"/>
      <c r="QDY41" s="75"/>
      <c r="QEM41" s="75"/>
      <c r="QFA41" s="75"/>
      <c r="QFO41" s="75"/>
      <c r="QGC41" s="75"/>
      <c r="QGQ41" s="75"/>
      <c r="QHE41" s="75"/>
      <c r="QHS41" s="75"/>
      <c r="QIG41" s="75"/>
      <c r="QIU41" s="75"/>
      <c r="QJI41" s="75"/>
      <c r="QJW41" s="75"/>
      <c r="QKK41" s="75"/>
      <c r="QKY41" s="75"/>
      <c r="QLM41" s="75"/>
      <c r="QMA41" s="75"/>
      <c r="QMO41" s="75"/>
      <c r="QNC41" s="75"/>
      <c r="QNQ41" s="75"/>
      <c r="QOE41" s="75"/>
      <c r="QOS41" s="75"/>
      <c r="QPG41" s="75"/>
      <c r="QPU41" s="75"/>
      <c r="QQI41" s="75"/>
      <c r="QQW41" s="75"/>
      <c r="QRK41" s="75"/>
      <c r="QRY41" s="75"/>
      <c r="QSM41" s="75"/>
      <c r="QTA41" s="75"/>
      <c r="QTO41" s="75"/>
      <c r="QUC41" s="75"/>
      <c r="QUQ41" s="75"/>
      <c r="QVE41" s="75"/>
      <c r="QVS41" s="75"/>
      <c r="QWG41" s="75"/>
      <c r="QWU41" s="75"/>
      <c r="QXI41" s="75"/>
      <c r="QXW41" s="75"/>
      <c r="QYK41" s="75"/>
      <c r="QYY41" s="75"/>
      <c r="QZM41" s="75"/>
      <c r="RAA41" s="75"/>
      <c r="RAO41" s="75"/>
      <c r="RBC41" s="75"/>
      <c r="RBQ41" s="75"/>
      <c r="RCE41" s="75"/>
      <c r="RCS41" s="75"/>
      <c r="RDG41" s="75"/>
      <c r="RDU41" s="75"/>
      <c r="REI41" s="75"/>
      <c r="REW41" s="75"/>
      <c r="RFK41" s="75"/>
      <c r="RFY41" s="75"/>
      <c r="RGM41" s="75"/>
      <c r="RHA41" s="75"/>
      <c r="RHO41" s="75"/>
      <c r="RIC41" s="75"/>
      <c r="RIQ41" s="75"/>
      <c r="RJE41" s="75"/>
      <c r="RJS41" s="75"/>
      <c r="RKG41" s="75"/>
      <c r="RKU41" s="75"/>
      <c r="RLI41" s="75"/>
      <c r="RLW41" s="75"/>
      <c r="RMK41" s="75"/>
      <c r="RMY41" s="75"/>
      <c r="RNM41" s="75"/>
      <c r="ROA41" s="75"/>
      <c r="ROO41" s="75"/>
      <c r="RPC41" s="75"/>
      <c r="RPQ41" s="75"/>
      <c r="RQE41" s="75"/>
      <c r="RQS41" s="75"/>
      <c r="RRG41" s="75"/>
      <c r="RRU41" s="75"/>
      <c r="RSI41" s="75"/>
      <c r="RSW41" s="75"/>
      <c r="RTK41" s="75"/>
      <c r="RTY41" s="75"/>
      <c r="RUM41" s="75"/>
      <c r="RVA41" s="75"/>
      <c r="RVO41" s="75"/>
      <c r="RWC41" s="75"/>
      <c r="RWQ41" s="75"/>
      <c r="RXE41" s="75"/>
      <c r="RXS41" s="75"/>
      <c r="RYG41" s="75"/>
      <c r="RYU41" s="75"/>
      <c r="RZI41" s="75"/>
      <c r="RZW41" s="75"/>
      <c r="SAK41" s="75"/>
      <c r="SAY41" s="75"/>
      <c r="SBM41" s="75"/>
      <c r="SCA41" s="75"/>
      <c r="SCO41" s="75"/>
      <c r="SDC41" s="75"/>
      <c r="SDQ41" s="75"/>
      <c r="SEE41" s="75"/>
      <c r="SES41" s="75"/>
      <c r="SFG41" s="75"/>
      <c r="SFU41" s="75"/>
      <c r="SGI41" s="75"/>
      <c r="SGW41" s="75"/>
      <c r="SHK41" s="75"/>
      <c r="SHY41" s="75"/>
      <c r="SIM41" s="75"/>
      <c r="SJA41" s="75"/>
      <c r="SJO41" s="75"/>
      <c r="SKC41" s="75"/>
      <c r="SKQ41" s="75"/>
      <c r="SLE41" s="75"/>
      <c r="SLS41" s="75"/>
      <c r="SMG41" s="75"/>
      <c r="SMU41" s="75"/>
      <c r="SNI41" s="75"/>
      <c r="SNW41" s="75"/>
      <c r="SOK41" s="75"/>
      <c r="SOY41" s="75"/>
      <c r="SPM41" s="75"/>
      <c r="SQA41" s="75"/>
      <c r="SQO41" s="75"/>
      <c r="SRC41" s="75"/>
      <c r="SRQ41" s="75"/>
      <c r="SSE41" s="75"/>
      <c r="SSS41" s="75"/>
      <c r="STG41" s="75"/>
      <c r="STU41" s="75"/>
      <c r="SUI41" s="75"/>
      <c r="SUW41" s="75"/>
      <c r="SVK41" s="75"/>
      <c r="SVY41" s="75"/>
      <c r="SWM41" s="75"/>
      <c r="SXA41" s="75"/>
      <c r="SXO41" s="75"/>
      <c r="SYC41" s="75"/>
      <c r="SYQ41" s="75"/>
      <c r="SZE41" s="75"/>
      <c r="SZS41" s="75"/>
      <c r="TAG41" s="75"/>
      <c r="TAU41" s="75"/>
      <c r="TBI41" s="75"/>
      <c r="TBW41" s="75"/>
      <c r="TCK41" s="75"/>
      <c r="TCY41" s="75"/>
      <c r="TDM41" s="75"/>
      <c r="TEA41" s="75"/>
      <c r="TEO41" s="75"/>
      <c r="TFC41" s="75"/>
      <c r="TFQ41" s="75"/>
      <c r="TGE41" s="75"/>
      <c r="TGS41" s="75"/>
      <c r="THG41" s="75"/>
      <c r="THU41" s="75"/>
      <c r="TII41" s="75"/>
      <c r="TIW41" s="75"/>
      <c r="TJK41" s="75"/>
      <c r="TJY41" s="75"/>
      <c r="TKM41" s="75"/>
      <c r="TLA41" s="75"/>
      <c r="TLO41" s="75"/>
      <c r="TMC41" s="75"/>
      <c r="TMQ41" s="75"/>
      <c r="TNE41" s="75"/>
      <c r="TNS41" s="75"/>
      <c r="TOG41" s="75"/>
      <c r="TOU41" s="75"/>
      <c r="TPI41" s="75"/>
      <c r="TPW41" s="75"/>
      <c r="TQK41" s="75"/>
      <c r="TQY41" s="75"/>
      <c r="TRM41" s="75"/>
      <c r="TSA41" s="75"/>
      <c r="TSO41" s="75"/>
      <c r="TTC41" s="75"/>
      <c r="TTQ41" s="75"/>
      <c r="TUE41" s="75"/>
      <c r="TUS41" s="75"/>
      <c r="TVG41" s="75"/>
      <c r="TVU41" s="75"/>
      <c r="TWI41" s="75"/>
      <c r="TWW41" s="75"/>
      <c r="TXK41" s="75"/>
      <c r="TXY41" s="75"/>
      <c r="TYM41" s="75"/>
      <c r="TZA41" s="75"/>
      <c r="TZO41" s="75"/>
      <c r="UAC41" s="75"/>
      <c r="UAQ41" s="75"/>
      <c r="UBE41" s="75"/>
      <c r="UBS41" s="75"/>
      <c r="UCG41" s="75"/>
      <c r="UCU41" s="75"/>
      <c r="UDI41" s="75"/>
      <c r="UDW41" s="75"/>
      <c r="UEK41" s="75"/>
      <c r="UEY41" s="75"/>
      <c r="UFM41" s="75"/>
      <c r="UGA41" s="75"/>
      <c r="UGO41" s="75"/>
      <c r="UHC41" s="75"/>
      <c r="UHQ41" s="75"/>
      <c r="UIE41" s="75"/>
      <c r="UIS41" s="75"/>
      <c r="UJG41" s="75"/>
      <c r="UJU41" s="75"/>
      <c r="UKI41" s="75"/>
      <c r="UKW41" s="75"/>
      <c r="ULK41" s="75"/>
      <c r="ULY41" s="75"/>
      <c r="UMM41" s="75"/>
      <c r="UNA41" s="75"/>
      <c r="UNO41" s="75"/>
      <c r="UOC41" s="75"/>
      <c r="UOQ41" s="75"/>
      <c r="UPE41" s="75"/>
      <c r="UPS41" s="75"/>
      <c r="UQG41" s="75"/>
      <c r="UQU41" s="75"/>
      <c r="URI41" s="75"/>
      <c r="URW41" s="75"/>
      <c r="USK41" s="75"/>
      <c r="USY41" s="75"/>
      <c r="UTM41" s="75"/>
      <c r="UUA41" s="75"/>
      <c r="UUO41" s="75"/>
      <c r="UVC41" s="75"/>
      <c r="UVQ41" s="75"/>
      <c r="UWE41" s="75"/>
      <c r="UWS41" s="75"/>
      <c r="UXG41" s="75"/>
      <c r="UXU41" s="75"/>
      <c r="UYI41" s="75"/>
      <c r="UYW41" s="75"/>
      <c r="UZK41" s="75"/>
      <c r="UZY41" s="75"/>
      <c r="VAM41" s="75"/>
      <c r="VBA41" s="75"/>
      <c r="VBO41" s="75"/>
      <c r="VCC41" s="75"/>
      <c r="VCQ41" s="75"/>
      <c r="VDE41" s="75"/>
      <c r="VDS41" s="75"/>
      <c r="VEG41" s="75"/>
      <c r="VEU41" s="75"/>
      <c r="VFI41" s="75"/>
      <c r="VFW41" s="75"/>
      <c r="VGK41" s="75"/>
      <c r="VGY41" s="75"/>
      <c r="VHM41" s="75"/>
      <c r="VIA41" s="75"/>
      <c r="VIO41" s="75"/>
      <c r="VJC41" s="75"/>
      <c r="VJQ41" s="75"/>
      <c r="VKE41" s="75"/>
      <c r="VKS41" s="75"/>
      <c r="VLG41" s="75"/>
      <c r="VLU41" s="75"/>
      <c r="VMI41" s="75"/>
      <c r="VMW41" s="75"/>
      <c r="VNK41" s="75"/>
      <c r="VNY41" s="75"/>
      <c r="VOM41" s="75"/>
      <c r="VPA41" s="75"/>
      <c r="VPO41" s="75"/>
      <c r="VQC41" s="75"/>
      <c r="VQQ41" s="75"/>
      <c r="VRE41" s="75"/>
      <c r="VRS41" s="75"/>
      <c r="VSG41" s="75"/>
      <c r="VSU41" s="75"/>
      <c r="VTI41" s="75"/>
      <c r="VTW41" s="75"/>
      <c r="VUK41" s="75"/>
      <c r="VUY41" s="75"/>
      <c r="VVM41" s="75"/>
      <c r="VWA41" s="75"/>
      <c r="VWO41" s="75"/>
      <c r="VXC41" s="75"/>
      <c r="VXQ41" s="75"/>
      <c r="VYE41" s="75"/>
      <c r="VYS41" s="75"/>
      <c r="VZG41" s="75"/>
      <c r="VZU41" s="75"/>
      <c r="WAI41" s="75"/>
      <c r="WAW41" s="75"/>
      <c r="WBK41" s="75"/>
      <c r="WBY41" s="75"/>
      <c r="WCM41" s="75"/>
      <c r="WDA41" s="75"/>
      <c r="WDO41" s="75"/>
      <c r="WEC41" s="75"/>
      <c r="WEQ41" s="75"/>
      <c r="WFE41" s="75"/>
      <c r="WFS41" s="75"/>
      <c r="WGG41" s="75"/>
      <c r="WGU41" s="75"/>
      <c r="WHI41" s="75"/>
      <c r="WHW41" s="75"/>
      <c r="WIK41" s="75"/>
      <c r="WIY41" s="75"/>
      <c r="WJM41" s="75"/>
      <c r="WKA41" s="75"/>
      <c r="WKO41" s="75"/>
      <c r="WLC41" s="75"/>
      <c r="WLQ41" s="75"/>
      <c r="WME41" s="75"/>
      <c r="WMS41" s="75"/>
      <c r="WNG41" s="75"/>
      <c r="WNU41" s="75"/>
      <c r="WOI41" s="75"/>
      <c r="WOW41" s="75"/>
      <c r="WPK41" s="75"/>
      <c r="WPY41" s="75"/>
      <c r="WQM41" s="75"/>
      <c r="WRA41" s="75"/>
      <c r="WRO41" s="75"/>
      <c r="WSC41" s="75"/>
      <c r="WSQ41" s="75"/>
      <c r="WTE41" s="75"/>
      <c r="WTS41" s="75"/>
      <c r="WUG41" s="75"/>
      <c r="WUU41" s="75"/>
      <c r="WVI41" s="75"/>
      <c r="WVW41" s="75"/>
      <c r="WWK41" s="75"/>
      <c r="WWY41" s="75"/>
      <c r="WXM41" s="75"/>
      <c r="WYA41" s="75"/>
      <c r="WYO41" s="75"/>
      <c r="WZC41" s="75"/>
      <c r="WZQ41" s="75"/>
      <c r="XAE41" s="75"/>
      <c r="XAS41" s="75"/>
      <c r="XBG41" s="75"/>
      <c r="XBU41" s="75"/>
      <c r="XCI41" s="75"/>
      <c r="XCW41" s="75"/>
      <c r="XDK41" s="75"/>
      <c r="XDY41" s="75"/>
      <c r="XEM41" s="75"/>
      <c r="XFA41" s="75"/>
    </row>
    <row r="42" spans="1:1023 1037:2045 2059:3067 3081:4089 4103:5111 5125:6133 6147:7155 7169:8191 8205:9213 9227:10235 10249:11257 11271:12279 12293:13301 13315:14323 14337:15359 15373:16381" s="74" customFormat="1" x14ac:dyDescent="0.2">
      <c r="A42" s="165" t="s">
        <v>54</v>
      </c>
      <c r="B42" s="93">
        <f>B43+B44</f>
        <v>0</v>
      </c>
      <c r="C42" s="93">
        <f t="shared" ref="C42:BE42" si="5">C43+C44</f>
        <v>0</v>
      </c>
      <c r="D42" s="93">
        <f t="shared" si="5"/>
        <v>0</v>
      </c>
      <c r="E42" s="93">
        <f t="shared" si="5"/>
        <v>0</v>
      </c>
      <c r="F42" s="93">
        <f t="shared" si="5"/>
        <v>0</v>
      </c>
      <c r="G42" s="93">
        <f t="shared" si="5"/>
        <v>0</v>
      </c>
      <c r="H42" s="93">
        <f t="shared" si="5"/>
        <v>0</v>
      </c>
      <c r="I42" s="93">
        <f t="shared" si="5"/>
        <v>0</v>
      </c>
      <c r="J42" s="93">
        <f t="shared" si="5"/>
        <v>0</v>
      </c>
      <c r="K42" s="93">
        <f t="shared" si="5"/>
        <v>0.42440736268692969</v>
      </c>
      <c r="L42" s="93">
        <f t="shared" si="5"/>
        <v>1.0222999999999998</v>
      </c>
      <c r="M42" s="93">
        <f t="shared" si="5"/>
        <v>92</v>
      </c>
      <c r="N42" s="93">
        <f t="shared" si="5"/>
        <v>703.4</v>
      </c>
      <c r="O42" s="93">
        <f t="shared" si="5"/>
        <v>308.20000000000005</v>
      </c>
      <c r="P42" s="93">
        <f t="shared" si="5"/>
        <v>475</v>
      </c>
      <c r="Q42" s="93">
        <f t="shared" si="5"/>
        <v>645</v>
      </c>
      <c r="R42" s="93">
        <f t="shared" si="5"/>
        <v>964</v>
      </c>
      <c r="S42" s="93">
        <f t="shared" si="5"/>
        <v>485.05932435897046</v>
      </c>
      <c r="T42" s="93">
        <f t="shared" si="5"/>
        <v>1240.5852248097576</v>
      </c>
      <c r="U42" s="93">
        <f t="shared" si="5"/>
        <v>1379.8534026490761</v>
      </c>
      <c r="V42" s="93">
        <f t="shared" si="5"/>
        <v>1497.7719430993279</v>
      </c>
      <c r="W42" s="93">
        <f t="shared" si="5"/>
        <v>1832.7643930642835</v>
      </c>
      <c r="X42" s="93">
        <f t="shared" si="5"/>
        <v>1821.0329889210968</v>
      </c>
      <c r="Y42" s="93">
        <f t="shared" si="5"/>
        <v>1650.6435582009929</v>
      </c>
      <c r="Z42" s="93">
        <f t="shared" si="5"/>
        <v>1908.8586749478077</v>
      </c>
      <c r="AA42" s="93">
        <f t="shared" si="5"/>
        <v>1923.0081715628542</v>
      </c>
      <c r="AB42" s="93">
        <f t="shared" si="5"/>
        <v>2500.9754635959207</v>
      </c>
      <c r="AC42" s="166">
        <f t="shared" si="5"/>
        <v>2340.1907503446346</v>
      </c>
      <c r="AD42" s="166">
        <f t="shared" si="5"/>
        <v>5091.4888857640763</v>
      </c>
      <c r="AE42" s="166">
        <f t="shared" si="5"/>
        <v>6679.8232783904432</v>
      </c>
      <c r="AF42" s="166">
        <f t="shared" si="5"/>
        <v>6762.9670115250674</v>
      </c>
      <c r="AG42" s="166">
        <f t="shared" si="5"/>
        <v>8824.4032550869597</v>
      </c>
      <c r="AH42" s="166">
        <f t="shared" si="5"/>
        <v>11018.298504779499</v>
      </c>
      <c r="AI42" s="166">
        <f t="shared" si="5"/>
        <v>11206.2139158479</v>
      </c>
      <c r="AJ42" s="166">
        <f t="shared" si="5"/>
        <v>11588.506897416355</v>
      </c>
      <c r="AK42" s="166">
        <f t="shared" si="5"/>
        <v>11711.687703765358</v>
      </c>
      <c r="AL42" s="166">
        <f t="shared" si="5"/>
        <v>12182.827629172305</v>
      </c>
      <c r="AM42" s="166">
        <f t="shared" si="5"/>
        <v>13326.519742318178</v>
      </c>
      <c r="AN42" s="166">
        <f t="shared" si="5"/>
        <v>13324.790501733638</v>
      </c>
      <c r="AO42" s="166">
        <f t="shared" si="5"/>
        <v>13568.535152437205</v>
      </c>
      <c r="AP42" s="166">
        <f t="shared" si="5"/>
        <v>13834.760706388493</v>
      </c>
      <c r="AQ42" s="166">
        <f t="shared" si="5"/>
        <v>12799.906553994211</v>
      </c>
      <c r="AR42" s="166">
        <f t="shared" si="5"/>
        <v>13246.019253422655</v>
      </c>
      <c r="AS42" s="166">
        <f t="shared" si="5"/>
        <v>13939.845116398636</v>
      </c>
      <c r="AT42" s="166">
        <f t="shared" si="5"/>
        <v>13945.793457788808</v>
      </c>
      <c r="AU42" s="166">
        <f t="shared" si="5"/>
        <v>13524.358462311789</v>
      </c>
      <c r="AV42" s="166">
        <f t="shared" si="5"/>
        <v>13866.447363246856</v>
      </c>
      <c r="AW42" s="166">
        <f t="shared" si="5"/>
        <v>14197.073454845857</v>
      </c>
      <c r="AX42" s="166">
        <f t="shared" si="5"/>
        <v>14612.676038999456</v>
      </c>
      <c r="AY42" s="166">
        <f t="shared" si="5"/>
        <v>14736.578757389087</v>
      </c>
      <c r="AZ42" s="166">
        <f t="shared" si="5"/>
        <v>14826.161238488425</v>
      </c>
      <c r="BA42" s="166">
        <f t="shared" si="5"/>
        <v>14845.659901661324</v>
      </c>
      <c r="BB42" s="166">
        <f t="shared" si="5"/>
        <v>15157.898986876811</v>
      </c>
      <c r="BC42" s="166">
        <f t="shared" si="5"/>
        <v>15310.873756376579</v>
      </c>
      <c r="BD42" s="166">
        <f t="shared" si="5"/>
        <v>15458.477777197077</v>
      </c>
      <c r="BE42" s="166">
        <f t="shared" si="5"/>
        <v>15750.977942407506</v>
      </c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Y42" s="75"/>
      <c r="FM42" s="75"/>
      <c r="GA42" s="75"/>
      <c r="GO42" s="75"/>
      <c r="HC42" s="75"/>
      <c r="HQ42" s="75"/>
      <c r="IE42" s="75"/>
      <c r="IS42" s="75"/>
      <c r="JG42" s="75"/>
      <c r="JU42" s="75"/>
      <c r="KI42" s="75"/>
      <c r="KW42" s="75"/>
      <c r="LK42" s="75"/>
      <c r="LY42" s="75"/>
      <c r="MM42" s="75"/>
      <c r="NA42" s="75"/>
      <c r="NO42" s="75"/>
      <c r="OC42" s="75"/>
      <c r="OQ42" s="75"/>
      <c r="PE42" s="75"/>
      <c r="PS42" s="75"/>
      <c r="QG42" s="75"/>
      <c r="QU42" s="75"/>
      <c r="RI42" s="75"/>
      <c r="RW42" s="75"/>
      <c r="SK42" s="75"/>
      <c r="SY42" s="75"/>
      <c r="TM42" s="75"/>
      <c r="UA42" s="75"/>
      <c r="UO42" s="75"/>
      <c r="VC42" s="75"/>
      <c r="VQ42" s="75"/>
      <c r="WE42" s="75"/>
      <c r="WS42" s="75"/>
      <c r="XG42" s="75"/>
      <c r="XU42" s="75"/>
      <c r="YI42" s="75"/>
      <c r="YW42" s="75"/>
      <c r="ZK42" s="75"/>
      <c r="ZY42" s="75"/>
      <c r="AAM42" s="75"/>
      <c r="ABA42" s="75"/>
      <c r="ABO42" s="75"/>
      <c r="ACC42" s="75"/>
      <c r="ACQ42" s="75"/>
      <c r="ADE42" s="75"/>
      <c r="ADS42" s="75"/>
      <c r="AEG42" s="75"/>
      <c r="AEU42" s="75"/>
      <c r="AFI42" s="75"/>
      <c r="AFW42" s="75"/>
      <c r="AGK42" s="75"/>
      <c r="AGY42" s="75"/>
      <c r="AHM42" s="75"/>
      <c r="AIA42" s="75"/>
      <c r="AIO42" s="75"/>
      <c r="AJC42" s="75"/>
      <c r="AJQ42" s="75"/>
      <c r="AKE42" s="75"/>
      <c r="AKS42" s="75"/>
      <c r="ALG42" s="75"/>
      <c r="ALU42" s="75"/>
      <c r="AMI42" s="75"/>
      <c r="AMW42" s="75"/>
      <c r="ANK42" s="75"/>
      <c r="ANY42" s="75"/>
      <c r="AOM42" s="75"/>
      <c r="APA42" s="75"/>
      <c r="APO42" s="75"/>
      <c r="AQC42" s="75"/>
      <c r="AQQ42" s="75"/>
      <c r="ARE42" s="75"/>
      <c r="ARS42" s="75"/>
      <c r="ASG42" s="75"/>
      <c r="ASU42" s="75"/>
      <c r="ATI42" s="75"/>
      <c r="ATW42" s="75"/>
      <c r="AUK42" s="75"/>
      <c r="AUY42" s="75"/>
      <c r="AVM42" s="75"/>
      <c r="AWA42" s="75"/>
      <c r="AWO42" s="75"/>
      <c r="AXC42" s="75"/>
      <c r="AXQ42" s="75"/>
      <c r="AYE42" s="75"/>
      <c r="AYS42" s="75"/>
      <c r="AZG42" s="75"/>
      <c r="AZU42" s="75"/>
      <c r="BAI42" s="75"/>
      <c r="BAW42" s="75"/>
      <c r="BBK42" s="75"/>
      <c r="BBY42" s="75"/>
      <c r="BCM42" s="75"/>
      <c r="BDA42" s="75"/>
      <c r="BDO42" s="75"/>
      <c r="BEC42" s="75"/>
      <c r="BEQ42" s="75"/>
      <c r="BFE42" s="75"/>
      <c r="BFS42" s="75"/>
      <c r="BGG42" s="75"/>
      <c r="BGU42" s="75"/>
      <c r="BHI42" s="75"/>
      <c r="BHW42" s="75"/>
      <c r="BIK42" s="75"/>
      <c r="BIY42" s="75"/>
      <c r="BJM42" s="75"/>
      <c r="BKA42" s="75"/>
      <c r="BKO42" s="75"/>
      <c r="BLC42" s="75"/>
      <c r="BLQ42" s="75"/>
      <c r="BME42" s="75"/>
      <c r="BMS42" s="75"/>
      <c r="BNG42" s="75"/>
      <c r="BNU42" s="75"/>
      <c r="BOI42" s="75"/>
      <c r="BOW42" s="75"/>
      <c r="BPK42" s="75"/>
      <c r="BPY42" s="75"/>
      <c r="BQM42" s="75"/>
      <c r="BRA42" s="75"/>
      <c r="BRO42" s="75"/>
      <c r="BSC42" s="75"/>
      <c r="BSQ42" s="75"/>
      <c r="BTE42" s="75"/>
      <c r="BTS42" s="75"/>
      <c r="BUG42" s="75"/>
      <c r="BUU42" s="75"/>
      <c r="BVI42" s="75"/>
      <c r="BVW42" s="75"/>
      <c r="BWK42" s="75"/>
      <c r="BWY42" s="75"/>
      <c r="BXM42" s="75"/>
      <c r="BYA42" s="75"/>
      <c r="BYO42" s="75"/>
      <c r="BZC42" s="75"/>
      <c r="BZQ42" s="75"/>
      <c r="CAE42" s="75"/>
      <c r="CAS42" s="75"/>
      <c r="CBG42" s="75"/>
      <c r="CBU42" s="75"/>
      <c r="CCI42" s="75"/>
      <c r="CCW42" s="75"/>
      <c r="CDK42" s="75"/>
      <c r="CDY42" s="75"/>
      <c r="CEM42" s="75"/>
      <c r="CFA42" s="75"/>
      <c r="CFO42" s="75"/>
      <c r="CGC42" s="75"/>
      <c r="CGQ42" s="75"/>
      <c r="CHE42" s="75"/>
      <c r="CHS42" s="75"/>
      <c r="CIG42" s="75"/>
      <c r="CIU42" s="75"/>
      <c r="CJI42" s="75"/>
      <c r="CJW42" s="75"/>
      <c r="CKK42" s="75"/>
      <c r="CKY42" s="75"/>
      <c r="CLM42" s="75"/>
      <c r="CMA42" s="75"/>
      <c r="CMO42" s="75"/>
      <c r="CNC42" s="75"/>
      <c r="CNQ42" s="75"/>
      <c r="COE42" s="75"/>
      <c r="COS42" s="75"/>
      <c r="CPG42" s="75"/>
      <c r="CPU42" s="75"/>
      <c r="CQI42" s="75"/>
      <c r="CQW42" s="75"/>
      <c r="CRK42" s="75"/>
      <c r="CRY42" s="75"/>
      <c r="CSM42" s="75"/>
      <c r="CTA42" s="75"/>
      <c r="CTO42" s="75"/>
      <c r="CUC42" s="75"/>
      <c r="CUQ42" s="75"/>
      <c r="CVE42" s="75"/>
      <c r="CVS42" s="75"/>
      <c r="CWG42" s="75"/>
      <c r="CWU42" s="75"/>
      <c r="CXI42" s="75"/>
      <c r="CXW42" s="75"/>
      <c r="CYK42" s="75"/>
      <c r="CYY42" s="75"/>
      <c r="CZM42" s="75"/>
      <c r="DAA42" s="75"/>
      <c r="DAO42" s="75"/>
      <c r="DBC42" s="75"/>
      <c r="DBQ42" s="75"/>
      <c r="DCE42" s="75"/>
      <c r="DCS42" s="75"/>
      <c r="DDG42" s="75"/>
      <c r="DDU42" s="75"/>
      <c r="DEI42" s="75"/>
      <c r="DEW42" s="75"/>
      <c r="DFK42" s="75"/>
      <c r="DFY42" s="75"/>
      <c r="DGM42" s="75"/>
      <c r="DHA42" s="75"/>
      <c r="DHO42" s="75"/>
      <c r="DIC42" s="75"/>
      <c r="DIQ42" s="75"/>
      <c r="DJE42" s="75"/>
      <c r="DJS42" s="75"/>
      <c r="DKG42" s="75"/>
      <c r="DKU42" s="75"/>
      <c r="DLI42" s="75"/>
      <c r="DLW42" s="75"/>
      <c r="DMK42" s="75"/>
      <c r="DMY42" s="75"/>
      <c r="DNM42" s="75"/>
      <c r="DOA42" s="75"/>
      <c r="DOO42" s="75"/>
      <c r="DPC42" s="75"/>
      <c r="DPQ42" s="75"/>
      <c r="DQE42" s="75"/>
      <c r="DQS42" s="75"/>
      <c r="DRG42" s="75"/>
      <c r="DRU42" s="75"/>
      <c r="DSI42" s="75"/>
      <c r="DSW42" s="75"/>
      <c r="DTK42" s="75"/>
      <c r="DTY42" s="75"/>
      <c r="DUM42" s="75"/>
      <c r="DVA42" s="75"/>
      <c r="DVO42" s="75"/>
      <c r="DWC42" s="75"/>
      <c r="DWQ42" s="75"/>
      <c r="DXE42" s="75"/>
      <c r="DXS42" s="75"/>
      <c r="DYG42" s="75"/>
      <c r="DYU42" s="75"/>
      <c r="DZI42" s="75"/>
      <c r="DZW42" s="75"/>
      <c r="EAK42" s="75"/>
      <c r="EAY42" s="75"/>
      <c r="EBM42" s="75"/>
      <c r="ECA42" s="75"/>
      <c r="ECO42" s="75"/>
      <c r="EDC42" s="75"/>
      <c r="EDQ42" s="75"/>
      <c r="EEE42" s="75"/>
      <c r="EES42" s="75"/>
      <c r="EFG42" s="75"/>
      <c r="EFU42" s="75"/>
      <c r="EGI42" s="75"/>
      <c r="EGW42" s="75"/>
      <c r="EHK42" s="75"/>
      <c r="EHY42" s="75"/>
      <c r="EIM42" s="75"/>
      <c r="EJA42" s="75"/>
      <c r="EJO42" s="75"/>
      <c r="EKC42" s="75"/>
      <c r="EKQ42" s="75"/>
      <c r="ELE42" s="75"/>
      <c r="ELS42" s="75"/>
      <c r="EMG42" s="75"/>
      <c r="EMU42" s="75"/>
      <c r="ENI42" s="75"/>
      <c r="ENW42" s="75"/>
      <c r="EOK42" s="75"/>
      <c r="EOY42" s="75"/>
      <c r="EPM42" s="75"/>
      <c r="EQA42" s="75"/>
      <c r="EQO42" s="75"/>
      <c r="ERC42" s="75"/>
      <c r="ERQ42" s="75"/>
      <c r="ESE42" s="75"/>
      <c r="ESS42" s="75"/>
      <c r="ETG42" s="75"/>
      <c r="ETU42" s="75"/>
      <c r="EUI42" s="75"/>
      <c r="EUW42" s="75"/>
      <c r="EVK42" s="75"/>
      <c r="EVY42" s="75"/>
      <c r="EWM42" s="75"/>
      <c r="EXA42" s="75"/>
      <c r="EXO42" s="75"/>
      <c r="EYC42" s="75"/>
      <c r="EYQ42" s="75"/>
      <c r="EZE42" s="75"/>
      <c r="EZS42" s="75"/>
      <c r="FAG42" s="75"/>
      <c r="FAU42" s="75"/>
      <c r="FBI42" s="75"/>
      <c r="FBW42" s="75"/>
      <c r="FCK42" s="75"/>
      <c r="FCY42" s="75"/>
      <c r="FDM42" s="75"/>
      <c r="FEA42" s="75"/>
      <c r="FEO42" s="75"/>
      <c r="FFC42" s="75"/>
      <c r="FFQ42" s="75"/>
      <c r="FGE42" s="75"/>
      <c r="FGS42" s="75"/>
      <c r="FHG42" s="75"/>
      <c r="FHU42" s="75"/>
      <c r="FII42" s="75"/>
      <c r="FIW42" s="75"/>
      <c r="FJK42" s="75"/>
      <c r="FJY42" s="75"/>
      <c r="FKM42" s="75"/>
      <c r="FLA42" s="75"/>
      <c r="FLO42" s="75"/>
      <c r="FMC42" s="75"/>
      <c r="FMQ42" s="75"/>
      <c r="FNE42" s="75"/>
      <c r="FNS42" s="75"/>
      <c r="FOG42" s="75"/>
      <c r="FOU42" s="75"/>
      <c r="FPI42" s="75"/>
      <c r="FPW42" s="75"/>
      <c r="FQK42" s="75"/>
      <c r="FQY42" s="75"/>
      <c r="FRM42" s="75"/>
      <c r="FSA42" s="75"/>
      <c r="FSO42" s="75"/>
      <c r="FTC42" s="75"/>
      <c r="FTQ42" s="75"/>
      <c r="FUE42" s="75"/>
      <c r="FUS42" s="75"/>
      <c r="FVG42" s="75"/>
      <c r="FVU42" s="75"/>
      <c r="FWI42" s="75"/>
      <c r="FWW42" s="75"/>
      <c r="FXK42" s="75"/>
      <c r="FXY42" s="75"/>
      <c r="FYM42" s="75"/>
      <c r="FZA42" s="75"/>
      <c r="FZO42" s="75"/>
      <c r="GAC42" s="75"/>
      <c r="GAQ42" s="75"/>
      <c r="GBE42" s="75"/>
      <c r="GBS42" s="75"/>
      <c r="GCG42" s="75"/>
      <c r="GCU42" s="75"/>
      <c r="GDI42" s="75"/>
      <c r="GDW42" s="75"/>
      <c r="GEK42" s="75"/>
      <c r="GEY42" s="75"/>
      <c r="GFM42" s="75"/>
      <c r="GGA42" s="75"/>
      <c r="GGO42" s="75"/>
      <c r="GHC42" s="75"/>
      <c r="GHQ42" s="75"/>
      <c r="GIE42" s="75"/>
      <c r="GIS42" s="75"/>
      <c r="GJG42" s="75"/>
      <c r="GJU42" s="75"/>
      <c r="GKI42" s="75"/>
      <c r="GKW42" s="75"/>
      <c r="GLK42" s="75"/>
      <c r="GLY42" s="75"/>
      <c r="GMM42" s="75"/>
      <c r="GNA42" s="75"/>
      <c r="GNO42" s="75"/>
      <c r="GOC42" s="75"/>
      <c r="GOQ42" s="75"/>
      <c r="GPE42" s="75"/>
      <c r="GPS42" s="75"/>
      <c r="GQG42" s="75"/>
      <c r="GQU42" s="75"/>
      <c r="GRI42" s="75"/>
      <c r="GRW42" s="75"/>
      <c r="GSK42" s="75"/>
      <c r="GSY42" s="75"/>
      <c r="GTM42" s="75"/>
      <c r="GUA42" s="75"/>
      <c r="GUO42" s="75"/>
      <c r="GVC42" s="75"/>
      <c r="GVQ42" s="75"/>
      <c r="GWE42" s="75"/>
      <c r="GWS42" s="75"/>
      <c r="GXG42" s="75"/>
      <c r="GXU42" s="75"/>
      <c r="GYI42" s="75"/>
      <c r="GYW42" s="75"/>
      <c r="GZK42" s="75"/>
      <c r="GZY42" s="75"/>
      <c r="HAM42" s="75"/>
      <c r="HBA42" s="75"/>
      <c r="HBO42" s="75"/>
      <c r="HCC42" s="75"/>
      <c r="HCQ42" s="75"/>
      <c r="HDE42" s="75"/>
      <c r="HDS42" s="75"/>
      <c r="HEG42" s="75"/>
      <c r="HEU42" s="75"/>
      <c r="HFI42" s="75"/>
      <c r="HFW42" s="75"/>
      <c r="HGK42" s="75"/>
      <c r="HGY42" s="75"/>
      <c r="HHM42" s="75"/>
      <c r="HIA42" s="75"/>
      <c r="HIO42" s="75"/>
      <c r="HJC42" s="75"/>
      <c r="HJQ42" s="75"/>
      <c r="HKE42" s="75"/>
      <c r="HKS42" s="75"/>
      <c r="HLG42" s="75"/>
      <c r="HLU42" s="75"/>
      <c r="HMI42" s="75"/>
      <c r="HMW42" s="75"/>
      <c r="HNK42" s="75"/>
      <c r="HNY42" s="75"/>
      <c r="HOM42" s="75"/>
      <c r="HPA42" s="75"/>
      <c r="HPO42" s="75"/>
      <c r="HQC42" s="75"/>
      <c r="HQQ42" s="75"/>
      <c r="HRE42" s="75"/>
      <c r="HRS42" s="75"/>
      <c r="HSG42" s="75"/>
      <c r="HSU42" s="75"/>
      <c r="HTI42" s="75"/>
      <c r="HTW42" s="75"/>
      <c r="HUK42" s="75"/>
      <c r="HUY42" s="75"/>
      <c r="HVM42" s="75"/>
      <c r="HWA42" s="75"/>
      <c r="HWO42" s="75"/>
      <c r="HXC42" s="75"/>
      <c r="HXQ42" s="75"/>
      <c r="HYE42" s="75"/>
      <c r="HYS42" s="75"/>
      <c r="HZG42" s="75"/>
      <c r="HZU42" s="75"/>
      <c r="IAI42" s="75"/>
      <c r="IAW42" s="75"/>
      <c r="IBK42" s="75"/>
      <c r="IBY42" s="75"/>
      <c r="ICM42" s="75"/>
      <c r="IDA42" s="75"/>
      <c r="IDO42" s="75"/>
      <c r="IEC42" s="75"/>
      <c r="IEQ42" s="75"/>
      <c r="IFE42" s="75"/>
      <c r="IFS42" s="75"/>
      <c r="IGG42" s="75"/>
      <c r="IGU42" s="75"/>
      <c r="IHI42" s="75"/>
      <c r="IHW42" s="75"/>
      <c r="IIK42" s="75"/>
      <c r="IIY42" s="75"/>
      <c r="IJM42" s="75"/>
      <c r="IKA42" s="75"/>
      <c r="IKO42" s="75"/>
      <c r="ILC42" s="75"/>
      <c r="ILQ42" s="75"/>
      <c r="IME42" s="75"/>
      <c r="IMS42" s="75"/>
      <c r="ING42" s="75"/>
      <c r="INU42" s="75"/>
      <c r="IOI42" s="75"/>
      <c r="IOW42" s="75"/>
      <c r="IPK42" s="75"/>
      <c r="IPY42" s="75"/>
      <c r="IQM42" s="75"/>
      <c r="IRA42" s="75"/>
      <c r="IRO42" s="75"/>
      <c r="ISC42" s="75"/>
      <c r="ISQ42" s="75"/>
      <c r="ITE42" s="75"/>
      <c r="ITS42" s="75"/>
      <c r="IUG42" s="75"/>
      <c r="IUU42" s="75"/>
      <c r="IVI42" s="75"/>
      <c r="IVW42" s="75"/>
      <c r="IWK42" s="75"/>
      <c r="IWY42" s="75"/>
      <c r="IXM42" s="75"/>
      <c r="IYA42" s="75"/>
      <c r="IYO42" s="75"/>
      <c r="IZC42" s="75"/>
      <c r="IZQ42" s="75"/>
      <c r="JAE42" s="75"/>
      <c r="JAS42" s="75"/>
      <c r="JBG42" s="75"/>
      <c r="JBU42" s="75"/>
      <c r="JCI42" s="75"/>
      <c r="JCW42" s="75"/>
      <c r="JDK42" s="75"/>
      <c r="JDY42" s="75"/>
      <c r="JEM42" s="75"/>
      <c r="JFA42" s="75"/>
      <c r="JFO42" s="75"/>
      <c r="JGC42" s="75"/>
      <c r="JGQ42" s="75"/>
      <c r="JHE42" s="75"/>
      <c r="JHS42" s="75"/>
      <c r="JIG42" s="75"/>
      <c r="JIU42" s="75"/>
      <c r="JJI42" s="75"/>
      <c r="JJW42" s="75"/>
      <c r="JKK42" s="75"/>
      <c r="JKY42" s="75"/>
      <c r="JLM42" s="75"/>
      <c r="JMA42" s="75"/>
      <c r="JMO42" s="75"/>
      <c r="JNC42" s="75"/>
      <c r="JNQ42" s="75"/>
      <c r="JOE42" s="75"/>
      <c r="JOS42" s="75"/>
      <c r="JPG42" s="75"/>
      <c r="JPU42" s="75"/>
      <c r="JQI42" s="75"/>
      <c r="JQW42" s="75"/>
      <c r="JRK42" s="75"/>
      <c r="JRY42" s="75"/>
      <c r="JSM42" s="75"/>
      <c r="JTA42" s="75"/>
      <c r="JTO42" s="75"/>
      <c r="JUC42" s="75"/>
      <c r="JUQ42" s="75"/>
      <c r="JVE42" s="75"/>
      <c r="JVS42" s="75"/>
      <c r="JWG42" s="75"/>
      <c r="JWU42" s="75"/>
      <c r="JXI42" s="75"/>
      <c r="JXW42" s="75"/>
      <c r="JYK42" s="75"/>
      <c r="JYY42" s="75"/>
      <c r="JZM42" s="75"/>
      <c r="KAA42" s="75"/>
      <c r="KAO42" s="75"/>
      <c r="KBC42" s="75"/>
      <c r="KBQ42" s="75"/>
      <c r="KCE42" s="75"/>
      <c r="KCS42" s="75"/>
      <c r="KDG42" s="75"/>
      <c r="KDU42" s="75"/>
      <c r="KEI42" s="75"/>
      <c r="KEW42" s="75"/>
      <c r="KFK42" s="75"/>
      <c r="KFY42" s="75"/>
      <c r="KGM42" s="75"/>
      <c r="KHA42" s="75"/>
      <c r="KHO42" s="75"/>
      <c r="KIC42" s="75"/>
      <c r="KIQ42" s="75"/>
      <c r="KJE42" s="75"/>
      <c r="KJS42" s="75"/>
      <c r="KKG42" s="75"/>
      <c r="KKU42" s="75"/>
      <c r="KLI42" s="75"/>
      <c r="KLW42" s="75"/>
      <c r="KMK42" s="75"/>
      <c r="KMY42" s="75"/>
      <c r="KNM42" s="75"/>
      <c r="KOA42" s="75"/>
      <c r="KOO42" s="75"/>
      <c r="KPC42" s="75"/>
      <c r="KPQ42" s="75"/>
      <c r="KQE42" s="75"/>
      <c r="KQS42" s="75"/>
      <c r="KRG42" s="75"/>
      <c r="KRU42" s="75"/>
      <c r="KSI42" s="75"/>
      <c r="KSW42" s="75"/>
      <c r="KTK42" s="75"/>
      <c r="KTY42" s="75"/>
      <c r="KUM42" s="75"/>
      <c r="KVA42" s="75"/>
      <c r="KVO42" s="75"/>
      <c r="KWC42" s="75"/>
      <c r="KWQ42" s="75"/>
      <c r="KXE42" s="75"/>
      <c r="KXS42" s="75"/>
      <c r="KYG42" s="75"/>
      <c r="KYU42" s="75"/>
      <c r="KZI42" s="75"/>
      <c r="KZW42" s="75"/>
      <c r="LAK42" s="75"/>
      <c r="LAY42" s="75"/>
      <c r="LBM42" s="75"/>
      <c r="LCA42" s="75"/>
      <c r="LCO42" s="75"/>
      <c r="LDC42" s="75"/>
      <c r="LDQ42" s="75"/>
      <c r="LEE42" s="75"/>
      <c r="LES42" s="75"/>
      <c r="LFG42" s="75"/>
      <c r="LFU42" s="75"/>
      <c r="LGI42" s="75"/>
      <c r="LGW42" s="75"/>
      <c r="LHK42" s="75"/>
      <c r="LHY42" s="75"/>
      <c r="LIM42" s="75"/>
      <c r="LJA42" s="75"/>
      <c r="LJO42" s="75"/>
      <c r="LKC42" s="75"/>
      <c r="LKQ42" s="75"/>
      <c r="LLE42" s="75"/>
      <c r="LLS42" s="75"/>
      <c r="LMG42" s="75"/>
      <c r="LMU42" s="75"/>
      <c r="LNI42" s="75"/>
      <c r="LNW42" s="75"/>
      <c r="LOK42" s="75"/>
      <c r="LOY42" s="75"/>
      <c r="LPM42" s="75"/>
      <c r="LQA42" s="75"/>
      <c r="LQO42" s="75"/>
      <c r="LRC42" s="75"/>
      <c r="LRQ42" s="75"/>
      <c r="LSE42" s="75"/>
      <c r="LSS42" s="75"/>
      <c r="LTG42" s="75"/>
      <c r="LTU42" s="75"/>
      <c r="LUI42" s="75"/>
      <c r="LUW42" s="75"/>
      <c r="LVK42" s="75"/>
      <c r="LVY42" s="75"/>
      <c r="LWM42" s="75"/>
      <c r="LXA42" s="75"/>
      <c r="LXO42" s="75"/>
      <c r="LYC42" s="75"/>
      <c r="LYQ42" s="75"/>
      <c r="LZE42" s="75"/>
      <c r="LZS42" s="75"/>
      <c r="MAG42" s="75"/>
      <c r="MAU42" s="75"/>
      <c r="MBI42" s="75"/>
      <c r="MBW42" s="75"/>
      <c r="MCK42" s="75"/>
      <c r="MCY42" s="75"/>
      <c r="MDM42" s="75"/>
      <c r="MEA42" s="75"/>
      <c r="MEO42" s="75"/>
      <c r="MFC42" s="75"/>
      <c r="MFQ42" s="75"/>
      <c r="MGE42" s="75"/>
      <c r="MGS42" s="75"/>
      <c r="MHG42" s="75"/>
      <c r="MHU42" s="75"/>
      <c r="MII42" s="75"/>
      <c r="MIW42" s="75"/>
      <c r="MJK42" s="75"/>
      <c r="MJY42" s="75"/>
      <c r="MKM42" s="75"/>
      <c r="MLA42" s="75"/>
      <c r="MLO42" s="75"/>
      <c r="MMC42" s="75"/>
      <c r="MMQ42" s="75"/>
      <c r="MNE42" s="75"/>
      <c r="MNS42" s="75"/>
      <c r="MOG42" s="75"/>
      <c r="MOU42" s="75"/>
      <c r="MPI42" s="75"/>
      <c r="MPW42" s="75"/>
      <c r="MQK42" s="75"/>
      <c r="MQY42" s="75"/>
      <c r="MRM42" s="75"/>
      <c r="MSA42" s="75"/>
      <c r="MSO42" s="75"/>
      <c r="MTC42" s="75"/>
      <c r="MTQ42" s="75"/>
      <c r="MUE42" s="75"/>
      <c r="MUS42" s="75"/>
      <c r="MVG42" s="75"/>
      <c r="MVU42" s="75"/>
      <c r="MWI42" s="75"/>
      <c r="MWW42" s="75"/>
      <c r="MXK42" s="75"/>
      <c r="MXY42" s="75"/>
      <c r="MYM42" s="75"/>
      <c r="MZA42" s="75"/>
      <c r="MZO42" s="75"/>
      <c r="NAC42" s="75"/>
      <c r="NAQ42" s="75"/>
      <c r="NBE42" s="75"/>
      <c r="NBS42" s="75"/>
      <c r="NCG42" s="75"/>
      <c r="NCU42" s="75"/>
      <c r="NDI42" s="75"/>
      <c r="NDW42" s="75"/>
      <c r="NEK42" s="75"/>
      <c r="NEY42" s="75"/>
      <c r="NFM42" s="75"/>
      <c r="NGA42" s="75"/>
      <c r="NGO42" s="75"/>
      <c r="NHC42" s="75"/>
      <c r="NHQ42" s="75"/>
      <c r="NIE42" s="75"/>
      <c r="NIS42" s="75"/>
      <c r="NJG42" s="75"/>
      <c r="NJU42" s="75"/>
      <c r="NKI42" s="75"/>
      <c r="NKW42" s="75"/>
      <c r="NLK42" s="75"/>
      <c r="NLY42" s="75"/>
      <c r="NMM42" s="75"/>
      <c r="NNA42" s="75"/>
      <c r="NNO42" s="75"/>
      <c r="NOC42" s="75"/>
      <c r="NOQ42" s="75"/>
      <c r="NPE42" s="75"/>
      <c r="NPS42" s="75"/>
      <c r="NQG42" s="75"/>
      <c r="NQU42" s="75"/>
      <c r="NRI42" s="75"/>
      <c r="NRW42" s="75"/>
      <c r="NSK42" s="75"/>
      <c r="NSY42" s="75"/>
      <c r="NTM42" s="75"/>
      <c r="NUA42" s="75"/>
      <c r="NUO42" s="75"/>
      <c r="NVC42" s="75"/>
      <c r="NVQ42" s="75"/>
      <c r="NWE42" s="75"/>
      <c r="NWS42" s="75"/>
      <c r="NXG42" s="75"/>
      <c r="NXU42" s="75"/>
      <c r="NYI42" s="75"/>
      <c r="NYW42" s="75"/>
      <c r="NZK42" s="75"/>
      <c r="NZY42" s="75"/>
      <c r="OAM42" s="75"/>
      <c r="OBA42" s="75"/>
      <c r="OBO42" s="75"/>
      <c r="OCC42" s="75"/>
      <c r="OCQ42" s="75"/>
      <c r="ODE42" s="75"/>
      <c r="ODS42" s="75"/>
      <c r="OEG42" s="75"/>
      <c r="OEU42" s="75"/>
      <c r="OFI42" s="75"/>
      <c r="OFW42" s="75"/>
      <c r="OGK42" s="75"/>
      <c r="OGY42" s="75"/>
      <c r="OHM42" s="75"/>
      <c r="OIA42" s="75"/>
      <c r="OIO42" s="75"/>
      <c r="OJC42" s="75"/>
      <c r="OJQ42" s="75"/>
      <c r="OKE42" s="75"/>
      <c r="OKS42" s="75"/>
      <c r="OLG42" s="75"/>
      <c r="OLU42" s="75"/>
      <c r="OMI42" s="75"/>
      <c r="OMW42" s="75"/>
      <c r="ONK42" s="75"/>
      <c r="ONY42" s="75"/>
      <c r="OOM42" s="75"/>
      <c r="OPA42" s="75"/>
      <c r="OPO42" s="75"/>
      <c r="OQC42" s="75"/>
      <c r="OQQ42" s="75"/>
      <c r="ORE42" s="75"/>
      <c r="ORS42" s="75"/>
      <c r="OSG42" s="75"/>
      <c r="OSU42" s="75"/>
      <c r="OTI42" s="75"/>
      <c r="OTW42" s="75"/>
      <c r="OUK42" s="75"/>
      <c r="OUY42" s="75"/>
      <c r="OVM42" s="75"/>
      <c r="OWA42" s="75"/>
      <c r="OWO42" s="75"/>
      <c r="OXC42" s="75"/>
      <c r="OXQ42" s="75"/>
      <c r="OYE42" s="75"/>
      <c r="OYS42" s="75"/>
      <c r="OZG42" s="75"/>
      <c r="OZU42" s="75"/>
      <c r="PAI42" s="75"/>
      <c r="PAW42" s="75"/>
      <c r="PBK42" s="75"/>
      <c r="PBY42" s="75"/>
      <c r="PCM42" s="75"/>
      <c r="PDA42" s="75"/>
      <c r="PDO42" s="75"/>
      <c r="PEC42" s="75"/>
      <c r="PEQ42" s="75"/>
      <c r="PFE42" s="75"/>
      <c r="PFS42" s="75"/>
      <c r="PGG42" s="75"/>
      <c r="PGU42" s="75"/>
      <c r="PHI42" s="75"/>
      <c r="PHW42" s="75"/>
      <c r="PIK42" s="75"/>
      <c r="PIY42" s="75"/>
      <c r="PJM42" s="75"/>
      <c r="PKA42" s="75"/>
      <c r="PKO42" s="75"/>
      <c r="PLC42" s="75"/>
      <c r="PLQ42" s="75"/>
      <c r="PME42" s="75"/>
      <c r="PMS42" s="75"/>
      <c r="PNG42" s="75"/>
      <c r="PNU42" s="75"/>
      <c r="POI42" s="75"/>
      <c r="POW42" s="75"/>
      <c r="PPK42" s="75"/>
      <c r="PPY42" s="75"/>
      <c r="PQM42" s="75"/>
      <c r="PRA42" s="75"/>
      <c r="PRO42" s="75"/>
      <c r="PSC42" s="75"/>
      <c r="PSQ42" s="75"/>
      <c r="PTE42" s="75"/>
      <c r="PTS42" s="75"/>
      <c r="PUG42" s="75"/>
      <c r="PUU42" s="75"/>
      <c r="PVI42" s="75"/>
      <c r="PVW42" s="75"/>
      <c r="PWK42" s="75"/>
      <c r="PWY42" s="75"/>
      <c r="PXM42" s="75"/>
      <c r="PYA42" s="75"/>
      <c r="PYO42" s="75"/>
      <c r="PZC42" s="75"/>
      <c r="PZQ42" s="75"/>
      <c r="QAE42" s="75"/>
      <c r="QAS42" s="75"/>
      <c r="QBG42" s="75"/>
      <c r="QBU42" s="75"/>
      <c r="QCI42" s="75"/>
      <c r="QCW42" s="75"/>
      <c r="QDK42" s="75"/>
      <c r="QDY42" s="75"/>
      <c r="QEM42" s="75"/>
      <c r="QFA42" s="75"/>
      <c r="QFO42" s="75"/>
      <c r="QGC42" s="75"/>
      <c r="QGQ42" s="75"/>
      <c r="QHE42" s="75"/>
      <c r="QHS42" s="75"/>
      <c r="QIG42" s="75"/>
      <c r="QIU42" s="75"/>
      <c r="QJI42" s="75"/>
      <c r="QJW42" s="75"/>
      <c r="QKK42" s="75"/>
      <c r="QKY42" s="75"/>
      <c r="QLM42" s="75"/>
      <c r="QMA42" s="75"/>
      <c r="QMO42" s="75"/>
      <c r="QNC42" s="75"/>
      <c r="QNQ42" s="75"/>
      <c r="QOE42" s="75"/>
      <c r="QOS42" s="75"/>
      <c r="QPG42" s="75"/>
      <c r="QPU42" s="75"/>
      <c r="QQI42" s="75"/>
      <c r="QQW42" s="75"/>
      <c r="QRK42" s="75"/>
      <c r="QRY42" s="75"/>
      <c r="QSM42" s="75"/>
      <c r="QTA42" s="75"/>
      <c r="QTO42" s="75"/>
      <c r="QUC42" s="75"/>
      <c r="QUQ42" s="75"/>
      <c r="QVE42" s="75"/>
      <c r="QVS42" s="75"/>
      <c r="QWG42" s="75"/>
      <c r="QWU42" s="75"/>
      <c r="QXI42" s="75"/>
      <c r="QXW42" s="75"/>
      <c r="QYK42" s="75"/>
      <c r="QYY42" s="75"/>
      <c r="QZM42" s="75"/>
      <c r="RAA42" s="75"/>
      <c r="RAO42" s="75"/>
      <c r="RBC42" s="75"/>
      <c r="RBQ42" s="75"/>
      <c r="RCE42" s="75"/>
      <c r="RCS42" s="75"/>
      <c r="RDG42" s="75"/>
      <c r="RDU42" s="75"/>
      <c r="REI42" s="75"/>
      <c r="REW42" s="75"/>
      <c r="RFK42" s="75"/>
      <c r="RFY42" s="75"/>
      <c r="RGM42" s="75"/>
      <c r="RHA42" s="75"/>
      <c r="RHO42" s="75"/>
      <c r="RIC42" s="75"/>
      <c r="RIQ42" s="75"/>
      <c r="RJE42" s="75"/>
      <c r="RJS42" s="75"/>
      <c r="RKG42" s="75"/>
      <c r="RKU42" s="75"/>
      <c r="RLI42" s="75"/>
      <c r="RLW42" s="75"/>
      <c r="RMK42" s="75"/>
      <c r="RMY42" s="75"/>
      <c r="RNM42" s="75"/>
      <c r="ROA42" s="75"/>
      <c r="ROO42" s="75"/>
      <c r="RPC42" s="75"/>
      <c r="RPQ42" s="75"/>
      <c r="RQE42" s="75"/>
      <c r="RQS42" s="75"/>
      <c r="RRG42" s="75"/>
      <c r="RRU42" s="75"/>
      <c r="RSI42" s="75"/>
      <c r="RSW42" s="75"/>
      <c r="RTK42" s="75"/>
      <c r="RTY42" s="75"/>
      <c r="RUM42" s="75"/>
      <c r="RVA42" s="75"/>
      <c r="RVO42" s="75"/>
      <c r="RWC42" s="75"/>
      <c r="RWQ42" s="75"/>
      <c r="RXE42" s="75"/>
      <c r="RXS42" s="75"/>
      <c r="RYG42" s="75"/>
      <c r="RYU42" s="75"/>
      <c r="RZI42" s="75"/>
      <c r="RZW42" s="75"/>
      <c r="SAK42" s="75"/>
      <c r="SAY42" s="75"/>
      <c r="SBM42" s="75"/>
      <c r="SCA42" s="75"/>
      <c r="SCO42" s="75"/>
      <c r="SDC42" s="75"/>
      <c r="SDQ42" s="75"/>
      <c r="SEE42" s="75"/>
      <c r="SES42" s="75"/>
      <c r="SFG42" s="75"/>
      <c r="SFU42" s="75"/>
      <c r="SGI42" s="75"/>
      <c r="SGW42" s="75"/>
      <c r="SHK42" s="75"/>
      <c r="SHY42" s="75"/>
      <c r="SIM42" s="75"/>
      <c r="SJA42" s="75"/>
      <c r="SJO42" s="75"/>
      <c r="SKC42" s="75"/>
      <c r="SKQ42" s="75"/>
      <c r="SLE42" s="75"/>
      <c r="SLS42" s="75"/>
      <c r="SMG42" s="75"/>
      <c r="SMU42" s="75"/>
      <c r="SNI42" s="75"/>
      <c r="SNW42" s="75"/>
      <c r="SOK42" s="75"/>
      <c r="SOY42" s="75"/>
      <c r="SPM42" s="75"/>
      <c r="SQA42" s="75"/>
      <c r="SQO42" s="75"/>
      <c r="SRC42" s="75"/>
      <c r="SRQ42" s="75"/>
      <c r="SSE42" s="75"/>
      <c r="SSS42" s="75"/>
      <c r="STG42" s="75"/>
      <c r="STU42" s="75"/>
      <c r="SUI42" s="75"/>
      <c r="SUW42" s="75"/>
      <c r="SVK42" s="75"/>
      <c r="SVY42" s="75"/>
      <c r="SWM42" s="75"/>
      <c r="SXA42" s="75"/>
      <c r="SXO42" s="75"/>
      <c r="SYC42" s="75"/>
      <c r="SYQ42" s="75"/>
      <c r="SZE42" s="75"/>
      <c r="SZS42" s="75"/>
      <c r="TAG42" s="75"/>
      <c r="TAU42" s="75"/>
      <c r="TBI42" s="75"/>
      <c r="TBW42" s="75"/>
      <c r="TCK42" s="75"/>
      <c r="TCY42" s="75"/>
      <c r="TDM42" s="75"/>
      <c r="TEA42" s="75"/>
      <c r="TEO42" s="75"/>
      <c r="TFC42" s="75"/>
      <c r="TFQ42" s="75"/>
      <c r="TGE42" s="75"/>
      <c r="TGS42" s="75"/>
      <c r="THG42" s="75"/>
      <c r="THU42" s="75"/>
      <c r="TII42" s="75"/>
      <c r="TIW42" s="75"/>
      <c r="TJK42" s="75"/>
      <c r="TJY42" s="75"/>
      <c r="TKM42" s="75"/>
      <c r="TLA42" s="75"/>
      <c r="TLO42" s="75"/>
      <c r="TMC42" s="75"/>
      <c r="TMQ42" s="75"/>
      <c r="TNE42" s="75"/>
      <c r="TNS42" s="75"/>
      <c r="TOG42" s="75"/>
      <c r="TOU42" s="75"/>
      <c r="TPI42" s="75"/>
      <c r="TPW42" s="75"/>
      <c r="TQK42" s="75"/>
      <c r="TQY42" s="75"/>
      <c r="TRM42" s="75"/>
      <c r="TSA42" s="75"/>
      <c r="TSO42" s="75"/>
      <c r="TTC42" s="75"/>
      <c r="TTQ42" s="75"/>
      <c r="TUE42" s="75"/>
      <c r="TUS42" s="75"/>
      <c r="TVG42" s="75"/>
      <c r="TVU42" s="75"/>
      <c r="TWI42" s="75"/>
      <c r="TWW42" s="75"/>
      <c r="TXK42" s="75"/>
      <c r="TXY42" s="75"/>
      <c r="TYM42" s="75"/>
      <c r="TZA42" s="75"/>
      <c r="TZO42" s="75"/>
      <c r="UAC42" s="75"/>
      <c r="UAQ42" s="75"/>
      <c r="UBE42" s="75"/>
      <c r="UBS42" s="75"/>
      <c r="UCG42" s="75"/>
      <c r="UCU42" s="75"/>
      <c r="UDI42" s="75"/>
      <c r="UDW42" s="75"/>
      <c r="UEK42" s="75"/>
      <c r="UEY42" s="75"/>
      <c r="UFM42" s="75"/>
      <c r="UGA42" s="75"/>
      <c r="UGO42" s="75"/>
      <c r="UHC42" s="75"/>
      <c r="UHQ42" s="75"/>
      <c r="UIE42" s="75"/>
      <c r="UIS42" s="75"/>
      <c r="UJG42" s="75"/>
      <c r="UJU42" s="75"/>
      <c r="UKI42" s="75"/>
      <c r="UKW42" s="75"/>
      <c r="ULK42" s="75"/>
      <c r="ULY42" s="75"/>
      <c r="UMM42" s="75"/>
      <c r="UNA42" s="75"/>
      <c r="UNO42" s="75"/>
      <c r="UOC42" s="75"/>
      <c r="UOQ42" s="75"/>
      <c r="UPE42" s="75"/>
      <c r="UPS42" s="75"/>
      <c r="UQG42" s="75"/>
      <c r="UQU42" s="75"/>
      <c r="URI42" s="75"/>
      <c r="URW42" s="75"/>
      <c r="USK42" s="75"/>
      <c r="USY42" s="75"/>
      <c r="UTM42" s="75"/>
      <c r="UUA42" s="75"/>
      <c r="UUO42" s="75"/>
      <c r="UVC42" s="75"/>
      <c r="UVQ42" s="75"/>
      <c r="UWE42" s="75"/>
      <c r="UWS42" s="75"/>
      <c r="UXG42" s="75"/>
      <c r="UXU42" s="75"/>
      <c r="UYI42" s="75"/>
      <c r="UYW42" s="75"/>
      <c r="UZK42" s="75"/>
      <c r="UZY42" s="75"/>
      <c r="VAM42" s="75"/>
      <c r="VBA42" s="75"/>
      <c r="VBO42" s="75"/>
      <c r="VCC42" s="75"/>
      <c r="VCQ42" s="75"/>
      <c r="VDE42" s="75"/>
      <c r="VDS42" s="75"/>
      <c r="VEG42" s="75"/>
      <c r="VEU42" s="75"/>
      <c r="VFI42" s="75"/>
      <c r="VFW42" s="75"/>
      <c r="VGK42" s="75"/>
      <c r="VGY42" s="75"/>
      <c r="VHM42" s="75"/>
      <c r="VIA42" s="75"/>
      <c r="VIO42" s="75"/>
      <c r="VJC42" s="75"/>
      <c r="VJQ42" s="75"/>
      <c r="VKE42" s="75"/>
      <c r="VKS42" s="75"/>
      <c r="VLG42" s="75"/>
      <c r="VLU42" s="75"/>
      <c r="VMI42" s="75"/>
      <c r="VMW42" s="75"/>
      <c r="VNK42" s="75"/>
      <c r="VNY42" s="75"/>
      <c r="VOM42" s="75"/>
      <c r="VPA42" s="75"/>
      <c r="VPO42" s="75"/>
      <c r="VQC42" s="75"/>
      <c r="VQQ42" s="75"/>
      <c r="VRE42" s="75"/>
      <c r="VRS42" s="75"/>
      <c r="VSG42" s="75"/>
      <c r="VSU42" s="75"/>
      <c r="VTI42" s="75"/>
      <c r="VTW42" s="75"/>
      <c r="VUK42" s="75"/>
      <c r="VUY42" s="75"/>
      <c r="VVM42" s="75"/>
      <c r="VWA42" s="75"/>
      <c r="VWO42" s="75"/>
      <c r="VXC42" s="75"/>
      <c r="VXQ42" s="75"/>
      <c r="VYE42" s="75"/>
      <c r="VYS42" s="75"/>
      <c r="VZG42" s="75"/>
      <c r="VZU42" s="75"/>
      <c r="WAI42" s="75"/>
      <c r="WAW42" s="75"/>
      <c r="WBK42" s="75"/>
      <c r="WBY42" s="75"/>
      <c r="WCM42" s="75"/>
      <c r="WDA42" s="75"/>
      <c r="WDO42" s="75"/>
      <c r="WEC42" s="75"/>
      <c r="WEQ42" s="75"/>
      <c r="WFE42" s="75"/>
      <c r="WFS42" s="75"/>
      <c r="WGG42" s="75"/>
      <c r="WGU42" s="75"/>
      <c r="WHI42" s="75"/>
      <c r="WHW42" s="75"/>
      <c r="WIK42" s="75"/>
      <c r="WIY42" s="75"/>
      <c r="WJM42" s="75"/>
      <c r="WKA42" s="75"/>
      <c r="WKO42" s="75"/>
      <c r="WLC42" s="75"/>
      <c r="WLQ42" s="75"/>
      <c r="WME42" s="75"/>
      <c r="WMS42" s="75"/>
      <c r="WNG42" s="75"/>
      <c r="WNU42" s="75"/>
      <c r="WOI42" s="75"/>
      <c r="WOW42" s="75"/>
      <c r="WPK42" s="75"/>
      <c r="WPY42" s="75"/>
      <c r="WQM42" s="75"/>
      <c r="WRA42" s="75"/>
      <c r="WRO42" s="75"/>
      <c r="WSC42" s="75"/>
      <c r="WSQ42" s="75"/>
      <c r="WTE42" s="75"/>
      <c r="WTS42" s="75"/>
      <c r="WUG42" s="75"/>
      <c r="WUU42" s="75"/>
      <c r="WVI42" s="75"/>
      <c r="WVW42" s="75"/>
      <c r="WWK42" s="75"/>
      <c r="WWY42" s="75"/>
      <c r="WXM42" s="75"/>
      <c r="WYA42" s="75"/>
      <c r="WYO42" s="75"/>
      <c r="WZC42" s="75"/>
      <c r="WZQ42" s="75"/>
      <c r="XAE42" s="75"/>
      <c r="XAS42" s="75"/>
      <c r="XBG42" s="75"/>
      <c r="XBU42" s="75"/>
      <c r="XCI42" s="75"/>
      <c r="XCW42" s="75"/>
      <c r="XDK42" s="75"/>
      <c r="XDY42" s="75"/>
      <c r="XEM42" s="75"/>
      <c r="XFA42" s="75"/>
    </row>
    <row r="43" spans="1:1023 1037:2045 2059:3067 3081:4089 4103:5111 5125:6133 6147:7155 7169:8191 8205:9213 9227:10235 10249:11257 11271:12279 12293:13301 13315:14323 14337:15359 15373:16381" s="74" customFormat="1" x14ac:dyDescent="0.2">
      <c r="A43" s="163" t="s">
        <v>55</v>
      </c>
      <c r="B43" s="88">
        <f t="shared" ref="B43:BE44" si="6">B80+B97+B114</f>
        <v>0</v>
      </c>
      <c r="C43" s="88">
        <f t="shared" si="6"/>
        <v>0</v>
      </c>
      <c r="D43" s="88">
        <f t="shared" si="6"/>
        <v>0</v>
      </c>
      <c r="E43" s="88">
        <f t="shared" si="6"/>
        <v>0</v>
      </c>
      <c r="F43" s="88">
        <f t="shared" si="6"/>
        <v>0</v>
      </c>
      <c r="G43" s="88">
        <f t="shared" si="6"/>
        <v>0</v>
      </c>
      <c r="H43" s="88">
        <f t="shared" si="6"/>
        <v>0</v>
      </c>
      <c r="I43" s="88">
        <f t="shared" si="6"/>
        <v>0</v>
      </c>
      <c r="J43" s="88">
        <f t="shared" si="6"/>
        <v>0</v>
      </c>
      <c r="K43" s="88">
        <f t="shared" si="6"/>
        <v>0.42440736268692969</v>
      </c>
      <c r="L43" s="88">
        <f t="shared" si="6"/>
        <v>1.0222999999999998</v>
      </c>
      <c r="M43" s="88">
        <f t="shared" si="6"/>
        <v>92</v>
      </c>
      <c r="N43" s="88">
        <f t="shared" si="6"/>
        <v>703.4</v>
      </c>
      <c r="O43" s="88">
        <f t="shared" si="6"/>
        <v>308.20000000000005</v>
      </c>
      <c r="P43" s="88">
        <f t="shared" si="6"/>
        <v>475</v>
      </c>
      <c r="Q43" s="88">
        <f t="shared" si="6"/>
        <v>645</v>
      </c>
      <c r="R43" s="88">
        <f t="shared" si="6"/>
        <v>964</v>
      </c>
      <c r="S43" s="88">
        <f t="shared" si="6"/>
        <v>485.05932435897046</v>
      </c>
      <c r="T43" s="88">
        <f t="shared" si="6"/>
        <v>1240.5852248097576</v>
      </c>
      <c r="U43" s="88">
        <f t="shared" si="6"/>
        <v>1379.8534026490761</v>
      </c>
      <c r="V43" s="88">
        <f t="shared" si="6"/>
        <v>1497.7719430993279</v>
      </c>
      <c r="W43" s="88">
        <f t="shared" si="6"/>
        <v>1832.7643930642835</v>
      </c>
      <c r="X43" s="88">
        <f t="shared" si="6"/>
        <v>1821.0329889210968</v>
      </c>
      <c r="Y43" s="88">
        <f t="shared" si="6"/>
        <v>1650.6435582009929</v>
      </c>
      <c r="Z43" s="88">
        <f t="shared" si="6"/>
        <v>1908.8586749478077</v>
      </c>
      <c r="AA43" s="88">
        <f t="shared" si="6"/>
        <v>1923.0081715628542</v>
      </c>
      <c r="AB43" s="88">
        <f t="shared" si="6"/>
        <v>2500.9754635959207</v>
      </c>
      <c r="AC43" s="164">
        <f t="shared" si="6"/>
        <v>2288.5915557674007</v>
      </c>
      <c r="AD43" s="164">
        <f t="shared" si="6"/>
        <v>3537.0896175680714</v>
      </c>
      <c r="AE43" s="164">
        <f t="shared" si="6"/>
        <v>3621.2214516916438</v>
      </c>
      <c r="AF43" s="164">
        <f t="shared" si="6"/>
        <v>3882.4317164049826</v>
      </c>
      <c r="AG43" s="164">
        <f t="shared" si="6"/>
        <v>4796.6254521442479</v>
      </c>
      <c r="AH43" s="164">
        <f t="shared" si="6"/>
        <v>5210.6420278640016</v>
      </c>
      <c r="AI43" s="164">
        <f t="shared" si="6"/>
        <v>4868.8406442427176</v>
      </c>
      <c r="AJ43" s="164">
        <f t="shared" si="6"/>
        <v>5057.4869525226286</v>
      </c>
      <c r="AK43" s="164">
        <f t="shared" si="6"/>
        <v>4453.582857688345</v>
      </c>
      <c r="AL43" s="164">
        <f t="shared" si="6"/>
        <v>4197.4313293640434</v>
      </c>
      <c r="AM43" s="164">
        <f t="shared" si="6"/>
        <v>4260.0164146720208</v>
      </c>
      <c r="AN43" s="164">
        <f t="shared" si="6"/>
        <v>4159.0523248150557</v>
      </c>
      <c r="AO43" s="164">
        <f t="shared" si="6"/>
        <v>4116.3073675796149</v>
      </c>
      <c r="AP43" s="164">
        <f t="shared" si="6"/>
        <v>4006.8444742265592</v>
      </c>
      <c r="AQ43" s="164">
        <f t="shared" si="6"/>
        <v>3581.4776570695158</v>
      </c>
      <c r="AR43" s="164">
        <f t="shared" si="6"/>
        <v>3364.6386321977516</v>
      </c>
      <c r="AS43" s="164">
        <f t="shared" si="6"/>
        <v>3313.1921975837618</v>
      </c>
      <c r="AT43" s="164">
        <f t="shared" si="6"/>
        <v>3312.9977041047669</v>
      </c>
      <c r="AU43" s="164">
        <f t="shared" si="6"/>
        <v>3382.4412688054463</v>
      </c>
      <c r="AV43" s="164">
        <f t="shared" si="6"/>
        <v>3382.625822317093</v>
      </c>
      <c r="AW43" s="164">
        <f t="shared" si="6"/>
        <v>3382.6607034176527</v>
      </c>
      <c r="AX43" s="164">
        <f t="shared" si="6"/>
        <v>3382.5337959769722</v>
      </c>
      <c r="AY43" s="164">
        <f t="shared" si="6"/>
        <v>3382.5269872900008</v>
      </c>
      <c r="AZ43" s="164">
        <f t="shared" si="6"/>
        <v>3382.5577155614333</v>
      </c>
      <c r="BA43" s="164">
        <f t="shared" si="6"/>
        <v>3382.5810049126303</v>
      </c>
      <c r="BB43" s="164">
        <f t="shared" si="6"/>
        <v>3382.5720414317375</v>
      </c>
      <c r="BC43" s="164">
        <f t="shared" si="6"/>
        <v>3382.5543090345554</v>
      </c>
      <c r="BD43" s="164">
        <f t="shared" si="6"/>
        <v>3382.5584116460709</v>
      </c>
      <c r="BE43" s="164">
        <f t="shared" si="6"/>
        <v>3382.5586319899817</v>
      </c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Y43" s="75"/>
      <c r="FM43" s="75"/>
      <c r="GA43" s="75"/>
      <c r="GO43" s="75"/>
      <c r="HC43" s="75"/>
      <c r="HQ43" s="75"/>
      <c r="IE43" s="75"/>
      <c r="IS43" s="75"/>
      <c r="JG43" s="75"/>
      <c r="JU43" s="75"/>
      <c r="KI43" s="75"/>
      <c r="KW43" s="75"/>
      <c r="LK43" s="75"/>
      <c r="LY43" s="75"/>
      <c r="MM43" s="75"/>
      <c r="NA43" s="75"/>
      <c r="NO43" s="75"/>
      <c r="OC43" s="75"/>
      <c r="OQ43" s="75"/>
      <c r="PE43" s="75"/>
      <c r="PS43" s="75"/>
      <c r="QG43" s="75"/>
      <c r="QU43" s="75"/>
      <c r="RI43" s="75"/>
      <c r="RW43" s="75"/>
      <c r="SK43" s="75"/>
      <c r="SY43" s="75"/>
      <c r="TM43" s="75"/>
      <c r="UA43" s="75"/>
      <c r="UO43" s="75"/>
      <c r="VC43" s="75"/>
      <c r="VQ43" s="75"/>
      <c r="WE43" s="75"/>
      <c r="WS43" s="75"/>
      <c r="XG43" s="75"/>
      <c r="XU43" s="75"/>
      <c r="YI43" s="75"/>
      <c r="YW43" s="75"/>
      <c r="ZK43" s="75"/>
      <c r="ZY43" s="75"/>
      <c r="AAM43" s="75"/>
      <c r="ABA43" s="75"/>
      <c r="ABO43" s="75"/>
      <c r="ACC43" s="75"/>
      <c r="ACQ43" s="75"/>
      <c r="ADE43" s="75"/>
      <c r="ADS43" s="75"/>
      <c r="AEG43" s="75"/>
      <c r="AEU43" s="75"/>
      <c r="AFI43" s="75"/>
      <c r="AFW43" s="75"/>
      <c r="AGK43" s="75"/>
      <c r="AGY43" s="75"/>
      <c r="AHM43" s="75"/>
      <c r="AIA43" s="75"/>
      <c r="AIO43" s="75"/>
      <c r="AJC43" s="75"/>
      <c r="AJQ43" s="75"/>
      <c r="AKE43" s="75"/>
      <c r="AKS43" s="75"/>
      <c r="ALG43" s="75"/>
      <c r="ALU43" s="75"/>
      <c r="AMI43" s="75"/>
      <c r="AMW43" s="75"/>
      <c r="ANK43" s="75"/>
      <c r="ANY43" s="75"/>
      <c r="AOM43" s="75"/>
      <c r="APA43" s="75"/>
      <c r="APO43" s="75"/>
      <c r="AQC43" s="75"/>
      <c r="AQQ43" s="75"/>
      <c r="ARE43" s="75"/>
      <c r="ARS43" s="75"/>
      <c r="ASG43" s="75"/>
      <c r="ASU43" s="75"/>
      <c r="ATI43" s="75"/>
      <c r="ATW43" s="75"/>
      <c r="AUK43" s="75"/>
      <c r="AUY43" s="75"/>
      <c r="AVM43" s="75"/>
      <c r="AWA43" s="75"/>
      <c r="AWO43" s="75"/>
      <c r="AXC43" s="75"/>
      <c r="AXQ43" s="75"/>
      <c r="AYE43" s="75"/>
      <c r="AYS43" s="75"/>
      <c r="AZG43" s="75"/>
      <c r="AZU43" s="75"/>
      <c r="BAI43" s="75"/>
      <c r="BAW43" s="75"/>
      <c r="BBK43" s="75"/>
      <c r="BBY43" s="75"/>
      <c r="BCM43" s="75"/>
      <c r="BDA43" s="75"/>
      <c r="BDO43" s="75"/>
      <c r="BEC43" s="75"/>
      <c r="BEQ43" s="75"/>
      <c r="BFE43" s="75"/>
      <c r="BFS43" s="75"/>
      <c r="BGG43" s="75"/>
      <c r="BGU43" s="75"/>
      <c r="BHI43" s="75"/>
      <c r="BHW43" s="75"/>
      <c r="BIK43" s="75"/>
      <c r="BIY43" s="75"/>
      <c r="BJM43" s="75"/>
      <c r="BKA43" s="75"/>
      <c r="BKO43" s="75"/>
      <c r="BLC43" s="75"/>
      <c r="BLQ43" s="75"/>
      <c r="BME43" s="75"/>
      <c r="BMS43" s="75"/>
      <c r="BNG43" s="75"/>
      <c r="BNU43" s="75"/>
      <c r="BOI43" s="75"/>
      <c r="BOW43" s="75"/>
      <c r="BPK43" s="75"/>
      <c r="BPY43" s="75"/>
      <c r="BQM43" s="75"/>
      <c r="BRA43" s="75"/>
      <c r="BRO43" s="75"/>
      <c r="BSC43" s="75"/>
      <c r="BSQ43" s="75"/>
      <c r="BTE43" s="75"/>
      <c r="BTS43" s="75"/>
      <c r="BUG43" s="75"/>
      <c r="BUU43" s="75"/>
      <c r="BVI43" s="75"/>
      <c r="BVW43" s="75"/>
      <c r="BWK43" s="75"/>
      <c r="BWY43" s="75"/>
      <c r="BXM43" s="75"/>
      <c r="BYA43" s="75"/>
      <c r="BYO43" s="75"/>
      <c r="BZC43" s="75"/>
      <c r="BZQ43" s="75"/>
      <c r="CAE43" s="75"/>
      <c r="CAS43" s="75"/>
      <c r="CBG43" s="75"/>
      <c r="CBU43" s="75"/>
      <c r="CCI43" s="75"/>
      <c r="CCW43" s="75"/>
      <c r="CDK43" s="75"/>
      <c r="CDY43" s="75"/>
      <c r="CEM43" s="75"/>
      <c r="CFA43" s="75"/>
      <c r="CFO43" s="75"/>
      <c r="CGC43" s="75"/>
      <c r="CGQ43" s="75"/>
      <c r="CHE43" s="75"/>
      <c r="CHS43" s="75"/>
      <c r="CIG43" s="75"/>
      <c r="CIU43" s="75"/>
      <c r="CJI43" s="75"/>
      <c r="CJW43" s="75"/>
      <c r="CKK43" s="75"/>
      <c r="CKY43" s="75"/>
      <c r="CLM43" s="75"/>
      <c r="CMA43" s="75"/>
      <c r="CMO43" s="75"/>
      <c r="CNC43" s="75"/>
      <c r="CNQ43" s="75"/>
      <c r="COE43" s="75"/>
      <c r="COS43" s="75"/>
      <c r="CPG43" s="75"/>
      <c r="CPU43" s="75"/>
      <c r="CQI43" s="75"/>
      <c r="CQW43" s="75"/>
      <c r="CRK43" s="75"/>
      <c r="CRY43" s="75"/>
      <c r="CSM43" s="75"/>
      <c r="CTA43" s="75"/>
      <c r="CTO43" s="75"/>
      <c r="CUC43" s="75"/>
      <c r="CUQ43" s="75"/>
      <c r="CVE43" s="75"/>
      <c r="CVS43" s="75"/>
      <c r="CWG43" s="75"/>
      <c r="CWU43" s="75"/>
      <c r="CXI43" s="75"/>
      <c r="CXW43" s="75"/>
      <c r="CYK43" s="75"/>
      <c r="CYY43" s="75"/>
      <c r="CZM43" s="75"/>
      <c r="DAA43" s="75"/>
      <c r="DAO43" s="75"/>
      <c r="DBC43" s="75"/>
      <c r="DBQ43" s="75"/>
      <c r="DCE43" s="75"/>
      <c r="DCS43" s="75"/>
      <c r="DDG43" s="75"/>
      <c r="DDU43" s="75"/>
      <c r="DEI43" s="75"/>
      <c r="DEW43" s="75"/>
      <c r="DFK43" s="75"/>
      <c r="DFY43" s="75"/>
      <c r="DGM43" s="75"/>
      <c r="DHA43" s="75"/>
      <c r="DHO43" s="75"/>
      <c r="DIC43" s="75"/>
      <c r="DIQ43" s="75"/>
      <c r="DJE43" s="75"/>
      <c r="DJS43" s="75"/>
      <c r="DKG43" s="75"/>
      <c r="DKU43" s="75"/>
      <c r="DLI43" s="75"/>
      <c r="DLW43" s="75"/>
      <c r="DMK43" s="75"/>
      <c r="DMY43" s="75"/>
      <c r="DNM43" s="75"/>
      <c r="DOA43" s="75"/>
      <c r="DOO43" s="75"/>
      <c r="DPC43" s="75"/>
      <c r="DPQ43" s="75"/>
      <c r="DQE43" s="75"/>
      <c r="DQS43" s="75"/>
      <c r="DRG43" s="75"/>
      <c r="DRU43" s="75"/>
      <c r="DSI43" s="75"/>
      <c r="DSW43" s="75"/>
      <c r="DTK43" s="75"/>
      <c r="DTY43" s="75"/>
      <c r="DUM43" s="75"/>
      <c r="DVA43" s="75"/>
      <c r="DVO43" s="75"/>
      <c r="DWC43" s="75"/>
      <c r="DWQ43" s="75"/>
      <c r="DXE43" s="75"/>
      <c r="DXS43" s="75"/>
      <c r="DYG43" s="75"/>
      <c r="DYU43" s="75"/>
      <c r="DZI43" s="75"/>
      <c r="DZW43" s="75"/>
      <c r="EAK43" s="75"/>
      <c r="EAY43" s="75"/>
      <c r="EBM43" s="75"/>
      <c r="ECA43" s="75"/>
      <c r="ECO43" s="75"/>
      <c r="EDC43" s="75"/>
      <c r="EDQ43" s="75"/>
      <c r="EEE43" s="75"/>
      <c r="EES43" s="75"/>
      <c r="EFG43" s="75"/>
      <c r="EFU43" s="75"/>
      <c r="EGI43" s="75"/>
      <c r="EGW43" s="75"/>
      <c r="EHK43" s="75"/>
      <c r="EHY43" s="75"/>
      <c r="EIM43" s="75"/>
      <c r="EJA43" s="75"/>
      <c r="EJO43" s="75"/>
      <c r="EKC43" s="75"/>
      <c r="EKQ43" s="75"/>
      <c r="ELE43" s="75"/>
      <c r="ELS43" s="75"/>
      <c r="EMG43" s="75"/>
      <c r="EMU43" s="75"/>
      <c r="ENI43" s="75"/>
      <c r="ENW43" s="75"/>
      <c r="EOK43" s="75"/>
      <c r="EOY43" s="75"/>
      <c r="EPM43" s="75"/>
      <c r="EQA43" s="75"/>
      <c r="EQO43" s="75"/>
      <c r="ERC43" s="75"/>
      <c r="ERQ43" s="75"/>
      <c r="ESE43" s="75"/>
      <c r="ESS43" s="75"/>
      <c r="ETG43" s="75"/>
      <c r="ETU43" s="75"/>
      <c r="EUI43" s="75"/>
      <c r="EUW43" s="75"/>
      <c r="EVK43" s="75"/>
      <c r="EVY43" s="75"/>
      <c r="EWM43" s="75"/>
      <c r="EXA43" s="75"/>
      <c r="EXO43" s="75"/>
      <c r="EYC43" s="75"/>
      <c r="EYQ43" s="75"/>
      <c r="EZE43" s="75"/>
      <c r="EZS43" s="75"/>
      <c r="FAG43" s="75"/>
      <c r="FAU43" s="75"/>
      <c r="FBI43" s="75"/>
      <c r="FBW43" s="75"/>
      <c r="FCK43" s="75"/>
      <c r="FCY43" s="75"/>
      <c r="FDM43" s="75"/>
      <c r="FEA43" s="75"/>
      <c r="FEO43" s="75"/>
      <c r="FFC43" s="75"/>
      <c r="FFQ43" s="75"/>
      <c r="FGE43" s="75"/>
      <c r="FGS43" s="75"/>
      <c r="FHG43" s="75"/>
      <c r="FHU43" s="75"/>
      <c r="FII43" s="75"/>
      <c r="FIW43" s="75"/>
      <c r="FJK43" s="75"/>
      <c r="FJY43" s="75"/>
      <c r="FKM43" s="75"/>
      <c r="FLA43" s="75"/>
      <c r="FLO43" s="75"/>
      <c r="FMC43" s="75"/>
      <c r="FMQ43" s="75"/>
      <c r="FNE43" s="75"/>
      <c r="FNS43" s="75"/>
      <c r="FOG43" s="75"/>
      <c r="FOU43" s="75"/>
      <c r="FPI43" s="75"/>
      <c r="FPW43" s="75"/>
      <c r="FQK43" s="75"/>
      <c r="FQY43" s="75"/>
      <c r="FRM43" s="75"/>
      <c r="FSA43" s="75"/>
      <c r="FSO43" s="75"/>
      <c r="FTC43" s="75"/>
      <c r="FTQ43" s="75"/>
      <c r="FUE43" s="75"/>
      <c r="FUS43" s="75"/>
      <c r="FVG43" s="75"/>
      <c r="FVU43" s="75"/>
      <c r="FWI43" s="75"/>
      <c r="FWW43" s="75"/>
      <c r="FXK43" s="75"/>
      <c r="FXY43" s="75"/>
      <c r="FYM43" s="75"/>
      <c r="FZA43" s="75"/>
      <c r="FZO43" s="75"/>
      <c r="GAC43" s="75"/>
      <c r="GAQ43" s="75"/>
      <c r="GBE43" s="75"/>
      <c r="GBS43" s="75"/>
      <c r="GCG43" s="75"/>
      <c r="GCU43" s="75"/>
      <c r="GDI43" s="75"/>
      <c r="GDW43" s="75"/>
      <c r="GEK43" s="75"/>
      <c r="GEY43" s="75"/>
      <c r="GFM43" s="75"/>
      <c r="GGA43" s="75"/>
      <c r="GGO43" s="75"/>
      <c r="GHC43" s="75"/>
      <c r="GHQ43" s="75"/>
      <c r="GIE43" s="75"/>
      <c r="GIS43" s="75"/>
      <c r="GJG43" s="75"/>
      <c r="GJU43" s="75"/>
      <c r="GKI43" s="75"/>
      <c r="GKW43" s="75"/>
      <c r="GLK43" s="75"/>
      <c r="GLY43" s="75"/>
      <c r="GMM43" s="75"/>
      <c r="GNA43" s="75"/>
      <c r="GNO43" s="75"/>
      <c r="GOC43" s="75"/>
      <c r="GOQ43" s="75"/>
      <c r="GPE43" s="75"/>
      <c r="GPS43" s="75"/>
      <c r="GQG43" s="75"/>
      <c r="GQU43" s="75"/>
      <c r="GRI43" s="75"/>
      <c r="GRW43" s="75"/>
      <c r="GSK43" s="75"/>
      <c r="GSY43" s="75"/>
      <c r="GTM43" s="75"/>
      <c r="GUA43" s="75"/>
      <c r="GUO43" s="75"/>
      <c r="GVC43" s="75"/>
      <c r="GVQ43" s="75"/>
      <c r="GWE43" s="75"/>
      <c r="GWS43" s="75"/>
      <c r="GXG43" s="75"/>
      <c r="GXU43" s="75"/>
      <c r="GYI43" s="75"/>
      <c r="GYW43" s="75"/>
      <c r="GZK43" s="75"/>
      <c r="GZY43" s="75"/>
      <c r="HAM43" s="75"/>
      <c r="HBA43" s="75"/>
      <c r="HBO43" s="75"/>
      <c r="HCC43" s="75"/>
      <c r="HCQ43" s="75"/>
      <c r="HDE43" s="75"/>
      <c r="HDS43" s="75"/>
      <c r="HEG43" s="75"/>
      <c r="HEU43" s="75"/>
      <c r="HFI43" s="75"/>
      <c r="HFW43" s="75"/>
      <c r="HGK43" s="75"/>
      <c r="HGY43" s="75"/>
      <c r="HHM43" s="75"/>
      <c r="HIA43" s="75"/>
      <c r="HIO43" s="75"/>
      <c r="HJC43" s="75"/>
      <c r="HJQ43" s="75"/>
      <c r="HKE43" s="75"/>
      <c r="HKS43" s="75"/>
      <c r="HLG43" s="75"/>
      <c r="HLU43" s="75"/>
      <c r="HMI43" s="75"/>
      <c r="HMW43" s="75"/>
      <c r="HNK43" s="75"/>
      <c r="HNY43" s="75"/>
      <c r="HOM43" s="75"/>
      <c r="HPA43" s="75"/>
      <c r="HPO43" s="75"/>
      <c r="HQC43" s="75"/>
      <c r="HQQ43" s="75"/>
      <c r="HRE43" s="75"/>
      <c r="HRS43" s="75"/>
      <c r="HSG43" s="75"/>
      <c r="HSU43" s="75"/>
      <c r="HTI43" s="75"/>
      <c r="HTW43" s="75"/>
      <c r="HUK43" s="75"/>
      <c r="HUY43" s="75"/>
      <c r="HVM43" s="75"/>
      <c r="HWA43" s="75"/>
      <c r="HWO43" s="75"/>
      <c r="HXC43" s="75"/>
      <c r="HXQ43" s="75"/>
      <c r="HYE43" s="75"/>
      <c r="HYS43" s="75"/>
      <c r="HZG43" s="75"/>
      <c r="HZU43" s="75"/>
      <c r="IAI43" s="75"/>
      <c r="IAW43" s="75"/>
      <c r="IBK43" s="75"/>
      <c r="IBY43" s="75"/>
      <c r="ICM43" s="75"/>
      <c r="IDA43" s="75"/>
      <c r="IDO43" s="75"/>
      <c r="IEC43" s="75"/>
      <c r="IEQ43" s="75"/>
      <c r="IFE43" s="75"/>
      <c r="IFS43" s="75"/>
      <c r="IGG43" s="75"/>
      <c r="IGU43" s="75"/>
      <c r="IHI43" s="75"/>
      <c r="IHW43" s="75"/>
      <c r="IIK43" s="75"/>
      <c r="IIY43" s="75"/>
      <c r="IJM43" s="75"/>
      <c r="IKA43" s="75"/>
      <c r="IKO43" s="75"/>
      <c r="ILC43" s="75"/>
      <c r="ILQ43" s="75"/>
      <c r="IME43" s="75"/>
      <c r="IMS43" s="75"/>
      <c r="ING43" s="75"/>
      <c r="INU43" s="75"/>
      <c r="IOI43" s="75"/>
      <c r="IOW43" s="75"/>
      <c r="IPK43" s="75"/>
      <c r="IPY43" s="75"/>
      <c r="IQM43" s="75"/>
      <c r="IRA43" s="75"/>
      <c r="IRO43" s="75"/>
      <c r="ISC43" s="75"/>
      <c r="ISQ43" s="75"/>
      <c r="ITE43" s="75"/>
      <c r="ITS43" s="75"/>
      <c r="IUG43" s="75"/>
      <c r="IUU43" s="75"/>
      <c r="IVI43" s="75"/>
      <c r="IVW43" s="75"/>
      <c r="IWK43" s="75"/>
      <c r="IWY43" s="75"/>
      <c r="IXM43" s="75"/>
      <c r="IYA43" s="75"/>
      <c r="IYO43" s="75"/>
      <c r="IZC43" s="75"/>
      <c r="IZQ43" s="75"/>
      <c r="JAE43" s="75"/>
      <c r="JAS43" s="75"/>
      <c r="JBG43" s="75"/>
      <c r="JBU43" s="75"/>
      <c r="JCI43" s="75"/>
      <c r="JCW43" s="75"/>
      <c r="JDK43" s="75"/>
      <c r="JDY43" s="75"/>
      <c r="JEM43" s="75"/>
      <c r="JFA43" s="75"/>
      <c r="JFO43" s="75"/>
      <c r="JGC43" s="75"/>
      <c r="JGQ43" s="75"/>
      <c r="JHE43" s="75"/>
      <c r="JHS43" s="75"/>
      <c r="JIG43" s="75"/>
      <c r="JIU43" s="75"/>
      <c r="JJI43" s="75"/>
      <c r="JJW43" s="75"/>
      <c r="JKK43" s="75"/>
      <c r="JKY43" s="75"/>
      <c r="JLM43" s="75"/>
      <c r="JMA43" s="75"/>
      <c r="JMO43" s="75"/>
      <c r="JNC43" s="75"/>
      <c r="JNQ43" s="75"/>
      <c r="JOE43" s="75"/>
      <c r="JOS43" s="75"/>
      <c r="JPG43" s="75"/>
      <c r="JPU43" s="75"/>
      <c r="JQI43" s="75"/>
      <c r="JQW43" s="75"/>
      <c r="JRK43" s="75"/>
      <c r="JRY43" s="75"/>
      <c r="JSM43" s="75"/>
      <c r="JTA43" s="75"/>
      <c r="JTO43" s="75"/>
      <c r="JUC43" s="75"/>
      <c r="JUQ43" s="75"/>
      <c r="JVE43" s="75"/>
      <c r="JVS43" s="75"/>
      <c r="JWG43" s="75"/>
      <c r="JWU43" s="75"/>
      <c r="JXI43" s="75"/>
      <c r="JXW43" s="75"/>
      <c r="JYK43" s="75"/>
      <c r="JYY43" s="75"/>
      <c r="JZM43" s="75"/>
      <c r="KAA43" s="75"/>
      <c r="KAO43" s="75"/>
      <c r="KBC43" s="75"/>
      <c r="KBQ43" s="75"/>
      <c r="KCE43" s="75"/>
      <c r="KCS43" s="75"/>
      <c r="KDG43" s="75"/>
      <c r="KDU43" s="75"/>
      <c r="KEI43" s="75"/>
      <c r="KEW43" s="75"/>
      <c r="KFK43" s="75"/>
      <c r="KFY43" s="75"/>
      <c r="KGM43" s="75"/>
      <c r="KHA43" s="75"/>
      <c r="KHO43" s="75"/>
      <c r="KIC43" s="75"/>
      <c r="KIQ43" s="75"/>
      <c r="KJE43" s="75"/>
      <c r="KJS43" s="75"/>
      <c r="KKG43" s="75"/>
      <c r="KKU43" s="75"/>
      <c r="KLI43" s="75"/>
      <c r="KLW43" s="75"/>
      <c r="KMK43" s="75"/>
      <c r="KMY43" s="75"/>
      <c r="KNM43" s="75"/>
      <c r="KOA43" s="75"/>
      <c r="KOO43" s="75"/>
      <c r="KPC43" s="75"/>
      <c r="KPQ43" s="75"/>
      <c r="KQE43" s="75"/>
      <c r="KQS43" s="75"/>
      <c r="KRG43" s="75"/>
      <c r="KRU43" s="75"/>
      <c r="KSI43" s="75"/>
      <c r="KSW43" s="75"/>
      <c r="KTK43" s="75"/>
      <c r="KTY43" s="75"/>
      <c r="KUM43" s="75"/>
      <c r="KVA43" s="75"/>
      <c r="KVO43" s="75"/>
      <c r="KWC43" s="75"/>
      <c r="KWQ43" s="75"/>
      <c r="KXE43" s="75"/>
      <c r="KXS43" s="75"/>
      <c r="KYG43" s="75"/>
      <c r="KYU43" s="75"/>
      <c r="KZI43" s="75"/>
      <c r="KZW43" s="75"/>
      <c r="LAK43" s="75"/>
      <c r="LAY43" s="75"/>
      <c r="LBM43" s="75"/>
      <c r="LCA43" s="75"/>
      <c r="LCO43" s="75"/>
      <c r="LDC43" s="75"/>
      <c r="LDQ43" s="75"/>
      <c r="LEE43" s="75"/>
      <c r="LES43" s="75"/>
      <c r="LFG43" s="75"/>
      <c r="LFU43" s="75"/>
      <c r="LGI43" s="75"/>
      <c r="LGW43" s="75"/>
      <c r="LHK43" s="75"/>
      <c r="LHY43" s="75"/>
      <c r="LIM43" s="75"/>
      <c r="LJA43" s="75"/>
      <c r="LJO43" s="75"/>
      <c r="LKC43" s="75"/>
      <c r="LKQ43" s="75"/>
      <c r="LLE43" s="75"/>
      <c r="LLS43" s="75"/>
      <c r="LMG43" s="75"/>
      <c r="LMU43" s="75"/>
      <c r="LNI43" s="75"/>
      <c r="LNW43" s="75"/>
      <c r="LOK43" s="75"/>
      <c r="LOY43" s="75"/>
      <c r="LPM43" s="75"/>
      <c r="LQA43" s="75"/>
      <c r="LQO43" s="75"/>
      <c r="LRC43" s="75"/>
      <c r="LRQ43" s="75"/>
      <c r="LSE43" s="75"/>
      <c r="LSS43" s="75"/>
      <c r="LTG43" s="75"/>
      <c r="LTU43" s="75"/>
      <c r="LUI43" s="75"/>
      <c r="LUW43" s="75"/>
      <c r="LVK43" s="75"/>
      <c r="LVY43" s="75"/>
      <c r="LWM43" s="75"/>
      <c r="LXA43" s="75"/>
      <c r="LXO43" s="75"/>
      <c r="LYC43" s="75"/>
      <c r="LYQ43" s="75"/>
      <c r="LZE43" s="75"/>
      <c r="LZS43" s="75"/>
      <c r="MAG43" s="75"/>
      <c r="MAU43" s="75"/>
      <c r="MBI43" s="75"/>
      <c r="MBW43" s="75"/>
      <c r="MCK43" s="75"/>
      <c r="MCY43" s="75"/>
      <c r="MDM43" s="75"/>
      <c r="MEA43" s="75"/>
      <c r="MEO43" s="75"/>
      <c r="MFC43" s="75"/>
      <c r="MFQ43" s="75"/>
      <c r="MGE43" s="75"/>
      <c r="MGS43" s="75"/>
      <c r="MHG43" s="75"/>
      <c r="MHU43" s="75"/>
      <c r="MII43" s="75"/>
      <c r="MIW43" s="75"/>
      <c r="MJK43" s="75"/>
      <c r="MJY43" s="75"/>
      <c r="MKM43" s="75"/>
      <c r="MLA43" s="75"/>
      <c r="MLO43" s="75"/>
      <c r="MMC43" s="75"/>
      <c r="MMQ43" s="75"/>
      <c r="MNE43" s="75"/>
      <c r="MNS43" s="75"/>
      <c r="MOG43" s="75"/>
      <c r="MOU43" s="75"/>
      <c r="MPI43" s="75"/>
      <c r="MPW43" s="75"/>
      <c r="MQK43" s="75"/>
      <c r="MQY43" s="75"/>
      <c r="MRM43" s="75"/>
      <c r="MSA43" s="75"/>
      <c r="MSO43" s="75"/>
      <c r="MTC43" s="75"/>
      <c r="MTQ43" s="75"/>
      <c r="MUE43" s="75"/>
      <c r="MUS43" s="75"/>
      <c r="MVG43" s="75"/>
      <c r="MVU43" s="75"/>
      <c r="MWI43" s="75"/>
      <c r="MWW43" s="75"/>
      <c r="MXK43" s="75"/>
      <c r="MXY43" s="75"/>
      <c r="MYM43" s="75"/>
      <c r="MZA43" s="75"/>
      <c r="MZO43" s="75"/>
      <c r="NAC43" s="75"/>
      <c r="NAQ43" s="75"/>
      <c r="NBE43" s="75"/>
      <c r="NBS43" s="75"/>
      <c r="NCG43" s="75"/>
      <c r="NCU43" s="75"/>
      <c r="NDI43" s="75"/>
      <c r="NDW43" s="75"/>
      <c r="NEK43" s="75"/>
      <c r="NEY43" s="75"/>
      <c r="NFM43" s="75"/>
      <c r="NGA43" s="75"/>
      <c r="NGO43" s="75"/>
      <c r="NHC43" s="75"/>
      <c r="NHQ43" s="75"/>
      <c r="NIE43" s="75"/>
      <c r="NIS43" s="75"/>
      <c r="NJG43" s="75"/>
      <c r="NJU43" s="75"/>
      <c r="NKI43" s="75"/>
      <c r="NKW43" s="75"/>
      <c r="NLK43" s="75"/>
      <c r="NLY43" s="75"/>
      <c r="NMM43" s="75"/>
      <c r="NNA43" s="75"/>
      <c r="NNO43" s="75"/>
      <c r="NOC43" s="75"/>
      <c r="NOQ43" s="75"/>
      <c r="NPE43" s="75"/>
      <c r="NPS43" s="75"/>
      <c r="NQG43" s="75"/>
      <c r="NQU43" s="75"/>
      <c r="NRI43" s="75"/>
      <c r="NRW43" s="75"/>
      <c r="NSK43" s="75"/>
      <c r="NSY43" s="75"/>
      <c r="NTM43" s="75"/>
      <c r="NUA43" s="75"/>
      <c r="NUO43" s="75"/>
      <c r="NVC43" s="75"/>
      <c r="NVQ43" s="75"/>
      <c r="NWE43" s="75"/>
      <c r="NWS43" s="75"/>
      <c r="NXG43" s="75"/>
      <c r="NXU43" s="75"/>
      <c r="NYI43" s="75"/>
      <c r="NYW43" s="75"/>
      <c r="NZK43" s="75"/>
      <c r="NZY43" s="75"/>
      <c r="OAM43" s="75"/>
      <c r="OBA43" s="75"/>
      <c r="OBO43" s="75"/>
      <c r="OCC43" s="75"/>
      <c r="OCQ43" s="75"/>
      <c r="ODE43" s="75"/>
      <c r="ODS43" s="75"/>
      <c r="OEG43" s="75"/>
      <c r="OEU43" s="75"/>
      <c r="OFI43" s="75"/>
      <c r="OFW43" s="75"/>
      <c r="OGK43" s="75"/>
      <c r="OGY43" s="75"/>
      <c r="OHM43" s="75"/>
      <c r="OIA43" s="75"/>
      <c r="OIO43" s="75"/>
      <c r="OJC43" s="75"/>
      <c r="OJQ43" s="75"/>
      <c r="OKE43" s="75"/>
      <c r="OKS43" s="75"/>
      <c r="OLG43" s="75"/>
      <c r="OLU43" s="75"/>
      <c r="OMI43" s="75"/>
      <c r="OMW43" s="75"/>
      <c r="ONK43" s="75"/>
      <c r="ONY43" s="75"/>
      <c r="OOM43" s="75"/>
      <c r="OPA43" s="75"/>
      <c r="OPO43" s="75"/>
      <c r="OQC43" s="75"/>
      <c r="OQQ43" s="75"/>
      <c r="ORE43" s="75"/>
      <c r="ORS43" s="75"/>
      <c r="OSG43" s="75"/>
      <c r="OSU43" s="75"/>
      <c r="OTI43" s="75"/>
      <c r="OTW43" s="75"/>
      <c r="OUK43" s="75"/>
      <c r="OUY43" s="75"/>
      <c r="OVM43" s="75"/>
      <c r="OWA43" s="75"/>
      <c r="OWO43" s="75"/>
      <c r="OXC43" s="75"/>
      <c r="OXQ43" s="75"/>
      <c r="OYE43" s="75"/>
      <c r="OYS43" s="75"/>
      <c r="OZG43" s="75"/>
      <c r="OZU43" s="75"/>
      <c r="PAI43" s="75"/>
      <c r="PAW43" s="75"/>
      <c r="PBK43" s="75"/>
      <c r="PBY43" s="75"/>
      <c r="PCM43" s="75"/>
      <c r="PDA43" s="75"/>
      <c r="PDO43" s="75"/>
      <c r="PEC43" s="75"/>
      <c r="PEQ43" s="75"/>
      <c r="PFE43" s="75"/>
      <c r="PFS43" s="75"/>
      <c r="PGG43" s="75"/>
      <c r="PGU43" s="75"/>
      <c r="PHI43" s="75"/>
      <c r="PHW43" s="75"/>
      <c r="PIK43" s="75"/>
      <c r="PIY43" s="75"/>
      <c r="PJM43" s="75"/>
      <c r="PKA43" s="75"/>
      <c r="PKO43" s="75"/>
      <c r="PLC43" s="75"/>
      <c r="PLQ43" s="75"/>
      <c r="PME43" s="75"/>
      <c r="PMS43" s="75"/>
      <c r="PNG43" s="75"/>
      <c r="PNU43" s="75"/>
      <c r="POI43" s="75"/>
      <c r="POW43" s="75"/>
      <c r="PPK43" s="75"/>
      <c r="PPY43" s="75"/>
      <c r="PQM43" s="75"/>
      <c r="PRA43" s="75"/>
      <c r="PRO43" s="75"/>
      <c r="PSC43" s="75"/>
      <c r="PSQ43" s="75"/>
      <c r="PTE43" s="75"/>
      <c r="PTS43" s="75"/>
      <c r="PUG43" s="75"/>
      <c r="PUU43" s="75"/>
      <c r="PVI43" s="75"/>
      <c r="PVW43" s="75"/>
      <c r="PWK43" s="75"/>
      <c r="PWY43" s="75"/>
      <c r="PXM43" s="75"/>
      <c r="PYA43" s="75"/>
      <c r="PYO43" s="75"/>
      <c r="PZC43" s="75"/>
      <c r="PZQ43" s="75"/>
      <c r="QAE43" s="75"/>
      <c r="QAS43" s="75"/>
      <c r="QBG43" s="75"/>
      <c r="QBU43" s="75"/>
      <c r="QCI43" s="75"/>
      <c r="QCW43" s="75"/>
      <c r="QDK43" s="75"/>
      <c r="QDY43" s="75"/>
      <c r="QEM43" s="75"/>
      <c r="QFA43" s="75"/>
      <c r="QFO43" s="75"/>
      <c r="QGC43" s="75"/>
      <c r="QGQ43" s="75"/>
      <c r="QHE43" s="75"/>
      <c r="QHS43" s="75"/>
      <c r="QIG43" s="75"/>
      <c r="QIU43" s="75"/>
      <c r="QJI43" s="75"/>
      <c r="QJW43" s="75"/>
      <c r="QKK43" s="75"/>
      <c r="QKY43" s="75"/>
      <c r="QLM43" s="75"/>
      <c r="QMA43" s="75"/>
      <c r="QMO43" s="75"/>
      <c r="QNC43" s="75"/>
      <c r="QNQ43" s="75"/>
      <c r="QOE43" s="75"/>
      <c r="QOS43" s="75"/>
      <c r="QPG43" s="75"/>
      <c r="QPU43" s="75"/>
      <c r="QQI43" s="75"/>
      <c r="QQW43" s="75"/>
      <c r="QRK43" s="75"/>
      <c r="QRY43" s="75"/>
      <c r="QSM43" s="75"/>
      <c r="QTA43" s="75"/>
      <c r="QTO43" s="75"/>
      <c r="QUC43" s="75"/>
      <c r="QUQ43" s="75"/>
      <c r="QVE43" s="75"/>
      <c r="QVS43" s="75"/>
      <c r="QWG43" s="75"/>
      <c r="QWU43" s="75"/>
      <c r="QXI43" s="75"/>
      <c r="QXW43" s="75"/>
      <c r="QYK43" s="75"/>
      <c r="QYY43" s="75"/>
      <c r="QZM43" s="75"/>
      <c r="RAA43" s="75"/>
      <c r="RAO43" s="75"/>
      <c r="RBC43" s="75"/>
      <c r="RBQ43" s="75"/>
      <c r="RCE43" s="75"/>
      <c r="RCS43" s="75"/>
      <c r="RDG43" s="75"/>
      <c r="RDU43" s="75"/>
      <c r="REI43" s="75"/>
      <c r="REW43" s="75"/>
      <c r="RFK43" s="75"/>
      <c r="RFY43" s="75"/>
      <c r="RGM43" s="75"/>
      <c r="RHA43" s="75"/>
      <c r="RHO43" s="75"/>
      <c r="RIC43" s="75"/>
      <c r="RIQ43" s="75"/>
      <c r="RJE43" s="75"/>
      <c r="RJS43" s="75"/>
      <c r="RKG43" s="75"/>
      <c r="RKU43" s="75"/>
      <c r="RLI43" s="75"/>
      <c r="RLW43" s="75"/>
      <c r="RMK43" s="75"/>
      <c r="RMY43" s="75"/>
      <c r="RNM43" s="75"/>
      <c r="ROA43" s="75"/>
      <c r="ROO43" s="75"/>
      <c r="RPC43" s="75"/>
      <c r="RPQ43" s="75"/>
      <c r="RQE43" s="75"/>
      <c r="RQS43" s="75"/>
      <c r="RRG43" s="75"/>
      <c r="RRU43" s="75"/>
      <c r="RSI43" s="75"/>
      <c r="RSW43" s="75"/>
      <c r="RTK43" s="75"/>
      <c r="RTY43" s="75"/>
      <c r="RUM43" s="75"/>
      <c r="RVA43" s="75"/>
      <c r="RVO43" s="75"/>
      <c r="RWC43" s="75"/>
      <c r="RWQ43" s="75"/>
      <c r="RXE43" s="75"/>
      <c r="RXS43" s="75"/>
      <c r="RYG43" s="75"/>
      <c r="RYU43" s="75"/>
      <c r="RZI43" s="75"/>
      <c r="RZW43" s="75"/>
      <c r="SAK43" s="75"/>
      <c r="SAY43" s="75"/>
      <c r="SBM43" s="75"/>
      <c r="SCA43" s="75"/>
      <c r="SCO43" s="75"/>
      <c r="SDC43" s="75"/>
      <c r="SDQ43" s="75"/>
      <c r="SEE43" s="75"/>
      <c r="SES43" s="75"/>
      <c r="SFG43" s="75"/>
      <c r="SFU43" s="75"/>
      <c r="SGI43" s="75"/>
      <c r="SGW43" s="75"/>
      <c r="SHK43" s="75"/>
      <c r="SHY43" s="75"/>
      <c r="SIM43" s="75"/>
      <c r="SJA43" s="75"/>
      <c r="SJO43" s="75"/>
      <c r="SKC43" s="75"/>
      <c r="SKQ43" s="75"/>
      <c r="SLE43" s="75"/>
      <c r="SLS43" s="75"/>
      <c r="SMG43" s="75"/>
      <c r="SMU43" s="75"/>
      <c r="SNI43" s="75"/>
      <c r="SNW43" s="75"/>
      <c r="SOK43" s="75"/>
      <c r="SOY43" s="75"/>
      <c r="SPM43" s="75"/>
      <c r="SQA43" s="75"/>
      <c r="SQO43" s="75"/>
      <c r="SRC43" s="75"/>
      <c r="SRQ43" s="75"/>
      <c r="SSE43" s="75"/>
      <c r="SSS43" s="75"/>
      <c r="STG43" s="75"/>
      <c r="STU43" s="75"/>
      <c r="SUI43" s="75"/>
      <c r="SUW43" s="75"/>
      <c r="SVK43" s="75"/>
      <c r="SVY43" s="75"/>
      <c r="SWM43" s="75"/>
      <c r="SXA43" s="75"/>
      <c r="SXO43" s="75"/>
      <c r="SYC43" s="75"/>
      <c r="SYQ43" s="75"/>
      <c r="SZE43" s="75"/>
      <c r="SZS43" s="75"/>
      <c r="TAG43" s="75"/>
      <c r="TAU43" s="75"/>
      <c r="TBI43" s="75"/>
      <c r="TBW43" s="75"/>
      <c r="TCK43" s="75"/>
      <c r="TCY43" s="75"/>
      <c r="TDM43" s="75"/>
      <c r="TEA43" s="75"/>
      <c r="TEO43" s="75"/>
      <c r="TFC43" s="75"/>
      <c r="TFQ43" s="75"/>
      <c r="TGE43" s="75"/>
      <c r="TGS43" s="75"/>
      <c r="THG43" s="75"/>
      <c r="THU43" s="75"/>
      <c r="TII43" s="75"/>
      <c r="TIW43" s="75"/>
      <c r="TJK43" s="75"/>
      <c r="TJY43" s="75"/>
      <c r="TKM43" s="75"/>
      <c r="TLA43" s="75"/>
      <c r="TLO43" s="75"/>
      <c r="TMC43" s="75"/>
      <c r="TMQ43" s="75"/>
      <c r="TNE43" s="75"/>
      <c r="TNS43" s="75"/>
      <c r="TOG43" s="75"/>
      <c r="TOU43" s="75"/>
      <c r="TPI43" s="75"/>
      <c r="TPW43" s="75"/>
      <c r="TQK43" s="75"/>
      <c r="TQY43" s="75"/>
      <c r="TRM43" s="75"/>
      <c r="TSA43" s="75"/>
      <c r="TSO43" s="75"/>
      <c r="TTC43" s="75"/>
      <c r="TTQ43" s="75"/>
      <c r="TUE43" s="75"/>
      <c r="TUS43" s="75"/>
      <c r="TVG43" s="75"/>
      <c r="TVU43" s="75"/>
      <c r="TWI43" s="75"/>
      <c r="TWW43" s="75"/>
      <c r="TXK43" s="75"/>
      <c r="TXY43" s="75"/>
      <c r="TYM43" s="75"/>
      <c r="TZA43" s="75"/>
      <c r="TZO43" s="75"/>
      <c r="UAC43" s="75"/>
      <c r="UAQ43" s="75"/>
      <c r="UBE43" s="75"/>
      <c r="UBS43" s="75"/>
      <c r="UCG43" s="75"/>
      <c r="UCU43" s="75"/>
      <c r="UDI43" s="75"/>
      <c r="UDW43" s="75"/>
      <c r="UEK43" s="75"/>
      <c r="UEY43" s="75"/>
      <c r="UFM43" s="75"/>
      <c r="UGA43" s="75"/>
      <c r="UGO43" s="75"/>
      <c r="UHC43" s="75"/>
      <c r="UHQ43" s="75"/>
      <c r="UIE43" s="75"/>
      <c r="UIS43" s="75"/>
      <c r="UJG43" s="75"/>
      <c r="UJU43" s="75"/>
      <c r="UKI43" s="75"/>
      <c r="UKW43" s="75"/>
      <c r="ULK43" s="75"/>
      <c r="ULY43" s="75"/>
      <c r="UMM43" s="75"/>
      <c r="UNA43" s="75"/>
      <c r="UNO43" s="75"/>
      <c r="UOC43" s="75"/>
      <c r="UOQ43" s="75"/>
      <c r="UPE43" s="75"/>
      <c r="UPS43" s="75"/>
      <c r="UQG43" s="75"/>
      <c r="UQU43" s="75"/>
      <c r="URI43" s="75"/>
      <c r="URW43" s="75"/>
      <c r="USK43" s="75"/>
      <c r="USY43" s="75"/>
      <c r="UTM43" s="75"/>
      <c r="UUA43" s="75"/>
      <c r="UUO43" s="75"/>
      <c r="UVC43" s="75"/>
      <c r="UVQ43" s="75"/>
      <c r="UWE43" s="75"/>
      <c r="UWS43" s="75"/>
      <c r="UXG43" s="75"/>
      <c r="UXU43" s="75"/>
      <c r="UYI43" s="75"/>
      <c r="UYW43" s="75"/>
      <c r="UZK43" s="75"/>
      <c r="UZY43" s="75"/>
      <c r="VAM43" s="75"/>
      <c r="VBA43" s="75"/>
      <c r="VBO43" s="75"/>
      <c r="VCC43" s="75"/>
      <c r="VCQ43" s="75"/>
      <c r="VDE43" s="75"/>
      <c r="VDS43" s="75"/>
      <c r="VEG43" s="75"/>
      <c r="VEU43" s="75"/>
      <c r="VFI43" s="75"/>
      <c r="VFW43" s="75"/>
      <c r="VGK43" s="75"/>
      <c r="VGY43" s="75"/>
      <c r="VHM43" s="75"/>
      <c r="VIA43" s="75"/>
      <c r="VIO43" s="75"/>
      <c r="VJC43" s="75"/>
      <c r="VJQ43" s="75"/>
      <c r="VKE43" s="75"/>
      <c r="VKS43" s="75"/>
      <c r="VLG43" s="75"/>
      <c r="VLU43" s="75"/>
      <c r="VMI43" s="75"/>
      <c r="VMW43" s="75"/>
      <c r="VNK43" s="75"/>
      <c r="VNY43" s="75"/>
      <c r="VOM43" s="75"/>
      <c r="VPA43" s="75"/>
      <c r="VPO43" s="75"/>
      <c r="VQC43" s="75"/>
      <c r="VQQ43" s="75"/>
      <c r="VRE43" s="75"/>
      <c r="VRS43" s="75"/>
      <c r="VSG43" s="75"/>
      <c r="VSU43" s="75"/>
      <c r="VTI43" s="75"/>
      <c r="VTW43" s="75"/>
      <c r="VUK43" s="75"/>
      <c r="VUY43" s="75"/>
      <c r="VVM43" s="75"/>
      <c r="VWA43" s="75"/>
      <c r="VWO43" s="75"/>
      <c r="VXC43" s="75"/>
      <c r="VXQ43" s="75"/>
      <c r="VYE43" s="75"/>
      <c r="VYS43" s="75"/>
      <c r="VZG43" s="75"/>
      <c r="VZU43" s="75"/>
      <c r="WAI43" s="75"/>
      <c r="WAW43" s="75"/>
      <c r="WBK43" s="75"/>
      <c r="WBY43" s="75"/>
      <c r="WCM43" s="75"/>
      <c r="WDA43" s="75"/>
      <c r="WDO43" s="75"/>
      <c r="WEC43" s="75"/>
      <c r="WEQ43" s="75"/>
      <c r="WFE43" s="75"/>
      <c r="WFS43" s="75"/>
      <c r="WGG43" s="75"/>
      <c r="WGU43" s="75"/>
      <c r="WHI43" s="75"/>
      <c r="WHW43" s="75"/>
      <c r="WIK43" s="75"/>
      <c r="WIY43" s="75"/>
      <c r="WJM43" s="75"/>
      <c r="WKA43" s="75"/>
      <c r="WKO43" s="75"/>
      <c r="WLC43" s="75"/>
      <c r="WLQ43" s="75"/>
      <c r="WME43" s="75"/>
      <c r="WMS43" s="75"/>
      <c r="WNG43" s="75"/>
      <c r="WNU43" s="75"/>
      <c r="WOI43" s="75"/>
      <c r="WOW43" s="75"/>
      <c r="WPK43" s="75"/>
      <c r="WPY43" s="75"/>
      <c r="WQM43" s="75"/>
      <c r="WRA43" s="75"/>
      <c r="WRO43" s="75"/>
      <c r="WSC43" s="75"/>
      <c r="WSQ43" s="75"/>
      <c r="WTE43" s="75"/>
      <c r="WTS43" s="75"/>
      <c r="WUG43" s="75"/>
      <c r="WUU43" s="75"/>
      <c r="WVI43" s="75"/>
      <c r="WVW43" s="75"/>
      <c r="WWK43" s="75"/>
      <c r="WWY43" s="75"/>
      <c r="WXM43" s="75"/>
      <c r="WYA43" s="75"/>
      <c r="WYO43" s="75"/>
      <c r="WZC43" s="75"/>
      <c r="WZQ43" s="75"/>
      <c r="XAE43" s="75"/>
      <c r="XAS43" s="75"/>
      <c r="XBG43" s="75"/>
      <c r="XBU43" s="75"/>
      <c r="XCI43" s="75"/>
      <c r="XCW43" s="75"/>
      <c r="XDK43" s="75"/>
      <c r="XDY43" s="75"/>
      <c r="XEM43" s="75"/>
      <c r="XFA43" s="75"/>
    </row>
    <row r="44" spans="1:1023 1037:2045 2059:3067 3081:4089 4103:5111 5125:6133 6147:7155 7169:8191 8205:9213 9227:10235 10249:11257 11271:12279 12293:13301 13315:14323 14337:15359 15373:16381" s="74" customFormat="1" x14ac:dyDescent="0.2">
      <c r="A44" s="165" t="s">
        <v>100</v>
      </c>
      <c r="B44" s="93">
        <f t="shared" si="6"/>
        <v>0</v>
      </c>
      <c r="C44" s="93">
        <f t="shared" si="6"/>
        <v>0</v>
      </c>
      <c r="D44" s="93">
        <f t="shared" si="6"/>
        <v>0</v>
      </c>
      <c r="E44" s="93">
        <f t="shared" si="6"/>
        <v>0</v>
      </c>
      <c r="F44" s="93">
        <f t="shared" si="6"/>
        <v>0</v>
      </c>
      <c r="G44" s="93">
        <f t="shared" si="6"/>
        <v>0</v>
      </c>
      <c r="H44" s="93">
        <f t="shared" si="6"/>
        <v>0</v>
      </c>
      <c r="I44" s="93">
        <f t="shared" si="6"/>
        <v>0</v>
      </c>
      <c r="J44" s="93">
        <f t="shared" si="6"/>
        <v>0</v>
      </c>
      <c r="K44" s="93">
        <f t="shared" si="6"/>
        <v>0</v>
      </c>
      <c r="L44" s="93">
        <f t="shared" si="6"/>
        <v>0</v>
      </c>
      <c r="M44" s="93">
        <f t="shared" si="6"/>
        <v>0</v>
      </c>
      <c r="N44" s="93">
        <f t="shared" si="6"/>
        <v>0</v>
      </c>
      <c r="O44" s="93">
        <f t="shared" si="6"/>
        <v>0</v>
      </c>
      <c r="P44" s="93">
        <f t="shared" si="6"/>
        <v>0</v>
      </c>
      <c r="Q44" s="93">
        <f t="shared" si="6"/>
        <v>0</v>
      </c>
      <c r="R44" s="93">
        <f t="shared" si="6"/>
        <v>0</v>
      </c>
      <c r="S44" s="93">
        <f t="shared" si="6"/>
        <v>0</v>
      </c>
      <c r="T44" s="93">
        <f t="shared" si="6"/>
        <v>0</v>
      </c>
      <c r="U44" s="93">
        <f t="shared" si="6"/>
        <v>0</v>
      </c>
      <c r="V44" s="93">
        <f t="shared" si="6"/>
        <v>0</v>
      </c>
      <c r="W44" s="93">
        <f t="shared" si="6"/>
        <v>0</v>
      </c>
      <c r="X44" s="93">
        <f t="shared" si="6"/>
        <v>0</v>
      </c>
      <c r="Y44" s="93">
        <f t="shared" si="6"/>
        <v>0</v>
      </c>
      <c r="Z44" s="93">
        <f t="shared" si="6"/>
        <v>0</v>
      </c>
      <c r="AA44" s="93">
        <f t="shared" si="6"/>
        <v>0</v>
      </c>
      <c r="AB44" s="93">
        <f t="shared" si="6"/>
        <v>0</v>
      </c>
      <c r="AC44" s="166">
        <f t="shared" si="6"/>
        <v>51.599194577234002</v>
      </c>
      <c r="AD44" s="166">
        <f t="shared" si="6"/>
        <v>1554.3992681960049</v>
      </c>
      <c r="AE44" s="166">
        <f t="shared" si="6"/>
        <v>3058.6018266987994</v>
      </c>
      <c r="AF44" s="166">
        <f t="shared" si="6"/>
        <v>2880.5352951200848</v>
      </c>
      <c r="AG44" s="166">
        <f t="shared" si="6"/>
        <v>4027.7778029427122</v>
      </c>
      <c r="AH44" s="166">
        <f t="shared" si="6"/>
        <v>5807.6564769154975</v>
      </c>
      <c r="AI44" s="166">
        <f t="shared" si="6"/>
        <v>6337.3732716051827</v>
      </c>
      <c r="AJ44" s="166">
        <f t="shared" si="6"/>
        <v>6531.0199448937265</v>
      </c>
      <c r="AK44" s="166">
        <f t="shared" si="6"/>
        <v>7258.1048460770126</v>
      </c>
      <c r="AL44" s="166">
        <f t="shared" si="6"/>
        <v>7985.3962998082625</v>
      </c>
      <c r="AM44" s="166">
        <f t="shared" si="6"/>
        <v>9066.5033276461563</v>
      </c>
      <c r="AN44" s="166">
        <f t="shared" si="6"/>
        <v>9165.7381769185813</v>
      </c>
      <c r="AO44" s="166">
        <f t="shared" si="6"/>
        <v>9452.2277848575904</v>
      </c>
      <c r="AP44" s="166">
        <f t="shared" si="6"/>
        <v>9827.9162321619333</v>
      </c>
      <c r="AQ44" s="166">
        <f t="shared" si="6"/>
        <v>9218.4288969246954</v>
      </c>
      <c r="AR44" s="166">
        <f t="shared" si="6"/>
        <v>9881.3806212249037</v>
      </c>
      <c r="AS44" s="166">
        <f t="shared" si="6"/>
        <v>10626.652918814874</v>
      </c>
      <c r="AT44" s="166">
        <f t="shared" si="6"/>
        <v>10632.795753684042</v>
      </c>
      <c r="AU44" s="166">
        <f t="shared" si="6"/>
        <v>10141.917193506344</v>
      </c>
      <c r="AV44" s="166">
        <f t="shared" si="6"/>
        <v>10483.821540929763</v>
      </c>
      <c r="AW44" s="166">
        <f t="shared" si="6"/>
        <v>10814.412751428205</v>
      </c>
      <c r="AX44" s="166">
        <f t="shared" si="6"/>
        <v>11230.142243022483</v>
      </c>
      <c r="AY44" s="166">
        <f t="shared" si="6"/>
        <v>11354.051770099086</v>
      </c>
      <c r="AZ44" s="166">
        <f t="shared" si="6"/>
        <v>11443.603522926991</v>
      </c>
      <c r="BA44" s="166">
        <f t="shared" si="6"/>
        <v>11463.078896748693</v>
      </c>
      <c r="BB44" s="166">
        <f t="shared" si="6"/>
        <v>11775.326945445075</v>
      </c>
      <c r="BC44" s="166">
        <f t="shared" si="6"/>
        <v>11928.319447342024</v>
      </c>
      <c r="BD44" s="166">
        <f t="shared" si="6"/>
        <v>12075.919365551006</v>
      </c>
      <c r="BE44" s="166">
        <f t="shared" si="6"/>
        <v>12368.419310417525</v>
      </c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Y44" s="75"/>
      <c r="FM44" s="75"/>
      <c r="GA44" s="75"/>
      <c r="GO44" s="75"/>
      <c r="HC44" s="75"/>
      <c r="HQ44" s="75"/>
      <c r="IE44" s="75"/>
      <c r="IS44" s="75"/>
      <c r="JG44" s="75"/>
      <c r="JU44" s="75"/>
      <c r="KI44" s="75"/>
      <c r="KW44" s="75"/>
      <c r="LK44" s="75"/>
      <c r="LY44" s="75"/>
      <c r="MM44" s="75"/>
      <c r="NA44" s="75"/>
      <c r="NO44" s="75"/>
      <c r="OC44" s="75"/>
      <c r="OQ44" s="75"/>
      <c r="PE44" s="75"/>
      <c r="PS44" s="75"/>
      <c r="QG44" s="75"/>
      <c r="QU44" s="75"/>
      <c r="RI44" s="75"/>
      <c r="RW44" s="75"/>
      <c r="SK44" s="75"/>
      <c r="SY44" s="75"/>
      <c r="TM44" s="75"/>
      <c r="UA44" s="75"/>
      <c r="UO44" s="75"/>
      <c r="VC44" s="75"/>
      <c r="VQ44" s="75"/>
      <c r="WE44" s="75"/>
      <c r="WS44" s="75"/>
      <c r="XG44" s="75"/>
      <c r="XU44" s="75"/>
      <c r="YI44" s="75"/>
      <c r="YW44" s="75"/>
      <c r="ZK44" s="75"/>
      <c r="ZY44" s="75"/>
      <c r="AAM44" s="75"/>
      <c r="ABA44" s="75"/>
      <c r="ABO44" s="75"/>
      <c r="ACC44" s="75"/>
      <c r="ACQ44" s="75"/>
      <c r="ADE44" s="75"/>
      <c r="ADS44" s="75"/>
      <c r="AEG44" s="75"/>
      <c r="AEU44" s="75"/>
      <c r="AFI44" s="75"/>
      <c r="AFW44" s="75"/>
      <c r="AGK44" s="75"/>
      <c r="AGY44" s="75"/>
      <c r="AHM44" s="75"/>
      <c r="AIA44" s="75"/>
      <c r="AIO44" s="75"/>
      <c r="AJC44" s="75"/>
      <c r="AJQ44" s="75"/>
      <c r="AKE44" s="75"/>
      <c r="AKS44" s="75"/>
      <c r="ALG44" s="75"/>
      <c r="ALU44" s="75"/>
      <c r="AMI44" s="75"/>
      <c r="AMW44" s="75"/>
      <c r="ANK44" s="75"/>
      <c r="ANY44" s="75"/>
      <c r="AOM44" s="75"/>
      <c r="APA44" s="75"/>
      <c r="APO44" s="75"/>
      <c r="AQC44" s="75"/>
      <c r="AQQ44" s="75"/>
      <c r="ARE44" s="75"/>
      <c r="ARS44" s="75"/>
      <c r="ASG44" s="75"/>
      <c r="ASU44" s="75"/>
      <c r="ATI44" s="75"/>
      <c r="ATW44" s="75"/>
      <c r="AUK44" s="75"/>
      <c r="AUY44" s="75"/>
      <c r="AVM44" s="75"/>
      <c r="AWA44" s="75"/>
      <c r="AWO44" s="75"/>
      <c r="AXC44" s="75"/>
      <c r="AXQ44" s="75"/>
      <c r="AYE44" s="75"/>
      <c r="AYS44" s="75"/>
      <c r="AZG44" s="75"/>
      <c r="AZU44" s="75"/>
      <c r="BAI44" s="75"/>
      <c r="BAW44" s="75"/>
      <c r="BBK44" s="75"/>
      <c r="BBY44" s="75"/>
      <c r="BCM44" s="75"/>
      <c r="BDA44" s="75"/>
      <c r="BDO44" s="75"/>
      <c r="BEC44" s="75"/>
      <c r="BEQ44" s="75"/>
      <c r="BFE44" s="75"/>
      <c r="BFS44" s="75"/>
      <c r="BGG44" s="75"/>
      <c r="BGU44" s="75"/>
      <c r="BHI44" s="75"/>
      <c r="BHW44" s="75"/>
      <c r="BIK44" s="75"/>
      <c r="BIY44" s="75"/>
      <c r="BJM44" s="75"/>
      <c r="BKA44" s="75"/>
      <c r="BKO44" s="75"/>
      <c r="BLC44" s="75"/>
      <c r="BLQ44" s="75"/>
      <c r="BME44" s="75"/>
      <c r="BMS44" s="75"/>
      <c r="BNG44" s="75"/>
      <c r="BNU44" s="75"/>
      <c r="BOI44" s="75"/>
      <c r="BOW44" s="75"/>
      <c r="BPK44" s="75"/>
      <c r="BPY44" s="75"/>
      <c r="BQM44" s="75"/>
      <c r="BRA44" s="75"/>
      <c r="BRO44" s="75"/>
      <c r="BSC44" s="75"/>
      <c r="BSQ44" s="75"/>
      <c r="BTE44" s="75"/>
      <c r="BTS44" s="75"/>
      <c r="BUG44" s="75"/>
      <c r="BUU44" s="75"/>
      <c r="BVI44" s="75"/>
      <c r="BVW44" s="75"/>
      <c r="BWK44" s="75"/>
      <c r="BWY44" s="75"/>
      <c r="BXM44" s="75"/>
      <c r="BYA44" s="75"/>
      <c r="BYO44" s="75"/>
      <c r="BZC44" s="75"/>
      <c r="BZQ44" s="75"/>
      <c r="CAE44" s="75"/>
      <c r="CAS44" s="75"/>
      <c r="CBG44" s="75"/>
      <c r="CBU44" s="75"/>
      <c r="CCI44" s="75"/>
      <c r="CCW44" s="75"/>
      <c r="CDK44" s="75"/>
      <c r="CDY44" s="75"/>
      <c r="CEM44" s="75"/>
      <c r="CFA44" s="75"/>
      <c r="CFO44" s="75"/>
      <c r="CGC44" s="75"/>
      <c r="CGQ44" s="75"/>
      <c r="CHE44" s="75"/>
      <c r="CHS44" s="75"/>
      <c r="CIG44" s="75"/>
      <c r="CIU44" s="75"/>
      <c r="CJI44" s="75"/>
      <c r="CJW44" s="75"/>
      <c r="CKK44" s="75"/>
      <c r="CKY44" s="75"/>
      <c r="CLM44" s="75"/>
      <c r="CMA44" s="75"/>
      <c r="CMO44" s="75"/>
      <c r="CNC44" s="75"/>
      <c r="CNQ44" s="75"/>
      <c r="COE44" s="75"/>
      <c r="COS44" s="75"/>
      <c r="CPG44" s="75"/>
      <c r="CPU44" s="75"/>
      <c r="CQI44" s="75"/>
      <c r="CQW44" s="75"/>
      <c r="CRK44" s="75"/>
      <c r="CRY44" s="75"/>
      <c r="CSM44" s="75"/>
      <c r="CTA44" s="75"/>
      <c r="CTO44" s="75"/>
      <c r="CUC44" s="75"/>
      <c r="CUQ44" s="75"/>
      <c r="CVE44" s="75"/>
      <c r="CVS44" s="75"/>
      <c r="CWG44" s="75"/>
      <c r="CWU44" s="75"/>
      <c r="CXI44" s="75"/>
      <c r="CXW44" s="75"/>
      <c r="CYK44" s="75"/>
      <c r="CYY44" s="75"/>
      <c r="CZM44" s="75"/>
      <c r="DAA44" s="75"/>
      <c r="DAO44" s="75"/>
      <c r="DBC44" s="75"/>
      <c r="DBQ44" s="75"/>
      <c r="DCE44" s="75"/>
      <c r="DCS44" s="75"/>
      <c r="DDG44" s="75"/>
      <c r="DDU44" s="75"/>
      <c r="DEI44" s="75"/>
      <c r="DEW44" s="75"/>
      <c r="DFK44" s="75"/>
      <c r="DFY44" s="75"/>
      <c r="DGM44" s="75"/>
      <c r="DHA44" s="75"/>
      <c r="DHO44" s="75"/>
      <c r="DIC44" s="75"/>
      <c r="DIQ44" s="75"/>
      <c r="DJE44" s="75"/>
      <c r="DJS44" s="75"/>
      <c r="DKG44" s="75"/>
      <c r="DKU44" s="75"/>
      <c r="DLI44" s="75"/>
      <c r="DLW44" s="75"/>
      <c r="DMK44" s="75"/>
      <c r="DMY44" s="75"/>
      <c r="DNM44" s="75"/>
      <c r="DOA44" s="75"/>
      <c r="DOO44" s="75"/>
      <c r="DPC44" s="75"/>
      <c r="DPQ44" s="75"/>
      <c r="DQE44" s="75"/>
      <c r="DQS44" s="75"/>
      <c r="DRG44" s="75"/>
      <c r="DRU44" s="75"/>
      <c r="DSI44" s="75"/>
      <c r="DSW44" s="75"/>
      <c r="DTK44" s="75"/>
      <c r="DTY44" s="75"/>
      <c r="DUM44" s="75"/>
      <c r="DVA44" s="75"/>
      <c r="DVO44" s="75"/>
      <c r="DWC44" s="75"/>
      <c r="DWQ44" s="75"/>
      <c r="DXE44" s="75"/>
      <c r="DXS44" s="75"/>
      <c r="DYG44" s="75"/>
      <c r="DYU44" s="75"/>
      <c r="DZI44" s="75"/>
      <c r="DZW44" s="75"/>
      <c r="EAK44" s="75"/>
      <c r="EAY44" s="75"/>
      <c r="EBM44" s="75"/>
      <c r="ECA44" s="75"/>
      <c r="ECO44" s="75"/>
      <c r="EDC44" s="75"/>
      <c r="EDQ44" s="75"/>
      <c r="EEE44" s="75"/>
      <c r="EES44" s="75"/>
      <c r="EFG44" s="75"/>
      <c r="EFU44" s="75"/>
      <c r="EGI44" s="75"/>
      <c r="EGW44" s="75"/>
      <c r="EHK44" s="75"/>
      <c r="EHY44" s="75"/>
      <c r="EIM44" s="75"/>
      <c r="EJA44" s="75"/>
      <c r="EJO44" s="75"/>
      <c r="EKC44" s="75"/>
      <c r="EKQ44" s="75"/>
      <c r="ELE44" s="75"/>
      <c r="ELS44" s="75"/>
      <c r="EMG44" s="75"/>
      <c r="EMU44" s="75"/>
      <c r="ENI44" s="75"/>
      <c r="ENW44" s="75"/>
      <c r="EOK44" s="75"/>
      <c r="EOY44" s="75"/>
      <c r="EPM44" s="75"/>
      <c r="EQA44" s="75"/>
      <c r="EQO44" s="75"/>
      <c r="ERC44" s="75"/>
      <c r="ERQ44" s="75"/>
      <c r="ESE44" s="75"/>
      <c r="ESS44" s="75"/>
      <c r="ETG44" s="75"/>
      <c r="ETU44" s="75"/>
      <c r="EUI44" s="75"/>
      <c r="EUW44" s="75"/>
      <c r="EVK44" s="75"/>
      <c r="EVY44" s="75"/>
      <c r="EWM44" s="75"/>
      <c r="EXA44" s="75"/>
      <c r="EXO44" s="75"/>
      <c r="EYC44" s="75"/>
      <c r="EYQ44" s="75"/>
      <c r="EZE44" s="75"/>
      <c r="EZS44" s="75"/>
      <c r="FAG44" s="75"/>
      <c r="FAU44" s="75"/>
      <c r="FBI44" s="75"/>
      <c r="FBW44" s="75"/>
      <c r="FCK44" s="75"/>
      <c r="FCY44" s="75"/>
      <c r="FDM44" s="75"/>
      <c r="FEA44" s="75"/>
      <c r="FEO44" s="75"/>
      <c r="FFC44" s="75"/>
      <c r="FFQ44" s="75"/>
      <c r="FGE44" s="75"/>
      <c r="FGS44" s="75"/>
      <c r="FHG44" s="75"/>
      <c r="FHU44" s="75"/>
      <c r="FII44" s="75"/>
      <c r="FIW44" s="75"/>
      <c r="FJK44" s="75"/>
      <c r="FJY44" s="75"/>
      <c r="FKM44" s="75"/>
      <c r="FLA44" s="75"/>
      <c r="FLO44" s="75"/>
      <c r="FMC44" s="75"/>
      <c r="FMQ44" s="75"/>
      <c r="FNE44" s="75"/>
      <c r="FNS44" s="75"/>
      <c r="FOG44" s="75"/>
      <c r="FOU44" s="75"/>
      <c r="FPI44" s="75"/>
      <c r="FPW44" s="75"/>
      <c r="FQK44" s="75"/>
      <c r="FQY44" s="75"/>
      <c r="FRM44" s="75"/>
      <c r="FSA44" s="75"/>
      <c r="FSO44" s="75"/>
      <c r="FTC44" s="75"/>
      <c r="FTQ44" s="75"/>
      <c r="FUE44" s="75"/>
      <c r="FUS44" s="75"/>
      <c r="FVG44" s="75"/>
      <c r="FVU44" s="75"/>
      <c r="FWI44" s="75"/>
      <c r="FWW44" s="75"/>
      <c r="FXK44" s="75"/>
      <c r="FXY44" s="75"/>
      <c r="FYM44" s="75"/>
      <c r="FZA44" s="75"/>
      <c r="FZO44" s="75"/>
      <c r="GAC44" s="75"/>
      <c r="GAQ44" s="75"/>
      <c r="GBE44" s="75"/>
      <c r="GBS44" s="75"/>
      <c r="GCG44" s="75"/>
      <c r="GCU44" s="75"/>
      <c r="GDI44" s="75"/>
      <c r="GDW44" s="75"/>
      <c r="GEK44" s="75"/>
      <c r="GEY44" s="75"/>
      <c r="GFM44" s="75"/>
      <c r="GGA44" s="75"/>
      <c r="GGO44" s="75"/>
      <c r="GHC44" s="75"/>
      <c r="GHQ44" s="75"/>
      <c r="GIE44" s="75"/>
      <c r="GIS44" s="75"/>
      <c r="GJG44" s="75"/>
      <c r="GJU44" s="75"/>
      <c r="GKI44" s="75"/>
      <c r="GKW44" s="75"/>
      <c r="GLK44" s="75"/>
      <c r="GLY44" s="75"/>
      <c r="GMM44" s="75"/>
      <c r="GNA44" s="75"/>
      <c r="GNO44" s="75"/>
      <c r="GOC44" s="75"/>
      <c r="GOQ44" s="75"/>
      <c r="GPE44" s="75"/>
      <c r="GPS44" s="75"/>
      <c r="GQG44" s="75"/>
      <c r="GQU44" s="75"/>
      <c r="GRI44" s="75"/>
      <c r="GRW44" s="75"/>
      <c r="GSK44" s="75"/>
      <c r="GSY44" s="75"/>
      <c r="GTM44" s="75"/>
      <c r="GUA44" s="75"/>
      <c r="GUO44" s="75"/>
      <c r="GVC44" s="75"/>
      <c r="GVQ44" s="75"/>
      <c r="GWE44" s="75"/>
      <c r="GWS44" s="75"/>
      <c r="GXG44" s="75"/>
      <c r="GXU44" s="75"/>
      <c r="GYI44" s="75"/>
      <c r="GYW44" s="75"/>
      <c r="GZK44" s="75"/>
      <c r="GZY44" s="75"/>
      <c r="HAM44" s="75"/>
      <c r="HBA44" s="75"/>
      <c r="HBO44" s="75"/>
      <c r="HCC44" s="75"/>
      <c r="HCQ44" s="75"/>
      <c r="HDE44" s="75"/>
      <c r="HDS44" s="75"/>
      <c r="HEG44" s="75"/>
      <c r="HEU44" s="75"/>
      <c r="HFI44" s="75"/>
      <c r="HFW44" s="75"/>
      <c r="HGK44" s="75"/>
      <c r="HGY44" s="75"/>
      <c r="HHM44" s="75"/>
      <c r="HIA44" s="75"/>
      <c r="HIO44" s="75"/>
      <c r="HJC44" s="75"/>
      <c r="HJQ44" s="75"/>
      <c r="HKE44" s="75"/>
      <c r="HKS44" s="75"/>
      <c r="HLG44" s="75"/>
      <c r="HLU44" s="75"/>
      <c r="HMI44" s="75"/>
      <c r="HMW44" s="75"/>
      <c r="HNK44" s="75"/>
      <c r="HNY44" s="75"/>
      <c r="HOM44" s="75"/>
      <c r="HPA44" s="75"/>
      <c r="HPO44" s="75"/>
      <c r="HQC44" s="75"/>
      <c r="HQQ44" s="75"/>
      <c r="HRE44" s="75"/>
      <c r="HRS44" s="75"/>
      <c r="HSG44" s="75"/>
      <c r="HSU44" s="75"/>
      <c r="HTI44" s="75"/>
      <c r="HTW44" s="75"/>
      <c r="HUK44" s="75"/>
      <c r="HUY44" s="75"/>
      <c r="HVM44" s="75"/>
      <c r="HWA44" s="75"/>
      <c r="HWO44" s="75"/>
      <c r="HXC44" s="75"/>
      <c r="HXQ44" s="75"/>
      <c r="HYE44" s="75"/>
      <c r="HYS44" s="75"/>
      <c r="HZG44" s="75"/>
      <c r="HZU44" s="75"/>
      <c r="IAI44" s="75"/>
      <c r="IAW44" s="75"/>
      <c r="IBK44" s="75"/>
      <c r="IBY44" s="75"/>
      <c r="ICM44" s="75"/>
      <c r="IDA44" s="75"/>
      <c r="IDO44" s="75"/>
      <c r="IEC44" s="75"/>
      <c r="IEQ44" s="75"/>
      <c r="IFE44" s="75"/>
      <c r="IFS44" s="75"/>
      <c r="IGG44" s="75"/>
      <c r="IGU44" s="75"/>
      <c r="IHI44" s="75"/>
      <c r="IHW44" s="75"/>
      <c r="IIK44" s="75"/>
      <c r="IIY44" s="75"/>
      <c r="IJM44" s="75"/>
      <c r="IKA44" s="75"/>
      <c r="IKO44" s="75"/>
      <c r="ILC44" s="75"/>
      <c r="ILQ44" s="75"/>
      <c r="IME44" s="75"/>
      <c r="IMS44" s="75"/>
      <c r="ING44" s="75"/>
      <c r="INU44" s="75"/>
      <c r="IOI44" s="75"/>
      <c r="IOW44" s="75"/>
      <c r="IPK44" s="75"/>
      <c r="IPY44" s="75"/>
      <c r="IQM44" s="75"/>
      <c r="IRA44" s="75"/>
      <c r="IRO44" s="75"/>
      <c r="ISC44" s="75"/>
      <c r="ISQ44" s="75"/>
      <c r="ITE44" s="75"/>
      <c r="ITS44" s="75"/>
      <c r="IUG44" s="75"/>
      <c r="IUU44" s="75"/>
      <c r="IVI44" s="75"/>
      <c r="IVW44" s="75"/>
      <c r="IWK44" s="75"/>
      <c r="IWY44" s="75"/>
      <c r="IXM44" s="75"/>
      <c r="IYA44" s="75"/>
      <c r="IYO44" s="75"/>
      <c r="IZC44" s="75"/>
      <c r="IZQ44" s="75"/>
      <c r="JAE44" s="75"/>
      <c r="JAS44" s="75"/>
      <c r="JBG44" s="75"/>
      <c r="JBU44" s="75"/>
      <c r="JCI44" s="75"/>
      <c r="JCW44" s="75"/>
      <c r="JDK44" s="75"/>
      <c r="JDY44" s="75"/>
      <c r="JEM44" s="75"/>
      <c r="JFA44" s="75"/>
      <c r="JFO44" s="75"/>
      <c r="JGC44" s="75"/>
      <c r="JGQ44" s="75"/>
      <c r="JHE44" s="75"/>
      <c r="JHS44" s="75"/>
      <c r="JIG44" s="75"/>
      <c r="JIU44" s="75"/>
      <c r="JJI44" s="75"/>
      <c r="JJW44" s="75"/>
      <c r="JKK44" s="75"/>
      <c r="JKY44" s="75"/>
      <c r="JLM44" s="75"/>
      <c r="JMA44" s="75"/>
      <c r="JMO44" s="75"/>
      <c r="JNC44" s="75"/>
      <c r="JNQ44" s="75"/>
      <c r="JOE44" s="75"/>
      <c r="JOS44" s="75"/>
      <c r="JPG44" s="75"/>
      <c r="JPU44" s="75"/>
      <c r="JQI44" s="75"/>
      <c r="JQW44" s="75"/>
      <c r="JRK44" s="75"/>
      <c r="JRY44" s="75"/>
      <c r="JSM44" s="75"/>
      <c r="JTA44" s="75"/>
      <c r="JTO44" s="75"/>
      <c r="JUC44" s="75"/>
      <c r="JUQ44" s="75"/>
      <c r="JVE44" s="75"/>
      <c r="JVS44" s="75"/>
      <c r="JWG44" s="75"/>
      <c r="JWU44" s="75"/>
      <c r="JXI44" s="75"/>
      <c r="JXW44" s="75"/>
      <c r="JYK44" s="75"/>
      <c r="JYY44" s="75"/>
      <c r="JZM44" s="75"/>
      <c r="KAA44" s="75"/>
      <c r="KAO44" s="75"/>
      <c r="KBC44" s="75"/>
      <c r="KBQ44" s="75"/>
      <c r="KCE44" s="75"/>
      <c r="KCS44" s="75"/>
      <c r="KDG44" s="75"/>
      <c r="KDU44" s="75"/>
      <c r="KEI44" s="75"/>
      <c r="KEW44" s="75"/>
      <c r="KFK44" s="75"/>
      <c r="KFY44" s="75"/>
      <c r="KGM44" s="75"/>
      <c r="KHA44" s="75"/>
      <c r="KHO44" s="75"/>
      <c r="KIC44" s="75"/>
      <c r="KIQ44" s="75"/>
      <c r="KJE44" s="75"/>
      <c r="KJS44" s="75"/>
      <c r="KKG44" s="75"/>
      <c r="KKU44" s="75"/>
      <c r="KLI44" s="75"/>
      <c r="KLW44" s="75"/>
      <c r="KMK44" s="75"/>
      <c r="KMY44" s="75"/>
      <c r="KNM44" s="75"/>
      <c r="KOA44" s="75"/>
      <c r="KOO44" s="75"/>
      <c r="KPC44" s="75"/>
      <c r="KPQ44" s="75"/>
      <c r="KQE44" s="75"/>
      <c r="KQS44" s="75"/>
      <c r="KRG44" s="75"/>
      <c r="KRU44" s="75"/>
      <c r="KSI44" s="75"/>
      <c r="KSW44" s="75"/>
      <c r="KTK44" s="75"/>
      <c r="KTY44" s="75"/>
      <c r="KUM44" s="75"/>
      <c r="KVA44" s="75"/>
      <c r="KVO44" s="75"/>
      <c r="KWC44" s="75"/>
      <c r="KWQ44" s="75"/>
      <c r="KXE44" s="75"/>
      <c r="KXS44" s="75"/>
      <c r="KYG44" s="75"/>
      <c r="KYU44" s="75"/>
      <c r="KZI44" s="75"/>
      <c r="KZW44" s="75"/>
      <c r="LAK44" s="75"/>
      <c r="LAY44" s="75"/>
      <c r="LBM44" s="75"/>
      <c r="LCA44" s="75"/>
      <c r="LCO44" s="75"/>
      <c r="LDC44" s="75"/>
      <c r="LDQ44" s="75"/>
      <c r="LEE44" s="75"/>
      <c r="LES44" s="75"/>
      <c r="LFG44" s="75"/>
      <c r="LFU44" s="75"/>
      <c r="LGI44" s="75"/>
      <c r="LGW44" s="75"/>
      <c r="LHK44" s="75"/>
      <c r="LHY44" s="75"/>
      <c r="LIM44" s="75"/>
      <c r="LJA44" s="75"/>
      <c r="LJO44" s="75"/>
      <c r="LKC44" s="75"/>
      <c r="LKQ44" s="75"/>
      <c r="LLE44" s="75"/>
      <c r="LLS44" s="75"/>
      <c r="LMG44" s="75"/>
      <c r="LMU44" s="75"/>
      <c r="LNI44" s="75"/>
      <c r="LNW44" s="75"/>
      <c r="LOK44" s="75"/>
      <c r="LOY44" s="75"/>
      <c r="LPM44" s="75"/>
      <c r="LQA44" s="75"/>
      <c r="LQO44" s="75"/>
      <c r="LRC44" s="75"/>
      <c r="LRQ44" s="75"/>
      <c r="LSE44" s="75"/>
      <c r="LSS44" s="75"/>
      <c r="LTG44" s="75"/>
      <c r="LTU44" s="75"/>
      <c r="LUI44" s="75"/>
      <c r="LUW44" s="75"/>
      <c r="LVK44" s="75"/>
      <c r="LVY44" s="75"/>
      <c r="LWM44" s="75"/>
      <c r="LXA44" s="75"/>
      <c r="LXO44" s="75"/>
      <c r="LYC44" s="75"/>
      <c r="LYQ44" s="75"/>
      <c r="LZE44" s="75"/>
      <c r="LZS44" s="75"/>
      <c r="MAG44" s="75"/>
      <c r="MAU44" s="75"/>
      <c r="MBI44" s="75"/>
      <c r="MBW44" s="75"/>
      <c r="MCK44" s="75"/>
      <c r="MCY44" s="75"/>
      <c r="MDM44" s="75"/>
      <c r="MEA44" s="75"/>
      <c r="MEO44" s="75"/>
      <c r="MFC44" s="75"/>
      <c r="MFQ44" s="75"/>
      <c r="MGE44" s="75"/>
      <c r="MGS44" s="75"/>
      <c r="MHG44" s="75"/>
      <c r="MHU44" s="75"/>
      <c r="MII44" s="75"/>
      <c r="MIW44" s="75"/>
      <c r="MJK44" s="75"/>
      <c r="MJY44" s="75"/>
      <c r="MKM44" s="75"/>
      <c r="MLA44" s="75"/>
      <c r="MLO44" s="75"/>
      <c r="MMC44" s="75"/>
      <c r="MMQ44" s="75"/>
      <c r="MNE44" s="75"/>
      <c r="MNS44" s="75"/>
      <c r="MOG44" s="75"/>
      <c r="MOU44" s="75"/>
      <c r="MPI44" s="75"/>
      <c r="MPW44" s="75"/>
      <c r="MQK44" s="75"/>
      <c r="MQY44" s="75"/>
      <c r="MRM44" s="75"/>
      <c r="MSA44" s="75"/>
      <c r="MSO44" s="75"/>
      <c r="MTC44" s="75"/>
      <c r="MTQ44" s="75"/>
      <c r="MUE44" s="75"/>
      <c r="MUS44" s="75"/>
      <c r="MVG44" s="75"/>
      <c r="MVU44" s="75"/>
      <c r="MWI44" s="75"/>
      <c r="MWW44" s="75"/>
      <c r="MXK44" s="75"/>
      <c r="MXY44" s="75"/>
      <c r="MYM44" s="75"/>
      <c r="MZA44" s="75"/>
      <c r="MZO44" s="75"/>
      <c r="NAC44" s="75"/>
      <c r="NAQ44" s="75"/>
      <c r="NBE44" s="75"/>
      <c r="NBS44" s="75"/>
      <c r="NCG44" s="75"/>
      <c r="NCU44" s="75"/>
      <c r="NDI44" s="75"/>
      <c r="NDW44" s="75"/>
      <c r="NEK44" s="75"/>
      <c r="NEY44" s="75"/>
      <c r="NFM44" s="75"/>
      <c r="NGA44" s="75"/>
      <c r="NGO44" s="75"/>
      <c r="NHC44" s="75"/>
      <c r="NHQ44" s="75"/>
      <c r="NIE44" s="75"/>
      <c r="NIS44" s="75"/>
      <c r="NJG44" s="75"/>
      <c r="NJU44" s="75"/>
      <c r="NKI44" s="75"/>
      <c r="NKW44" s="75"/>
      <c r="NLK44" s="75"/>
      <c r="NLY44" s="75"/>
      <c r="NMM44" s="75"/>
      <c r="NNA44" s="75"/>
      <c r="NNO44" s="75"/>
      <c r="NOC44" s="75"/>
      <c r="NOQ44" s="75"/>
      <c r="NPE44" s="75"/>
      <c r="NPS44" s="75"/>
      <c r="NQG44" s="75"/>
      <c r="NQU44" s="75"/>
      <c r="NRI44" s="75"/>
      <c r="NRW44" s="75"/>
      <c r="NSK44" s="75"/>
      <c r="NSY44" s="75"/>
      <c r="NTM44" s="75"/>
      <c r="NUA44" s="75"/>
      <c r="NUO44" s="75"/>
      <c r="NVC44" s="75"/>
      <c r="NVQ44" s="75"/>
      <c r="NWE44" s="75"/>
      <c r="NWS44" s="75"/>
      <c r="NXG44" s="75"/>
      <c r="NXU44" s="75"/>
      <c r="NYI44" s="75"/>
      <c r="NYW44" s="75"/>
      <c r="NZK44" s="75"/>
      <c r="NZY44" s="75"/>
      <c r="OAM44" s="75"/>
      <c r="OBA44" s="75"/>
      <c r="OBO44" s="75"/>
      <c r="OCC44" s="75"/>
      <c r="OCQ44" s="75"/>
      <c r="ODE44" s="75"/>
      <c r="ODS44" s="75"/>
      <c r="OEG44" s="75"/>
      <c r="OEU44" s="75"/>
      <c r="OFI44" s="75"/>
      <c r="OFW44" s="75"/>
      <c r="OGK44" s="75"/>
      <c r="OGY44" s="75"/>
      <c r="OHM44" s="75"/>
      <c r="OIA44" s="75"/>
      <c r="OIO44" s="75"/>
      <c r="OJC44" s="75"/>
      <c r="OJQ44" s="75"/>
      <c r="OKE44" s="75"/>
      <c r="OKS44" s="75"/>
      <c r="OLG44" s="75"/>
      <c r="OLU44" s="75"/>
      <c r="OMI44" s="75"/>
      <c r="OMW44" s="75"/>
      <c r="ONK44" s="75"/>
      <c r="ONY44" s="75"/>
      <c r="OOM44" s="75"/>
      <c r="OPA44" s="75"/>
      <c r="OPO44" s="75"/>
      <c r="OQC44" s="75"/>
      <c r="OQQ44" s="75"/>
      <c r="ORE44" s="75"/>
      <c r="ORS44" s="75"/>
      <c r="OSG44" s="75"/>
      <c r="OSU44" s="75"/>
      <c r="OTI44" s="75"/>
      <c r="OTW44" s="75"/>
      <c r="OUK44" s="75"/>
      <c r="OUY44" s="75"/>
      <c r="OVM44" s="75"/>
      <c r="OWA44" s="75"/>
      <c r="OWO44" s="75"/>
      <c r="OXC44" s="75"/>
      <c r="OXQ44" s="75"/>
      <c r="OYE44" s="75"/>
      <c r="OYS44" s="75"/>
      <c r="OZG44" s="75"/>
      <c r="OZU44" s="75"/>
      <c r="PAI44" s="75"/>
      <c r="PAW44" s="75"/>
      <c r="PBK44" s="75"/>
      <c r="PBY44" s="75"/>
      <c r="PCM44" s="75"/>
      <c r="PDA44" s="75"/>
      <c r="PDO44" s="75"/>
      <c r="PEC44" s="75"/>
      <c r="PEQ44" s="75"/>
      <c r="PFE44" s="75"/>
      <c r="PFS44" s="75"/>
      <c r="PGG44" s="75"/>
      <c r="PGU44" s="75"/>
      <c r="PHI44" s="75"/>
      <c r="PHW44" s="75"/>
      <c r="PIK44" s="75"/>
      <c r="PIY44" s="75"/>
      <c r="PJM44" s="75"/>
      <c r="PKA44" s="75"/>
      <c r="PKO44" s="75"/>
      <c r="PLC44" s="75"/>
      <c r="PLQ44" s="75"/>
      <c r="PME44" s="75"/>
      <c r="PMS44" s="75"/>
      <c r="PNG44" s="75"/>
      <c r="PNU44" s="75"/>
      <c r="POI44" s="75"/>
      <c r="POW44" s="75"/>
      <c r="PPK44" s="75"/>
      <c r="PPY44" s="75"/>
      <c r="PQM44" s="75"/>
      <c r="PRA44" s="75"/>
      <c r="PRO44" s="75"/>
      <c r="PSC44" s="75"/>
      <c r="PSQ44" s="75"/>
      <c r="PTE44" s="75"/>
      <c r="PTS44" s="75"/>
      <c r="PUG44" s="75"/>
      <c r="PUU44" s="75"/>
      <c r="PVI44" s="75"/>
      <c r="PVW44" s="75"/>
      <c r="PWK44" s="75"/>
      <c r="PWY44" s="75"/>
      <c r="PXM44" s="75"/>
      <c r="PYA44" s="75"/>
      <c r="PYO44" s="75"/>
      <c r="PZC44" s="75"/>
      <c r="PZQ44" s="75"/>
      <c r="QAE44" s="75"/>
      <c r="QAS44" s="75"/>
      <c r="QBG44" s="75"/>
      <c r="QBU44" s="75"/>
      <c r="QCI44" s="75"/>
      <c r="QCW44" s="75"/>
      <c r="QDK44" s="75"/>
      <c r="QDY44" s="75"/>
      <c r="QEM44" s="75"/>
      <c r="QFA44" s="75"/>
      <c r="QFO44" s="75"/>
      <c r="QGC44" s="75"/>
      <c r="QGQ44" s="75"/>
      <c r="QHE44" s="75"/>
      <c r="QHS44" s="75"/>
      <c r="QIG44" s="75"/>
      <c r="QIU44" s="75"/>
      <c r="QJI44" s="75"/>
      <c r="QJW44" s="75"/>
      <c r="QKK44" s="75"/>
      <c r="QKY44" s="75"/>
      <c r="QLM44" s="75"/>
      <c r="QMA44" s="75"/>
      <c r="QMO44" s="75"/>
      <c r="QNC44" s="75"/>
      <c r="QNQ44" s="75"/>
      <c r="QOE44" s="75"/>
      <c r="QOS44" s="75"/>
      <c r="QPG44" s="75"/>
      <c r="QPU44" s="75"/>
      <c r="QQI44" s="75"/>
      <c r="QQW44" s="75"/>
      <c r="QRK44" s="75"/>
      <c r="QRY44" s="75"/>
      <c r="QSM44" s="75"/>
      <c r="QTA44" s="75"/>
      <c r="QTO44" s="75"/>
      <c r="QUC44" s="75"/>
      <c r="QUQ44" s="75"/>
      <c r="QVE44" s="75"/>
      <c r="QVS44" s="75"/>
      <c r="QWG44" s="75"/>
      <c r="QWU44" s="75"/>
      <c r="QXI44" s="75"/>
      <c r="QXW44" s="75"/>
      <c r="QYK44" s="75"/>
      <c r="QYY44" s="75"/>
      <c r="QZM44" s="75"/>
      <c r="RAA44" s="75"/>
      <c r="RAO44" s="75"/>
      <c r="RBC44" s="75"/>
      <c r="RBQ44" s="75"/>
      <c r="RCE44" s="75"/>
      <c r="RCS44" s="75"/>
      <c r="RDG44" s="75"/>
      <c r="RDU44" s="75"/>
      <c r="REI44" s="75"/>
      <c r="REW44" s="75"/>
      <c r="RFK44" s="75"/>
      <c r="RFY44" s="75"/>
      <c r="RGM44" s="75"/>
      <c r="RHA44" s="75"/>
      <c r="RHO44" s="75"/>
      <c r="RIC44" s="75"/>
      <c r="RIQ44" s="75"/>
      <c r="RJE44" s="75"/>
      <c r="RJS44" s="75"/>
      <c r="RKG44" s="75"/>
      <c r="RKU44" s="75"/>
      <c r="RLI44" s="75"/>
      <c r="RLW44" s="75"/>
      <c r="RMK44" s="75"/>
      <c r="RMY44" s="75"/>
      <c r="RNM44" s="75"/>
      <c r="ROA44" s="75"/>
      <c r="ROO44" s="75"/>
      <c r="RPC44" s="75"/>
      <c r="RPQ44" s="75"/>
      <c r="RQE44" s="75"/>
      <c r="RQS44" s="75"/>
      <c r="RRG44" s="75"/>
      <c r="RRU44" s="75"/>
      <c r="RSI44" s="75"/>
      <c r="RSW44" s="75"/>
      <c r="RTK44" s="75"/>
      <c r="RTY44" s="75"/>
      <c r="RUM44" s="75"/>
      <c r="RVA44" s="75"/>
      <c r="RVO44" s="75"/>
      <c r="RWC44" s="75"/>
      <c r="RWQ44" s="75"/>
      <c r="RXE44" s="75"/>
      <c r="RXS44" s="75"/>
      <c r="RYG44" s="75"/>
      <c r="RYU44" s="75"/>
      <c r="RZI44" s="75"/>
      <c r="RZW44" s="75"/>
      <c r="SAK44" s="75"/>
      <c r="SAY44" s="75"/>
      <c r="SBM44" s="75"/>
      <c r="SCA44" s="75"/>
      <c r="SCO44" s="75"/>
      <c r="SDC44" s="75"/>
      <c r="SDQ44" s="75"/>
      <c r="SEE44" s="75"/>
      <c r="SES44" s="75"/>
      <c r="SFG44" s="75"/>
      <c r="SFU44" s="75"/>
      <c r="SGI44" s="75"/>
      <c r="SGW44" s="75"/>
      <c r="SHK44" s="75"/>
      <c r="SHY44" s="75"/>
      <c r="SIM44" s="75"/>
      <c r="SJA44" s="75"/>
      <c r="SJO44" s="75"/>
      <c r="SKC44" s="75"/>
      <c r="SKQ44" s="75"/>
      <c r="SLE44" s="75"/>
      <c r="SLS44" s="75"/>
      <c r="SMG44" s="75"/>
      <c r="SMU44" s="75"/>
      <c r="SNI44" s="75"/>
      <c r="SNW44" s="75"/>
      <c r="SOK44" s="75"/>
      <c r="SOY44" s="75"/>
      <c r="SPM44" s="75"/>
      <c r="SQA44" s="75"/>
      <c r="SQO44" s="75"/>
      <c r="SRC44" s="75"/>
      <c r="SRQ44" s="75"/>
      <c r="SSE44" s="75"/>
      <c r="SSS44" s="75"/>
      <c r="STG44" s="75"/>
      <c r="STU44" s="75"/>
      <c r="SUI44" s="75"/>
      <c r="SUW44" s="75"/>
      <c r="SVK44" s="75"/>
      <c r="SVY44" s="75"/>
      <c r="SWM44" s="75"/>
      <c r="SXA44" s="75"/>
      <c r="SXO44" s="75"/>
      <c r="SYC44" s="75"/>
      <c r="SYQ44" s="75"/>
      <c r="SZE44" s="75"/>
      <c r="SZS44" s="75"/>
      <c r="TAG44" s="75"/>
      <c r="TAU44" s="75"/>
      <c r="TBI44" s="75"/>
      <c r="TBW44" s="75"/>
      <c r="TCK44" s="75"/>
      <c r="TCY44" s="75"/>
      <c r="TDM44" s="75"/>
      <c r="TEA44" s="75"/>
      <c r="TEO44" s="75"/>
      <c r="TFC44" s="75"/>
      <c r="TFQ44" s="75"/>
      <c r="TGE44" s="75"/>
      <c r="TGS44" s="75"/>
      <c r="THG44" s="75"/>
      <c r="THU44" s="75"/>
      <c r="TII44" s="75"/>
      <c r="TIW44" s="75"/>
      <c r="TJK44" s="75"/>
      <c r="TJY44" s="75"/>
      <c r="TKM44" s="75"/>
      <c r="TLA44" s="75"/>
      <c r="TLO44" s="75"/>
      <c r="TMC44" s="75"/>
      <c r="TMQ44" s="75"/>
      <c r="TNE44" s="75"/>
      <c r="TNS44" s="75"/>
      <c r="TOG44" s="75"/>
      <c r="TOU44" s="75"/>
      <c r="TPI44" s="75"/>
      <c r="TPW44" s="75"/>
      <c r="TQK44" s="75"/>
      <c r="TQY44" s="75"/>
      <c r="TRM44" s="75"/>
      <c r="TSA44" s="75"/>
      <c r="TSO44" s="75"/>
      <c r="TTC44" s="75"/>
      <c r="TTQ44" s="75"/>
      <c r="TUE44" s="75"/>
      <c r="TUS44" s="75"/>
      <c r="TVG44" s="75"/>
      <c r="TVU44" s="75"/>
      <c r="TWI44" s="75"/>
      <c r="TWW44" s="75"/>
      <c r="TXK44" s="75"/>
      <c r="TXY44" s="75"/>
      <c r="TYM44" s="75"/>
      <c r="TZA44" s="75"/>
      <c r="TZO44" s="75"/>
      <c r="UAC44" s="75"/>
      <c r="UAQ44" s="75"/>
      <c r="UBE44" s="75"/>
      <c r="UBS44" s="75"/>
      <c r="UCG44" s="75"/>
      <c r="UCU44" s="75"/>
      <c r="UDI44" s="75"/>
      <c r="UDW44" s="75"/>
      <c r="UEK44" s="75"/>
      <c r="UEY44" s="75"/>
      <c r="UFM44" s="75"/>
      <c r="UGA44" s="75"/>
      <c r="UGO44" s="75"/>
      <c r="UHC44" s="75"/>
      <c r="UHQ44" s="75"/>
      <c r="UIE44" s="75"/>
      <c r="UIS44" s="75"/>
      <c r="UJG44" s="75"/>
      <c r="UJU44" s="75"/>
      <c r="UKI44" s="75"/>
      <c r="UKW44" s="75"/>
      <c r="ULK44" s="75"/>
      <c r="ULY44" s="75"/>
      <c r="UMM44" s="75"/>
      <c r="UNA44" s="75"/>
      <c r="UNO44" s="75"/>
      <c r="UOC44" s="75"/>
      <c r="UOQ44" s="75"/>
      <c r="UPE44" s="75"/>
      <c r="UPS44" s="75"/>
      <c r="UQG44" s="75"/>
      <c r="UQU44" s="75"/>
      <c r="URI44" s="75"/>
      <c r="URW44" s="75"/>
      <c r="USK44" s="75"/>
      <c r="USY44" s="75"/>
      <c r="UTM44" s="75"/>
      <c r="UUA44" s="75"/>
      <c r="UUO44" s="75"/>
      <c r="UVC44" s="75"/>
      <c r="UVQ44" s="75"/>
      <c r="UWE44" s="75"/>
      <c r="UWS44" s="75"/>
      <c r="UXG44" s="75"/>
      <c r="UXU44" s="75"/>
      <c r="UYI44" s="75"/>
      <c r="UYW44" s="75"/>
      <c r="UZK44" s="75"/>
      <c r="UZY44" s="75"/>
      <c r="VAM44" s="75"/>
      <c r="VBA44" s="75"/>
      <c r="VBO44" s="75"/>
      <c r="VCC44" s="75"/>
      <c r="VCQ44" s="75"/>
      <c r="VDE44" s="75"/>
      <c r="VDS44" s="75"/>
      <c r="VEG44" s="75"/>
      <c r="VEU44" s="75"/>
      <c r="VFI44" s="75"/>
      <c r="VFW44" s="75"/>
      <c r="VGK44" s="75"/>
      <c r="VGY44" s="75"/>
      <c r="VHM44" s="75"/>
      <c r="VIA44" s="75"/>
      <c r="VIO44" s="75"/>
      <c r="VJC44" s="75"/>
      <c r="VJQ44" s="75"/>
      <c r="VKE44" s="75"/>
      <c r="VKS44" s="75"/>
      <c r="VLG44" s="75"/>
      <c r="VLU44" s="75"/>
      <c r="VMI44" s="75"/>
      <c r="VMW44" s="75"/>
      <c r="VNK44" s="75"/>
      <c r="VNY44" s="75"/>
      <c r="VOM44" s="75"/>
      <c r="VPA44" s="75"/>
      <c r="VPO44" s="75"/>
      <c r="VQC44" s="75"/>
      <c r="VQQ44" s="75"/>
      <c r="VRE44" s="75"/>
      <c r="VRS44" s="75"/>
      <c r="VSG44" s="75"/>
      <c r="VSU44" s="75"/>
      <c r="VTI44" s="75"/>
      <c r="VTW44" s="75"/>
      <c r="VUK44" s="75"/>
      <c r="VUY44" s="75"/>
      <c r="VVM44" s="75"/>
      <c r="VWA44" s="75"/>
      <c r="VWO44" s="75"/>
      <c r="VXC44" s="75"/>
      <c r="VXQ44" s="75"/>
      <c r="VYE44" s="75"/>
      <c r="VYS44" s="75"/>
      <c r="VZG44" s="75"/>
      <c r="VZU44" s="75"/>
      <c r="WAI44" s="75"/>
      <c r="WAW44" s="75"/>
      <c r="WBK44" s="75"/>
      <c r="WBY44" s="75"/>
      <c r="WCM44" s="75"/>
      <c r="WDA44" s="75"/>
      <c r="WDO44" s="75"/>
      <c r="WEC44" s="75"/>
      <c r="WEQ44" s="75"/>
      <c r="WFE44" s="75"/>
      <c r="WFS44" s="75"/>
      <c r="WGG44" s="75"/>
      <c r="WGU44" s="75"/>
      <c r="WHI44" s="75"/>
      <c r="WHW44" s="75"/>
      <c r="WIK44" s="75"/>
      <c r="WIY44" s="75"/>
      <c r="WJM44" s="75"/>
      <c r="WKA44" s="75"/>
      <c r="WKO44" s="75"/>
      <c r="WLC44" s="75"/>
      <c r="WLQ44" s="75"/>
      <c r="WME44" s="75"/>
      <c r="WMS44" s="75"/>
      <c r="WNG44" s="75"/>
      <c r="WNU44" s="75"/>
      <c r="WOI44" s="75"/>
      <c r="WOW44" s="75"/>
      <c r="WPK44" s="75"/>
      <c r="WPY44" s="75"/>
      <c r="WQM44" s="75"/>
      <c r="WRA44" s="75"/>
      <c r="WRO44" s="75"/>
      <c r="WSC44" s="75"/>
      <c r="WSQ44" s="75"/>
      <c r="WTE44" s="75"/>
      <c r="WTS44" s="75"/>
      <c r="WUG44" s="75"/>
      <c r="WUU44" s="75"/>
      <c r="WVI44" s="75"/>
      <c r="WVW44" s="75"/>
      <c r="WWK44" s="75"/>
      <c r="WWY44" s="75"/>
      <c r="WXM44" s="75"/>
      <c r="WYA44" s="75"/>
      <c r="WYO44" s="75"/>
      <c r="WZC44" s="75"/>
      <c r="WZQ44" s="75"/>
      <c r="XAE44" s="75"/>
      <c r="XAS44" s="75"/>
      <c r="XBG44" s="75"/>
      <c r="XBU44" s="75"/>
      <c r="XCI44" s="75"/>
      <c r="XCW44" s="75"/>
      <c r="XDK44" s="75"/>
      <c r="XDY44" s="75"/>
      <c r="XEM44" s="75"/>
      <c r="XFA44" s="75"/>
    </row>
    <row r="45" spans="1:1023 1037:2045 2059:3067 3081:4089 4103:5111 5125:6133 6147:7155 7169:8191 8205:9213 9227:10235 10249:11257 11271:12279 12293:13301 13315:14323 14337:15359 15373:16381" s="74" customFormat="1" x14ac:dyDescent="0.2">
      <c r="A45" s="163" t="s">
        <v>57</v>
      </c>
      <c r="B45" s="88" t="e">
        <f>B41-B42</f>
        <v>#REF!</v>
      </c>
      <c r="C45" s="88" t="e">
        <f t="shared" ref="C45:BE45" si="7">C41-C42</f>
        <v>#REF!</v>
      </c>
      <c r="D45" s="88">
        <f t="shared" si="7"/>
        <v>1160.3515835107651</v>
      </c>
      <c r="E45" s="88">
        <f t="shared" si="7"/>
        <v>1161.9366089523851</v>
      </c>
      <c r="F45" s="88">
        <f t="shared" si="7"/>
        <v>1058.8657989457588</v>
      </c>
      <c r="G45" s="88">
        <f t="shared" si="7"/>
        <v>596.18808343895034</v>
      </c>
      <c r="H45" s="88">
        <f t="shared" si="7"/>
        <v>974.70860421577027</v>
      </c>
      <c r="I45" s="88">
        <f t="shared" si="7"/>
        <v>1073.9548343202364</v>
      </c>
      <c r="J45" s="88">
        <f t="shared" si="7"/>
        <v>1190.8575364318122</v>
      </c>
      <c r="K45" s="88">
        <f t="shared" si="7"/>
        <v>939.4785915881348</v>
      </c>
      <c r="L45" s="88">
        <f t="shared" si="7"/>
        <v>1109.1250891761542</v>
      </c>
      <c r="M45" s="88">
        <f t="shared" si="7"/>
        <v>634.96031514089282</v>
      </c>
      <c r="N45" s="88">
        <f t="shared" si="7"/>
        <v>13.668551743080229</v>
      </c>
      <c r="O45" s="88">
        <f t="shared" si="7"/>
        <v>353.37517430029379</v>
      </c>
      <c r="P45" s="88">
        <f t="shared" si="7"/>
        <v>561.02351931242629</v>
      </c>
      <c r="Q45" s="88">
        <f t="shared" si="7"/>
        <v>292.81758346992501</v>
      </c>
      <c r="R45" s="88">
        <f t="shared" si="7"/>
        <v>94.747162302159268</v>
      </c>
      <c r="S45" s="88">
        <f t="shared" si="7"/>
        <v>376.4487992272567</v>
      </c>
      <c r="T45" s="88">
        <f t="shared" si="7"/>
        <v>-508.35073906273965</v>
      </c>
      <c r="U45" s="88">
        <f t="shared" si="7"/>
        <v>-871.66220878250715</v>
      </c>
      <c r="V45" s="88">
        <f t="shared" si="7"/>
        <v>-742.60911646819341</v>
      </c>
      <c r="W45" s="88">
        <f t="shared" si="7"/>
        <v>-1082.920193346873</v>
      </c>
      <c r="X45" s="88">
        <f t="shared" si="7"/>
        <v>-1503.1587766891241</v>
      </c>
      <c r="Y45" s="88">
        <f t="shared" si="7"/>
        <v>-892.01789812026641</v>
      </c>
      <c r="Z45" s="88">
        <f t="shared" si="7"/>
        <v>-323.2928316533239</v>
      </c>
      <c r="AA45" s="88">
        <f t="shared" si="7"/>
        <v>327.68870704662072</v>
      </c>
      <c r="AB45" s="88">
        <f t="shared" si="7"/>
        <v>399.80453251701783</v>
      </c>
      <c r="AC45" s="164">
        <f t="shared" si="7"/>
        <v>68.615161305206129</v>
      </c>
      <c r="AD45" s="164">
        <f t="shared" si="7"/>
        <v>-2813.8094596006667</v>
      </c>
      <c r="AE45" s="164">
        <f t="shared" si="7"/>
        <v>-3208.0523057039181</v>
      </c>
      <c r="AF45" s="164">
        <f t="shared" si="7"/>
        <v>-2444.2064264451119</v>
      </c>
      <c r="AG45" s="164">
        <f t="shared" si="7"/>
        <v>-821.69998476031105</v>
      </c>
      <c r="AH45" s="164">
        <f t="shared" si="7"/>
        <v>-1486.4349923123282</v>
      </c>
      <c r="AI45" s="164">
        <f t="shared" si="7"/>
        <v>-1335.0851703161316</v>
      </c>
      <c r="AJ45" s="164">
        <f t="shared" si="7"/>
        <v>-1608.7109709791366</v>
      </c>
      <c r="AK45" s="164">
        <f t="shared" si="7"/>
        <v>-2888.7612364864035</v>
      </c>
      <c r="AL45" s="164">
        <f t="shared" si="7"/>
        <v>-4017.5709098963671</v>
      </c>
      <c r="AM45" s="164">
        <f t="shared" si="7"/>
        <v>-5061.4432314464721</v>
      </c>
      <c r="AN45" s="164">
        <f t="shared" si="7"/>
        <v>-4913.551467197467</v>
      </c>
      <c r="AO45" s="164">
        <f t="shared" si="7"/>
        <v>-5090.0728214420524</v>
      </c>
      <c r="AP45" s="164">
        <f t="shared" si="7"/>
        <v>-5062.1713985426723</v>
      </c>
      <c r="AQ45" s="164">
        <f t="shared" si="7"/>
        <v>5562.6372045109365</v>
      </c>
      <c r="AR45" s="164">
        <f t="shared" si="7"/>
        <v>5732.3467757174585</v>
      </c>
      <c r="AS45" s="164">
        <f t="shared" si="7"/>
        <v>5817.4718646671718</v>
      </c>
      <c r="AT45" s="164">
        <f t="shared" si="7"/>
        <v>6095.2914581210207</v>
      </c>
      <c r="AU45" s="164">
        <f t="shared" si="7"/>
        <v>6875.9365916050192</v>
      </c>
      <c r="AV45" s="164">
        <f t="shared" si="7"/>
        <v>6895.9313048491331</v>
      </c>
      <c r="AW45" s="164">
        <f t="shared" si="7"/>
        <v>6989.6912030125131</v>
      </c>
      <c r="AX45" s="164">
        <f t="shared" si="7"/>
        <v>7312.6079331267611</v>
      </c>
      <c r="AY45" s="164">
        <f t="shared" si="7"/>
        <v>7422.8362552824856</v>
      </c>
      <c r="AZ45" s="164">
        <f t="shared" si="7"/>
        <v>7896.2786048200469</v>
      </c>
      <c r="BA45" s="164">
        <f t="shared" si="7"/>
        <v>8083.9646718062377</v>
      </c>
      <c r="BB45" s="164">
        <f t="shared" si="7"/>
        <v>8316.5738635665002</v>
      </c>
      <c r="BC45" s="164">
        <f t="shared" si="7"/>
        <v>8661.7296020859394</v>
      </c>
      <c r="BD45" s="164">
        <f t="shared" si="7"/>
        <v>8679.4541646087382</v>
      </c>
      <c r="BE45" s="164">
        <f t="shared" si="7"/>
        <v>8951.3012462519291</v>
      </c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Y45" s="75"/>
      <c r="FM45" s="75"/>
      <c r="GA45" s="75"/>
      <c r="GO45" s="75"/>
      <c r="HC45" s="75"/>
      <c r="HQ45" s="75"/>
      <c r="IE45" s="75"/>
      <c r="IS45" s="75"/>
      <c r="JG45" s="75"/>
      <c r="JU45" s="75"/>
      <c r="KI45" s="75"/>
      <c r="KW45" s="75"/>
      <c r="LK45" s="75"/>
      <c r="LY45" s="75"/>
      <c r="MM45" s="75"/>
      <c r="NA45" s="75"/>
      <c r="NO45" s="75"/>
      <c r="OC45" s="75"/>
      <c r="OQ45" s="75"/>
      <c r="PE45" s="75"/>
      <c r="PS45" s="75"/>
      <c r="QG45" s="75"/>
      <c r="QU45" s="75"/>
      <c r="RI45" s="75"/>
      <c r="RW45" s="75"/>
      <c r="SK45" s="75"/>
      <c r="SY45" s="75"/>
      <c r="TM45" s="75"/>
      <c r="UA45" s="75"/>
      <c r="UO45" s="75"/>
      <c r="VC45" s="75"/>
      <c r="VQ45" s="75"/>
      <c r="WE45" s="75"/>
      <c r="WS45" s="75"/>
      <c r="XG45" s="75"/>
      <c r="XU45" s="75"/>
      <c r="YI45" s="75"/>
      <c r="YW45" s="75"/>
      <c r="ZK45" s="75"/>
      <c r="ZY45" s="75"/>
      <c r="AAM45" s="75"/>
      <c r="ABA45" s="75"/>
      <c r="ABO45" s="75"/>
      <c r="ACC45" s="75"/>
      <c r="ACQ45" s="75"/>
      <c r="ADE45" s="75"/>
      <c r="ADS45" s="75"/>
      <c r="AEG45" s="75"/>
      <c r="AEU45" s="75"/>
      <c r="AFI45" s="75"/>
      <c r="AFW45" s="75"/>
      <c r="AGK45" s="75"/>
      <c r="AGY45" s="75"/>
      <c r="AHM45" s="75"/>
      <c r="AIA45" s="75"/>
      <c r="AIO45" s="75"/>
      <c r="AJC45" s="75"/>
      <c r="AJQ45" s="75"/>
      <c r="AKE45" s="75"/>
      <c r="AKS45" s="75"/>
      <c r="ALG45" s="75"/>
      <c r="ALU45" s="75"/>
      <c r="AMI45" s="75"/>
      <c r="AMW45" s="75"/>
      <c r="ANK45" s="75"/>
      <c r="ANY45" s="75"/>
      <c r="AOM45" s="75"/>
      <c r="APA45" s="75"/>
      <c r="APO45" s="75"/>
      <c r="AQC45" s="75"/>
      <c r="AQQ45" s="75"/>
      <c r="ARE45" s="75"/>
      <c r="ARS45" s="75"/>
      <c r="ASG45" s="75"/>
      <c r="ASU45" s="75"/>
      <c r="ATI45" s="75"/>
      <c r="ATW45" s="75"/>
      <c r="AUK45" s="75"/>
      <c r="AUY45" s="75"/>
      <c r="AVM45" s="75"/>
      <c r="AWA45" s="75"/>
      <c r="AWO45" s="75"/>
      <c r="AXC45" s="75"/>
      <c r="AXQ45" s="75"/>
      <c r="AYE45" s="75"/>
      <c r="AYS45" s="75"/>
      <c r="AZG45" s="75"/>
      <c r="AZU45" s="75"/>
      <c r="BAI45" s="75"/>
      <c r="BAW45" s="75"/>
      <c r="BBK45" s="75"/>
      <c r="BBY45" s="75"/>
      <c r="BCM45" s="75"/>
      <c r="BDA45" s="75"/>
      <c r="BDO45" s="75"/>
      <c r="BEC45" s="75"/>
      <c r="BEQ45" s="75"/>
      <c r="BFE45" s="75"/>
      <c r="BFS45" s="75"/>
      <c r="BGG45" s="75"/>
      <c r="BGU45" s="75"/>
      <c r="BHI45" s="75"/>
      <c r="BHW45" s="75"/>
      <c r="BIK45" s="75"/>
      <c r="BIY45" s="75"/>
      <c r="BJM45" s="75"/>
      <c r="BKA45" s="75"/>
      <c r="BKO45" s="75"/>
      <c r="BLC45" s="75"/>
      <c r="BLQ45" s="75"/>
      <c r="BME45" s="75"/>
      <c r="BMS45" s="75"/>
      <c r="BNG45" s="75"/>
      <c r="BNU45" s="75"/>
      <c r="BOI45" s="75"/>
      <c r="BOW45" s="75"/>
      <c r="BPK45" s="75"/>
      <c r="BPY45" s="75"/>
      <c r="BQM45" s="75"/>
      <c r="BRA45" s="75"/>
      <c r="BRO45" s="75"/>
      <c r="BSC45" s="75"/>
      <c r="BSQ45" s="75"/>
      <c r="BTE45" s="75"/>
      <c r="BTS45" s="75"/>
      <c r="BUG45" s="75"/>
      <c r="BUU45" s="75"/>
      <c r="BVI45" s="75"/>
      <c r="BVW45" s="75"/>
      <c r="BWK45" s="75"/>
      <c r="BWY45" s="75"/>
      <c r="BXM45" s="75"/>
      <c r="BYA45" s="75"/>
      <c r="BYO45" s="75"/>
      <c r="BZC45" s="75"/>
      <c r="BZQ45" s="75"/>
      <c r="CAE45" s="75"/>
      <c r="CAS45" s="75"/>
      <c r="CBG45" s="75"/>
      <c r="CBU45" s="75"/>
      <c r="CCI45" s="75"/>
      <c r="CCW45" s="75"/>
      <c r="CDK45" s="75"/>
      <c r="CDY45" s="75"/>
      <c r="CEM45" s="75"/>
      <c r="CFA45" s="75"/>
      <c r="CFO45" s="75"/>
      <c r="CGC45" s="75"/>
      <c r="CGQ45" s="75"/>
      <c r="CHE45" s="75"/>
      <c r="CHS45" s="75"/>
      <c r="CIG45" s="75"/>
      <c r="CIU45" s="75"/>
      <c r="CJI45" s="75"/>
      <c r="CJW45" s="75"/>
      <c r="CKK45" s="75"/>
      <c r="CKY45" s="75"/>
      <c r="CLM45" s="75"/>
      <c r="CMA45" s="75"/>
      <c r="CMO45" s="75"/>
      <c r="CNC45" s="75"/>
      <c r="CNQ45" s="75"/>
      <c r="COE45" s="75"/>
      <c r="COS45" s="75"/>
      <c r="CPG45" s="75"/>
      <c r="CPU45" s="75"/>
      <c r="CQI45" s="75"/>
      <c r="CQW45" s="75"/>
      <c r="CRK45" s="75"/>
      <c r="CRY45" s="75"/>
      <c r="CSM45" s="75"/>
      <c r="CTA45" s="75"/>
      <c r="CTO45" s="75"/>
      <c r="CUC45" s="75"/>
      <c r="CUQ45" s="75"/>
      <c r="CVE45" s="75"/>
      <c r="CVS45" s="75"/>
      <c r="CWG45" s="75"/>
      <c r="CWU45" s="75"/>
      <c r="CXI45" s="75"/>
      <c r="CXW45" s="75"/>
      <c r="CYK45" s="75"/>
      <c r="CYY45" s="75"/>
      <c r="CZM45" s="75"/>
      <c r="DAA45" s="75"/>
      <c r="DAO45" s="75"/>
      <c r="DBC45" s="75"/>
      <c r="DBQ45" s="75"/>
      <c r="DCE45" s="75"/>
      <c r="DCS45" s="75"/>
      <c r="DDG45" s="75"/>
      <c r="DDU45" s="75"/>
      <c r="DEI45" s="75"/>
      <c r="DEW45" s="75"/>
      <c r="DFK45" s="75"/>
      <c r="DFY45" s="75"/>
      <c r="DGM45" s="75"/>
      <c r="DHA45" s="75"/>
      <c r="DHO45" s="75"/>
      <c r="DIC45" s="75"/>
      <c r="DIQ45" s="75"/>
      <c r="DJE45" s="75"/>
      <c r="DJS45" s="75"/>
      <c r="DKG45" s="75"/>
      <c r="DKU45" s="75"/>
      <c r="DLI45" s="75"/>
      <c r="DLW45" s="75"/>
      <c r="DMK45" s="75"/>
      <c r="DMY45" s="75"/>
      <c r="DNM45" s="75"/>
      <c r="DOA45" s="75"/>
      <c r="DOO45" s="75"/>
      <c r="DPC45" s="75"/>
      <c r="DPQ45" s="75"/>
      <c r="DQE45" s="75"/>
      <c r="DQS45" s="75"/>
      <c r="DRG45" s="75"/>
      <c r="DRU45" s="75"/>
      <c r="DSI45" s="75"/>
      <c r="DSW45" s="75"/>
      <c r="DTK45" s="75"/>
      <c r="DTY45" s="75"/>
      <c r="DUM45" s="75"/>
      <c r="DVA45" s="75"/>
      <c r="DVO45" s="75"/>
      <c r="DWC45" s="75"/>
      <c r="DWQ45" s="75"/>
      <c r="DXE45" s="75"/>
      <c r="DXS45" s="75"/>
      <c r="DYG45" s="75"/>
      <c r="DYU45" s="75"/>
      <c r="DZI45" s="75"/>
      <c r="DZW45" s="75"/>
      <c r="EAK45" s="75"/>
      <c r="EAY45" s="75"/>
      <c r="EBM45" s="75"/>
      <c r="ECA45" s="75"/>
      <c r="ECO45" s="75"/>
      <c r="EDC45" s="75"/>
      <c r="EDQ45" s="75"/>
      <c r="EEE45" s="75"/>
      <c r="EES45" s="75"/>
      <c r="EFG45" s="75"/>
      <c r="EFU45" s="75"/>
      <c r="EGI45" s="75"/>
      <c r="EGW45" s="75"/>
      <c r="EHK45" s="75"/>
      <c r="EHY45" s="75"/>
      <c r="EIM45" s="75"/>
      <c r="EJA45" s="75"/>
      <c r="EJO45" s="75"/>
      <c r="EKC45" s="75"/>
      <c r="EKQ45" s="75"/>
      <c r="ELE45" s="75"/>
      <c r="ELS45" s="75"/>
      <c r="EMG45" s="75"/>
      <c r="EMU45" s="75"/>
      <c r="ENI45" s="75"/>
      <c r="ENW45" s="75"/>
      <c r="EOK45" s="75"/>
      <c r="EOY45" s="75"/>
      <c r="EPM45" s="75"/>
      <c r="EQA45" s="75"/>
      <c r="EQO45" s="75"/>
      <c r="ERC45" s="75"/>
      <c r="ERQ45" s="75"/>
      <c r="ESE45" s="75"/>
      <c r="ESS45" s="75"/>
      <c r="ETG45" s="75"/>
      <c r="ETU45" s="75"/>
      <c r="EUI45" s="75"/>
      <c r="EUW45" s="75"/>
      <c r="EVK45" s="75"/>
      <c r="EVY45" s="75"/>
      <c r="EWM45" s="75"/>
      <c r="EXA45" s="75"/>
      <c r="EXO45" s="75"/>
      <c r="EYC45" s="75"/>
      <c r="EYQ45" s="75"/>
      <c r="EZE45" s="75"/>
      <c r="EZS45" s="75"/>
      <c r="FAG45" s="75"/>
      <c r="FAU45" s="75"/>
      <c r="FBI45" s="75"/>
      <c r="FBW45" s="75"/>
      <c r="FCK45" s="75"/>
      <c r="FCY45" s="75"/>
      <c r="FDM45" s="75"/>
      <c r="FEA45" s="75"/>
      <c r="FEO45" s="75"/>
      <c r="FFC45" s="75"/>
      <c r="FFQ45" s="75"/>
      <c r="FGE45" s="75"/>
      <c r="FGS45" s="75"/>
      <c r="FHG45" s="75"/>
      <c r="FHU45" s="75"/>
      <c r="FII45" s="75"/>
      <c r="FIW45" s="75"/>
      <c r="FJK45" s="75"/>
      <c r="FJY45" s="75"/>
      <c r="FKM45" s="75"/>
      <c r="FLA45" s="75"/>
      <c r="FLO45" s="75"/>
      <c r="FMC45" s="75"/>
      <c r="FMQ45" s="75"/>
      <c r="FNE45" s="75"/>
      <c r="FNS45" s="75"/>
      <c r="FOG45" s="75"/>
      <c r="FOU45" s="75"/>
      <c r="FPI45" s="75"/>
      <c r="FPW45" s="75"/>
      <c r="FQK45" s="75"/>
      <c r="FQY45" s="75"/>
      <c r="FRM45" s="75"/>
      <c r="FSA45" s="75"/>
      <c r="FSO45" s="75"/>
      <c r="FTC45" s="75"/>
      <c r="FTQ45" s="75"/>
      <c r="FUE45" s="75"/>
      <c r="FUS45" s="75"/>
      <c r="FVG45" s="75"/>
      <c r="FVU45" s="75"/>
      <c r="FWI45" s="75"/>
      <c r="FWW45" s="75"/>
      <c r="FXK45" s="75"/>
      <c r="FXY45" s="75"/>
      <c r="FYM45" s="75"/>
      <c r="FZA45" s="75"/>
      <c r="FZO45" s="75"/>
      <c r="GAC45" s="75"/>
      <c r="GAQ45" s="75"/>
      <c r="GBE45" s="75"/>
      <c r="GBS45" s="75"/>
      <c r="GCG45" s="75"/>
      <c r="GCU45" s="75"/>
      <c r="GDI45" s="75"/>
      <c r="GDW45" s="75"/>
      <c r="GEK45" s="75"/>
      <c r="GEY45" s="75"/>
      <c r="GFM45" s="75"/>
      <c r="GGA45" s="75"/>
      <c r="GGO45" s="75"/>
      <c r="GHC45" s="75"/>
      <c r="GHQ45" s="75"/>
      <c r="GIE45" s="75"/>
      <c r="GIS45" s="75"/>
      <c r="GJG45" s="75"/>
      <c r="GJU45" s="75"/>
      <c r="GKI45" s="75"/>
      <c r="GKW45" s="75"/>
      <c r="GLK45" s="75"/>
      <c r="GLY45" s="75"/>
      <c r="GMM45" s="75"/>
      <c r="GNA45" s="75"/>
      <c r="GNO45" s="75"/>
      <c r="GOC45" s="75"/>
      <c r="GOQ45" s="75"/>
      <c r="GPE45" s="75"/>
      <c r="GPS45" s="75"/>
      <c r="GQG45" s="75"/>
      <c r="GQU45" s="75"/>
      <c r="GRI45" s="75"/>
      <c r="GRW45" s="75"/>
      <c r="GSK45" s="75"/>
      <c r="GSY45" s="75"/>
      <c r="GTM45" s="75"/>
      <c r="GUA45" s="75"/>
      <c r="GUO45" s="75"/>
      <c r="GVC45" s="75"/>
      <c r="GVQ45" s="75"/>
      <c r="GWE45" s="75"/>
      <c r="GWS45" s="75"/>
      <c r="GXG45" s="75"/>
      <c r="GXU45" s="75"/>
      <c r="GYI45" s="75"/>
      <c r="GYW45" s="75"/>
      <c r="GZK45" s="75"/>
      <c r="GZY45" s="75"/>
      <c r="HAM45" s="75"/>
      <c r="HBA45" s="75"/>
      <c r="HBO45" s="75"/>
      <c r="HCC45" s="75"/>
      <c r="HCQ45" s="75"/>
      <c r="HDE45" s="75"/>
      <c r="HDS45" s="75"/>
      <c r="HEG45" s="75"/>
      <c r="HEU45" s="75"/>
      <c r="HFI45" s="75"/>
      <c r="HFW45" s="75"/>
      <c r="HGK45" s="75"/>
      <c r="HGY45" s="75"/>
      <c r="HHM45" s="75"/>
      <c r="HIA45" s="75"/>
      <c r="HIO45" s="75"/>
      <c r="HJC45" s="75"/>
      <c r="HJQ45" s="75"/>
      <c r="HKE45" s="75"/>
      <c r="HKS45" s="75"/>
      <c r="HLG45" s="75"/>
      <c r="HLU45" s="75"/>
      <c r="HMI45" s="75"/>
      <c r="HMW45" s="75"/>
      <c r="HNK45" s="75"/>
      <c r="HNY45" s="75"/>
      <c r="HOM45" s="75"/>
      <c r="HPA45" s="75"/>
      <c r="HPO45" s="75"/>
      <c r="HQC45" s="75"/>
      <c r="HQQ45" s="75"/>
      <c r="HRE45" s="75"/>
      <c r="HRS45" s="75"/>
      <c r="HSG45" s="75"/>
      <c r="HSU45" s="75"/>
      <c r="HTI45" s="75"/>
      <c r="HTW45" s="75"/>
      <c r="HUK45" s="75"/>
      <c r="HUY45" s="75"/>
      <c r="HVM45" s="75"/>
      <c r="HWA45" s="75"/>
      <c r="HWO45" s="75"/>
      <c r="HXC45" s="75"/>
      <c r="HXQ45" s="75"/>
      <c r="HYE45" s="75"/>
      <c r="HYS45" s="75"/>
      <c r="HZG45" s="75"/>
      <c r="HZU45" s="75"/>
      <c r="IAI45" s="75"/>
      <c r="IAW45" s="75"/>
      <c r="IBK45" s="75"/>
      <c r="IBY45" s="75"/>
      <c r="ICM45" s="75"/>
      <c r="IDA45" s="75"/>
      <c r="IDO45" s="75"/>
      <c r="IEC45" s="75"/>
      <c r="IEQ45" s="75"/>
      <c r="IFE45" s="75"/>
      <c r="IFS45" s="75"/>
      <c r="IGG45" s="75"/>
      <c r="IGU45" s="75"/>
      <c r="IHI45" s="75"/>
      <c r="IHW45" s="75"/>
      <c r="IIK45" s="75"/>
      <c r="IIY45" s="75"/>
      <c r="IJM45" s="75"/>
      <c r="IKA45" s="75"/>
      <c r="IKO45" s="75"/>
      <c r="ILC45" s="75"/>
      <c r="ILQ45" s="75"/>
      <c r="IME45" s="75"/>
      <c r="IMS45" s="75"/>
      <c r="ING45" s="75"/>
      <c r="INU45" s="75"/>
      <c r="IOI45" s="75"/>
      <c r="IOW45" s="75"/>
      <c r="IPK45" s="75"/>
      <c r="IPY45" s="75"/>
      <c r="IQM45" s="75"/>
      <c r="IRA45" s="75"/>
      <c r="IRO45" s="75"/>
      <c r="ISC45" s="75"/>
      <c r="ISQ45" s="75"/>
      <c r="ITE45" s="75"/>
      <c r="ITS45" s="75"/>
      <c r="IUG45" s="75"/>
      <c r="IUU45" s="75"/>
      <c r="IVI45" s="75"/>
      <c r="IVW45" s="75"/>
      <c r="IWK45" s="75"/>
      <c r="IWY45" s="75"/>
      <c r="IXM45" s="75"/>
      <c r="IYA45" s="75"/>
      <c r="IYO45" s="75"/>
      <c r="IZC45" s="75"/>
      <c r="IZQ45" s="75"/>
      <c r="JAE45" s="75"/>
      <c r="JAS45" s="75"/>
      <c r="JBG45" s="75"/>
      <c r="JBU45" s="75"/>
      <c r="JCI45" s="75"/>
      <c r="JCW45" s="75"/>
      <c r="JDK45" s="75"/>
      <c r="JDY45" s="75"/>
      <c r="JEM45" s="75"/>
      <c r="JFA45" s="75"/>
      <c r="JFO45" s="75"/>
      <c r="JGC45" s="75"/>
      <c r="JGQ45" s="75"/>
      <c r="JHE45" s="75"/>
      <c r="JHS45" s="75"/>
      <c r="JIG45" s="75"/>
      <c r="JIU45" s="75"/>
      <c r="JJI45" s="75"/>
      <c r="JJW45" s="75"/>
      <c r="JKK45" s="75"/>
      <c r="JKY45" s="75"/>
      <c r="JLM45" s="75"/>
      <c r="JMA45" s="75"/>
      <c r="JMO45" s="75"/>
      <c r="JNC45" s="75"/>
      <c r="JNQ45" s="75"/>
      <c r="JOE45" s="75"/>
      <c r="JOS45" s="75"/>
      <c r="JPG45" s="75"/>
      <c r="JPU45" s="75"/>
      <c r="JQI45" s="75"/>
      <c r="JQW45" s="75"/>
      <c r="JRK45" s="75"/>
      <c r="JRY45" s="75"/>
      <c r="JSM45" s="75"/>
      <c r="JTA45" s="75"/>
      <c r="JTO45" s="75"/>
      <c r="JUC45" s="75"/>
      <c r="JUQ45" s="75"/>
      <c r="JVE45" s="75"/>
      <c r="JVS45" s="75"/>
      <c r="JWG45" s="75"/>
      <c r="JWU45" s="75"/>
      <c r="JXI45" s="75"/>
      <c r="JXW45" s="75"/>
      <c r="JYK45" s="75"/>
      <c r="JYY45" s="75"/>
      <c r="JZM45" s="75"/>
      <c r="KAA45" s="75"/>
      <c r="KAO45" s="75"/>
      <c r="KBC45" s="75"/>
      <c r="KBQ45" s="75"/>
      <c r="KCE45" s="75"/>
      <c r="KCS45" s="75"/>
      <c r="KDG45" s="75"/>
      <c r="KDU45" s="75"/>
      <c r="KEI45" s="75"/>
      <c r="KEW45" s="75"/>
      <c r="KFK45" s="75"/>
      <c r="KFY45" s="75"/>
      <c r="KGM45" s="75"/>
      <c r="KHA45" s="75"/>
      <c r="KHO45" s="75"/>
      <c r="KIC45" s="75"/>
      <c r="KIQ45" s="75"/>
      <c r="KJE45" s="75"/>
      <c r="KJS45" s="75"/>
      <c r="KKG45" s="75"/>
      <c r="KKU45" s="75"/>
      <c r="KLI45" s="75"/>
      <c r="KLW45" s="75"/>
      <c r="KMK45" s="75"/>
      <c r="KMY45" s="75"/>
      <c r="KNM45" s="75"/>
      <c r="KOA45" s="75"/>
      <c r="KOO45" s="75"/>
      <c r="KPC45" s="75"/>
      <c r="KPQ45" s="75"/>
      <c r="KQE45" s="75"/>
      <c r="KQS45" s="75"/>
      <c r="KRG45" s="75"/>
      <c r="KRU45" s="75"/>
      <c r="KSI45" s="75"/>
      <c r="KSW45" s="75"/>
      <c r="KTK45" s="75"/>
      <c r="KTY45" s="75"/>
      <c r="KUM45" s="75"/>
      <c r="KVA45" s="75"/>
      <c r="KVO45" s="75"/>
      <c r="KWC45" s="75"/>
      <c r="KWQ45" s="75"/>
      <c r="KXE45" s="75"/>
      <c r="KXS45" s="75"/>
      <c r="KYG45" s="75"/>
      <c r="KYU45" s="75"/>
      <c r="KZI45" s="75"/>
      <c r="KZW45" s="75"/>
      <c r="LAK45" s="75"/>
      <c r="LAY45" s="75"/>
      <c r="LBM45" s="75"/>
      <c r="LCA45" s="75"/>
      <c r="LCO45" s="75"/>
      <c r="LDC45" s="75"/>
      <c r="LDQ45" s="75"/>
      <c r="LEE45" s="75"/>
      <c r="LES45" s="75"/>
      <c r="LFG45" s="75"/>
      <c r="LFU45" s="75"/>
      <c r="LGI45" s="75"/>
      <c r="LGW45" s="75"/>
      <c r="LHK45" s="75"/>
      <c r="LHY45" s="75"/>
      <c r="LIM45" s="75"/>
      <c r="LJA45" s="75"/>
      <c r="LJO45" s="75"/>
      <c r="LKC45" s="75"/>
      <c r="LKQ45" s="75"/>
      <c r="LLE45" s="75"/>
      <c r="LLS45" s="75"/>
      <c r="LMG45" s="75"/>
      <c r="LMU45" s="75"/>
      <c r="LNI45" s="75"/>
      <c r="LNW45" s="75"/>
      <c r="LOK45" s="75"/>
      <c r="LOY45" s="75"/>
      <c r="LPM45" s="75"/>
      <c r="LQA45" s="75"/>
      <c r="LQO45" s="75"/>
      <c r="LRC45" s="75"/>
      <c r="LRQ45" s="75"/>
      <c r="LSE45" s="75"/>
      <c r="LSS45" s="75"/>
      <c r="LTG45" s="75"/>
      <c r="LTU45" s="75"/>
      <c r="LUI45" s="75"/>
      <c r="LUW45" s="75"/>
      <c r="LVK45" s="75"/>
      <c r="LVY45" s="75"/>
      <c r="LWM45" s="75"/>
      <c r="LXA45" s="75"/>
      <c r="LXO45" s="75"/>
      <c r="LYC45" s="75"/>
      <c r="LYQ45" s="75"/>
      <c r="LZE45" s="75"/>
      <c r="LZS45" s="75"/>
      <c r="MAG45" s="75"/>
      <c r="MAU45" s="75"/>
      <c r="MBI45" s="75"/>
      <c r="MBW45" s="75"/>
      <c r="MCK45" s="75"/>
      <c r="MCY45" s="75"/>
      <c r="MDM45" s="75"/>
      <c r="MEA45" s="75"/>
      <c r="MEO45" s="75"/>
      <c r="MFC45" s="75"/>
      <c r="MFQ45" s="75"/>
      <c r="MGE45" s="75"/>
      <c r="MGS45" s="75"/>
      <c r="MHG45" s="75"/>
      <c r="MHU45" s="75"/>
      <c r="MII45" s="75"/>
      <c r="MIW45" s="75"/>
      <c r="MJK45" s="75"/>
      <c r="MJY45" s="75"/>
      <c r="MKM45" s="75"/>
      <c r="MLA45" s="75"/>
      <c r="MLO45" s="75"/>
      <c r="MMC45" s="75"/>
      <c r="MMQ45" s="75"/>
      <c r="MNE45" s="75"/>
      <c r="MNS45" s="75"/>
      <c r="MOG45" s="75"/>
      <c r="MOU45" s="75"/>
      <c r="MPI45" s="75"/>
      <c r="MPW45" s="75"/>
      <c r="MQK45" s="75"/>
      <c r="MQY45" s="75"/>
      <c r="MRM45" s="75"/>
      <c r="MSA45" s="75"/>
      <c r="MSO45" s="75"/>
      <c r="MTC45" s="75"/>
      <c r="MTQ45" s="75"/>
      <c r="MUE45" s="75"/>
      <c r="MUS45" s="75"/>
      <c r="MVG45" s="75"/>
      <c r="MVU45" s="75"/>
      <c r="MWI45" s="75"/>
      <c r="MWW45" s="75"/>
      <c r="MXK45" s="75"/>
      <c r="MXY45" s="75"/>
      <c r="MYM45" s="75"/>
      <c r="MZA45" s="75"/>
      <c r="MZO45" s="75"/>
      <c r="NAC45" s="75"/>
      <c r="NAQ45" s="75"/>
      <c r="NBE45" s="75"/>
      <c r="NBS45" s="75"/>
      <c r="NCG45" s="75"/>
      <c r="NCU45" s="75"/>
      <c r="NDI45" s="75"/>
      <c r="NDW45" s="75"/>
      <c r="NEK45" s="75"/>
      <c r="NEY45" s="75"/>
      <c r="NFM45" s="75"/>
      <c r="NGA45" s="75"/>
      <c r="NGO45" s="75"/>
      <c r="NHC45" s="75"/>
      <c r="NHQ45" s="75"/>
      <c r="NIE45" s="75"/>
      <c r="NIS45" s="75"/>
      <c r="NJG45" s="75"/>
      <c r="NJU45" s="75"/>
      <c r="NKI45" s="75"/>
      <c r="NKW45" s="75"/>
      <c r="NLK45" s="75"/>
      <c r="NLY45" s="75"/>
      <c r="NMM45" s="75"/>
      <c r="NNA45" s="75"/>
      <c r="NNO45" s="75"/>
      <c r="NOC45" s="75"/>
      <c r="NOQ45" s="75"/>
      <c r="NPE45" s="75"/>
      <c r="NPS45" s="75"/>
      <c r="NQG45" s="75"/>
      <c r="NQU45" s="75"/>
      <c r="NRI45" s="75"/>
      <c r="NRW45" s="75"/>
      <c r="NSK45" s="75"/>
      <c r="NSY45" s="75"/>
      <c r="NTM45" s="75"/>
      <c r="NUA45" s="75"/>
      <c r="NUO45" s="75"/>
      <c r="NVC45" s="75"/>
      <c r="NVQ45" s="75"/>
      <c r="NWE45" s="75"/>
      <c r="NWS45" s="75"/>
      <c r="NXG45" s="75"/>
      <c r="NXU45" s="75"/>
      <c r="NYI45" s="75"/>
      <c r="NYW45" s="75"/>
      <c r="NZK45" s="75"/>
      <c r="NZY45" s="75"/>
      <c r="OAM45" s="75"/>
      <c r="OBA45" s="75"/>
      <c r="OBO45" s="75"/>
      <c r="OCC45" s="75"/>
      <c r="OCQ45" s="75"/>
      <c r="ODE45" s="75"/>
      <c r="ODS45" s="75"/>
      <c r="OEG45" s="75"/>
      <c r="OEU45" s="75"/>
      <c r="OFI45" s="75"/>
      <c r="OFW45" s="75"/>
      <c r="OGK45" s="75"/>
      <c r="OGY45" s="75"/>
      <c r="OHM45" s="75"/>
      <c r="OIA45" s="75"/>
      <c r="OIO45" s="75"/>
      <c r="OJC45" s="75"/>
      <c r="OJQ45" s="75"/>
      <c r="OKE45" s="75"/>
      <c r="OKS45" s="75"/>
      <c r="OLG45" s="75"/>
      <c r="OLU45" s="75"/>
      <c r="OMI45" s="75"/>
      <c r="OMW45" s="75"/>
      <c r="ONK45" s="75"/>
      <c r="ONY45" s="75"/>
      <c r="OOM45" s="75"/>
      <c r="OPA45" s="75"/>
      <c r="OPO45" s="75"/>
      <c r="OQC45" s="75"/>
      <c r="OQQ45" s="75"/>
      <c r="ORE45" s="75"/>
      <c r="ORS45" s="75"/>
      <c r="OSG45" s="75"/>
      <c r="OSU45" s="75"/>
      <c r="OTI45" s="75"/>
      <c r="OTW45" s="75"/>
      <c r="OUK45" s="75"/>
      <c r="OUY45" s="75"/>
      <c r="OVM45" s="75"/>
      <c r="OWA45" s="75"/>
      <c r="OWO45" s="75"/>
      <c r="OXC45" s="75"/>
      <c r="OXQ45" s="75"/>
      <c r="OYE45" s="75"/>
      <c r="OYS45" s="75"/>
      <c r="OZG45" s="75"/>
      <c r="OZU45" s="75"/>
      <c r="PAI45" s="75"/>
      <c r="PAW45" s="75"/>
      <c r="PBK45" s="75"/>
      <c r="PBY45" s="75"/>
      <c r="PCM45" s="75"/>
      <c r="PDA45" s="75"/>
      <c r="PDO45" s="75"/>
      <c r="PEC45" s="75"/>
      <c r="PEQ45" s="75"/>
      <c r="PFE45" s="75"/>
      <c r="PFS45" s="75"/>
      <c r="PGG45" s="75"/>
      <c r="PGU45" s="75"/>
      <c r="PHI45" s="75"/>
      <c r="PHW45" s="75"/>
      <c r="PIK45" s="75"/>
      <c r="PIY45" s="75"/>
      <c r="PJM45" s="75"/>
      <c r="PKA45" s="75"/>
      <c r="PKO45" s="75"/>
      <c r="PLC45" s="75"/>
      <c r="PLQ45" s="75"/>
      <c r="PME45" s="75"/>
      <c r="PMS45" s="75"/>
      <c r="PNG45" s="75"/>
      <c r="PNU45" s="75"/>
      <c r="POI45" s="75"/>
      <c r="POW45" s="75"/>
      <c r="PPK45" s="75"/>
      <c r="PPY45" s="75"/>
      <c r="PQM45" s="75"/>
      <c r="PRA45" s="75"/>
      <c r="PRO45" s="75"/>
      <c r="PSC45" s="75"/>
      <c r="PSQ45" s="75"/>
      <c r="PTE45" s="75"/>
      <c r="PTS45" s="75"/>
      <c r="PUG45" s="75"/>
      <c r="PUU45" s="75"/>
      <c r="PVI45" s="75"/>
      <c r="PVW45" s="75"/>
      <c r="PWK45" s="75"/>
      <c r="PWY45" s="75"/>
      <c r="PXM45" s="75"/>
      <c r="PYA45" s="75"/>
      <c r="PYO45" s="75"/>
      <c r="PZC45" s="75"/>
      <c r="PZQ45" s="75"/>
      <c r="QAE45" s="75"/>
      <c r="QAS45" s="75"/>
      <c r="QBG45" s="75"/>
      <c r="QBU45" s="75"/>
      <c r="QCI45" s="75"/>
      <c r="QCW45" s="75"/>
      <c r="QDK45" s="75"/>
      <c r="QDY45" s="75"/>
      <c r="QEM45" s="75"/>
      <c r="QFA45" s="75"/>
      <c r="QFO45" s="75"/>
      <c r="QGC45" s="75"/>
      <c r="QGQ45" s="75"/>
      <c r="QHE45" s="75"/>
      <c r="QHS45" s="75"/>
      <c r="QIG45" s="75"/>
      <c r="QIU45" s="75"/>
      <c r="QJI45" s="75"/>
      <c r="QJW45" s="75"/>
      <c r="QKK45" s="75"/>
      <c r="QKY45" s="75"/>
      <c r="QLM45" s="75"/>
      <c r="QMA45" s="75"/>
      <c r="QMO45" s="75"/>
      <c r="QNC45" s="75"/>
      <c r="QNQ45" s="75"/>
      <c r="QOE45" s="75"/>
      <c r="QOS45" s="75"/>
      <c r="QPG45" s="75"/>
      <c r="QPU45" s="75"/>
      <c r="QQI45" s="75"/>
      <c r="QQW45" s="75"/>
      <c r="QRK45" s="75"/>
      <c r="QRY45" s="75"/>
      <c r="QSM45" s="75"/>
      <c r="QTA45" s="75"/>
      <c r="QTO45" s="75"/>
      <c r="QUC45" s="75"/>
      <c r="QUQ45" s="75"/>
      <c r="QVE45" s="75"/>
      <c r="QVS45" s="75"/>
      <c r="QWG45" s="75"/>
      <c r="QWU45" s="75"/>
      <c r="QXI45" s="75"/>
      <c r="QXW45" s="75"/>
      <c r="QYK45" s="75"/>
      <c r="QYY45" s="75"/>
      <c r="QZM45" s="75"/>
      <c r="RAA45" s="75"/>
      <c r="RAO45" s="75"/>
      <c r="RBC45" s="75"/>
      <c r="RBQ45" s="75"/>
      <c r="RCE45" s="75"/>
      <c r="RCS45" s="75"/>
      <c r="RDG45" s="75"/>
      <c r="RDU45" s="75"/>
      <c r="REI45" s="75"/>
      <c r="REW45" s="75"/>
      <c r="RFK45" s="75"/>
      <c r="RFY45" s="75"/>
      <c r="RGM45" s="75"/>
      <c r="RHA45" s="75"/>
      <c r="RHO45" s="75"/>
      <c r="RIC45" s="75"/>
      <c r="RIQ45" s="75"/>
      <c r="RJE45" s="75"/>
      <c r="RJS45" s="75"/>
      <c r="RKG45" s="75"/>
      <c r="RKU45" s="75"/>
      <c r="RLI45" s="75"/>
      <c r="RLW45" s="75"/>
      <c r="RMK45" s="75"/>
      <c r="RMY45" s="75"/>
      <c r="RNM45" s="75"/>
      <c r="ROA45" s="75"/>
      <c r="ROO45" s="75"/>
      <c r="RPC45" s="75"/>
      <c r="RPQ45" s="75"/>
      <c r="RQE45" s="75"/>
      <c r="RQS45" s="75"/>
      <c r="RRG45" s="75"/>
      <c r="RRU45" s="75"/>
      <c r="RSI45" s="75"/>
      <c r="RSW45" s="75"/>
      <c r="RTK45" s="75"/>
      <c r="RTY45" s="75"/>
      <c r="RUM45" s="75"/>
      <c r="RVA45" s="75"/>
      <c r="RVO45" s="75"/>
      <c r="RWC45" s="75"/>
      <c r="RWQ45" s="75"/>
      <c r="RXE45" s="75"/>
      <c r="RXS45" s="75"/>
      <c r="RYG45" s="75"/>
      <c r="RYU45" s="75"/>
      <c r="RZI45" s="75"/>
      <c r="RZW45" s="75"/>
      <c r="SAK45" s="75"/>
      <c r="SAY45" s="75"/>
      <c r="SBM45" s="75"/>
      <c r="SCA45" s="75"/>
      <c r="SCO45" s="75"/>
      <c r="SDC45" s="75"/>
      <c r="SDQ45" s="75"/>
      <c r="SEE45" s="75"/>
      <c r="SES45" s="75"/>
      <c r="SFG45" s="75"/>
      <c r="SFU45" s="75"/>
      <c r="SGI45" s="75"/>
      <c r="SGW45" s="75"/>
      <c r="SHK45" s="75"/>
      <c r="SHY45" s="75"/>
      <c r="SIM45" s="75"/>
      <c r="SJA45" s="75"/>
      <c r="SJO45" s="75"/>
      <c r="SKC45" s="75"/>
      <c r="SKQ45" s="75"/>
      <c r="SLE45" s="75"/>
      <c r="SLS45" s="75"/>
      <c r="SMG45" s="75"/>
      <c r="SMU45" s="75"/>
      <c r="SNI45" s="75"/>
      <c r="SNW45" s="75"/>
      <c r="SOK45" s="75"/>
      <c r="SOY45" s="75"/>
      <c r="SPM45" s="75"/>
      <c r="SQA45" s="75"/>
      <c r="SQO45" s="75"/>
      <c r="SRC45" s="75"/>
      <c r="SRQ45" s="75"/>
      <c r="SSE45" s="75"/>
      <c r="SSS45" s="75"/>
      <c r="STG45" s="75"/>
      <c r="STU45" s="75"/>
      <c r="SUI45" s="75"/>
      <c r="SUW45" s="75"/>
      <c r="SVK45" s="75"/>
      <c r="SVY45" s="75"/>
      <c r="SWM45" s="75"/>
      <c r="SXA45" s="75"/>
      <c r="SXO45" s="75"/>
      <c r="SYC45" s="75"/>
      <c r="SYQ45" s="75"/>
      <c r="SZE45" s="75"/>
      <c r="SZS45" s="75"/>
      <c r="TAG45" s="75"/>
      <c r="TAU45" s="75"/>
      <c r="TBI45" s="75"/>
      <c r="TBW45" s="75"/>
      <c r="TCK45" s="75"/>
      <c r="TCY45" s="75"/>
      <c r="TDM45" s="75"/>
      <c r="TEA45" s="75"/>
      <c r="TEO45" s="75"/>
      <c r="TFC45" s="75"/>
      <c r="TFQ45" s="75"/>
      <c r="TGE45" s="75"/>
      <c r="TGS45" s="75"/>
      <c r="THG45" s="75"/>
      <c r="THU45" s="75"/>
      <c r="TII45" s="75"/>
      <c r="TIW45" s="75"/>
      <c r="TJK45" s="75"/>
      <c r="TJY45" s="75"/>
      <c r="TKM45" s="75"/>
      <c r="TLA45" s="75"/>
      <c r="TLO45" s="75"/>
      <c r="TMC45" s="75"/>
      <c r="TMQ45" s="75"/>
      <c r="TNE45" s="75"/>
      <c r="TNS45" s="75"/>
      <c r="TOG45" s="75"/>
      <c r="TOU45" s="75"/>
      <c r="TPI45" s="75"/>
      <c r="TPW45" s="75"/>
      <c r="TQK45" s="75"/>
      <c r="TQY45" s="75"/>
      <c r="TRM45" s="75"/>
      <c r="TSA45" s="75"/>
      <c r="TSO45" s="75"/>
      <c r="TTC45" s="75"/>
      <c r="TTQ45" s="75"/>
      <c r="TUE45" s="75"/>
      <c r="TUS45" s="75"/>
      <c r="TVG45" s="75"/>
      <c r="TVU45" s="75"/>
      <c r="TWI45" s="75"/>
      <c r="TWW45" s="75"/>
      <c r="TXK45" s="75"/>
      <c r="TXY45" s="75"/>
      <c r="TYM45" s="75"/>
      <c r="TZA45" s="75"/>
      <c r="TZO45" s="75"/>
      <c r="UAC45" s="75"/>
      <c r="UAQ45" s="75"/>
      <c r="UBE45" s="75"/>
      <c r="UBS45" s="75"/>
      <c r="UCG45" s="75"/>
      <c r="UCU45" s="75"/>
      <c r="UDI45" s="75"/>
      <c r="UDW45" s="75"/>
      <c r="UEK45" s="75"/>
      <c r="UEY45" s="75"/>
      <c r="UFM45" s="75"/>
      <c r="UGA45" s="75"/>
      <c r="UGO45" s="75"/>
      <c r="UHC45" s="75"/>
      <c r="UHQ45" s="75"/>
      <c r="UIE45" s="75"/>
      <c r="UIS45" s="75"/>
      <c r="UJG45" s="75"/>
      <c r="UJU45" s="75"/>
      <c r="UKI45" s="75"/>
      <c r="UKW45" s="75"/>
      <c r="ULK45" s="75"/>
      <c r="ULY45" s="75"/>
      <c r="UMM45" s="75"/>
      <c r="UNA45" s="75"/>
      <c r="UNO45" s="75"/>
      <c r="UOC45" s="75"/>
      <c r="UOQ45" s="75"/>
      <c r="UPE45" s="75"/>
      <c r="UPS45" s="75"/>
      <c r="UQG45" s="75"/>
      <c r="UQU45" s="75"/>
      <c r="URI45" s="75"/>
      <c r="URW45" s="75"/>
      <c r="USK45" s="75"/>
      <c r="USY45" s="75"/>
      <c r="UTM45" s="75"/>
      <c r="UUA45" s="75"/>
      <c r="UUO45" s="75"/>
      <c r="UVC45" s="75"/>
      <c r="UVQ45" s="75"/>
      <c r="UWE45" s="75"/>
      <c r="UWS45" s="75"/>
      <c r="UXG45" s="75"/>
      <c r="UXU45" s="75"/>
      <c r="UYI45" s="75"/>
      <c r="UYW45" s="75"/>
      <c r="UZK45" s="75"/>
      <c r="UZY45" s="75"/>
      <c r="VAM45" s="75"/>
      <c r="VBA45" s="75"/>
      <c r="VBO45" s="75"/>
      <c r="VCC45" s="75"/>
      <c r="VCQ45" s="75"/>
      <c r="VDE45" s="75"/>
      <c r="VDS45" s="75"/>
      <c r="VEG45" s="75"/>
      <c r="VEU45" s="75"/>
      <c r="VFI45" s="75"/>
      <c r="VFW45" s="75"/>
      <c r="VGK45" s="75"/>
      <c r="VGY45" s="75"/>
      <c r="VHM45" s="75"/>
      <c r="VIA45" s="75"/>
      <c r="VIO45" s="75"/>
      <c r="VJC45" s="75"/>
      <c r="VJQ45" s="75"/>
      <c r="VKE45" s="75"/>
      <c r="VKS45" s="75"/>
      <c r="VLG45" s="75"/>
      <c r="VLU45" s="75"/>
      <c r="VMI45" s="75"/>
      <c r="VMW45" s="75"/>
      <c r="VNK45" s="75"/>
      <c r="VNY45" s="75"/>
      <c r="VOM45" s="75"/>
      <c r="VPA45" s="75"/>
      <c r="VPO45" s="75"/>
      <c r="VQC45" s="75"/>
      <c r="VQQ45" s="75"/>
      <c r="VRE45" s="75"/>
      <c r="VRS45" s="75"/>
      <c r="VSG45" s="75"/>
      <c r="VSU45" s="75"/>
      <c r="VTI45" s="75"/>
      <c r="VTW45" s="75"/>
      <c r="VUK45" s="75"/>
      <c r="VUY45" s="75"/>
      <c r="VVM45" s="75"/>
      <c r="VWA45" s="75"/>
      <c r="VWO45" s="75"/>
      <c r="VXC45" s="75"/>
      <c r="VXQ45" s="75"/>
      <c r="VYE45" s="75"/>
      <c r="VYS45" s="75"/>
      <c r="VZG45" s="75"/>
      <c r="VZU45" s="75"/>
      <c r="WAI45" s="75"/>
      <c r="WAW45" s="75"/>
      <c r="WBK45" s="75"/>
      <c r="WBY45" s="75"/>
      <c r="WCM45" s="75"/>
      <c r="WDA45" s="75"/>
      <c r="WDO45" s="75"/>
      <c r="WEC45" s="75"/>
      <c r="WEQ45" s="75"/>
      <c r="WFE45" s="75"/>
      <c r="WFS45" s="75"/>
      <c r="WGG45" s="75"/>
      <c r="WGU45" s="75"/>
      <c r="WHI45" s="75"/>
      <c r="WHW45" s="75"/>
      <c r="WIK45" s="75"/>
      <c r="WIY45" s="75"/>
      <c r="WJM45" s="75"/>
      <c r="WKA45" s="75"/>
      <c r="WKO45" s="75"/>
      <c r="WLC45" s="75"/>
      <c r="WLQ45" s="75"/>
      <c r="WME45" s="75"/>
      <c r="WMS45" s="75"/>
      <c r="WNG45" s="75"/>
      <c r="WNU45" s="75"/>
      <c r="WOI45" s="75"/>
      <c r="WOW45" s="75"/>
      <c r="WPK45" s="75"/>
      <c r="WPY45" s="75"/>
      <c r="WQM45" s="75"/>
      <c r="WRA45" s="75"/>
      <c r="WRO45" s="75"/>
      <c r="WSC45" s="75"/>
      <c r="WSQ45" s="75"/>
      <c r="WTE45" s="75"/>
      <c r="WTS45" s="75"/>
      <c r="WUG45" s="75"/>
      <c r="WUU45" s="75"/>
      <c r="WVI45" s="75"/>
      <c r="WVW45" s="75"/>
      <c r="WWK45" s="75"/>
      <c r="WWY45" s="75"/>
      <c r="WXM45" s="75"/>
      <c r="WYA45" s="75"/>
      <c r="WYO45" s="75"/>
      <c r="WZC45" s="75"/>
      <c r="WZQ45" s="75"/>
      <c r="XAE45" s="75"/>
      <c r="XAS45" s="75"/>
      <c r="XBG45" s="75"/>
      <c r="XBU45" s="75"/>
      <c r="XCI45" s="75"/>
      <c r="XCW45" s="75"/>
      <c r="XDK45" s="75"/>
      <c r="XDY45" s="75"/>
      <c r="XEM45" s="75"/>
      <c r="XFA45" s="75"/>
    </row>
    <row r="46" spans="1:1023 1037:2045 2059:3067 3081:4089 4103:5111 5125:6133 6147:7155 7169:8191 8205:9213 9227:10235 10249:11257 11271:12279 12293:13301 13315:14323 14337:15359 15373:16381" s="74" customFormat="1" hidden="1" x14ac:dyDescent="0.2">
      <c r="A46" s="165" t="s">
        <v>101</v>
      </c>
      <c r="B46" s="93">
        <f t="shared" ref="B46:BE47" si="8">B83+B100+B117</f>
        <v>1867.7437691927385</v>
      </c>
      <c r="C46" s="93">
        <f t="shared" si="8"/>
        <v>2340.0638671294064</v>
      </c>
      <c r="D46" s="93">
        <f t="shared" si="8"/>
        <v>2369.99002063842</v>
      </c>
      <c r="E46" s="93">
        <f t="shared" si="8"/>
        <v>2278.6497846348257</v>
      </c>
      <c r="F46" s="93">
        <f t="shared" si="8"/>
        <v>2463.4323099055377</v>
      </c>
      <c r="G46" s="93">
        <f t="shared" si="8"/>
        <v>2192.1828002701645</v>
      </c>
      <c r="H46" s="93">
        <f t="shared" si="8"/>
        <v>2254.9679478578046</v>
      </c>
      <c r="I46" s="93">
        <f t="shared" si="8"/>
        <v>2174.9728448643577</v>
      </c>
      <c r="J46" s="93">
        <f t="shared" si="8"/>
        <v>2541.5577226483911</v>
      </c>
      <c r="K46" s="93">
        <f t="shared" si="8"/>
        <v>2361.9590247921788</v>
      </c>
      <c r="L46" s="93">
        <f t="shared" si="8"/>
        <v>2594.7655737458404</v>
      </c>
      <c r="M46" s="93">
        <f t="shared" si="8"/>
        <v>2562.3786254520205</v>
      </c>
      <c r="N46" s="93">
        <f t="shared" si="8"/>
        <v>2487.1755740187955</v>
      </c>
      <c r="O46" s="93">
        <f t="shared" si="8"/>
        <v>2598.3731425888236</v>
      </c>
      <c r="P46" s="93">
        <f t="shared" si="8"/>
        <v>2651.3736395072056</v>
      </c>
      <c r="Q46" s="93">
        <f t="shared" si="8"/>
        <v>2817.2577042088133</v>
      </c>
      <c r="R46" s="93">
        <f t="shared" si="8"/>
        <v>3097.7650648894542</v>
      </c>
      <c r="S46" s="93">
        <f t="shared" si="8"/>
        <v>2938.8030861687712</v>
      </c>
      <c r="T46" s="93">
        <f t="shared" si="8"/>
        <v>2787.7512451483517</v>
      </c>
      <c r="U46" s="93">
        <f t="shared" si="8"/>
        <v>2872.4391949487153</v>
      </c>
      <c r="V46" s="93">
        <f t="shared" si="8"/>
        <v>3023.0739613895103</v>
      </c>
      <c r="W46" s="93">
        <f t="shared" si="8"/>
        <v>3141.3653046474988</v>
      </c>
      <c r="X46" s="93">
        <f t="shared" si="8"/>
        <v>3141.6179882632468</v>
      </c>
      <c r="Y46" s="93">
        <f t="shared" si="8"/>
        <v>3125.0089034655575</v>
      </c>
      <c r="Z46" s="93">
        <f t="shared" si="8"/>
        <v>3071.9023931184993</v>
      </c>
      <c r="AA46" s="93">
        <f t="shared" si="8"/>
        <v>3189.3897089630018</v>
      </c>
      <c r="AB46" s="93">
        <f t="shared" si="8"/>
        <v>3189.0523788598839</v>
      </c>
      <c r="AC46" s="166">
        <f t="shared" si="8"/>
        <v>3355.5396167244403</v>
      </c>
      <c r="AD46" s="166">
        <f t="shared" si="8"/>
        <v>3366.7460770786583</v>
      </c>
      <c r="AE46" s="166">
        <f t="shared" si="8"/>
        <v>3216.9563124862843</v>
      </c>
      <c r="AF46" s="166">
        <f t="shared" si="8"/>
        <v>3192.4088987303385</v>
      </c>
      <c r="AG46" s="166">
        <f t="shared" si="8"/>
        <v>3385.6276515288728</v>
      </c>
      <c r="AH46" s="166">
        <f t="shared" si="8"/>
        <v>3337.2629361455029</v>
      </c>
      <c r="AI46" s="166">
        <f t="shared" si="8"/>
        <v>3369.259463591342</v>
      </c>
      <c r="AJ46" s="166">
        <f t="shared" si="8"/>
        <v>3458.8631480772847</v>
      </c>
      <c r="AK46" s="166">
        <f t="shared" si="8"/>
        <v>3453.2788405126998</v>
      </c>
      <c r="AL46" s="166">
        <f t="shared" si="8"/>
        <v>3530.7405694347781</v>
      </c>
      <c r="AM46" s="166">
        <f t="shared" si="8"/>
        <v>3609.0006883363249</v>
      </c>
      <c r="AN46" s="166">
        <f t="shared" si="8"/>
        <v>3662.2501764548324</v>
      </c>
      <c r="AO46" s="166">
        <f t="shared" si="8"/>
        <v>3712.6167679696673</v>
      </c>
      <c r="AP46" s="166">
        <f t="shared" si="8"/>
        <v>3780.8644930845549</v>
      </c>
      <c r="AQ46" s="166">
        <f t="shared" si="8"/>
        <v>3843.9422840874486</v>
      </c>
      <c r="AR46" s="166">
        <f t="shared" si="8"/>
        <v>3877.9969984840891</v>
      </c>
      <c r="AS46" s="166">
        <f t="shared" si="8"/>
        <v>3931.3974406284046</v>
      </c>
      <c r="AT46" s="166">
        <f t="shared" si="8"/>
        <v>3985.6399469254211</v>
      </c>
      <c r="AU46" s="166">
        <f t="shared" si="8"/>
        <v>4036.3619479365198</v>
      </c>
      <c r="AV46" s="166">
        <f t="shared" si="8"/>
        <v>4088.7332170798154</v>
      </c>
      <c r="AW46" s="166">
        <f t="shared" si="8"/>
        <v>4130.0224438052282</v>
      </c>
      <c r="AX46" s="166">
        <f t="shared" si="8"/>
        <v>4192.4895589186635</v>
      </c>
      <c r="AY46" s="166">
        <f t="shared" si="8"/>
        <v>4244.0879747589352</v>
      </c>
      <c r="AZ46" s="166">
        <f t="shared" si="8"/>
        <v>4299.130951302046</v>
      </c>
      <c r="BA46" s="166">
        <f t="shared" si="8"/>
        <v>4354.2887982321699</v>
      </c>
      <c r="BB46" s="166">
        <f t="shared" si="8"/>
        <v>4411.0121028432668</v>
      </c>
      <c r="BC46" s="166">
        <f t="shared" si="8"/>
        <v>4472.5569207758472</v>
      </c>
      <c r="BD46" s="166">
        <f t="shared" si="8"/>
        <v>4524.0878030804815</v>
      </c>
      <c r="BE46" s="166">
        <f t="shared" si="8"/>
        <v>4597.8343815511562</v>
      </c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Y46" s="75"/>
      <c r="FM46" s="75"/>
      <c r="GA46" s="75"/>
      <c r="GO46" s="75"/>
      <c r="HC46" s="75"/>
      <c r="HQ46" s="75"/>
      <c r="IE46" s="75"/>
      <c r="IS46" s="75"/>
      <c r="JG46" s="75"/>
      <c r="JU46" s="75"/>
      <c r="KI46" s="75"/>
      <c r="KW46" s="75"/>
      <c r="LK46" s="75"/>
      <c r="LY46" s="75"/>
      <c r="MM46" s="75"/>
      <c r="NA46" s="75"/>
      <c r="NO46" s="75"/>
      <c r="OC46" s="75"/>
      <c r="OQ46" s="75"/>
      <c r="PE46" s="75"/>
      <c r="PS46" s="75"/>
      <c r="QG46" s="75"/>
      <c r="QU46" s="75"/>
      <c r="RI46" s="75"/>
      <c r="RW46" s="75"/>
      <c r="SK46" s="75"/>
      <c r="SY46" s="75"/>
      <c r="TM46" s="75"/>
      <c r="UA46" s="75"/>
      <c r="UO46" s="75"/>
      <c r="VC46" s="75"/>
      <c r="VQ46" s="75"/>
      <c r="WE46" s="75"/>
      <c r="WS46" s="75"/>
      <c r="XG46" s="75"/>
      <c r="XU46" s="75"/>
      <c r="YI46" s="75"/>
      <c r="YW46" s="75"/>
      <c r="ZK46" s="75"/>
      <c r="ZY46" s="75"/>
      <c r="AAM46" s="75"/>
      <c r="ABA46" s="75"/>
      <c r="ABO46" s="75"/>
      <c r="ACC46" s="75"/>
      <c r="ACQ46" s="75"/>
      <c r="ADE46" s="75"/>
      <c r="ADS46" s="75"/>
      <c r="AEG46" s="75"/>
      <c r="AEU46" s="75"/>
      <c r="AFI46" s="75"/>
      <c r="AFW46" s="75"/>
      <c r="AGK46" s="75"/>
      <c r="AGY46" s="75"/>
      <c r="AHM46" s="75"/>
      <c r="AIA46" s="75"/>
      <c r="AIO46" s="75"/>
      <c r="AJC46" s="75"/>
      <c r="AJQ46" s="75"/>
      <c r="AKE46" s="75"/>
      <c r="AKS46" s="75"/>
      <c r="ALG46" s="75"/>
      <c r="ALU46" s="75"/>
      <c r="AMI46" s="75"/>
      <c r="AMW46" s="75"/>
      <c r="ANK46" s="75"/>
      <c r="ANY46" s="75"/>
      <c r="AOM46" s="75"/>
      <c r="APA46" s="75"/>
      <c r="APO46" s="75"/>
      <c r="AQC46" s="75"/>
      <c r="AQQ46" s="75"/>
      <c r="ARE46" s="75"/>
      <c r="ARS46" s="75"/>
      <c r="ASG46" s="75"/>
      <c r="ASU46" s="75"/>
      <c r="ATI46" s="75"/>
      <c r="ATW46" s="75"/>
      <c r="AUK46" s="75"/>
      <c r="AUY46" s="75"/>
      <c r="AVM46" s="75"/>
      <c r="AWA46" s="75"/>
      <c r="AWO46" s="75"/>
      <c r="AXC46" s="75"/>
      <c r="AXQ46" s="75"/>
      <c r="AYE46" s="75"/>
      <c r="AYS46" s="75"/>
      <c r="AZG46" s="75"/>
      <c r="AZU46" s="75"/>
      <c r="BAI46" s="75"/>
      <c r="BAW46" s="75"/>
      <c r="BBK46" s="75"/>
      <c r="BBY46" s="75"/>
      <c r="BCM46" s="75"/>
      <c r="BDA46" s="75"/>
      <c r="BDO46" s="75"/>
      <c r="BEC46" s="75"/>
      <c r="BEQ46" s="75"/>
      <c r="BFE46" s="75"/>
      <c r="BFS46" s="75"/>
      <c r="BGG46" s="75"/>
      <c r="BGU46" s="75"/>
      <c r="BHI46" s="75"/>
      <c r="BHW46" s="75"/>
      <c r="BIK46" s="75"/>
      <c r="BIY46" s="75"/>
      <c r="BJM46" s="75"/>
      <c r="BKA46" s="75"/>
      <c r="BKO46" s="75"/>
      <c r="BLC46" s="75"/>
      <c r="BLQ46" s="75"/>
      <c r="BME46" s="75"/>
      <c r="BMS46" s="75"/>
      <c r="BNG46" s="75"/>
      <c r="BNU46" s="75"/>
      <c r="BOI46" s="75"/>
      <c r="BOW46" s="75"/>
      <c r="BPK46" s="75"/>
      <c r="BPY46" s="75"/>
      <c r="BQM46" s="75"/>
      <c r="BRA46" s="75"/>
      <c r="BRO46" s="75"/>
      <c r="BSC46" s="75"/>
      <c r="BSQ46" s="75"/>
      <c r="BTE46" s="75"/>
      <c r="BTS46" s="75"/>
      <c r="BUG46" s="75"/>
      <c r="BUU46" s="75"/>
      <c r="BVI46" s="75"/>
      <c r="BVW46" s="75"/>
      <c r="BWK46" s="75"/>
      <c r="BWY46" s="75"/>
      <c r="BXM46" s="75"/>
      <c r="BYA46" s="75"/>
      <c r="BYO46" s="75"/>
      <c r="BZC46" s="75"/>
      <c r="BZQ46" s="75"/>
      <c r="CAE46" s="75"/>
      <c r="CAS46" s="75"/>
      <c r="CBG46" s="75"/>
      <c r="CBU46" s="75"/>
      <c r="CCI46" s="75"/>
      <c r="CCW46" s="75"/>
      <c r="CDK46" s="75"/>
      <c r="CDY46" s="75"/>
      <c r="CEM46" s="75"/>
      <c r="CFA46" s="75"/>
      <c r="CFO46" s="75"/>
      <c r="CGC46" s="75"/>
      <c r="CGQ46" s="75"/>
      <c r="CHE46" s="75"/>
      <c r="CHS46" s="75"/>
      <c r="CIG46" s="75"/>
      <c r="CIU46" s="75"/>
      <c r="CJI46" s="75"/>
      <c r="CJW46" s="75"/>
      <c r="CKK46" s="75"/>
      <c r="CKY46" s="75"/>
      <c r="CLM46" s="75"/>
      <c r="CMA46" s="75"/>
      <c r="CMO46" s="75"/>
      <c r="CNC46" s="75"/>
      <c r="CNQ46" s="75"/>
      <c r="COE46" s="75"/>
      <c r="COS46" s="75"/>
      <c r="CPG46" s="75"/>
      <c r="CPU46" s="75"/>
      <c r="CQI46" s="75"/>
      <c r="CQW46" s="75"/>
      <c r="CRK46" s="75"/>
      <c r="CRY46" s="75"/>
      <c r="CSM46" s="75"/>
      <c r="CTA46" s="75"/>
      <c r="CTO46" s="75"/>
      <c r="CUC46" s="75"/>
      <c r="CUQ46" s="75"/>
      <c r="CVE46" s="75"/>
      <c r="CVS46" s="75"/>
      <c r="CWG46" s="75"/>
      <c r="CWU46" s="75"/>
      <c r="CXI46" s="75"/>
      <c r="CXW46" s="75"/>
      <c r="CYK46" s="75"/>
      <c r="CYY46" s="75"/>
      <c r="CZM46" s="75"/>
      <c r="DAA46" s="75"/>
      <c r="DAO46" s="75"/>
      <c r="DBC46" s="75"/>
      <c r="DBQ46" s="75"/>
      <c r="DCE46" s="75"/>
      <c r="DCS46" s="75"/>
      <c r="DDG46" s="75"/>
      <c r="DDU46" s="75"/>
      <c r="DEI46" s="75"/>
      <c r="DEW46" s="75"/>
      <c r="DFK46" s="75"/>
      <c r="DFY46" s="75"/>
      <c r="DGM46" s="75"/>
      <c r="DHA46" s="75"/>
      <c r="DHO46" s="75"/>
      <c r="DIC46" s="75"/>
      <c r="DIQ46" s="75"/>
      <c r="DJE46" s="75"/>
      <c r="DJS46" s="75"/>
      <c r="DKG46" s="75"/>
      <c r="DKU46" s="75"/>
      <c r="DLI46" s="75"/>
      <c r="DLW46" s="75"/>
      <c r="DMK46" s="75"/>
      <c r="DMY46" s="75"/>
      <c r="DNM46" s="75"/>
      <c r="DOA46" s="75"/>
      <c r="DOO46" s="75"/>
      <c r="DPC46" s="75"/>
      <c r="DPQ46" s="75"/>
      <c r="DQE46" s="75"/>
      <c r="DQS46" s="75"/>
      <c r="DRG46" s="75"/>
      <c r="DRU46" s="75"/>
      <c r="DSI46" s="75"/>
      <c r="DSW46" s="75"/>
      <c r="DTK46" s="75"/>
      <c r="DTY46" s="75"/>
      <c r="DUM46" s="75"/>
      <c r="DVA46" s="75"/>
      <c r="DVO46" s="75"/>
      <c r="DWC46" s="75"/>
      <c r="DWQ46" s="75"/>
      <c r="DXE46" s="75"/>
      <c r="DXS46" s="75"/>
      <c r="DYG46" s="75"/>
      <c r="DYU46" s="75"/>
      <c r="DZI46" s="75"/>
      <c r="DZW46" s="75"/>
      <c r="EAK46" s="75"/>
      <c r="EAY46" s="75"/>
      <c r="EBM46" s="75"/>
      <c r="ECA46" s="75"/>
      <c r="ECO46" s="75"/>
      <c r="EDC46" s="75"/>
      <c r="EDQ46" s="75"/>
      <c r="EEE46" s="75"/>
      <c r="EES46" s="75"/>
      <c r="EFG46" s="75"/>
      <c r="EFU46" s="75"/>
      <c r="EGI46" s="75"/>
      <c r="EGW46" s="75"/>
      <c r="EHK46" s="75"/>
      <c r="EHY46" s="75"/>
      <c r="EIM46" s="75"/>
      <c r="EJA46" s="75"/>
      <c r="EJO46" s="75"/>
      <c r="EKC46" s="75"/>
      <c r="EKQ46" s="75"/>
      <c r="ELE46" s="75"/>
      <c r="ELS46" s="75"/>
      <c r="EMG46" s="75"/>
      <c r="EMU46" s="75"/>
      <c r="ENI46" s="75"/>
      <c r="ENW46" s="75"/>
      <c r="EOK46" s="75"/>
      <c r="EOY46" s="75"/>
      <c r="EPM46" s="75"/>
      <c r="EQA46" s="75"/>
      <c r="EQO46" s="75"/>
      <c r="ERC46" s="75"/>
      <c r="ERQ46" s="75"/>
      <c r="ESE46" s="75"/>
      <c r="ESS46" s="75"/>
      <c r="ETG46" s="75"/>
      <c r="ETU46" s="75"/>
      <c r="EUI46" s="75"/>
      <c r="EUW46" s="75"/>
      <c r="EVK46" s="75"/>
      <c r="EVY46" s="75"/>
      <c r="EWM46" s="75"/>
      <c r="EXA46" s="75"/>
      <c r="EXO46" s="75"/>
      <c r="EYC46" s="75"/>
      <c r="EYQ46" s="75"/>
      <c r="EZE46" s="75"/>
      <c r="EZS46" s="75"/>
      <c r="FAG46" s="75"/>
      <c r="FAU46" s="75"/>
      <c r="FBI46" s="75"/>
      <c r="FBW46" s="75"/>
      <c r="FCK46" s="75"/>
      <c r="FCY46" s="75"/>
      <c r="FDM46" s="75"/>
      <c r="FEA46" s="75"/>
      <c r="FEO46" s="75"/>
      <c r="FFC46" s="75"/>
      <c r="FFQ46" s="75"/>
      <c r="FGE46" s="75"/>
      <c r="FGS46" s="75"/>
      <c r="FHG46" s="75"/>
      <c r="FHU46" s="75"/>
      <c r="FII46" s="75"/>
      <c r="FIW46" s="75"/>
      <c r="FJK46" s="75"/>
      <c r="FJY46" s="75"/>
      <c r="FKM46" s="75"/>
      <c r="FLA46" s="75"/>
      <c r="FLO46" s="75"/>
      <c r="FMC46" s="75"/>
      <c r="FMQ46" s="75"/>
      <c r="FNE46" s="75"/>
      <c r="FNS46" s="75"/>
      <c r="FOG46" s="75"/>
      <c r="FOU46" s="75"/>
      <c r="FPI46" s="75"/>
      <c r="FPW46" s="75"/>
      <c r="FQK46" s="75"/>
      <c r="FQY46" s="75"/>
      <c r="FRM46" s="75"/>
      <c r="FSA46" s="75"/>
      <c r="FSO46" s="75"/>
      <c r="FTC46" s="75"/>
      <c r="FTQ46" s="75"/>
      <c r="FUE46" s="75"/>
      <c r="FUS46" s="75"/>
      <c r="FVG46" s="75"/>
      <c r="FVU46" s="75"/>
      <c r="FWI46" s="75"/>
      <c r="FWW46" s="75"/>
      <c r="FXK46" s="75"/>
      <c r="FXY46" s="75"/>
      <c r="FYM46" s="75"/>
      <c r="FZA46" s="75"/>
      <c r="FZO46" s="75"/>
      <c r="GAC46" s="75"/>
      <c r="GAQ46" s="75"/>
      <c r="GBE46" s="75"/>
      <c r="GBS46" s="75"/>
      <c r="GCG46" s="75"/>
      <c r="GCU46" s="75"/>
      <c r="GDI46" s="75"/>
      <c r="GDW46" s="75"/>
      <c r="GEK46" s="75"/>
      <c r="GEY46" s="75"/>
      <c r="GFM46" s="75"/>
      <c r="GGA46" s="75"/>
      <c r="GGO46" s="75"/>
      <c r="GHC46" s="75"/>
      <c r="GHQ46" s="75"/>
      <c r="GIE46" s="75"/>
      <c r="GIS46" s="75"/>
      <c r="GJG46" s="75"/>
      <c r="GJU46" s="75"/>
      <c r="GKI46" s="75"/>
      <c r="GKW46" s="75"/>
      <c r="GLK46" s="75"/>
      <c r="GLY46" s="75"/>
      <c r="GMM46" s="75"/>
      <c r="GNA46" s="75"/>
      <c r="GNO46" s="75"/>
      <c r="GOC46" s="75"/>
      <c r="GOQ46" s="75"/>
      <c r="GPE46" s="75"/>
      <c r="GPS46" s="75"/>
      <c r="GQG46" s="75"/>
      <c r="GQU46" s="75"/>
      <c r="GRI46" s="75"/>
      <c r="GRW46" s="75"/>
      <c r="GSK46" s="75"/>
      <c r="GSY46" s="75"/>
      <c r="GTM46" s="75"/>
      <c r="GUA46" s="75"/>
      <c r="GUO46" s="75"/>
      <c r="GVC46" s="75"/>
      <c r="GVQ46" s="75"/>
      <c r="GWE46" s="75"/>
      <c r="GWS46" s="75"/>
      <c r="GXG46" s="75"/>
      <c r="GXU46" s="75"/>
      <c r="GYI46" s="75"/>
      <c r="GYW46" s="75"/>
      <c r="GZK46" s="75"/>
      <c r="GZY46" s="75"/>
      <c r="HAM46" s="75"/>
      <c r="HBA46" s="75"/>
      <c r="HBO46" s="75"/>
      <c r="HCC46" s="75"/>
      <c r="HCQ46" s="75"/>
      <c r="HDE46" s="75"/>
      <c r="HDS46" s="75"/>
      <c r="HEG46" s="75"/>
      <c r="HEU46" s="75"/>
      <c r="HFI46" s="75"/>
      <c r="HFW46" s="75"/>
      <c r="HGK46" s="75"/>
      <c r="HGY46" s="75"/>
      <c r="HHM46" s="75"/>
      <c r="HIA46" s="75"/>
      <c r="HIO46" s="75"/>
      <c r="HJC46" s="75"/>
      <c r="HJQ46" s="75"/>
      <c r="HKE46" s="75"/>
      <c r="HKS46" s="75"/>
      <c r="HLG46" s="75"/>
      <c r="HLU46" s="75"/>
      <c r="HMI46" s="75"/>
      <c r="HMW46" s="75"/>
      <c r="HNK46" s="75"/>
      <c r="HNY46" s="75"/>
      <c r="HOM46" s="75"/>
      <c r="HPA46" s="75"/>
      <c r="HPO46" s="75"/>
      <c r="HQC46" s="75"/>
      <c r="HQQ46" s="75"/>
      <c r="HRE46" s="75"/>
      <c r="HRS46" s="75"/>
      <c r="HSG46" s="75"/>
      <c r="HSU46" s="75"/>
      <c r="HTI46" s="75"/>
      <c r="HTW46" s="75"/>
      <c r="HUK46" s="75"/>
      <c r="HUY46" s="75"/>
      <c r="HVM46" s="75"/>
      <c r="HWA46" s="75"/>
      <c r="HWO46" s="75"/>
      <c r="HXC46" s="75"/>
      <c r="HXQ46" s="75"/>
      <c r="HYE46" s="75"/>
      <c r="HYS46" s="75"/>
      <c r="HZG46" s="75"/>
      <c r="HZU46" s="75"/>
      <c r="IAI46" s="75"/>
      <c r="IAW46" s="75"/>
      <c r="IBK46" s="75"/>
      <c r="IBY46" s="75"/>
      <c r="ICM46" s="75"/>
      <c r="IDA46" s="75"/>
      <c r="IDO46" s="75"/>
      <c r="IEC46" s="75"/>
      <c r="IEQ46" s="75"/>
      <c r="IFE46" s="75"/>
      <c r="IFS46" s="75"/>
      <c r="IGG46" s="75"/>
      <c r="IGU46" s="75"/>
      <c r="IHI46" s="75"/>
      <c r="IHW46" s="75"/>
      <c r="IIK46" s="75"/>
      <c r="IIY46" s="75"/>
      <c r="IJM46" s="75"/>
      <c r="IKA46" s="75"/>
      <c r="IKO46" s="75"/>
      <c r="ILC46" s="75"/>
      <c r="ILQ46" s="75"/>
      <c r="IME46" s="75"/>
      <c r="IMS46" s="75"/>
      <c r="ING46" s="75"/>
      <c r="INU46" s="75"/>
      <c r="IOI46" s="75"/>
      <c r="IOW46" s="75"/>
      <c r="IPK46" s="75"/>
      <c r="IPY46" s="75"/>
      <c r="IQM46" s="75"/>
      <c r="IRA46" s="75"/>
      <c r="IRO46" s="75"/>
      <c r="ISC46" s="75"/>
      <c r="ISQ46" s="75"/>
      <c r="ITE46" s="75"/>
      <c r="ITS46" s="75"/>
      <c r="IUG46" s="75"/>
      <c r="IUU46" s="75"/>
      <c r="IVI46" s="75"/>
      <c r="IVW46" s="75"/>
      <c r="IWK46" s="75"/>
      <c r="IWY46" s="75"/>
      <c r="IXM46" s="75"/>
      <c r="IYA46" s="75"/>
      <c r="IYO46" s="75"/>
      <c r="IZC46" s="75"/>
      <c r="IZQ46" s="75"/>
      <c r="JAE46" s="75"/>
      <c r="JAS46" s="75"/>
      <c r="JBG46" s="75"/>
      <c r="JBU46" s="75"/>
      <c r="JCI46" s="75"/>
      <c r="JCW46" s="75"/>
      <c r="JDK46" s="75"/>
      <c r="JDY46" s="75"/>
      <c r="JEM46" s="75"/>
      <c r="JFA46" s="75"/>
      <c r="JFO46" s="75"/>
      <c r="JGC46" s="75"/>
      <c r="JGQ46" s="75"/>
      <c r="JHE46" s="75"/>
      <c r="JHS46" s="75"/>
      <c r="JIG46" s="75"/>
      <c r="JIU46" s="75"/>
      <c r="JJI46" s="75"/>
      <c r="JJW46" s="75"/>
      <c r="JKK46" s="75"/>
      <c r="JKY46" s="75"/>
      <c r="JLM46" s="75"/>
      <c r="JMA46" s="75"/>
      <c r="JMO46" s="75"/>
      <c r="JNC46" s="75"/>
      <c r="JNQ46" s="75"/>
      <c r="JOE46" s="75"/>
      <c r="JOS46" s="75"/>
      <c r="JPG46" s="75"/>
      <c r="JPU46" s="75"/>
      <c r="JQI46" s="75"/>
      <c r="JQW46" s="75"/>
      <c r="JRK46" s="75"/>
      <c r="JRY46" s="75"/>
      <c r="JSM46" s="75"/>
      <c r="JTA46" s="75"/>
      <c r="JTO46" s="75"/>
      <c r="JUC46" s="75"/>
      <c r="JUQ46" s="75"/>
      <c r="JVE46" s="75"/>
      <c r="JVS46" s="75"/>
      <c r="JWG46" s="75"/>
      <c r="JWU46" s="75"/>
      <c r="JXI46" s="75"/>
      <c r="JXW46" s="75"/>
      <c r="JYK46" s="75"/>
      <c r="JYY46" s="75"/>
      <c r="JZM46" s="75"/>
      <c r="KAA46" s="75"/>
      <c r="KAO46" s="75"/>
      <c r="KBC46" s="75"/>
      <c r="KBQ46" s="75"/>
      <c r="KCE46" s="75"/>
      <c r="KCS46" s="75"/>
      <c r="KDG46" s="75"/>
      <c r="KDU46" s="75"/>
      <c r="KEI46" s="75"/>
      <c r="KEW46" s="75"/>
      <c r="KFK46" s="75"/>
      <c r="KFY46" s="75"/>
      <c r="KGM46" s="75"/>
      <c r="KHA46" s="75"/>
      <c r="KHO46" s="75"/>
      <c r="KIC46" s="75"/>
      <c r="KIQ46" s="75"/>
      <c r="KJE46" s="75"/>
      <c r="KJS46" s="75"/>
      <c r="KKG46" s="75"/>
      <c r="KKU46" s="75"/>
      <c r="KLI46" s="75"/>
      <c r="KLW46" s="75"/>
      <c r="KMK46" s="75"/>
      <c r="KMY46" s="75"/>
      <c r="KNM46" s="75"/>
      <c r="KOA46" s="75"/>
      <c r="KOO46" s="75"/>
      <c r="KPC46" s="75"/>
      <c r="KPQ46" s="75"/>
      <c r="KQE46" s="75"/>
      <c r="KQS46" s="75"/>
      <c r="KRG46" s="75"/>
      <c r="KRU46" s="75"/>
      <c r="KSI46" s="75"/>
      <c r="KSW46" s="75"/>
      <c r="KTK46" s="75"/>
      <c r="KTY46" s="75"/>
      <c r="KUM46" s="75"/>
      <c r="KVA46" s="75"/>
      <c r="KVO46" s="75"/>
      <c r="KWC46" s="75"/>
      <c r="KWQ46" s="75"/>
      <c r="KXE46" s="75"/>
      <c r="KXS46" s="75"/>
      <c r="KYG46" s="75"/>
      <c r="KYU46" s="75"/>
      <c r="KZI46" s="75"/>
      <c r="KZW46" s="75"/>
      <c r="LAK46" s="75"/>
      <c r="LAY46" s="75"/>
      <c r="LBM46" s="75"/>
      <c r="LCA46" s="75"/>
      <c r="LCO46" s="75"/>
      <c r="LDC46" s="75"/>
      <c r="LDQ46" s="75"/>
      <c r="LEE46" s="75"/>
      <c r="LES46" s="75"/>
      <c r="LFG46" s="75"/>
      <c r="LFU46" s="75"/>
      <c r="LGI46" s="75"/>
      <c r="LGW46" s="75"/>
      <c r="LHK46" s="75"/>
      <c r="LHY46" s="75"/>
      <c r="LIM46" s="75"/>
      <c r="LJA46" s="75"/>
      <c r="LJO46" s="75"/>
      <c r="LKC46" s="75"/>
      <c r="LKQ46" s="75"/>
      <c r="LLE46" s="75"/>
      <c r="LLS46" s="75"/>
      <c r="LMG46" s="75"/>
      <c r="LMU46" s="75"/>
      <c r="LNI46" s="75"/>
      <c r="LNW46" s="75"/>
      <c r="LOK46" s="75"/>
      <c r="LOY46" s="75"/>
      <c r="LPM46" s="75"/>
      <c r="LQA46" s="75"/>
      <c r="LQO46" s="75"/>
      <c r="LRC46" s="75"/>
      <c r="LRQ46" s="75"/>
      <c r="LSE46" s="75"/>
      <c r="LSS46" s="75"/>
      <c r="LTG46" s="75"/>
      <c r="LTU46" s="75"/>
      <c r="LUI46" s="75"/>
      <c r="LUW46" s="75"/>
      <c r="LVK46" s="75"/>
      <c r="LVY46" s="75"/>
      <c r="LWM46" s="75"/>
      <c r="LXA46" s="75"/>
      <c r="LXO46" s="75"/>
      <c r="LYC46" s="75"/>
      <c r="LYQ46" s="75"/>
      <c r="LZE46" s="75"/>
      <c r="LZS46" s="75"/>
      <c r="MAG46" s="75"/>
      <c r="MAU46" s="75"/>
      <c r="MBI46" s="75"/>
      <c r="MBW46" s="75"/>
      <c r="MCK46" s="75"/>
      <c r="MCY46" s="75"/>
      <c r="MDM46" s="75"/>
      <c r="MEA46" s="75"/>
      <c r="MEO46" s="75"/>
      <c r="MFC46" s="75"/>
      <c r="MFQ46" s="75"/>
      <c r="MGE46" s="75"/>
      <c r="MGS46" s="75"/>
      <c r="MHG46" s="75"/>
      <c r="MHU46" s="75"/>
      <c r="MII46" s="75"/>
      <c r="MIW46" s="75"/>
      <c r="MJK46" s="75"/>
      <c r="MJY46" s="75"/>
      <c r="MKM46" s="75"/>
      <c r="MLA46" s="75"/>
      <c r="MLO46" s="75"/>
      <c r="MMC46" s="75"/>
      <c r="MMQ46" s="75"/>
      <c r="MNE46" s="75"/>
      <c r="MNS46" s="75"/>
      <c r="MOG46" s="75"/>
      <c r="MOU46" s="75"/>
      <c r="MPI46" s="75"/>
      <c r="MPW46" s="75"/>
      <c r="MQK46" s="75"/>
      <c r="MQY46" s="75"/>
      <c r="MRM46" s="75"/>
      <c r="MSA46" s="75"/>
      <c r="MSO46" s="75"/>
      <c r="MTC46" s="75"/>
      <c r="MTQ46" s="75"/>
      <c r="MUE46" s="75"/>
      <c r="MUS46" s="75"/>
      <c r="MVG46" s="75"/>
      <c r="MVU46" s="75"/>
      <c r="MWI46" s="75"/>
      <c r="MWW46" s="75"/>
      <c r="MXK46" s="75"/>
      <c r="MXY46" s="75"/>
      <c r="MYM46" s="75"/>
      <c r="MZA46" s="75"/>
      <c r="MZO46" s="75"/>
      <c r="NAC46" s="75"/>
      <c r="NAQ46" s="75"/>
      <c r="NBE46" s="75"/>
      <c r="NBS46" s="75"/>
      <c r="NCG46" s="75"/>
      <c r="NCU46" s="75"/>
      <c r="NDI46" s="75"/>
      <c r="NDW46" s="75"/>
      <c r="NEK46" s="75"/>
      <c r="NEY46" s="75"/>
      <c r="NFM46" s="75"/>
      <c r="NGA46" s="75"/>
      <c r="NGO46" s="75"/>
      <c r="NHC46" s="75"/>
      <c r="NHQ46" s="75"/>
      <c r="NIE46" s="75"/>
      <c r="NIS46" s="75"/>
      <c r="NJG46" s="75"/>
      <c r="NJU46" s="75"/>
      <c r="NKI46" s="75"/>
      <c r="NKW46" s="75"/>
      <c r="NLK46" s="75"/>
      <c r="NLY46" s="75"/>
      <c r="NMM46" s="75"/>
      <c r="NNA46" s="75"/>
      <c r="NNO46" s="75"/>
      <c r="NOC46" s="75"/>
      <c r="NOQ46" s="75"/>
      <c r="NPE46" s="75"/>
      <c r="NPS46" s="75"/>
      <c r="NQG46" s="75"/>
      <c r="NQU46" s="75"/>
      <c r="NRI46" s="75"/>
      <c r="NRW46" s="75"/>
      <c r="NSK46" s="75"/>
      <c r="NSY46" s="75"/>
      <c r="NTM46" s="75"/>
      <c r="NUA46" s="75"/>
      <c r="NUO46" s="75"/>
      <c r="NVC46" s="75"/>
      <c r="NVQ46" s="75"/>
      <c r="NWE46" s="75"/>
      <c r="NWS46" s="75"/>
      <c r="NXG46" s="75"/>
      <c r="NXU46" s="75"/>
      <c r="NYI46" s="75"/>
      <c r="NYW46" s="75"/>
      <c r="NZK46" s="75"/>
      <c r="NZY46" s="75"/>
      <c r="OAM46" s="75"/>
      <c r="OBA46" s="75"/>
      <c r="OBO46" s="75"/>
      <c r="OCC46" s="75"/>
      <c r="OCQ46" s="75"/>
      <c r="ODE46" s="75"/>
      <c r="ODS46" s="75"/>
      <c r="OEG46" s="75"/>
      <c r="OEU46" s="75"/>
      <c r="OFI46" s="75"/>
      <c r="OFW46" s="75"/>
      <c r="OGK46" s="75"/>
      <c r="OGY46" s="75"/>
      <c r="OHM46" s="75"/>
      <c r="OIA46" s="75"/>
      <c r="OIO46" s="75"/>
      <c r="OJC46" s="75"/>
      <c r="OJQ46" s="75"/>
      <c r="OKE46" s="75"/>
      <c r="OKS46" s="75"/>
      <c r="OLG46" s="75"/>
      <c r="OLU46" s="75"/>
      <c r="OMI46" s="75"/>
      <c r="OMW46" s="75"/>
      <c r="ONK46" s="75"/>
      <c r="ONY46" s="75"/>
      <c r="OOM46" s="75"/>
      <c r="OPA46" s="75"/>
      <c r="OPO46" s="75"/>
      <c r="OQC46" s="75"/>
      <c r="OQQ46" s="75"/>
      <c r="ORE46" s="75"/>
      <c r="ORS46" s="75"/>
      <c r="OSG46" s="75"/>
      <c r="OSU46" s="75"/>
      <c r="OTI46" s="75"/>
      <c r="OTW46" s="75"/>
      <c r="OUK46" s="75"/>
      <c r="OUY46" s="75"/>
      <c r="OVM46" s="75"/>
      <c r="OWA46" s="75"/>
      <c r="OWO46" s="75"/>
      <c r="OXC46" s="75"/>
      <c r="OXQ46" s="75"/>
      <c r="OYE46" s="75"/>
      <c r="OYS46" s="75"/>
      <c r="OZG46" s="75"/>
      <c r="OZU46" s="75"/>
      <c r="PAI46" s="75"/>
      <c r="PAW46" s="75"/>
      <c r="PBK46" s="75"/>
      <c r="PBY46" s="75"/>
      <c r="PCM46" s="75"/>
      <c r="PDA46" s="75"/>
      <c r="PDO46" s="75"/>
      <c r="PEC46" s="75"/>
      <c r="PEQ46" s="75"/>
      <c r="PFE46" s="75"/>
      <c r="PFS46" s="75"/>
      <c r="PGG46" s="75"/>
      <c r="PGU46" s="75"/>
      <c r="PHI46" s="75"/>
      <c r="PHW46" s="75"/>
      <c r="PIK46" s="75"/>
      <c r="PIY46" s="75"/>
      <c r="PJM46" s="75"/>
      <c r="PKA46" s="75"/>
      <c r="PKO46" s="75"/>
      <c r="PLC46" s="75"/>
      <c r="PLQ46" s="75"/>
      <c r="PME46" s="75"/>
      <c r="PMS46" s="75"/>
      <c r="PNG46" s="75"/>
      <c r="PNU46" s="75"/>
      <c r="POI46" s="75"/>
      <c r="POW46" s="75"/>
      <c r="PPK46" s="75"/>
      <c r="PPY46" s="75"/>
      <c r="PQM46" s="75"/>
      <c r="PRA46" s="75"/>
      <c r="PRO46" s="75"/>
      <c r="PSC46" s="75"/>
      <c r="PSQ46" s="75"/>
      <c r="PTE46" s="75"/>
      <c r="PTS46" s="75"/>
      <c r="PUG46" s="75"/>
      <c r="PUU46" s="75"/>
      <c r="PVI46" s="75"/>
      <c r="PVW46" s="75"/>
      <c r="PWK46" s="75"/>
      <c r="PWY46" s="75"/>
      <c r="PXM46" s="75"/>
      <c r="PYA46" s="75"/>
      <c r="PYO46" s="75"/>
      <c r="PZC46" s="75"/>
      <c r="PZQ46" s="75"/>
      <c r="QAE46" s="75"/>
      <c r="QAS46" s="75"/>
      <c r="QBG46" s="75"/>
      <c r="QBU46" s="75"/>
      <c r="QCI46" s="75"/>
      <c r="QCW46" s="75"/>
      <c r="QDK46" s="75"/>
      <c r="QDY46" s="75"/>
      <c r="QEM46" s="75"/>
      <c r="QFA46" s="75"/>
      <c r="QFO46" s="75"/>
      <c r="QGC46" s="75"/>
      <c r="QGQ46" s="75"/>
      <c r="QHE46" s="75"/>
      <c r="QHS46" s="75"/>
      <c r="QIG46" s="75"/>
      <c r="QIU46" s="75"/>
      <c r="QJI46" s="75"/>
      <c r="QJW46" s="75"/>
      <c r="QKK46" s="75"/>
      <c r="QKY46" s="75"/>
      <c r="QLM46" s="75"/>
      <c r="QMA46" s="75"/>
      <c r="QMO46" s="75"/>
      <c r="QNC46" s="75"/>
      <c r="QNQ46" s="75"/>
      <c r="QOE46" s="75"/>
      <c r="QOS46" s="75"/>
      <c r="QPG46" s="75"/>
      <c r="QPU46" s="75"/>
      <c r="QQI46" s="75"/>
      <c r="QQW46" s="75"/>
      <c r="QRK46" s="75"/>
      <c r="QRY46" s="75"/>
      <c r="QSM46" s="75"/>
      <c r="QTA46" s="75"/>
      <c r="QTO46" s="75"/>
      <c r="QUC46" s="75"/>
      <c r="QUQ46" s="75"/>
      <c r="QVE46" s="75"/>
      <c r="QVS46" s="75"/>
      <c r="QWG46" s="75"/>
      <c r="QWU46" s="75"/>
      <c r="QXI46" s="75"/>
      <c r="QXW46" s="75"/>
      <c r="QYK46" s="75"/>
      <c r="QYY46" s="75"/>
      <c r="QZM46" s="75"/>
      <c r="RAA46" s="75"/>
      <c r="RAO46" s="75"/>
      <c r="RBC46" s="75"/>
      <c r="RBQ46" s="75"/>
      <c r="RCE46" s="75"/>
      <c r="RCS46" s="75"/>
      <c r="RDG46" s="75"/>
      <c r="RDU46" s="75"/>
      <c r="REI46" s="75"/>
      <c r="REW46" s="75"/>
      <c r="RFK46" s="75"/>
      <c r="RFY46" s="75"/>
      <c r="RGM46" s="75"/>
      <c r="RHA46" s="75"/>
      <c r="RHO46" s="75"/>
      <c r="RIC46" s="75"/>
      <c r="RIQ46" s="75"/>
      <c r="RJE46" s="75"/>
      <c r="RJS46" s="75"/>
      <c r="RKG46" s="75"/>
      <c r="RKU46" s="75"/>
      <c r="RLI46" s="75"/>
      <c r="RLW46" s="75"/>
      <c r="RMK46" s="75"/>
      <c r="RMY46" s="75"/>
      <c r="RNM46" s="75"/>
      <c r="ROA46" s="75"/>
      <c r="ROO46" s="75"/>
      <c r="RPC46" s="75"/>
      <c r="RPQ46" s="75"/>
      <c r="RQE46" s="75"/>
      <c r="RQS46" s="75"/>
      <c r="RRG46" s="75"/>
      <c r="RRU46" s="75"/>
      <c r="RSI46" s="75"/>
      <c r="RSW46" s="75"/>
      <c r="RTK46" s="75"/>
      <c r="RTY46" s="75"/>
      <c r="RUM46" s="75"/>
      <c r="RVA46" s="75"/>
      <c r="RVO46" s="75"/>
      <c r="RWC46" s="75"/>
      <c r="RWQ46" s="75"/>
      <c r="RXE46" s="75"/>
      <c r="RXS46" s="75"/>
      <c r="RYG46" s="75"/>
      <c r="RYU46" s="75"/>
      <c r="RZI46" s="75"/>
      <c r="RZW46" s="75"/>
      <c r="SAK46" s="75"/>
      <c r="SAY46" s="75"/>
      <c r="SBM46" s="75"/>
      <c r="SCA46" s="75"/>
      <c r="SCO46" s="75"/>
      <c r="SDC46" s="75"/>
      <c r="SDQ46" s="75"/>
      <c r="SEE46" s="75"/>
      <c r="SES46" s="75"/>
      <c r="SFG46" s="75"/>
      <c r="SFU46" s="75"/>
      <c r="SGI46" s="75"/>
      <c r="SGW46" s="75"/>
      <c r="SHK46" s="75"/>
      <c r="SHY46" s="75"/>
      <c r="SIM46" s="75"/>
      <c r="SJA46" s="75"/>
      <c r="SJO46" s="75"/>
      <c r="SKC46" s="75"/>
      <c r="SKQ46" s="75"/>
      <c r="SLE46" s="75"/>
      <c r="SLS46" s="75"/>
      <c r="SMG46" s="75"/>
      <c r="SMU46" s="75"/>
      <c r="SNI46" s="75"/>
      <c r="SNW46" s="75"/>
      <c r="SOK46" s="75"/>
      <c r="SOY46" s="75"/>
      <c r="SPM46" s="75"/>
      <c r="SQA46" s="75"/>
      <c r="SQO46" s="75"/>
      <c r="SRC46" s="75"/>
      <c r="SRQ46" s="75"/>
      <c r="SSE46" s="75"/>
      <c r="SSS46" s="75"/>
      <c r="STG46" s="75"/>
      <c r="STU46" s="75"/>
      <c r="SUI46" s="75"/>
      <c r="SUW46" s="75"/>
      <c r="SVK46" s="75"/>
      <c r="SVY46" s="75"/>
      <c r="SWM46" s="75"/>
      <c r="SXA46" s="75"/>
      <c r="SXO46" s="75"/>
      <c r="SYC46" s="75"/>
      <c r="SYQ46" s="75"/>
      <c r="SZE46" s="75"/>
      <c r="SZS46" s="75"/>
      <c r="TAG46" s="75"/>
      <c r="TAU46" s="75"/>
      <c r="TBI46" s="75"/>
      <c r="TBW46" s="75"/>
      <c r="TCK46" s="75"/>
      <c r="TCY46" s="75"/>
      <c r="TDM46" s="75"/>
      <c r="TEA46" s="75"/>
      <c r="TEO46" s="75"/>
      <c r="TFC46" s="75"/>
      <c r="TFQ46" s="75"/>
      <c r="TGE46" s="75"/>
      <c r="TGS46" s="75"/>
      <c r="THG46" s="75"/>
      <c r="THU46" s="75"/>
      <c r="TII46" s="75"/>
      <c r="TIW46" s="75"/>
      <c r="TJK46" s="75"/>
      <c r="TJY46" s="75"/>
      <c r="TKM46" s="75"/>
      <c r="TLA46" s="75"/>
      <c r="TLO46" s="75"/>
      <c r="TMC46" s="75"/>
      <c r="TMQ46" s="75"/>
      <c r="TNE46" s="75"/>
      <c r="TNS46" s="75"/>
      <c r="TOG46" s="75"/>
      <c r="TOU46" s="75"/>
      <c r="TPI46" s="75"/>
      <c r="TPW46" s="75"/>
      <c r="TQK46" s="75"/>
      <c r="TQY46" s="75"/>
      <c r="TRM46" s="75"/>
      <c r="TSA46" s="75"/>
      <c r="TSO46" s="75"/>
      <c r="TTC46" s="75"/>
      <c r="TTQ46" s="75"/>
      <c r="TUE46" s="75"/>
      <c r="TUS46" s="75"/>
      <c r="TVG46" s="75"/>
      <c r="TVU46" s="75"/>
      <c r="TWI46" s="75"/>
      <c r="TWW46" s="75"/>
      <c r="TXK46" s="75"/>
      <c r="TXY46" s="75"/>
      <c r="TYM46" s="75"/>
      <c r="TZA46" s="75"/>
      <c r="TZO46" s="75"/>
      <c r="UAC46" s="75"/>
      <c r="UAQ46" s="75"/>
      <c r="UBE46" s="75"/>
      <c r="UBS46" s="75"/>
      <c r="UCG46" s="75"/>
      <c r="UCU46" s="75"/>
      <c r="UDI46" s="75"/>
      <c r="UDW46" s="75"/>
      <c r="UEK46" s="75"/>
      <c r="UEY46" s="75"/>
      <c r="UFM46" s="75"/>
      <c r="UGA46" s="75"/>
      <c r="UGO46" s="75"/>
      <c r="UHC46" s="75"/>
      <c r="UHQ46" s="75"/>
      <c r="UIE46" s="75"/>
      <c r="UIS46" s="75"/>
      <c r="UJG46" s="75"/>
      <c r="UJU46" s="75"/>
      <c r="UKI46" s="75"/>
      <c r="UKW46" s="75"/>
      <c r="ULK46" s="75"/>
      <c r="ULY46" s="75"/>
      <c r="UMM46" s="75"/>
      <c r="UNA46" s="75"/>
      <c r="UNO46" s="75"/>
      <c r="UOC46" s="75"/>
      <c r="UOQ46" s="75"/>
      <c r="UPE46" s="75"/>
      <c r="UPS46" s="75"/>
      <c r="UQG46" s="75"/>
      <c r="UQU46" s="75"/>
      <c r="URI46" s="75"/>
      <c r="URW46" s="75"/>
      <c r="USK46" s="75"/>
      <c r="USY46" s="75"/>
      <c r="UTM46" s="75"/>
      <c r="UUA46" s="75"/>
      <c r="UUO46" s="75"/>
      <c r="UVC46" s="75"/>
      <c r="UVQ46" s="75"/>
      <c r="UWE46" s="75"/>
      <c r="UWS46" s="75"/>
      <c r="UXG46" s="75"/>
      <c r="UXU46" s="75"/>
      <c r="UYI46" s="75"/>
      <c r="UYW46" s="75"/>
      <c r="UZK46" s="75"/>
      <c r="UZY46" s="75"/>
      <c r="VAM46" s="75"/>
      <c r="VBA46" s="75"/>
      <c r="VBO46" s="75"/>
      <c r="VCC46" s="75"/>
      <c r="VCQ46" s="75"/>
      <c r="VDE46" s="75"/>
      <c r="VDS46" s="75"/>
      <c r="VEG46" s="75"/>
      <c r="VEU46" s="75"/>
      <c r="VFI46" s="75"/>
      <c r="VFW46" s="75"/>
      <c r="VGK46" s="75"/>
      <c r="VGY46" s="75"/>
      <c r="VHM46" s="75"/>
      <c r="VIA46" s="75"/>
      <c r="VIO46" s="75"/>
      <c r="VJC46" s="75"/>
      <c r="VJQ46" s="75"/>
      <c r="VKE46" s="75"/>
      <c r="VKS46" s="75"/>
      <c r="VLG46" s="75"/>
      <c r="VLU46" s="75"/>
      <c r="VMI46" s="75"/>
      <c r="VMW46" s="75"/>
      <c r="VNK46" s="75"/>
      <c r="VNY46" s="75"/>
      <c r="VOM46" s="75"/>
      <c r="VPA46" s="75"/>
      <c r="VPO46" s="75"/>
      <c r="VQC46" s="75"/>
      <c r="VQQ46" s="75"/>
      <c r="VRE46" s="75"/>
      <c r="VRS46" s="75"/>
      <c r="VSG46" s="75"/>
      <c r="VSU46" s="75"/>
      <c r="VTI46" s="75"/>
      <c r="VTW46" s="75"/>
      <c r="VUK46" s="75"/>
      <c r="VUY46" s="75"/>
      <c r="VVM46" s="75"/>
      <c r="VWA46" s="75"/>
      <c r="VWO46" s="75"/>
      <c r="VXC46" s="75"/>
      <c r="VXQ46" s="75"/>
      <c r="VYE46" s="75"/>
      <c r="VYS46" s="75"/>
      <c r="VZG46" s="75"/>
      <c r="VZU46" s="75"/>
      <c r="WAI46" s="75"/>
      <c r="WAW46" s="75"/>
      <c r="WBK46" s="75"/>
      <c r="WBY46" s="75"/>
      <c r="WCM46" s="75"/>
      <c r="WDA46" s="75"/>
      <c r="WDO46" s="75"/>
      <c r="WEC46" s="75"/>
      <c r="WEQ46" s="75"/>
      <c r="WFE46" s="75"/>
      <c r="WFS46" s="75"/>
      <c r="WGG46" s="75"/>
      <c r="WGU46" s="75"/>
      <c r="WHI46" s="75"/>
      <c r="WHW46" s="75"/>
      <c r="WIK46" s="75"/>
      <c r="WIY46" s="75"/>
      <c r="WJM46" s="75"/>
      <c r="WKA46" s="75"/>
      <c r="WKO46" s="75"/>
      <c r="WLC46" s="75"/>
      <c r="WLQ46" s="75"/>
      <c r="WME46" s="75"/>
      <c r="WMS46" s="75"/>
      <c r="WNG46" s="75"/>
      <c r="WNU46" s="75"/>
      <c r="WOI46" s="75"/>
      <c r="WOW46" s="75"/>
      <c r="WPK46" s="75"/>
      <c r="WPY46" s="75"/>
      <c r="WQM46" s="75"/>
      <c r="WRA46" s="75"/>
      <c r="WRO46" s="75"/>
      <c r="WSC46" s="75"/>
      <c r="WSQ46" s="75"/>
      <c r="WTE46" s="75"/>
      <c r="WTS46" s="75"/>
      <c r="WUG46" s="75"/>
      <c r="WUU46" s="75"/>
      <c r="WVI46" s="75"/>
      <c r="WVW46" s="75"/>
      <c r="WWK46" s="75"/>
      <c r="WWY46" s="75"/>
      <c r="WXM46" s="75"/>
      <c r="WYA46" s="75"/>
      <c r="WYO46" s="75"/>
      <c r="WZC46" s="75"/>
      <c r="WZQ46" s="75"/>
      <c r="XAE46" s="75"/>
      <c r="XAS46" s="75"/>
      <c r="XBG46" s="75"/>
      <c r="XBU46" s="75"/>
      <c r="XCI46" s="75"/>
      <c r="XCW46" s="75"/>
      <c r="XDK46" s="75"/>
      <c r="XDY46" s="75"/>
      <c r="XEM46" s="75"/>
      <c r="XFA46" s="75"/>
    </row>
    <row r="47" spans="1:1023 1037:2045 2059:3067 3081:4089 4103:5111 5125:6133 6147:7155 7169:8191 8205:9213 9227:10235 10249:11257 11271:12279 12293:13301 13315:14323 14337:15359 15373:16381" s="74" customFormat="1" hidden="1" x14ac:dyDescent="0.2">
      <c r="A47" s="163" t="s">
        <v>102</v>
      </c>
      <c r="B47" s="88" t="e">
        <f t="shared" si="8"/>
        <v>#REF!</v>
      </c>
      <c r="C47" s="88" t="e">
        <f t="shared" si="8"/>
        <v>#REF!</v>
      </c>
      <c r="D47" s="88">
        <f t="shared" si="8"/>
        <v>865.30048283995075</v>
      </c>
      <c r="E47" s="88">
        <f t="shared" si="8"/>
        <v>730.88612449258244</v>
      </c>
      <c r="F47" s="88">
        <f t="shared" si="8"/>
        <v>996.54169831548859</v>
      </c>
      <c r="G47" s="88">
        <f t="shared" si="8"/>
        <v>1278.0265556615805</v>
      </c>
      <c r="H47" s="88">
        <f t="shared" si="8"/>
        <v>955.18462084945168</v>
      </c>
      <c r="I47" s="88">
        <f t="shared" si="8"/>
        <v>836.42901561842928</v>
      </c>
      <c r="J47" s="88">
        <f t="shared" si="8"/>
        <v>880.46606015965619</v>
      </c>
      <c r="K47" s="88">
        <f t="shared" si="8"/>
        <v>899.84072769748991</v>
      </c>
      <c r="L47" s="88">
        <f t="shared" si="8"/>
        <v>1424.0752534662179</v>
      </c>
      <c r="M47" s="88">
        <f t="shared" si="8"/>
        <v>1256.5040360835844</v>
      </c>
      <c r="N47" s="88">
        <f t="shared" si="8"/>
        <v>1458.7201485120245</v>
      </c>
      <c r="O47" s="88">
        <f t="shared" si="8"/>
        <v>1850.3409822993383</v>
      </c>
      <c r="P47" s="88">
        <f t="shared" si="8"/>
        <v>1788.0411032125189</v>
      </c>
      <c r="Q47" s="88">
        <f t="shared" si="8"/>
        <v>2296.5139604885676</v>
      </c>
      <c r="R47" s="88">
        <f t="shared" si="8"/>
        <v>2267.5115473499309</v>
      </c>
      <c r="S47" s="88">
        <f t="shared" si="8"/>
        <v>2428.7575061373764</v>
      </c>
      <c r="T47" s="88">
        <f t="shared" si="8"/>
        <v>2738.4886561975427</v>
      </c>
      <c r="U47" s="88">
        <f t="shared" si="8"/>
        <v>3016.8388354907484</v>
      </c>
      <c r="V47" s="88">
        <f t="shared" si="8"/>
        <v>3347.5179513637695</v>
      </c>
      <c r="W47" s="88">
        <f t="shared" si="8"/>
        <v>3474.3541108215936</v>
      </c>
      <c r="X47" s="88">
        <f t="shared" si="8"/>
        <v>2947.4114636713603</v>
      </c>
      <c r="Y47" s="88">
        <f t="shared" si="8"/>
        <v>3006.5404323201165</v>
      </c>
      <c r="Z47" s="88">
        <f t="shared" si="8"/>
        <v>4251.9867082219089</v>
      </c>
      <c r="AA47" s="88">
        <f t="shared" si="8"/>
        <v>4526.7909181315799</v>
      </c>
      <c r="AB47" s="88">
        <f t="shared" si="8"/>
        <v>4068.8692985238681</v>
      </c>
      <c r="AC47" s="164">
        <f t="shared" si="8"/>
        <v>4723.9249020030184</v>
      </c>
      <c r="AD47" s="164">
        <f t="shared" si="8"/>
        <v>4258.7544313392345</v>
      </c>
      <c r="AE47" s="164">
        <f t="shared" si="8"/>
        <v>4586.7375672536891</v>
      </c>
      <c r="AF47" s="164">
        <f t="shared" si="8"/>
        <v>4495.0575068119233</v>
      </c>
      <c r="AG47" s="164">
        <f t="shared" si="8"/>
        <v>6176.6342841491269</v>
      </c>
      <c r="AH47" s="164">
        <f t="shared" si="8"/>
        <v>6268.3301558632156</v>
      </c>
      <c r="AI47" s="164">
        <f t="shared" si="8"/>
        <v>6679.7557547835213</v>
      </c>
      <c r="AJ47" s="164">
        <f t="shared" si="8"/>
        <v>6802.5087849652591</v>
      </c>
      <c r="AK47" s="164">
        <f t="shared" si="8"/>
        <v>5999.4866225299575</v>
      </c>
      <c r="AL47" s="164">
        <f t="shared" si="8"/>
        <v>5018.6365797784511</v>
      </c>
      <c r="AM47" s="164">
        <f t="shared" si="8"/>
        <v>4833.455433130689</v>
      </c>
      <c r="AN47" s="164">
        <f t="shared" si="8"/>
        <v>5256.4279029086765</v>
      </c>
      <c r="AO47" s="164">
        <f t="shared" si="8"/>
        <v>5220.5763922445112</v>
      </c>
      <c r="AP47" s="164">
        <f t="shared" si="8"/>
        <v>5229.4263025912196</v>
      </c>
      <c r="AQ47" s="164">
        <f t="shared" si="8"/>
        <v>5902.9984178515424</v>
      </c>
      <c r="AR47" s="164">
        <f t="shared" si="8"/>
        <v>5666.3462717064303</v>
      </c>
      <c r="AS47" s="164">
        <f t="shared" si="8"/>
        <v>5789.3313504443759</v>
      </c>
      <c r="AT47" s="164">
        <f t="shared" si="8"/>
        <v>6148.8133657918224</v>
      </c>
      <c r="AU47" s="164">
        <f t="shared" si="8"/>
        <v>6691.5375950828875</v>
      </c>
      <c r="AV47" s="164">
        <f t="shared" si="8"/>
        <v>6876.8666466038858</v>
      </c>
      <c r="AW47" s="164">
        <f t="shared" si="8"/>
        <v>7360.8318047831744</v>
      </c>
      <c r="AX47" s="164">
        <f t="shared" si="8"/>
        <v>8034.3874767744292</v>
      </c>
      <c r="AY47" s="164">
        <f t="shared" si="8"/>
        <v>8348.9489465994229</v>
      </c>
      <c r="AZ47" s="164">
        <f t="shared" si="8"/>
        <v>8876.6215506051594</v>
      </c>
      <c r="BA47" s="164">
        <f t="shared" si="8"/>
        <v>9123.4484026715982</v>
      </c>
      <c r="BB47" s="164">
        <f t="shared" si="8"/>
        <v>9585.7603294099936</v>
      </c>
      <c r="BC47" s="164">
        <f t="shared" si="8"/>
        <v>10142.74894862725</v>
      </c>
      <c r="BD47" s="164">
        <f t="shared" si="8"/>
        <v>10359.254955377604</v>
      </c>
      <c r="BE47" s="164">
        <f t="shared" si="8"/>
        <v>10787.840564114667</v>
      </c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Y47" s="75"/>
      <c r="FM47" s="75"/>
      <c r="GA47" s="75"/>
      <c r="GO47" s="75"/>
      <c r="HC47" s="75"/>
      <c r="HQ47" s="75"/>
      <c r="IE47" s="75"/>
      <c r="IS47" s="75"/>
      <c r="JG47" s="75"/>
      <c r="JU47" s="75"/>
      <c r="KI47" s="75"/>
      <c r="KW47" s="75"/>
      <c r="LK47" s="75"/>
      <c r="LY47" s="75"/>
      <c r="MM47" s="75"/>
      <c r="NA47" s="75"/>
      <c r="NO47" s="75"/>
      <c r="OC47" s="75"/>
      <c r="OQ47" s="75"/>
      <c r="PE47" s="75"/>
      <c r="PS47" s="75"/>
      <c r="QG47" s="75"/>
      <c r="QU47" s="75"/>
      <c r="RI47" s="75"/>
      <c r="RW47" s="75"/>
      <c r="SK47" s="75"/>
      <c r="SY47" s="75"/>
      <c r="TM47" s="75"/>
      <c r="UA47" s="75"/>
      <c r="UO47" s="75"/>
      <c r="VC47" s="75"/>
      <c r="VQ47" s="75"/>
      <c r="WE47" s="75"/>
      <c r="WS47" s="75"/>
      <c r="XG47" s="75"/>
      <c r="XU47" s="75"/>
      <c r="YI47" s="75"/>
      <c r="YW47" s="75"/>
      <c r="ZK47" s="75"/>
      <c r="ZY47" s="75"/>
      <c r="AAM47" s="75"/>
      <c r="ABA47" s="75"/>
      <c r="ABO47" s="75"/>
      <c r="ACC47" s="75"/>
      <c r="ACQ47" s="75"/>
      <c r="ADE47" s="75"/>
      <c r="ADS47" s="75"/>
      <c r="AEG47" s="75"/>
      <c r="AEU47" s="75"/>
      <c r="AFI47" s="75"/>
      <c r="AFW47" s="75"/>
      <c r="AGK47" s="75"/>
      <c r="AGY47" s="75"/>
      <c r="AHM47" s="75"/>
      <c r="AIA47" s="75"/>
      <c r="AIO47" s="75"/>
      <c r="AJC47" s="75"/>
      <c r="AJQ47" s="75"/>
      <c r="AKE47" s="75"/>
      <c r="AKS47" s="75"/>
      <c r="ALG47" s="75"/>
      <c r="ALU47" s="75"/>
      <c r="AMI47" s="75"/>
      <c r="AMW47" s="75"/>
      <c r="ANK47" s="75"/>
      <c r="ANY47" s="75"/>
      <c r="AOM47" s="75"/>
      <c r="APA47" s="75"/>
      <c r="APO47" s="75"/>
      <c r="AQC47" s="75"/>
      <c r="AQQ47" s="75"/>
      <c r="ARE47" s="75"/>
      <c r="ARS47" s="75"/>
      <c r="ASG47" s="75"/>
      <c r="ASU47" s="75"/>
      <c r="ATI47" s="75"/>
      <c r="ATW47" s="75"/>
      <c r="AUK47" s="75"/>
      <c r="AUY47" s="75"/>
      <c r="AVM47" s="75"/>
      <c r="AWA47" s="75"/>
      <c r="AWO47" s="75"/>
      <c r="AXC47" s="75"/>
      <c r="AXQ47" s="75"/>
      <c r="AYE47" s="75"/>
      <c r="AYS47" s="75"/>
      <c r="AZG47" s="75"/>
      <c r="AZU47" s="75"/>
      <c r="BAI47" s="75"/>
      <c r="BAW47" s="75"/>
      <c r="BBK47" s="75"/>
      <c r="BBY47" s="75"/>
      <c r="BCM47" s="75"/>
      <c r="BDA47" s="75"/>
      <c r="BDO47" s="75"/>
      <c r="BEC47" s="75"/>
      <c r="BEQ47" s="75"/>
      <c r="BFE47" s="75"/>
      <c r="BFS47" s="75"/>
      <c r="BGG47" s="75"/>
      <c r="BGU47" s="75"/>
      <c r="BHI47" s="75"/>
      <c r="BHW47" s="75"/>
      <c r="BIK47" s="75"/>
      <c r="BIY47" s="75"/>
      <c r="BJM47" s="75"/>
      <c r="BKA47" s="75"/>
      <c r="BKO47" s="75"/>
      <c r="BLC47" s="75"/>
      <c r="BLQ47" s="75"/>
      <c r="BME47" s="75"/>
      <c r="BMS47" s="75"/>
      <c r="BNG47" s="75"/>
      <c r="BNU47" s="75"/>
      <c r="BOI47" s="75"/>
      <c r="BOW47" s="75"/>
      <c r="BPK47" s="75"/>
      <c r="BPY47" s="75"/>
      <c r="BQM47" s="75"/>
      <c r="BRA47" s="75"/>
      <c r="BRO47" s="75"/>
      <c r="BSC47" s="75"/>
      <c r="BSQ47" s="75"/>
      <c r="BTE47" s="75"/>
      <c r="BTS47" s="75"/>
      <c r="BUG47" s="75"/>
      <c r="BUU47" s="75"/>
      <c r="BVI47" s="75"/>
      <c r="BVW47" s="75"/>
      <c r="BWK47" s="75"/>
      <c r="BWY47" s="75"/>
      <c r="BXM47" s="75"/>
      <c r="BYA47" s="75"/>
      <c r="BYO47" s="75"/>
      <c r="BZC47" s="75"/>
      <c r="BZQ47" s="75"/>
      <c r="CAE47" s="75"/>
      <c r="CAS47" s="75"/>
      <c r="CBG47" s="75"/>
      <c r="CBU47" s="75"/>
      <c r="CCI47" s="75"/>
      <c r="CCW47" s="75"/>
      <c r="CDK47" s="75"/>
      <c r="CDY47" s="75"/>
      <c r="CEM47" s="75"/>
      <c r="CFA47" s="75"/>
      <c r="CFO47" s="75"/>
      <c r="CGC47" s="75"/>
      <c r="CGQ47" s="75"/>
      <c r="CHE47" s="75"/>
      <c r="CHS47" s="75"/>
      <c r="CIG47" s="75"/>
      <c r="CIU47" s="75"/>
      <c r="CJI47" s="75"/>
      <c r="CJW47" s="75"/>
      <c r="CKK47" s="75"/>
      <c r="CKY47" s="75"/>
      <c r="CLM47" s="75"/>
      <c r="CMA47" s="75"/>
      <c r="CMO47" s="75"/>
      <c r="CNC47" s="75"/>
      <c r="CNQ47" s="75"/>
      <c r="COE47" s="75"/>
      <c r="COS47" s="75"/>
      <c r="CPG47" s="75"/>
      <c r="CPU47" s="75"/>
      <c r="CQI47" s="75"/>
      <c r="CQW47" s="75"/>
      <c r="CRK47" s="75"/>
      <c r="CRY47" s="75"/>
      <c r="CSM47" s="75"/>
      <c r="CTA47" s="75"/>
      <c r="CTO47" s="75"/>
      <c r="CUC47" s="75"/>
      <c r="CUQ47" s="75"/>
      <c r="CVE47" s="75"/>
      <c r="CVS47" s="75"/>
      <c r="CWG47" s="75"/>
      <c r="CWU47" s="75"/>
      <c r="CXI47" s="75"/>
      <c r="CXW47" s="75"/>
      <c r="CYK47" s="75"/>
      <c r="CYY47" s="75"/>
      <c r="CZM47" s="75"/>
      <c r="DAA47" s="75"/>
      <c r="DAO47" s="75"/>
      <c r="DBC47" s="75"/>
      <c r="DBQ47" s="75"/>
      <c r="DCE47" s="75"/>
      <c r="DCS47" s="75"/>
      <c r="DDG47" s="75"/>
      <c r="DDU47" s="75"/>
      <c r="DEI47" s="75"/>
      <c r="DEW47" s="75"/>
      <c r="DFK47" s="75"/>
      <c r="DFY47" s="75"/>
      <c r="DGM47" s="75"/>
      <c r="DHA47" s="75"/>
      <c r="DHO47" s="75"/>
      <c r="DIC47" s="75"/>
      <c r="DIQ47" s="75"/>
      <c r="DJE47" s="75"/>
      <c r="DJS47" s="75"/>
      <c r="DKG47" s="75"/>
      <c r="DKU47" s="75"/>
      <c r="DLI47" s="75"/>
      <c r="DLW47" s="75"/>
      <c r="DMK47" s="75"/>
      <c r="DMY47" s="75"/>
      <c r="DNM47" s="75"/>
      <c r="DOA47" s="75"/>
      <c r="DOO47" s="75"/>
      <c r="DPC47" s="75"/>
      <c r="DPQ47" s="75"/>
      <c r="DQE47" s="75"/>
      <c r="DQS47" s="75"/>
      <c r="DRG47" s="75"/>
      <c r="DRU47" s="75"/>
      <c r="DSI47" s="75"/>
      <c r="DSW47" s="75"/>
      <c r="DTK47" s="75"/>
      <c r="DTY47" s="75"/>
      <c r="DUM47" s="75"/>
      <c r="DVA47" s="75"/>
      <c r="DVO47" s="75"/>
      <c r="DWC47" s="75"/>
      <c r="DWQ47" s="75"/>
      <c r="DXE47" s="75"/>
      <c r="DXS47" s="75"/>
      <c r="DYG47" s="75"/>
      <c r="DYU47" s="75"/>
      <c r="DZI47" s="75"/>
      <c r="DZW47" s="75"/>
      <c r="EAK47" s="75"/>
      <c r="EAY47" s="75"/>
      <c r="EBM47" s="75"/>
      <c r="ECA47" s="75"/>
      <c r="ECO47" s="75"/>
      <c r="EDC47" s="75"/>
      <c r="EDQ47" s="75"/>
      <c r="EEE47" s="75"/>
      <c r="EES47" s="75"/>
      <c r="EFG47" s="75"/>
      <c r="EFU47" s="75"/>
      <c r="EGI47" s="75"/>
      <c r="EGW47" s="75"/>
      <c r="EHK47" s="75"/>
      <c r="EHY47" s="75"/>
      <c r="EIM47" s="75"/>
      <c r="EJA47" s="75"/>
      <c r="EJO47" s="75"/>
      <c r="EKC47" s="75"/>
      <c r="EKQ47" s="75"/>
      <c r="ELE47" s="75"/>
      <c r="ELS47" s="75"/>
      <c r="EMG47" s="75"/>
      <c r="EMU47" s="75"/>
      <c r="ENI47" s="75"/>
      <c r="ENW47" s="75"/>
      <c r="EOK47" s="75"/>
      <c r="EOY47" s="75"/>
      <c r="EPM47" s="75"/>
      <c r="EQA47" s="75"/>
      <c r="EQO47" s="75"/>
      <c r="ERC47" s="75"/>
      <c r="ERQ47" s="75"/>
      <c r="ESE47" s="75"/>
      <c r="ESS47" s="75"/>
      <c r="ETG47" s="75"/>
      <c r="ETU47" s="75"/>
      <c r="EUI47" s="75"/>
      <c r="EUW47" s="75"/>
      <c r="EVK47" s="75"/>
      <c r="EVY47" s="75"/>
      <c r="EWM47" s="75"/>
      <c r="EXA47" s="75"/>
      <c r="EXO47" s="75"/>
      <c r="EYC47" s="75"/>
      <c r="EYQ47" s="75"/>
      <c r="EZE47" s="75"/>
      <c r="EZS47" s="75"/>
      <c r="FAG47" s="75"/>
      <c r="FAU47" s="75"/>
      <c r="FBI47" s="75"/>
      <c r="FBW47" s="75"/>
      <c r="FCK47" s="75"/>
      <c r="FCY47" s="75"/>
      <c r="FDM47" s="75"/>
      <c r="FEA47" s="75"/>
      <c r="FEO47" s="75"/>
      <c r="FFC47" s="75"/>
      <c r="FFQ47" s="75"/>
      <c r="FGE47" s="75"/>
      <c r="FGS47" s="75"/>
      <c r="FHG47" s="75"/>
      <c r="FHU47" s="75"/>
      <c r="FII47" s="75"/>
      <c r="FIW47" s="75"/>
      <c r="FJK47" s="75"/>
      <c r="FJY47" s="75"/>
      <c r="FKM47" s="75"/>
      <c r="FLA47" s="75"/>
      <c r="FLO47" s="75"/>
      <c r="FMC47" s="75"/>
      <c r="FMQ47" s="75"/>
      <c r="FNE47" s="75"/>
      <c r="FNS47" s="75"/>
      <c r="FOG47" s="75"/>
      <c r="FOU47" s="75"/>
      <c r="FPI47" s="75"/>
      <c r="FPW47" s="75"/>
      <c r="FQK47" s="75"/>
      <c r="FQY47" s="75"/>
      <c r="FRM47" s="75"/>
      <c r="FSA47" s="75"/>
      <c r="FSO47" s="75"/>
      <c r="FTC47" s="75"/>
      <c r="FTQ47" s="75"/>
      <c r="FUE47" s="75"/>
      <c r="FUS47" s="75"/>
      <c r="FVG47" s="75"/>
      <c r="FVU47" s="75"/>
      <c r="FWI47" s="75"/>
      <c r="FWW47" s="75"/>
      <c r="FXK47" s="75"/>
      <c r="FXY47" s="75"/>
      <c r="FYM47" s="75"/>
      <c r="FZA47" s="75"/>
      <c r="FZO47" s="75"/>
      <c r="GAC47" s="75"/>
      <c r="GAQ47" s="75"/>
      <c r="GBE47" s="75"/>
      <c r="GBS47" s="75"/>
      <c r="GCG47" s="75"/>
      <c r="GCU47" s="75"/>
      <c r="GDI47" s="75"/>
      <c r="GDW47" s="75"/>
      <c r="GEK47" s="75"/>
      <c r="GEY47" s="75"/>
      <c r="GFM47" s="75"/>
      <c r="GGA47" s="75"/>
      <c r="GGO47" s="75"/>
      <c r="GHC47" s="75"/>
      <c r="GHQ47" s="75"/>
      <c r="GIE47" s="75"/>
      <c r="GIS47" s="75"/>
      <c r="GJG47" s="75"/>
      <c r="GJU47" s="75"/>
      <c r="GKI47" s="75"/>
      <c r="GKW47" s="75"/>
      <c r="GLK47" s="75"/>
      <c r="GLY47" s="75"/>
      <c r="GMM47" s="75"/>
      <c r="GNA47" s="75"/>
      <c r="GNO47" s="75"/>
      <c r="GOC47" s="75"/>
      <c r="GOQ47" s="75"/>
      <c r="GPE47" s="75"/>
      <c r="GPS47" s="75"/>
      <c r="GQG47" s="75"/>
      <c r="GQU47" s="75"/>
      <c r="GRI47" s="75"/>
      <c r="GRW47" s="75"/>
      <c r="GSK47" s="75"/>
      <c r="GSY47" s="75"/>
      <c r="GTM47" s="75"/>
      <c r="GUA47" s="75"/>
      <c r="GUO47" s="75"/>
      <c r="GVC47" s="75"/>
      <c r="GVQ47" s="75"/>
      <c r="GWE47" s="75"/>
      <c r="GWS47" s="75"/>
      <c r="GXG47" s="75"/>
      <c r="GXU47" s="75"/>
      <c r="GYI47" s="75"/>
      <c r="GYW47" s="75"/>
      <c r="GZK47" s="75"/>
      <c r="GZY47" s="75"/>
      <c r="HAM47" s="75"/>
      <c r="HBA47" s="75"/>
      <c r="HBO47" s="75"/>
      <c r="HCC47" s="75"/>
      <c r="HCQ47" s="75"/>
      <c r="HDE47" s="75"/>
      <c r="HDS47" s="75"/>
      <c r="HEG47" s="75"/>
      <c r="HEU47" s="75"/>
      <c r="HFI47" s="75"/>
      <c r="HFW47" s="75"/>
      <c r="HGK47" s="75"/>
      <c r="HGY47" s="75"/>
      <c r="HHM47" s="75"/>
      <c r="HIA47" s="75"/>
      <c r="HIO47" s="75"/>
      <c r="HJC47" s="75"/>
      <c r="HJQ47" s="75"/>
      <c r="HKE47" s="75"/>
      <c r="HKS47" s="75"/>
      <c r="HLG47" s="75"/>
      <c r="HLU47" s="75"/>
      <c r="HMI47" s="75"/>
      <c r="HMW47" s="75"/>
      <c r="HNK47" s="75"/>
      <c r="HNY47" s="75"/>
      <c r="HOM47" s="75"/>
      <c r="HPA47" s="75"/>
      <c r="HPO47" s="75"/>
      <c r="HQC47" s="75"/>
      <c r="HQQ47" s="75"/>
      <c r="HRE47" s="75"/>
      <c r="HRS47" s="75"/>
      <c r="HSG47" s="75"/>
      <c r="HSU47" s="75"/>
      <c r="HTI47" s="75"/>
      <c r="HTW47" s="75"/>
      <c r="HUK47" s="75"/>
      <c r="HUY47" s="75"/>
      <c r="HVM47" s="75"/>
      <c r="HWA47" s="75"/>
      <c r="HWO47" s="75"/>
      <c r="HXC47" s="75"/>
      <c r="HXQ47" s="75"/>
      <c r="HYE47" s="75"/>
      <c r="HYS47" s="75"/>
      <c r="HZG47" s="75"/>
      <c r="HZU47" s="75"/>
      <c r="IAI47" s="75"/>
      <c r="IAW47" s="75"/>
      <c r="IBK47" s="75"/>
      <c r="IBY47" s="75"/>
      <c r="ICM47" s="75"/>
      <c r="IDA47" s="75"/>
      <c r="IDO47" s="75"/>
      <c r="IEC47" s="75"/>
      <c r="IEQ47" s="75"/>
      <c r="IFE47" s="75"/>
      <c r="IFS47" s="75"/>
      <c r="IGG47" s="75"/>
      <c r="IGU47" s="75"/>
      <c r="IHI47" s="75"/>
      <c r="IHW47" s="75"/>
      <c r="IIK47" s="75"/>
      <c r="IIY47" s="75"/>
      <c r="IJM47" s="75"/>
      <c r="IKA47" s="75"/>
      <c r="IKO47" s="75"/>
      <c r="ILC47" s="75"/>
      <c r="ILQ47" s="75"/>
      <c r="IME47" s="75"/>
      <c r="IMS47" s="75"/>
      <c r="ING47" s="75"/>
      <c r="INU47" s="75"/>
      <c r="IOI47" s="75"/>
      <c r="IOW47" s="75"/>
      <c r="IPK47" s="75"/>
      <c r="IPY47" s="75"/>
      <c r="IQM47" s="75"/>
      <c r="IRA47" s="75"/>
      <c r="IRO47" s="75"/>
      <c r="ISC47" s="75"/>
      <c r="ISQ47" s="75"/>
      <c r="ITE47" s="75"/>
      <c r="ITS47" s="75"/>
      <c r="IUG47" s="75"/>
      <c r="IUU47" s="75"/>
      <c r="IVI47" s="75"/>
      <c r="IVW47" s="75"/>
      <c r="IWK47" s="75"/>
      <c r="IWY47" s="75"/>
      <c r="IXM47" s="75"/>
      <c r="IYA47" s="75"/>
      <c r="IYO47" s="75"/>
      <c r="IZC47" s="75"/>
      <c r="IZQ47" s="75"/>
      <c r="JAE47" s="75"/>
      <c r="JAS47" s="75"/>
      <c r="JBG47" s="75"/>
      <c r="JBU47" s="75"/>
      <c r="JCI47" s="75"/>
      <c r="JCW47" s="75"/>
      <c r="JDK47" s="75"/>
      <c r="JDY47" s="75"/>
      <c r="JEM47" s="75"/>
      <c r="JFA47" s="75"/>
      <c r="JFO47" s="75"/>
      <c r="JGC47" s="75"/>
      <c r="JGQ47" s="75"/>
      <c r="JHE47" s="75"/>
      <c r="JHS47" s="75"/>
      <c r="JIG47" s="75"/>
      <c r="JIU47" s="75"/>
      <c r="JJI47" s="75"/>
      <c r="JJW47" s="75"/>
      <c r="JKK47" s="75"/>
      <c r="JKY47" s="75"/>
      <c r="JLM47" s="75"/>
      <c r="JMA47" s="75"/>
      <c r="JMO47" s="75"/>
      <c r="JNC47" s="75"/>
      <c r="JNQ47" s="75"/>
      <c r="JOE47" s="75"/>
      <c r="JOS47" s="75"/>
      <c r="JPG47" s="75"/>
      <c r="JPU47" s="75"/>
      <c r="JQI47" s="75"/>
      <c r="JQW47" s="75"/>
      <c r="JRK47" s="75"/>
      <c r="JRY47" s="75"/>
      <c r="JSM47" s="75"/>
      <c r="JTA47" s="75"/>
      <c r="JTO47" s="75"/>
      <c r="JUC47" s="75"/>
      <c r="JUQ47" s="75"/>
      <c r="JVE47" s="75"/>
      <c r="JVS47" s="75"/>
      <c r="JWG47" s="75"/>
      <c r="JWU47" s="75"/>
      <c r="JXI47" s="75"/>
      <c r="JXW47" s="75"/>
      <c r="JYK47" s="75"/>
      <c r="JYY47" s="75"/>
      <c r="JZM47" s="75"/>
      <c r="KAA47" s="75"/>
      <c r="KAO47" s="75"/>
      <c r="KBC47" s="75"/>
      <c r="KBQ47" s="75"/>
      <c r="KCE47" s="75"/>
      <c r="KCS47" s="75"/>
      <c r="KDG47" s="75"/>
      <c r="KDU47" s="75"/>
      <c r="KEI47" s="75"/>
      <c r="KEW47" s="75"/>
      <c r="KFK47" s="75"/>
      <c r="KFY47" s="75"/>
      <c r="KGM47" s="75"/>
      <c r="KHA47" s="75"/>
      <c r="KHO47" s="75"/>
      <c r="KIC47" s="75"/>
      <c r="KIQ47" s="75"/>
      <c r="KJE47" s="75"/>
      <c r="KJS47" s="75"/>
      <c r="KKG47" s="75"/>
      <c r="KKU47" s="75"/>
      <c r="KLI47" s="75"/>
      <c r="KLW47" s="75"/>
      <c r="KMK47" s="75"/>
      <c r="KMY47" s="75"/>
      <c r="KNM47" s="75"/>
      <c r="KOA47" s="75"/>
      <c r="KOO47" s="75"/>
      <c r="KPC47" s="75"/>
      <c r="KPQ47" s="75"/>
      <c r="KQE47" s="75"/>
      <c r="KQS47" s="75"/>
      <c r="KRG47" s="75"/>
      <c r="KRU47" s="75"/>
      <c r="KSI47" s="75"/>
      <c r="KSW47" s="75"/>
      <c r="KTK47" s="75"/>
      <c r="KTY47" s="75"/>
      <c r="KUM47" s="75"/>
      <c r="KVA47" s="75"/>
      <c r="KVO47" s="75"/>
      <c r="KWC47" s="75"/>
      <c r="KWQ47" s="75"/>
      <c r="KXE47" s="75"/>
      <c r="KXS47" s="75"/>
      <c r="KYG47" s="75"/>
      <c r="KYU47" s="75"/>
      <c r="KZI47" s="75"/>
      <c r="KZW47" s="75"/>
      <c r="LAK47" s="75"/>
      <c r="LAY47" s="75"/>
      <c r="LBM47" s="75"/>
      <c r="LCA47" s="75"/>
      <c r="LCO47" s="75"/>
      <c r="LDC47" s="75"/>
      <c r="LDQ47" s="75"/>
      <c r="LEE47" s="75"/>
      <c r="LES47" s="75"/>
      <c r="LFG47" s="75"/>
      <c r="LFU47" s="75"/>
      <c r="LGI47" s="75"/>
      <c r="LGW47" s="75"/>
      <c r="LHK47" s="75"/>
      <c r="LHY47" s="75"/>
      <c r="LIM47" s="75"/>
      <c r="LJA47" s="75"/>
      <c r="LJO47" s="75"/>
      <c r="LKC47" s="75"/>
      <c r="LKQ47" s="75"/>
      <c r="LLE47" s="75"/>
      <c r="LLS47" s="75"/>
      <c r="LMG47" s="75"/>
      <c r="LMU47" s="75"/>
      <c r="LNI47" s="75"/>
      <c r="LNW47" s="75"/>
      <c r="LOK47" s="75"/>
      <c r="LOY47" s="75"/>
      <c r="LPM47" s="75"/>
      <c r="LQA47" s="75"/>
      <c r="LQO47" s="75"/>
      <c r="LRC47" s="75"/>
      <c r="LRQ47" s="75"/>
      <c r="LSE47" s="75"/>
      <c r="LSS47" s="75"/>
      <c r="LTG47" s="75"/>
      <c r="LTU47" s="75"/>
      <c r="LUI47" s="75"/>
      <c r="LUW47" s="75"/>
      <c r="LVK47" s="75"/>
      <c r="LVY47" s="75"/>
      <c r="LWM47" s="75"/>
      <c r="LXA47" s="75"/>
      <c r="LXO47" s="75"/>
      <c r="LYC47" s="75"/>
      <c r="LYQ47" s="75"/>
      <c r="LZE47" s="75"/>
      <c r="LZS47" s="75"/>
      <c r="MAG47" s="75"/>
      <c r="MAU47" s="75"/>
      <c r="MBI47" s="75"/>
      <c r="MBW47" s="75"/>
      <c r="MCK47" s="75"/>
      <c r="MCY47" s="75"/>
      <c r="MDM47" s="75"/>
      <c r="MEA47" s="75"/>
      <c r="MEO47" s="75"/>
      <c r="MFC47" s="75"/>
      <c r="MFQ47" s="75"/>
      <c r="MGE47" s="75"/>
      <c r="MGS47" s="75"/>
      <c r="MHG47" s="75"/>
      <c r="MHU47" s="75"/>
      <c r="MII47" s="75"/>
      <c r="MIW47" s="75"/>
      <c r="MJK47" s="75"/>
      <c r="MJY47" s="75"/>
      <c r="MKM47" s="75"/>
      <c r="MLA47" s="75"/>
      <c r="MLO47" s="75"/>
      <c r="MMC47" s="75"/>
      <c r="MMQ47" s="75"/>
      <c r="MNE47" s="75"/>
      <c r="MNS47" s="75"/>
      <c r="MOG47" s="75"/>
      <c r="MOU47" s="75"/>
      <c r="MPI47" s="75"/>
      <c r="MPW47" s="75"/>
      <c r="MQK47" s="75"/>
      <c r="MQY47" s="75"/>
      <c r="MRM47" s="75"/>
      <c r="MSA47" s="75"/>
      <c r="MSO47" s="75"/>
      <c r="MTC47" s="75"/>
      <c r="MTQ47" s="75"/>
      <c r="MUE47" s="75"/>
      <c r="MUS47" s="75"/>
      <c r="MVG47" s="75"/>
      <c r="MVU47" s="75"/>
      <c r="MWI47" s="75"/>
      <c r="MWW47" s="75"/>
      <c r="MXK47" s="75"/>
      <c r="MXY47" s="75"/>
      <c r="MYM47" s="75"/>
      <c r="MZA47" s="75"/>
      <c r="MZO47" s="75"/>
      <c r="NAC47" s="75"/>
      <c r="NAQ47" s="75"/>
      <c r="NBE47" s="75"/>
      <c r="NBS47" s="75"/>
      <c r="NCG47" s="75"/>
      <c r="NCU47" s="75"/>
      <c r="NDI47" s="75"/>
      <c r="NDW47" s="75"/>
      <c r="NEK47" s="75"/>
      <c r="NEY47" s="75"/>
      <c r="NFM47" s="75"/>
      <c r="NGA47" s="75"/>
      <c r="NGO47" s="75"/>
      <c r="NHC47" s="75"/>
      <c r="NHQ47" s="75"/>
      <c r="NIE47" s="75"/>
      <c r="NIS47" s="75"/>
      <c r="NJG47" s="75"/>
      <c r="NJU47" s="75"/>
      <c r="NKI47" s="75"/>
      <c r="NKW47" s="75"/>
      <c r="NLK47" s="75"/>
      <c r="NLY47" s="75"/>
      <c r="NMM47" s="75"/>
      <c r="NNA47" s="75"/>
      <c r="NNO47" s="75"/>
      <c r="NOC47" s="75"/>
      <c r="NOQ47" s="75"/>
      <c r="NPE47" s="75"/>
      <c r="NPS47" s="75"/>
      <c r="NQG47" s="75"/>
      <c r="NQU47" s="75"/>
      <c r="NRI47" s="75"/>
      <c r="NRW47" s="75"/>
      <c r="NSK47" s="75"/>
      <c r="NSY47" s="75"/>
      <c r="NTM47" s="75"/>
      <c r="NUA47" s="75"/>
      <c r="NUO47" s="75"/>
      <c r="NVC47" s="75"/>
      <c r="NVQ47" s="75"/>
      <c r="NWE47" s="75"/>
      <c r="NWS47" s="75"/>
      <c r="NXG47" s="75"/>
      <c r="NXU47" s="75"/>
      <c r="NYI47" s="75"/>
      <c r="NYW47" s="75"/>
      <c r="NZK47" s="75"/>
      <c r="NZY47" s="75"/>
      <c r="OAM47" s="75"/>
      <c r="OBA47" s="75"/>
      <c r="OBO47" s="75"/>
      <c r="OCC47" s="75"/>
      <c r="OCQ47" s="75"/>
      <c r="ODE47" s="75"/>
      <c r="ODS47" s="75"/>
      <c r="OEG47" s="75"/>
      <c r="OEU47" s="75"/>
      <c r="OFI47" s="75"/>
      <c r="OFW47" s="75"/>
      <c r="OGK47" s="75"/>
      <c r="OGY47" s="75"/>
      <c r="OHM47" s="75"/>
      <c r="OIA47" s="75"/>
      <c r="OIO47" s="75"/>
      <c r="OJC47" s="75"/>
      <c r="OJQ47" s="75"/>
      <c r="OKE47" s="75"/>
      <c r="OKS47" s="75"/>
      <c r="OLG47" s="75"/>
      <c r="OLU47" s="75"/>
      <c r="OMI47" s="75"/>
      <c r="OMW47" s="75"/>
      <c r="ONK47" s="75"/>
      <c r="ONY47" s="75"/>
      <c r="OOM47" s="75"/>
      <c r="OPA47" s="75"/>
      <c r="OPO47" s="75"/>
      <c r="OQC47" s="75"/>
      <c r="OQQ47" s="75"/>
      <c r="ORE47" s="75"/>
      <c r="ORS47" s="75"/>
      <c r="OSG47" s="75"/>
      <c r="OSU47" s="75"/>
      <c r="OTI47" s="75"/>
      <c r="OTW47" s="75"/>
      <c r="OUK47" s="75"/>
      <c r="OUY47" s="75"/>
      <c r="OVM47" s="75"/>
      <c r="OWA47" s="75"/>
      <c r="OWO47" s="75"/>
      <c r="OXC47" s="75"/>
      <c r="OXQ47" s="75"/>
      <c r="OYE47" s="75"/>
      <c r="OYS47" s="75"/>
      <c r="OZG47" s="75"/>
      <c r="OZU47" s="75"/>
      <c r="PAI47" s="75"/>
      <c r="PAW47" s="75"/>
      <c r="PBK47" s="75"/>
      <c r="PBY47" s="75"/>
      <c r="PCM47" s="75"/>
      <c r="PDA47" s="75"/>
      <c r="PDO47" s="75"/>
      <c r="PEC47" s="75"/>
      <c r="PEQ47" s="75"/>
      <c r="PFE47" s="75"/>
      <c r="PFS47" s="75"/>
      <c r="PGG47" s="75"/>
      <c r="PGU47" s="75"/>
      <c r="PHI47" s="75"/>
      <c r="PHW47" s="75"/>
      <c r="PIK47" s="75"/>
      <c r="PIY47" s="75"/>
      <c r="PJM47" s="75"/>
      <c r="PKA47" s="75"/>
      <c r="PKO47" s="75"/>
      <c r="PLC47" s="75"/>
      <c r="PLQ47" s="75"/>
      <c r="PME47" s="75"/>
      <c r="PMS47" s="75"/>
      <c r="PNG47" s="75"/>
      <c r="PNU47" s="75"/>
      <c r="POI47" s="75"/>
      <c r="POW47" s="75"/>
      <c r="PPK47" s="75"/>
      <c r="PPY47" s="75"/>
      <c r="PQM47" s="75"/>
      <c r="PRA47" s="75"/>
      <c r="PRO47" s="75"/>
      <c r="PSC47" s="75"/>
      <c r="PSQ47" s="75"/>
      <c r="PTE47" s="75"/>
      <c r="PTS47" s="75"/>
      <c r="PUG47" s="75"/>
      <c r="PUU47" s="75"/>
      <c r="PVI47" s="75"/>
      <c r="PVW47" s="75"/>
      <c r="PWK47" s="75"/>
      <c r="PWY47" s="75"/>
      <c r="PXM47" s="75"/>
      <c r="PYA47" s="75"/>
      <c r="PYO47" s="75"/>
      <c r="PZC47" s="75"/>
      <c r="PZQ47" s="75"/>
      <c r="QAE47" s="75"/>
      <c r="QAS47" s="75"/>
      <c r="QBG47" s="75"/>
      <c r="QBU47" s="75"/>
      <c r="QCI47" s="75"/>
      <c r="QCW47" s="75"/>
      <c r="QDK47" s="75"/>
      <c r="QDY47" s="75"/>
      <c r="QEM47" s="75"/>
      <c r="QFA47" s="75"/>
      <c r="QFO47" s="75"/>
      <c r="QGC47" s="75"/>
      <c r="QGQ47" s="75"/>
      <c r="QHE47" s="75"/>
      <c r="QHS47" s="75"/>
      <c r="QIG47" s="75"/>
      <c r="QIU47" s="75"/>
      <c r="QJI47" s="75"/>
      <c r="QJW47" s="75"/>
      <c r="QKK47" s="75"/>
      <c r="QKY47" s="75"/>
      <c r="QLM47" s="75"/>
      <c r="QMA47" s="75"/>
      <c r="QMO47" s="75"/>
      <c r="QNC47" s="75"/>
      <c r="QNQ47" s="75"/>
      <c r="QOE47" s="75"/>
      <c r="QOS47" s="75"/>
      <c r="QPG47" s="75"/>
      <c r="QPU47" s="75"/>
      <c r="QQI47" s="75"/>
      <c r="QQW47" s="75"/>
      <c r="QRK47" s="75"/>
      <c r="QRY47" s="75"/>
      <c r="QSM47" s="75"/>
      <c r="QTA47" s="75"/>
      <c r="QTO47" s="75"/>
      <c r="QUC47" s="75"/>
      <c r="QUQ47" s="75"/>
      <c r="QVE47" s="75"/>
      <c r="QVS47" s="75"/>
      <c r="QWG47" s="75"/>
      <c r="QWU47" s="75"/>
      <c r="QXI47" s="75"/>
      <c r="QXW47" s="75"/>
      <c r="QYK47" s="75"/>
      <c r="QYY47" s="75"/>
      <c r="QZM47" s="75"/>
      <c r="RAA47" s="75"/>
      <c r="RAO47" s="75"/>
      <c r="RBC47" s="75"/>
      <c r="RBQ47" s="75"/>
      <c r="RCE47" s="75"/>
      <c r="RCS47" s="75"/>
      <c r="RDG47" s="75"/>
      <c r="RDU47" s="75"/>
      <c r="REI47" s="75"/>
      <c r="REW47" s="75"/>
      <c r="RFK47" s="75"/>
      <c r="RFY47" s="75"/>
      <c r="RGM47" s="75"/>
      <c r="RHA47" s="75"/>
      <c r="RHO47" s="75"/>
      <c r="RIC47" s="75"/>
      <c r="RIQ47" s="75"/>
      <c r="RJE47" s="75"/>
      <c r="RJS47" s="75"/>
      <c r="RKG47" s="75"/>
      <c r="RKU47" s="75"/>
      <c r="RLI47" s="75"/>
      <c r="RLW47" s="75"/>
      <c r="RMK47" s="75"/>
      <c r="RMY47" s="75"/>
      <c r="RNM47" s="75"/>
      <c r="ROA47" s="75"/>
      <c r="ROO47" s="75"/>
      <c r="RPC47" s="75"/>
      <c r="RPQ47" s="75"/>
      <c r="RQE47" s="75"/>
      <c r="RQS47" s="75"/>
      <c r="RRG47" s="75"/>
      <c r="RRU47" s="75"/>
      <c r="RSI47" s="75"/>
      <c r="RSW47" s="75"/>
      <c r="RTK47" s="75"/>
      <c r="RTY47" s="75"/>
      <c r="RUM47" s="75"/>
      <c r="RVA47" s="75"/>
      <c r="RVO47" s="75"/>
      <c r="RWC47" s="75"/>
      <c r="RWQ47" s="75"/>
      <c r="RXE47" s="75"/>
      <c r="RXS47" s="75"/>
      <c r="RYG47" s="75"/>
      <c r="RYU47" s="75"/>
      <c r="RZI47" s="75"/>
      <c r="RZW47" s="75"/>
      <c r="SAK47" s="75"/>
      <c r="SAY47" s="75"/>
      <c r="SBM47" s="75"/>
      <c r="SCA47" s="75"/>
      <c r="SCO47" s="75"/>
      <c r="SDC47" s="75"/>
      <c r="SDQ47" s="75"/>
      <c r="SEE47" s="75"/>
      <c r="SES47" s="75"/>
      <c r="SFG47" s="75"/>
      <c r="SFU47" s="75"/>
      <c r="SGI47" s="75"/>
      <c r="SGW47" s="75"/>
      <c r="SHK47" s="75"/>
      <c r="SHY47" s="75"/>
      <c r="SIM47" s="75"/>
      <c r="SJA47" s="75"/>
      <c r="SJO47" s="75"/>
      <c r="SKC47" s="75"/>
      <c r="SKQ47" s="75"/>
      <c r="SLE47" s="75"/>
      <c r="SLS47" s="75"/>
      <c r="SMG47" s="75"/>
      <c r="SMU47" s="75"/>
      <c r="SNI47" s="75"/>
      <c r="SNW47" s="75"/>
      <c r="SOK47" s="75"/>
      <c r="SOY47" s="75"/>
      <c r="SPM47" s="75"/>
      <c r="SQA47" s="75"/>
      <c r="SQO47" s="75"/>
      <c r="SRC47" s="75"/>
      <c r="SRQ47" s="75"/>
      <c r="SSE47" s="75"/>
      <c r="SSS47" s="75"/>
      <c r="STG47" s="75"/>
      <c r="STU47" s="75"/>
      <c r="SUI47" s="75"/>
      <c r="SUW47" s="75"/>
      <c r="SVK47" s="75"/>
      <c r="SVY47" s="75"/>
      <c r="SWM47" s="75"/>
      <c r="SXA47" s="75"/>
      <c r="SXO47" s="75"/>
      <c r="SYC47" s="75"/>
      <c r="SYQ47" s="75"/>
      <c r="SZE47" s="75"/>
      <c r="SZS47" s="75"/>
      <c r="TAG47" s="75"/>
      <c r="TAU47" s="75"/>
      <c r="TBI47" s="75"/>
      <c r="TBW47" s="75"/>
      <c r="TCK47" s="75"/>
      <c r="TCY47" s="75"/>
      <c r="TDM47" s="75"/>
      <c r="TEA47" s="75"/>
      <c r="TEO47" s="75"/>
      <c r="TFC47" s="75"/>
      <c r="TFQ47" s="75"/>
      <c r="TGE47" s="75"/>
      <c r="TGS47" s="75"/>
      <c r="THG47" s="75"/>
      <c r="THU47" s="75"/>
      <c r="TII47" s="75"/>
      <c r="TIW47" s="75"/>
      <c r="TJK47" s="75"/>
      <c r="TJY47" s="75"/>
      <c r="TKM47" s="75"/>
      <c r="TLA47" s="75"/>
      <c r="TLO47" s="75"/>
      <c r="TMC47" s="75"/>
      <c r="TMQ47" s="75"/>
      <c r="TNE47" s="75"/>
      <c r="TNS47" s="75"/>
      <c r="TOG47" s="75"/>
      <c r="TOU47" s="75"/>
      <c r="TPI47" s="75"/>
      <c r="TPW47" s="75"/>
      <c r="TQK47" s="75"/>
      <c r="TQY47" s="75"/>
      <c r="TRM47" s="75"/>
      <c r="TSA47" s="75"/>
      <c r="TSO47" s="75"/>
      <c r="TTC47" s="75"/>
      <c r="TTQ47" s="75"/>
      <c r="TUE47" s="75"/>
      <c r="TUS47" s="75"/>
      <c r="TVG47" s="75"/>
      <c r="TVU47" s="75"/>
      <c r="TWI47" s="75"/>
      <c r="TWW47" s="75"/>
      <c r="TXK47" s="75"/>
      <c r="TXY47" s="75"/>
      <c r="TYM47" s="75"/>
      <c r="TZA47" s="75"/>
      <c r="TZO47" s="75"/>
      <c r="UAC47" s="75"/>
      <c r="UAQ47" s="75"/>
      <c r="UBE47" s="75"/>
      <c r="UBS47" s="75"/>
      <c r="UCG47" s="75"/>
      <c r="UCU47" s="75"/>
      <c r="UDI47" s="75"/>
      <c r="UDW47" s="75"/>
      <c r="UEK47" s="75"/>
      <c r="UEY47" s="75"/>
      <c r="UFM47" s="75"/>
      <c r="UGA47" s="75"/>
      <c r="UGO47" s="75"/>
      <c r="UHC47" s="75"/>
      <c r="UHQ47" s="75"/>
      <c r="UIE47" s="75"/>
      <c r="UIS47" s="75"/>
      <c r="UJG47" s="75"/>
      <c r="UJU47" s="75"/>
      <c r="UKI47" s="75"/>
      <c r="UKW47" s="75"/>
      <c r="ULK47" s="75"/>
      <c r="ULY47" s="75"/>
      <c r="UMM47" s="75"/>
      <c r="UNA47" s="75"/>
      <c r="UNO47" s="75"/>
      <c r="UOC47" s="75"/>
      <c r="UOQ47" s="75"/>
      <c r="UPE47" s="75"/>
      <c r="UPS47" s="75"/>
      <c r="UQG47" s="75"/>
      <c r="UQU47" s="75"/>
      <c r="URI47" s="75"/>
      <c r="URW47" s="75"/>
      <c r="USK47" s="75"/>
      <c r="USY47" s="75"/>
      <c r="UTM47" s="75"/>
      <c r="UUA47" s="75"/>
      <c r="UUO47" s="75"/>
      <c r="UVC47" s="75"/>
      <c r="UVQ47" s="75"/>
      <c r="UWE47" s="75"/>
      <c r="UWS47" s="75"/>
      <c r="UXG47" s="75"/>
      <c r="UXU47" s="75"/>
      <c r="UYI47" s="75"/>
      <c r="UYW47" s="75"/>
      <c r="UZK47" s="75"/>
      <c r="UZY47" s="75"/>
      <c r="VAM47" s="75"/>
      <c r="VBA47" s="75"/>
      <c r="VBO47" s="75"/>
      <c r="VCC47" s="75"/>
      <c r="VCQ47" s="75"/>
      <c r="VDE47" s="75"/>
      <c r="VDS47" s="75"/>
      <c r="VEG47" s="75"/>
      <c r="VEU47" s="75"/>
      <c r="VFI47" s="75"/>
      <c r="VFW47" s="75"/>
      <c r="VGK47" s="75"/>
      <c r="VGY47" s="75"/>
      <c r="VHM47" s="75"/>
      <c r="VIA47" s="75"/>
      <c r="VIO47" s="75"/>
      <c r="VJC47" s="75"/>
      <c r="VJQ47" s="75"/>
      <c r="VKE47" s="75"/>
      <c r="VKS47" s="75"/>
      <c r="VLG47" s="75"/>
      <c r="VLU47" s="75"/>
      <c r="VMI47" s="75"/>
      <c r="VMW47" s="75"/>
      <c r="VNK47" s="75"/>
      <c r="VNY47" s="75"/>
      <c r="VOM47" s="75"/>
      <c r="VPA47" s="75"/>
      <c r="VPO47" s="75"/>
      <c r="VQC47" s="75"/>
      <c r="VQQ47" s="75"/>
      <c r="VRE47" s="75"/>
      <c r="VRS47" s="75"/>
      <c r="VSG47" s="75"/>
      <c r="VSU47" s="75"/>
      <c r="VTI47" s="75"/>
      <c r="VTW47" s="75"/>
      <c r="VUK47" s="75"/>
      <c r="VUY47" s="75"/>
      <c r="VVM47" s="75"/>
      <c r="VWA47" s="75"/>
      <c r="VWO47" s="75"/>
      <c r="VXC47" s="75"/>
      <c r="VXQ47" s="75"/>
      <c r="VYE47" s="75"/>
      <c r="VYS47" s="75"/>
      <c r="VZG47" s="75"/>
      <c r="VZU47" s="75"/>
      <c r="WAI47" s="75"/>
      <c r="WAW47" s="75"/>
      <c r="WBK47" s="75"/>
      <c r="WBY47" s="75"/>
      <c r="WCM47" s="75"/>
      <c r="WDA47" s="75"/>
      <c r="WDO47" s="75"/>
      <c r="WEC47" s="75"/>
      <c r="WEQ47" s="75"/>
      <c r="WFE47" s="75"/>
      <c r="WFS47" s="75"/>
      <c r="WGG47" s="75"/>
      <c r="WGU47" s="75"/>
      <c r="WHI47" s="75"/>
      <c r="WHW47" s="75"/>
      <c r="WIK47" s="75"/>
      <c r="WIY47" s="75"/>
      <c r="WJM47" s="75"/>
      <c r="WKA47" s="75"/>
      <c r="WKO47" s="75"/>
      <c r="WLC47" s="75"/>
      <c r="WLQ47" s="75"/>
      <c r="WME47" s="75"/>
      <c r="WMS47" s="75"/>
      <c r="WNG47" s="75"/>
      <c r="WNU47" s="75"/>
      <c r="WOI47" s="75"/>
      <c r="WOW47" s="75"/>
      <c r="WPK47" s="75"/>
      <c r="WPY47" s="75"/>
      <c r="WQM47" s="75"/>
      <c r="WRA47" s="75"/>
      <c r="WRO47" s="75"/>
      <c r="WSC47" s="75"/>
      <c r="WSQ47" s="75"/>
      <c r="WTE47" s="75"/>
      <c r="WTS47" s="75"/>
      <c r="WUG47" s="75"/>
      <c r="WUU47" s="75"/>
      <c r="WVI47" s="75"/>
      <c r="WVW47" s="75"/>
      <c r="WWK47" s="75"/>
      <c r="WWY47" s="75"/>
      <c r="WXM47" s="75"/>
      <c r="WYA47" s="75"/>
      <c r="WYO47" s="75"/>
      <c r="WZC47" s="75"/>
      <c r="WZQ47" s="75"/>
      <c r="XAE47" s="75"/>
      <c r="XAS47" s="75"/>
      <c r="XBG47" s="75"/>
      <c r="XBU47" s="75"/>
      <c r="XCI47" s="75"/>
      <c r="XCW47" s="75"/>
      <c r="XDK47" s="75"/>
      <c r="XDY47" s="75"/>
      <c r="XEM47" s="75"/>
      <c r="XFA47" s="75"/>
    </row>
    <row r="48" spans="1:1023 1037:2045 2059:3067 3081:4089 4103:5111 5125:6133 6147:7155 7169:8191 8205:9213 9227:10235 10249:11257 11271:12279 12293:13301 13315:14323 14337:15359 15373:16381" s="74" customFormat="1" hidden="1" x14ac:dyDescent="0.2">
      <c r="A48" s="165" t="s">
        <v>103</v>
      </c>
      <c r="B48" s="93" t="e">
        <f>B41-B42-B45</f>
        <v>#REF!</v>
      </c>
      <c r="C48" s="93" t="e">
        <f t="shared" ref="C48:BE48" si="9">C41-C42-C45</f>
        <v>#REF!</v>
      </c>
      <c r="D48" s="93">
        <f t="shared" si="9"/>
        <v>0</v>
      </c>
      <c r="E48" s="93">
        <f t="shared" si="9"/>
        <v>0</v>
      </c>
      <c r="F48" s="93">
        <f t="shared" si="9"/>
        <v>0</v>
      </c>
      <c r="G48" s="93">
        <f t="shared" si="9"/>
        <v>0</v>
      </c>
      <c r="H48" s="93">
        <f t="shared" si="9"/>
        <v>0</v>
      </c>
      <c r="I48" s="93">
        <f t="shared" si="9"/>
        <v>0</v>
      </c>
      <c r="J48" s="93">
        <f t="shared" si="9"/>
        <v>0</v>
      </c>
      <c r="K48" s="93">
        <f t="shared" si="9"/>
        <v>0</v>
      </c>
      <c r="L48" s="93">
        <f t="shared" si="9"/>
        <v>0</v>
      </c>
      <c r="M48" s="93">
        <f t="shared" si="9"/>
        <v>0</v>
      </c>
      <c r="N48" s="93">
        <f t="shared" si="9"/>
        <v>0</v>
      </c>
      <c r="O48" s="93">
        <f t="shared" si="9"/>
        <v>0</v>
      </c>
      <c r="P48" s="93">
        <f t="shared" si="9"/>
        <v>0</v>
      </c>
      <c r="Q48" s="93">
        <f t="shared" si="9"/>
        <v>0</v>
      </c>
      <c r="R48" s="93">
        <f t="shared" si="9"/>
        <v>0</v>
      </c>
      <c r="S48" s="93">
        <f t="shared" si="9"/>
        <v>0</v>
      </c>
      <c r="T48" s="93">
        <f t="shared" si="9"/>
        <v>0</v>
      </c>
      <c r="U48" s="93">
        <f t="shared" si="9"/>
        <v>0</v>
      </c>
      <c r="V48" s="93">
        <f t="shared" si="9"/>
        <v>0</v>
      </c>
      <c r="W48" s="93">
        <f t="shared" si="9"/>
        <v>0</v>
      </c>
      <c r="X48" s="93">
        <f t="shared" si="9"/>
        <v>0</v>
      </c>
      <c r="Y48" s="93">
        <f t="shared" si="9"/>
        <v>0</v>
      </c>
      <c r="Z48" s="93">
        <f t="shared" si="9"/>
        <v>0</v>
      </c>
      <c r="AA48" s="93">
        <f t="shared" si="9"/>
        <v>0</v>
      </c>
      <c r="AB48" s="93">
        <f t="shared" si="9"/>
        <v>0</v>
      </c>
      <c r="AC48" s="166">
        <f t="shared" si="9"/>
        <v>0</v>
      </c>
      <c r="AD48" s="166">
        <f t="shared" si="9"/>
        <v>0</v>
      </c>
      <c r="AE48" s="166">
        <f t="shared" si="9"/>
        <v>0</v>
      </c>
      <c r="AF48" s="166">
        <f t="shared" si="9"/>
        <v>0</v>
      </c>
      <c r="AG48" s="166">
        <f t="shared" si="9"/>
        <v>0</v>
      </c>
      <c r="AH48" s="166">
        <f t="shared" si="9"/>
        <v>0</v>
      </c>
      <c r="AI48" s="166">
        <f t="shared" si="9"/>
        <v>0</v>
      </c>
      <c r="AJ48" s="166">
        <f t="shared" si="9"/>
        <v>0</v>
      </c>
      <c r="AK48" s="166">
        <f t="shared" si="9"/>
        <v>0</v>
      </c>
      <c r="AL48" s="166">
        <f t="shared" si="9"/>
        <v>0</v>
      </c>
      <c r="AM48" s="166">
        <f t="shared" si="9"/>
        <v>0</v>
      </c>
      <c r="AN48" s="166">
        <f t="shared" si="9"/>
        <v>0</v>
      </c>
      <c r="AO48" s="166">
        <f t="shared" si="9"/>
        <v>0</v>
      </c>
      <c r="AP48" s="166">
        <f t="shared" si="9"/>
        <v>0</v>
      </c>
      <c r="AQ48" s="166">
        <f t="shared" si="9"/>
        <v>0</v>
      </c>
      <c r="AR48" s="166">
        <f t="shared" si="9"/>
        <v>0</v>
      </c>
      <c r="AS48" s="166">
        <f t="shared" si="9"/>
        <v>0</v>
      </c>
      <c r="AT48" s="166">
        <f t="shared" si="9"/>
        <v>0</v>
      </c>
      <c r="AU48" s="166">
        <f t="shared" si="9"/>
        <v>0</v>
      </c>
      <c r="AV48" s="166">
        <f t="shared" si="9"/>
        <v>0</v>
      </c>
      <c r="AW48" s="166">
        <f t="shared" si="9"/>
        <v>0</v>
      </c>
      <c r="AX48" s="166">
        <f t="shared" si="9"/>
        <v>0</v>
      </c>
      <c r="AY48" s="166">
        <f t="shared" si="9"/>
        <v>0</v>
      </c>
      <c r="AZ48" s="166">
        <f t="shared" si="9"/>
        <v>0</v>
      </c>
      <c r="BA48" s="166">
        <f t="shared" si="9"/>
        <v>0</v>
      </c>
      <c r="BB48" s="166">
        <f t="shared" si="9"/>
        <v>0</v>
      </c>
      <c r="BC48" s="166">
        <f t="shared" si="9"/>
        <v>0</v>
      </c>
      <c r="BD48" s="166">
        <f t="shared" si="9"/>
        <v>0</v>
      </c>
      <c r="BE48" s="166">
        <f t="shared" si="9"/>
        <v>0</v>
      </c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Y48" s="75"/>
      <c r="FM48" s="75"/>
      <c r="GA48" s="75"/>
      <c r="GO48" s="75"/>
      <c r="HC48" s="75"/>
      <c r="HQ48" s="75"/>
      <c r="IE48" s="75"/>
      <c r="IS48" s="75"/>
      <c r="JG48" s="75"/>
      <c r="JU48" s="75"/>
      <c r="KI48" s="75"/>
      <c r="KW48" s="75"/>
      <c r="LK48" s="75"/>
      <c r="LY48" s="75"/>
      <c r="MM48" s="75"/>
      <c r="NA48" s="75"/>
      <c r="NO48" s="75"/>
      <c r="OC48" s="75"/>
      <c r="OQ48" s="75"/>
      <c r="PE48" s="75"/>
      <c r="PS48" s="75"/>
      <c r="QG48" s="75"/>
      <c r="QU48" s="75"/>
      <c r="RI48" s="75"/>
      <c r="RW48" s="75"/>
      <c r="SK48" s="75"/>
      <c r="SY48" s="75"/>
      <c r="TM48" s="75"/>
      <c r="UA48" s="75"/>
      <c r="UO48" s="75"/>
      <c r="VC48" s="75"/>
      <c r="VQ48" s="75"/>
      <c r="WE48" s="75"/>
      <c r="WS48" s="75"/>
      <c r="XG48" s="75"/>
      <c r="XU48" s="75"/>
      <c r="YI48" s="75"/>
      <c r="YW48" s="75"/>
      <c r="ZK48" s="75"/>
      <c r="ZY48" s="75"/>
      <c r="AAM48" s="75"/>
      <c r="ABA48" s="75"/>
      <c r="ABO48" s="75"/>
      <c r="ACC48" s="75"/>
      <c r="ACQ48" s="75"/>
      <c r="ADE48" s="75"/>
      <c r="ADS48" s="75"/>
      <c r="AEG48" s="75"/>
      <c r="AEU48" s="75"/>
      <c r="AFI48" s="75"/>
      <c r="AFW48" s="75"/>
      <c r="AGK48" s="75"/>
      <c r="AGY48" s="75"/>
      <c r="AHM48" s="75"/>
      <c r="AIA48" s="75"/>
      <c r="AIO48" s="75"/>
      <c r="AJC48" s="75"/>
      <c r="AJQ48" s="75"/>
      <c r="AKE48" s="75"/>
      <c r="AKS48" s="75"/>
      <c r="ALG48" s="75"/>
      <c r="ALU48" s="75"/>
      <c r="AMI48" s="75"/>
      <c r="AMW48" s="75"/>
      <c r="ANK48" s="75"/>
      <c r="ANY48" s="75"/>
      <c r="AOM48" s="75"/>
      <c r="APA48" s="75"/>
      <c r="APO48" s="75"/>
      <c r="AQC48" s="75"/>
      <c r="AQQ48" s="75"/>
      <c r="ARE48" s="75"/>
      <c r="ARS48" s="75"/>
      <c r="ASG48" s="75"/>
      <c r="ASU48" s="75"/>
      <c r="ATI48" s="75"/>
      <c r="ATW48" s="75"/>
      <c r="AUK48" s="75"/>
      <c r="AUY48" s="75"/>
      <c r="AVM48" s="75"/>
      <c r="AWA48" s="75"/>
      <c r="AWO48" s="75"/>
      <c r="AXC48" s="75"/>
      <c r="AXQ48" s="75"/>
      <c r="AYE48" s="75"/>
      <c r="AYS48" s="75"/>
      <c r="AZG48" s="75"/>
      <c r="AZU48" s="75"/>
      <c r="BAI48" s="75"/>
      <c r="BAW48" s="75"/>
      <c r="BBK48" s="75"/>
      <c r="BBY48" s="75"/>
      <c r="BCM48" s="75"/>
      <c r="BDA48" s="75"/>
      <c r="BDO48" s="75"/>
      <c r="BEC48" s="75"/>
      <c r="BEQ48" s="75"/>
      <c r="BFE48" s="75"/>
      <c r="BFS48" s="75"/>
      <c r="BGG48" s="75"/>
      <c r="BGU48" s="75"/>
      <c r="BHI48" s="75"/>
      <c r="BHW48" s="75"/>
      <c r="BIK48" s="75"/>
      <c r="BIY48" s="75"/>
      <c r="BJM48" s="75"/>
      <c r="BKA48" s="75"/>
      <c r="BKO48" s="75"/>
      <c r="BLC48" s="75"/>
      <c r="BLQ48" s="75"/>
      <c r="BME48" s="75"/>
      <c r="BMS48" s="75"/>
      <c r="BNG48" s="75"/>
      <c r="BNU48" s="75"/>
      <c r="BOI48" s="75"/>
      <c r="BOW48" s="75"/>
      <c r="BPK48" s="75"/>
      <c r="BPY48" s="75"/>
      <c r="BQM48" s="75"/>
      <c r="BRA48" s="75"/>
      <c r="BRO48" s="75"/>
      <c r="BSC48" s="75"/>
      <c r="BSQ48" s="75"/>
      <c r="BTE48" s="75"/>
      <c r="BTS48" s="75"/>
      <c r="BUG48" s="75"/>
      <c r="BUU48" s="75"/>
      <c r="BVI48" s="75"/>
      <c r="BVW48" s="75"/>
      <c r="BWK48" s="75"/>
      <c r="BWY48" s="75"/>
      <c r="BXM48" s="75"/>
      <c r="BYA48" s="75"/>
      <c r="BYO48" s="75"/>
      <c r="BZC48" s="75"/>
      <c r="BZQ48" s="75"/>
      <c r="CAE48" s="75"/>
      <c r="CAS48" s="75"/>
      <c r="CBG48" s="75"/>
      <c r="CBU48" s="75"/>
      <c r="CCI48" s="75"/>
      <c r="CCW48" s="75"/>
      <c r="CDK48" s="75"/>
      <c r="CDY48" s="75"/>
      <c r="CEM48" s="75"/>
      <c r="CFA48" s="75"/>
      <c r="CFO48" s="75"/>
      <c r="CGC48" s="75"/>
      <c r="CGQ48" s="75"/>
      <c r="CHE48" s="75"/>
      <c r="CHS48" s="75"/>
      <c r="CIG48" s="75"/>
      <c r="CIU48" s="75"/>
      <c r="CJI48" s="75"/>
      <c r="CJW48" s="75"/>
      <c r="CKK48" s="75"/>
      <c r="CKY48" s="75"/>
      <c r="CLM48" s="75"/>
      <c r="CMA48" s="75"/>
      <c r="CMO48" s="75"/>
      <c r="CNC48" s="75"/>
      <c r="CNQ48" s="75"/>
      <c r="COE48" s="75"/>
      <c r="COS48" s="75"/>
      <c r="CPG48" s="75"/>
      <c r="CPU48" s="75"/>
      <c r="CQI48" s="75"/>
      <c r="CQW48" s="75"/>
      <c r="CRK48" s="75"/>
      <c r="CRY48" s="75"/>
      <c r="CSM48" s="75"/>
      <c r="CTA48" s="75"/>
      <c r="CTO48" s="75"/>
      <c r="CUC48" s="75"/>
      <c r="CUQ48" s="75"/>
      <c r="CVE48" s="75"/>
      <c r="CVS48" s="75"/>
      <c r="CWG48" s="75"/>
      <c r="CWU48" s="75"/>
      <c r="CXI48" s="75"/>
      <c r="CXW48" s="75"/>
      <c r="CYK48" s="75"/>
      <c r="CYY48" s="75"/>
      <c r="CZM48" s="75"/>
      <c r="DAA48" s="75"/>
      <c r="DAO48" s="75"/>
      <c r="DBC48" s="75"/>
      <c r="DBQ48" s="75"/>
      <c r="DCE48" s="75"/>
      <c r="DCS48" s="75"/>
      <c r="DDG48" s="75"/>
      <c r="DDU48" s="75"/>
      <c r="DEI48" s="75"/>
      <c r="DEW48" s="75"/>
      <c r="DFK48" s="75"/>
      <c r="DFY48" s="75"/>
      <c r="DGM48" s="75"/>
      <c r="DHA48" s="75"/>
      <c r="DHO48" s="75"/>
      <c r="DIC48" s="75"/>
      <c r="DIQ48" s="75"/>
      <c r="DJE48" s="75"/>
      <c r="DJS48" s="75"/>
      <c r="DKG48" s="75"/>
      <c r="DKU48" s="75"/>
      <c r="DLI48" s="75"/>
      <c r="DLW48" s="75"/>
      <c r="DMK48" s="75"/>
      <c r="DMY48" s="75"/>
      <c r="DNM48" s="75"/>
      <c r="DOA48" s="75"/>
      <c r="DOO48" s="75"/>
      <c r="DPC48" s="75"/>
      <c r="DPQ48" s="75"/>
      <c r="DQE48" s="75"/>
      <c r="DQS48" s="75"/>
      <c r="DRG48" s="75"/>
      <c r="DRU48" s="75"/>
      <c r="DSI48" s="75"/>
      <c r="DSW48" s="75"/>
      <c r="DTK48" s="75"/>
      <c r="DTY48" s="75"/>
      <c r="DUM48" s="75"/>
      <c r="DVA48" s="75"/>
      <c r="DVO48" s="75"/>
      <c r="DWC48" s="75"/>
      <c r="DWQ48" s="75"/>
      <c r="DXE48" s="75"/>
      <c r="DXS48" s="75"/>
      <c r="DYG48" s="75"/>
      <c r="DYU48" s="75"/>
      <c r="DZI48" s="75"/>
      <c r="DZW48" s="75"/>
      <c r="EAK48" s="75"/>
      <c r="EAY48" s="75"/>
      <c r="EBM48" s="75"/>
      <c r="ECA48" s="75"/>
      <c r="ECO48" s="75"/>
      <c r="EDC48" s="75"/>
      <c r="EDQ48" s="75"/>
      <c r="EEE48" s="75"/>
      <c r="EES48" s="75"/>
      <c r="EFG48" s="75"/>
      <c r="EFU48" s="75"/>
      <c r="EGI48" s="75"/>
      <c r="EGW48" s="75"/>
      <c r="EHK48" s="75"/>
      <c r="EHY48" s="75"/>
      <c r="EIM48" s="75"/>
      <c r="EJA48" s="75"/>
      <c r="EJO48" s="75"/>
      <c r="EKC48" s="75"/>
      <c r="EKQ48" s="75"/>
      <c r="ELE48" s="75"/>
      <c r="ELS48" s="75"/>
      <c r="EMG48" s="75"/>
      <c r="EMU48" s="75"/>
      <c r="ENI48" s="75"/>
      <c r="ENW48" s="75"/>
      <c r="EOK48" s="75"/>
      <c r="EOY48" s="75"/>
      <c r="EPM48" s="75"/>
      <c r="EQA48" s="75"/>
      <c r="EQO48" s="75"/>
      <c r="ERC48" s="75"/>
      <c r="ERQ48" s="75"/>
      <c r="ESE48" s="75"/>
      <c r="ESS48" s="75"/>
      <c r="ETG48" s="75"/>
      <c r="ETU48" s="75"/>
      <c r="EUI48" s="75"/>
      <c r="EUW48" s="75"/>
      <c r="EVK48" s="75"/>
      <c r="EVY48" s="75"/>
      <c r="EWM48" s="75"/>
      <c r="EXA48" s="75"/>
      <c r="EXO48" s="75"/>
      <c r="EYC48" s="75"/>
      <c r="EYQ48" s="75"/>
      <c r="EZE48" s="75"/>
      <c r="EZS48" s="75"/>
      <c r="FAG48" s="75"/>
      <c r="FAU48" s="75"/>
      <c r="FBI48" s="75"/>
      <c r="FBW48" s="75"/>
      <c r="FCK48" s="75"/>
      <c r="FCY48" s="75"/>
      <c r="FDM48" s="75"/>
      <c r="FEA48" s="75"/>
      <c r="FEO48" s="75"/>
      <c r="FFC48" s="75"/>
      <c r="FFQ48" s="75"/>
      <c r="FGE48" s="75"/>
      <c r="FGS48" s="75"/>
      <c r="FHG48" s="75"/>
      <c r="FHU48" s="75"/>
      <c r="FII48" s="75"/>
      <c r="FIW48" s="75"/>
      <c r="FJK48" s="75"/>
      <c r="FJY48" s="75"/>
      <c r="FKM48" s="75"/>
      <c r="FLA48" s="75"/>
      <c r="FLO48" s="75"/>
      <c r="FMC48" s="75"/>
      <c r="FMQ48" s="75"/>
      <c r="FNE48" s="75"/>
      <c r="FNS48" s="75"/>
      <c r="FOG48" s="75"/>
      <c r="FOU48" s="75"/>
      <c r="FPI48" s="75"/>
      <c r="FPW48" s="75"/>
      <c r="FQK48" s="75"/>
      <c r="FQY48" s="75"/>
      <c r="FRM48" s="75"/>
      <c r="FSA48" s="75"/>
      <c r="FSO48" s="75"/>
      <c r="FTC48" s="75"/>
      <c r="FTQ48" s="75"/>
      <c r="FUE48" s="75"/>
      <c r="FUS48" s="75"/>
      <c r="FVG48" s="75"/>
      <c r="FVU48" s="75"/>
      <c r="FWI48" s="75"/>
      <c r="FWW48" s="75"/>
      <c r="FXK48" s="75"/>
      <c r="FXY48" s="75"/>
      <c r="FYM48" s="75"/>
      <c r="FZA48" s="75"/>
      <c r="FZO48" s="75"/>
      <c r="GAC48" s="75"/>
      <c r="GAQ48" s="75"/>
      <c r="GBE48" s="75"/>
      <c r="GBS48" s="75"/>
      <c r="GCG48" s="75"/>
      <c r="GCU48" s="75"/>
      <c r="GDI48" s="75"/>
      <c r="GDW48" s="75"/>
      <c r="GEK48" s="75"/>
      <c r="GEY48" s="75"/>
      <c r="GFM48" s="75"/>
      <c r="GGA48" s="75"/>
      <c r="GGO48" s="75"/>
      <c r="GHC48" s="75"/>
      <c r="GHQ48" s="75"/>
      <c r="GIE48" s="75"/>
      <c r="GIS48" s="75"/>
      <c r="GJG48" s="75"/>
      <c r="GJU48" s="75"/>
      <c r="GKI48" s="75"/>
      <c r="GKW48" s="75"/>
      <c r="GLK48" s="75"/>
      <c r="GLY48" s="75"/>
      <c r="GMM48" s="75"/>
      <c r="GNA48" s="75"/>
      <c r="GNO48" s="75"/>
      <c r="GOC48" s="75"/>
      <c r="GOQ48" s="75"/>
      <c r="GPE48" s="75"/>
      <c r="GPS48" s="75"/>
      <c r="GQG48" s="75"/>
      <c r="GQU48" s="75"/>
      <c r="GRI48" s="75"/>
      <c r="GRW48" s="75"/>
      <c r="GSK48" s="75"/>
      <c r="GSY48" s="75"/>
      <c r="GTM48" s="75"/>
      <c r="GUA48" s="75"/>
      <c r="GUO48" s="75"/>
      <c r="GVC48" s="75"/>
      <c r="GVQ48" s="75"/>
      <c r="GWE48" s="75"/>
      <c r="GWS48" s="75"/>
      <c r="GXG48" s="75"/>
      <c r="GXU48" s="75"/>
      <c r="GYI48" s="75"/>
      <c r="GYW48" s="75"/>
      <c r="GZK48" s="75"/>
      <c r="GZY48" s="75"/>
      <c r="HAM48" s="75"/>
      <c r="HBA48" s="75"/>
      <c r="HBO48" s="75"/>
      <c r="HCC48" s="75"/>
      <c r="HCQ48" s="75"/>
      <c r="HDE48" s="75"/>
      <c r="HDS48" s="75"/>
      <c r="HEG48" s="75"/>
      <c r="HEU48" s="75"/>
      <c r="HFI48" s="75"/>
      <c r="HFW48" s="75"/>
      <c r="HGK48" s="75"/>
      <c r="HGY48" s="75"/>
      <c r="HHM48" s="75"/>
      <c r="HIA48" s="75"/>
      <c r="HIO48" s="75"/>
      <c r="HJC48" s="75"/>
      <c r="HJQ48" s="75"/>
      <c r="HKE48" s="75"/>
      <c r="HKS48" s="75"/>
      <c r="HLG48" s="75"/>
      <c r="HLU48" s="75"/>
      <c r="HMI48" s="75"/>
      <c r="HMW48" s="75"/>
      <c r="HNK48" s="75"/>
      <c r="HNY48" s="75"/>
      <c r="HOM48" s="75"/>
      <c r="HPA48" s="75"/>
      <c r="HPO48" s="75"/>
      <c r="HQC48" s="75"/>
      <c r="HQQ48" s="75"/>
      <c r="HRE48" s="75"/>
      <c r="HRS48" s="75"/>
      <c r="HSG48" s="75"/>
      <c r="HSU48" s="75"/>
      <c r="HTI48" s="75"/>
      <c r="HTW48" s="75"/>
      <c r="HUK48" s="75"/>
      <c r="HUY48" s="75"/>
      <c r="HVM48" s="75"/>
      <c r="HWA48" s="75"/>
      <c r="HWO48" s="75"/>
      <c r="HXC48" s="75"/>
      <c r="HXQ48" s="75"/>
      <c r="HYE48" s="75"/>
      <c r="HYS48" s="75"/>
      <c r="HZG48" s="75"/>
      <c r="HZU48" s="75"/>
      <c r="IAI48" s="75"/>
      <c r="IAW48" s="75"/>
      <c r="IBK48" s="75"/>
      <c r="IBY48" s="75"/>
      <c r="ICM48" s="75"/>
      <c r="IDA48" s="75"/>
      <c r="IDO48" s="75"/>
      <c r="IEC48" s="75"/>
      <c r="IEQ48" s="75"/>
      <c r="IFE48" s="75"/>
      <c r="IFS48" s="75"/>
      <c r="IGG48" s="75"/>
      <c r="IGU48" s="75"/>
      <c r="IHI48" s="75"/>
      <c r="IHW48" s="75"/>
      <c r="IIK48" s="75"/>
      <c r="IIY48" s="75"/>
      <c r="IJM48" s="75"/>
      <c r="IKA48" s="75"/>
      <c r="IKO48" s="75"/>
      <c r="ILC48" s="75"/>
      <c r="ILQ48" s="75"/>
      <c r="IME48" s="75"/>
      <c r="IMS48" s="75"/>
      <c r="ING48" s="75"/>
      <c r="INU48" s="75"/>
      <c r="IOI48" s="75"/>
      <c r="IOW48" s="75"/>
      <c r="IPK48" s="75"/>
      <c r="IPY48" s="75"/>
      <c r="IQM48" s="75"/>
      <c r="IRA48" s="75"/>
      <c r="IRO48" s="75"/>
      <c r="ISC48" s="75"/>
      <c r="ISQ48" s="75"/>
      <c r="ITE48" s="75"/>
      <c r="ITS48" s="75"/>
      <c r="IUG48" s="75"/>
      <c r="IUU48" s="75"/>
      <c r="IVI48" s="75"/>
      <c r="IVW48" s="75"/>
      <c r="IWK48" s="75"/>
      <c r="IWY48" s="75"/>
      <c r="IXM48" s="75"/>
      <c r="IYA48" s="75"/>
      <c r="IYO48" s="75"/>
      <c r="IZC48" s="75"/>
      <c r="IZQ48" s="75"/>
      <c r="JAE48" s="75"/>
      <c r="JAS48" s="75"/>
      <c r="JBG48" s="75"/>
      <c r="JBU48" s="75"/>
      <c r="JCI48" s="75"/>
      <c r="JCW48" s="75"/>
      <c r="JDK48" s="75"/>
      <c r="JDY48" s="75"/>
      <c r="JEM48" s="75"/>
      <c r="JFA48" s="75"/>
      <c r="JFO48" s="75"/>
      <c r="JGC48" s="75"/>
      <c r="JGQ48" s="75"/>
      <c r="JHE48" s="75"/>
      <c r="JHS48" s="75"/>
      <c r="JIG48" s="75"/>
      <c r="JIU48" s="75"/>
      <c r="JJI48" s="75"/>
      <c r="JJW48" s="75"/>
      <c r="JKK48" s="75"/>
      <c r="JKY48" s="75"/>
      <c r="JLM48" s="75"/>
      <c r="JMA48" s="75"/>
      <c r="JMO48" s="75"/>
      <c r="JNC48" s="75"/>
      <c r="JNQ48" s="75"/>
      <c r="JOE48" s="75"/>
      <c r="JOS48" s="75"/>
      <c r="JPG48" s="75"/>
      <c r="JPU48" s="75"/>
      <c r="JQI48" s="75"/>
      <c r="JQW48" s="75"/>
      <c r="JRK48" s="75"/>
      <c r="JRY48" s="75"/>
      <c r="JSM48" s="75"/>
      <c r="JTA48" s="75"/>
      <c r="JTO48" s="75"/>
      <c r="JUC48" s="75"/>
      <c r="JUQ48" s="75"/>
      <c r="JVE48" s="75"/>
      <c r="JVS48" s="75"/>
      <c r="JWG48" s="75"/>
      <c r="JWU48" s="75"/>
      <c r="JXI48" s="75"/>
      <c r="JXW48" s="75"/>
      <c r="JYK48" s="75"/>
      <c r="JYY48" s="75"/>
      <c r="JZM48" s="75"/>
      <c r="KAA48" s="75"/>
      <c r="KAO48" s="75"/>
      <c r="KBC48" s="75"/>
      <c r="KBQ48" s="75"/>
      <c r="KCE48" s="75"/>
      <c r="KCS48" s="75"/>
      <c r="KDG48" s="75"/>
      <c r="KDU48" s="75"/>
      <c r="KEI48" s="75"/>
      <c r="KEW48" s="75"/>
      <c r="KFK48" s="75"/>
      <c r="KFY48" s="75"/>
      <c r="KGM48" s="75"/>
      <c r="KHA48" s="75"/>
      <c r="KHO48" s="75"/>
      <c r="KIC48" s="75"/>
      <c r="KIQ48" s="75"/>
      <c r="KJE48" s="75"/>
      <c r="KJS48" s="75"/>
      <c r="KKG48" s="75"/>
      <c r="KKU48" s="75"/>
      <c r="KLI48" s="75"/>
      <c r="KLW48" s="75"/>
      <c r="KMK48" s="75"/>
      <c r="KMY48" s="75"/>
      <c r="KNM48" s="75"/>
      <c r="KOA48" s="75"/>
      <c r="KOO48" s="75"/>
      <c r="KPC48" s="75"/>
      <c r="KPQ48" s="75"/>
      <c r="KQE48" s="75"/>
      <c r="KQS48" s="75"/>
      <c r="KRG48" s="75"/>
      <c r="KRU48" s="75"/>
      <c r="KSI48" s="75"/>
      <c r="KSW48" s="75"/>
      <c r="KTK48" s="75"/>
      <c r="KTY48" s="75"/>
      <c r="KUM48" s="75"/>
      <c r="KVA48" s="75"/>
      <c r="KVO48" s="75"/>
      <c r="KWC48" s="75"/>
      <c r="KWQ48" s="75"/>
      <c r="KXE48" s="75"/>
      <c r="KXS48" s="75"/>
      <c r="KYG48" s="75"/>
      <c r="KYU48" s="75"/>
      <c r="KZI48" s="75"/>
      <c r="KZW48" s="75"/>
      <c r="LAK48" s="75"/>
      <c r="LAY48" s="75"/>
      <c r="LBM48" s="75"/>
      <c r="LCA48" s="75"/>
      <c r="LCO48" s="75"/>
      <c r="LDC48" s="75"/>
      <c r="LDQ48" s="75"/>
      <c r="LEE48" s="75"/>
      <c r="LES48" s="75"/>
      <c r="LFG48" s="75"/>
      <c r="LFU48" s="75"/>
      <c r="LGI48" s="75"/>
      <c r="LGW48" s="75"/>
      <c r="LHK48" s="75"/>
      <c r="LHY48" s="75"/>
      <c r="LIM48" s="75"/>
      <c r="LJA48" s="75"/>
      <c r="LJO48" s="75"/>
      <c r="LKC48" s="75"/>
      <c r="LKQ48" s="75"/>
      <c r="LLE48" s="75"/>
      <c r="LLS48" s="75"/>
      <c r="LMG48" s="75"/>
      <c r="LMU48" s="75"/>
      <c r="LNI48" s="75"/>
      <c r="LNW48" s="75"/>
      <c r="LOK48" s="75"/>
      <c r="LOY48" s="75"/>
      <c r="LPM48" s="75"/>
      <c r="LQA48" s="75"/>
      <c r="LQO48" s="75"/>
      <c r="LRC48" s="75"/>
      <c r="LRQ48" s="75"/>
      <c r="LSE48" s="75"/>
      <c r="LSS48" s="75"/>
      <c r="LTG48" s="75"/>
      <c r="LTU48" s="75"/>
      <c r="LUI48" s="75"/>
      <c r="LUW48" s="75"/>
      <c r="LVK48" s="75"/>
      <c r="LVY48" s="75"/>
      <c r="LWM48" s="75"/>
      <c r="LXA48" s="75"/>
      <c r="LXO48" s="75"/>
      <c r="LYC48" s="75"/>
      <c r="LYQ48" s="75"/>
      <c r="LZE48" s="75"/>
      <c r="LZS48" s="75"/>
      <c r="MAG48" s="75"/>
      <c r="MAU48" s="75"/>
      <c r="MBI48" s="75"/>
      <c r="MBW48" s="75"/>
      <c r="MCK48" s="75"/>
      <c r="MCY48" s="75"/>
      <c r="MDM48" s="75"/>
      <c r="MEA48" s="75"/>
      <c r="MEO48" s="75"/>
      <c r="MFC48" s="75"/>
      <c r="MFQ48" s="75"/>
      <c r="MGE48" s="75"/>
      <c r="MGS48" s="75"/>
      <c r="MHG48" s="75"/>
      <c r="MHU48" s="75"/>
      <c r="MII48" s="75"/>
      <c r="MIW48" s="75"/>
      <c r="MJK48" s="75"/>
      <c r="MJY48" s="75"/>
      <c r="MKM48" s="75"/>
      <c r="MLA48" s="75"/>
      <c r="MLO48" s="75"/>
      <c r="MMC48" s="75"/>
      <c r="MMQ48" s="75"/>
      <c r="MNE48" s="75"/>
      <c r="MNS48" s="75"/>
      <c r="MOG48" s="75"/>
      <c r="MOU48" s="75"/>
      <c r="MPI48" s="75"/>
      <c r="MPW48" s="75"/>
      <c r="MQK48" s="75"/>
      <c r="MQY48" s="75"/>
      <c r="MRM48" s="75"/>
      <c r="MSA48" s="75"/>
      <c r="MSO48" s="75"/>
      <c r="MTC48" s="75"/>
      <c r="MTQ48" s="75"/>
      <c r="MUE48" s="75"/>
      <c r="MUS48" s="75"/>
      <c r="MVG48" s="75"/>
      <c r="MVU48" s="75"/>
      <c r="MWI48" s="75"/>
      <c r="MWW48" s="75"/>
      <c r="MXK48" s="75"/>
      <c r="MXY48" s="75"/>
      <c r="MYM48" s="75"/>
      <c r="MZA48" s="75"/>
      <c r="MZO48" s="75"/>
      <c r="NAC48" s="75"/>
      <c r="NAQ48" s="75"/>
      <c r="NBE48" s="75"/>
      <c r="NBS48" s="75"/>
      <c r="NCG48" s="75"/>
      <c r="NCU48" s="75"/>
      <c r="NDI48" s="75"/>
      <c r="NDW48" s="75"/>
      <c r="NEK48" s="75"/>
      <c r="NEY48" s="75"/>
      <c r="NFM48" s="75"/>
      <c r="NGA48" s="75"/>
      <c r="NGO48" s="75"/>
      <c r="NHC48" s="75"/>
      <c r="NHQ48" s="75"/>
      <c r="NIE48" s="75"/>
      <c r="NIS48" s="75"/>
      <c r="NJG48" s="75"/>
      <c r="NJU48" s="75"/>
      <c r="NKI48" s="75"/>
      <c r="NKW48" s="75"/>
      <c r="NLK48" s="75"/>
      <c r="NLY48" s="75"/>
      <c r="NMM48" s="75"/>
      <c r="NNA48" s="75"/>
      <c r="NNO48" s="75"/>
      <c r="NOC48" s="75"/>
      <c r="NOQ48" s="75"/>
      <c r="NPE48" s="75"/>
      <c r="NPS48" s="75"/>
      <c r="NQG48" s="75"/>
      <c r="NQU48" s="75"/>
      <c r="NRI48" s="75"/>
      <c r="NRW48" s="75"/>
      <c r="NSK48" s="75"/>
      <c r="NSY48" s="75"/>
      <c r="NTM48" s="75"/>
      <c r="NUA48" s="75"/>
      <c r="NUO48" s="75"/>
      <c r="NVC48" s="75"/>
      <c r="NVQ48" s="75"/>
      <c r="NWE48" s="75"/>
      <c r="NWS48" s="75"/>
      <c r="NXG48" s="75"/>
      <c r="NXU48" s="75"/>
      <c r="NYI48" s="75"/>
      <c r="NYW48" s="75"/>
      <c r="NZK48" s="75"/>
      <c r="NZY48" s="75"/>
      <c r="OAM48" s="75"/>
      <c r="OBA48" s="75"/>
      <c r="OBO48" s="75"/>
      <c r="OCC48" s="75"/>
      <c r="OCQ48" s="75"/>
      <c r="ODE48" s="75"/>
      <c r="ODS48" s="75"/>
      <c r="OEG48" s="75"/>
      <c r="OEU48" s="75"/>
      <c r="OFI48" s="75"/>
      <c r="OFW48" s="75"/>
      <c r="OGK48" s="75"/>
      <c r="OGY48" s="75"/>
      <c r="OHM48" s="75"/>
      <c r="OIA48" s="75"/>
      <c r="OIO48" s="75"/>
      <c r="OJC48" s="75"/>
      <c r="OJQ48" s="75"/>
      <c r="OKE48" s="75"/>
      <c r="OKS48" s="75"/>
      <c r="OLG48" s="75"/>
      <c r="OLU48" s="75"/>
      <c r="OMI48" s="75"/>
      <c r="OMW48" s="75"/>
      <c r="ONK48" s="75"/>
      <c r="ONY48" s="75"/>
      <c r="OOM48" s="75"/>
      <c r="OPA48" s="75"/>
      <c r="OPO48" s="75"/>
      <c r="OQC48" s="75"/>
      <c r="OQQ48" s="75"/>
      <c r="ORE48" s="75"/>
      <c r="ORS48" s="75"/>
      <c r="OSG48" s="75"/>
      <c r="OSU48" s="75"/>
      <c r="OTI48" s="75"/>
      <c r="OTW48" s="75"/>
      <c r="OUK48" s="75"/>
      <c r="OUY48" s="75"/>
      <c r="OVM48" s="75"/>
      <c r="OWA48" s="75"/>
      <c r="OWO48" s="75"/>
      <c r="OXC48" s="75"/>
      <c r="OXQ48" s="75"/>
      <c r="OYE48" s="75"/>
      <c r="OYS48" s="75"/>
      <c r="OZG48" s="75"/>
      <c r="OZU48" s="75"/>
      <c r="PAI48" s="75"/>
      <c r="PAW48" s="75"/>
      <c r="PBK48" s="75"/>
      <c r="PBY48" s="75"/>
      <c r="PCM48" s="75"/>
      <c r="PDA48" s="75"/>
      <c r="PDO48" s="75"/>
      <c r="PEC48" s="75"/>
      <c r="PEQ48" s="75"/>
      <c r="PFE48" s="75"/>
      <c r="PFS48" s="75"/>
      <c r="PGG48" s="75"/>
      <c r="PGU48" s="75"/>
      <c r="PHI48" s="75"/>
      <c r="PHW48" s="75"/>
      <c r="PIK48" s="75"/>
      <c r="PIY48" s="75"/>
      <c r="PJM48" s="75"/>
      <c r="PKA48" s="75"/>
      <c r="PKO48" s="75"/>
      <c r="PLC48" s="75"/>
      <c r="PLQ48" s="75"/>
      <c r="PME48" s="75"/>
      <c r="PMS48" s="75"/>
      <c r="PNG48" s="75"/>
      <c r="PNU48" s="75"/>
      <c r="POI48" s="75"/>
      <c r="POW48" s="75"/>
      <c r="PPK48" s="75"/>
      <c r="PPY48" s="75"/>
      <c r="PQM48" s="75"/>
      <c r="PRA48" s="75"/>
      <c r="PRO48" s="75"/>
      <c r="PSC48" s="75"/>
      <c r="PSQ48" s="75"/>
      <c r="PTE48" s="75"/>
      <c r="PTS48" s="75"/>
      <c r="PUG48" s="75"/>
      <c r="PUU48" s="75"/>
      <c r="PVI48" s="75"/>
      <c r="PVW48" s="75"/>
      <c r="PWK48" s="75"/>
      <c r="PWY48" s="75"/>
      <c r="PXM48" s="75"/>
      <c r="PYA48" s="75"/>
      <c r="PYO48" s="75"/>
      <c r="PZC48" s="75"/>
      <c r="PZQ48" s="75"/>
      <c r="QAE48" s="75"/>
      <c r="QAS48" s="75"/>
      <c r="QBG48" s="75"/>
      <c r="QBU48" s="75"/>
      <c r="QCI48" s="75"/>
      <c r="QCW48" s="75"/>
      <c r="QDK48" s="75"/>
      <c r="QDY48" s="75"/>
      <c r="QEM48" s="75"/>
      <c r="QFA48" s="75"/>
      <c r="QFO48" s="75"/>
      <c r="QGC48" s="75"/>
      <c r="QGQ48" s="75"/>
      <c r="QHE48" s="75"/>
      <c r="QHS48" s="75"/>
      <c r="QIG48" s="75"/>
      <c r="QIU48" s="75"/>
      <c r="QJI48" s="75"/>
      <c r="QJW48" s="75"/>
      <c r="QKK48" s="75"/>
      <c r="QKY48" s="75"/>
      <c r="QLM48" s="75"/>
      <c r="QMA48" s="75"/>
      <c r="QMO48" s="75"/>
      <c r="QNC48" s="75"/>
      <c r="QNQ48" s="75"/>
      <c r="QOE48" s="75"/>
      <c r="QOS48" s="75"/>
      <c r="QPG48" s="75"/>
      <c r="QPU48" s="75"/>
      <c r="QQI48" s="75"/>
      <c r="QQW48" s="75"/>
      <c r="QRK48" s="75"/>
      <c r="QRY48" s="75"/>
      <c r="QSM48" s="75"/>
      <c r="QTA48" s="75"/>
      <c r="QTO48" s="75"/>
      <c r="QUC48" s="75"/>
      <c r="QUQ48" s="75"/>
      <c r="QVE48" s="75"/>
      <c r="QVS48" s="75"/>
      <c r="QWG48" s="75"/>
      <c r="QWU48" s="75"/>
      <c r="QXI48" s="75"/>
      <c r="QXW48" s="75"/>
      <c r="QYK48" s="75"/>
      <c r="QYY48" s="75"/>
      <c r="QZM48" s="75"/>
      <c r="RAA48" s="75"/>
      <c r="RAO48" s="75"/>
      <c r="RBC48" s="75"/>
      <c r="RBQ48" s="75"/>
      <c r="RCE48" s="75"/>
      <c r="RCS48" s="75"/>
      <c r="RDG48" s="75"/>
      <c r="RDU48" s="75"/>
      <c r="REI48" s="75"/>
      <c r="REW48" s="75"/>
      <c r="RFK48" s="75"/>
      <c r="RFY48" s="75"/>
      <c r="RGM48" s="75"/>
      <c r="RHA48" s="75"/>
      <c r="RHO48" s="75"/>
      <c r="RIC48" s="75"/>
      <c r="RIQ48" s="75"/>
      <c r="RJE48" s="75"/>
      <c r="RJS48" s="75"/>
      <c r="RKG48" s="75"/>
      <c r="RKU48" s="75"/>
      <c r="RLI48" s="75"/>
      <c r="RLW48" s="75"/>
      <c r="RMK48" s="75"/>
      <c r="RMY48" s="75"/>
      <c r="RNM48" s="75"/>
      <c r="ROA48" s="75"/>
      <c r="ROO48" s="75"/>
      <c r="RPC48" s="75"/>
      <c r="RPQ48" s="75"/>
      <c r="RQE48" s="75"/>
      <c r="RQS48" s="75"/>
      <c r="RRG48" s="75"/>
      <c r="RRU48" s="75"/>
      <c r="RSI48" s="75"/>
      <c r="RSW48" s="75"/>
      <c r="RTK48" s="75"/>
      <c r="RTY48" s="75"/>
      <c r="RUM48" s="75"/>
      <c r="RVA48" s="75"/>
      <c r="RVO48" s="75"/>
      <c r="RWC48" s="75"/>
      <c r="RWQ48" s="75"/>
      <c r="RXE48" s="75"/>
      <c r="RXS48" s="75"/>
      <c r="RYG48" s="75"/>
      <c r="RYU48" s="75"/>
      <c r="RZI48" s="75"/>
      <c r="RZW48" s="75"/>
      <c r="SAK48" s="75"/>
      <c r="SAY48" s="75"/>
      <c r="SBM48" s="75"/>
      <c r="SCA48" s="75"/>
      <c r="SCO48" s="75"/>
      <c r="SDC48" s="75"/>
      <c r="SDQ48" s="75"/>
      <c r="SEE48" s="75"/>
      <c r="SES48" s="75"/>
      <c r="SFG48" s="75"/>
      <c r="SFU48" s="75"/>
      <c r="SGI48" s="75"/>
      <c r="SGW48" s="75"/>
      <c r="SHK48" s="75"/>
      <c r="SHY48" s="75"/>
      <c r="SIM48" s="75"/>
      <c r="SJA48" s="75"/>
      <c r="SJO48" s="75"/>
      <c r="SKC48" s="75"/>
      <c r="SKQ48" s="75"/>
      <c r="SLE48" s="75"/>
      <c r="SLS48" s="75"/>
      <c r="SMG48" s="75"/>
      <c r="SMU48" s="75"/>
      <c r="SNI48" s="75"/>
      <c r="SNW48" s="75"/>
      <c r="SOK48" s="75"/>
      <c r="SOY48" s="75"/>
      <c r="SPM48" s="75"/>
      <c r="SQA48" s="75"/>
      <c r="SQO48" s="75"/>
      <c r="SRC48" s="75"/>
      <c r="SRQ48" s="75"/>
      <c r="SSE48" s="75"/>
      <c r="SSS48" s="75"/>
      <c r="STG48" s="75"/>
      <c r="STU48" s="75"/>
      <c r="SUI48" s="75"/>
      <c r="SUW48" s="75"/>
      <c r="SVK48" s="75"/>
      <c r="SVY48" s="75"/>
      <c r="SWM48" s="75"/>
      <c r="SXA48" s="75"/>
      <c r="SXO48" s="75"/>
      <c r="SYC48" s="75"/>
      <c r="SYQ48" s="75"/>
      <c r="SZE48" s="75"/>
      <c r="SZS48" s="75"/>
      <c r="TAG48" s="75"/>
      <c r="TAU48" s="75"/>
      <c r="TBI48" s="75"/>
      <c r="TBW48" s="75"/>
      <c r="TCK48" s="75"/>
      <c r="TCY48" s="75"/>
      <c r="TDM48" s="75"/>
      <c r="TEA48" s="75"/>
      <c r="TEO48" s="75"/>
      <c r="TFC48" s="75"/>
      <c r="TFQ48" s="75"/>
      <c r="TGE48" s="75"/>
      <c r="TGS48" s="75"/>
      <c r="THG48" s="75"/>
      <c r="THU48" s="75"/>
      <c r="TII48" s="75"/>
      <c r="TIW48" s="75"/>
      <c r="TJK48" s="75"/>
      <c r="TJY48" s="75"/>
      <c r="TKM48" s="75"/>
      <c r="TLA48" s="75"/>
      <c r="TLO48" s="75"/>
      <c r="TMC48" s="75"/>
      <c r="TMQ48" s="75"/>
      <c r="TNE48" s="75"/>
      <c r="TNS48" s="75"/>
      <c r="TOG48" s="75"/>
      <c r="TOU48" s="75"/>
      <c r="TPI48" s="75"/>
      <c r="TPW48" s="75"/>
      <c r="TQK48" s="75"/>
      <c r="TQY48" s="75"/>
      <c r="TRM48" s="75"/>
      <c r="TSA48" s="75"/>
      <c r="TSO48" s="75"/>
      <c r="TTC48" s="75"/>
      <c r="TTQ48" s="75"/>
      <c r="TUE48" s="75"/>
      <c r="TUS48" s="75"/>
      <c r="TVG48" s="75"/>
      <c r="TVU48" s="75"/>
      <c r="TWI48" s="75"/>
      <c r="TWW48" s="75"/>
      <c r="TXK48" s="75"/>
      <c r="TXY48" s="75"/>
      <c r="TYM48" s="75"/>
      <c r="TZA48" s="75"/>
      <c r="TZO48" s="75"/>
      <c r="UAC48" s="75"/>
      <c r="UAQ48" s="75"/>
      <c r="UBE48" s="75"/>
      <c r="UBS48" s="75"/>
      <c r="UCG48" s="75"/>
      <c r="UCU48" s="75"/>
      <c r="UDI48" s="75"/>
      <c r="UDW48" s="75"/>
      <c r="UEK48" s="75"/>
      <c r="UEY48" s="75"/>
      <c r="UFM48" s="75"/>
      <c r="UGA48" s="75"/>
      <c r="UGO48" s="75"/>
      <c r="UHC48" s="75"/>
      <c r="UHQ48" s="75"/>
      <c r="UIE48" s="75"/>
      <c r="UIS48" s="75"/>
      <c r="UJG48" s="75"/>
      <c r="UJU48" s="75"/>
      <c r="UKI48" s="75"/>
      <c r="UKW48" s="75"/>
      <c r="ULK48" s="75"/>
      <c r="ULY48" s="75"/>
      <c r="UMM48" s="75"/>
      <c r="UNA48" s="75"/>
      <c r="UNO48" s="75"/>
      <c r="UOC48" s="75"/>
      <c r="UOQ48" s="75"/>
      <c r="UPE48" s="75"/>
      <c r="UPS48" s="75"/>
      <c r="UQG48" s="75"/>
      <c r="UQU48" s="75"/>
      <c r="URI48" s="75"/>
      <c r="URW48" s="75"/>
      <c r="USK48" s="75"/>
      <c r="USY48" s="75"/>
      <c r="UTM48" s="75"/>
      <c r="UUA48" s="75"/>
      <c r="UUO48" s="75"/>
      <c r="UVC48" s="75"/>
      <c r="UVQ48" s="75"/>
      <c r="UWE48" s="75"/>
      <c r="UWS48" s="75"/>
      <c r="UXG48" s="75"/>
      <c r="UXU48" s="75"/>
      <c r="UYI48" s="75"/>
      <c r="UYW48" s="75"/>
      <c r="UZK48" s="75"/>
      <c r="UZY48" s="75"/>
      <c r="VAM48" s="75"/>
      <c r="VBA48" s="75"/>
      <c r="VBO48" s="75"/>
      <c r="VCC48" s="75"/>
      <c r="VCQ48" s="75"/>
      <c r="VDE48" s="75"/>
      <c r="VDS48" s="75"/>
      <c r="VEG48" s="75"/>
      <c r="VEU48" s="75"/>
      <c r="VFI48" s="75"/>
      <c r="VFW48" s="75"/>
      <c r="VGK48" s="75"/>
      <c r="VGY48" s="75"/>
      <c r="VHM48" s="75"/>
      <c r="VIA48" s="75"/>
      <c r="VIO48" s="75"/>
      <c r="VJC48" s="75"/>
      <c r="VJQ48" s="75"/>
      <c r="VKE48" s="75"/>
      <c r="VKS48" s="75"/>
      <c r="VLG48" s="75"/>
      <c r="VLU48" s="75"/>
      <c r="VMI48" s="75"/>
      <c r="VMW48" s="75"/>
      <c r="VNK48" s="75"/>
      <c r="VNY48" s="75"/>
      <c r="VOM48" s="75"/>
      <c r="VPA48" s="75"/>
      <c r="VPO48" s="75"/>
      <c r="VQC48" s="75"/>
      <c r="VQQ48" s="75"/>
      <c r="VRE48" s="75"/>
      <c r="VRS48" s="75"/>
      <c r="VSG48" s="75"/>
      <c r="VSU48" s="75"/>
      <c r="VTI48" s="75"/>
      <c r="VTW48" s="75"/>
      <c r="VUK48" s="75"/>
      <c r="VUY48" s="75"/>
      <c r="VVM48" s="75"/>
      <c r="VWA48" s="75"/>
      <c r="VWO48" s="75"/>
      <c r="VXC48" s="75"/>
      <c r="VXQ48" s="75"/>
      <c r="VYE48" s="75"/>
      <c r="VYS48" s="75"/>
      <c r="VZG48" s="75"/>
      <c r="VZU48" s="75"/>
      <c r="WAI48" s="75"/>
      <c r="WAW48" s="75"/>
      <c r="WBK48" s="75"/>
      <c r="WBY48" s="75"/>
      <c r="WCM48" s="75"/>
      <c r="WDA48" s="75"/>
      <c r="WDO48" s="75"/>
      <c r="WEC48" s="75"/>
      <c r="WEQ48" s="75"/>
      <c r="WFE48" s="75"/>
      <c r="WFS48" s="75"/>
      <c r="WGG48" s="75"/>
      <c r="WGU48" s="75"/>
      <c r="WHI48" s="75"/>
      <c r="WHW48" s="75"/>
      <c r="WIK48" s="75"/>
      <c r="WIY48" s="75"/>
      <c r="WJM48" s="75"/>
      <c r="WKA48" s="75"/>
      <c r="WKO48" s="75"/>
      <c r="WLC48" s="75"/>
      <c r="WLQ48" s="75"/>
      <c r="WME48" s="75"/>
      <c r="WMS48" s="75"/>
      <c r="WNG48" s="75"/>
      <c r="WNU48" s="75"/>
      <c r="WOI48" s="75"/>
      <c r="WOW48" s="75"/>
      <c r="WPK48" s="75"/>
      <c r="WPY48" s="75"/>
      <c r="WQM48" s="75"/>
      <c r="WRA48" s="75"/>
      <c r="WRO48" s="75"/>
      <c r="WSC48" s="75"/>
      <c r="WSQ48" s="75"/>
      <c r="WTE48" s="75"/>
      <c r="WTS48" s="75"/>
      <c r="WUG48" s="75"/>
      <c r="WUU48" s="75"/>
      <c r="WVI48" s="75"/>
      <c r="WVW48" s="75"/>
      <c r="WWK48" s="75"/>
      <c r="WWY48" s="75"/>
      <c r="WXM48" s="75"/>
      <c r="WYA48" s="75"/>
      <c r="WYO48" s="75"/>
      <c r="WZC48" s="75"/>
      <c r="WZQ48" s="75"/>
      <c r="XAE48" s="75"/>
      <c r="XAS48" s="75"/>
      <c r="XBG48" s="75"/>
      <c r="XBU48" s="75"/>
      <c r="XCI48" s="75"/>
      <c r="XCW48" s="75"/>
      <c r="XDK48" s="75"/>
      <c r="XDY48" s="75"/>
      <c r="XEM48" s="75"/>
      <c r="XFA48" s="75"/>
    </row>
    <row r="49" spans="1:1023 1037:2045 2059:3067 3081:4089 4103:5111 5125:6133 6147:7155 7169:8191 8205:9213 9227:10235 10249:11257 11271:12279 12293:13301 13315:14323 14337:15359 15373:16381" s="74" customFormat="1" x14ac:dyDescent="0.2">
      <c r="A49" s="163" t="s">
        <v>58</v>
      </c>
      <c r="B49" s="88">
        <f>'Canola Oil Trade'!C33</f>
        <v>3179.5253888162115</v>
      </c>
      <c r="C49" s="88">
        <f>'Canola Oil Trade'!D33</f>
        <v>3542.6145263876865</v>
      </c>
      <c r="D49" s="88">
        <f>'Canola Oil Trade'!E33</f>
        <v>4033.4386123129293</v>
      </c>
      <c r="E49" s="88">
        <f>'Canola Oil Trade'!F33</f>
        <v>3941.3311724785658</v>
      </c>
      <c r="F49" s="88">
        <f>'Canola Oil Trade'!G33</f>
        <v>4334.1540570351945</v>
      </c>
      <c r="G49" s="88">
        <f>'Canola Oil Trade'!H33</f>
        <v>4678.8766277287341</v>
      </c>
      <c r="H49" s="88">
        <f>'Canola Oil Trade'!I33</f>
        <v>3799.6645374446657</v>
      </c>
      <c r="I49" s="88">
        <f>'Canola Oil Trade'!J33</f>
        <v>3407.6779177970016</v>
      </c>
      <c r="J49" s="88">
        <f>'Canola Oil Trade'!K33</f>
        <v>4477.7381083604232</v>
      </c>
      <c r="K49" s="88">
        <f>'Canola Oil Trade'!L33</f>
        <v>4379.621674328665</v>
      </c>
      <c r="L49" s="88">
        <f>'Canola Oil Trade'!M33</f>
        <v>5475.6426588626282</v>
      </c>
      <c r="M49" s="88">
        <f>'Canola Oil Trade'!N33</f>
        <v>6129.9547129541916</v>
      </c>
      <c r="N49" s="88">
        <f>'Canola Oil Trade'!O33</f>
        <v>7213.3160203122707</v>
      </c>
      <c r="O49" s="88">
        <f>'Canola Oil Trade'!P33</f>
        <v>7810.0372260548293</v>
      </c>
      <c r="P49" s="88">
        <f>'Canola Oil Trade'!Q33</f>
        <v>8351.2118113601809</v>
      </c>
      <c r="Q49" s="88">
        <f>'Canola Oil Trade'!R33</f>
        <v>10780.143124988987</v>
      </c>
      <c r="R49" s="88">
        <f>'Canola Oil Trade'!S33</f>
        <v>11815.732400209476</v>
      </c>
      <c r="S49" s="88">
        <f>'Canola Oil Trade'!T33</f>
        <v>10493.43172832776</v>
      </c>
      <c r="T49" s="88">
        <f>'Canola Oil Trade'!U33</f>
        <v>12091.903477667756</v>
      </c>
      <c r="U49" s="88">
        <f>'Canola Oil Trade'!V33</f>
        <v>12890.535627818788</v>
      </c>
      <c r="V49" s="88">
        <f>'Canola Oil Trade'!W33</f>
        <v>14136.472955469895</v>
      </c>
      <c r="W49" s="88">
        <f>'Canola Oil Trade'!X33</f>
        <v>15336.930664400601</v>
      </c>
      <c r="X49" s="88">
        <f>'Canola Oil Trade'!Y33</f>
        <v>15700.157672867257</v>
      </c>
      <c r="Y49" s="88">
        <f>'Canola Oil Trade'!Z33</f>
        <v>14800.824097003755</v>
      </c>
      <c r="Z49" s="88">
        <f>'Canola Oil Trade'!AA33</f>
        <v>15923.962720616186</v>
      </c>
      <c r="AA49" s="88">
        <f>'Canola Oil Trade'!AB33</f>
        <v>15423.0638625343</v>
      </c>
      <c r="AB49" s="88">
        <f>'Canola Oil Trade'!AC33</f>
        <v>13509.625967988373</v>
      </c>
      <c r="AC49" s="164">
        <f>'Canola Oil Trade'!AD33</f>
        <v>17830.346252376945</v>
      </c>
      <c r="AD49" s="164">
        <f>'Canola Oil Trade'!AE33</f>
        <v>20404.657065578893</v>
      </c>
      <c r="AE49" s="164">
        <f>'Canola Oil Trade'!AF33</f>
        <v>19343.67810236046</v>
      </c>
      <c r="AF49" s="164">
        <f>'Canola Oil Trade'!AG33</f>
        <v>18160.489783818492</v>
      </c>
      <c r="AG49" s="164">
        <f>'Canola Oil Trade'!AH33</f>
        <v>19101.362938478815</v>
      </c>
      <c r="AH49" s="164">
        <f>'Canola Oil Trade'!AI33</f>
        <v>19901.415933188819</v>
      </c>
      <c r="AI49" s="164">
        <f>'Canola Oil Trade'!AJ33</f>
        <v>20639.882675579734</v>
      </c>
      <c r="AJ49" s="164">
        <f>'Canola Oil Trade'!AK33</f>
        <v>21950.672542121425</v>
      </c>
      <c r="AK49" s="164">
        <f>'Canola Oil Trade'!AL33</f>
        <v>22690.507487904993</v>
      </c>
      <c r="AL49" s="164">
        <f>'Canola Oil Trade'!AM33</f>
        <v>24950.485133097529</v>
      </c>
      <c r="AM49" s="164">
        <f>'Canola Oil Trade'!AN33</f>
        <v>25814.149112401265</v>
      </c>
      <c r="AN49" s="164">
        <f>'Canola Oil Trade'!AO33</f>
        <v>26099.32374224352</v>
      </c>
      <c r="AO49" s="164">
        <f>'Canola Oil Trade'!AP33</f>
        <v>26916.5150043699</v>
      </c>
      <c r="AP49" s="164">
        <f>'Canola Oil Trade'!AQ33</f>
        <v>25347.798126251928</v>
      </c>
      <c r="AQ49" s="164">
        <f>'Canola Oil Trade'!AR33</f>
        <v>0</v>
      </c>
      <c r="AR49" s="164">
        <f>'Canola Oil Trade'!AS33</f>
        <v>0</v>
      </c>
      <c r="AS49" s="164">
        <f>'Canola Oil Trade'!AT33</f>
        <v>0</v>
      </c>
      <c r="AT49" s="164">
        <f>'Canola Oil Trade'!AU33</f>
        <v>0</v>
      </c>
      <c r="AU49" s="164">
        <f>'Canola Oil Trade'!AV33</f>
        <v>0</v>
      </c>
      <c r="AV49" s="164">
        <f>'Canola Oil Trade'!AW33</f>
        <v>0</v>
      </c>
      <c r="AW49" s="164">
        <f>'Canola Oil Trade'!AX33</f>
        <v>0</v>
      </c>
      <c r="AX49" s="164">
        <f>'Canola Oil Trade'!AY33</f>
        <v>0</v>
      </c>
      <c r="AY49" s="164">
        <f>'Canola Oil Trade'!AZ33</f>
        <v>0</v>
      </c>
      <c r="AZ49" s="164">
        <f>'Canola Oil Trade'!BA33</f>
        <v>0</v>
      </c>
      <c r="BA49" s="164">
        <f>'Canola Oil Trade'!BB33</f>
        <v>0</v>
      </c>
      <c r="BB49" s="164">
        <f>'Canola Oil Trade'!BC33</f>
        <v>0</v>
      </c>
      <c r="BC49" s="164">
        <f>'Canola Oil Trade'!BD33</f>
        <v>0</v>
      </c>
      <c r="BD49" s="164">
        <f>'Canola Oil Trade'!BE33</f>
        <v>0</v>
      </c>
      <c r="BE49" s="164">
        <f>'Canola Oil Trade'!BF33</f>
        <v>0</v>
      </c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Y49" s="75"/>
      <c r="FM49" s="75"/>
      <c r="GA49" s="75"/>
      <c r="GO49" s="75"/>
      <c r="HC49" s="75"/>
      <c r="HQ49" s="75"/>
      <c r="IE49" s="75"/>
      <c r="IS49" s="75"/>
      <c r="JG49" s="75"/>
      <c r="JU49" s="75"/>
      <c r="KI49" s="75"/>
      <c r="KW49" s="75"/>
      <c r="LK49" s="75"/>
      <c r="LY49" s="75"/>
      <c r="MM49" s="75"/>
      <c r="NA49" s="75"/>
      <c r="NO49" s="75"/>
      <c r="OC49" s="75"/>
      <c r="OQ49" s="75"/>
      <c r="PE49" s="75"/>
      <c r="PS49" s="75"/>
      <c r="QG49" s="75"/>
      <c r="QU49" s="75"/>
      <c r="RI49" s="75"/>
      <c r="RW49" s="75"/>
      <c r="SK49" s="75"/>
      <c r="SY49" s="75"/>
      <c r="TM49" s="75"/>
      <c r="UA49" s="75"/>
      <c r="UO49" s="75"/>
      <c r="VC49" s="75"/>
      <c r="VQ49" s="75"/>
      <c r="WE49" s="75"/>
      <c r="WS49" s="75"/>
      <c r="XG49" s="75"/>
      <c r="XU49" s="75"/>
      <c r="YI49" s="75"/>
      <c r="YW49" s="75"/>
      <c r="ZK49" s="75"/>
      <c r="ZY49" s="75"/>
      <c r="AAM49" s="75"/>
      <c r="ABA49" s="75"/>
      <c r="ABO49" s="75"/>
      <c r="ACC49" s="75"/>
      <c r="ACQ49" s="75"/>
      <c r="ADE49" s="75"/>
      <c r="ADS49" s="75"/>
      <c r="AEG49" s="75"/>
      <c r="AEU49" s="75"/>
      <c r="AFI49" s="75"/>
      <c r="AFW49" s="75"/>
      <c r="AGK49" s="75"/>
      <c r="AGY49" s="75"/>
      <c r="AHM49" s="75"/>
      <c r="AIA49" s="75"/>
      <c r="AIO49" s="75"/>
      <c r="AJC49" s="75"/>
      <c r="AJQ49" s="75"/>
      <c r="AKE49" s="75"/>
      <c r="AKS49" s="75"/>
      <c r="ALG49" s="75"/>
      <c r="ALU49" s="75"/>
      <c r="AMI49" s="75"/>
      <c r="AMW49" s="75"/>
      <c r="ANK49" s="75"/>
      <c r="ANY49" s="75"/>
      <c r="AOM49" s="75"/>
      <c r="APA49" s="75"/>
      <c r="APO49" s="75"/>
      <c r="AQC49" s="75"/>
      <c r="AQQ49" s="75"/>
      <c r="ARE49" s="75"/>
      <c r="ARS49" s="75"/>
      <c r="ASG49" s="75"/>
      <c r="ASU49" s="75"/>
      <c r="ATI49" s="75"/>
      <c r="ATW49" s="75"/>
      <c r="AUK49" s="75"/>
      <c r="AUY49" s="75"/>
      <c r="AVM49" s="75"/>
      <c r="AWA49" s="75"/>
      <c r="AWO49" s="75"/>
      <c r="AXC49" s="75"/>
      <c r="AXQ49" s="75"/>
      <c r="AYE49" s="75"/>
      <c r="AYS49" s="75"/>
      <c r="AZG49" s="75"/>
      <c r="AZU49" s="75"/>
      <c r="BAI49" s="75"/>
      <c r="BAW49" s="75"/>
      <c r="BBK49" s="75"/>
      <c r="BBY49" s="75"/>
      <c r="BCM49" s="75"/>
      <c r="BDA49" s="75"/>
      <c r="BDO49" s="75"/>
      <c r="BEC49" s="75"/>
      <c r="BEQ49" s="75"/>
      <c r="BFE49" s="75"/>
      <c r="BFS49" s="75"/>
      <c r="BGG49" s="75"/>
      <c r="BGU49" s="75"/>
      <c r="BHI49" s="75"/>
      <c r="BHW49" s="75"/>
      <c r="BIK49" s="75"/>
      <c r="BIY49" s="75"/>
      <c r="BJM49" s="75"/>
      <c r="BKA49" s="75"/>
      <c r="BKO49" s="75"/>
      <c r="BLC49" s="75"/>
      <c r="BLQ49" s="75"/>
      <c r="BME49" s="75"/>
      <c r="BMS49" s="75"/>
      <c r="BNG49" s="75"/>
      <c r="BNU49" s="75"/>
      <c r="BOI49" s="75"/>
      <c r="BOW49" s="75"/>
      <c r="BPK49" s="75"/>
      <c r="BPY49" s="75"/>
      <c r="BQM49" s="75"/>
      <c r="BRA49" s="75"/>
      <c r="BRO49" s="75"/>
      <c r="BSC49" s="75"/>
      <c r="BSQ49" s="75"/>
      <c r="BTE49" s="75"/>
      <c r="BTS49" s="75"/>
      <c r="BUG49" s="75"/>
      <c r="BUU49" s="75"/>
      <c r="BVI49" s="75"/>
      <c r="BVW49" s="75"/>
      <c r="BWK49" s="75"/>
      <c r="BWY49" s="75"/>
      <c r="BXM49" s="75"/>
      <c r="BYA49" s="75"/>
      <c r="BYO49" s="75"/>
      <c r="BZC49" s="75"/>
      <c r="BZQ49" s="75"/>
      <c r="CAE49" s="75"/>
      <c r="CAS49" s="75"/>
      <c r="CBG49" s="75"/>
      <c r="CBU49" s="75"/>
      <c r="CCI49" s="75"/>
      <c r="CCW49" s="75"/>
      <c r="CDK49" s="75"/>
      <c r="CDY49" s="75"/>
      <c r="CEM49" s="75"/>
      <c r="CFA49" s="75"/>
      <c r="CFO49" s="75"/>
      <c r="CGC49" s="75"/>
      <c r="CGQ49" s="75"/>
      <c r="CHE49" s="75"/>
      <c r="CHS49" s="75"/>
      <c r="CIG49" s="75"/>
      <c r="CIU49" s="75"/>
      <c r="CJI49" s="75"/>
      <c r="CJW49" s="75"/>
      <c r="CKK49" s="75"/>
      <c r="CKY49" s="75"/>
      <c r="CLM49" s="75"/>
      <c r="CMA49" s="75"/>
      <c r="CMO49" s="75"/>
      <c r="CNC49" s="75"/>
      <c r="CNQ49" s="75"/>
      <c r="COE49" s="75"/>
      <c r="COS49" s="75"/>
      <c r="CPG49" s="75"/>
      <c r="CPU49" s="75"/>
      <c r="CQI49" s="75"/>
      <c r="CQW49" s="75"/>
      <c r="CRK49" s="75"/>
      <c r="CRY49" s="75"/>
      <c r="CSM49" s="75"/>
      <c r="CTA49" s="75"/>
      <c r="CTO49" s="75"/>
      <c r="CUC49" s="75"/>
      <c r="CUQ49" s="75"/>
      <c r="CVE49" s="75"/>
      <c r="CVS49" s="75"/>
      <c r="CWG49" s="75"/>
      <c r="CWU49" s="75"/>
      <c r="CXI49" s="75"/>
      <c r="CXW49" s="75"/>
      <c r="CYK49" s="75"/>
      <c r="CYY49" s="75"/>
      <c r="CZM49" s="75"/>
      <c r="DAA49" s="75"/>
      <c r="DAO49" s="75"/>
      <c r="DBC49" s="75"/>
      <c r="DBQ49" s="75"/>
      <c r="DCE49" s="75"/>
      <c r="DCS49" s="75"/>
      <c r="DDG49" s="75"/>
      <c r="DDU49" s="75"/>
      <c r="DEI49" s="75"/>
      <c r="DEW49" s="75"/>
      <c r="DFK49" s="75"/>
      <c r="DFY49" s="75"/>
      <c r="DGM49" s="75"/>
      <c r="DHA49" s="75"/>
      <c r="DHO49" s="75"/>
      <c r="DIC49" s="75"/>
      <c r="DIQ49" s="75"/>
      <c r="DJE49" s="75"/>
      <c r="DJS49" s="75"/>
      <c r="DKG49" s="75"/>
      <c r="DKU49" s="75"/>
      <c r="DLI49" s="75"/>
      <c r="DLW49" s="75"/>
      <c r="DMK49" s="75"/>
      <c r="DMY49" s="75"/>
      <c r="DNM49" s="75"/>
      <c r="DOA49" s="75"/>
      <c r="DOO49" s="75"/>
      <c r="DPC49" s="75"/>
      <c r="DPQ49" s="75"/>
      <c r="DQE49" s="75"/>
      <c r="DQS49" s="75"/>
      <c r="DRG49" s="75"/>
      <c r="DRU49" s="75"/>
      <c r="DSI49" s="75"/>
      <c r="DSW49" s="75"/>
      <c r="DTK49" s="75"/>
      <c r="DTY49" s="75"/>
      <c r="DUM49" s="75"/>
      <c r="DVA49" s="75"/>
      <c r="DVO49" s="75"/>
      <c r="DWC49" s="75"/>
      <c r="DWQ49" s="75"/>
      <c r="DXE49" s="75"/>
      <c r="DXS49" s="75"/>
      <c r="DYG49" s="75"/>
      <c r="DYU49" s="75"/>
      <c r="DZI49" s="75"/>
      <c r="DZW49" s="75"/>
      <c r="EAK49" s="75"/>
      <c r="EAY49" s="75"/>
      <c r="EBM49" s="75"/>
      <c r="ECA49" s="75"/>
      <c r="ECO49" s="75"/>
      <c r="EDC49" s="75"/>
      <c r="EDQ49" s="75"/>
      <c r="EEE49" s="75"/>
      <c r="EES49" s="75"/>
      <c r="EFG49" s="75"/>
      <c r="EFU49" s="75"/>
      <c r="EGI49" s="75"/>
      <c r="EGW49" s="75"/>
      <c r="EHK49" s="75"/>
      <c r="EHY49" s="75"/>
      <c r="EIM49" s="75"/>
      <c r="EJA49" s="75"/>
      <c r="EJO49" s="75"/>
      <c r="EKC49" s="75"/>
      <c r="EKQ49" s="75"/>
      <c r="ELE49" s="75"/>
      <c r="ELS49" s="75"/>
      <c r="EMG49" s="75"/>
      <c r="EMU49" s="75"/>
      <c r="ENI49" s="75"/>
      <c r="ENW49" s="75"/>
      <c r="EOK49" s="75"/>
      <c r="EOY49" s="75"/>
      <c r="EPM49" s="75"/>
      <c r="EQA49" s="75"/>
      <c r="EQO49" s="75"/>
      <c r="ERC49" s="75"/>
      <c r="ERQ49" s="75"/>
      <c r="ESE49" s="75"/>
      <c r="ESS49" s="75"/>
      <c r="ETG49" s="75"/>
      <c r="ETU49" s="75"/>
      <c r="EUI49" s="75"/>
      <c r="EUW49" s="75"/>
      <c r="EVK49" s="75"/>
      <c r="EVY49" s="75"/>
      <c r="EWM49" s="75"/>
      <c r="EXA49" s="75"/>
      <c r="EXO49" s="75"/>
      <c r="EYC49" s="75"/>
      <c r="EYQ49" s="75"/>
      <c r="EZE49" s="75"/>
      <c r="EZS49" s="75"/>
      <c r="FAG49" s="75"/>
      <c r="FAU49" s="75"/>
      <c r="FBI49" s="75"/>
      <c r="FBW49" s="75"/>
      <c r="FCK49" s="75"/>
      <c r="FCY49" s="75"/>
      <c r="FDM49" s="75"/>
      <c r="FEA49" s="75"/>
      <c r="FEO49" s="75"/>
      <c r="FFC49" s="75"/>
      <c r="FFQ49" s="75"/>
      <c r="FGE49" s="75"/>
      <c r="FGS49" s="75"/>
      <c r="FHG49" s="75"/>
      <c r="FHU49" s="75"/>
      <c r="FII49" s="75"/>
      <c r="FIW49" s="75"/>
      <c r="FJK49" s="75"/>
      <c r="FJY49" s="75"/>
      <c r="FKM49" s="75"/>
      <c r="FLA49" s="75"/>
      <c r="FLO49" s="75"/>
      <c r="FMC49" s="75"/>
      <c r="FMQ49" s="75"/>
      <c r="FNE49" s="75"/>
      <c r="FNS49" s="75"/>
      <c r="FOG49" s="75"/>
      <c r="FOU49" s="75"/>
      <c r="FPI49" s="75"/>
      <c r="FPW49" s="75"/>
      <c r="FQK49" s="75"/>
      <c r="FQY49" s="75"/>
      <c r="FRM49" s="75"/>
      <c r="FSA49" s="75"/>
      <c r="FSO49" s="75"/>
      <c r="FTC49" s="75"/>
      <c r="FTQ49" s="75"/>
      <c r="FUE49" s="75"/>
      <c r="FUS49" s="75"/>
      <c r="FVG49" s="75"/>
      <c r="FVU49" s="75"/>
      <c r="FWI49" s="75"/>
      <c r="FWW49" s="75"/>
      <c r="FXK49" s="75"/>
      <c r="FXY49" s="75"/>
      <c r="FYM49" s="75"/>
      <c r="FZA49" s="75"/>
      <c r="FZO49" s="75"/>
      <c r="GAC49" s="75"/>
      <c r="GAQ49" s="75"/>
      <c r="GBE49" s="75"/>
      <c r="GBS49" s="75"/>
      <c r="GCG49" s="75"/>
      <c r="GCU49" s="75"/>
      <c r="GDI49" s="75"/>
      <c r="GDW49" s="75"/>
      <c r="GEK49" s="75"/>
      <c r="GEY49" s="75"/>
      <c r="GFM49" s="75"/>
      <c r="GGA49" s="75"/>
      <c r="GGO49" s="75"/>
      <c r="GHC49" s="75"/>
      <c r="GHQ49" s="75"/>
      <c r="GIE49" s="75"/>
      <c r="GIS49" s="75"/>
      <c r="GJG49" s="75"/>
      <c r="GJU49" s="75"/>
      <c r="GKI49" s="75"/>
      <c r="GKW49" s="75"/>
      <c r="GLK49" s="75"/>
      <c r="GLY49" s="75"/>
      <c r="GMM49" s="75"/>
      <c r="GNA49" s="75"/>
      <c r="GNO49" s="75"/>
      <c r="GOC49" s="75"/>
      <c r="GOQ49" s="75"/>
      <c r="GPE49" s="75"/>
      <c r="GPS49" s="75"/>
      <c r="GQG49" s="75"/>
      <c r="GQU49" s="75"/>
      <c r="GRI49" s="75"/>
      <c r="GRW49" s="75"/>
      <c r="GSK49" s="75"/>
      <c r="GSY49" s="75"/>
      <c r="GTM49" s="75"/>
      <c r="GUA49" s="75"/>
      <c r="GUO49" s="75"/>
      <c r="GVC49" s="75"/>
      <c r="GVQ49" s="75"/>
      <c r="GWE49" s="75"/>
      <c r="GWS49" s="75"/>
      <c r="GXG49" s="75"/>
      <c r="GXU49" s="75"/>
      <c r="GYI49" s="75"/>
      <c r="GYW49" s="75"/>
      <c r="GZK49" s="75"/>
      <c r="GZY49" s="75"/>
      <c r="HAM49" s="75"/>
      <c r="HBA49" s="75"/>
      <c r="HBO49" s="75"/>
      <c r="HCC49" s="75"/>
      <c r="HCQ49" s="75"/>
      <c r="HDE49" s="75"/>
      <c r="HDS49" s="75"/>
      <c r="HEG49" s="75"/>
      <c r="HEU49" s="75"/>
      <c r="HFI49" s="75"/>
      <c r="HFW49" s="75"/>
      <c r="HGK49" s="75"/>
      <c r="HGY49" s="75"/>
      <c r="HHM49" s="75"/>
      <c r="HIA49" s="75"/>
      <c r="HIO49" s="75"/>
      <c r="HJC49" s="75"/>
      <c r="HJQ49" s="75"/>
      <c r="HKE49" s="75"/>
      <c r="HKS49" s="75"/>
      <c r="HLG49" s="75"/>
      <c r="HLU49" s="75"/>
      <c r="HMI49" s="75"/>
      <c r="HMW49" s="75"/>
      <c r="HNK49" s="75"/>
      <c r="HNY49" s="75"/>
      <c r="HOM49" s="75"/>
      <c r="HPA49" s="75"/>
      <c r="HPO49" s="75"/>
      <c r="HQC49" s="75"/>
      <c r="HQQ49" s="75"/>
      <c r="HRE49" s="75"/>
      <c r="HRS49" s="75"/>
      <c r="HSG49" s="75"/>
      <c r="HSU49" s="75"/>
      <c r="HTI49" s="75"/>
      <c r="HTW49" s="75"/>
      <c r="HUK49" s="75"/>
      <c r="HUY49" s="75"/>
      <c r="HVM49" s="75"/>
      <c r="HWA49" s="75"/>
      <c r="HWO49" s="75"/>
      <c r="HXC49" s="75"/>
      <c r="HXQ49" s="75"/>
      <c r="HYE49" s="75"/>
      <c r="HYS49" s="75"/>
      <c r="HZG49" s="75"/>
      <c r="HZU49" s="75"/>
      <c r="IAI49" s="75"/>
      <c r="IAW49" s="75"/>
      <c r="IBK49" s="75"/>
      <c r="IBY49" s="75"/>
      <c r="ICM49" s="75"/>
      <c r="IDA49" s="75"/>
      <c r="IDO49" s="75"/>
      <c r="IEC49" s="75"/>
      <c r="IEQ49" s="75"/>
      <c r="IFE49" s="75"/>
      <c r="IFS49" s="75"/>
      <c r="IGG49" s="75"/>
      <c r="IGU49" s="75"/>
      <c r="IHI49" s="75"/>
      <c r="IHW49" s="75"/>
      <c r="IIK49" s="75"/>
      <c r="IIY49" s="75"/>
      <c r="IJM49" s="75"/>
      <c r="IKA49" s="75"/>
      <c r="IKO49" s="75"/>
      <c r="ILC49" s="75"/>
      <c r="ILQ49" s="75"/>
      <c r="IME49" s="75"/>
      <c r="IMS49" s="75"/>
      <c r="ING49" s="75"/>
      <c r="INU49" s="75"/>
      <c r="IOI49" s="75"/>
      <c r="IOW49" s="75"/>
      <c r="IPK49" s="75"/>
      <c r="IPY49" s="75"/>
      <c r="IQM49" s="75"/>
      <c r="IRA49" s="75"/>
      <c r="IRO49" s="75"/>
      <c r="ISC49" s="75"/>
      <c r="ISQ49" s="75"/>
      <c r="ITE49" s="75"/>
      <c r="ITS49" s="75"/>
      <c r="IUG49" s="75"/>
      <c r="IUU49" s="75"/>
      <c r="IVI49" s="75"/>
      <c r="IVW49" s="75"/>
      <c r="IWK49" s="75"/>
      <c r="IWY49" s="75"/>
      <c r="IXM49" s="75"/>
      <c r="IYA49" s="75"/>
      <c r="IYO49" s="75"/>
      <c r="IZC49" s="75"/>
      <c r="IZQ49" s="75"/>
      <c r="JAE49" s="75"/>
      <c r="JAS49" s="75"/>
      <c r="JBG49" s="75"/>
      <c r="JBU49" s="75"/>
      <c r="JCI49" s="75"/>
      <c r="JCW49" s="75"/>
      <c r="JDK49" s="75"/>
      <c r="JDY49" s="75"/>
      <c r="JEM49" s="75"/>
      <c r="JFA49" s="75"/>
      <c r="JFO49" s="75"/>
      <c r="JGC49" s="75"/>
      <c r="JGQ49" s="75"/>
      <c r="JHE49" s="75"/>
      <c r="JHS49" s="75"/>
      <c r="JIG49" s="75"/>
      <c r="JIU49" s="75"/>
      <c r="JJI49" s="75"/>
      <c r="JJW49" s="75"/>
      <c r="JKK49" s="75"/>
      <c r="JKY49" s="75"/>
      <c r="JLM49" s="75"/>
      <c r="JMA49" s="75"/>
      <c r="JMO49" s="75"/>
      <c r="JNC49" s="75"/>
      <c r="JNQ49" s="75"/>
      <c r="JOE49" s="75"/>
      <c r="JOS49" s="75"/>
      <c r="JPG49" s="75"/>
      <c r="JPU49" s="75"/>
      <c r="JQI49" s="75"/>
      <c r="JQW49" s="75"/>
      <c r="JRK49" s="75"/>
      <c r="JRY49" s="75"/>
      <c r="JSM49" s="75"/>
      <c r="JTA49" s="75"/>
      <c r="JTO49" s="75"/>
      <c r="JUC49" s="75"/>
      <c r="JUQ49" s="75"/>
      <c r="JVE49" s="75"/>
      <c r="JVS49" s="75"/>
      <c r="JWG49" s="75"/>
      <c r="JWU49" s="75"/>
      <c r="JXI49" s="75"/>
      <c r="JXW49" s="75"/>
      <c r="JYK49" s="75"/>
      <c r="JYY49" s="75"/>
      <c r="JZM49" s="75"/>
      <c r="KAA49" s="75"/>
      <c r="KAO49" s="75"/>
      <c r="KBC49" s="75"/>
      <c r="KBQ49" s="75"/>
      <c r="KCE49" s="75"/>
      <c r="KCS49" s="75"/>
      <c r="KDG49" s="75"/>
      <c r="KDU49" s="75"/>
      <c r="KEI49" s="75"/>
      <c r="KEW49" s="75"/>
      <c r="KFK49" s="75"/>
      <c r="KFY49" s="75"/>
      <c r="KGM49" s="75"/>
      <c r="KHA49" s="75"/>
      <c r="KHO49" s="75"/>
      <c r="KIC49" s="75"/>
      <c r="KIQ49" s="75"/>
      <c r="KJE49" s="75"/>
      <c r="KJS49" s="75"/>
      <c r="KKG49" s="75"/>
      <c r="KKU49" s="75"/>
      <c r="KLI49" s="75"/>
      <c r="KLW49" s="75"/>
      <c r="KMK49" s="75"/>
      <c r="KMY49" s="75"/>
      <c r="KNM49" s="75"/>
      <c r="KOA49" s="75"/>
      <c r="KOO49" s="75"/>
      <c r="KPC49" s="75"/>
      <c r="KPQ49" s="75"/>
      <c r="KQE49" s="75"/>
      <c r="KQS49" s="75"/>
      <c r="KRG49" s="75"/>
      <c r="KRU49" s="75"/>
      <c r="KSI49" s="75"/>
      <c r="KSW49" s="75"/>
      <c r="KTK49" s="75"/>
      <c r="KTY49" s="75"/>
      <c r="KUM49" s="75"/>
      <c r="KVA49" s="75"/>
      <c r="KVO49" s="75"/>
      <c r="KWC49" s="75"/>
      <c r="KWQ49" s="75"/>
      <c r="KXE49" s="75"/>
      <c r="KXS49" s="75"/>
      <c r="KYG49" s="75"/>
      <c r="KYU49" s="75"/>
      <c r="KZI49" s="75"/>
      <c r="KZW49" s="75"/>
      <c r="LAK49" s="75"/>
      <c r="LAY49" s="75"/>
      <c r="LBM49" s="75"/>
      <c r="LCA49" s="75"/>
      <c r="LCO49" s="75"/>
      <c r="LDC49" s="75"/>
      <c r="LDQ49" s="75"/>
      <c r="LEE49" s="75"/>
      <c r="LES49" s="75"/>
      <c r="LFG49" s="75"/>
      <c r="LFU49" s="75"/>
      <c r="LGI49" s="75"/>
      <c r="LGW49" s="75"/>
      <c r="LHK49" s="75"/>
      <c r="LHY49" s="75"/>
      <c r="LIM49" s="75"/>
      <c r="LJA49" s="75"/>
      <c r="LJO49" s="75"/>
      <c r="LKC49" s="75"/>
      <c r="LKQ49" s="75"/>
      <c r="LLE49" s="75"/>
      <c r="LLS49" s="75"/>
      <c r="LMG49" s="75"/>
      <c r="LMU49" s="75"/>
      <c r="LNI49" s="75"/>
      <c r="LNW49" s="75"/>
      <c r="LOK49" s="75"/>
      <c r="LOY49" s="75"/>
      <c r="LPM49" s="75"/>
      <c r="LQA49" s="75"/>
      <c r="LQO49" s="75"/>
      <c r="LRC49" s="75"/>
      <c r="LRQ49" s="75"/>
      <c r="LSE49" s="75"/>
      <c r="LSS49" s="75"/>
      <c r="LTG49" s="75"/>
      <c r="LTU49" s="75"/>
      <c r="LUI49" s="75"/>
      <c r="LUW49" s="75"/>
      <c r="LVK49" s="75"/>
      <c r="LVY49" s="75"/>
      <c r="LWM49" s="75"/>
      <c r="LXA49" s="75"/>
      <c r="LXO49" s="75"/>
      <c r="LYC49" s="75"/>
      <c r="LYQ49" s="75"/>
      <c r="LZE49" s="75"/>
      <c r="LZS49" s="75"/>
      <c r="MAG49" s="75"/>
      <c r="MAU49" s="75"/>
      <c r="MBI49" s="75"/>
      <c r="MBW49" s="75"/>
      <c r="MCK49" s="75"/>
      <c r="MCY49" s="75"/>
      <c r="MDM49" s="75"/>
      <c r="MEA49" s="75"/>
      <c r="MEO49" s="75"/>
      <c r="MFC49" s="75"/>
      <c r="MFQ49" s="75"/>
      <c r="MGE49" s="75"/>
      <c r="MGS49" s="75"/>
      <c r="MHG49" s="75"/>
      <c r="MHU49" s="75"/>
      <c r="MII49" s="75"/>
      <c r="MIW49" s="75"/>
      <c r="MJK49" s="75"/>
      <c r="MJY49" s="75"/>
      <c r="MKM49" s="75"/>
      <c r="MLA49" s="75"/>
      <c r="MLO49" s="75"/>
      <c r="MMC49" s="75"/>
      <c r="MMQ49" s="75"/>
      <c r="MNE49" s="75"/>
      <c r="MNS49" s="75"/>
      <c r="MOG49" s="75"/>
      <c r="MOU49" s="75"/>
      <c r="MPI49" s="75"/>
      <c r="MPW49" s="75"/>
      <c r="MQK49" s="75"/>
      <c r="MQY49" s="75"/>
      <c r="MRM49" s="75"/>
      <c r="MSA49" s="75"/>
      <c r="MSO49" s="75"/>
      <c r="MTC49" s="75"/>
      <c r="MTQ49" s="75"/>
      <c r="MUE49" s="75"/>
      <c r="MUS49" s="75"/>
      <c r="MVG49" s="75"/>
      <c r="MVU49" s="75"/>
      <c r="MWI49" s="75"/>
      <c r="MWW49" s="75"/>
      <c r="MXK49" s="75"/>
      <c r="MXY49" s="75"/>
      <c r="MYM49" s="75"/>
      <c r="MZA49" s="75"/>
      <c r="MZO49" s="75"/>
      <c r="NAC49" s="75"/>
      <c r="NAQ49" s="75"/>
      <c r="NBE49" s="75"/>
      <c r="NBS49" s="75"/>
      <c r="NCG49" s="75"/>
      <c r="NCU49" s="75"/>
      <c r="NDI49" s="75"/>
      <c r="NDW49" s="75"/>
      <c r="NEK49" s="75"/>
      <c r="NEY49" s="75"/>
      <c r="NFM49" s="75"/>
      <c r="NGA49" s="75"/>
      <c r="NGO49" s="75"/>
      <c r="NHC49" s="75"/>
      <c r="NHQ49" s="75"/>
      <c r="NIE49" s="75"/>
      <c r="NIS49" s="75"/>
      <c r="NJG49" s="75"/>
      <c r="NJU49" s="75"/>
      <c r="NKI49" s="75"/>
      <c r="NKW49" s="75"/>
      <c r="NLK49" s="75"/>
      <c r="NLY49" s="75"/>
      <c r="NMM49" s="75"/>
      <c r="NNA49" s="75"/>
      <c r="NNO49" s="75"/>
      <c r="NOC49" s="75"/>
      <c r="NOQ49" s="75"/>
      <c r="NPE49" s="75"/>
      <c r="NPS49" s="75"/>
      <c r="NQG49" s="75"/>
      <c r="NQU49" s="75"/>
      <c r="NRI49" s="75"/>
      <c r="NRW49" s="75"/>
      <c r="NSK49" s="75"/>
      <c r="NSY49" s="75"/>
      <c r="NTM49" s="75"/>
      <c r="NUA49" s="75"/>
      <c r="NUO49" s="75"/>
      <c r="NVC49" s="75"/>
      <c r="NVQ49" s="75"/>
      <c r="NWE49" s="75"/>
      <c r="NWS49" s="75"/>
      <c r="NXG49" s="75"/>
      <c r="NXU49" s="75"/>
      <c r="NYI49" s="75"/>
      <c r="NYW49" s="75"/>
      <c r="NZK49" s="75"/>
      <c r="NZY49" s="75"/>
      <c r="OAM49" s="75"/>
      <c r="OBA49" s="75"/>
      <c r="OBO49" s="75"/>
      <c r="OCC49" s="75"/>
      <c r="OCQ49" s="75"/>
      <c r="ODE49" s="75"/>
      <c r="ODS49" s="75"/>
      <c r="OEG49" s="75"/>
      <c r="OEU49" s="75"/>
      <c r="OFI49" s="75"/>
      <c r="OFW49" s="75"/>
      <c r="OGK49" s="75"/>
      <c r="OGY49" s="75"/>
      <c r="OHM49" s="75"/>
      <c r="OIA49" s="75"/>
      <c r="OIO49" s="75"/>
      <c r="OJC49" s="75"/>
      <c r="OJQ49" s="75"/>
      <c r="OKE49" s="75"/>
      <c r="OKS49" s="75"/>
      <c r="OLG49" s="75"/>
      <c r="OLU49" s="75"/>
      <c r="OMI49" s="75"/>
      <c r="OMW49" s="75"/>
      <c r="ONK49" s="75"/>
      <c r="ONY49" s="75"/>
      <c r="OOM49" s="75"/>
      <c r="OPA49" s="75"/>
      <c r="OPO49" s="75"/>
      <c r="OQC49" s="75"/>
      <c r="OQQ49" s="75"/>
      <c r="ORE49" s="75"/>
      <c r="ORS49" s="75"/>
      <c r="OSG49" s="75"/>
      <c r="OSU49" s="75"/>
      <c r="OTI49" s="75"/>
      <c r="OTW49" s="75"/>
      <c r="OUK49" s="75"/>
      <c r="OUY49" s="75"/>
      <c r="OVM49" s="75"/>
      <c r="OWA49" s="75"/>
      <c r="OWO49" s="75"/>
      <c r="OXC49" s="75"/>
      <c r="OXQ49" s="75"/>
      <c r="OYE49" s="75"/>
      <c r="OYS49" s="75"/>
      <c r="OZG49" s="75"/>
      <c r="OZU49" s="75"/>
      <c r="PAI49" s="75"/>
      <c r="PAW49" s="75"/>
      <c r="PBK49" s="75"/>
      <c r="PBY49" s="75"/>
      <c r="PCM49" s="75"/>
      <c r="PDA49" s="75"/>
      <c r="PDO49" s="75"/>
      <c r="PEC49" s="75"/>
      <c r="PEQ49" s="75"/>
      <c r="PFE49" s="75"/>
      <c r="PFS49" s="75"/>
      <c r="PGG49" s="75"/>
      <c r="PGU49" s="75"/>
      <c r="PHI49" s="75"/>
      <c r="PHW49" s="75"/>
      <c r="PIK49" s="75"/>
      <c r="PIY49" s="75"/>
      <c r="PJM49" s="75"/>
      <c r="PKA49" s="75"/>
      <c r="PKO49" s="75"/>
      <c r="PLC49" s="75"/>
      <c r="PLQ49" s="75"/>
      <c r="PME49" s="75"/>
      <c r="PMS49" s="75"/>
      <c r="PNG49" s="75"/>
      <c r="PNU49" s="75"/>
      <c r="POI49" s="75"/>
      <c r="POW49" s="75"/>
      <c r="PPK49" s="75"/>
      <c r="PPY49" s="75"/>
      <c r="PQM49" s="75"/>
      <c r="PRA49" s="75"/>
      <c r="PRO49" s="75"/>
      <c r="PSC49" s="75"/>
      <c r="PSQ49" s="75"/>
      <c r="PTE49" s="75"/>
      <c r="PTS49" s="75"/>
      <c r="PUG49" s="75"/>
      <c r="PUU49" s="75"/>
      <c r="PVI49" s="75"/>
      <c r="PVW49" s="75"/>
      <c r="PWK49" s="75"/>
      <c r="PWY49" s="75"/>
      <c r="PXM49" s="75"/>
      <c r="PYA49" s="75"/>
      <c r="PYO49" s="75"/>
      <c r="PZC49" s="75"/>
      <c r="PZQ49" s="75"/>
      <c r="QAE49" s="75"/>
      <c r="QAS49" s="75"/>
      <c r="QBG49" s="75"/>
      <c r="QBU49" s="75"/>
      <c r="QCI49" s="75"/>
      <c r="QCW49" s="75"/>
      <c r="QDK49" s="75"/>
      <c r="QDY49" s="75"/>
      <c r="QEM49" s="75"/>
      <c r="QFA49" s="75"/>
      <c r="QFO49" s="75"/>
      <c r="QGC49" s="75"/>
      <c r="QGQ49" s="75"/>
      <c r="QHE49" s="75"/>
      <c r="QHS49" s="75"/>
      <c r="QIG49" s="75"/>
      <c r="QIU49" s="75"/>
      <c r="QJI49" s="75"/>
      <c r="QJW49" s="75"/>
      <c r="QKK49" s="75"/>
      <c r="QKY49" s="75"/>
      <c r="QLM49" s="75"/>
      <c r="QMA49" s="75"/>
      <c r="QMO49" s="75"/>
      <c r="QNC49" s="75"/>
      <c r="QNQ49" s="75"/>
      <c r="QOE49" s="75"/>
      <c r="QOS49" s="75"/>
      <c r="QPG49" s="75"/>
      <c r="QPU49" s="75"/>
      <c r="QQI49" s="75"/>
      <c r="QQW49" s="75"/>
      <c r="QRK49" s="75"/>
      <c r="QRY49" s="75"/>
      <c r="QSM49" s="75"/>
      <c r="QTA49" s="75"/>
      <c r="QTO49" s="75"/>
      <c r="QUC49" s="75"/>
      <c r="QUQ49" s="75"/>
      <c r="QVE49" s="75"/>
      <c r="QVS49" s="75"/>
      <c r="QWG49" s="75"/>
      <c r="QWU49" s="75"/>
      <c r="QXI49" s="75"/>
      <c r="QXW49" s="75"/>
      <c r="QYK49" s="75"/>
      <c r="QYY49" s="75"/>
      <c r="QZM49" s="75"/>
      <c r="RAA49" s="75"/>
      <c r="RAO49" s="75"/>
      <c r="RBC49" s="75"/>
      <c r="RBQ49" s="75"/>
      <c r="RCE49" s="75"/>
      <c r="RCS49" s="75"/>
      <c r="RDG49" s="75"/>
      <c r="RDU49" s="75"/>
      <c r="REI49" s="75"/>
      <c r="REW49" s="75"/>
      <c r="RFK49" s="75"/>
      <c r="RFY49" s="75"/>
      <c r="RGM49" s="75"/>
      <c r="RHA49" s="75"/>
      <c r="RHO49" s="75"/>
      <c r="RIC49" s="75"/>
      <c r="RIQ49" s="75"/>
      <c r="RJE49" s="75"/>
      <c r="RJS49" s="75"/>
      <c r="RKG49" s="75"/>
      <c r="RKU49" s="75"/>
      <c r="RLI49" s="75"/>
      <c r="RLW49" s="75"/>
      <c r="RMK49" s="75"/>
      <c r="RMY49" s="75"/>
      <c r="RNM49" s="75"/>
      <c r="ROA49" s="75"/>
      <c r="ROO49" s="75"/>
      <c r="RPC49" s="75"/>
      <c r="RPQ49" s="75"/>
      <c r="RQE49" s="75"/>
      <c r="RQS49" s="75"/>
      <c r="RRG49" s="75"/>
      <c r="RRU49" s="75"/>
      <c r="RSI49" s="75"/>
      <c r="RSW49" s="75"/>
      <c r="RTK49" s="75"/>
      <c r="RTY49" s="75"/>
      <c r="RUM49" s="75"/>
      <c r="RVA49" s="75"/>
      <c r="RVO49" s="75"/>
      <c r="RWC49" s="75"/>
      <c r="RWQ49" s="75"/>
      <c r="RXE49" s="75"/>
      <c r="RXS49" s="75"/>
      <c r="RYG49" s="75"/>
      <c r="RYU49" s="75"/>
      <c r="RZI49" s="75"/>
      <c r="RZW49" s="75"/>
      <c r="SAK49" s="75"/>
      <c r="SAY49" s="75"/>
      <c r="SBM49" s="75"/>
      <c r="SCA49" s="75"/>
      <c r="SCO49" s="75"/>
      <c r="SDC49" s="75"/>
      <c r="SDQ49" s="75"/>
      <c r="SEE49" s="75"/>
      <c r="SES49" s="75"/>
      <c r="SFG49" s="75"/>
      <c r="SFU49" s="75"/>
      <c r="SGI49" s="75"/>
      <c r="SGW49" s="75"/>
      <c r="SHK49" s="75"/>
      <c r="SHY49" s="75"/>
      <c r="SIM49" s="75"/>
      <c r="SJA49" s="75"/>
      <c r="SJO49" s="75"/>
      <c r="SKC49" s="75"/>
      <c r="SKQ49" s="75"/>
      <c r="SLE49" s="75"/>
      <c r="SLS49" s="75"/>
      <c r="SMG49" s="75"/>
      <c r="SMU49" s="75"/>
      <c r="SNI49" s="75"/>
      <c r="SNW49" s="75"/>
      <c r="SOK49" s="75"/>
      <c r="SOY49" s="75"/>
      <c r="SPM49" s="75"/>
      <c r="SQA49" s="75"/>
      <c r="SQO49" s="75"/>
      <c r="SRC49" s="75"/>
      <c r="SRQ49" s="75"/>
      <c r="SSE49" s="75"/>
      <c r="SSS49" s="75"/>
      <c r="STG49" s="75"/>
      <c r="STU49" s="75"/>
      <c r="SUI49" s="75"/>
      <c r="SUW49" s="75"/>
      <c r="SVK49" s="75"/>
      <c r="SVY49" s="75"/>
      <c r="SWM49" s="75"/>
      <c r="SXA49" s="75"/>
      <c r="SXO49" s="75"/>
      <c r="SYC49" s="75"/>
      <c r="SYQ49" s="75"/>
      <c r="SZE49" s="75"/>
      <c r="SZS49" s="75"/>
      <c r="TAG49" s="75"/>
      <c r="TAU49" s="75"/>
      <c r="TBI49" s="75"/>
      <c r="TBW49" s="75"/>
      <c r="TCK49" s="75"/>
      <c r="TCY49" s="75"/>
      <c r="TDM49" s="75"/>
      <c r="TEA49" s="75"/>
      <c r="TEO49" s="75"/>
      <c r="TFC49" s="75"/>
      <c r="TFQ49" s="75"/>
      <c r="TGE49" s="75"/>
      <c r="TGS49" s="75"/>
      <c r="THG49" s="75"/>
      <c r="THU49" s="75"/>
      <c r="TII49" s="75"/>
      <c r="TIW49" s="75"/>
      <c r="TJK49" s="75"/>
      <c r="TJY49" s="75"/>
      <c r="TKM49" s="75"/>
      <c r="TLA49" s="75"/>
      <c r="TLO49" s="75"/>
      <c r="TMC49" s="75"/>
      <c r="TMQ49" s="75"/>
      <c r="TNE49" s="75"/>
      <c r="TNS49" s="75"/>
      <c r="TOG49" s="75"/>
      <c r="TOU49" s="75"/>
      <c r="TPI49" s="75"/>
      <c r="TPW49" s="75"/>
      <c r="TQK49" s="75"/>
      <c r="TQY49" s="75"/>
      <c r="TRM49" s="75"/>
      <c r="TSA49" s="75"/>
      <c r="TSO49" s="75"/>
      <c r="TTC49" s="75"/>
      <c r="TTQ49" s="75"/>
      <c r="TUE49" s="75"/>
      <c r="TUS49" s="75"/>
      <c r="TVG49" s="75"/>
      <c r="TVU49" s="75"/>
      <c r="TWI49" s="75"/>
      <c r="TWW49" s="75"/>
      <c r="TXK49" s="75"/>
      <c r="TXY49" s="75"/>
      <c r="TYM49" s="75"/>
      <c r="TZA49" s="75"/>
      <c r="TZO49" s="75"/>
      <c r="UAC49" s="75"/>
      <c r="UAQ49" s="75"/>
      <c r="UBE49" s="75"/>
      <c r="UBS49" s="75"/>
      <c r="UCG49" s="75"/>
      <c r="UCU49" s="75"/>
      <c r="UDI49" s="75"/>
      <c r="UDW49" s="75"/>
      <c r="UEK49" s="75"/>
      <c r="UEY49" s="75"/>
      <c r="UFM49" s="75"/>
      <c r="UGA49" s="75"/>
      <c r="UGO49" s="75"/>
      <c r="UHC49" s="75"/>
      <c r="UHQ49" s="75"/>
      <c r="UIE49" s="75"/>
      <c r="UIS49" s="75"/>
      <c r="UJG49" s="75"/>
      <c r="UJU49" s="75"/>
      <c r="UKI49" s="75"/>
      <c r="UKW49" s="75"/>
      <c r="ULK49" s="75"/>
      <c r="ULY49" s="75"/>
      <c r="UMM49" s="75"/>
      <c r="UNA49" s="75"/>
      <c r="UNO49" s="75"/>
      <c r="UOC49" s="75"/>
      <c r="UOQ49" s="75"/>
      <c r="UPE49" s="75"/>
      <c r="UPS49" s="75"/>
      <c r="UQG49" s="75"/>
      <c r="UQU49" s="75"/>
      <c r="URI49" s="75"/>
      <c r="URW49" s="75"/>
      <c r="USK49" s="75"/>
      <c r="USY49" s="75"/>
      <c r="UTM49" s="75"/>
      <c r="UUA49" s="75"/>
      <c r="UUO49" s="75"/>
      <c r="UVC49" s="75"/>
      <c r="UVQ49" s="75"/>
      <c r="UWE49" s="75"/>
      <c r="UWS49" s="75"/>
      <c r="UXG49" s="75"/>
      <c r="UXU49" s="75"/>
      <c r="UYI49" s="75"/>
      <c r="UYW49" s="75"/>
      <c r="UZK49" s="75"/>
      <c r="UZY49" s="75"/>
      <c r="VAM49" s="75"/>
      <c r="VBA49" s="75"/>
      <c r="VBO49" s="75"/>
      <c r="VCC49" s="75"/>
      <c r="VCQ49" s="75"/>
      <c r="VDE49" s="75"/>
      <c r="VDS49" s="75"/>
      <c r="VEG49" s="75"/>
      <c r="VEU49" s="75"/>
      <c r="VFI49" s="75"/>
      <c r="VFW49" s="75"/>
      <c r="VGK49" s="75"/>
      <c r="VGY49" s="75"/>
      <c r="VHM49" s="75"/>
      <c r="VIA49" s="75"/>
      <c r="VIO49" s="75"/>
      <c r="VJC49" s="75"/>
      <c r="VJQ49" s="75"/>
      <c r="VKE49" s="75"/>
      <c r="VKS49" s="75"/>
      <c r="VLG49" s="75"/>
      <c r="VLU49" s="75"/>
      <c r="VMI49" s="75"/>
      <c r="VMW49" s="75"/>
      <c r="VNK49" s="75"/>
      <c r="VNY49" s="75"/>
      <c r="VOM49" s="75"/>
      <c r="VPA49" s="75"/>
      <c r="VPO49" s="75"/>
      <c r="VQC49" s="75"/>
      <c r="VQQ49" s="75"/>
      <c r="VRE49" s="75"/>
      <c r="VRS49" s="75"/>
      <c r="VSG49" s="75"/>
      <c r="VSU49" s="75"/>
      <c r="VTI49" s="75"/>
      <c r="VTW49" s="75"/>
      <c r="VUK49" s="75"/>
      <c r="VUY49" s="75"/>
      <c r="VVM49" s="75"/>
      <c r="VWA49" s="75"/>
      <c r="VWO49" s="75"/>
      <c r="VXC49" s="75"/>
      <c r="VXQ49" s="75"/>
      <c r="VYE49" s="75"/>
      <c r="VYS49" s="75"/>
      <c r="VZG49" s="75"/>
      <c r="VZU49" s="75"/>
      <c r="WAI49" s="75"/>
      <c r="WAW49" s="75"/>
      <c r="WBK49" s="75"/>
      <c r="WBY49" s="75"/>
      <c r="WCM49" s="75"/>
      <c r="WDA49" s="75"/>
      <c r="WDO49" s="75"/>
      <c r="WEC49" s="75"/>
      <c r="WEQ49" s="75"/>
      <c r="WFE49" s="75"/>
      <c r="WFS49" s="75"/>
      <c r="WGG49" s="75"/>
      <c r="WGU49" s="75"/>
      <c r="WHI49" s="75"/>
      <c r="WHW49" s="75"/>
      <c r="WIK49" s="75"/>
      <c r="WIY49" s="75"/>
      <c r="WJM49" s="75"/>
      <c r="WKA49" s="75"/>
      <c r="WKO49" s="75"/>
      <c r="WLC49" s="75"/>
      <c r="WLQ49" s="75"/>
      <c r="WME49" s="75"/>
      <c r="WMS49" s="75"/>
      <c r="WNG49" s="75"/>
      <c r="WNU49" s="75"/>
      <c r="WOI49" s="75"/>
      <c r="WOW49" s="75"/>
      <c r="WPK49" s="75"/>
      <c r="WPY49" s="75"/>
      <c r="WQM49" s="75"/>
      <c r="WRA49" s="75"/>
      <c r="WRO49" s="75"/>
      <c r="WSC49" s="75"/>
      <c r="WSQ49" s="75"/>
      <c r="WTE49" s="75"/>
      <c r="WTS49" s="75"/>
      <c r="WUG49" s="75"/>
      <c r="WUU49" s="75"/>
      <c r="WVI49" s="75"/>
      <c r="WVW49" s="75"/>
      <c r="WWK49" s="75"/>
      <c r="WWY49" s="75"/>
      <c r="WXM49" s="75"/>
      <c r="WYA49" s="75"/>
      <c r="WYO49" s="75"/>
      <c r="WZC49" s="75"/>
      <c r="WZQ49" s="75"/>
      <c r="XAE49" s="75"/>
      <c r="XAS49" s="75"/>
      <c r="XBG49" s="75"/>
      <c r="XBU49" s="75"/>
      <c r="XCI49" s="75"/>
      <c r="XCW49" s="75"/>
      <c r="XDK49" s="75"/>
      <c r="XDY49" s="75"/>
      <c r="XEM49" s="75"/>
      <c r="XFA49" s="75"/>
    </row>
    <row r="50" spans="1:1023 1037:2045 2059:3067 3081:4089 4103:5111 5125:6133 6147:7155 7169:8191 8205:9213 9227:10235 10249:11257 11271:12279 12293:13301 13315:14323 14337:15359 15373:16381" s="74" customFormat="1" x14ac:dyDescent="0.2">
      <c r="A50" s="165" t="s">
        <v>59</v>
      </c>
      <c r="B50" s="93" t="e">
        <f>B40-B51</f>
        <v>#REF!</v>
      </c>
      <c r="C50" s="93" t="e">
        <f t="shared" ref="C50:BE50" si="10">C40-C51</f>
        <v>#REF!</v>
      </c>
      <c r="D50" s="93">
        <f t="shared" si="10"/>
        <v>5193.7901958236944</v>
      </c>
      <c r="E50" s="93">
        <f t="shared" si="10"/>
        <v>5103.2677814309509</v>
      </c>
      <c r="F50" s="93">
        <f t="shared" si="10"/>
        <v>5393.0198559809533</v>
      </c>
      <c r="G50" s="93">
        <f t="shared" si="10"/>
        <v>5275.0647111676844</v>
      </c>
      <c r="H50" s="93">
        <f t="shared" si="10"/>
        <v>4774.373141660436</v>
      </c>
      <c r="I50" s="93">
        <f t="shared" si="10"/>
        <v>4481.6327521172379</v>
      </c>
      <c r="J50" s="93">
        <f t="shared" si="10"/>
        <v>5668.5956447922354</v>
      </c>
      <c r="K50" s="93">
        <f t="shared" si="10"/>
        <v>5319.5246732794867</v>
      </c>
      <c r="L50" s="93">
        <f t="shared" si="10"/>
        <v>6585.7900480387825</v>
      </c>
      <c r="M50" s="93">
        <f t="shared" si="10"/>
        <v>6856.9150280950844</v>
      </c>
      <c r="N50" s="93">
        <f t="shared" si="10"/>
        <v>7930.3845720553509</v>
      </c>
      <c r="O50" s="93">
        <f t="shared" si="10"/>
        <v>8471.6124003551231</v>
      </c>
      <c r="P50" s="93">
        <f t="shared" si="10"/>
        <v>9387.2353306726072</v>
      </c>
      <c r="Q50" s="93">
        <f t="shared" si="10"/>
        <v>11717.960708458912</v>
      </c>
      <c r="R50" s="93">
        <f t="shared" si="10"/>
        <v>12874.479562511635</v>
      </c>
      <c r="S50" s="93">
        <f t="shared" si="10"/>
        <v>11354.939851913987</v>
      </c>
      <c r="T50" s="93">
        <f t="shared" si="10"/>
        <v>12824.137963414774</v>
      </c>
      <c r="U50" s="93">
        <f t="shared" si="10"/>
        <v>13398.726821685357</v>
      </c>
      <c r="V50" s="93">
        <f t="shared" si="10"/>
        <v>14891.63578210103</v>
      </c>
      <c r="W50" s="93">
        <f t="shared" si="10"/>
        <v>16086.774864118011</v>
      </c>
      <c r="X50" s="93">
        <f t="shared" si="10"/>
        <v>16018.03188509923</v>
      </c>
      <c r="Y50" s="93">
        <f t="shared" si="10"/>
        <v>15559.449757084481</v>
      </c>
      <c r="Z50" s="93">
        <f t="shared" si="10"/>
        <v>17509.52856391067</v>
      </c>
      <c r="AA50" s="93">
        <f t="shared" si="10"/>
        <v>17673.760741143775</v>
      </c>
      <c r="AB50" s="93">
        <f t="shared" si="10"/>
        <v>16410.405964101312</v>
      </c>
      <c r="AC50" s="166">
        <f t="shared" si="10"/>
        <v>20239.152164026786</v>
      </c>
      <c r="AD50" s="166">
        <f t="shared" si="10"/>
        <v>22682.336491742302</v>
      </c>
      <c r="AE50" s="166">
        <f t="shared" si="10"/>
        <v>22815.449075046985</v>
      </c>
      <c r="AF50" s="166">
        <f t="shared" si="10"/>
        <v>22479.250368898447</v>
      </c>
      <c r="AG50" s="166">
        <f t="shared" si="10"/>
        <v>27104.066208805463</v>
      </c>
      <c r="AH50" s="166">
        <f t="shared" si="10"/>
        <v>29433.27944565599</v>
      </c>
      <c r="AI50" s="166">
        <f t="shared" si="10"/>
        <v>30511.011421111503</v>
      </c>
      <c r="AJ50" s="166">
        <f t="shared" si="10"/>
        <v>31930.468468558644</v>
      </c>
      <c r="AK50" s="166">
        <f t="shared" si="10"/>
        <v>31513.433955183948</v>
      </c>
      <c r="AL50" s="166">
        <f t="shared" si="10"/>
        <v>33115.741852373467</v>
      </c>
      <c r="AM50" s="166">
        <f t="shared" si="10"/>
        <v>34079.225623272971</v>
      </c>
      <c r="AN50" s="166">
        <f t="shared" si="10"/>
        <v>34510.56277677969</v>
      </c>
      <c r="AO50" s="166">
        <f t="shared" si="10"/>
        <v>35394.977335365053</v>
      </c>
      <c r="AP50" s="166">
        <f t="shared" si="10"/>
        <v>34120.387434097749</v>
      </c>
      <c r="AQ50" s="166">
        <f t="shared" si="10"/>
        <v>18362.543758505148</v>
      </c>
      <c r="AR50" s="166">
        <f t="shared" si="10"/>
        <v>18978.366029140114</v>
      </c>
      <c r="AS50" s="166">
        <f t="shared" si="10"/>
        <v>19757.316981065807</v>
      </c>
      <c r="AT50" s="166">
        <f t="shared" si="10"/>
        <v>20041.084915909829</v>
      </c>
      <c r="AU50" s="166">
        <f t="shared" si="10"/>
        <v>20400.295053916809</v>
      </c>
      <c r="AV50" s="166">
        <f t="shared" si="10"/>
        <v>20762.378668095989</v>
      </c>
      <c r="AW50" s="166">
        <f t="shared" si="10"/>
        <v>21186.76465785837</v>
      </c>
      <c r="AX50" s="166">
        <f t="shared" si="10"/>
        <v>21925.283972126217</v>
      </c>
      <c r="AY50" s="166">
        <f t="shared" si="10"/>
        <v>22159.415012671572</v>
      </c>
      <c r="AZ50" s="166">
        <f t="shared" si="10"/>
        <v>22722.439843308472</v>
      </c>
      <c r="BA50" s="166">
        <f t="shared" si="10"/>
        <v>22929.624573467561</v>
      </c>
      <c r="BB50" s="166">
        <f t="shared" si="10"/>
        <v>23474.472850443311</v>
      </c>
      <c r="BC50" s="166">
        <f t="shared" si="10"/>
        <v>23972.603358462518</v>
      </c>
      <c r="BD50" s="166">
        <f t="shared" si="10"/>
        <v>24137.931941805815</v>
      </c>
      <c r="BE50" s="166">
        <f t="shared" si="10"/>
        <v>24702.279188659435</v>
      </c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Y50" s="75"/>
      <c r="FM50" s="75"/>
      <c r="GA50" s="75"/>
      <c r="GO50" s="75"/>
      <c r="HC50" s="75"/>
      <c r="HQ50" s="75"/>
      <c r="IE50" s="75"/>
      <c r="IS50" s="75"/>
      <c r="JG50" s="75"/>
      <c r="JU50" s="75"/>
      <c r="KI50" s="75"/>
      <c r="KW50" s="75"/>
      <c r="LK50" s="75"/>
      <c r="LY50" s="75"/>
      <c r="MM50" s="75"/>
      <c r="NA50" s="75"/>
      <c r="NO50" s="75"/>
      <c r="OC50" s="75"/>
      <c r="OQ50" s="75"/>
      <c r="PE50" s="75"/>
      <c r="PS50" s="75"/>
      <c r="QG50" s="75"/>
      <c r="QU50" s="75"/>
      <c r="RI50" s="75"/>
      <c r="RW50" s="75"/>
      <c r="SK50" s="75"/>
      <c r="SY50" s="75"/>
      <c r="TM50" s="75"/>
      <c r="UA50" s="75"/>
      <c r="UO50" s="75"/>
      <c r="VC50" s="75"/>
      <c r="VQ50" s="75"/>
      <c r="WE50" s="75"/>
      <c r="WS50" s="75"/>
      <c r="XG50" s="75"/>
      <c r="XU50" s="75"/>
      <c r="YI50" s="75"/>
      <c r="YW50" s="75"/>
      <c r="ZK50" s="75"/>
      <c r="ZY50" s="75"/>
      <c r="AAM50" s="75"/>
      <c r="ABA50" s="75"/>
      <c r="ABO50" s="75"/>
      <c r="ACC50" s="75"/>
      <c r="ACQ50" s="75"/>
      <c r="ADE50" s="75"/>
      <c r="ADS50" s="75"/>
      <c r="AEG50" s="75"/>
      <c r="AEU50" s="75"/>
      <c r="AFI50" s="75"/>
      <c r="AFW50" s="75"/>
      <c r="AGK50" s="75"/>
      <c r="AGY50" s="75"/>
      <c r="AHM50" s="75"/>
      <c r="AIA50" s="75"/>
      <c r="AIO50" s="75"/>
      <c r="AJC50" s="75"/>
      <c r="AJQ50" s="75"/>
      <c r="AKE50" s="75"/>
      <c r="AKS50" s="75"/>
      <c r="ALG50" s="75"/>
      <c r="ALU50" s="75"/>
      <c r="AMI50" s="75"/>
      <c r="AMW50" s="75"/>
      <c r="ANK50" s="75"/>
      <c r="ANY50" s="75"/>
      <c r="AOM50" s="75"/>
      <c r="APA50" s="75"/>
      <c r="APO50" s="75"/>
      <c r="AQC50" s="75"/>
      <c r="AQQ50" s="75"/>
      <c r="ARE50" s="75"/>
      <c r="ARS50" s="75"/>
      <c r="ASG50" s="75"/>
      <c r="ASU50" s="75"/>
      <c r="ATI50" s="75"/>
      <c r="ATW50" s="75"/>
      <c r="AUK50" s="75"/>
      <c r="AUY50" s="75"/>
      <c r="AVM50" s="75"/>
      <c r="AWA50" s="75"/>
      <c r="AWO50" s="75"/>
      <c r="AXC50" s="75"/>
      <c r="AXQ50" s="75"/>
      <c r="AYE50" s="75"/>
      <c r="AYS50" s="75"/>
      <c r="AZG50" s="75"/>
      <c r="AZU50" s="75"/>
      <c r="BAI50" s="75"/>
      <c r="BAW50" s="75"/>
      <c r="BBK50" s="75"/>
      <c r="BBY50" s="75"/>
      <c r="BCM50" s="75"/>
      <c r="BDA50" s="75"/>
      <c r="BDO50" s="75"/>
      <c r="BEC50" s="75"/>
      <c r="BEQ50" s="75"/>
      <c r="BFE50" s="75"/>
      <c r="BFS50" s="75"/>
      <c r="BGG50" s="75"/>
      <c r="BGU50" s="75"/>
      <c r="BHI50" s="75"/>
      <c r="BHW50" s="75"/>
      <c r="BIK50" s="75"/>
      <c r="BIY50" s="75"/>
      <c r="BJM50" s="75"/>
      <c r="BKA50" s="75"/>
      <c r="BKO50" s="75"/>
      <c r="BLC50" s="75"/>
      <c r="BLQ50" s="75"/>
      <c r="BME50" s="75"/>
      <c r="BMS50" s="75"/>
      <c r="BNG50" s="75"/>
      <c r="BNU50" s="75"/>
      <c r="BOI50" s="75"/>
      <c r="BOW50" s="75"/>
      <c r="BPK50" s="75"/>
      <c r="BPY50" s="75"/>
      <c r="BQM50" s="75"/>
      <c r="BRA50" s="75"/>
      <c r="BRO50" s="75"/>
      <c r="BSC50" s="75"/>
      <c r="BSQ50" s="75"/>
      <c r="BTE50" s="75"/>
      <c r="BTS50" s="75"/>
      <c r="BUG50" s="75"/>
      <c r="BUU50" s="75"/>
      <c r="BVI50" s="75"/>
      <c r="BVW50" s="75"/>
      <c r="BWK50" s="75"/>
      <c r="BWY50" s="75"/>
      <c r="BXM50" s="75"/>
      <c r="BYA50" s="75"/>
      <c r="BYO50" s="75"/>
      <c r="BZC50" s="75"/>
      <c r="BZQ50" s="75"/>
      <c r="CAE50" s="75"/>
      <c r="CAS50" s="75"/>
      <c r="CBG50" s="75"/>
      <c r="CBU50" s="75"/>
      <c r="CCI50" s="75"/>
      <c r="CCW50" s="75"/>
      <c r="CDK50" s="75"/>
      <c r="CDY50" s="75"/>
      <c r="CEM50" s="75"/>
      <c r="CFA50" s="75"/>
      <c r="CFO50" s="75"/>
      <c r="CGC50" s="75"/>
      <c r="CGQ50" s="75"/>
      <c r="CHE50" s="75"/>
      <c r="CHS50" s="75"/>
      <c r="CIG50" s="75"/>
      <c r="CIU50" s="75"/>
      <c r="CJI50" s="75"/>
      <c r="CJW50" s="75"/>
      <c r="CKK50" s="75"/>
      <c r="CKY50" s="75"/>
      <c r="CLM50" s="75"/>
      <c r="CMA50" s="75"/>
      <c r="CMO50" s="75"/>
      <c r="CNC50" s="75"/>
      <c r="CNQ50" s="75"/>
      <c r="COE50" s="75"/>
      <c r="COS50" s="75"/>
      <c r="CPG50" s="75"/>
      <c r="CPU50" s="75"/>
      <c r="CQI50" s="75"/>
      <c r="CQW50" s="75"/>
      <c r="CRK50" s="75"/>
      <c r="CRY50" s="75"/>
      <c r="CSM50" s="75"/>
      <c r="CTA50" s="75"/>
      <c r="CTO50" s="75"/>
      <c r="CUC50" s="75"/>
      <c r="CUQ50" s="75"/>
      <c r="CVE50" s="75"/>
      <c r="CVS50" s="75"/>
      <c r="CWG50" s="75"/>
      <c r="CWU50" s="75"/>
      <c r="CXI50" s="75"/>
      <c r="CXW50" s="75"/>
      <c r="CYK50" s="75"/>
      <c r="CYY50" s="75"/>
      <c r="CZM50" s="75"/>
      <c r="DAA50" s="75"/>
      <c r="DAO50" s="75"/>
      <c r="DBC50" s="75"/>
      <c r="DBQ50" s="75"/>
      <c r="DCE50" s="75"/>
      <c r="DCS50" s="75"/>
      <c r="DDG50" s="75"/>
      <c r="DDU50" s="75"/>
      <c r="DEI50" s="75"/>
      <c r="DEW50" s="75"/>
      <c r="DFK50" s="75"/>
      <c r="DFY50" s="75"/>
      <c r="DGM50" s="75"/>
      <c r="DHA50" s="75"/>
      <c r="DHO50" s="75"/>
      <c r="DIC50" s="75"/>
      <c r="DIQ50" s="75"/>
      <c r="DJE50" s="75"/>
      <c r="DJS50" s="75"/>
      <c r="DKG50" s="75"/>
      <c r="DKU50" s="75"/>
      <c r="DLI50" s="75"/>
      <c r="DLW50" s="75"/>
      <c r="DMK50" s="75"/>
      <c r="DMY50" s="75"/>
      <c r="DNM50" s="75"/>
      <c r="DOA50" s="75"/>
      <c r="DOO50" s="75"/>
      <c r="DPC50" s="75"/>
      <c r="DPQ50" s="75"/>
      <c r="DQE50" s="75"/>
      <c r="DQS50" s="75"/>
      <c r="DRG50" s="75"/>
      <c r="DRU50" s="75"/>
      <c r="DSI50" s="75"/>
      <c r="DSW50" s="75"/>
      <c r="DTK50" s="75"/>
      <c r="DTY50" s="75"/>
      <c r="DUM50" s="75"/>
      <c r="DVA50" s="75"/>
      <c r="DVO50" s="75"/>
      <c r="DWC50" s="75"/>
      <c r="DWQ50" s="75"/>
      <c r="DXE50" s="75"/>
      <c r="DXS50" s="75"/>
      <c r="DYG50" s="75"/>
      <c r="DYU50" s="75"/>
      <c r="DZI50" s="75"/>
      <c r="DZW50" s="75"/>
      <c r="EAK50" s="75"/>
      <c r="EAY50" s="75"/>
      <c r="EBM50" s="75"/>
      <c r="ECA50" s="75"/>
      <c r="ECO50" s="75"/>
      <c r="EDC50" s="75"/>
      <c r="EDQ50" s="75"/>
      <c r="EEE50" s="75"/>
      <c r="EES50" s="75"/>
      <c r="EFG50" s="75"/>
      <c r="EFU50" s="75"/>
      <c r="EGI50" s="75"/>
      <c r="EGW50" s="75"/>
      <c r="EHK50" s="75"/>
      <c r="EHY50" s="75"/>
      <c r="EIM50" s="75"/>
      <c r="EJA50" s="75"/>
      <c r="EJO50" s="75"/>
      <c r="EKC50" s="75"/>
      <c r="EKQ50" s="75"/>
      <c r="ELE50" s="75"/>
      <c r="ELS50" s="75"/>
      <c r="EMG50" s="75"/>
      <c r="EMU50" s="75"/>
      <c r="ENI50" s="75"/>
      <c r="ENW50" s="75"/>
      <c r="EOK50" s="75"/>
      <c r="EOY50" s="75"/>
      <c r="EPM50" s="75"/>
      <c r="EQA50" s="75"/>
      <c r="EQO50" s="75"/>
      <c r="ERC50" s="75"/>
      <c r="ERQ50" s="75"/>
      <c r="ESE50" s="75"/>
      <c r="ESS50" s="75"/>
      <c r="ETG50" s="75"/>
      <c r="ETU50" s="75"/>
      <c r="EUI50" s="75"/>
      <c r="EUW50" s="75"/>
      <c r="EVK50" s="75"/>
      <c r="EVY50" s="75"/>
      <c r="EWM50" s="75"/>
      <c r="EXA50" s="75"/>
      <c r="EXO50" s="75"/>
      <c r="EYC50" s="75"/>
      <c r="EYQ50" s="75"/>
      <c r="EZE50" s="75"/>
      <c r="EZS50" s="75"/>
      <c r="FAG50" s="75"/>
      <c r="FAU50" s="75"/>
      <c r="FBI50" s="75"/>
      <c r="FBW50" s="75"/>
      <c r="FCK50" s="75"/>
      <c r="FCY50" s="75"/>
      <c r="FDM50" s="75"/>
      <c r="FEA50" s="75"/>
      <c r="FEO50" s="75"/>
      <c r="FFC50" s="75"/>
      <c r="FFQ50" s="75"/>
      <c r="FGE50" s="75"/>
      <c r="FGS50" s="75"/>
      <c r="FHG50" s="75"/>
      <c r="FHU50" s="75"/>
      <c r="FII50" s="75"/>
      <c r="FIW50" s="75"/>
      <c r="FJK50" s="75"/>
      <c r="FJY50" s="75"/>
      <c r="FKM50" s="75"/>
      <c r="FLA50" s="75"/>
      <c r="FLO50" s="75"/>
      <c r="FMC50" s="75"/>
      <c r="FMQ50" s="75"/>
      <c r="FNE50" s="75"/>
      <c r="FNS50" s="75"/>
      <c r="FOG50" s="75"/>
      <c r="FOU50" s="75"/>
      <c r="FPI50" s="75"/>
      <c r="FPW50" s="75"/>
      <c r="FQK50" s="75"/>
      <c r="FQY50" s="75"/>
      <c r="FRM50" s="75"/>
      <c r="FSA50" s="75"/>
      <c r="FSO50" s="75"/>
      <c r="FTC50" s="75"/>
      <c r="FTQ50" s="75"/>
      <c r="FUE50" s="75"/>
      <c r="FUS50" s="75"/>
      <c r="FVG50" s="75"/>
      <c r="FVU50" s="75"/>
      <c r="FWI50" s="75"/>
      <c r="FWW50" s="75"/>
      <c r="FXK50" s="75"/>
      <c r="FXY50" s="75"/>
      <c r="FYM50" s="75"/>
      <c r="FZA50" s="75"/>
      <c r="FZO50" s="75"/>
      <c r="GAC50" s="75"/>
      <c r="GAQ50" s="75"/>
      <c r="GBE50" s="75"/>
      <c r="GBS50" s="75"/>
      <c r="GCG50" s="75"/>
      <c r="GCU50" s="75"/>
      <c r="GDI50" s="75"/>
      <c r="GDW50" s="75"/>
      <c r="GEK50" s="75"/>
      <c r="GEY50" s="75"/>
      <c r="GFM50" s="75"/>
      <c r="GGA50" s="75"/>
      <c r="GGO50" s="75"/>
      <c r="GHC50" s="75"/>
      <c r="GHQ50" s="75"/>
      <c r="GIE50" s="75"/>
      <c r="GIS50" s="75"/>
      <c r="GJG50" s="75"/>
      <c r="GJU50" s="75"/>
      <c r="GKI50" s="75"/>
      <c r="GKW50" s="75"/>
      <c r="GLK50" s="75"/>
      <c r="GLY50" s="75"/>
      <c r="GMM50" s="75"/>
      <c r="GNA50" s="75"/>
      <c r="GNO50" s="75"/>
      <c r="GOC50" s="75"/>
      <c r="GOQ50" s="75"/>
      <c r="GPE50" s="75"/>
      <c r="GPS50" s="75"/>
      <c r="GQG50" s="75"/>
      <c r="GQU50" s="75"/>
      <c r="GRI50" s="75"/>
      <c r="GRW50" s="75"/>
      <c r="GSK50" s="75"/>
      <c r="GSY50" s="75"/>
      <c r="GTM50" s="75"/>
      <c r="GUA50" s="75"/>
      <c r="GUO50" s="75"/>
      <c r="GVC50" s="75"/>
      <c r="GVQ50" s="75"/>
      <c r="GWE50" s="75"/>
      <c r="GWS50" s="75"/>
      <c r="GXG50" s="75"/>
      <c r="GXU50" s="75"/>
      <c r="GYI50" s="75"/>
      <c r="GYW50" s="75"/>
      <c r="GZK50" s="75"/>
      <c r="GZY50" s="75"/>
      <c r="HAM50" s="75"/>
      <c r="HBA50" s="75"/>
      <c r="HBO50" s="75"/>
      <c r="HCC50" s="75"/>
      <c r="HCQ50" s="75"/>
      <c r="HDE50" s="75"/>
      <c r="HDS50" s="75"/>
      <c r="HEG50" s="75"/>
      <c r="HEU50" s="75"/>
      <c r="HFI50" s="75"/>
      <c r="HFW50" s="75"/>
      <c r="HGK50" s="75"/>
      <c r="HGY50" s="75"/>
      <c r="HHM50" s="75"/>
      <c r="HIA50" s="75"/>
      <c r="HIO50" s="75"/>
      <c r="HJC50" s="75"/>
      <c r="HJQ50" s="75"/>
      <c r="HKE50" s="75"/>
      <c r="HKS50" s="75"/>
      <c r="HLG50" s="75"/>
      <c r="HLU50" s="75"/>
      <c r="HMI50" s="75"/>
      <c r="HMW50" s="75"/>
      <c r="HNK50" s="75"/>
      <c r="HNY50" s="75"/>
      <c r="HOM50" s="75"/>
      <c r="HPA50" s="75"/>
      <c r="HPO50" s="75"/>
      <c r="HQC50" s="75"/>
      <c r="HQQ50" s="75"/>
      <c r="HRE50" s="75"/>
      <c r="HRS50" s="75"/>
      <c r="HSG50" s="75"/>
      <c r="HSU50" s="75"/>
      <c r="HTI50" s="75"/>
      <c r="HTW50" s="75"/>
      <c r="HUK50" s="75"/>
      <c r="HUY50" s="75"/>
      <c r="HVM50" s="75"/>
      <c r="HWA50" s="75"/>
      <c r="HWO50" s="75"/>
      <c r="HXC50" s="75"/>
      <c r="HXQ50" s="75"/>
      <c r="HYE50" s="75"/>
      <c r="HYS50" s="75"/>
      <c r="HZG50" s="75"/>
      <c r="HZU50" s="75"/>
      <c r="IAI50" s="75"/>
      <c r="IAW50" s="75"/>
      <c r="IBK50" s="75"/>
      <c r="IBY50" s="75"/>
      <c r="ICM50" s="75"/>
      <c r="IDA50" s="75"/>
      <c r="IDO50" s="75"/>
      <c r="IEC50" s="75"/>
      <c r="IEQ50" s="75"/>
      <c r="IFE50" s="75"/>
      <c r="IFS50" s="75"/>
      <c r="IGG50" s="75"/>
      <c r="IGU50" s="75"/>
      <c r="IHI50" s="75"/>
      <c r="IHW50" s="75"/>
      <c r="IIK50" s="75"/>
      <c r="IIY50" s="75"/>
      <c r="IJM50" s="75"/>
      <c r="IKA50" s="75"/>
      <c r="IKO50" s="75"/>
      <c r="ILC50" s="75"/>
      <c r="ILQ50" s="75"/>
      <c r="IME50" s="75"/>
      <c r="IMS50" s="75"/>
      <c r="ING50" s="75"/>
      <c r="INU50" s="75"/>
      <c r="IOI50" s="75"/>
      <c r="IOW50" s="75"/>
      <c r="IPK50" s="75"/>
      <c r="IPY50" s="75"/>
      <c r="IQM50" s="75"/>
      <c r="IRA50" s="75"/>
      <c r="IRO50" s="75"/>
      <c r="ISC50" s="75"/>
      <c r="ISQ50" s="75"/>
      <c r="ITE50" s="75"/>
      <c r="ITS50" s="75"/>
      <c r="IUG50" s="75"/>
      <c r="IUU50" s="75"/>
      <c r="IVI50" s="75"/>
      <c r="IVW50" s="75"/>
      <c r="IWK50" s="75"/>
      <c r="IWY50" s="75"/>
      <c r="IXM50" s="75"/>
      <c r="IYA50" s="75"/>
      <c r="IYO50" s="75"/>
      <c r="IZC50" s="75"/>
      <c r="IZQ50" s="75"/>
      <c r="JAE50" s="75"/>
      <c r="JAS50" s="75"/>
      <c r="JBG50" s="75"/>
      <c r="JBU50" s="75"/>
      <c r="JCI50" s="75"/>
      <c r="JCW50" s="75"/>
      <c r="JDK50" s="75"/>
      <c r="JDY50" s="75"/>
      <c r="JEM50" s="75"/>
      <c r="JFA50" s="75"/>
      <c r="JFO50" s="75"/>
      <c r="JGC50" s="75"/>
      <c r="JGQ50" s="75"/>
      <c r="JHE50" s="75"/>
      <c r="JHS50" s="75"/>
      <c r="JIG50" s="75"/>
      <c r="JIU50" s="75"/>
      <c r="JJI50" s="75"/>
      <c r="JJW50" s="75"/>
      <c r="JKK50" s="75"/>
      <c r="JKY50" s="75"/>
      <c r="JLM50" s="75"/>
      <c r="JMA50" s="75"/>
      <c r="JMO50" s="75"/>
      <c r="JNC50" s="75"/>
      <c r="JNQ50" s="75"/>
      <c r="JOE50" s="75"/>
      <c r="JOS50" s="75"/>
      <c r="JPG50" s="75"/>
      <c r="JPU50" s="75"/>
      <c r="JQI50" s="75"/>
      <c r="JQW50" s="75"/>
      <c r="JRK50" s="75"/>
      <c r="JRY50" s="75"/>
      <c r="JSM50" s="75"/>
      <c r="JTA50" s="75"/>
      <c r="JTO50" s="75"/>
      <c r="JUC50" s="75"/>
      <c r="JUQ50" s="75"/>
      <c r="JVE50" s="75"/>
      <c r="JVS50" s="75"/>
      <c r="JWG50" s="75"/>
      <c r="JWU50" s="75"/>
      <c r="JXI50" s="75"/>
      <c r="JXW50" s="75"/>
      <c r="JYK50" s="75"/>
      <c r="JYY50" s="75"/>
      <c r="JZM50" s="75"/>
      <c r="KAA50" s="75"/>
      <c r="KAO50" s="75"/>
      <c r="KBC50" s="75"/>
      <c r="KBQ50" s="75"/>
      <c r="KCE50" s="75"/>
      <c r="KCS50" s="75"/>
      <c r="KDG50" s="75"/>
      <c r="KDU50" s="75"/>
      <c r="KEI50" s="75"/>
      <c r="KEW50" s="75"/>
      <c r="KFK50" s="75"/>
      <c r="KFY50" s="75"/>
      <c r="KGM50" s="75"/>
      <c r="KHA50" s="75"/>
      <c r="KHO50" s="75"/>
      <c r="KIC50" s="75"/>
      <c r="KIQ50" s="75"/>
      <c r="KJE50" s="75"/>
      <c r="KJS50" s="75"/>
      <c r="KKG50" s="75"/>
      <c r="KKU50" s="75"/>
      <c r="KLI50" s="75"/>
      <c r="KLW50" s="75"/>
      <c r="KMK50" s="75"/>
      <c r="KMY50" s="75"/>
      <c r="KNM50" s="75"/>
      <c r="KOA50" s="75"/>
      <c r="KOO50" s="75"/>
      <c r="KPC50" s="75"/>
      <c r="KPQ50" s="75"/>
      <c r="KQE50" s="75"/>
      <c r="KQS50" s="75"/>
      <c r="KRG50" s="75"/>
      <c r="KRU50" s="75"/>
      <c r="KSI50" s="75"/>
      <c r="KSW50" s="75"/>
      <c r="KTK50" s="75"/>
      <c r="KTY50" s="75"/>
      <c r="KUM50" s="75"/>
      <c r="KVA50" s="75"/>
      <c r="KVO50" s="75"/>
      <c r="KWC50" s="75"/>
      <c r="KWQ50" s="75"/>
      <c r="KXE50" s="75"/>
      <c r="KXS50" s="75"/>
      <c r="KYG50" s="75"/>
      <c r="KYU50" s="75"/>
      <c r="KZI50" s="75"/>
      <c r="KZW50" s="75"/>
      <c r="LAK50" s="75"/>
      <c r="LAY50" s="75"/>
      <c r="LBM50" s="75"/>
      <c r="LCA50" s="75"/>
      <c r="LCO50" s="75"/>
      <c r="LDC50" s="75"/>
      <c r="LDQ50" s="75"/>
      <c r="LEE50" s="75"/>
      <c r="LES50" s="75"/>
      <c r="LFG50" s="75"/>
      <c r="LFU50" s="75"/>
      <c r="LGI50" s="75"/>
      <c r="LGW50" s="75"/>
      <c r="LHK50" s="75"/>
      <c r="LHY50" s="75"/>
      <c r="LIM50" s="75"/>
      <c r="LJA50" s="75"/>
      <c r="LJO50" s="75"/>
      <c r="LKC50" s="75"/>
      <c r="LKQ50" s="75"/>
      <c r="LLE50" s="75"/>
      <c r="LLS50" s="75"/>
      <c r="LMG50" s="75"/>
      <c r="LMU50" s="75"/>
      <c r="LNI50" s="75"/>
      <c r="LNW50" s="75"/>
      <c r="LOK50" s="75"/>
      <c r="LOY50" s="75"/>
      <c r="LPM50" s="75"/>
      <c r="LQA50" s="75"/>
      <c r="LQO50" s="75"/>
      <c r="LRC50" s="75"/>
      <c r="LRQ50" s="75"/>
      <c r="LSE50" s="75"/>
      <c r="LSS50" s="75"/>
      <c r="LTG50" s="75"/>
      <c r="LTU50" s="75"/>
      <c r="LUI50" s="75"/>
      <c r="LUW50" s="75"/>
      <c r="LVK50" s="75"/>
      <c r="LVY50" s="75"/>
      <c r="LWM50" s="75"/>
      <c r="LXA50" s="75"/>
      <c r="LXO50" s="75"/>
      <c r="LYC50" s="75"/>
      <c r="LYQ50" s="75"/>
      <c r="LZE50" s="75"/>
      <c r="LZS50" s="75"/>
      <c r="MAG50" s="75"/>
      <c r="MAU50" s="75"/>
      <c r="MBI50" s="75"/>
      <c r="MBW50" s="75"/>
      <c r="MCK50" s="75"/>
      <c r="MCY50" s="75"/>
      <c r="MDM50" s="75"/>
      <c r="MEA50" s="75"/>
      <c r="MEO50" s="75"/>
      <c r="MFC50" s="75"/>
      <c r="MFQ50" s="75"/>
      <c r="MGE50" s="75"/>
      <c r="MGS50" s="75"/>
      <c r="MHG50" s="75"/>
      <c r="MHU50" s="75"/>
      <c r="MII50" s="75"/>
      <c r="MIW50" s="75"/>
      <c r="MJK50" s="75"/>
      <c r="MJY50" s="75"/>
      <c r="MKM50" s="75"/>
      <c r="MLA50" s="75"/>
      <c r="MLO50" s="75"/>
      <c r="MMC50" s="75"/>
      <c r="MMQ50" s="75"/>
      <c r="MNE50" s="75"/>
      <c r="MNS50" s="75"/>
      <c r="MOG50" s="75"/>
      <c r="MOU50" s="75"/>
      <c r="MPI50" s="75"/>
      <c r="MPW50" s="75"/>
      <c r="MQK50" s="75"/>
      <c r="MQY50" s="75"/>
      <c r="MRM50" s="75"/>
      <c r="MSA50" s="75"/>
      <c r="MSO50" s="75"/>
      <c r="MTC50" s="75"/>
      <c r="MTQ50" s="75"/>
      <c r="MUE50" s="75"/>
      <c r="MUS50" s="75"/>
      <c r="MVG50" s="75"/>
      <c r="MVU50" s="75"/>
      <c r="MWI50" s="75"/>
      <c r="MWW50" s="75"/>
      <c r="MXK50" s="75"/>
      <c r="MXY50" s="75"/>
      <c r="MYM50" s="75"/>
      <c r="MZA50" s="75"/>
      <c r="MZO50" s="75"/>
      <c r="NAC50" s="75"/>
      <c r="NAQ50" s="75"/>
      <c r="NBE50" s="75"/>
      <c r="NBS50" s="75"/>
      <c r="NCG50" s="75"/>
      <c r="NCU50" s="75"/>
      <c r="NDI50" s="75"/>
      <c r="NDW50" s="75"/>
      <c r="NEK50" s="75"/>
      <c r="NEY50" s="75"/>
      <c r="NFM50" s="75"/>
      <c r="NGA50" s="75"/>
      <c r="NGO50" s="75"/>
      <c r="NHC50" s="75"/>
      <c r="NHQ50" s="75"/>
      <c r="NIE50" s="75"/>
      <c r="NIS50" s="75"/>
      <c r="NJG50" s="75"/>
      <c r="NJU50" s="75"/>
      <c r="NKI50" s="75"/>
      <c r="NKW50" s="75"/>
      <c r="NLK50" s="75"/>
      <c r="NLY50" s="75"/>
      <c r="NMM50" s="75"/>
      <c r="NNA50" s="75"/>
      <c r="NNO50" s="75"/>
      <c r="NOC50" s="75"/>
      <c r="NOQ50" s="75"/>
      <c r="NPE50" s="75"/>
      <c r="NPS50" s="75"/>
      <c r="NQG50" s="75"/>
      <c r="NQU50" s="75"/>
      <c r="NRI50" s="75"/>
      <c r="NRW50" s="75"/>
      <c r="NSK50" s="75"/>
      <c r="NSY50" s="75"/>
      <c r="NTM50" s="75"/>
      <c r="NUA50" s="75"/>
      <c r="NUO50" s="75"/>
      <c r="NVC50" s="75"/>
      <c r="NVQ50" s="75"/>
      <c r="NWE50" s="75"/>
      <c r="NWS50" s="75"/>
      <c r="NXG50" s="75"/>
      <c r="NXU50" s="75"/>
      <c r="NYI50" s="75"/>
      <c r="NYW50" s="75"/>
      <c r="NZK50" s="75"/>
      <c r="NZY50" s="75"/>
      <c r="OAM50" s="75"/>
      <c r="OBA50" s="75"/>
      <c r="OBO50" s="75"/>
      <c r="OCC50" s="75"/>
      <c r="OCQ50" s="75"/>
      <c r="ODE50" s="75"/>
      <c r="ODS50" s="75"/>
      <c r="OEG50" s="75"/>
      <c r="OEU50" s="75"/>
      <c r="OFI50" s="75"/>
      <c r="OFW50" s="75"/>
      <c r="OGK50" s="75"/>
      <c r="OGY50" s="75"/>
      <c r="OHM50" s="75"/>
      <c r="OIA50" s="75"/>
      <c r="OIO50" s="75"/>
      <c r="OJC50" s="75"/>
      <c r="OJQ50" s="75"/>
      <c r="OKE50" s="75"/>
      <c r="OKS50" s="75"/>
      <c r="OLG50" s="75"/>
      <c r="OLU50" s="75"/>
      <c r="OMI50" s="75"/>
      <c r="OMW50" s="75"/>
      <c r="ONK50" s="75"/>
      <c r="ONY50" s="75"/>
      <c r="OOM50" s="75"/>
      <c r="OPA50" s="75"/>
      <c r="OPO50" s="75"/>
      <c r="OQC50" s="75"/>
      <c r="OQQ50" s="75"/>
      <c r="ORE50" s="75"/>
      <c r="ORS50" s="75"/>
      <c r="OSG50" s="75"/>
      <c r="OSU50" s="75"/>
      <c r="OTI50" s="75"/>
      <c r="OTW50" s="75"/>
      <c r="OUK50" s="75"/>
      <c r="OUY50" s="75"/>
      <c r="OVM50" s="75"/>
      <c r="OWA50" s="75"/>
      <c r="OWO50" s="75"/>
      <c r="OXC50" s="75"/>
      <c r="OXQ50" s="75"/>
      <c r="OYE50" s="75"/>
      <c r="OYS50" s="75"/>
      <c r="OZG50" s="75"/>
      <c r="OZU50" s="75"/>
      <c r="PAI50" s="75"/>
      <c r="PAW50" s="75"/>
      <c r="PBK50" s="75"/>
      <c r="PBY50" s="75"/>
      <c r="PCM50" s="75"/>
      <c r="PDA50" s="75"/>
      <c r="PDO50" s="75"/>
      <c r="PEC50" s="75"/>
      <c r="PEQ50" s="75"/>
      <c r="PFE50" s="75"/>
      <c r="PFS50" s="75"/>
      <c r="PGG50" s="75"/>
      <c r="PGU50" s="75"/>
      <c r="PHI50" s="75"/>
      <c r="PHW50" s="75"/>
      <c r="PIK50" s="75"/>
      <c r="PIY50" s="75"/>
      <c r="PJM50" s="75"/>
      <c r="PKA50" s="75"/>
      <c r="PKO50" s="75"/>
      <c r="PLC50" s="75"/>
      <c r="PLQ50" s="75"/>
      <c r="PME50" s="75"/>
      <c r="PMS50" s="75"/>
      <c r="PNG50" s="75"/>
      <c r="PNU50" s="75"/>
      <c r="POI50" s="75"/>
      <c r="POW50" s="75"/>
      <c r="PPK50" s="75"/>
      <c r="PPY50" s="75"/>
      <c r="PQM50" s="75"/>
      <c r="PRA50" s="75"/>
      <c r="PRO50" s="75"/>
      <c r="PSC50" s="75"/>
      <c r="PSQ50" s="75"/>
      <c r="PTE50" s="75"/>
      <c r="PTS50" s="75"/>
      <c r="PUG50" s="75"/>
      <c r="PUU50" s="75"/>
      <c r="PVI50" s="75"/>
      <c r="PVW50" s="75"/>
      <c r="PWK50" s="75"/>
      <c r="PWY50" s="75"/>
      <c r="PXM50" s="75"/>
      <c r="PYA50" s="75"/>
      <c r="PYO50" s="75"/>
      <c r="PZC50" s="75"/>
      <c r="PZQ50" s="75"/>
      <c r="QAE50" s="75"/>
      <c r="QAS50" s="75"/>
      <c r="QBG50" s="75"/>
      <c r="QBU50" s="75"/>
      <c r="QCI50" s="75"/>
      <c r="QCW50" s="75"/>
      <c r="QDK50" s="75"/>
      <c r="QDY50" s="75"/>
      <c r="QEM50" s="75"/>
      <c r="QFA50" s="75"/>
      <c r="QFO50" s="75"/>
      <c r="QGC50" s="75"/>
      <c r="QGQ50" s="75"/>
      <c r="QHE50" s="75"/>
      <c r="QHS50" s="75"/>
      <c r="QIG50" s="75"/>
      <c r="QIU50" s="75"/>
      <c r="QJI50" s="75"/>
      <c r="QJW50" s="75"/>
      <c r="QKK50" s="75"/>
      <c r="QKY50" s="75"/>
      <c r="QLM50" s="75"/>
      <c r="QMA50" s="75"/>
      <c r="QMO50" s="75"/>
      <c r="QNC50" s="75"/>
      <c r="QNQ50" s="75"/>
      <c r="QOE50" s="75"/>
      <c r="QOS50" s="75"/>
      <c r="QPG50" s="75"/>
      <c r="QPU50" s="75"/>
      <c r="QQI50" s="75"/>
      <c r="QQW50" s="75"/>
      <c r="QRK50" s="75"/>
      <c r="QRY50" s="75"/>
      <c r="QSM50" s="75"/>
      <c r="QTA50" s="75"/>
      <c r="QTO50" s="75"/>
      <c r="QUC50" s="75"/>
      <c r="QUQ50" s="75"/>
      <c r="QVE50" s="75"/>
      <c r="QVS50" s="75"/>
      <c r="QWG50" s="75"/>
      <c r="QWU50" s="75"/>
      <c r="QXI50" s="75"/>
      <c r="QXW50" s="75"/>
      <c r="QYK50" s="75"/>
      <c r="QYY50" s="75"/>
      <c r="QZM50" s="75"/>
      <c r="RAA50" s="75"/>
      <c r="RAO50" s="75"/>
      <c r="RBC50" s="75"/>
      <c r="RBQ50" s="75"/>
      <c r="RCE50" s="75"/>
      <c r="RCS50" s="75"/>
      <c r="RDG50" s="75"/>
      <c r="RDU50" s="75"/>
      <c r="REI50" s="75"/>
      <c r="REW50" s="75"/>
      <c r="RFK50" s="75"/>
      <c r="RFY50" s="75"/>
      <c r="RGM50" s="75"/>
      <c r="RHA50" s="75"/>
      <c r="RHO50" s="75"/>
      <c r="RIC50" s="75"/>
      <c r="RIQ50" s="75"/>
      <c r="RJE50" s="75"/>
      <c r="RJS50" s="75"/>
      <c r="RKG50" s="75"/>
      <c r="RKU50" s="75"/>
      <c r="RLI50" s="75"/>
      <c r="RLW50" s="75"/>
      <c r="RMK50" s="75"/>
      <c r="RMY50" s="75"/>
      <c r="RNM50" s="75"/>
      <c r="ROA50" s="75"/>
      <c r="ROO50" s="75"/>
      <c r="RPC50" s="75"/>
      <c r="RPQ50" s="75"/>
      <c r="RQE50" s="75"/>
      <c r="RQS50" s="75"/>
      <c r="RRG50" s="75"/>
      <c r="RRU50" s="75"/>
      <c r="RSI50" s="75"/>
      <c r="RSW50" s="75"/>
      <c r="RTK50" s="75"/>
      <c r="RTY50" s="75"/>
      <c r="RUM50" s="75"/>
      <c r="RVA50" s="75"/>
      <c r="RVO50" s="75"/>
      <c r="RWC50" s="75"/>
      <c r="RWQ50" s="75"/>
      <c r="RXE50" s="75"/>
      <c r="RXS50" s="75"/>
      <c r="RYG50" s="75"/>
      <c r="RYU50" s="75"/>
      <c r="RZI50" s="75"/>
      <c r="RZW50" s="75"/>
      <c r="SAK50" s="75"/>
      <c r="SAY50" s="75"/>
      <c r="SBM50" s="75"/>
      <c r="SCA50" s="75"/>
      <c r="SCO50" s="75"/>
      <c r="SDC50" s="75"/>
      <c r="SDQ50" s="75"/>
      <c r="SEE50" s="75"/>
      <c r="SES50" s="75"/>
      <c r="SFG50" s="75"/>
      <c r="SFU50" s="75"/>
      <c r="SGI50" s="75"/>
      <c r="SGW50" s="75"/>
      <c r="SHK50" s="75"/>
      <c r="SHY50" s="75"/>
      <c r="SIM50" s="75"/>
      <c r="SJA50" s="75"/>
      <c r="SJO50" s="75"/>
      <c r="SKC50" s="75"/>
      <c r="SKQ50" s="75"/>
      <c r="SLE50" s="75"/>
      <c r="SLS50" s="75"/>
      <c r="SMG50" s="75"/>
      <c r="SMU50" s="75"/>
      <c r="SNI50" s="75"/>
      <c r="SNW50" s="75"/>
      <c r="SOK50" s="75"/>
      <c r="SOY50" s="75"/>
      <c r="SPM50" s="75"/>
      <c r="SQA50" s="75"/>
      <c r="SQO50" s="75"/>
      <c r="SRC50" s="75"/>
      <c r="SRQ50" s="75"/>
      <c r="SSE50" s="75"/>
      <c r="SSS50" s="75"/>
      <c r="STG50" s="75"/>
      <c r="STU50" s="75"/>
      <c r="SUI50" s="75"/>
      <c r="SUW50" s="75"/>
      <c r="SVK50" s="75"/>
      <c r="SVY50" s="75"/>
      <c r="SWM50" s="75"/>
      <c r="SXA50" s="75"/>
      <c r="SXO50" s="75"/>
      <c r="SYC50" s="75"/>
      <c r="SYQ50" s="75"/>
      <c r="SZE50" s="75"/>
      <c r="SZS50" s="75"/>
      <c r="TAG50" s="75"/>
      <c r="TAU50" s="75"/>
      <c r="TBI50" s="75"/>
      <c r="TBW50" s="75"/>
      <c r="TCK50" s="75"/>
      <c r="TCY50" s="75"/>
      <c r="TDM50" s="75"/>
      <c r="TEA50" s="75"/>
      <c r="TEO50" s="75"/>
      <c r="TFC50" s="75"/>
      <c r="TFQ50" s="75"/>
      <c r="TGE50" s="75"/>
      <c r="TGS50" s="75"/>
      <c r="THG50" s="75"/>
      <c r="THU50" s="75"/>
      <c r="TII50" s="75"/>
      <c r="TIW50" s="75"/>
      <c r="TJK50" s="75"/>
      <c r="TJY50" s="75"/>
      <c r="TKM50" s="75"/>
      <c r="TLA50" s="75"/>
      <c r="TLO50" s="75"/>
      <c r="TMC50" s="75"/>
      <c r="TMQ50" s="75"/>
      <c r="TNE50" s="75"/>
      <c r="TNS50" s="75"/>
      <c r="TOG50" s="75"/>
      <c r="TOU50" s="75"/>
      <c r="TPI50" s="75"/>
      <c r="TPW50" s="75"/>
      <c r="TQK50" s="75"/>
      <c r="TQY50" s="75"/>
      <c r="TRM50" s="75"/>
      <c r="TSA50" s="75"/>
      <c r="TSO50" s="75"/>
      <c r="TTC50" s="75"/>
      <c r="TTQ50" s="75"/>
      <c r="TUE50" s="75"/>
      <c r="TUS50" s="75"/>
      <c r="TVG50" s="75"/>
      <c r="TVU50" s="75"/>
      <c r="TWI50" s="75"/>
      <c r="TWW50" s="75"/>
      <c r="TXK50" s="75"/>
      <c r="TXY50" s="75"/>
      <c r="TYM50" s="75"/>
      <c r="TZA50" s="75"/>
      <c r="TZO50" s="75"/>
      <c r="UAC50" s="75"/>
      <c r="UAQ50" s="75"/>
      <c r="UBE50" s="75"/>
      <c r="UBS50" s="75"/>
      <c r="UCG50" s="75"/>
      <c r="UCU50" s="75"/>
      <c r="UDI50" s="75"/>
      <c r="UDW50" s="75"/>
      <c r="UEK50" s="75"/>
      <c r="UEY50" s="75"/>
      <c r="UFM50" s="75"/>
      <c r="UGA50" s="75"/>
      <c r="UGO50" s="75"/>
      <c r="UHC50" s="75"/>
      <c r="UHQ50" s="75"/>
      <c r="UIE50" s="75"/>
      <c r="UIS50" s="75"/>
      <c r="UJG50" s="75"/>
      <c r="UJU50" s="75"/>
      <c r="UKI50" s="75"/>
      <c r="UKW50" s="75"/>
      <c r="ULK50" s="75"/>
      <c r="ULY50" s="75"/>
      <c r="UMM50" s="75"/>
      <c r="UNA50" s="75"/>
      <c r="UNO50" s="75"/>
      <c r="UOC50" s="75"/>
      <c r="UOQ50" s="75"/>
      <c r="UPE50" s="75"/>
      <c r="UPS50" s="75"/>
      <c r="UQG50" s="75"/>
      <c r="UQU50" s="75"/>
      <c r="URI50" s="75"/>
      <c r="URW50" s="75"/>
      <c r="USK50" s="75"/>
      <c r="USY50" s="75"/>
      <c r="UTM50" s="75"/>
      <c r="UUA50" s="75"/>
      <c r="UUO50" s="75"/>
      <c r="UVC50" s="75"/>
      <c r="UVQ50" s="75"/>
      <c r="UWE50" s="75"/>
      <c r="UWS50" s="75"/>
      <c r="UXG50" s="75"/>
      <c r="UXU50" s="75"/>
      <c r="UYI50" s="75"/>
      <c r="UYW50" s="75"/>
      <c r="UZK50" s="75"/>
      <c r="UZY50" s="75"/>
      <c r="VAM50" s="75"/>
      <c r="VBA50" s="75"/>
      <c r="VBO50" s="75"/>
      <c r="VCC50" s="75"/>
      <c r="VCQ50" s="75"/>
      <c r="VDE50" s="75"/>
      <c r="VDS50" s="75"/>
      <c r="VEG50" s="75"/>
      <c r="VEU50" s="75"/>
      <c r="VFI50" s="75"/>
      <c r="VFW50" s="75"/>
      <c r="VGK50" s="75"/>
      <c r="VGY50" s="75"/>
      <c r="VHM50" s="75"/>
      <c r="VIA50" s="75"/>
      <c r="VIO50" s="75"/>
      <c r="VJC50" s="75"/>
      <c r="VJQ50" s="75"/>
      <c r="VKE50" s="75"/>
      <c r="VKS50" s="75"/>
      <c r="VLG50" s="75"/>
      <c r="VLU50" s="75"/>
      <c r="VMI50" s="75"/>
      <c r="VMW50" s="75"/>
      <c r="VNK50" s="75"/>
      <c r="VNY50" s="75"/>
      <c r="VOM50" s="75"/>
      <c r="VPA50" s="75"/>
      <c r="VPO50" s="75"/>
      <c r="VQC50" s="75"/>
      <c r="VQQ50" s="75"/>
      <c r="VRE50" s="75"/>
      <c r="VRS50" s="75"/>
      <c r="VSG50" s="75"/>
      <c r="VSU50" s="75"/>
      <c r="VTI50" s="75"/>
      <c r="VTW50" s="75"/>
      <c r="VUK50" s="75"/>
      <c r="VUY50" s="75"/>
      <c r="VVM50" s="75"/>
      <c r="VWA50" s="75"/>
      <c r="VWO50" s="75"/>
      <c r="VXC50" s="75"/>
      <c r="VXQ50" s="75"/>
      <c r="VYE50" s="75"/>
      <c r="VYS50" s="75"/>
      <c r="VZG50" s="75"/>
      <c r="VZU50" s="75"/>
      <c r="WAI50" s="75"/>
      <c r="WAW50" s="75"/>
      <c r="WBK50" s="75"/>
      <c r="WBY50" s="75"/>
      <c r="WCM50" s="75"/>
      <c r="WDA50" s="75"/>
      <c r="WDO50" s="75"/>
      <c r="WEC50" s="75"/>
      <c r="WEQ50" s="75"/>
      <c r="WFE50" s="75"/>
      <c r="WFS50" s="75"/>
      <c r="WGG50" s="75"/>
      <c r="WGU50" s="75"/>
      <c r="WHI50" s="75"/>
      <c r="WHW50" s="75"/>
      <c r="WIK50" s="75"/>
      <c r="WIY50" s="75"/>
      <c r="WJM50" s="75"/>
      <c r="WKA50" s="75"/>
      <c r="WKO50" s="75"/>
      <c r="WLC50" s="75"/>
      <c r="WLQ50" s="75"/>
      <c r="WME50" s="75"/>
      <c r="WMS50" s="75"/>
      <c r="WNG50" s="75"/>
      <c r="WNU50" s="75"/>
      <c r="WOI50" s="75"/>
      <c r="WOW50" s="75"/>
      <c r="WPK50" s="75"/>
      <c r="WPY50" s="75"/>
      <c r="WQM50" s="75"/>
      <c r="WRA50" s="75"/>
      <c r="WRO50" s="75"/>
      <c r="WSC50" s="75"/>
      <c r="WSQ50" s="75"/>
      <c r="WTE50" s="75"/>
      <c r="WTS50" s="75"/>
      <c r="WUG50" s="75"/>
      <c r="WUU50" s="75"/>
      <c r="WVI50" s="75"/>
      <c r="WVW50" s="75"/>
      <c r="WWK50" s="75"/>
      <c r="WWY50" s="75"/>
      <c r="WXM50" s="75"/>
      <c r="WYA50" s="75"/>
      <c r="WYO50" s="75"/>
      <c r="WZC50" s="75"/>
      <c r="WZQ50" s="75"/>
      <c r="XAE50" s="75"/>
      <c r="XAS50" s="75"/>
      <c r="XBG50" s="75"/>
      <c r="XBU50" s="75"/>
      <c r="XCI50" s="75"/>
      <c r="XCW50" s="75"/>
      <c r="XDK50" s="75"/>
      <c r="XDY50" s="75"/>
      <c r="XEM50" s="75"/>
      <c r="XFA50" s="75"/>
    </row>
    <row r="51" spans="1:1023 1037:2045 2059:3067 3081:4089 4103:5111 5125:6133 6147:7155 7169:8191 8205:9213 9227:10235 10249:11257 11271:12279 12293:13301 13315:14323 14337:15359 15373:16381" s="74" customFormat="1" x14ac:dyDescent="0.2">
      <c r="A51" s="139" t="s">
        <v>60</v>
      </c>
      <c r="B51" s="127">
        <f t="shared" ref="B51:BE51" si="11">B87+B104+B121</f>
        <v>145.19218369230768</v>
      </c>
      <c r="C51" s="127">
        <f t="shared" si="11"/>
        <v>140.27418076923078</v>
      </c>
      <c r="D51" s="127">
        <f t="shared" si="11"/>
        <v>115.00582092307693</v>
      </c>
      <c r="E51" s="127">
        <f t="shared" si="11"/>
        <v>151.97563600000001</v>
      </c>
      <c r="F51" s="127">
        <f t="shared" si="11"/>
        <v>290.18847676923076</v>
      </c>
      <c r="G51" s="127">
        <f t="shared" si="11"/>
        <v>369.89404138461538</v>
      </c>
      <c r="H51" s="127">
        <f t="shared" si="11"/>
        <v>290.86682200000001</v>
      </c>
      <c r="I51" s="127">
        <f t="shared" si="11"/>
        <v>272.04274184615383</v>
      </c>
      <c r="J51" s="127">
        <f t="shared" si="11"/>
        <v>289.00137261538458</v>
      </c>
      <c r="K51" s="127">
        <f t="shared" si="11"/>
        <v>215.40091507692307</v>
      </c>
      <c r="L51" s="127">
        <f t="shared" si="11"/>
        <v>241.9920481230769</v>
      </c>
      <c r="M51" s="127">
        <f t="shared" si="11"/>
        <v>216.9950263692308</v>
      </c>
      <c r="N51" s="127">
        <f t="shared" si="11"/>
        <v>303.24662246153844</v>
      </c>
      <c r="O51" s="127">
        <f t="shared" si="11"/>
        <v>165.54254061538464</v>
      </c>
      <c r="P51" s="127">
        <f t="shared" si="11"/>
        <v>243.89141476923075</v>
      </c>
      <c r="Q51" s="127">
        <f t="shared" si="11"/>
        <v>331.05877692307695</v>
      </c>
      <c r="R51" s="127">
        <f t="shared" si="11"/>
        <v>298.39645406153841</v>
      </c>
      <c r="S51" s="127">
        <f t="shared" si="11"/>
        <v>240.10964010769229</v>
      </c>
      <c r="T51" s="127">
        <f t="shared" si="11"/>
        <v>227.3567497692307</v>
      </c>
      <c r="U51" s="127">
        <f t="shared" si="11"/>
        <v>296.81930139999997</v>
      </c>
      <c r="V51" s="127">
        <f t="shared" si="11"/>
        <v>304.84073375384611</v>
      </c>
      <c r="W51" s="127">
        <f t="shared" si="11"/>
        <v>305.99392064615387</v>
      </c>
      <c r="X51" s="127">
        <f t="shared" si="11"/>
        <v>348.91621512307688</v>
      </c>
      <c r="Y51" s="127">
        <f t="shared" si="11"/>
        <v>350.1202779076923</v>
      </c>
      <c r="Z51" s="127">
        <f t="shared" si="11"/>
        <v>330.67938572769225</v>
      </c>
      <c r="AA51" s="127">
        <f t="shared" si="11"/>
        <v>613.5762352643078</v>
      </c>
      <c r="AB51" s="127">
        <f t="shared" si="11"/>
        <v>437.70632681753841</v>
      </c>
      <c r="AC51" s="167">
        <f t="shared" si="11"/>
        <v>522.95551006584606</v>
      </c>
      <c r="AD51" s="167">
        <f t="shared" si="11"/>
        <v>558.44262025600005</v>
      </c>
      <c r="AE51" s="167">
        <f t="shared" si="11"/>
        <v>515.43957615384613</v>
      </c>
      <c r="AF51" s="167">
        <f t="shared" si="11"/>
        <v>734.76045242420707</v>
      </c>
      <c r="AG51" s="167">
        <f t="shared" si="11"/>
        <v>796.03277900306819</v>
      </c>
      <c r="AH51" s="167">
        <f t="shared" si="11"/>
        <v>883.85507975707912</v>
      </c>
      <c r="AI51" s="167">
        <f t="shared" si="11"/>
        <v>942.06577574225003</v>
      </c>
      <c r="AJ51" s="167">
        <f t="shared" si="11"/>
        <v>1042.3434434133048</v>
      </c>
      <c r="AK51" s="167">
        <f t="shared" si="11"/>
        <v>1157.3552877653512</v>
      </c>
      <c r="AL51" s="167">
        <f t="shared" si="11"/>
        <v>1248.4802304687232</v>
      </c>
      <c r="AM51" s="167">
        <f t="shared" si="11"/>
        <v>1350.4068031107322</v>
      </c>
      <c r="AN51" s="167">
        <f t="shared" si="11"/>
        <v>1471.0821488354479</v>
      </c>
      <c r="AO51" s="167">
        <f t="shared" si="11"/>
        <v>1574.3544401947329</v>
      </c>
      <c r="AP51" s="167">
        <f t="shared" si="11"/>
        <v>1687.969037672734</v>
      </c>
      <c r="AQ51" s="167">
        <f t="shared" si="11"/>
        <v>1777.5361818430306</v>
      </c>
      <c r="AR51" s="167">
        <f t="shared" si="11"/>
        <v>1862.9798246308314</v>
      </c>
      <c r="AS51" s="167">
        <f t="shared" si="11"/>
        <v>1913.4942555512953</v>
      </c>
      <c r="AT51" s="167">
        <f t="shared" si="11"/>
        <v>1984.1351543882124</v>
      </c>
      <c r="AU51" s="167">
        <f t="shared" si="11"/>
        <v>2051.461452840791</v>
      </c>
      <c r="AV51" s="167">
        <f t="shared" si="11"/>
        <v>2114.058608930744</v>
      </c>
      <c r="AW51" s="167">
        <f t="shared" si="11"/>
        <v>2209.8075670585536</v>
      </c>
      <c r="AX51" s="167">
        <f t="shared" si="11"/>
        <v>2295.5772357223245</v>
      </c>
      <c r="AY51" s="167">
        <f t="shared" si="11"/>
        <v>2357.8479226223249</v>
      </c>
      <c r="AZ51" s="167">
        <f t="shared" si="11"/>
        <v>2448.4020181452615</v>
      </c>
      <c r="BA51" s="167">
        <f t="shared" si="11"/>
        <v>2527.0804753292991</v>
      </c>
      <c r="BB51" s="167">
        <f t="shared" si="11"/>
        <v>2604.9954671431233</v>
      </c>
      <c r="BC51" s="167">
        <f t="shared" si="11"/>
        <v>2688.2961817711675</v>
      </c>
      <c r="BD51" s="167">
        <f t="shared" si="11"/>
        <v>2783.7429559964648</v>
      </c>
      <c r="BE51" s="167">
        <f t="shared" si="11"/>
        <v>2847.2506659018195</v>
      </c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Y51" s="75"/>
      <c r="FM51" s="75"/>
      <c r="GA51" s="75"/>
      <c r="GO51" s="75"/>
      <c r="HC51" s="75"/>
      <c r="HQ51" s="75"/>
      <c r="IE51" s="75"/>
      <c r="IS51" s="75"/>
      <c r="JG51" s="75"/>
      <c r="JU51" s="75"/>
      <c r="KI51" s="75"/>
      <c r="KW51" s="75"/>
      <c r="LK51" s="75"/>
      <c r="LY51" s="75"/>
      <c r="MM51" s="75"/>
      <c r="NA51" s="75"/>
      <c r="NO51" s="75"/>
      <c r="OC51" s="75"/>
      <c r="OQ51" s="75"/>
      <c r="PE51" s="75"/>
      <c r="PS51" s="75"/>
      <c r="QG51" s="75"/>
      <c r="QU51" s="75"/>
      <c r="RI51" s="75"/>
      <c r="RW51" s="75"/>
      <c r="SK51" s="75"/>
      <c r="SY51" s="75"/>
      <c r="TM51" s="75"/>
      <c r="UA51" s="75"/>
      <c r="UO51" s="75"/>
      <c r="VC51" s="75"/>
      <c r="VQ51" s="75"/>
      <c r="WE51" s="75"/>
      <c r="WS51" s="75"/>
      <c r="XG51" s="75"/>
      <c r="XU51" s="75"/>
      <c r="YI51" s="75"/>
      <c r="YW51" s="75"/>
      <c r="ZK51" s="75"/>
      <c r="ZY51" s="75"/>
      <c r="AAM51" s="75"/>
      <c r="ABA51" s="75"/>
      <c r="ABO51" s="75"/>
      <c r="ACC51" s="75"/>
      <c r="ACQ51" s="75"/>
      <c r="ADE51" s="75"/>
      <c r="ADS51" s="75"/>
      <c r="AEG51" s="75"/>
      <c r="AEU51" s="75"/>
      <c r="AFI51" s="75"/>
      <c r="AFW51" s="75"/>
      <c r="AGK51" s="75"/>
      <c r="AGY51" s="75"/>
      <c r="AHM51" s="75"/>
      <c r="AIA51" s="75"/>
      <c r="AIO51" s="75"/>
      <c r="AJC51" s="75"/>
      <c r="AJQ51" s="75"/>
      <c r="AKE51" s="75"/>
      <c r="AKS51" s="75"/>
      <c r="ALG51" s="75"/>
      <c r="ALU51" s="75"/>
      <c r="AMI51" s="75"/>
      <c r="AMW51" s="75"/>
      <c r="ANK51" s="75"/>
      <c r="ANY51" s="75"/>
      <c r="AOM51" s="75"/>
      <c r="APA51" s="75"/>
      <c r="APO51" s="75"/>
      <c r="AQC51" s="75"/>
      <c r="AQQ51" s="75"/>
      <c r="ARE51" s="75"/>
      <c r="ARS51" s="75"/>
      <c r="ASG51" s="75"/>
      <c r="ASU51" s="75"/>
      <c r="ATI51" s="75"/>
      <c r="ATW51" s="75"/>
      <c r="AUK51" s="75"/>
      <c r="AUY51" s="75"/>
      <c r="AVM51" s="75"/>
      <c r="AWA51" s="75"/>
      <c r="AWO51" s="75"/>
      <c r="AXC51" s="75"/>
      <c r="AXQ51" s="75"/>
      <c r="AYE51" s="75"/>
      <c r="AYS51" s="75"/>
      <c r="AZG51" s="75"/>
      <c r="AZU51" s="75"/>
      <c r="BAI51" s="75"/>
      <c r="BAW51" s="75"/>
      <c r="BBK51" s="75"/>
      <c r="BBY51" s="75"/>
      <c r="BCM51" s="75"/>
      <c r="BDA51" s="75"/>
      <c r="BDO51" s="75"/>
      <c r="BEC51" s="75"/>
      <c r="BEQ51" s="75"/>
      <c r="BFE51" s="75"/>
      <c r="BFS51" s="75"/>
      <c r="BGG51" s="75"/>
      <c r="BGU51" s="75"/>
      <c r="BHI51" s="75"/>
      <c r="BHW51" s="75"/>
      <c r="BIK51" s="75"/>
      <c r="BIY51" s="75"/>
      <c r="BJM51" s="75"/>
      <c r="BKA51" s="75"/>
      <c r="BKO51" s="75"/>
      <c r="BLC51" s="75"/>
      <c r="BLQ51" s="75"/>
      <c r="BME51" s="75"/>
      <c r="BMS51" s="75"/>
      <c r="BNG51" s="75"/>
      <c r="BNU51" s="75"/>
      <c r="BOI51" s="75"/>
      <c r="BOW51" s="75"/>
      <c r="BPK51" s="75"/>
      <c r="BPY51" s="75"/>
      <c r="BQM51" s="75"/>
      <c r="BRA51" s="75"/>
      <c r="BRO51" s="75"/>
      <c r="BSC51" s="75"/>
      <c r="BSQ51" s="75"/>
      <c r="BTE51" s="75"/>
      <c r="BTS51" s="75"/>
      <c r="BUG51" s="75"/>
      <c r="BUU51" s="75"/>
      <c r="BVI51" s="75"/>
      <c r="BVW51" s="75"/>
      <c r="BWK51" s="75"/>
      <c r="BWY51" s="75"/>
      <c r="BXM51" s="75"/>
      <c r="BYA51" s="75"/>
      <c r="BYO51" s="75"/>
      <c r="BZC51" s="75"/>
      <c r="BZQ51" s="75"/>
      <c r="CAE51" s="75"/>
      <c r="CAS51" s="75"/>
      <c r="CBG51" s="75"/>
      <c r="CBU51" s="75"/>
      <c r="CCI51" s="75"/>
      <c r="CCW51" s="75"/>
      <c r="CDK51" s="75"/>
      <c r="CDY51" s="75"/>
      <c r="CEM51" s="75"/>
      <c r="CFA51" s="75"/>
      <c r="CFO51" s="75"/>
      <c r="CGC51" s="75"/>
      <c r="CGQ51" s="75"/>
      <c r="CHE51" s="75"/>
      <c r="CHS51" s="75"/>
      <c r="CIG51" s="75"/>
      <c r="CIU51" s="75"/>
      <c r="CJI51" s="75"/>
      <c r="CJW51" s="75"/>
      <c r="CKK51" s="75"/>
      <c r="CKY51" s="75"/>
      <c r="CLM51" s="75"/>
      <c r="CMA51" s="75"/>
      <c r="CMO51" s="75"/>
      <c r="CNC51" s="75"/>
      <c r="CNQ51" s="75"/>
      <c r="COE51" s="75"/>
      <c r="COS51" s="75"/>
      <c r="CPG51" s="75"/>
      <c r="CPU51" s="75"/>
      <c r="CQI51" s="75"/>
      <c r="CQW51" s="75"/>
      <c r="CRK51" s="75"/>
      <c r="CRY51" s="75"/>
      <c r="CSM51" s="75"/>
      <c r="CTA51" s="75"/>
      <c r="CTO51" s="75"/>
      <c r="CUC51" s="75"/>
      <c r="CUQ51" s="75"/>
      <c r="CVE51" s="75"/>
      <c r="CVS51" s="75"/>
      <c r="CWG51" s="75"/>
      <c r="CWU51" s="75"/>
      <c r="CXI51" s="75"/>
      <c r="CXW51" s="75"/>
      <c r="CYK51" s="75"/>
      <c r="CYY51" s="75"/>
      <c r="CZM51" s="75"/>
      <c r="DAA51" s="75"/>
      <c r="DAO51" s="75"/>
      <c r="DBC51" s="75"/>
      <c r="DBQ51" s="75"/>
      <c r="DCE51" s="75"/>
      <c r="DCS51" s="75"/>
      <c r="DDG51" s="75"/>
      <c r="DDU51" s="75"/>
      <c r="DEI51" s="75"/>
      <c r="DEW51" s="75"/>
      <c r="DFK51" s="75"/>
      <c r="DFY51" s="75"/>
      <c r="DGM51" s="75"/>
      <c r="DHA51" s="75"/>
      <c r="DHO51" s="75"/>
      <c r="DIC51" s="75"/>
      <c r="DIQ51" s="75"/>
      <c r="DJE51" s="75"/>
      <c r="DJS51" s="75"/>
      <c r="DKG51" s="75"/>
      <c r="DKU51" s="75"/>
      <c r="DLI51" s="75"/>
      <c r="DLW51" s="75"/>
      <c r="DMK51" s="75"/>
      <c r="DMY51" s="75"/>
      <c r="DNM51" s="75"/>
      <c r="DOA51" s="75"/>
      <c r="DOO51" s="75"/>
      <c r="DPC51" s="75"/>
      <c r="DPQ51" s="75"/>
      <c r="DQE51" s="75"/>
      <c r="DQS51" s="75"/>
      <c r="DRG51" s="75"/>
      <c r="DRU51" s="75"/>
      <c r="DSI51" s="75"/>
      <c r="DSW51" s="75"/>
      <c r="DTK51" s="75"/>
      <c r="DTY51" s="75"/>
      <c r="DUM51" s="75"/>
      <c r="DVA51" s="75"/>
      <c r="DVO51" s="75"/>
      <c r="DWC51" s="75"/>
      <c r="DWQ51" s="75"/>
      <c r="DXE51" s="75"/>
      <c r="DXS51" s="75"/>
      <c r="DYG51" s="75"/>
      <c r="DYU51" s="75"/>
      <c r="DZI51" s="75"/>
      <c r="DZW51" s="75"/>
      <c r="EAK51" s="75"/>
      <c r="EAY51" s="75"/>
      <c r="EBM51" s="75"/>
      <c r="ECA51" s="75"/>
      <c r="ECO51" s="75"/>
      <c r="EDC51" s="75"/>
      <c r="EDQ51" s="75"/>
      <c r="EEE51" s="75"/>
      <c r="EES51" s="75"/>
      <c r="EFG51" s="75"/>
      <c r="EFU51" s="75"/>
      <c r="EGI51" s="75"/>
      <c r="EGW51" s="75"/>
      <c r="EHK51" s="75"/>
      <c r="EHY51" s="75"/>
      <c r="EIM51" s="75"/>
      <c r="EJA51" s="75"/>
      <c r="EJO51" s="75"/>
      <c r="EKC51" s="75"/>
      <c r="EKQ51" s="75"/>
      <c r="ELE51" s="75"/>
      <c r="ELS51" s="75"/>
      <c r="EMG51" s="75"/>
      <c r="EMU51" s="75"/>
      <c r="ENI51" s="75"/>
      <c r="ENW51" s="75"/>
      <c r="EOK51" s="75"/>
      <c r="EOY51" s="75"/>
      <c r="EPM51" s="75"/>
      <c r="EQA51" s="75"/>
      <c r="EQO51" s="75"/>
      <c r="ERC51" s="75"/>
      <c r="ERQ51" s="75"/>
      <c r="ESE51" s="75"/>
      <c r="ESS51" s="75"/>
      <c r="ETG51" s="75"/>
      <c r="ETU51" s="75"/>
      <c r="EUI51" s="75"/>
      <c r="EUW51" s="75"/>
      <c r="EVK51" s="75"/>
      <c r="EVY51" s="75"/>
      <c r="EWM51" s="75"/>
      <c r="EXA51" s="75"/>
      <c r="EXO51" s="75"/>
      <c r="EYC51" s="75"/>
      <c r="EYQ51" s="75"/>
      <c r="EZE51" s="75"/>
      <c r="EZS51" s="75"/>
      <c r="FAG51" s="75"/>
      <c r="FAU51" s="75"/>
      <c r="FBI51" s="75"/>
      <c r="FBW51" s="75"/>
      <c r="FCK51" s="75"/>
      <c r="FCY51" s="75"/>
      <c r="FDM51" s="75"/>
      <c r="FEA51" s="75"/>
      <c r="FEO51" s="75"/>
      <c r="FFC51" s="75"/>
      <c r="FFQ51" s="75"/>
      <c r="FGE51" s="75"/>
      <c r="FGS51" s="75"/>
      <c r="FHG51" s="75"/>
      <c r="FHU51" s="75"/>
      <c r="FII51" s="75"/>
      <c r="FIW51" s="75"/>
      <c r="FJK51" s="75"/>
      <c r="FJY51" s="75"/>
      <c r="FKM51" s="75"/>
      <c r="FLA51" s="75"/>
      <c r="FLO51" s="75"/>
      <c r="FMC51" s="75"/>
      <c r="FMQ51" s="75"/>
      <c r="FNE51" s="75"/>
      <c r="FNS51" s="75"/>
      <c r="FOG51" s="75"/>
      <c r="FOU51" s="75"/>
      <c r="FPI51" s="75"/>
      <c r="FPW51" s="75"/>
      <c r="FQK51" s="75"/>
      <c r="FQY51" s="75"/>
      <c r="FRM51" s="75"/>
      <c r="FSA51" s="75"/>
      <c r="FSO51" s="75"/>
      <c r="FTC51" s="75"/>
      <c r="FTQ51" s="75"/>
      <c r="FUE51" s="75"/>
      <c r="FUS51" s="75"/>
      <c r="FVG51" s="75"/>
      <c r="FVU51" s="75"/>
      <c r="FWI51" s="75"/>
      <c r="FWW51" s="75"/>
      <c r="FXK51" s="75"/>
      <c r="FXY51" s="75"/>
      <c r="FYM51" s="75"/>
      <c r="FZA51" s="75"/>
      <c r="FZO51" s="75"/>
      <c r="GAC51" s="75"/>
      <c r="GAQ51" s="75"/>
      <c r="GBE51" s="75"/>
      <c r="GBS51" s="75"/>
      <c r="GCG51" s="75"/>
      <c r="GCU51" s="75"/>
      <c r="GDI51" s="75"/>
      <c r="GDW51" s="75"/>
      <c r="GEK51" s="75"/>
      <c r="GEY51" s="75"/>
      <c r="GFM51" s="75"/>
      <c r="GGA51" s="75"/>
      <c r="GGO51" s="75"/>
      <c r="GHC51" s="75"/>
      <c r="GHQ51" s="75"/>
      <c r="GIE51" s="75"/>
      <c r="GIS51" s="75"/>
      <c r="GJG51" s="75"/>
      <c r="GJU51" s="75"/>
      <c r="GKI51" s="75"/>
      <c r="GKW51" s="75"/>
      <c r="GLK51" s="75"/>
      <c r="GLY51" s="75"/>
      <c r="GMM51" s="75"/>
      <c r="GNA51" s="75"/>
      <c r="GNO51" s="75"/>
      <c r="GOC51" s="75"/>
      <c r="GOQ51" s="75"/>
      <c r="GPE51" s="75"/>
      <c r="GPS51" s="75"/>
      <c r="GQG51" s="75"/>
      <c r="GQU51" s="75"/>
      <c r="GRI51" s="75"/>
      <c r="GRW51" s="75"/>
      <c r="GSK51" s="75"/>
      <c r="GSY51" s="75"/>
      <c r="GTM51" s="75"/>
      <c r="GUA51" s="75"/>
      <c r="GUO51" s="75"/>
      <c r="GVC51" s="75"/>
      <c r="GVQ51" s="75"/>
      <c r="GWE51" s="75"/>
      <c r="GWS51" s="75"/>
      <c r="GXG51" s="75"/>
      <c r="GXU51" s="75"/>
      <c r="GYI51" s="75"/>
      <c r="GYW51" s="75"/>
      <c r="GZK51" s="75"/>
      <c r="GZY51" s="75"/>
      <c r="HAM51" s="75"/>
      <c r="HBA51" s="75"/>
      <c r="HBO51" s="75"/>
      <c r="HCC51" s="75"/>
      <c r="HCQ51" s="75"/>
      <c r="HDE51" s="75"/>
      <c r="HDS51" s="75"/>
      <c r="HEG51" s="75"/>
      <c r="HEU51" s="75"/>
      <c r="HFI51" s="75"/>
      <c r="HFW51" s="75"/>
      <c r="HGK51" s="75"/>
      <c r="HGY51" s="75"/>
      <c r="HHM51" s="75"/>
      <c r="HIA51" s="75"/>
      <c r="HIO51" s="75"/>
      <c r="HJC51" s="75"/>
      <c r="HJQ51" s="75"/>
      <c r="HKE51" s="75"/>
      <c r="HKS51" s="75"/>
      <c r="HLG51" s="75"/>
      <c r="HLU51" s="75"/>
      <c r="HMI51" s="75"/>
      <c r="HMW51" s="75"/>
      <c r="HNK51" s="75"/>
      <c r="HNY51" s="75"/>
      <c r="HOM51" s="75"/>
      <c r="HPA51" s="75"/>
      <c r="HPO51" s="75"/>
      <c r="HQC51" s="75"/>
      <c r="HQQ51" s="75"/>
      <c r="HRE51" s="75"/>
      <c r="HRS51" s="75"/>
      <c r="HSG51" s="75"/>
      <c r="HSU51" s="75"/>
      <c r="HTI51" s="75"/>
      <c r="HTW51" s="75"/>
      <c r="HUK51" s="75"/>
      <c r="HUY51" s="75"/>
      <c r="HVM51" s="75"/>
      <c r="HWA51" s="75"/>
      <c r="HWO51" s="75"/>
      <c r="HXC51" s="75"/>
      <c r="HXQ51" s="75"/>
      <c r="HYE51" s="75"/>
      <c r="HYS51" s="75"/>
      <c r="HZG51" s="75"/>
      <c r="HZU51" s="75"/>
      <c r="IAI51" s="75"/>
      <c r="IAW51" s="75"/>
      <c r="IBK51" s="75"/>
      <c r="IBY51" s="75"/>
      <c r="ICM51" s="75"/>
      <c r="IDA51" s="75"/>
      <c r="IDO51" s="75"/>
      <c r="IEC51" s="75"/>
      <c r="IEQ51" s="75"/>
      <c r="IFE51" s="75"/>
      <c r="IFS51" s="75"/>
      <c r="IGG51" s="75"/>
      <c r="IGU51" s="75"/>
      <c r="IHI51" s="75"/>
      <c r="IHW51" s="75"/>
      <c r="IIK51" s="75"/>
      <c r="IIY51" s="75"/>
      <c r="IJM51" s="75"/>
      <c r="IKA51" s="75"/>
      <c r="IKO51" s="75"/>
      <c r="ILC51" s="75"/>
      <c r="ILQ51" s="75"/>
      <c r="IME51" s="75"/>
      <c r="IMS51" s="75"/>
      <c r="ING51" s="75"/>
      <c r="INU51" s="75"/>
      <c r="IOI51" s="75"/>
      <c r="IOW51" s="75"/>
      <c r="IPK51" s="75"/>
      <c r="IPY51" s="75"/>
      <c r="IQM51" s="75"/>
      <c r="IRA51" s="75"/>
      <c r="IRO51" s="75"/>
      <c r="ISC51" s="75"/>
      <c r="ISQ51" s="75"/>
      <c r="ITE51" s="75"/>
      <c r="ITS51" s="75"/>
      <c r="IUG51" s="75"/>
      <c r="IUU51" s="75"/>
      <c r="IVI51" s="75"/>
      <c r="IVW51" s="75"/>
      <c r="IWK51" s="75"/>
      <c r="IWY51" s="75"/>
      <c r="IXM51" s="75"/>
      <c r="IYA51" s="75"/>
      <c r="IYO51" s="75"/>
      <c r="IZC51" s="75"/>
      <c r="IZQ51" s="75"/>
      <c r="JAE51" s="75"/>
      <c r="JAS51" s="75"/>
      <c r="JBG51" s="75"/>
      <c r="JBU51" s="75"/>
      <c r="JCI51" s="75"/>
      <c r="JCW51" s="75"/>
      <c r="JDK51" s="75"/>
      <c r="JDY51" s="75"/>
      <c r="JEM51" s="75"/>
      <c r="JFA51" s="75"/>
      <c r="JFO51" s="75"/>
      <c r="JGC51" s="75"/>
      <c r="JGQ51" s="75"/>
      <c r="JHE51" s="75"/>
      <c r="JHS51" s="75"/>
      <c r="JIG51" s="75"/>
      <c r="JIU51" s="75"/>
      <c r="JJI51" s="75"/>
      <c r="JJW51" s="75"/>
      <c r="JKK51" s="75"/>
      <c r="JKY51" s="75"/>
      <c r="JLM51" s="75"/>
      <c r="JMA51" s="75"/>
      <c r="JMO51" s="75"/>
      <c r="JNC51" s="75"/>
      <c r="JNQ51" s="75"/>
      <c r="JOE51" s="75"/>
      <c r="JOS51" s="75"/>
      <c r="JPG51" s="75"/>
      <c r="JPU51" s="75"/>
      <c r="JQI51" s="75"/>
      <c r="JQW51" s="75"/>
      <c r="JRK51" s="75"/>
      <c r="JRY51" s="75"/>
      <c r="JSM51" s="75"/>
      <c r="JTA51" s="75"/>
      <c r="JTO51" s="75"/>
      <c r="JUC51" s="75"/>
      <c r="JUQ51" s="75"/>
      <c r="JVE51" s="75"/>
      <c r="JVS51" s="75"/>
      <c r="JWG51" s="75"/>
      <c r="JWU51" s="75"/>
      <c r="JXI51" s="75"/>
      <c r="JXW51" s="75"/>
      <c r="JYK51" s="75"/>
      <c r="JYY51" s="75"/>
      <c r="JZM51" s="75"/>
      <c r="KAA51" s="75"/>
      <c r="KAO51" s="75"/>
      <c r="KBC51" s="75"/>
      <c r="KBQ51" s="75"/>
      <c r="KCE51" s="75"/>
      <c r="KCS51" s="75"/>
      <c r="KDG51" s="75"/>
      <c r="KDU51" s="75"/>
      <c r="KEI51" s="75"/>
      <c r="KEW51" s="75"/>
      <c r="KFK51" s="75"/>
      <c r="KFY51" s="75"/>
      <c r="KGM51" s="75"/>
      <c r="KHA51" s="75"/>
      <c r="KHO51" s="75"/>
      <c r="KIC51" s="75"/>
      <c r="KIQ51" s="75"/>
      <c r="KJE51" s="75"/>
      <c r="KJS51" s="75"/>
      <c r="KKG51" s="75"/>
      <c r="KKU51" s="75"/>
      <c r="KLI51" s="75"/>
      <c r="KLW51" s="75"/>
      <c r="KMK51" s="75"/>
      <c r="KMY51" s="75"/>
      <c r="KNM51" s="75"/>
      <c r="KOA51" s="75"/>
      <c r="KOO51" s="75"/>
      <c r="KPC51" s="75"/>
      <c r="KPQ51" s="75"/>
      <c r="KQE51" s="75"/>
      <c r="KQS51" s="75"/>
      <c r="KRG51" s="75"/>
      <c r="KRU51" s="75"/>
      <c r="KSI51" s="75"/>
      <c r="KSW51" s="75"/>
      <c r="KTK51" s="75"/>
      <c r="KTY51" s="75"/>
      <c r="KUM51" s="75"/>
      <c r="KVA51" s="75"/>
      <c r="KVO51" s="75"/>
      <c r="KWC51" s="75"/>
      <c r="KWQ51" s="75"/>
      <c r="KXE51" s="75"/>
      <c r="KXS51" s="75"/>
      <c r="KYG51" s="75"/>
      <c r="KYU51" s="75"/>
      <c r="KZI51" s="75"/>
      <c r="KZW51" s="75"/>
      <c r="LAK51" s="75"/>
      <c r="LAY51" s="75"/>
      <c r="LBM51" s="75"/>
      <c r="LCA51" s="75"/>
      <c r="LCO51" s="75"/>
      <c r="LDC51" s="75"/>
      <c r="LDQ51" s="75"/>
      <c r="LEE51" s="75"/>
      <c r="LES51" s="75"/>
      <c r="LFG51" s="75"/>
      <c r="LFU51" s="75"/>
      <c r="LGI51" s="75"/>
      <c r="LGW51" s="75"/>
      <c r="LHK51" s="75"/>
      <c r="LHY51" s="75"/>
      <c r="LIM51" s="75"/>
      <c r="LJA51" s="75"/>
      <c r="LJO51" s="75"/>
      <c r="LKC51" s="75"/>
      <c r="LKQ51" s="75"/>
      <c r="LLE51" s="75"/>
      <c r="LLS51" s="75"/>
      <c r="LMG51" s="75"/>
      <c r="LMU51" s="75"/>
      <c r="LNI51" s="75"/>
      <c r="LNW51" s="75"/>
      <c r="LOK51" s="75"/>
      <c r="LOY51" s="75"/>
      <c r="LPM51" s="75"/>
      <c r="LQA51" s="75"/>
      <c r="LQO51" s="75"/>
      <c r="LRC51" s="75"/>
      <c r="LRQ51" s="75"/>
      <c r="LSE51" s="75"/>
      <c r="LSS51" s="75"/>
      <c r="LTG51" s="75"/>
      <c r="LTU51" s="75"/>
      <c r="LUI51" s="75"/>
      <c r="LUW51" s="75"/>
      <c r="LVK51" s="75"/>
      <c r="LVY51" s="75"/>
      <c r="LWM51" s="75"/>
      <c r="LXA51" s="75"/>
      <c r="LXO51" s="75"/>
      <c r="LYC51" s="75"/>
      <c r="LYQ51" s="75"/>
      <c r="LZE51" s="75"/>
      <c r="LZS51" s="75"/>
      <c r="MAG51" s="75"/>
      <c r="MAU51" s="75"/>
      <c r="MBI51" s="75"/>
      <c r="MBW51" s="75"/>
      <c r="MCK51" s="75"/>
      <c r="MCY51" s="75"/>
      <c r="MDM51" s="75"/>
      <c r="MEA51" s="75"/>
      <c r="MEO51" s="75"/>
      <c r="MFC51" s="75"/>
      <c r="MFQ51" s="75"/>
      <c r="MGE51" s="75"/>
      <c r="MGS51" s="75"/>
      <c r="MHG51" s="75"/>
      <c r="MHU51" s="75"/>
      <c r="MII51" s="75"/>
      <c r="MIW51" s="75"/>
      <c r="MJK51" s="75"/>
      <c r="MJY51" s="75"/>
      <c r="MKM51" s="75"/>
      <c r="MLA51" s="75"/>
      <c r="MLO51" s="75"/>
      <c r="MMC51" s="75"/>
      <c r="MMQ51" s="75"/>
      <c r="MNE51" s="75"/>
      <c r="MNS51" s="75"/>
      <c r="MOG51" s="75"/>
      <c r="MOU51" s="75"/>
      <c r="MPI51" s="75"/>
      <c r="MPW51" s="75"/>
      <c r="MQK51" s="75"/>
      <c r="MQY51" s="75"/>
      <c r="MRM51" s="75"/>
      <c r="MSA51" s="75"/>
      <c r="MSO51" s="75"/>
      <c r="MTC51" s="75"/>
      <c r="MTQ51" s="75"/>
      <c r="MUE51" s="75"/>
      <c r="MUS51" s="75"/>
      <c r="MVG51" s="75"/>
      <c r="MVU51" s="75"/>
      <c r="MWI51" s="75"/>
      <c r="MWW51" s="75"/>
      <c r="MXK51" s="75"/>
      <c r="MXY51" s="75"/>
      <c r="MYM51" s="75"/>
      <c r="MZA51" s="75"/>
      <c r="MZO51" s="75"/>
      <c r="NAC51" s="75"/>
      <c r="NAQ51" s="75"/>
      <c r="NBE51" s="75"/>
      <c r="NBS51" s="75"/>
      <c r="NCG51" s="75"/>
      <c r="NCU51" s="75"/>
      <c r="NDI51" s="75"/>
      <c r="NDW51" s="75"/>
      <c r="NEK51" s="75"/>
      <c r="NEY51" s="75"/>
      <c r="NFM51" s="75"/>
      <c r="NGA51" s="75"/>
      <c r="NGO51" s="75"/>
      <c r="NHC51" s="75"/>
      <c r="NHQ51" s="75"/>
      <c r="NIE51" s="75"/>
      <c r="NIS51" s="75"/>
      <c r="NJG51" s="75"/>
      <c r="NJU51" s="75"/>
      <c r="NKI51" s="75"/>
      <c r="NKW51" s="75"/>
      <c r="NLK51" s="75"/>
      <c r="NLY51" s="75"/>
      <c r="NMM51" s="75"/>
      <c r="NNA51" s="75"/>
      <c r="NNO51" s="75"/>
      <c r="NOC51" s="75"/>
      <c r="NOQ51" s="75"/>
      <c r="NPE51" s="75"/>
      <c r="NPS51" s="75"/>
      <c r="NQG51" s="75"/>
      <c r="NQU51" s="75"/>
      <c r="NRI51" s="75"/>
      <c r="NRW51" s="75"/>
      <c r="NSK51" s="75"/>
      <c r="NSY51" s="75"/>
      <c r="NTM51" s="75"/>
      <c r="NUA51" s="75"/>
      <c r="NUO51" s="75"/>
      <c r="NVC51" s="75"/>
      <c r="NVQ51" s="75"/>
      <c r="NWE51" s="75"/>
      <c r="NWS51" s="75"/>
      <c r="NXG51" s="75"/>
      <c r="NXU51" s="75"/>
      <c r="NYI51" s="75"/>
      <c r="NYW51" s="75"/>
      <c r="NZK51" s="75"/>
      <c r="NZY51" s="75"/>
      <c r="OAM51" s="75"/>
      <c r="OBA51" s="75"/>
      <c r="OBO51" s="75"/>
      <c r="OCC51" s="75"/>
      <c r="OCQ51" s="75"/>
      <c r="ODE51" s="75"/>
      <c r="ODS51" s="75"/>
      <c r="OEG51" s="75"/>
      <c r="OEU51" s="75"/>
      <c r="OFI51" s="75"/>
      <c r="OFW51" s="75"/>
      <c r="OGK51" s="75"/>
      <c r="OGY51" s="75"/>
      <c r="OHM51" s="75"/>
      <c r="OIA51" s="75"/>
      <c r="OIO51" s="75"/>
      <c r="OJC51" s="75"/>
      <c r="OJQ51" s="75"/>
      <c r="OKE51" s="75"/>
      <c r="OKS51" s="75"/>
      <c r="OLG51" s="75"/>
      <c r="OLU51" s="75"/>
      <c r="OMI51" s="75"/>
      <c r="OMW51" s="75"/>
      <c r="ONK51" s="75"/>
      <c r="ONY51" s="75"/>
      <c r="OOM51" s="75"/>
      <c r="OPA51" s="75"/>
      <c r="OPO51" s="75"/>
      <c r="OQC51" s="75"/>
      <c r="OQQ51" s="75"/>
      <c r="ORE51" s="75"/>
      <c r="ORS51" s="75"/>
      <c r="OSG51" s="75"/>
      <c r="OSU51" s="75"/>
      <c r="OTI51" s="75"/>
      <c r="OTW51" s="75"/>
      <c r="OUK51" s="75"/>
      <c r="OUY51" s="75"/>
      <c r="OVM51" s="75"/>
      <c r="OWA51" s="75"/>
      <c r="OWO51" s="75"/>
      <c r="OXC51" s="75"/>
      <c r="OXQ51" s="75"/>
      <c r="OYE51" s="75"/>
      <c r="OYS51" s="75"/>
      <c r="OZG51" s="75"/>
      <c r="OZU51" s="75"/>
      <c r="PAI51" s="75"/>
      <c r="PAW51" s="75"/>
      <c r="PBK51" s="75"/>
      <c r="PBY51" s="75"/>
      <c r="PCM51" s="75"/>
      <c r="PDA51" s="75"/>
      <c r="PDO51" s="75"/>
      <c r="PEC51" s="75"/>
      <c r="PEQ51" s="75"/>
      <c r="PFE51" s="75"/>
      <c r="PFS51" s="75"/>
      <c r="PGG51" s="75"/>
      <c r="PGU51" s="75"/>
      <c r="PHI51" s="75"/>
      <c r="PHW51" s="75"/>
      <c r="PIK51" s="75"/>
      <c r="PIY51" s="75"/>
      <c r="PJM51" s="75"/>
      <c r="PKA51" s="75"/>
      <c r="PKO51" s="75"/>
      <c r="PLC51" s="75"/>
      <c r="PLQ51" s="75"/>
      <c r="PME51" s="75"/>
      <c r="PMS51" s="75"/>
      <c r="PNG51" s="75"/>
      <c r="PNU51" s="75"/>
      <c r="POI51" s="75"/>
      <c r="POW51" s="75"/>
      <c r="PPK51" s="75"/>
      <c r="PPY51" s="75"/>
      <c r="PQM51" s="75"/>
      <c r="PRA51" s="75"/>
      <c r="PRO51" s="75"/>
      <c r="PSC51" s="75"/>
      <c r="PSQ51" s="75"/>
      <c r="PTE51" s="75"/>
      <c r="PTS51" s="75"/>
      <c r="PUG51" s="75"/>
      <c r="PUU51" s="75"/>
      <c r="PVI51" s="75"/>
      <c r="PVW51" s="75"/>
      <c r="PWK51" s="75"/>
      <c r="PWY51" s="75"/>
      <c r="PXM51" s="75"/>
      <c r="PYA51" s="75"/>
      <c r="PYO51" s="75"/>
      <c r="PZC51" s="75"/>
      <c r="PZQ51" s="75"/>
      <c r="QAE51" s="75"/>
      <c r="QAS51" s="75"/>
      <c r="QBG51" s="75"/>
      <c r="QBU51" s="75"/>
      <c r="QCI51" s="75"/>
      <c r="QCW51" s="75"/>
      <c r="QDK51" s="75"/>
      <c r="QDY51" s="75"/>
      <c r="QEM51" s="75"/>
      <c r="QFA51" s="75"/>
      <c r="QFO51" s="75"/>
      <c r="QGC51" s="75"/>
      <c r="QGQ51" s="75"/>
      <c r="QHE51" s="75"/>
      <c r="QHS51" s="75"/>
      <c r="QIG51" s="75"/>
      <c r="QIU51" s="75"/>
      <c r="QJI51" s="75"/>
      <c r="QJW51" s="75"/>
      <c r="QKK51" s="75"/>
      <c r="QKY51" s="75"/>
      <c r="QLM51" s="75"/>
      <c r="QMA51" s="75"/>
      <c r="QMO51" s="75"/>
      <c r="QNC51" s="75"/>
      <c r="QNQ51" s="75"/>
      <c r="QOE51" s="75"/>
      <c r="QOS51" s="75"/>
      <c r="QPG51" s="75"/>
      <c r="QPU51" s="75"/>
      <c r="QQI51" s="75"/>
      <c r="QQW51" s="75"/>
      <c r="QRK51" s="75"/>
      <c r="QRY51" s="75"/>
      <c r="QSM51" s="75"/>
      <c r="QTA51" s="75"/>
      <c r="QTO51" s="75"/>
      <c r="QUC51" s="75"/>
      <c r="QUQ51" s="75"/>
      <c r="QVE51" s="75"/>
      <c r="QVS51" s="75"/>
      <c r="QWG51" s="75"/>
      <c r="QWU51" s="75"/>
      <c r="QXI51" s="75"/>
      <c r="QXW51" s="75"/>
      <c r="QYK51" s="75"/>
      <c r="QYY51" s="75"/>
      <c r="QZM51" s="75"/>
      <c r="RAA51" s="75"/>
      <c r="RAO51" s="75"/>
      <c r="RBC51" s="75"/>
      <c r="RBQ51" s="75"/>
      <c r="RCE51" s="75"/>
      <c r="RCS51" s="75"/>
      <c r="RDG51" s="75"/>
      <c r="RDU51" s="75"/>
      <c r="REI51" s="75"/>
      <c r="REW51" s="75"/>
      <c r="RFK51" s="75"/>
      <c r="RFY51" s="75"/>
      <c r="RGM51" s="75"/>
      <c r="RHA51" s="75"/>
      <c r="RHO51" s="75"/>
      <c r="RIC51" s="75"/>
      <c r="RIQ51" s="75"/>
      <c r="RJE51" s="75"/>
      <c r="RJS51" s="75"/>
      <c r="RKG51" s="75"/>
      <c r="RKU51" s="75"/>
      <c r="RLI51" s="75"/>
      <c r="RLW51" s="75"/>
      <c r="RMK51" s="75"/>
      <c r="RMY51" s="75"/>
      <c r="RNM51" s="75"/>
      <c r="ROA51" s="75"/>
      <c r="ROO51" s="75"/>
      <c r="RPC51" s="75"/>
      <c r="RPQ51" s="75"/>
      <c r="RQE51" s="75"/>
      <c r="RQS51" s="75"/>
      <c r="RRG51" s="75"/>
      <c r="RRU51" s="75"/>
      <c r="RSI51" s="75"/>
      <c r="RSW51" s="75"/>
      <c r="RTK51" s="75"/>
      <c r="RTY51" s="75"/>
      <c r="RUM51" s="75"/>
      <c r="RVA51" s="75"/>
      <c r="RVO51" s="75"/>
      <c r="RWC51" s="75"/>
      <c r="RWQ51" s="75"/>
      <c r="RXE51" s="75"/>
      <c r="RXS51" s="75"/>
      <c r="RYG51" s="75"/>
      <c r="RYU51" s="75"/>
      <c r="RZI51" s="75"/>
      <c r="RZW51" s="75"/>
      <c r="SAK51" s="75"/>
      <c r="SAY51" s="75"/>
      <c r="SBM51" s="75"/>
      <c r="SCA51" s="75"/>
      <c r="SCO51" s="75"/>
      <c r="SDC51" s="75"/>
      <c r="SDQ51" s="75"/>
      <c r="SEE51" s="75"/>
      <c r="SES51" s="75"/>
      <c r="SFG51" s="75"/>
      <c r="SFU51" s="75"/>
      <c r="SGI51" s="75"/>
      <c r="SGW51" s="75"/>
      <c r="SHK51" s="75"/>
      <c r="SHY51" s="75"/>
      <c r="SIM51" s="75"/>
      <c r="SJA51" s="75"/>
      <c r="SJO51" s="75"/>
      <c r="SKC51" s="75"/>
      <c r="SKQ51" s="75"/>
      <c r="SLE51" s="75"/>
      <c r="SLS51" s="75"/>
      <c r="SMG51" s="75"/>
      <c r="SMU51" s="75"/>
      <c r="SNI51" s="75"/>
      <c r="SNW51" s="75"/>
      <c r="SOK51" s="75"/>
      <c r="SOY51" s="75"/>
      <c r="SPM51" s="75"/>
      <c r="SQA51" s="75"/>
      <c r="SQO51" s="75"/>
      <c r="SRC51" s="75"/>
      <c r="SRQ51" s="75"/>
      <c r="SSE51" s="75"/>
      <c r="SSS51" s="75"/>
      <c r="STG51" s="75"/>
      <c r="STU51" s="75"/>
      <c r="SUI51" s="75"/>
      <c r="SUW51" s="75"/>
      <c r="SVK51" s="75"/>
      <c r="SVY51" s="75"/>
      <c r="SWM51" s="75"/>
      <c r="SXA51" s="75"/>
      <c r="SXO51" s="75"/>
      <c r="SYC51" s="75"/>
      <c r="SYQ51" s="75"/>
      <c r="SZE51" s="75"/>
      <c r="SZS51" s="75"/>
      <c r="TAG51" s="75"/>
      <c r="TAU51" s="75"/>
      <c r="TBI51" s="75"/>
      <c r="TBW51" s="75"/>
      <c r="TCK51" s="75"/>
      <c r="TCY51" s="75"/>
      <c r="TDM51" s="75"/>
      <c r="TEA51" s="75"/>
      <c r="TEO51" s="75"/>
      <c r="TFC51" s="75"/>
      <c r="TFQ51" s="75"/>
      <c r="TGE51" s="75"/>
      <c r="TGS51" s="75"/>
      <c r="THG51" s="75"/>
      <c r="THU51" s="75"/>
      <c r="TII51" s="75"/>
      <c r="TIW51" s="75"/>
      <c r="TJK51" s="75"/>
      <c r="TJY51" s="75"/>
      <c r="TKM51" s="75"/>
      <c r="TLA51" s="75"/>
      <c r="TLO51" s="75"/>
      <c r="TMC51" s="75"/>
      <c r="TMQ51" s="75"/>
      <c r="TNE51" s="75"/>
      <c r="TNS51" s="75"/>
      <c r="TOG51" s="75"/>
      <c r="TOU51" s="75"/>
      <c r="TPI51" s="75"/>
      <c r="TPW51" s="75"/>
      <c r="TQK51" s="75"/>
      <c r="TQY51" s="75"/>
      <c r="TRM51" s="75"/>
      <c r="TSA51" s="75"/>
      <c r="TSO51" s="75"/>
      <c r="TTC51" s="75"/>
      <c r="TTQ51" s="75"/>
      <c r="TUE51" s="75"/>
      <c r="TUS51" s="75"/>
      <c r="TVG51" s="75"/>
      <c r="TVU51" s="75"/>
      <c r="TWI51" s="75"/>
      <c r="TWW51" s="75"/>
      <c r="TXK51" s="75"/>
      <c r="TXY51" s="75"/>
      <c r="TYM51" s="75"/>
      <c r="TZA51" s="75"/>
      <c r="TZO51" s="75"/>
      <c r="UAC51" s="75"/>
      <c r="UAQ51" s="75"/>
      <c r="UBE51" s="75"/>
      <c r="UBS51" s="75"/>
      <c r="UCG51" s="75"/>
      <c r="UCU51" s="75"/>
      <c r="UDI51" s="75"/>
      <c r="UDW51" s="75"/>
      <c r="UEK51" s="75"/>
      <c r="UEY51" s="75"/>
      <c r="UFM51" s="75"/>
      <c r="UGA51" s="75"/>
      <c r="UGO51" s="75"/>
      <c r="UHC51" s="75"/>
      <c r="UHQ51" s="75"/>
      <c r="UIE51" s="75"/>
      <c r="UIS51" s="75"/>
      <c r="UJG51" s="75"/>
      <c r="UJU51" s="75"/>
      <c r="UKI51" s="75"/>
      <c r="UKW51" s="75"/>
      <c r="ULK51" s="75"/>
      <c r="ULY51" s="75"/>
      <c r="UMM51" s="75"/>
      <c r="UNA51" s="75"/>
      <c r="UNO51" s="75"/>
      <c r="UOC51" s="75"/>
      <c r="UOQ51" s="75"/>
      <c r="UPE51" s="75"/>
      <c r="UPS51" s="75"/>
      <c r="UQG51" s="75"/>
      <c r="UQU51" s="75"/>
      <c r="URI51" s="75"/>
      <c r="URW51" s="75"/>
      <c r="USK51" s="75"/>
      <c r="USY51" s="75"/>
      <c r="UTM51" s="75"/>
      <c r="UUA51" s="75"/>
      <c r="UUO51" s="75"/>
      <c r="UVC51" s="75"/>
      <c r="UVQ51" s="75"/>
      <c r="UWE51" s="75"/>
      <c r="UWS51" s="75"/>
      <c r="UXG51" s="75"/>
      <c r="UXU51" s="75"/>
      <c r="UYI51" s="75"/>
      <c r="UYW51" s="75"/>
      <c r="UZK51" s="75"/>
      <c r="UZY51" s="75"/>
      <c r="VAM51" s="75"/>
      <c r="VBA51" s="75"/>
      <c r="VBO51" s="75"/>
      <c r="VCC51" s="75"/>
      <c r="VCQ51" s="75"/>
      <c r="VDE51" s="75"/>
      <c r="VDS51" s="75"/>
      <c r="VEG51" s="75"/>
      <c r="VEU51" s="75"/>
      <c r="VFI51" s="75"/>
      <c r="VFW51" s="75"/>
      <c r="VGK51" s="75"/>
      <c r="VGY51" s="75"/>
      <c r="VHM51" s="75"/>
      <c r="VIA51" s="75"/>
      <c r="VIO51" s="75"/>
      <c r="VJC51" s="75"/>
      <c r="VJQ51" s="75"/>
      <c r="VKE51" s="75"/>
      <c r="VKS51" s="75"/>
      <c r="VLG51" s="75"/>
      <c r="VLU51" s="75"/>
      <c r="VMI51" s="75"/>
      <c r="VMW51" s="75"/>
      <c r="VNK51" s="75"/>
      <c r="VNY51" s="75"/>
      <c r="VOM51" s="75"/>
      <c r="VPA51" s="75"/>
      <c r="VPO51" s="75"/>
      <c r="VQC51" s="75"/>
      <c r="VQQ51" s="75"/>
      <c r="VRE51" s="75"/>
      <c r="VRS51" s="75"/>
      <c r="VSG51" s="75"/>
      <c r="VSU51" s="75"/>
      <c r="VTI51" s="75"/>
      <c r="VTW51" s="75"/>
      <c r="VUK51" s="75"/>
      <c r="VUY51" s="75"/>
      <c r="VVM51" s="75"/>
      <c r="VWA51" s="75"/>
      <c r="VWO51" s="75"/>
      <c r="VXC51" s="75"/>
      <c r="VXQ51" s="75"/>
      <c r="VYE51" s="75"/>
      <c r="VYS51" s="75"/>
      <c r="VZG51" s="75"/>
      <c r="VZU51" s="75"/>
      <c r="WAI51" s="75"/>
      <c r="WAW51" s="75"/>
      <c r="WBK51" s="75"/>
      <c r="WBY51" s="75"/>
      <c r="WCM51" s="75"/>
      <c r="WDA51" s="75"/>
      <c r="WDO51" s="75"/>
      <c r="WEC51" s="75"/>
      <c r="WEQ51" s="75"/>
      <c r="WFE51" s="75"/>
      <c r="WFS51" s="75"/>
      <c r="WGG51" s="75"/>
      <c r="WGU51" s="75"/>
      <c r="WHI51" s="75"/>
      <c r="WHW51" s="75"/>
      <c r="WIK51" s="75"/>
      <c r="WIY51" s="75"/>
      <c r="WJM51" s="75"/>
      <c r="WKA51" s="75"/>
      <c r="WKO51" s="75"/>
      <c r="WLC51" s="75"/>
      <c r="WLQ51" s="75"/>
      <c r="WME51" s="75"/>
      <c r="WMS51" s="75"/>
      <c r="WNG51" s="75"/>
      <c r="WNU51" s="75"/>
      <c r="WOI51" s="75"/>
      <c r="WOW51" s="75"/>
      <c r="WPK51" s="75"/>
      <c r="WPY51" s="75"/>
      <c r="WQM51" s="75"/>
      <c r="WRA51" s="75"/>
      <c r="WRO51" s="75"/>
      <c r="WSC51" s="75"/>
      <c r="WSQ51" s="75"/>
      <c r="WTE51" s="75"/>
      <c r="WTS51" s="75"/>
      <c r="WUG51" s="75"/>
      <c r="WUU51" s="75"/>
      <c r="WVI51" s="75"/>
      <c r="WVW51" s="75"/>
      <c r="WWK51" s="75"/>
      <c r="WWY51" s="75"/>
      <c r="WXM51" s="75"/>
      <c r="WYA51" s="75"/>
      <c r="WYO51" s="75"/>
      <c r="WZC51" s="75"/>
      <c r="WZQ51" s="75"/>
      <c r="XAE51" s="75"/>
      <c r="XAS51" s="75"/>
      <c r="XBG51" s="75"/>
      <c r="XBU51" s="75"/>
      <c r="XCI51" s="75"/>
      <c r="XCW51" s="75"/>
      <c r="XDK51" s="75"/>
      <c r="XDY51" s="75"/>
      <c r="XEM51" s="75"/>
      <c r="XFA51" s="75"/>
    </row>
    <row r="52" spans="1:1023 1037:2045 2059:3067 3081:4089 4103:5111 5125:6133 6147:7155 7169:8191 8205:9213 9227:10235 10249:11257 11271:12279 12293:13301 13315:14323 14337:15359 15373:16381" x14ac:dyDescent="0.2">
      <c r="A52" s="61" t="s">
        <v>105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</row>
    <row r="53" spans="1:1023 1037:2045 2059:3067 3081:4089 4103:5111 5125:6133 6147:7155 7169:8191 8205:9213 9227:10235 10249:11257 11271:12279 12293:13301 13315:14323 14337:15359 15373:16381" x14ac:dyDescent="0.2">
      <c r="A53" s="61" t="s">
        <v>106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</row>
    <row r="54" spans="1:1023 1037:2045 2059:3067 3081:4089 4103:5111 5125:6133 6147:7155 7169:8191 8205:9213 9227:10235 10249:11257 11271:12279 12293:13301 13315:14323 14337:15359 15373:16381" ht="12" thickBot="1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</row>
    <row r="55" spans="1:1023 1037:2045 2059:3067 3081:4089 4103:5111 5125:6133 6147:7155 7169:8191 8205:9213 9227:10235 10249:11257 11271:12279 12293:13301 13315:14323 14337:15359 15373:16381" x14ac:dyDescent="0.2">
      <c r="A55" s="40" t="s">
        <v>122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</row>
    <row r="56" spans="1:1023 1037:2045 2059:3067 3081:4089 4103:5111 5125:6133 6147:7155 7169:8191 8205:9213 9227:10235 10249:11257 11271:12279 12293:13301 13315:14323 14337:15359 15373:16381" ht="12" thickBot="1" x14ac:dyDescent="0.25">
      <c r="A56" s="168"/>
      <c r="B56" s="168" t="s">
        <v>3</v>
      </c>
      <c r="C56" s="168" t="s">
        <v>4</v>
      </c>
      <c r="D56" s="168" t="s">
        <v>5</v>
      </c>
      <c r="E56" s="168" t="s">
        <v>6</v>
      </c>
      <c r="F56" s="168" t="s">
        <v>7</v>
      </c>
      <c r="G56" s="168" t="s">
        <v>8</v>
      </c>
      <c r="H56" s="168" t="s">
        <v>9</v>
      </c>
      <c r="I56" s="168" t="s">
        <v>10</v>
      </c>
      <c r="J56" s="168" t="s">
        <v>11</v>
      </c>
      <c r="K56" s="168" t="s">
        <v>12</v>
      </c>
      <c r="L56" s="168" t="s">
        <v>13</v>
      </c>
      <c r="M56" s="168" t="s">
        <v>14</v>
      </c>
      <c r="N56" s="168" t="s">
        <v>15</v>
      </c>
      <c r="O56" s="168" t="s">
        <v>16</v>
      </c>
      <c r="P56" s="168" t="s">
        <v>17</v>
      </c>
      <c r="Q56" s="168" t="s">
        <v>18</v>
      </c>
      <c r="R56" s="168" t="s">
        <v>19</v>
      </c>
      <c r="S56" s="168" t="s">
        <v>20</v>
      </c>
      <c r="T56" s="168" t="s">
        <v>21</v>
      </c>
      <c r="U56" s="168" t="s">
        <v>22</v>
      </c>
      <c r="V56" s="168" t="s">
        <v>23</v>
      </c>
      <c r="W56" s="168" t="s">
        <v>24</v>
      </c>
      <c r="X56" s="168" t="s">
        <v>25</v>
      </c>
      <c r="Y56" s="168">
        <v>2018</v>
      </c>
      <c r="Z56" s="168">
        <v>2019</v>
      </c>
      <c r="AA56" s="168">
        <v>2020</v>
      </c>
      <c r="AB56" s="168">
        <v>2021</v>
      </c>
      <c r="AC56" s="168">
        <v>2022</v>
      </c>
      <c r="AD56" s="168">
        <v>2023</v>
      </c>
      <c r="AE56" s="168">
        <v>2024</v>
      </c>
      <c r="AF56" s="168">
        <v>2025</v>
      </c>
      <c r="AG56" s="168">
        <v>2026</v>
      </c>
      <c r="AH56" s="168">
        <v>2027</v>
      </c>
      <c r="AI56" s="168">
        <v>2028</v>
      </c>
      <c r="AJ56" s="168">
        <v>2029</v>
      </c>
      <c r="AK56" s="168">
        <v>2030</v>
      </c>
      <c r="AL56" s="168">
        <v>2031</v>
      </c>
      <c r="AM56" s="168">
        <v>2032</v>
      </c>
      <c r="AN56" s="168">
        <v>2033</v>
      </c>
      <c r="AO56" s="168">
        <v>2034</v>
      </c>
      <c r="AP56" s="168">
        <v>2035</v>
      </c>
      <c r="AQ56" s="168">
        <v>2036</v>
      </c>
      <c r="AR56" s="168">
        <v>2037</v>
      </c>
      <c r="AS56" s="168">
        <v>2038</v>
      </c>
      <c r="AT56" s="168">
        <v>2039</v>
      </c>
      <c r="AU56" s="168">
        <v>2040</v>
      </c>
      <c r="AV56" s="168">
        <v>2041</v>
      </c>
      <c r="AW56" s="168">
        <v>2042</v>
      </c>
      <c r="AX56" s="168">
        <v>2043</v>
      </c>
      <c r="AY56" s="168">
        <v>2044</v>
      </c>
      <c r="AZ56" s="168">
        <v>2045</v>
      </c>
      <c r="BA56" s="168">
        <v>2046</v>
      </c>
      <c r="BB56" s="168">
        <v>2047</v>
      </c>
      <c r="BC56" s="168">
        <v>2048</v>
      </c>
      <c r="BD56" s="168">
        <v>2049</v>
      </c>
      <c r="BE56" s="168">
        <v>2050</v>
      </c>
    </row>
    <row r="57" spans="1:1023 1037:2045 2059:3067 3081:4089 4103:5111 5125:6133 6147:7155 7169:8191 8205:9213 9227:10235 10249:11257 11271:12279 12293:13301 13315:14323 14337:15359 15373:16381" x14ac:dyDescent="0.2">
      <c r="A57" s="49" t="s">
        <v>49</v>
      </c>
      <c r="B57" s="50" t="e">
        <f t="shared" ref="B57:BE59" si="12">B74+B91+B108</f>
        <v>#REF!</v>
      </c>
      <c r="C57" s="50" t="e">
        <f t="shared" si="12"/>
        <v>#REF!</v>
      </c>
      <c r="D57" s="50">
        <f t="shared" si="12"/>
        <v>130.17418076923076</v>
      </c>
      <c r="E57" s="50">
        <f t="shared" si="12"/>
        <v>162.10582092307695</v>
      </c>
      <c r="F57" s="50">
        <f t="shared" si="12"/>
        <v>269.77563599999996</v>
      </c>
      <c r="G57" s="50">
        <f t="shared" si="12"/>
        <v>424.38847676923075</v>
      </c>
      <c r="H57" s="50">
        <f t="shared" si="12"/>
        <v>388.47804138461538</v>
      </c>
      <c r="I57" s="50">
        <f t="shared" si="12"/>
        <v>265.261822</v>
      </c>
      <c r="J57" s="50">
        <f t="shared" si="12"/>
        <v>264.84274184615379</v>
      </c>
      <c r="K57" s="50">
        <f t="shared" si="12"/>
        <v>282.60137261538461</v>
      </c>
      <c r="L57" s="50">
        <f t="shared" si="12"/>
        <v>243.40091507692307</v>
      </c>
      <c r="M57" s="50">
        <f t="shared" si="12"/>
        <v>401.59204812307689</v>
      </c>
      <c r="N57" s="50">
        <f t="shared" si="12"/>
        <v>273.79502636923075</v>
      </c>
      <c r="O57" s="50">
        <f t="shared" si="12"/>
        <v>381.44662246153848</v>
      </c>
      <c r="P57" s="50">
        <f t="shared" si="12"/>
        <v>321.94254061538459</v>
      </c>
      <c r="Q57" s="50">
        <f t="shared" si="12"/>
        <v>393.88641476923073</v>
      </c>
      <c r="R57" s="50">
        <f t="shared" si="12"/>
        <v>562.68709692307687</v>
      </c>
      <c r="S57" s="50">
        <f t="shared" si="12"/>
        <v>417.58915406153841</v>
      </c>
      <c r="T57" s="50">
        <f t="shared" si="12"/>
        <v>313.00532010769228</v>
      </c>
      <c r="U57" s="50">
        <f t="shared" si="12"/>
        <v>434.7342497692307</v>
      </c>
      <c r="V57" s="50">
        <f t="shared" si="12"/>
        <v>495.37832139999989</v>
      </c>
      <c r="W57" s="50">
        <f t="shared" si="12"/>
        <v>490.17203375384611</v>
      </c>
      <c r="X57" s="50">
        <f t="shared" si="12"/>
        <v>533.21300064615389</v>
      </c>
      <c r="Y57" s="50">
        <f t="shared" si="12"/>
        <v>475.28421512307693</v>
      </c>
      <c r="Z57" s="50">
        <f t="shared" si="12"/>
        <v>490.45127790769232</v>
      </c>
      <c r="AA57" s="50">
        <f t="shared" si="12"/>
        <v>330.67938572769225</v>
      </c>
      <c r="AB57" s="50">
        <f t="shared" si="12"/>
        <v>613.5762352643078</v>
      </c>
      <c r="AC57" s="50">
        <f t="shared" si="12"/>
        <v>484.00338881753839</v>
      </c>
      <c r="AD57" s="50">
        <f t="shared" si="12"/>
        <v>522.95551006584606</v>
      </c>
      <c r="AE57" s="50">
        <f t="shared" si="12"/>
        <v>558.44262025600005</v>
      </c>
      <c r="AF57" s="50">
        <f t="shared" si="12"/>
        <v>515.43957615384613</v>
      </c>
      <c r="AG57" s="50">
        <f t="shared" si="12"/>
        <v>734.76045242420707</v>
      </c>
      <c r="AH57" s="50">
        <f t="shared" si="12"/>
        <v>796.03277900306819</v>
      </c>
      <c r="AI57" s="50">
        <f t="shared" si="12"/>
        <v>883.85507975707912</v>
      </c>
      <c r="AJ57" s="50">
        <f t="shared" si="12"/>
        <v>942.06577574225003</v>
      </c>
      <c r="AK57" s="50">
        <f t="shared" si="12"/>
        <v>1042.3434434133048</v>
      </c>
      <c r="AL57" s="50">
        <f t="shared" si="12"/>
        <v>1157.3552877653512</v>
      </c>
      <c r="AM57" s="50">
        <f t="shared" si="12"/>
        <v>1248.4802304687232</v>
      </c>
      <c r="AN57" s="50">
        <f t="shared" si="12"/>
        <v>1350.4068031107322</v>
      </c>
      <c r="AO57" s="50">
        <f t="shared" si="12"/>
        <v>1471.0821488354479</v>
      </c>
      <c r="AP57" s="50">
        <f t="shared" si="12"/>
        <v>1574.3544401947329</v>
      </c>
      <c r="AQ57" s="50">
        <f t="shared" si="12"/>
        <v>1687.969037672734</v>
      </c>
      <c r="AR57" s="50">
        <f t="shared" si="12"/>
        <v>1777.5361818430306</v>
      </c>
      <c r="AS57" s="50">
        <f t="shared" si="12"/>
        <v>1862.9798246308314</v>
      </c>
      <c r="AT57" s="50">
        <f t="shared" si="12"/>
        <v>1913.4942555512953</v>
      </c>
      <c r="AU57" s="50">
        <f t="shared" si="12"/>
        <v>1984.1351543882124</v>
      </c>
      <c r="AV57" s="50">
        <f t="shared" si="12"/>
        <v>2051.461452840791</v>
      </c>
      <c r="AW57" s="50">
        <f t="shared" si="12"/>
        <v>2114.058608930744</v>
      </c>
      <c r="AX57" s="50">
        <f t="shared" si="12"/>
        <v>2209.8075670585536</v>
      </c>
      <c r="AY57" s="50">
        <f t="shared" si="12"/>
        <v>2295.5772357223245</v>
      </c>
      <c r="AZ57" s="50">
        <f t="shared" si="12"/>
        <v>2357.8479226223249</v>
      </c>
      <c r="BA57" s="50">
        <f t="shared" si="12"/>
        <v>2448.4020181452615</v>
      </c>
      <c r="BB57" s="50">
        <f t="shared" si="12"/>
        <v>2527.0804753292991</v>
      </c>
      <c r="BC57" s="50">
        <f t="shared" si="12"/>
        <v>2604.9954671431233</v>
      </c>
      <c r="BD57" s="50">
        <f t="shared" si="12"/>
        <v>2688.2961817711675</v>
      </c>
      <c r="BE57" s="50">
        <f t="shared" si="12"/>
        <v>2783.7429559964648</v>
      </c>
    </row>
    <row r="58" spans="1:1023 1037:2045 2059:3067 3081:4089 4103:5111 5125:6133 6147:7155 7169:8191 8205:9213 9227:10235 10249:11257 11271:12279 12293:13301 13315:14323 14337:15359 15373:16381" x14ac:dyDescent="0.2">
      <c r="A58" s="49" t="s">
        <v>50</v>
      </c>
      <c r="B58" s="50">
        <f t="shared" si="12"/>
        <v>3527.3753584019996</v>
      </c>
      <c r="C58" s="50">
        <f t="shared" si="12"/>
        <v>3368.9159475299998</v>
      </c>
      <c r="D58" s="50">
        <f t="shared" si="12"/>
        <v>3882.8111311080002</v>
      </c>
      <c r="E58" s="50">
        <f t="shared" si="12"/>
        <v>3800.9314700280001</v>
      </c>
      <c r="F58" s="50">
        <f t="shared" si="12"/>
        <v>4029.3633785579996</v>
      </c>
      <c r="G58" s="50">
        <f t="shared" si="12"/>
        <v>3810.4752786659997</v>
      </c>
      <c r="H58" s="50">
        <f t="shared" si="12"/>
        <v>3221.0431315019991</v>
      </c>
      <c r="I58" s="50">
        <f t="shared" si="12"/>
        <v>3153.0966814619997</v>
      </c>
      <c r="J58" s="50">
        <f t="shared" si="12"/>
        <v>4337.2961610299999</v>
      </c>
      <c r="K58" s="50">
        <f t="shared" si="12"/>
        <v>4060.4022516959999</v>
      </c>
      <c r="L58" s="50">
        <f t="shared" si="12"/>
        <v>4779.3934199340001</v>
      </c>
      <c r="M58" s="50">
        <f t="shared" si="12"/>
        <v>4807.5354197639999</v>
      </c>
      <c r="N58" s="50">
        <f t="shared" si="12"/>
        <v>5344.7731410779998</v>
      </c>
      <c r="O58" s="50">
        <f t="shared" si="12"/>
        <v>5461.1749780560003</v>
      </c>
      <c r="P58" s="50">
        <f t="shared" si="12"/>
        <v>6489.6862566060008</v>
      </c>
      <c r="Q58" s="50">
        <f t="shared" si="12"/>
        <v>7902.8423447399982</v>
      </c>
      <c r="R58" s="50">
        <f t="shared" si="12"/>
        <v>8663.7279448439986</v>
      </c>
      <c r="S58" s="50">
        <f t="shared" si="12"/>
        <v>7830.9408028319986</v>
      </c>
      <c r="T58" s="50">
        <f t="shared" si="12"/>
        <v>8624.3952837420002</v>
      </c>
      <c r="U58" s="50">
        <f t="shared" si="12"/>
        <v>8793.5162466059992</v>
      </c>
      <c r="V58" s="50">
        <f t="shared" si="12"/>
        <v>9913.4091070559971</v>
      </c>
      <c r="W58" s="50">
        <f t="shared" si="12"/>
        <v>10539.495299591998</v>
      </c>
      <c r="X58" s="50">
        <f t="shared" si="12"/>
        <v>10883.363420663998</v>
      </c>
      <c r="Y58" s="50">
        <f t="shared" si="12"/>
        <v>10694.030483304001</v>
      </c>
      <c r="Z58" s="50">
        <f t="shared" si="12"/>
        <v>12481.248934187999</v>
      </c>
      <c r="AA58" s="50">
        <f t="shared" si="12"/>
        <v>12916.91290648</v>
      </c>
      <c r="AB58" s="50">
        <f t="shared" si="12"/>
        <v>10604.955162699998</v>
      </c>
      <c r="AC58" s="50">
        <f t="shared" si="12"/>
        <v>12241.345083421998</v>
      </c>
      <c r="AD58" s="50">
        <f t="shared" si="12"/>
        <v>13298.41354861342</v>
      </c>
      <c r="AE58" s="50">
        <f t="shared" si="12"/>
        <v>14312.492355228647</v>
      </c>
      <c r="AF58" s="50">
        <f t="shared" si="12"/>
        <v>14534.933866514735</v>
      </c>
      <c r="AG58" s="50">
        <f t="shared" si="12"/>
        <v>15007.656300417459</v>
      </c>
      <c r="AH58" s="50">
        <f t="shared" si="12"/>
        <v>15432.55564921097</v>
      </c>
      <c r="AI58" s="50">
        <f t="shared" si="12"/>
        <v>15813.68924222358</v>
      </c>
      <c r="AJ58" s="50">
        <f t="shared" si="12"/>
        <v>16151.233617091373</v>
      </c>
      <c r="AK58" s="50">
        <f t="shared" si="12"/>
        <v>16378.346904442653</v>
      </c>
      <c r="AL58" s="50">
        <f t="shared" si="12"/>
        <v>16411.453603103233</v>
      </c>
      <c r="AM58" s="50">
        <f t="shared" si="12"/>
        <v>16507.160643039631</v>
      </c>
      <c r="AN58" s="50">
        <f t="shared" si="12"/>
        <v>16820.529777213324</v>
      </c>
      <c r="AO58" s="50">
        <f t="shared" si="12"/>
        <v>17375.867727551777</v>
      </c>
      <c r="AP58" s="50">
        <f t="shared" si="12"/>
        <v>17904.783948314656</v>
      </c>
      <c r="AQ58" s="50">
        <f t="shared" si="12"/>
        <v>18452.110902675446</v>
      </c>
      <c r="AR58" s="50">
        <f t="shared" si="12"/>
        <v>19063.809671927913</v>
      </c>
      <c r="AS58" s="50">
        <f t="shared" si="12"/>
        <v>19807.83141198627</v>
      </c>
      <c r="AT58" s="50">
        <f t="shared" si="12"/>
        <v>20111.725814746744</v>
      </c>
      <c r="AU58" s="50">
        <f t="shared" si="12"/>
        <v>20467.621352369388</v>
      </c>
      <c r="AV58" s="50">
        <f t="shared" si="12"/>
        <v>20824.975824185942</v>
      </c>
      <c r="AW58" s="50">
        <f t="shared" si="12"/>
        <v>21282.51361598618</v>
      </c>
      <c r="AX58" s="50">
        <f t="shared" si="12"/>
        <v>22011.053640789989</v>
      </c>
      <c r="AY58" s="50">
        <f t="shared" si="12"/>
        <v>22221.685699571572</v>
      </c>
      <c r="AZ58" s="50">
        <f t="shared" si="12"/>
        <v>22812.993938831409</v>
      </c>
      <c r="BA58" s="50">
        <f t="shared" si="12"/>
        <v>23008.303030651598</v>
      </c>
      <c r="BB58" s="50">
        <f t="shared" si="12"/>
        <v>23552.387842257136</v>
      </c>
      <c r="BC58" s="50">
        <f t="shared" si="12"/>
        <v>24055.904073090562</v>
      </c>
      <c r="BD58" s="50">
        <f t="shared" si="12"/>
        <v>24233.378716031115</v>
      </c>
      <c r="BE58" s="50">
        <f t="shared" si="12"/>
        <v>24765.786898564787</v>
      </c>
    </row>
    <row r="59" spans="1:1023 1037:2045 2059:3067 3081:4089 4103:5111 5125:6133 6147:7155 7169:8191 8205:9213 9227:10235 10249:11257 11271:12279 12293:13301 13315:14323 14337:15359 15373:16381" x14ac:dyDescent="0.2">
      <c r="A59" s="49" t="s">
        <v>51</v>
      </c>
      <c r="B59" s="50">
        <f t="shared" si="12"/>
        <v>1225.327880246148</v>
      </c>
      <c r="C59" s="50">
        <f t="shared" si="12"/>
        <v>1373.7265316904777</v>
      </c>
      <c r="D59" s="50">
        <f t="shared" si="12"/>
        <v>1437.044962066308</v>
      </c>
      <c r="E59" s="50">
        <f t="shared" si="12"/>
        <v>1380.0519273110219</v>
      </c>
      <c r="F59" s="50">
        <f t="shared" si="12"/>
        <v>1531.6675323130439</v>
      </c>
      <c r="G59" s="50">
        <f t="shared" si="12"/>
        <v>1461.801341527884</v>
      </c>
      <c r="H59" s="50">
        <f t="shared" si="12"/>
        <v>1321.0533986286421</v>
      </c>
      <c r="I59" s="50">
        <f t="shared" si="12"/>
        <v>1224.9167623355879</v>
      </c>
      <c r="J59" s="50">
        <f t="shared" si="12"/>
        <v>1440.2257451706382</v>
      </c>
      <c r="K59" s="50">
        <f t="shared" si="12"/>
        <v>1290.9802253178539</v>
      </c>
      <c r="L59" s="50">
        <f t="shared" si="12"/>
        <v>1767.1515592471342</v>
      </c>
      <c r="M59" s="50">
        <f t="shared" si="12"/>
        <v>1909.8953187581083</v>
      </c>
      <c r="N59" s="50">
        <f t="shared" si="12"/>
        <v>2309.6733789516779</v>
      </c>
      <c r="O59" s="50">
        <f t="shared" si="12"/>
        <v>2632.4535741044624</v>
      </c>
      <c r="P59" s="50">
        <f t="shared" si="12"/>
        <v>2816.0005974695059</v>
      </c>
      <c r="Q59" s="50">
        <f t="shared" si="12"/>
        <v>3447.013662694796</v>
      </c>
      <c r="R59" s="50">
        <f t="shared" si="12"/>
        <v>3598.5496215999774</v>
      </c>
      <c r="S59" s="50">
        <f t="shared" si="12"/>
        <v>3176.130141236702</v>
      </c>
      <c r="T59" s="50">
        <f t="shared" si="12"/>
        <v>3677.3112483364398</v>
      </c>
      <c r="U59" s="50">
        <f t="shared" si="12"/>
        <v>3900.1764087492461</v>
      </c>
      <c r="V59" s="50">
        <f t="shared" si="12"/>
        <v>4252.3804020305024</v>
      </c>
      <c r="W59" s="50">
        <f t="shared" si="12"/>
        <v>4710.1031979839681</v>
      </c>
      <c r="X59" s="50">
        <f t="shared" si="12"/>
        <v>4316.6905336641357</v>
      </c>
      <c r="Y59" s="50">
        <f t="shared" si="12"/>
        <v>4164.4013437090698</v>
      </c>
      <c r="Z59" s="50">
        <f t="shared" si="12"/>
        <v>4392.128571117074</v>
      </c>
      <c r="AA59" s="50">
        <f t="shared" si="12"/>
        <v>4501.0106940894475</v>
      </c>
      <c r="AB59" s="50">
        <f t="shared" si="12"/>
        <v>4783.4950155477645</v>
      </c>
      <c r="AC59" s="50">
        <f t="shared" si="12"/>
        <v>5198.1086783682003</v>
      </c>
      <c r="AD59" s="50">
        <f t="shared" si="12"/>
        <v>7325.4978314284972</v>
      </c>
      <c r="AE59" s="50">
        <f t="shared" si="12"/>
        <v>8042.3420161280501</v>
      </c>
      <c r="AF59" s="50">
        <f t="shared" si="12"/>
        <v>6545.8968533442785</v>
      </c>
      <c r="AG59" s="50">
        <f t="shared" si="12"/>
        <v>6617.1345921742968</v>
      </c>
      <c r="AH59" s="50">
        <f t="shared" si="12"/>
        <v>7206.8638504084429</v>
      </c>
      <c r="AI59" s="50">
        <f t="shared" si="12"/>
        <v>7547.1062751990967</v>
      </c>
      <c r="AJ59" s="50">
        <f t="shared" si="12"/>
        <v>7966.7163696399011</v>
      </c>
      <c r="AK59" s="50">
        <f t="shared" si="12"/>
        <v>8438.4335396598563</v>
      </c>
      <c r="AL59" s="50">
        <f t="shared" si="12"/>
        <v>8720.8831432994593</v>
      </c>
      <c r="AM59" s="50">
        <f t="shared" si="12"/>
        <v>9674.8643163719225</v>
      </c>
      <c r="AN59" s="50">
        <f t="shared" si="12"/>
        <v>9958.0205935319136</v>
      </c>
      <c r="AO59" s="50">
        <f t="shared" si="12"/>
        <v>10132.730271972476</v>
      </c>
      <c r="AP59" s="50">
        <f t="shared" si="12"/>
        <v>10199.449517091543</v>
      </c>
      <c r="AQ59" s="50">
        <f t="shared" si="12"/>
        <v>9676.5217768228504</v>
      </c>
      <c r="AR59" s="50">
        <f t="shared" si="12"/>
        <v>9870.3543867827811</v>
      </c>
      <c r="AS59" s="50">
        <f t="shared" si="12"/>
        <v>10427.466366317971</v>
      </c>
      <c r="AT59" s="50">
        <f t="shared" si="12"/>
        <v>10564.380238093543</v>
      </c>
      <c r="AU59" s="50">
        <f t="shared" si="12"/>
        <v>10382.126854820683</v>
      </c>
      <c r="AV59" s="50">
        <f t="shared" si="12"/>
        <v>10603.686205631808</v>
      </c>
      <c r="AW59" s="50">
        <f t="shared" si="12"/>
        <v>11036.713038036514</v>
      </c>
      <c r="AX59" s="50">
        <f t="shared" si="12"/>
        <v>11451.384003161174</v>
      </c>
      <c r="AY59" s="50">
        <f t="shared" si="12"/>
        <v>11710.287877990091</v>
      </c>
      <c r="AZ59" s="50">
        <f t="shared" si="12"/>
        <v>11816.572968157083</v>
      </c>
      <c r="BA59" s="50">
        <f t="shared" si="12"/>
        <v>11928.354941922506</v>
      </c>
      <c r="BB59" s="50">
        <f t="shared" si="12"/>
        <v>12211.671637748217</v>
      </c>
      <c r="BC59" s="50">
        <f t="shared" si="12"/>
        <v>12483.721758108415</v>
      </c>
      <c r="BD59" s="50">
        <f t="shared" si="12"/>
        <v>12732.974676186883</v>
      </c>
      <c r="BE59" s="50">
        <f t="shared" si="12"/>
        <v>12990.908000583975</v>
      </c>
    </row>
    <row r="60" spans="1:1023 1037:2045 2059:3067 3081:4089 4103:5111 5125:6133 6147:7155 7169:8191 8205:9213 9227:10235 10249:11257 11271:12279 12293:13301 13315:14323 14337:15359 15373:16381" x14ac:dyDescent="0.2">
      <c r="A60" s="49" t="s">
        <v>52</v>
      </c>
      <c r="B60" s="50" t="e">
        <f>SUM(B57:B59)</f>
        <v>#REF!</v>
      </c>
      <c r="C60" s="50" t="e">
        <f t="shared" ref="C60:BE60" si="13">SUM(C57:C59)</f>
        <v>#REF!</v>
      </c>
      <c r="D60" s="50">
        <f t="shared" si="13"/>
        <v>5450.0302739435392</v>
      </c>
      <c r="E60" s="50">
        <f t="shared" si="13"/>
        <v>5343.0892182620992</v>
      </c>
      <c r="F60" s="50">
        <f t="shared" si="13"/>
        <v>5830.8065468710438</v>
      </c>
      <c r="G60" s="50">
        <f t="shared" si="13"/>
        <v>5696.6650969631146</v>
      </c>
      <c r="H60" s="50">
        <f t="shared" si="13"/>
        <v>4930.5745715152561</v>
      </c>
      <c r="I60" s="50">
        <f t="shared" si="13"/>
        <v>4643.2752657975871</v>
      </c>
      <c r="J60" s="50">
        <f t="shared" si="13"/>
        <v>6042.3646480467914</v>
      </c>
      <c r="K60" s="50">
        <f t="shared" si="13"/>
        <v>5633.9838496292386</v>
      </c>
      <c r="L60" s="50">
        <f t="shared" si="13"/>
        <v>6789.9458942580577</v>
      </c>
      <c r="M60" s="50">
        <f t="shared" si="13"/>
        <v>7119.0227866451851</v>
      </c>
      <c r="N60" s="50">
        <f t="shared" si="13"/>
        <v>7928.2415463989091</v>
      </c>
      <c r="O60" s="50">
        <f t="shared" si="13"/>
        <v>8475.0751746220012</v>
      </c>
      <c r="P60" s="50">
        <f t="shared" si="13"/>
        <v>9627.6293946908918</v>
      </c>
      <c r="Q60" s="50">
        <f t="shared" si="13"/>
        <v>11743.742422204024</v>
      </c>
      <c r="R60" s="50">
        <f t="shared" si="13"/>
        <v>12824.964663367053</v>
      </c>
      <c r="S60" s="50">
        <f t="shared" si="13"/>
        <v>11424.66009813024</v>
      </c>
      <c r="T60" s="50">
        <f t="shared" si="13"/>
        <v>12614.711852186132</v>
      </c>
      <c r="U60" s="50">
        <f t="shared" si="13"/>
        <v>13128.426905124476</v>
      </c>
      <c r="V60" s="50">
        <f t="shared" si="13"/>
        <v>14661.167830486498</v>
      </c>
      <c r="W60" s="50">
        <f t="shared" si="13"/>
        <v>15739.770531329812</v>
      </c>
      <c r="X60" s="50">
        <f t="shared" si="13"/>
        <v>15733.266954974288</v>
      </c>
      <c r="Y60" s="50">
        <f t="shared" si="13"/>
        <v>15333.716042136148</v>
      </c>
      <c r="Z60" s="50">
        <f t="shared" si="13"/>
        <v>17363.828783212764</v>
      </c>
      <c r="AA60" s="50">
        <f t="shared" si="13"/>
        <v>17748.602986297141</v>
      </c>
      <c r="AB60" s="50">
        <f t="shared" si="13"/>
        <v>16002.026413512071</v>
      </c>
      <c r="AC60" s="50">
        <f t="shared" si="13"/>
        <v>17923.457150607737</v>
      </c>
      <c r="AD60" s="50">
        <f t="shared" si="13"/>
        <v>21146.866890107762</v>
      </c>
      <c r="AE60" s="50">
        <f t="shared" si="13"/>
        <v>22913.2769916127</v>
      </c>
      <c r="AF60" s="50">
        <f t="shared" si="13"/>
        <v>21596.270296012859</v>
      </c>
      <c r="AG60" s="50">
        <f t="shared" si="13"/>
        <v>22359.551345015963</v>
      </c>
      <c r="AH60" s="50">
        <f t="shared" si="13"/>
        <v>23435.452278622481</v>
      </c>
      <c r="AI60" s="50">
        <f t="shared" si="13"/>
        <v>24244.650597179756</v>
      </c>
      <c r="AJ60" s="50">
        <f t="shared" si="13"/>
        <v>25060.015762473522</v>
      </c>
      <c r="AK60" s="50">
        <f t="shared" si="13"/>
        <v>25859.123887515816</v>
      </c>
      <c r="AL60" s="50">
        <f t="shared" si="13"/>
        <v>26289.692034168045</v>
      </c>
      <c r="AM60" s="50">
        <f t="shared" si="13"/>
        <v>27430.505189880278</v>
      </c>
      <c r="AN60" s="50">
        <f t="shared" si="13"/>
        <v>28128.957173855968</v>
      </c>
      <c r="AO60" s="50">
        <f t="shared" si="13"/>
        <v>28979.680148359701</v>
      </c>
      <c r="AP60" s="50">
        <f t="shared" si="13"/>
        <v>29678.587905600933</v>
      </c>
      <c r="AQ60" s="50">
        <f t="shared" si="13"/>
        <v>29816.60171717103</v>
      </c>
      <c r="AR60" s="50">
        <f t="shared" si="13"/>
        <v>30711.700240553728</v>
      </c>
      <c r="AS60" s="50">
        <f t="shared" si="13"/>
        <v>32098.277602935072</v>
      </c>
      <c r="AT60" s="50">
        <f t="shared" si="13"/>
        <v>32589.600308391586</v>
      </c>
      <c r="AU60" s="50">
        <f t="shared" si="13"/>
        <v>32833.883361578279</v>
      </c>
      <c r="AV60" s="50">
        <f t="shared" si="13"/>
        <v>33480.123482658542</v>
      </c>
      <c r="AW60" s="50">
        <f t="shared" si="13"/>
        <v>34433.285262953439</v>
      </c>
      <c r="AX60" s="50">
        <f t="shared" si="13"/>
        <v>35672.245211009715</v>
      </c>
      <c r="AY60" s="50">
        <f t="shared" si="13"/>
        <v>36227.55081328399</v>
      </c>
      <c r="AZ60" s="50">
        <f t="shared" si="13"/>
        <v>36987.414829610818</v>
      </c>
      <c r="BA60" s="50">
        <f t="shared" si="13"/>
        <v>37385.059990719368</v>
      </c>
      <c r="BB60" s="50">
        <f t="shared" si="13"/>
        <v>38291.139955334649</v>
      </c>
      <c r="BC60" s="50">
        <f t="shared" si="13"/>
        <v>39144.621298342099</v>
      </c>
      <c r="BD60" s="50">
        <f t="shared" si="13"/>
        <v>39654.649573989162</v>
      </c>
      <c r="BE60" s="50">
        <f t="shared" si="13"/>
        <v>40540.437855145225</v>
      </c>
    </row>
    <row r="61" spans="1:1023 1037:2045 2059:3067 3081:4089 4103:5111 5125:6133 6147:7155 7169:8191 8205:9213 9227:10235 10249:11257 11271:12279 12293:13301 13315:14323 14337:15359 15373:16381" x14ac:dyDescent="0.2">
      <c r="A61" s="56" t="s">
        <v>53</v>
      </c>
      <c r="B61" s="144" t="e">
        <f>B69-B68</f>
        <v>#REF!</v>
      </c>
      <c r="C61" s="144" t="e">
        <f t="shared" ref="C61:Y61" si="14">C69-C68</f>
        <v>#REF!</v>
      </c>
      <c r="D61" s="144">
        <f t="shared" si="14"/>
        <v>2990.9100666010627</v>
      </c>
      <c r="E61" s="144">
        <f t="shared" si="14"/>
        <v>3112.9339292146992</v>
      </c>
      <c r="F61" s="144">
        <f t="shared" si="14"/>
        <v>3369.070470732413</v>
      </c>
      <c r="G61" s="144">
        <f t="shared" si="14"/>
        <v>3486.5847566750986</v>
      </c>
      <c r="H61" s="144">
        <f t="shared" si="14"/>
        <v>3258.1281624586645</v>
      </c>
      <c r="I61" s="144">
        <f t="shared" si="14"/>
        <v>2937.187600479615</v>
      </c>
      <c r="J61" s="144">
        <f t="shared" si="14"/>
        <v>3308.2182233642629</v>
      </c>
      <c r="K61" s="144">
        <f t="shared" si="14"/>
        <v>3228.0261319022115</v>
      </c>
      <c r="L61" s="144">
        <f t="shared" si="14"/>
        <v>3925.7353077023267</v>
      </c>
      <c r="M61" s="144">
        <f t="shared" si="14"/>
        <v>4003.6599610683747</v>
      </c>
      <c r="N61" s="144">
        <f t="shared" si="14"/>
        <v>4605.5152341030007</v>
      </c>
      <c r="O61" s="144">
        <f t="shared" si="14"/>
        <v>4693.3649539003354</v>
      </c>
      <c r="P61" s="144">
        <f t="shared" si="14"/>
        <v>4994.7914584773098</v>
      </c>
      <c r="Q61" s="144">
        <f t="shared" si="14"/>
        <v>5850.0330581512972</v>
      </c>
      <c r="R61" s="144">
        <f t="shared" si="14"/>
        <v>6370.1352024457437</v>
      </c>
      <c r="S61" s="144">
        <f t="shared" si="14"/>
        <v>5880.2376289718177</v>
      </c>
      <c r="T61" s="144">
        <f t="shared" si="14"/>
        <v>6861.9243570539529</v>
      </c>
      <c r="U61" s="144">
        <f t="shared" si="14"/>
        <v>7349.3056073790212</v>
      </c>
      <c r="V61" s="144">
        <f t="shared" si="14"/>
        <v>7901.467463299743</v>
      </c>
      <c r="W61" s="144">
        <f t="shared" si="14"/>
        <v>8545.7078084679124</v>
      </c>
      <c r="X61" s="144">
        <f t="shared" si="14"/>
        <v>7960.0107909495464</v>
      </c>
      <c r="Y61" s="144">
        <f t="shared" si="14"/>
        <v>7769.8719837709159</v>
      </c>
      <c r="Z61" s="144">
        <f>Z69-Z68</f>
        <v>9272.5175263403762</v>
      </c>
      <c r="AA61" s="144">
        <f t="shared" ref="AA61:BE61" si="15">AA69-AA68</f>
        <v>9671.104457063313</v>
      </c>
      <c r="AB61" s="144">
        <f t="shared" si="15"/>
        <v>9794.5146038442272</v>
      </c>
      <c r="AC61" s="144">
        <f t="shared" si="15"/>
        <v>10457.527449100289</v>
      </c>
      <c r="AD61" s="144">
        <f t="shared" si="15"/>
        <v>12940.391958308024</v>
      </c>
      <c r="AE61" s="144">
        <f t="shared" si="15"/>
        <v>14417.1343514277</v>
      </c>
      <c r="AF61" s="144">
        <f t="shared" si="15"/>
        <v>14663.08272266624</v>
      </c>
      <c r="AG61" s="144">
        <f t="shared" si="15"/>
        <v>18404.075023603578</v>
      </c>
      <c r="AH61" s="144">
        <f t="shared" si="15"/>
        <v>20763.430990484179</v>
      </c>
      <c r="AI61" s="144">
        <f t="shared" si="15"/>
        <v>21515.005638883562</v>
      </c>
      <c r="AJ61" s="144">
        <f t="shared" si="15"/>
        <v>22022.364611284465</v>
      </c>
      <c r="AK61" s="144">
        <f t="shared" si="15"/>
        <v>21454.693294395376</v>
      </c>
      <c r="AL61" s="144">
        <f t="shared" si="15"/>
        <v>21034.446357900822</v>
      </c>
      <c r="AM61" s="144">
        <f t="shared" si="15"/>
        <v>22079.685370163723</v>
      </c>
      <c r="AN61" s="144">
        <f t="shared" si="15"/>
        <v>22570.802005406727</v>
      </c>
      <c r="AO61" s="144">
        <f t="shared" si="15"/>
        <v>22824.229054980799</v>
      </c>
      <c r="AP61" s="144">
        <f t="shared" si="15"/>
        <v>23173.869254514728</v>
      </c>
      <c r="AQ61" s="144">
        <f t="shared" si="15"/>
        <v>22857.653749213205</v>
      </c>
      <c r="AR61" s="144">
        <f t="shared" si="15"/>
        <v>23116.117969899791</v>
      </c>
      <c r="AS61" s="144">
        <f t="shared" si="15"/>
        <v>23987.19810223829</v>
      </c>
      <c r="AT61" s="144">
        <f t="shared" si="15"/>
        <v>24403.330639877782</v>
      </c>
      <c r="AU61" s="144">
        <f t="shared" si="15"/>
        <v>24575.984856980369</v>
      </c>
      <c r="AV61" s="144">
        <f t="shared" si="15"/>
        <v>25155.740571502138</v>
      </c>
      <c r="AW61" s="144">
        <f t="shared" si="15"/>
        <v>26010.467982644281</v>
      </c>
      <c r="AX61" s="144">
        <f t="shared" si="15"/>
        <v>27162.380131649694</v>
      </c>
      <c r="AY61" s="144">
        <f t="shared" si="15"/>
        <v>27655.893844647213</v>
      </c>
      <c r="AZ61" s="144">
        <f t="shared" si="15"/>
        <v>28328.299125202171</v>
      </c>
      <c r="BA61" s="144">
        <f t="shared" si="15"/>
        <v>28651.361665586843</v>
      </c>
      <c r="BB61" s="144">
        <f t="shared" si="15"/>
        <v>29483.027144918182</v>
      </c>
      <c r="BC61" s="144">
        <f t="shared" si="15"/>
        <v>30255.539701583817</v>
      </c>
      <c r="BD61" s="144">
        <f t="shared" si="15"/>
        <v>30671.3552468579</v>
      </c>
      <c r="BE61" s="144">
        <f t="shared" si="15"/>
        <v>31485.148738283671</v>
      </c>
    </row>
    <row r="62" spans="1:1023 1037:2045 2059:3067 3081:4089 4103:5111 5125:6133 6147:7155 7169:8191 8205:9213 9227:10235 10249:11257 11271:12279 12293:13301 13315:14323 14337:15359 15373:16381" x14ac:dyDescent="0.2">
      <c r="A62" s="49" t="s">
        <v>54</v>
      </c>
      <c r="B62" s="50">
        <f>B63+B64</f>
        <v>0</v>
      </c>
      <c r="C62" s="50">
        <f t="shared" ref="C62:Y62" si="16">C63+C64</f>
        <v>0</v>
      </c>
      <c r="D62" s="50">
        <f t="shared" si="16"/>
        <v>0</v>
      </c>
      <c r="E62" s="50">
        <f t="shared" si="16"/>
        <v>0</v>
      </c>
      <c r="F62" s="50">
        <f t="shared" si="16"/>
        <v>0</v>
      </c>
      <c r="G62" s="50">
        <f t="shared" si="16"/>
        <v>0</v>
      </c>
      <c r="H62" s="50">
        <f t="shared" si="16"/>
        <v>0</v>
      </c>
      <c r="I62" s="50">
        <f t="shared" si="16"/>
        <v>0</v>
      </c>
      <c r="J62" s="50">
        <f t="shared" si="16"/>
        <v>0</v>
      </c>
      <c r="K62" s="50">
        <f t="shared" si="16"/>
        <v>0.42440736268692969</v>
      </c>
      <c r="L62" s="50">
        <f t="shared" si="16"/>
        <v>1.0222999999999998</v>
      </c>
      <c r="M62" s="50">
        <f t="shared" si="16"/>
        <v>92</v>
      </c>
      <c r="N62" s="50">
        <f t="shared" si="16"/>
        <v>703.4</v>
      </c>
      <c r="O62" s="50">
        <f t="shared" si="16"/>
        <v>308.20000000000005</v>
      </c>
      <c r="P62" s="50">
        <f t="shared" si="16"/>
        <v>475</v>
      </c>
      <c r="Q62" s="50">
        <f t="shared" si="16"/>
        <v>645</v>
      </c>
      <c r="R62" s="50">
        <f t="shared" si="16"/>
        <v>964</v>
      </c>
      <c r="S62" s="50">
        <f t="shared" si="16"/>
        <v>485.05932435897046</v>
      </c>
      <c r="T62" s="50">
        <f t="shared" si="16"/>
        <v>1240.5852248097576</v>
      </c>
      <c r="U62" s="50">
        <f t="shared" si="16"/>
        <v>1379.8534026490761</v>
      </c>
      <c r="V62" s="50">
        <f t="shared" si="16"/>
        <v>1497.7719430993279</v>
      </c>
      <c r="W62" s="50">
        <f t="shared" si="16"/>
        <v>1832.7643930642835</v>
      </c>
      <c r="X62" s="50">
        <f t="shared" si="16"/>
        <v>1821.0329889210968</v>
      </c>
      <c r="Y62" s="50">
        <f t="shared" si="16"/>
        <v>1650.6435582009929</v>
      </c>
      <c r="Z62" s="50">
        <f>SUM(Z63:Z64)</f>
        <v>1908.8586749478077</v>
      </c>
      <c r="AA62" s="50">
        <f t="shared" ref="AA62:BE62" si="17">SUM(AA63:AA64)</f>
        <v>1923.0081715628542</v>
      </c>
      <c r="AB62" s="50">
        <f t="shared" si="17"/>
        <v>2500.9754635959207</v>
      </c>
      <c r="AC62" s="50">
        <f t="shared" si="17"/>
        <v>2340.1907503446346</v>
      </c>
      <c r="AD62" s="50">
        <f t="shared" si="17"/>
        <v>5091.4888857640763</v>
      </c>
      <c r="AE62" s="50">
        <f t="shared" si="17"/>
        <v>6679.8232783904432</v>
      </c>
      <c r="AF62" s="50">
        <f t="shared" si="17"/>
        <v>6762.9670115250674</v>
      </c>
      <c r="AG62" s="50">
        <f t="shared" si="17"/>
        <v>8824.4032550869597</v>
      </c>
      <c r="AH62" s="50">
        <f t="shared" si="17"/>
        <v>11018.298504779499</v>
      </c>
      <c r="AI62" s="50">
        <f t="shared" si="17"/>
        <v>11206.2139158479</v>
      </c>
      <c r="AJ62" s="50">
        <f t="shared" si="17"/>
        <v>11588.506897416355</v>
      </c>
      <c r="AK62" s="50">
        <f t="shared" si="17"/>
        <v>11711.687703765358</v>
      </c>
      <c r="AL62" s="50">
        <f t="shared" si="17"/>
        <v>12182.827629172305</v>
      </c>
      <c r="AM62" s="50">
        <f t="shared" si="17"/>
        <v>13326.519742318178</v>
      </c>
      <c r="AN62" s="50">
        <f t="shared" si="17"/>
        <v>13324.790501733638</v>
      </c>
      <c r="AO62" s="50">
        <f t="shared" si="17"/>
        <v>13568.535152437205</v>
      </c>
      <c r="AP62" s="50">
        <f t="shared" si="17"/>
        <v>13834.760706388493</v>
      </c>
      <c r="AQ62" s="50">
        <f t="shared" si="17"/>
        <v>12799.906553994211</v>
      </c>
      <c r="AR62" s="50">
        <f t="shared" si="17"/>
        <v>13246.019253422655</v>
      </c>
      <c r="AS62" s="50">
        <f t="shared" si="17"/>
        <v>13939.845116398636</v>
      </c>
      <c r="AT62" s="50">
        <f t="shared" si="17"/>
        <v>13945.793457788808</v>
      </c>
      <c r="AU62" s="50">
        <f t="shared" si="17"/>
        <v>13524.358462311789</v>
      </c>
      <c r="AV62" s="50">
        <f t="shared" si="17"/>
        <v>13866.447363246856</v>
      </c>
      <c r="AW62" s="50">
        <f t="shared" si="17"/>
        <v>14197.073454845857</v>
      </c>
      <c r="AX62" s="50">
        <f t="shared" si="17"/>
        <v>14612.676038999456</v>
      </c>
      <c r="AY62" s="50">
        <f t="shared" si="17"/>
        <v>14736.578757389087</v>
      </c>
      <c r="AZ62" s="50">
        <f t="shared" si="17"/>
        <v>14826.161238488425</v>
      </c>
      <c r="BA62" s="50">
        <f t="shared" si="17"/>
        <v>14845.659901661324</v>
      </c>
      <c r="BB62" s="50">
        <f t="shared" si="17"/>
        <v>15157.898986876811</v>
      </c>
      <c r="BC62" s="50">
        <f t="shared" si="17"/>
        <v>15310.873756376579</v>
      </c>
      <c r="BD62" s="50">
        <f t="shared" si="17"/>
        <v>15458.477777197077</v>
      </c>
      <c r="BE62" s="50">
        <f t="shared" si="17"/>
        <v>15750.977942407506</v>
      </c>
    </row>
    <row r="63" spans="1:1023 1037:2045 2059:3067 3081:4089 4103:5111 5125:6133 6147:7155 7169:8191 8205:9213 9227:10235 10249:11257 11271:12279 12293:13301 13315:14323 14337:15359 15373:16381" x14ac:dyDescent="0.2">
      <c r="A63" s="49" t="s">
        <v>55</v>
      </c>
      <c r="B63" s="50">
        <f t="shared" ref="B63:BE64" si="18">B80+B97+B114</f>
        <v>0</v>
      </c>
      <c r="C63" s="50">
        <f t="shared" si="18"/>
        <v>0</v>
      </c>
      <c r="D63" s="50">
        <f t="shared" si="18"/>
        <v>0</v>
      </c>
      <c r="E63" s="50">
        <f t="shared" si="18"/>
        <v>0</v>
      </c>
      <c r="F63" s="50">
        <f t="shared" si="18"/>
        <v>0</v>
      </c>
      <c r="G63" s="50">
        <f t="shared" si="18"/>
        <v>0</v>
      </c>
      <c r="H63" s="50">
        <f t="shared" si="18"/>
        <v>0</v>
      </c>
      <c r="I63" s="50">
        <f t="shared" si="18"/>
        <v>0</v>
      </c>
      <c r="J63" s="50">
        <f t="shared" si="18"/>
        <v>0</v>
      </c>
      <c r="K63" s="50">
        <f t="shared" si="18"/>
        <v>0.42440736268692969</v>
      </c>
      <c r="L63" s="50">
        <f t="shared" si="18"/>
        <v>1.0222999999999998</v>
      </c>
      <c r="M63" s="50">
        <f t="shared" si="18"/>
        <v>92</v>
      </c>
      <c r="N63" s="50">
        <f t="shared" si="18"/>
        <v>703.4</v>
      </c>
      <c r="O63" s="50">
        <f t="shared" si="18"/>
        <v>308.20000000000005</v>
      </c>
      <c r="P63" s="50">
        <f t="shared" si="18"/>
        <v>475</v>
      </c>
      <c r="Q63" s="50">
        <f t="shared" si="18"/>
        <v>645</v>
      </c>
      <c r="R63" s="50">
        <f t="shared" si="18"/>
        <v>964</v>
      </c>
      <c r="S63" s="50">
        <f t="shared" si="18"/>
        <v>485.05932435897046</v>
      </c>
      <c r="T63" s="50">
        <f t="shared" si="18"/>
        <v>1240.5852248097576</v>
      </c>
      <c r="U63" s="50">
        <f t="shared" si="18"/>
        <v>1379.8534026490761</v>
      </c>
      <c r="V63" s="50">
        <f t="shared" si="18"/>
        <v>1497.7719430993279</v>
      </c>
      <c r="W63" s="50">
        <f t="shared" si="18"/>
        <v>1832.7643930642835</v>
      </c>
      <c r="X63" s="50">
        <f t="shared" si="18"/>
        <v>1821.0329889210968</v>
      </c>
      <c r="Y63" s="50">
        <f t="shared" si="18"/>
        <v>1650.6435582009929</v>
      </c>
      <c r="Z63" s="50">
        <f t="shared" si="18"/>
        <v>1908.8586749478077</v>
      </c>
      <c r="AA63" s="50">
        <f t="shared" si="18"/>
        <v>1923.0081715628542</v>
      </c>
      <c r="AB63" s="50">
        <f t="shared" si="18"/>
        <v>2500.9754635959207</v>
      </c>
      <c r="AC63" s="50">
        <f t="shared" si="18"/>
        <v>2288.5915557674007</v>
      </c>
      <c r="AD63" s="50">
        <f t="shared" si="18"/>
        <v>3537.0896175680714</v>
      </c>
      <c r="AE63" s="50">
        <f t="shared" si="18"/>
        <v>3621.2214516916438</v>
      </c>
      <c r="AF63" s="50">
        <f t="shared" si="18"/>
        <v>3882.4317164049826</v>
      </c>
      <c r="AG63" s="50">
        <f t="shared" si="18"/>
        <v>4796.6254521442479</v>
      </c>
      <c r="AH63" s="50">
        <f t="shared" si="18"/>
        <v>5210.6420278640016</v>
      </c>
      <c r="AI63" s="50">
        <f t="shared" si="18"/>
        <v>4868.8406442427176</v>
      </c>
      <c r="AJ63" s="50">
        <f t="shared" si="18"/>
        <v>5057.4869525226286</v>
      </c>
      <c r="AK63" s="50">
        <f t="shared" si="18"/>
        <v>4453.582857688345</v>
      </c>
      <c r="AL63" s="50">
        <f t="shared" si="18"/>
        <v>4197.4313293640434</v>
      </c>
      <c r="AM63" s="50">
        <f t="shared" si="18"/>
        <v>4260.0164146720208</v>
      </c>
      <c r="AN63" s="50">
        <f t="shared" si="18"/>
        <v>4159.0523248150557</v>
      </c>
      <c r="AO63" s="50">
        <f t="shared" si="18"/>
        <v>4116.3073675796149</v>
      </c>
      <c r="AP63" s="50">
        <f t="shared" si="18"/>
        <v>4006.8444742265592</v>
      </c>
      <c r="AQ63" s="50">
        <f t="shared" si="18"/>
        <v>3581.4776570695158</v>
      </c>
      <c r="AR63" s="50">
        <f t="shared" si="18"/>
        <v>3364.6386321977516</v>
      </c>
      <c r="AS63" s="50">
        <f t="shared" si="18"/>
        <v>3313.1921975837618</v>
      </c>
      <c r="AT63" s="50">
        <f t="shared" si="18"/>
        <v>3312.9977041047669</v>
      </c>
      <c r="AU63" s="50">
        <f t="shared" si="18"/>
        <v>3382.4412688054463</v>
      </c>
      <c r="AV63" s="50">
        <f t="shared" si="18"/>
        <v>3382.625822317093</v>
      </c>
      <c r="AW63" s="50">
        <f t="shared" si="18"/>
        <v>3382.6607034176527</v>
      </c>
      <c r="AX63" s="50">
        <f t="shared" si="18"/>
        <v>3382.5337959769722</v>
      </c>
      <c r="AY63" s="50">
        <f t="shared" si="18"/>
        <v>3382.5269872900008</v>
      </c>
      <c r="AZ63" s="50">
        <f t="shared" si="18"/>
        <v>3382.5577155614333</v>
      </c>
      <c r="BA63" s="50">
        <f t="shared" si="18"/>
        <v>3382.5810049126303</v>
      </c>
      <c r="BB63" s="50">
        <f t="shared" si="18"/>
        <v>3382.5720414317375</v>
      </c>
      <c r="BC63" s="50">
        <f t="shared" si="18"/>
        <v>3382.5543090345554</v>
      </c>
      <c r="BD63" s="50">
        <f t="shared" si="18"/>
        <v>3382.5584116460709</v>
      </c>
      <c r="BE63" s="50">
        <f t="shared" si="18"/>
        <v>3382.5586319899817</v>
      </c>
    </row>
    <row r="64" spans="1:1023 1037:2045 2059:3067 3081:4089 4103:5111 5125:6133 6147:7155 7169:8191 8205:9213 9227:10235 10249:11257 11271:12279 12293:13301 13315:14323 14337:15359 15373:16381" x14ac:dyDescent="0.2">
      <c r="A64" s="49" t="s">
        <v>108</v>
      </c>
      <c r="B64" s="50">
        <f t="shared" si="18"/>
        <v>0</v>
      </c>
      <c r="C64" s="50">
        <f t="shared" si="18"/>
        <v>0</v>
      </c>
      <c r="D64" s="50">
        <f t="shared" si="18"/>
        <v>0</v>
      </c>
      <c r="E64" s="50">
        <f t="shared" si="18"/>
        <v>0</v>
      </c>
      <c r="F64" s="50">
        <f t="shared" si="18"/>
        <v>0</v>
      </c>
      <c r="G64" s="50">
        <f t="shared" si="18"/>
        <v>0</v>
      </c>
      <c r="H64" s="50">
        <f t="shared" si="18"/>
        <v>0</v>
      </c>
      <c r="I64" s="50">
        <f t="shared" si="18"/>
        <v>0</v>
      </c>
      <c r="J64" s="50">
        <f t="shared" si="18"/>
        <v>0</v>
      </c>
      <c r="K64" s="50">
        <f t="shared" si="18"/>
        <v>0</v>
      </c>
      <c r="L64" s="50">
        <f t="shared" si="18"/>
        <v>0</v>
      </c>
      <c r="M64" s="50">
        <f t="shared" si="18"/>
        <v>0</v>
      </c>
      <c r="N64" s="50">
        <f t="shared" si="18"/>
        <v>0</v>
      </c>
      <c r="O64" s="50">
        <f t="shared" si="18"/>
        <v>0</v>
      </c>
      <c r="P64" s="50">
        <f t="shared" si="18"/>
        <v>0</v>
      </c>
      <c r="Q64" s="50">
        <f t="shared" si="18"/>
        <v>0</v>
      </c>
      <c r="R64" s="50">
        <f t="shared" si="18"/>
        <v>0</v>
      </c>
      <c r="S64" s="50">
        <f t="shared" si="18"/>
        <v>0</v>
      </c>
      <c r="T64" s="50">
        <f t="shared" si="18"/>
        <v>0</v>
      </c>
      <c r="U64" s="50">
        <f t="shared" si="18"/>
        <v>0</v>
      </c>
      <c r="V64" s="50">
        <f t="shared" si="18"/>
        <v>0</v>
      </c>
      <c r="W64" s="50">
        <f t="shared" si="18"/>
        <v>0</v>
      </c>
      <c r="X64" s="50">
        <f t="shared" si="18"/>
        <v>0</v>
      </c>
      <c r="Y64" s="50">
        <f t="shared" si="18"/>
        <v>0</v>
      </c>
      <c r="Z64" s="50">
        <f t="shared" si="18"/>
        <v>0</v>
      </c>
      <c r="AA64" s="50">
        <f t="shared" si="18"/>
        <v>0</v>
      </c>
      <c r="AB64" s="50">
        <f t="shared" si="18"/>
        <v>0</v>
      </c>
      <c r="AC64" s="50">
        <f t="shared" si="18"/>
        <v>51.599194577234002</v>
      </c>
      <c r="AD64" s="50">
        <f t="shared" si="18"/>
        <v>1554.3992681960049</v>
      </c>
      <c r="AE64" s="50">
        <f t="shared" si="18"/>
        <v>3058.6018266987994</v>
      </c>
      <c r="AF64" s="50">
        <f t="shared" si="18"/>
        <v>2880.5352951200848</v>
      </c>
      <c r="AG64" s="50">
        <f t="shared" si="18"/>
        <v>4027.7778029427122</v>
      </c>
      <c r="AH64" s="50">
        <f t="shared" si="18"/>
        <v>5807.6564769154975</v>
      </c>
      <c r="AI64" s="50">
        <f t="shared" si="18"/>
        <v>6337.3732716051827</v>
      </c>
      <c r="AJ64" s="50">
        <f t="shared" si="18"/>
        <v>6531.0199448937265</v>
      </c>
      <c r="AK64" s="50">
        <f t="shared" si="18"/>
        <v>7258.1048460770126</v>
      </c>
      <c r="AL64" s="50">
        <f t="shared" si="18"/>
        <v>7985.3962998082625</v>
      </c>
      <c r="AM64" s="50">
        <f t="shared" si="18"/>
        <v>9066.5033276461563</v>
      </c>
      <c r="AN64" s="50">
        <f t="shared" si="18"/>
        <v>9165.7381769185813</v>
      </c>
      <c r="AO64" s="50">
        <f t="shared" si="18"/>
        <v>9452.2277848575904</v>
      </c>
      <c r="AP64" s="50">
        <f t="shared" si="18"/>
        <v>9827.9162321619333</v>
      </c>
      <c r="AQ64" s="50">
        <f t="shared" si="18"/>
        <v>9218.4288969246954</v>
      </c>
      <c r="AR64" s="50">
        <f t="shared" si="18"/>
        <v>9881.3806212249037</v>
      </c>
      <c r="AS64" s="50">
        <f t="shared" si="18"/>
        <v>10626.652918814874</v>
      </c>
      <c r="AT64" s="50">
        <f t="shared" si="18"/>
        <v>10632.795753684042</v>
      </c>
      <c r="AU64" s="50">
        <f t="shared" si="18"/>
        <v>10141.917193506344</v>
      </c>
      <c r="AV64" s="50">
        <f t="shared" si="18"/>
        <v>10483.821540929763</v>
      </c>
      <c r="AW64" s="50">
        <f t="shared" si="18"/>
        <v>10814.412751428205</v>
      </c>
      <c r="AX64" s="50">
        <f t="shared" si="18"/>
        <v>11230.142243022483</v>
      </c>
      <c r="AY64" s="50">
        <f t="shared" si="18"/>
        <v>11354.051770099086</v>
      </c>
      <c r="AZ64" s="50">
        <f t="shared" si="18"/>
        <v>11443.603522926991</v>
      </c>
      <c r="BA64" s="50">
        <f t="shared" si="18"/>
        <v>11463.078896748693</v>
      </c>
      <c r="BB64" s="50">
        <f t="shared" si="18"/>
        <v>11775.326945445075</v>
      </c>
      <c r="BC64" s="50">
        <f t="shared" si="18"/>
        <v>11928.319447342024</v>
      </c>
      <c r="BD64" s="50">
        <f t="shared" si="18"/>
        <v>12075.919365551006</v>
      </c>
      <c r="BE64" s="50">
        <f t="shared" si="18"/>
        <v>12368.419310417525</v>
      </c>
    </row>
    <row r="65" spans="1:57" x14ac:dyDescent="0.2">
      <c r="A65" s="49" t="s">
        <v>57</v>
      </c>
      <c r="B65" s="50" t="e">
        <f>B61-B62</f>
        <v>#REF!</v>
      </c>
      <c r="C65" s="50" t="e">
        <f t="shared" ref="C65:Y65" si="19">C61-C62</f>
        <v>#REF!</v>
      </c>
      <c r="D65" s="50">
        <f t="shared" si="19"/>
        <v>2990.9100666010627</v>
      </c>
      <c r="E65" s="50">
        <f t="shared" si="19"/>
        <v>3112.9339292146992</v>
      </c>
      <c r="F65" s="50">
        <f t="shared" si="19"/>
        <v>3369.070470732413</v>
      </c>
      <c r="G65" s="50">
        <f t="shared" si="19"/>
        <v>3486.5847566750986</v>
      </c>
      <c r="H65" s="50">
        <f t="shared" si="19"/>
        <v>3258.1281624586645</v>
      </c>
      <c r="I65" s="50">
        <f t="shared" si="19"/>
        <v>2937.187600479615</v>
      </c>
      <c r="J65" s="50">
        <f t="shared" si="19"/>
        <v>3308.2182233642629</v>
      </c>
      <c r="K65" s="50">
        <f t="shared" si="19"/>
        <v>3227.6017245395246</v>
      </c>
      <c r="L65" s="50">
        <f t="shared" si="19"/>
        <v>3924.7130077023266</v>
      </c>
      <c r="M65" s="50">
        <f t="shared" si="19"/>
        <v>3911.6599610683747</v>
      </c>
      <c r="N65" s="50">
        <f t="shared" si="19"/>
        <v>3902.1152341030006</v>
      </c>
      <c r="O65" s="50">
        <f t="shared" si="19"/>
        <v>4385.1649539003356</v>
      </c>
      <c r="P65" s="50">
        <f t="shared" si="19"/>
        <v>4519.7914584773098</v>
      </c>
      <c r="Q65" s="50">
        <f t="shared" si="19"/>
        <v>5205.0330581512972</v>
      </c>
      <c r="R65" s="50">
        <f t="shared" si="19"/>
        <v>5406.1352024457437</v>
      </c>
      <c r="S65" s="50">
        <f t="shared" si="19"/>
        <v>5395.1783046128476</v>
      </c>
      <c r="T65" s="50">
        <f t="shared" si="19"/>
        <v>5621.3391322441948</v>
      </c>
      <c r="U65" s="50">
        <f t="shared" si="19"/>
        <v>5969.4522047299452</v>
      </c>
      <c r="V65" s="50">
        <f t="shared" si="19"/>
        <v>6403.6955202004156</v>
      </c>
      <c r="W65" s="50">
        <f t="shared" si="19"/>
        <v>6712.9434154036289</v>
      </c>
      <c r="X65" s="50">
        <f t="shared" si="19"/>
        <v>6138.9778020284493</v>
      </c>
      <c r="Y65" s="50">
        <f t="shared" si="19"/>
        <v>6119.2284255699233</v>
      </c>
      <c r="Z65" s="50">
        <f>Z61-Z62</f>
        <v>7363.658851392569</v>
      </c>
      <c r="AA65" s="50">
        <f t="shared" ref="AA65:BE65" si="20">AA61-AA62</f>
        <v>7748.0962855004591</v>
      </c>
      <c r="AB65" s="50">
        <f t="shared" si="20"/>
        <v>7293.5391402483065</v>
      </c>
      <c r="AC65" s="50">
        <f t="shared" si="20"/>
        <v>8117.3366987556547</v>
      </c>
      <c r="AD65" s="50">
        <f t="shared" si="20"/>
        <v>7848.9030725439479</v>
      </c>
      <c r="AE65" s="50">
        <f t="shared" si="20"/>
        <v>7737.3110730372564</v>
      </c>
      <c r="AF65" s="50">
        <f t="shared" si="20"/>
        <v>7900.1157111411731</v>
      </c>
      <c r="AG65" s="50">
        <f t="shared" si="20"/>
        <v>9579.6717685166186</v>
      </c>
      <c r="AH65" s="50">
        <f t="shared" si="20"/>
        <v>9745.1324857046802</v>
      </c>
      <c r="AI65" s="50">
        <f t="shared" si="20"/>
        <v>10308.791723035662</v>
      </c>
      <c r="AJ65" s="50">
        <f t="shared" si="20"/>
        <v>10433.85771386811</v>
      </c>
      <c r="AK65" s="50">
        <f t="shared" si="20"/>
        <v>9743.0055906300186</v>
      </c>
      <c r="AL65" s="50">
        <f t="shared" si="20"/>
        <v>8851.6187287285175</v>
      </c>
      <c r="AM65" s="50">
        <f t="shared" si="20"/>
        <v>8753.1656278455448</v>
      </c>
      <c r="AN65" s="50">
        <f t="shared" si="20"/>
        <v>9246.0115036730895</v>
      </c>
      <c r="AO65" s="50">
        <f t="shared" si="20"/>
        <v>9255.6939025435931</v>
      </c>
      <c r="AP65" s="50">
        <f t="shared" si="20"/>
        <v>9339.1085481262344</v>
      </c>
      <c r="AQ65" s="50">
        <f t="shared" si="20"/>
        <v>10057.747195218994</v>
      </c>
      <c r="AR65" s="50">
        <f t="shared" si="20"/>
        <v>9870.0987164771359</v>
      </c>
      <c r="AS65" s="50">
        <f t="shared" si="20"/>
        <v>10047.352985839654</v>
      </c>
      <c r="AT65" s="50">
        <f t="shared" si="20"/>
        <v>10457.537182088974</v>
      </c>
      <c r="AU65" s="50">
        <f t="shared" si="20"/>
        <v>11051.626394668579</v>
      </c>
      <c r="AV65" s="50">
        <f t="shared" si="20"/>
        <v>11289.293208255282</v>
      </c>
      <c r="AW65" s="50">
        <f t="shared" si="20"/>
        <v>11813.394527798424</v>
      </c>
      <c r="AX65" s="50">
        <f t="shared" si="20"/>
        <v>12549.704092650238</v>
      </c>
      <c r="AY65" s="50">
        <f t="shared" si="20"/>
        <v>12919.315087258126</v>
      </c>
      <c r="AZ65" s="50">
        <f t="shared" si="20"/>
        <v>13502.137886713746</v>
      </c>
      <c r="BA65" s="50">
        <f t="shared" si="20"/>
        <v>13805.701763925519</v>
      </c>
      <c r="BB65" s="50">
        <f t="shared" si="20"/>
        <v>14325.128158041371</v>
      </c>
      <c r="BC65" s="50">
        <f t="shared" si="20"/>
        <v>14944.665945207238</v>
      </c>
      <c r="BD65" s="50">
        <f t="shared" si="20"/>
        <v>15212.877469660823</v>
      </c>
      <c r="BE65" s="50">
        <f t="shared" si="20"/>
        <v>15734.170795876165</v>
      </c>
    </row>
    <row r="66" spans="1:57" hidden="1" x14ac:dyDescent="0.2">
      <c r="A66" s="49" t="s">
        <v>101</v>
      </c>
      <c r="B66" s="50">
        <f t="shared" ref="B66:BE66" si="21">B83+B100+B117</f>
        <v>1867.7437691927385</v>
      </c>
      <c r="C66" s="50">
        <f t="shared" si="21"/>
        <v>2340.0638671294064</v>
      </c>
      <c r="D66" s="50">
        <f t="shared" si="21"/>
        <v>2369.99002063842</v>
      </c>
      <c r="E66" s="50">
        <f t="shared" si="21"/>
        <v>2278.6497846348257</v>
      </c>
      <c r="F66" s="50">
        <f t="shared" si="21"/>
        <v>2463.4323099055377</v>
      </c>
      <c r="G66" s="50">
        <f t="shared" si="21"/>
        <v>2192.1828002701645</v>
      </c>
      <c r="H66" s="50">
        <f t="shared" si="21"/>
        <v>2254.9679478578046</v>
      </c>
      <c r="I66" s="50">
        <f t="shared" si="21"/>
        <v>2174.9728448643577</v>
      </c>
      <c r="J66" s="50">
        <f t="shared" si="21"/>
        <v>2541.5577226483911</v>
      </c>
      <c r="K66" s="50">
        <f t="shared" si="21"/>
        <v>2361.9590247921788</v>
      </c>
      <c r="L66" s="50">
        <f t="shared" si="21"/>
        <v>2594.7655737458404</v>
      </c>
      <c r="M66" s="50">
        <f t="shared" si="21"/>
        <v>2562.3786254520205</v>
      </c>
      <c r="N66" s="50">
        <f t="shared" si="21"/>
        <v>2487.1755740187955</v>
      </c>
      <c r="O66" s="50">
        <f t="shared" si="21"/>
        <v>2598.3731425888236</v>
      </c>
      <c r="P66" s="50">
        <f t="shared" si="21"/>
        <v>2651.3736395072056</v>
      </c>
      <c r="Q66" s="50">
        <f t="shared" si="21"/>
        <v>2817.2577042088133</v>
      </c>
      <c r="R66" s="50">
        <f t="shared" si="21"/>
        <v>3097.7650648894542</v>
      </c>
      <c r="S66" s="50">
        <f t="shared" si="21"/>
        <v>2938.8030861687712</v>
      </c>
      <c r="T66" s="50">
        <f t="shared" si="21"/>
        <v>2787.7512451483517</v>
      </c>
      <c r="U66" s="50">
        <f t="shared" si="21"/>
        <v>2872.4391949487153</v>
      </c>
      <c r="V66" s="50">
        <f t="shared" si="21"/>
        <v>3023.0739613895103</v>
      </c>
      <c r="W66" s="50">
        <f t="shared" si="21"/>
        <v>3141.3653046474988</v>
      </c>
      <c r="X66" s="50">
        <f t="shared" si="21"/>
        <v>3141.6179882632468</v>
      </c>
      <c r="Y66" s="50">
        <f t="shared" si="21"/>
        <v>3125.0089034655575</v>
      </c>
      <c r="Z66" s="50">
        <f t="shared" si="21"/>
        <v>3071.9023931184993</v>
      </c>
      <c r="AA66" s="50">
        <f t="shared" si="21"/>
        <v>3189.3897089630018</v>
      </c>
      <c r="AB66" s="50">
        <f t="shared" si="21"/>
        <v>3189.0523788598839</v>
      </c>
      <c r="AC66" s="50">
        <f t="shared" si="21"/>
        <v>3355.5396167244403</v>
      </c>
      <c r="AD66" s="50">
        <f t="shared" si="21"/>
        <v>3366.7460770786583</v>
      </c>
      <c r="AE66" s="50">
        <f t="shared" si="21"/>
        <v>3216.9563124862843</v>
      </c>
      <c r="AF66" s="50">
        <f t="shared" si="21"/>
        <v>3192.4088987303385</v>
      </c>
      <c r="AG66" s="50">
        <f t="shared" si="21"/>
        <v>3385.6276515288728</v>
      </c>
      <c r="AH66" s="50">
        <f t="shared" si="21"/>
        <v>3337.2629361455029</v>
      </c>
      <c r="AI66" s="50">
        <f t="shared" si="21"/>
        <v>3369.259463591342</v>
      </c>
      <c r="AJ66" s="50">
        <f t="shared" si="21"/>
        <v>3458.8631480772847</v>
      </c>
      <c r="AK66" s="50">
        <f t="shared" si="21"/>
        <v>3453.2788405126998</v>
      </c>
      <c r="AL66" s="50">
        <f t="shared" si="21"/>
        <v>3530.7405694347781</v>
      </c>
      <c r="AM66" s="50">
        <f t="shared" si="21"/>
        <v>3609.0006883363249</v>
      </c>
      <c r="AN66" s="50">
        <f t="shared" si="21"/>
        <v>3662.2501764548324</v>
      </c>
      <c r="AO66" s="50">
        <f t="shared" si="21"/>
        <v>3712.6167679696673</v>
      </c>
      <c r="AP66" s="50">
        <f t="shared" si="21"/>
        <v>3780.8644930845549</v>
      </c>
      <c r="AQ66" s="50">
        <f t="shared" si="21"/>
        <v>3843.9422840874486</v>
      </c>
      <c r="AR66" s="50">
        <f t="shared" si="21"/>
        <v>3877.9969984840891</v>
      </c>
      <c r="AS66" s="50">
        <f t="shared" si="21"/>
        <v>3931.3974406284046</v>
      </c>
      <c r="AT66" s="50">
        <f t="shared" si="21"/>
        <v>3985.6399469254211</v>
      </c>
      <c r="AU66" s="50">
        <f t="shared" si="21"/>
        <v>4036.3619479365198</v>
      </c>
      <c r="AV66" s="50">
        <f t="shared" si="21"/>
        <v>4088.7332170798154</v>
      </c>
      <c r="AW66" s="50">
        <f t="shared" si="21"/>
        <v>4130.0224438052282</v>
      </c>
      <c r="AX66" s="50">
        <f t="shared" si="21"/>
        <v>4192.4895589186635</v>
      </c>
      <c r="AY66" s="50">
        <f t="shared" si="21"/>
        <v>4244.0879747589352</v>
      </c>
      <c r="AZ66" s="50">
        <f t="shared" si="21"/>
        <v>4299.130951302046</v>
      </c>
      <c r="BA66" s="50">
        <f t="shared" si="21"/>
        <v>4354.2887982321699</v>
      </c>
      <c r="BB66" s="50">
        <f t="shared" si="21"/>
        <v>4411.0121028432668</v>
      </c>
      <c r="BC66" s="50">
        <f t="shared" si="21"/>
        <v>4472.5569207758472</v>
      </c>
      <c r="BD66" s="50">
        <f t="shared" si="21"/>
        <v>4524.0878030804815</v>
      </c>
      <c r="BE66" s="50">
        <f t="shared" si="21"/>
        <v>4597.8343815511562</v>
      </c>
    </row>
    <row r="67" spans="1:57" hidden="1" x14ac:dyDescent="0.2">
      <c r="A67" s="49" t="s">
        <v>102</v>
      </c>
      <c r="B67" s="50" t="e">
        <f>B65-B66</f>
        <v>#REF!</v>
      </c>
      <c r="C67" s="50" t="e">
        <f t="shared" ref="C67:BE67" si="22">C65-C66</f>
        <v>#REF!</v>
      </c>
      <c r="D67" s="50">
        <f t="shared" si="22"/>
        <v>620.92004596264269</v>
      </c>
      <c r="E67" s="50">
        <f t="shared" si="22"/>
        <v>834.28414457987355</v>
      </c>
      <c r="F67" s="50">
        <f t="shared" si="22"/>
        <v>905.63816082687526</v>
      </c>
      <c r="G67" s="50">
        <f t="shared" si="22"/>
        <v>1294.401956404934</v>
      </c>
      <c r="H67" s="50">
        <f t="shared" si="22"/>
        <v>1003.1602146008599</v>
      </c>
      <c r="I67" s="50">
        <f t="shared" si="22"/>
        <v>762.21475561525722</v>
      </c>
      <c r="J67" s="50">
        <f t="shared" si="22"/>
        <v>766.66050071587188</v>
      </c>
      <c r="K67" s="50">
        <f t="shared" si="22"/>
        <v>865.64269974734589</v>
      </c>
      <c r="L67" s="50">
        <f t="shared" si="22"/>
        <v>1329.9474339564863</v>
      </c>
      <c r="M67" s="50">
        <f t="shared" si="22"/>
        <v>1349.2813356163542</v>
      </c>
      <c r="N67" s="50">
        <f t="shared" si="22"/>
        <v>1414.9396600842051</v>
      </c>
      <c r="O67" s="50">
        <f t="shared" si="22"/>
        <v>1786.791811311512</v>
      </c>
      <c r="P67" s="50">
        <f t="shared" si="22"/>
        <v>1868.4178189701042</v>
      </c>
      <c r="Q67" s="50">
        <f t="shared" si="22"/>
        <v>2387.7753539424839</v>
      </c>
      <c r="R67" s="50">
        <f t="shared" si="22"/>
        <v>2308.3701375562896</v>
      </c>
      <c r="S67" s="50">
        <f t="shared" si="22"/>
        <v>2456.3752184440764</v>
      </c>
      <c r="T67" s="50">
        <f t="shared" si="22"/>
        <v>2833.5878870958431</v>
      </c>
      <c r="U67" s="50">
        <f t="shared" si="22"/>
        <v>3097.0130097812298</v>
      </c>
      <c r="V67" s="50">
        <f t="shared" si="22"/>
        <v>3380.6215588109053</v>
      </c>
      <c r="W67" s="50">
        <f t="shared" si="22"/>
        <v>3571.5781107561302</v>
      </c>
      <c r="X67" s="50">
        <f t="shared" si="22"/>
        <v>2997.3598137652025</v>
      </c>
      <c r="Y67" s="50">
        <f t="shared" si="22"/>
        <v>2994.2195221043658</v>
      </c>
      <c r="Z67" s="50">
        <f t="shared" si="22"/>
        <v>4291.7564582740697</v>
      </c>
      <c r="AA67" s="50">
        <f t="shared" si="22"/>
        <v>4558.7065765374573</v>
      </c>
      <c r="AB67" s="50">
        <f t="shared" si="22"/>
        <v>4104.4867613884226</v>
      </c>
      <c r="AC67" s="50">
        <f t="shared" si="22"/>
        <v>4761.7970820312148</v>
      </c>
      <c r="AD67" s="50">
        <f t="shared" si="22"/>
        <v>4482.1569954652896</v>
      </c>
      <c r="AE67" s="50">
        <f t="shared" si="22"/>
        <v>4520.3547605509721</v>
      </c>
      <c r="AF67" s="50">
        <f t="shared" si="22"/>
        <v>4707.7068124108346</v>
      </c>
      <c r="AG67" s="50">
        <f t="shared" si="22"/>
        <v>6194.0441169877458</v>
      </c>
      <c r="AH67" s="50">
        <f t="shared" si="22"/>
        <v>6407.8695495591774</v>
      </c>
      <c r="AI67" s="50">
        <f t="shared" si="22"/>
        <v>6939.5322594443196</v>
      </c>
      <c r="AJ67" s="50">
        <f t="shared" si="22"/>
        <v>6974.9945657908256</v>
      </c>
      <c r="AK67" s="50">
        <f t="shared" si="22"/>
        <v>6289.7267501173192</v>
      </c>
      <c r="AL67" s="50">
        <f t="shared" si="22"/>
        <v>5320.8781592937394</v>
      </c>
      <c r="AM67" s="50">
        <f t="shared" si="22"/>
        <v>5144.1649395092199</v>
      </c>
      <c r="AN67" s="50">
        <f t="shared" si="22"/>
        <v>5583.7613272182571</v>
      </c>
      <c r="AO67" s="50">
        <f t="shared" si="22"/>
        <v>5543.0771345739258</v>
      </c>
      <c r="AP67" s="50">
        <f t="shared" si="22"/>
        <v>5558.2440550416795</v>
      </c>
      <c r="AQ67" s="50">
        <f t="shared" si="22"/>
        <v>6213.8049111315449</v>
      </c>
      <c r="AR67" s="50">
        <f t="shared" si="22"/>
        <v>5992.1017179930468</v>
      </c>
      <c r="AS67" s="50">
        <f t="shared" si="22"/>
        <v>6115.955545211249</v>
      </c>
      <c r="AT67" s="50">
        <f t="shared" si="22"/>
        <v>6471.897235163553</v>
      </c>
      <c r="AU67" s="50">
        <f t="shared" si="22"/>
        <v>7015.2644467320597</v>
      </c>
      <c r="AV67" s="50">
        <f t="shared" si="22"/>
        <v>7200.5599911754662</v>
      </c>
      <c r="AW67" s="50">
        <f t="shared" si="22"/>
        <v>7683.3720839931957</v>
      </c>
      <c r="AX67" s="50">
        <f t="shared" si="22"/>
        <v>8357.2145337315742</v>
      </c>
      <c r="AY67" s="50">
        <f t="shared" si="22"/>
        <v>8675.2271124991912</v>
      </c>
      <c r="AZ67" s="50">
        <f t="shared" si="22"/>
        <v>9203.0069354117004</v>
      </c>
      <c r="BA67" s="50">
        <f t="shared" si="22"/>
        <v>9451.4129656933492</v>
      </c>
      <c r="BB67" s="50">
        <f t="shared" si="22"/>
        <v>9914.1160551981047</v>
      </c>
      <c r="BC67" s="50">
        <f t="shared" si="22"/>
        <v>10472.109024431391</v>
      </c>
      <c r="BD67" s="50">
        <f t="shared" si="22"/>
        <v>10688.789666580342</v>
      </c>
      <c r="BE67" s="50">
        <f t="shared" si="22"/>
        <v>11136.336414325009</v>
      </c>
    </row>
    <row r="68" spans="1:57" x14ac:dyDescent="0.2">
      <c r="A68" s="49" t="s">
        <v>58</v>
      </c>
      <c r="B68" s="50">
        <f t="shared" ref="B68:BE68" si="23">B85+B102+B119</f>
        <v>1548.1510456733999</v>
      </c>
      <c r="C68" s="50">
        <f t="shared" si="23"/>
        <v>2002.8785840153998</v>
      </c>
      <c r="D68" s="50">
        <f t="shared" si="23"/>
        <v>2344.1143864194</v>
      </c>
      <c r="E68" s="50">
        <f t="shared" si="23"/>
        <v>2078.1796530473998</v>
      </c>
      <c r="F68" s="50">
        <f t="shared" si="23"/>
        <v>2171.5475993693999</v>
      </c>
      <c r="G68" s="50">
        <f t="shared" si="23"/>
        <v>1840.1862989034003</v>
      </c>
      <c r="H68" s="50">
        <f t="shared" si="23"/>
        <v>1381.5795870565919</v>
      </c>
      <c r="I68" s="50">
        <f t="shared" si="23"/>
        <v>1434.044923471818</v>
      </c>
      <c r="J68" s="50">
        <f t="shared" si="23"/>
        <v>2445.1450520671438</v>
      </c>
      <c r="K68" s="50">
        <f t="shared" si="23"/>
        <v>2190.5568026501037</v>
      </c>
      <c r="L68" s="50">
        <f t="shared" si="23"/>
        <v>2622.2185384326544</v>
      </c>
      <c r="M68" s="50">
        <f t="shared" si="23"/>
        <v>2898.3677992075795</v>
      </c>
      <c r="N68" s="50">
        <f t="shared" si="23"/>
        <v>3019.4796898343698</v>
      </c>
      <c r="O68" s="50">
        <f t="shared" si="23"/>
        <v>3616.1676801062813</v>
      </c>
      <c r="P68" s="50">
        <f t="shared" si="23"/>
        <v>4388.9465214443517</v>
      </c>
      <c r="Q68" s="50">
        <f t="shared" si="23"/>
        <v>5562.6505871296504</v>
      </c>
      <c r="R68" s="50">
        <f t="shared" si="23"/>
        <v>6156.433006859771</v>
      </c>
      <c r="S68" s="50">
        <f t="shared" si="23"/>
        <v>5304.3128290507302</v>
      </c>
      <c r="T68" s="50">
        <f t="shared" si="23"/>
        <v>5525.4307453629481</v>
      </c>
      <c r="U68" s="50">
        <f t="shared" si="23"/>
        <v>5482.3019963454535</v>
      </c>
      <c r="V68" s="50">
        <f t="shared" si="23"/>
        <v>6454.8596334329086</v>
      </c>
      <c r="W68" s="50">
        <f t="shared" si="23"/>
        <v>6888.0688022157474</v>
      </c>
      <c r="X68" s="50">
        <f t="shared" si="23"/>
        <v>7424.3399489016638</v>
      </c>
      <c r="Y68" s="50">
        <f t="shared" si="23"/>
        <v>7213.7237804575398</v>
      </c>
      <c r="Z68" s="50">
        <f t="shared" si="23"/>
        <v>7760.6318711446938</v>
      </c>
      <c r="AA68" s="50">
        <f t="shared" si="23"/>
        <v>7463.9222939695201</v>
      </c>
      <c r="AB68" s="50">
        <f t="shared" si="23"/>
        <v>5769.8054828503045</v>
      </c>
      <c r="AC68" s="50">
        <f t="shared" si="23"/>
        <v>6942.9741914415999</v>
      </c>
      <c r="AD68" s="50">
        <f t="shared" si="23"/>
        <v>7648.0323115437386</v>
      </c>
      <c r="AE68" s="50">
        <f t="shared" si="23"/>
        <v>7980.7030640311523</v>
      </c>
      <c r="AF68" s="50">
        <f t="shared" si="23"/>
        <v>6198.4271209224098</v>
      </c>
      <c r="AG68" s="50">
        <f t="shared" si="23"/>
        <v>3159.4435424093158</v>
      </c>
      <c r="AH68" s="50">
        <f t="shared" si="23"/>
        <v>1788.1662083812214</v>
      </c>
      <c r="AI68" s="50">
        <f t="shared" si="23"/>
        <v>1787.5791825539445</v>
      </c>
      <c r="AJ68" s="50">
        <f t="shared" si="23"/>
        <v>1995.3077077757505</v>
      </c>
      <c r="AK68" s="50">
        <f t="shared" si="23"/>
        <v>3247.0753053550879</v>
      </c>
      <c r="AL68" s="50">
        <f t="shared" si="23"/>
        <v>4006.7654457985009</v>
      </c>
      <c r="AM68" s="50">
        <f t="shared" si="23"/>
        <v>4000.4130166058226</v>
      </c>
      <c r="AN68" s="50">
        <f t="shared" si="23"/>
        <v>4087.0730196137906</v>
      </c>
      <c r="AO68" s="50">
        <f t="shared" si="23"/>
        <v>4581.0966531841696</v>
      </c>
      <c r="AP68" s="50">
        <f t="shared" si="23"/>
        <v>4816.7496134134726</v>
      </c>
      <c r="AQ68" s="50">
        <f t="shared" si="23"/>
        <v>5181.4117861147952</v>
      </c>
      <c r="AR68" s="50">
        <f t="shared" si="23"/>
        <v>5732.6024460231056</v>
      </c>
      <c r="AS68" s="50">
        <f t="shared" si="23"/>
        <v>6197.5852451454857</v>
      </c>
      <c r="AT68" s="50">
        <f t="shared" si="23"/>
        <v>6202.1345141255915</v>
      </c>
      <c r="AU68" s="50">
        <f t="shared" si="23"/>
        <v>6206.4370517571188</v>
      </c>
      <c r="AV68" s="50">
        <f t="shared" si="23"/>
        <v>6210.3243022256602</v>
      </c>
      <c r="AW68" s="50">
        <f t="shared" si="23"/>
        <v>6213.0097132506035</v>
      </c>
      <c r="AX68" s="50">
        <f t="shared" si="23"/>
        <v>6214.2878436376959</v>
      </c>
      <c r="AY68" s="50">
        <f t="shared" si="23"/>
        <v>6213.8090460144485</v>
      </c>
      <c r="AZ68" s="50">
        <f t="shared" si="23"/>
        <v>6210.7136862633815</v>
      </c>
      <c r="BA68" s="50">
        <f t="shared" si="23"/>
        <v>6206.6178498032277</v>
      </c>
      <c r="BB68" s="50">
        <f t="shared" si="23"/>
        <v>6203.1173432733431</v>
      </c>
      <c r="BC68" s="50">
        <f t="shared" si="23"/>
        <v>6200.7854149871137</v>
      </c>
      <c r="BD68" s="50">
        <f t="shared" si="23"/>
        <v>6199.5513711347958</v>
      </c>
      <c r="BE68" s="50">
        <f t="shared" si="23"/>
        <v>6208.0384509597343</v>
      </c>
    </row>
    <row r="69" spans="1:57" x14ac:dyDescent="0.2">
      <c r="A69" s="49" t="s">
        <v>59</v>
      </c>
      <c r="B69" s="50" t="e">
        <f>B60-B70</f>
        <v>#REF!</v>
      </c>
      <c r="C69" s="50" t="e">
        <f t="shared" ref="C69:Y69" si="24">C60-C70</f>
        <v>#REF!</v>
      </c>
      <c r="D69" s="50">
        <f t="shared" si="24"/>
        <v>5335.0244530204627</v>
      </c>
      <c r="E69" s="50">
        <f t="shared" si="24"/>
        <v>5191.113582262099</v>
      </c>
      <c r="F69" s="50">
        <f t="shared" si="24"/>
        <v>5540.6180701018129</v>
      </c>
      <c r="G69" s="50">
        <f t="shared" si="24"/>
        <v>5326.7710555784988</v>
      </c>
      <c r="H69" s="50">
        <f t="shared" si="24"/>
        <v>4639.7077495152562</v>
      </c>
      <c r="I69" s="50">
        <f t="shared" si="24"/>
        <v>4371.232523951433</v>
      </c>
      <c r="J69" s="50">
        <f t="shared" si="24"/>
        <v>5753.3632754314067</v>
      </c>
      <c r="K69" s="50">
        <f t="shared" si="24"/>
        <v>5418.5829345523152</v>
      </c>
      <c r="L69" s="50">
        <f t="shared" si="24"/>
        <v>6547.9538461349812</v>
      </c>
      <c r="M69" s="50">
        <f t="shared" si="24"/>
        <v>6902.0277602759543</v>
      </c>
      <c r="N69" s="50">
        <f t="shared" si="24"/>
        <v>7624.9949239373709</v>
      </c>
      <c r="O69" s="50">
        <f t="shared" si="24"/>
        <v>8309.5326340066167</v>
      </c>
      <c r="P69" s="50">
        <f t="shared" si="24"/>
        <v>9383.7379799216615</v>
      </c>
      <c r="Q69" s="50">
        <f t="shared" si="24"/>
        <v>11412.683645280948</v>
      </c>
      <c r="R69" s="50">
        <f t="shared" si="24"/>
        <v>12526.568209305515</v>
      </c>
      <c r="S69" s="50">
        <f t="shared" si="24"/>
        <v>11184.550458022548</v>
      </c>
      <c r="T69" s="50">
        <f t="shared" si="24"/>
        <v>12387.355102416901</v>
      </c>
      <c r="U69" s="50">
        <f t="shared" si="24"/>
        <v>12831.607603724475</v>
      </c>
      <c r="V69" s="50">
        <f t="shared" si="24"/>
        <v>14356.327096732652</v>
      </c>
      <c r="W69" s="50">
        <f t="shared" si="24"/>
        <v>15433.776610683659</v>
      </c>
      <c r="X69" s="50">
        <f t="shared" si="24"/>
        <v>15384.35073985121</v>
      </c>
      <c r="Y69" s="50">
        <f t="shared" si="24"/>
        <v>14983.595764228456</v>
      </c>
      <c r="Z69" s="50">
        <f>Z60-Z70</f>
        <v>17033.149397485071</v>
      </c>
      <c r="AA69" s="50">
        <f t="shared" ref="AA69:BE69" si="25">AA60-AA70</f>
        <v>17135.026751032834</v>
      </c>
      <c r="AB69" s="50">
        <f t="shared" si="25"/>
        <v>15564.320086694532</v>
      </c>
      <c r="AC69" s="50">
        <f t="shared" si="25"/>
        <v>17400.50164054189</v>
      </c>
      <c r="AD69" s="50">
        <f t="shared" si="25"/>
        <v>20588.424269851763</v>
      </c>
      <c r="AE69" s="50">
        <f t="shared" si="25"/>
        <v>22397.837415458853</v>
      </c>
      <c r="AF69" s="50">
        <f t="shared" si="25"/>
        <v>20861.50984358865</v>
      </c>
      <c r="AG69" s="50">
        <f t="shared" si="25"/>
        <v>21563.518566012895</v>
      </c>
      <c r="AH69" s="50">
        <f t="shared" si="25"/>
        <v>22551.597198865402</v>
      </c>
      <c r="AI69" s="50">
        <f t="shared" si="25"/>
        <v>23302.584821437507</v>
      </c>
      <c r="AJ69" s="50">
        <f t="shared" si="25"/>
        <v>24017.672319060217</v>
      </c>
      <c r="AK69" s="50">
        <f t="shared" si="25"/>
        <v>24701.768599750463</v>
      </c>
      <c r="AL69" s="50">
        <f t="shared" si="25"/>
        <v>25041.211803699323</v>
      </c>
      <c r="AM69" s="50">
        <f t="shared" si="25"/>
        <v>26080.098386769547</v>
      </c>
      <c r="AN69" s="50">
        <f t="shared" si="25"/>
        <v>26657.875025020519</v>
      </c>
      <c r="AO69" s="50">
        <f t="shared" si="25"/>
        <v>27405.325708164968</v>
      </c>
      <c r="AP69" s="50">
        <f t="shared" si="25"/>
        <v>27990.618867928199</v>
      </c>
      <c r="AQ69" s="50">
        <f t="shared" si="25"/>
        <v>28039.065535327998</v>
      </c>
      <c r="AR69" s="50">
        <f t="shared" si="25"/>
        <v>28848.720415922897</v>
      </c>
      <c r="AS69" s="50">
        <f t="shared" si="25"/>
        <v>30184.783347383775</v>
      </c>
      <c r="AT69" s="50">
        <f t="shared" si="25"/>
        <v>30605.465154003374</v>
      </c>
      <c r="AU69" s="50">
        <f t="shared" si="25"/>
        <v>30782.421908737488</v>
      </c>
      <c r="AV69" s="50">
        <f t="shared" si="25"/>
        <v>31366.064873727799</v>
      </c>
      <c r="AW69" s="50">
        <f t="shared" si="25"/>
        <v>32223.477695894886</v>
      </c>
      <c r="AX69" s="50">
        <f t="shared" si="25"/>
        <v>33376.66797528739</v>
      </c>
      <c r="AY69" s="50">
        <f t="shared" si="25"/>
        <v>33869.702890661662</v>
      </c>
      <c r="AZ69" s="50">
        <f t="shared" si="25"/>
        <v>34539.012811465553</v>
      </c>
      <c r="BA69" s="50">
        <f t="shared" si="25"/>
        <v>34857.97951539007</v>
      </c>
      <c r="BB69" s="50">
        <f t="shared" si="25"/>
        <v>35686.144488191523</v>
      </c>
      <c r="BC69" s="50">
        <f t="shared" si="25"/>
        <v>36456.32511657093</v>
      </c>
      <c r="BD69" s="50">
        <f t="shared" si="25"/>
        <v>36870.906617992696</v>
      </c>
      <c r="BE69" s="50">
        <f t="shared" si="25"/>
        <v>37693.187189243406</v>
      </c>
    </row>
    <row r="70" spans="1:57" ht="12" thickBot="1" x14ac:dyDescent="0.25">
      <c r="A70" s="56" t="s">
        <v>60</v>
      </c>
      <c r="B70" s="144">
        <f t="shared" ref="B70:BE70" si="26">B87+B104+B121</f>
        <v>145.19218369230768</v>
      </c>
      <c r="C70" s="144">
        <f t="shared" si="26"/>
        <v>140.27418076923078</v>
      </c>
      <c r="D70" s="144">
        <f t="shared" si="26"/>
        <v>115.00582092307693</v>
      </c>
      <c r="E70" s="144">
        <f t="shared" si="26"/>
        <v>151.97563600000001</v>
      </c>
      <c r="F70" s="144">
        <f t="shared" si="26"/>
        <v>290.18847676923076</v>
      </c>
      <c r="G70" s="144">
        <f t="shared" si="26"/>
        <v>369.89404138461538</v>
      </c>
      <c r="H70" s="144">
        <f t="shared" si="26"/>
        <v>290.86682200000001</v>
      </c>
      <c r="I70" s="144">
        <f t="shared" si="26"/>
        <v>272.04274184615383</v>
      </c>
      <c r="J70" s="144">
        <f t="shared" si="26"/>
        <v>289.00137261538458</v>
      </c>
      <c r="K70" s="144">
        <f t="shared" si="26"/>
        <v>215.40091507692307</v>
      </c>
      <c r="L70" s="144">
        <f t="shared" si="26"/>
        <v>241.9920481230769</v>
      </c>
      <c r="M70" s="144">
        <f t="shared" si="26"/>
        <v>216.9950263692308</v>
      </c>
      <c r="N70" s="144">
        <f t="shared" si="26"/>
        <v>303.24662246153844</v>
      </c>
      <c r="O70" s="144">
        <f t="shared" si="26"/>
        <v>165.54254061538464</v>
      </c>
      <c r="P70" s="144">
        <f t="shared" si="26"/>
        <v>243.89141476923075</v>
      </c>
      <c r="Q70" s="144">
        <f t="shared" si="26"/>
        <v>331.05877692307695</v>
      </c>
      <c r="R70" s="144">
        <f t="shared" si="26"/>
        <v>298.39645406153841</v>
      </c>
      <c r="S70" s="144">
        <f t="shared" si="26"/>
        <v>240.10964010769229</v>
      </c>
      <c r="T70" s="144">
        <f t="shared" si="26"/>
        <v>227.3567497692307</v>
      </c>
      <c r="U70" s="144">
        <f t="shared" si="26"/>
        <v>296.81930139999997</v>
      </c>
      <c r="V70" s="144">
        <f t="shared" si="26"/>
        <v>304.84073375384611</v>
      </c>
      <c r="W70" s="144">
        <f t="shared" si="26"/>
        <v>305.99392064615387</v>
      </c>
      <c r="X70" s="144">
        <f t="shared" si="26"/>
        <v>348.91621512307688</v>
      </c>
      <c r="Y70" s="144">
        <f t="shared" si="26"/>
        <v>350.1202779076923</v>
      </c>
      <c r="Z70" s="144">
        <f t="shared" si="26"/>
        <v>330.67938572769225</v>
      </c>
      <c r="AA70" s="144">
        <f t="shared" si="26"/>
        <v>613.5762352643078</v>
      </c>
      <c r="AB70" s="144">
        <f t="shared" si="26"/>
        <v>437.70632681753841</v>
      </c>
      <c r="AC70" s="144">
        <f t="shared" si="26"/>
        <v>522.95551006584606</v>
      </c>
      <c r="AD70" s="144">
        <f t="shared" si="26"/>
        <v>558.44262025600005</v>
      </c>
      <c r="AE70" s="144">
        <f t="shared" si="26"/>
        <v>515.43957615384613</v>
      </c>
      <c r="AF70" s="144">
        <f t="shared" si="26"/>
        <v>734.76045242420707</v>
      </c>
      <c r="AG70" s="144">
        <f t="shared" si="26"/>
        <v>796.03277900306819</v>
      </c>
      <c r="AH70" s="144">
        <f t="shared" si="26"/>
        <v>883.85507975707912</v>
      </c>
      <c r="AI70" s="144">
        <f t="shared" si="26"/>
        <v>942.06577574225003</v>
      </c>
      <c r="AJ70" s="144">
        <f t="shared" si="26"/>
        <v>1042.3434434133048</v>
      </c>
      <c r="AK70" s="144">
        <f t="shared" si="26"/>
        <v>1157.3552877653512</v>
      </c>
      <c r="AL70" s="144">
        <f t="shared" si="26"/>
        <v>1248.4802304687232</v>
      </c>
      <c r="AM70" s="144">
        <f t="shared" si="26"/>
        <v>1350.4068031107322</v>
      </c>
      <c r="AN70" s="144">
        <f t="shared" si="26"/>
        <v>1471.0821488354479</v>
      </c>
      <c r="AO70" s="144">
        <f t="shared" si="26"/>
        <v>1574.3544401947329</v>
      </c>
      <c r="AP70" s="144">
        <f t="shared" si="26"/>
        <v>1687.969037672734</v>
      </c>
      <c r="AQ70" s="144">
        <f t="shared" si="26"/>
        <v>1777.5361818430306</v>
      </c>
      <c r="AR70" s="144">
        <f t="shared" si="26"/>
        <v>1862.9798246308314</v>
      </c>
      <c r="AS70" s="144">
        <f t="shared" si="26"/>
        <v>1913.4942555512953</v>
      </c>
      <c r="AT70" s="144">
        <f t="shared" si="26"/>
        <v>1984.1351543882124</v>
      </c>
      <c r="AU70" s="144">
        <f t="shared" si="26"/>
        <v>2051.461452840791</v>
      </c>
      <c r="AV70" s="144">
        <f t="shared" si="26"/>
        <v>2114.058608930744</v>
      </c>
      <c r="AW70" s="144">
        <f t="shared" si="26"/>
        <v>2209.8075670585536</v>
      </c>
      <c r="AX70" s="144">
        <f t="shared" si="26"/>
        <v>2295.5772357223245</v>
      </c>
      <c r="AY70" s="144">
        <f t="shared" si="26"/>
        <v>2357.8479226223249</v>
      </c>
      <c r="AZ70" s="144">
        <f t="shared" si="26"/>
        <v>2448.4020181452615</v>
      </c>
      <c r="BA70" s="144">
        <f t="shared" si="26"/>
        <v>2527.0804753292991</v>
      </c>
      <c r="BB70" s="144">
        <f t="shared" si="26"/>
        <v>2604.9954671431233</v>
      </c>
      <c r="BC70" s="144">
        <f t="shared" si="26"/>
        <v>2688.2961817711675</v>
      </c>
      <c r="BD70" s="144">
        <f t="shared" si="26"/>
        <v>2783.7429559964648</v>
      </c>
      <c r="BE70" s="144">
        <f t="shared" si="26"/>
        <v>2847.2506659018195</v>
      </c>
    </row>
    <row r="71" spans="1:57" ht="12" thickBot="1" x14ac:dyDescent="0.25">
      <c r="A71" s="146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</row>
    <row r="72" spans="1:57" x14ac:dyDescent="0.2">
      <c r="A72" s="40" t="s">
        <v>123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</row>
    <row r="73" spans="1:57" ht="12" thickBot="1" x14ac:dyDescent="0.25">
      <c r="A73" s="48"/>
      <c r="B73" s="48" t="e">
        <f>B3</f>
        <v>#REF!</v>
      </c>
      <c r="C73" s="48" t="e">
        <f t="shared" ref="C73:X73" si="27">C3</f>
        <v>#REF!</v>
      </c>
      <c r="D73" s="48" t="str">
        <f t="shared" si="27"/>
        <v xml:space="preserve">97/98 </v>
      </c>
      <c r="E73" s="48" t="str">
        <f t="shared" si="27"/>
        <v xml:space="preserve">98/99 </v>
      </c>
      <c r="F73" s="48" t="str">
        <f t="shared" si="27"/>
        <v xml:space="preserve">99/00 </v>
      </c>
      <c r="G73" s="48" t="str">
        <f t="shared" si="27"/>
        <v xml:space="preserve">00/01 </v>
      </c>
      <c r="H73" s="48" t="str">
        <f t="shared" si="27"/>
        <v xml:space="preserve">01/02 </v>
      </c>
      <c r="I73" s="48" t="str">
        <f t="shared" si="27"/>
        <v xml:space="preserve">02/03 </v>
      </c>
      <c r="J73" s="48" t="str">
        <f t="shared" si="27"/>
        <v xml:space="preserve">03/04 </v>
      </c>
      <c r="K73" s="48" t="str">
        <f t="shared" si="27"/>
        <v xml:space="preserve">04/05 </v>
      </c>
      <c r="L73" s="48" t="str">
        <f t="shared" si="27"/>
        <v xml:space="preserve">05/06 </v>
      </c>
      <c r="M73" s="48" t="str">
        <f t="shared" si="27"/>
        <v xml:space="preserve">06/07 </v>
      </c>
      <c r="N73" s="48" t="str">
        <f t="shared" si="27"/>
        <v xml:space="preserve">07/08 </v>
      </c>
      <c r="O73" s="48" t="str">
        <f t="shared" si="27"/>
        <v xml:space="preserve">08/09 </v>
      </c>
      <c r="P73" s="48" t="str">
        <f t="shared" si="27"/>
        <v xml:space="preserve">09/10 </v>
      </c>
      <c r="Q73" s="48" t="str">
        <f t="shared" si="27"/>
        <v xml:space="preserve">10/11 </v>
      </c>
      <c r="R73" s="48" t="str">
        <f t="shared" si="27"/>
        <v xml:space="preserve">11/12 </v>
      </c>
      <c r="S73" s="48" t="str">
        <f t="shared" si="27"/>
        <v xml:space="preserve">12/13 </v>
      </c>
      <c r="T73" s="48" t="str">
        <f t="shared" si="27"/>
        <v xml:space="preserve">13/14 </v>
      </c>
      <c r="U73" s="48" t="str">
        <f t="shared" si="27"/>
        <v xml:space="preserve">14/15 </v>
      </c>
      <c r="V73" s="48" t="str">
        <f t="shared" si="27"/>
        <v xml:space="preserve">15/16 </v>
      </c>
      <c r="W73" s="48" t="str">
        <f t="shared" si="27"/>
        <v xml:space="preserve">16/17 </v>
      </c>
      <c r="X73" s="48" t="str">
        <f t="shared" si="27"/>
        <v xml:space="preserve">17/18 </v>
      </c>
      <c r="Y73" s="48">
        <f>Y56</f>
        <v>2018</v>
      </c>
      <c r="Z73" s="48">
        <f t="shared" ref="Z73:BE73" si="28">Z56</f>
        <v>2019</v>
      </c>
      <c r="AA73" s="48">
        <f t="shared" si="28"/>
        <v>2020</v>
      </c>
      <c r="AB73" s="48">
        <f t="shared" si="28"/>
        <v>2021</v>
      </c>
      <c r="AC73" s="48">
        <f t="shared" si="28"/>
        <v>2022</v>
      </c>
      <c r="AD73" s="48">
        <f t="shared" si="28"/>
        <v>2023</v>
      </c>
      <c r="AE73" s="48">
        <f t="shared" si="28"/>
        <v>2024</v>
      </c>
      <c r="AF73" s="48">
        <f t="shared" si="28"/>
        <v>2025</v>
      </c>
      <c r="AG73" s="48">
        <f t="shared" si="28"/>
        <v>2026</v>
      </c>
      <c r="AH73" s="48">
        <f t="shared" si="28"/>
        <v>2027</v>
      </c>
      <c r="AI73" s="48">
        <f t="shared" si="28"/>
        <v>2028</v>
      </c>
      <c r="AJ73" s="48">
        <f t="shared" si="28"/>
        <v>2029</v>
      </c>
      <c r="AK73" s="48">
        <f t="shared" si="28"/>
        <v>2030</v>
      </c>
      <c r="AL73" s="48">
        <f t="shared" si="28"/>
        <v>2031</v>
      </c>
      <c r="AM73" s="48">
        <f t="shared" si="28"/>
        <v>2032</v>
      </c>
      <c r="AN73" s="48">
        <f t="shared" si="28"/>
        <v>2033</v>
      </c>
      <c r="AO73" s="48">
        <f t="shared" si="28"/>
        <v>2034</v>
      </c>
      <c r="AP73" s="48">
        <f t="shared" si="28"/>
        <v>2035</v>
      </c>
      <c r="AQ73" s="48">
        <f t="shared" si="28"/>
        <v>2036</v>
      </c>
      <c r="AR73" s="48">
        <f t="shared" si="28"/>
        <v>2037</v>
      </c>
      <c r="AS73" s="48">
        <f t="shared" si="28"/>
        <v>2038</v>
      </c>
      <c r="AT73" s="48">
        <f t="shared" si="28"/>
        <v>2039</v>
      </c>
      <c r="AU73" s="48">
        <f t="shared" si="28"/>
        <v>2040</v>
      </c>
      <c r="AV73" s="48">
        <f t="shared" si="28"/>
        <v>2041</v>
      </c>
      <c r="AW73" s="48">
        <f t="shared" si="28"/>
        <v>2042</v>
      </c>
      <c r="AX73" s="48">
        <f t="shared" si="28"/>
        <v>2043</v>
      </c>
      <c r="AY73" s="48">
        <f t="shared" si="28"/>
        <v>2044</v>
      </c>
      <c r="AZ73" s="48">
        <f t="shared" si="28"/>
        <v>2045</v>
      </c>
      <c r="BA73" s="48">
        <f t="shared" si="28"/>
        <v>2046</v>
      </c>
      <c r="BB73" s="48">
        <f t="shared" si="28"/>
        <v>2047</v>
      </c>
      <c r="BC73" s="48">
        <f t="shared" si="28"/>
        <v>2048</v>
      </c>
      <c r="BD73" s="48">
        <f t="shared" si="28"/>
        <v>2049</v>
      </c>
      <c r="BE73" s="48">
        <f t="shared" si="28"/>
        <v>2050</v>
      </c>
    </row>
    <row r="74" spans="1:57" x14ac:dyDescent="0.2">
      <c r="A74" s="49" t="s">
        <v>49</v>
      </c>
      <c r="B74" s="54" t="e">
        <f>'[6]Canola Complex'!AK$33</f>
        <v>#REF!</v>
      </c>
      <c r="C74" s="54" t="e">
        <f>'[7]Canola Complex'!AL$33</f>
        <v>#REF!</v>
      </c>
      <c r="D74" s="54">
        <f>'[8]Canola Complex'!AM$33</f>
        <v>58.1</v>
      </c>
      <c r="E74" s="54">
        <f>'[8]Canola Complex'!AN$33</f>
        <v>115.30000000000001</v>
      </c>
      <c r="F74" s="54">
        <f>'[8]Canola Complex'!AO$33</f>
        <v>186</v>
      </c>
      <c r="G74" s="54">
        <f>'[8]Canola Complex'!AP$33</f>
        <v>202.4</v>
      </c>
      <c r="H74" s="54">
        <f>'[8]Canola Complex'!AQ$33</f>
        <v>86.783999999999992</v>
      </c>
      <c r="I74" s="54">
        <f>'[8]Canola Complex'!AR$33</f>
        <v>42.594999999999999</v>
      </c>
      <c r="J74" s="54">
        <f>'[8]Canola Complex'!AS$33</f>
        <v>61</v>
      </c>
      <c r="K74" s="54">
        <f>'[8]Canola Complex'!AT$33</f>
        <v>61.8</v>
      </c>
      <c r="L74" s="54">
        <f>'[8]Canola Complex'!AU$33</f>
        <v>96.199999999999989</v>
      </c>
      <c r="M74" s="54">
        <f>'[8]Canola Complex'!AV$33</f>
        <v>227.8</v>
      </c>
      <c r="N74" s="54">
        <f>'[8]Canola Complex'!AW$33</f>
        <v>125</v>
      </c>
      <c r="O74" s="54">
        <f>'[8]Canola Complex'!AX$33</f>
        <v>146.4</v>
      </c>
      <c r="P74" s="54">
        <f>'[8]Canola Complex'!AY$33</f>
        <v>224.6</v>
      </c>
      <c r="Q74" s="54">
        <f>'[8]Canola Complex'!AZ$33</f>
        <v>218.19499999999999</v>
      </c>
      <c r="R74" s="54">
        <f>'[8]Canola Complex'!BA$33</f>
        <v>299.82832000000002</v>
      </c>
      <c r="S74" s="54">
        <f>'[8]Canola Complex'!BB$33</f>
        <v>187.39269999999999</v>
      </c>
      <c r="T74" s="54">
        <f>'[8]Canola Complex'!BC$33</f>
        <v>141.09567999999999</v>
      </c>
      <c r="U74" s="54">
        <f>'[8]Canola Complex'!BD$33</f>
        <v>275.57749999999999</v>
      </c>
      <c r="V74" s="54">
        <f>'[8]Canola Complex'!BE$33</f>
        <v>266.75901999999996</v>
      </c>
      <c r="W74" s="54">
        <f>'[8]Canola Complex'!BF$33</f>
        <v>253.53129999999999</v>
      </c>
      <c r="X74" s="54">
        <f>'[8]Canola Complex'!BG$33</f>
        <v>295.41907999999995</v>
      </c>
      <c r="Y74" s="54">
        <f>'[8]Canola Complex'!BH$33</f>
        <v>194.56799999999998</v>
      </c>
      <c r="Z74" s="54">
        <f>'[8]Canola Complex'!BH$420</f>
        <v>208.53100000000001</v>
      </c>
      <c r="AA74" s="54">
        <f>'[8]Canola Complex'!BI$420</f>
        <v>130.749</v>
      </c>
      <c r="AB74" s="54">
        <f>'[8]Canola Complex'!BJ$420</f>
        <v>164.60700000000003</v>
      </c>
      <c r="AC74" s="54">
        <f>'[8]Canola Complex'!BK$420</f>
        <v>139.17099999999999</v>
      </c>
      <c r="AD74" s="54">
        <f>'[8]Canola Complex'!BL$420</f>
        <v>190.64299999999997</v>
      </c>
      <c r="AE74" s="54">
        <f>'[8]Canola Complex'!BM$420</f>
        <v>189.72399999999999</v>
      </c>
      <c r="AF74" s="54">
        <f>'[8]Canola Complex'!BN$420</f>
        <v>126.23899999999999</v>
      </c>
      <c r="AG74" s="54">
        <f>'[8]Canola Complex'!BO$420</f>
        <v>314.18640934728398</v>
      </c>
      <c r="AH74" s="54">
        <f>'[8]Canola Complex'!BP$420</f>
        <v>364.43562592614512</v>
      </c>
      <c r="AI74" s="54">
        <f>'[8]Canola Complex'!BQ$420</f>
        <v>442.93067975707913</v>
      </c>
      <c r="AJ74" s="54">
        <f>'[8]Canola Complex'!BR$420</f>
        <v>501.14137574225003</v>
      </c>
      <c r="AK74" s="54">
        <f>'[8]Canola Complex'!BS$420</f>
        <v>601.41904341330485</v>
      </c>
      <c r="AL74" s="54">
        <f>'[8]Canola Complex'!BT$420</f>
        <v>716.43088776535126</v>
      </c>
      <c r="AM74" s="54">
        <f>'[8]Canola Complex'!BU$420</f>
        <v>805.85996739180018</v>
      </c>
      <c r="AN74" s="54">
        <f>'[8]Canola Complex'!BV$420</f>
        <v>898.45929311073223</v>
      </c>
      <c r="AO74" s="54">
        <f>'[8]Canola Complex'!BW$420</f>
        <v>1019.1346388354481</v>
      </c>
      <c r="AP74" s="54">
        <f>'[8]Canola Complex'!BX$420</f>
        <v>1109.6879571178099</v>
      </c>
      <c r="AQ74" s="54">
        <f>'[8]Canola Complex'!BY$420</f>
        <v>1213.9753076727338</v>
      </c>
      <c r="AR74" s="54">
        <f>'[8]Canola Complex'!BZ$420</f>
        <v>1301.8465887661077</v>
      </c>
      <c r="AS74" s="54">
        <f>'[8]Canola Complex'!CA$420</f>
        <v>1377.9629846308317</v>
      </c>
      <c r="AT74" s="54">
        <f>'[8]Canola Complex'!CB$420</f>
        <v>1426.7815524743723</v>
      </c>
      <c r="AU74" s="54">
        <f>'[8]Canola Complex'!CC$420</f>
        <v>1488.0952043882126</v>
      </c>
      <c r="AV74" s="54">
        <f>'[8]Canola Complex'!CD$420</f>
        <v>1553.725639763868</v>
      </c>
      <c r="AW74" s="54">
        <f>'[8]Canola Complex'!CE$420</f>
        <v>1606.995548930744</v>
      </c>
      <c r="AX74" s="54">
        <f>'[8]Canola Complex'!CF$420</f>
        <v>1690.0255339816304</v>
      </c>
      <c r="AY74" s="54">
        <f>'[8]Canola Complex'!CG$420</f>
        <v>1766.4679557223246</v>
      </c>
      <c r="AZ74" s="54">
        <f>'[8]Canola Complex'!CH$420</f>
        <v>1827.0427795454018</v>
      </c>
      <c r="BA74" s="54">
        <f>'[8]Canola Complex'!CI$420</f>
        <v>1908.2696281452615</v>
      </c>
      <c r="BB74" s="54">
        <f>'[8]Canola Complex'!CJ$420</f>
        <v>1985.2522222523762</v>
      </c>
      <c r="BC74" s="54">
        <f>'[8]Canola Complex'!CK$420</f>
        <v>2052.1441040662003</v>
      </c>
      <c r="BD74" s="54">
        <f>'[8]Canola Complex'!CL$420</f>
        <v>2124.4217086942444</v>
      </c>
      <c r="BE74" s="54">
        <f>'[8]Canola Complex'!CM$420</f>
        <v>2197.8222629195416</v>
      </c>
    </row>
    <row r="75" spans="1:57" x14ac:dyDescent="0.2">
      <c r="A75" s="49" t="s">
        <v>50</v>
      </c>
      <c r="B75" s="54">
        <f>'[8]Canola Complex'!$AK$34</f>
        <v>361.55800800000003</v>
      </c>
      <c r="C75" s="54">
        <f>'[8]Canola Complex'!$AK$34</f>
        <v>361.55800800000003</v>
      </c>
      <c r="D75" s="54">
        <f>'[8]Canola Complex'!$AK$34</f>
        <v>361.55800800000003</v>
      </c>
      <c r="E75" s="54">
        <f>'[8]Canola Complex'!$AK$34</f>
        <v>361.55800800000003</v>
      </c>
      <c r="F75" s="54">
        <f>'[8]Canola Complex'!$AK$34</f>
        <v>361.55800800000003</v>
      </c>
      <c r="G75" s="54">
        <f>'[8]Canola Complex'!$AK$34</f>
        <v>361.55800800000003</v>
      </c>
      <c r="H75" s="54">
        <f>'[8]Canola Complex'!$AK$34</f>
        <v>361.55800800000003</v>
      </c>
      <c r="I75" s="54">
        <f>'[8]Canola Complex'!$AK$34</f>
        <v>361.55800800000003</v>
      </c>
      <c r="J75" s="54">
        <f>'[8]Canola Complex'!$AK$34</f>
        <v>361.55800800000003</v>
      </c>
      <c r="K75" s="54">
        <f>'[8]Canola Complex'!$AK$34</f>
        <v>361.55800800000003</v>
      </c>
      <c r="L75" s="54">
        <f>'[8]Canola Complex'!$AK$34</f>
        <v>361.55800800000003</v>
      </c>
      <c r="M75" s="54">
        <f>'[8]Canola Complex'!$AK$34</f>
        <v>361.55800800000003</v>
      </c>
      <c r="N75" s="54">
        <f>'[8]Canola Complex'!$AK$34</f>
        <v>361.55800800000003</v>
      </c>
      <c r="O75" s="54">
        <f>'[8]Canola Complex'!$AK$34</f>
        <v>361.55800800000003</v>
      </c>
      <c r="P75" s="54">
        <f>'[8]Canola Complex'!$AK$34</f>
        <v>361.55800800000003</v>
      </c>
      <c r="Q75" s="54">
        <f>'[8]Canola Complex'!$AK$34</f>
        <v>361.55800800000003</v>
      </c>
      <c r="R75" s="54">
        <f>'[8]Canola Complex'!$AK$34</f>
        <v>361.55800800000003</v>
      </c>
      <c r="S75" s="54">
        <f>'[8]Canola Complex'!$AK$34</f>
        <v>361.55800800000003</v>
      </c>
      <c r="T75" s="54">
        <f>'[8]Canola Complex'!$AK$34</f>
        <v>361.55800800000003</v>
      </c>
      <c r="U75" s="54">
        <f>'[8]Canola Complex'!$AK$34</f>
        <v>361.55800800000003</v>
      </c>
      <c r="V75" s="54">
        <f>'[8]Canola Complex'!$AK$34</f>
        <v>361.55800800000003</v>
      </c>
      <c r="W75" s="54">
        <f>'[8]Canola Complex'!$AK$34</f>
        <v>361.55800800000003</v>
      </c>
      <c r="X75" s="54">
        <f>'[8]Canola Complex'!$AK$34</f>
        <v>361.55800800000003</v>
      </c>
      <c r="Y75" s="54">
        <f>'[8]Canola Complex'!$AK$34</f>
        <v>361.55800800000003</v>
      </c>
      <c r="Z75" s="54">
        <f>SUM('[8]Canola Complex'!BH$213:BH$221,'[8]Canola Complex'!BI$210:BI$212)</f>
        <v>1547.748</v>
      </c>
      <c r="AA75" s="54">
        <f>SUM('[8]Canola Complex'!BI$213:BI$221,'[8]Canola Complex'!BJ$210:BJ$212)</f>
        <v>1909.5879999999997</v>
      </c>
      <c r="AB75" s="54">
        <f>SUM('[8]Canola Complex'!BJ$213:BJ$221,'[8]Canola Complex'!BK$210:BK$212)</f>
        <v>1680.9760000000001</v>
      </c>
      <c r="AC75" s="54">
        <f>SUM('[8]Canola Complex'!BK$213:BK$221,'[8]Canola Complex'!BL$210:BL$212)</f>
        <v>1514.9749999999999</v>
      </c>
      <c r="AD75" s="54">
        <f>SUM('[8]Canola Complex'!BL$213:BL$221,'[8]Canola Complex'!BM$210:BM$212)</f>
        <v>1819.3140000000003</v>
      </c>
      <c r="AE75" s="54">
        <f>SUM('[8]Canola Complex'!BM$213:BM$221,'[8]Canola Complex'!BN$210:BN$212)</f>
        <v>1932.886</v>
      </c>
      <c r="AF75" s="54">
        <f>SUM('[8]Canola Complex'!BN$213:BN$221,'[8]Canola Complex'!BO$210:BO$212)</f>
        <v>1863.6941868406527</v>
      </c>
      <c r="AG75" s="54">
        <f>SUM('[8]Canola Complex'!BO$213:BO$221,'[8]Canola Complex'!BP$210:BP$212)</f>
        <v>2022.7334408097706</v>
      </c>
      <c r="AH75" s="54">
        <f>SUM('[8]Canola Complex'!BP$213:BP$221,'[8]Canola Complex'!BQ$210:BQ$212)</f>
        <v>2008.9794858583064</v>
      </c>
      <c r="AI75" s="54">
        <f>SUM('[8]Canola Complex'!BQ$213:BQ$221,'[8]Canola Complex'!BR$210:BR$212)</f>
        <v>2084.2730397731248</v>
      </c>
      <c r="AJ75" s="54">
        <f>SUM('[8]Canola Complex'!BR$213:BR$221,'[8]Canola Complex'!BS$210:BS$212)</f>
        <v>2138.8850861175165</v>
      </c>
      <c r="AK75" s="54">
        <f>SUM('[8]Canola Complex'!BS$213:BS$221,'[8]Canola Complex'!BT$210:BT$212)</f>
        <v>2166.836064210112</v>
      </c>
      <c r="AL75" s="54">
        <f>SUM('[8]Canola Complex'!BT$213:BT$221,'[8]Canola Complex'!BU$210:BU$212)</f>
        <v>2169.5896746321264</v>
      </c>
      <c r="AM75" s="54">
        <f>SUM('[8]Canola Complex'!BU$213:BU$221,'[8]Canola Complex'!BV$210:BV$212)</f>
        <v>2201.8746268405389</v>
      </c>
      <c r="AN75" s="54">
        <f>SUM('[8]Canola Complex'!BV$213:BV$221,'[8]Canola Complex'!BW$210:BW$212)</f>
        <v>2206.6607875430354</v>
      </c>
      <c r="AO75" s="54">
        <f>SUM('[8]Canola Complex'!BW$213:BW$221,'[8]Canola Complex'!BX$210:BX$212)</f>
        <v>2227.7769568213666</v>
      </c>
      <c r="AP75" s="54">
        <f>SUM('[8]Canola Complex'!BX$213:BX$221,'[8]Canola Complex'!BY$210:BY$212)</f>
        <v>2247.908841717066</v>
      </c>
      <c r="AQ75" s="54">
        <f>SUM('[8]Canola Complex'!BY$213:BY$221,'[8]Canola Complex'!BZ$210:BZ$212)</f>
        <v>2238.4139148565955</v>
      </c>
      <c r="AR75" s="54">
        <f>SUM('[8]Canola Complex'!BZ$213:BZ$221,'[8]Canola Complex'!CA$210:CA$212)</f>
        <v>2269.3674615620266</v>
      </c>
      <c r="AS75" s="54">
        <f>SUM('[8]Canola Complex'!CA$213:CA$221,'[8]Canola Complex'!CB$210:CB$212)</f>
        <v>2304.7253007277986</v>
      </c>
      <c r="AT75" s="54">
        <f>SUM('[8]Canola Complex'!CB$213:CB$221,'[8]Canola Complex'!CC$210:CC$212)</f>
        <v>2301.8501168516163</v>
      </c>
      <c r="AU75" s="54">
        <f>SUM('[8]Canola Complex'!CC$213:CC$221,'[8]Canola Complex'!CD$210:CD$212)</f>
        <v>2345.6268327218813</v>
      </c>
      <c r="AV75" s="54">
        <f>SUM('[8]Canola Complex'!CD$213:CD$221,'[8]Canola Complex'!CE$210:CE$212)</f>
        <v>2374.1088550288237</v>
      </c>
      <c r="AW75" s="54">
        <f>SUM('[8]Canola Complex'!CE$213:CE$221,'[8]Canola Complex'!CF$210:CF$212)</f>
        <v>2382.4644044280831</v>
      </c>
      <c r="AX75" s="54">
        <f>SUM('[8]Canola Complex'!CF$213:CF$221,'[8]Canola Complex'!CG$210:CG$212)</f>
        <v>2395.1917037651515</v>
      </c>
      <c r="AY75" s="54">
        <f>SUM('[8]Canola Complex'!CG$213:CG$221,'[8]Canola Complex'!CH$210:CH$212)</f>
        <v>2406.4849414620348</v>
      </c>
      <c r="AZ75" s="54">
        <f>SUM('[8]Canola Complex'!CH$213:CH$221,'[8]Canola Complex'!CI$210:CI$212)</f>
        <v>2481.7554446629683</v>
      </c>
      <c r="BA75" s="54">
        <f>SUM('[8]Canola Complex'!CI$213:CI$221,'[8]Canola Complex'!CJ$210:CJ$212)</f>
        <v>2537.3345113890696</v>
      </c>
      <c r="BB75" s="54">
        <f>SUM('[8]Canola Complex'!CJ$213:CJ$221,'[8]Canola Complex'!CK$210:CK$212)</f>
        <v>2531.8208624884455</v>
      </c>
      <c r="BC75" s="54">
        <f>SUM('[8]Canola Complex'!CK$213:CK$221,'[8]Canola Complex'!CL$210:CL$212)</f>
        <v>2544.7571152765568</v>
      </c>
      <c r="BD75" s="54">
        <f>SUM('[8]Canola Complex'!CL$213:CL$221,'[8]Canola Complex'!CM$210:CM$212)</f>
        <v>2542.7439640943717</v>
      </c>
      <c r="BE75" s="54">
        <f>SUM('[8]Canola Complex'!CM$213:CM$221,'[8]Canola Complex'!CN$210:CN$212)</f>
        <v>2564.5762640353646</v>
      </c>
    </row>
    <row r="76" spans="1:57" x14ac:dyDescent="0.2">
      <c r="A76" s="49" t="s">
        <v>51</v>
      </c>
      <c r="B76" s="54">
        <f>'[8]Canola Complex'!AK$35</f>
        <v>1095.4852698258001</v>
      </c>
      <c r="C76" s="54">
        <f>'[8]Canola Complex'!AL$35</f>
        <v>1105.9356190301999</v>
      </c>
      <c r="D76" s="54">
        <f>'[8]Canola Complex'!AM$35</f>
        <v>1110.1003704504001</v>
      </c>
      <c r="E76" s="54">
        <f>'[8]Canola Complex'!AN$35</f>
        <v>1108.1038647672001</v>
      </c>
      <c r="F76" s="54">
        <f>'[8]Canola Complex'!AO$35</f>
        <v>1176.9539893649999</v>
      </c>
      <c r="G76" s="54">
        <f>'[8]Canola Complex'!AP$35</f>
        <v>1200.4687080792</v>
      </c>
      <c r="H76" s="54">
        <f>'[8]Canola Complex'!AQ$35</f>
        <v>1109.3587356096</v>
      </c>
      <c r="I76" s="54">
        <f>'[8]Canola Complex'!AR$35</f>
        <v>981.88925526720004</v>
      </c>
      <c r="J76" s="54">
        <f>'[8]Canola Complex'!AS$35</f>
        <v>1093.0916110875801</v>
      </c>
      <c r="K76" s="54">
        <f>'[8]Canola Complex'!AT$35</f>
        <v>983.74316202425996</v>
      </c>
      <c r="L76" s="54">
        <f>'[8]Canola Complex'!AU$35</f>
        <v>1489.6918623369202</v>
      </c>
      <c r="M76" s="54">
        <f>'[8]Canola Complex'!AV$35</f>
        <v>1532.3600535661001</v>
      </c>
      <c r="N76" s="54">
        <f>'[8]Canola Complex'!AW$35</f>
        <v>2118.1639307268001</v>
      </c>
      <c r="O76" s="54">
        <f>'[8]Canola Complex'!AX$35</f>
        <v>2293.1224085803005</v>
      </c>
      <c r="P76" s="54">
        <f>'[8]Canola Complex'!AY$35</f>
        <v>2327.5868251856</v>
      </c>
      <c r="Q76" s="54">
        <f>'[8]Canola Complex'!AZ$35</f>
        <v>3106.4823737063602</v>
      </c>
      <c r="R76" s="54">
        <f>'[8]Canola Complex'!BA$35</f>
        <v>3268.9932032775596</v>
      </c>
      <c r="S76" s="54">
        <f>'[8]Canola Complex'!BB$35</f>
        <v>2747.1801434250801</v>
      </c>
      <c r="T76" s="54">
        <f>'[8]Canola Complex'!BC$35</f>
        <v>3373.4581409216598</v>
      </c>
      <c r="U76" s="54">
        <f>'[8]Canola Complex'!BD$35</f>
        <v>3680.1073303304202</v>
      </c>
      <c r="V76" s="54">
        <f>'[8]Canola Complex'!BE$35</f>
        <v>3949.6189771330605</v>
      </c>
      <c r="W76" s="54">
        <f>'[8]Canola Complex'!BF$35</f>
        <v>4398.2734507076202</v>
      </c>
      <c r="X76" s="54">
        <f>'[8]Canola Complex'!BG$35</f>
        <v>4070.5184772337798</v>
      </c>
      <c r="Y76" s="54">
        <f>'[8]Canola Complex'!BH$35</f>
        <v>3898.1773969999999</v>
      </c>
      <c r="Z76" s="54">
        <f>SUM('[8]Canola Complex'!BH$277:BH$285,'[8]Canola Complex'!BI$274:BI$276)</f>
        <v>4032.7161739999997</v>
      </c>
      <c r="AA76" s="54">
        <f>SUM('[8]Canola Complex'!BI$277:BI$285,'[8]Canola Complex'!BJ$274:BJ$276)</f>
        <v>3895.6429129967996</v>
      </c>
      <c r="AB76" s="54">
        <f>SUM('[8]Canola Complex'!BJ$277:BJ$285,'[8]Canola Complex'!BK$274:BK$276)</f>
        <v>4338.6703019225988</v>
      </c>
      <c r="AC76" s="54">
        <f>SUM('[8]Canola Complex'!BK$277:BK$285,'[8]Canola Complex'!BL$274:BL$276)</f>
        <v>4713.5107165482004</v>
      </c>
      <c r="AD76" s="54">
        <f>SUM('[8]Canola Complex'!BL$277:BL$285,'[8]Canola Complex'!BM$274:BM$276)</f>
        <v>6623.1018229445981</v>
      </c>
      <c r="AE76" s="54">
        <f>SUM('[8]Canola Complex'!BM$277:BM$285,'[8]Canola Complex'!BN$274:BN$276)</f>
        <v>7589.7007018685999</v>
      </c>
      <c r="AF76" s="54">
        <f>SUM('[8]Canola Complex'!BN$277:BN$285,'[8]Canola Complex'!BO$274:BO$276)</f>
        <v>6082.9391321490193</v>
      </c>
      <c r="AG76" s="54">
        <f>SUM('[8]Canola Complex'!BO$277:BO$285,'[8]Canola Complex'!BP$274:BP$276)</f>
        <v>6143.2595292095821</v>
      </c>
      <c r="AH76" s="54">
        <f>SUM('[8]Canola Complex'!BP$277:BP$285,'[8]Canola Complex'!BQ$274:BQ$276)</f>
        <v>6733.0836062456756</v>
      </c>
      <c r="AI76" s="54">
        <f>SUM('[8]Canola Complex'!BQ$277:BQ$285,'[8]Canola Complex'!BR$274:BR$276)</f>
        <v>7073.3350682668997</v>
      </c>
      <c r="AJ76" s="54">
        <f>SUM('[8]Canola Complex'!BR$277:BR$285,'[8]Canola Complex'!BS$274:BS$276)</f>
        <v>7493.0657299014738</v>
      </c>
      <c r="AK76" s="54">
        <f>SUM('[8]Canola Complex'!BS$277:BS$285,'[8]Canola Complex'!BT$274:BT$276)</f>
        <v>7964.4189747660075</v>
      </c>
      <c r="AL76" s="54">
        <f>SUM('[8]Canola Complex'!BT$277:BT$285,'[8]Canola Complex'!BU$274:BU$276)</f>
        <v>8246.8320547258536</v>
      </c>
      <c r="AM76" s="54">
        <f>SUM('[8]Canola Complex'!BU$277:BU$285,'[8]Canola Complex'!BV$274:BV$276)</f>
        <v>9189.9322762361917</v>
      </c>
      <c r="AN76" s="54">
        <f>SUM('[8]Canola Complex'!BV$277:BV$285,'[8]Canola Complex'!BW$274:BW$276)</f>
        <v>9473.1157593938824</v>
      </c>
      <c r="AO76" s="54">
        <f>SUM('[8]Canola Complex'!BW$277:BW$285,'[8]Canola Complex'!BX$274:BX$276)</f>
        <v>9636.8820716180289</v>
      </c>
      <c r="AP76" s="54">
        <f>SUM('[8]Canola Complex'!BX$277:BX$285,'[8]Canola Complex'!BY$274:BY$276)</f>
        <v>9692.5629721951864</v>
      </c>
      <c r="AQ76" s="54">
        <f>SUM('[8]Canola Complex'!BY$277:BY$285,'[8]Canola Complex'!BZ$274:BZ$276)</f>
        <v>9158.7225934344133</v>
      </c>
      <c r="AR76" s="54">
        <f>SUM('[8]Canola Complex'!BZ$277:BZ$285,'[8]Canola Complex'!CA$274:CA$276)</f>
        <v>9352.5586521815221</v>
      </c>
      <c r="AS76" s="54">
        <f>SUM('[8]Canola Complex'!CA$277:CA$285,'[8]Canola Complex'!CB$274:CB$276)</f>
        <v>9909.7336340378934</v>
      </c>
      <c r="AT76" s="54">
        <f>SUM('[8]Canola Complex'!CB$277:CB$285,'[8]Canola Complex'!CC$274:CC$276)</f>
        <v>10046.664755037451</v>
      </c>
      <c r="AU76" s="54">
        <f>SUM('[8]Canola Complex'!CC$277:CC$285,'[8]Canola Complex'!CD$274:CD$276)</f>
        <v>9864.0750396267285</v>
      </c>
      <c r="AV76" s="54">
        <f>SUM('[8]Canola Complex'!CD$277:CD$285,'[8]Canola Complex'!CE$274:CE$276)</f>
        <v>10083.407153616874</v>
      </c>
      <c r="AW76" s="54">
        <f>SUM('[8]Canola Complex'!CE$277:CE$285,'[8]Canola Complex'!CF$274:CF$276)</f>
        <v>10514.222309835252</v>
      </c>
      <c r="AX76" s="54">
        <f>SUM('[8]Canola Complex'!CF$277:CF$285,'[8]Canola Complex'!CG$274:CG$276)</f>
        <v>10926.628774877625</v>
      </c>
      <c r="AY76" s="54">
        <f>SUM('[8]Canola Complex'!CG$277:CG$285,'[8]Canola Complex'!CH$274:CH$276)</f>
        <v>11183.264175927587</v>
      </c>
      <c r="AZ76" s="54">
        <f>SUM('[8]Canola Complex'!CH$277:CH$285,'[8]Canola Complex'!CI$274:CI$276)</f>
        <v>11287.272575608706</v>
      </c>
      <c r="BA76" s="54">
        <f>SUM('[8]Canola Complex'!CI$277:CI$285,'[8]Canola Complex'!CJ$274:CJ$276)</f>
        <v>11396.766314190345</v>
      </c>
      <c r="BB76" s="54">
        <f>SUM('[8]Canola Complex'!CJ$277:CJ$285,'[8]Canola Complex'!CK$274:CK$276)</f>
        <v>11677.785988264863</v>
      </c>
      <c r="BC76" s="54">
        <f>SUM('[8]Canola Complex'!CK$277:CK$285,'[8]Canola Complex'!CL$274:CL$276)</f>
        <v>11947.530354757107</v>
      </c>
      <c r="BD76" s="54">
        <f>SUM('[8]Canola Complex'!CL$277:CL$285,'[8]Canola Complex'!CM$274:CM$276)</f>
        <v>12194.461819388252</v>
      </c>
      <c r="BE76" s="54">
        <f>SUM('[8]Canola Complex'!CM$277:CM$285,'[8]Canola Complex'!CN$274:CN$276)</f>
        <v>12460.966005512284</v>
      </c>
    </row>
    <row r="77" spans="1:57" x14ac:dyDescent="0.2">
      <c r="A77" s="49" t="s">
        <v>52</v>
      </c>
      <c r="B77" s="54" t="e">
        <f>SUM(B74:B76)</f>
        <v>#REF!</v>
      </c>
      <c r="C77" s="54" t="e">
        <f t="shared" ref="C77:BE77" si="29">SUM(C74:C76)</f>
        <v>#REF!</v>
      </c>
      <c r="D77" s="54">
        <f t="shared" si="29"/>
        <v>1529.7583784504002</v>
      </c>
      <c r="E77" s="54">
        <f t="shared" si="29"/>
        <v>1584.9618727672</v>
      </c>
      <c r="F77" s="54">
        <f t="shared" si="29"/>
        <v>1724.5119973649998</v>
      </c>
      <c r="G77" s="54">
        <f t="shared" si="29"/>
        <v>1764.4267160792001</v>
      </c>
      <c r="H77" s="54">
        <f t="shared" si="29"/>
        <v>1557.7007436096001</v>
      </c>
      <c r="I77" s="54">
        <f t="shared" si="29"/>
        <v>1386.0422632672</v>
      </c>
      <c r="J77" s="54">
        <f t="shared" si="29"/>
        <v>1515.64961908758</v>
      </c>
      <c r="K77" s="54">
        <f t="shared" si="29"/>
        <v>1407.10117002426</v>
      </c>
      <c r="L77" s="54">
        <f t="shared" si="29"/>
        <v>1947.4498703369202</v>
      </c>
      <c r="M77" s="54">
        <f t="shared" si="29"/>
        <v>2121.7180615661</v>
      </c>
      <c r="N77" s="54">
        <f t="shared" si="29"/>
        <v>2604.7219387268001</v>
      </c>
      <c r="O77" s="54">
        <f t="shared" si="29"/>
        <v>2801.0804165803006</v>
      </c>
      <c r="P77" s="54">
        <f t="shared" si="29"/>
        <v>2913.7448331855999</v>
      </c>
      <c r="Q77" s="54">
        <f t="shared" si="29"/>
        <v>3686.2353817063604</v>
      </c>
      <c r="R77" s="54">
        <f t="shared" si="29"/>
        <v>3930.3795312775596</v>
      </c>
      <c r="S77" s="54">
        <f t="shared" si="29"/>
        <v>3296.1308514250804</v>
      </c>
      <c r="T77" s="54">
        <f t="shared" si="29"/>
        <v>3876.1118289216597</v>
      </c>
      <c r="U77" s="54">
        <f t="shared" si="29"/>
        <v>4317.2428383304205</v>
      </c>
      <c r="V77" s="54">
        <f t="shared" si="29"/>
        <v>4577.9360051330605</v>
      </c>
      <c r="W77" s="54">
        <f t="shared" si="29"/>
        <v>5013.3627587076207</v>
      </c>
      <c r="X77" s="54">
        <f t="shared" si="29"/>
        <v>4727.4955652337794</v>
      </c>
      <c r="Y77" s="54">
        <f t="shared" si="29"/>
        <v>4454.3034049999997</v>
      </c>
      <c r="Z77" s="54">
        <f t="shared" si="29"/>
        <v>5788.9951739999997</v>
      </c>
      <c r="AA77" s="54">
        <f t="shared" si="29"/>
        <v>5935.9799129967996</v>
      </c>
      <c r="AB77" s="54">
        <f t="shared" si="29"/>
        <v>6184.2533019225993</v>
      </c>
      <c r="AC77" s="54">
        <f t="shared" si="29"/>
        <v>6367.6567165482002</v>
      </c>
      <c r="AD77" s="54">
        <f t="shared" si="29"/>
        <v>8633.0588229445984</v>
      </c>
      <c r="AE77" s="54">
        <f t="shared" si="29"/>
        <v>9712.3107018686005</v>
      </c>
      <c r="AF77" s="54">
        <f t="shared" si="29"/>
        <v>8072.8723189896718</v>
      </c>
      <c r="AG77" s="54">
        <f t="shared" si="29"/>
        <v>8480.1793793666366</v>
      </c>
      <c r="AH77" s="54">
        <f t="shared" si="29"/>
        <v>9106.4987180301268</v>
      </c>
      <c r="AI77" s="54">
        <f t="shared" si="29"/>
        <v>9600.5387877971043</v>
      </c>
      <c r="AJ77" s="54">
        <f t="shared" si="29"/>
        <v>10133.09219176124</v>
      </c>
      <c r="AK77" s="54">
        <f t="shared" si="29"/>
        <v>10732.674082389425</v>
      </c>
      <c r="AL77" s="54">
        <f t="shared" si="29"/>
        <v>11132.852617123332</v>
      </c>
      <c r="AM77" s="54">
        <f t="shared" si="29"/>
        <v>12197.666870468531</v>
      </c>
      <c r="AN77" s="54">
        <f t="shared" si="29"/>
        <v>12578.23584004765</v>
      </c>
      <c r="AO77" s="54">
        <f t="shared" si="29"/>
        <v>12883.793667274844</v>
      </c>
      <c r="AP77" s="54">
        <f t="shared" si="29"/>
        <v>13050.159771030063</v>
      </c>
      <c r="AQ77" s="54">
        <f t="shared" si="29"/>
        <v>12611.111815963743</v>
      </c>
      <c r="AR77" s="54">
        <f t="shared" si="29"/>
        <v>12923.772702509657</v>
      </c>
      <c r="AS77" s="54">
        <f t="shared" si="29"/>
        <v>13592.421919396524</v>
      </c>
      <c r="AT77" s="54">
        <f t="shared" si="29"/>
        <v>13775.29642436344</v>
      </c>
      <c r="AU77" s="54">
        <f t="shared" si="29"/>
        <v>13697.797076736822</v>
      </c>
      <c r="AV77" s="54">
        <f t="shared" si="29"/>
        <v>14011.241648409567</v>
      </c>
      <c r="AW77" s="54">
        <f t="shared" si="29"/>
        <v>14503.682263194078</v>
      </c>
      <c r="AX77" s="54">
        <f t="shared" si="29"/>
        <v>15011.846012624406</v>
      </c>
      <c r="AY77" s="54">
        <f t="shared" si="29"/>
        <v>15356.217073111946</v>
      </c>
      <c r="AZ77" s="54">
        <f t="shared" si="29"/>
        <v>15596.070799817076</v>
      </c>
      <c r="BA77" s="54">
        <f t="shared" si="29"/>
        <v>15842.370453724676</v>
      </c>
      <c r="BB77" s="54">
        <f t="shared" si="29"/>
        <v>16194.859073005684</v>
      </c>
      <c r="BC77" s="54">
        <f t="shared" si="29"/>
        <v>16544.431574099865</v>
      </c>
      <c r="BD77" s="54">
        <f t="shared" si="29"/>
        <v>16861.627492176871</v>
      </c>
      <c r="BE77" s="54">
        <f t="shared" si="29"/>
        <v>17223.364532467189</v>
      </c>
    </row>
    <row r="78" spans="1:57" x14ac:dyDescent="0.2">
      <c r="A78" s="56" t="s">
        <v>53</v>
      </c>
      <c r="B78" s="57" t="e">
        <f>B86-B85</f>
        <v>#REF!</v>
      </c>
      <c r="C78" s="57" t="e">
        <f t="shared" ref="C78:BE78" si="30">C86-C85</f>
        <v>#REF!</v>
      </c>
      <c r="D78" s="57">
        <f t="shared" si="30"/>
        <v>1314.4997293270001</v>
      </c>
      <c r="E78" s="57">
        <f t="shared" si="30"/>
        <v>1369.7032236437999</v>
      </c>
      <c r="F78" s="57">
        <f t="shared" si="30"/>
        <v>1509.2533482415997</v>
      </c>
      <c r="G78" s="57">
        <f t="shared" si="30"/>
        <v>1549.1680669558</v>
      </c>
      <c r="H78" s="57">
        <f t="shared" si="30"/>
        <v>1342.4420944861999</v>
      </c>
      <c r="I78" s="57">
        <f t="shared" si="30"/>
        <v>1170.7836141437999</v>
      </c>
      <c r="J78" s="57">
        <f t="shared" si="30"/>
        <v>1300.3909699641799</v>
      </c>
      <c r="K78" s="57">
        <f t="shared" si="30"/>
        <v>1191.8425209008599</v>
      </c>
      <c r="L78" s="57">
        <f t="shared" si="30"/>
        <v>1732.1912212135201</v>
      </c>
      <c r="M78" s="57">
        <f t="shared" si="30"/>
        <v>1906.4594124427001</v>
      </c>
      <c r="N78" s="57">
        <f t="shared" si="30"/>
        <v>2389.4632896034004</v>
      </c>
      <c r="O78" s="57">
        <f t="shared" si="30"/>
        <v>2585.8217674569009</v>
      </c>
      <c r="P78" s="57">
        <f t="shared" si="30"/>
        <v>2698.4861840622002</v>
      </c>
      <c r="Q78" s="57">
        <f t="shared" si="30"/>
        <v>3470.9767325829607</v>
      </c>
      <c r="R78" s="57">
        <f t="shared" si="30"/>
        <v>3715.12088215416</v>
      </c>
      <c r="S78" s="57">
        <f t="shared" si="30"/>
        <v>3080.8722023016808</v>
      </c>
      <c r="T78" s="57">
        <f t="shared" si="30"/>
        <v>3660.85317979826</v>
      </c>
      <c r="U78" s="57">
        <f t="shared" si="30"/>
        <v>4101.9841892070208</v>
      </c>
      <c r="V78" s="57">
        <f t="shared" si="30"/>
        <v>4362.6773560096608</v>
      </c>
      <c r="W78" s="57">
        <f t="shared" si="30"/>
        <v>4798.1041095842211</v>
      </c>
      <c r="X78" s="57">
        <f t="shared" si="30"/>
        <v>4512.2369161103798</v>
      </c>
      <c r="Y78" s="57">
        <f t="shared" si="30"/>
        <v>4163.2295269999995</v>
      </c>
      <c r="Z78" s="57">
        <f t="shared" si="30"/>
        <v>5435.3722959999996</v>
      </c>
      <c r="AA78" s="57">
        <f t="shared" si="30"/>
        <v>5648.7452283987996</v>
      </c>
      <c r="AB78" s="57">
        <f t="shared" si="30"/>
        <v>5897.9935407247995</v>
      </c>
      <c r="AC78" s="57">
        <f t="shared" si="30"/>
        <v>6050.3405310126</v>
      </c>
      <c r="AD78" s="57">
        <f t="shared" si="30"/>
        <v>8354.2075981381986</v>
      </c>
      <c r="AE78" s="57">
        <f t="shared" si="30"/>
        <v>9509.5617838786002</v>
      </c>
      <c r="AF78" s="57">
        <f t="shared" si="30"/>
        <v>7619.9478358195365</v>
      </c>
      <c r="AG78" s="57">
        <f t="shared" si="30"/>
        <v>7996.0167939652192</v>
      </c>
      <c r="AH78" s="57">
        <f t="shared" si="30"/>
        <v>8535.2207811671233</v>
      </c>
      <c r="AI78" s="57">
        <f t="shared" si="30"/>
        <v>8974.186697694653</v>
      </c>
      <c r="AJ78" s="57">
        <f t="shared" si="30"/>
        <v>9409.0586740614854</v>
      </c>
      <c r="AK78" s="57">
        <f t="shared" si="30"/>
        <v>9891.6729932169183</v>
      </c>
      <c r="AL78" s="57">
        <f t="shared" si="30"/>
        <v>10200.065153921392</v>
      </c>
      <c r="AM78" s="57">
        <f t="shared" si="30"/>
        <v>11175.113656030797</v>
      </c>
      <c r="AN78" s="57">
        <f t="shared" si="30"/>
        <v>11433.567172618226</v>
      </c>
      <c r="AO78" s="57">
        <f t="shared" si="30"/>
        <v>11649.422348718845</v>
      </c>
      <c r="AP78" s="57">
        <f t="shared" si="30"/>
        <v>11711.436439072386</v>
      </c>
      <c r="AQ78" s="57">
        <f t="shared" si="30"/>
        <v>11184.103425482343</v>
      </c>
      <c r="AR78" s="57">
        <f t="shared" si="30"/>
        <v>11420.612351587977</v>
      </c>
      <c r="AS78" s="57">
        <f t="shared" si="30"/>
        <v>12040.796139450271</v>
      </c>
      <c r="AT78" s="57">
        <f t="shared" si="30"/>
        <v>12162.136303510579</v>
      </c>
      <c r="AU78" s="57">
        <f t="shared" si="30"/>
        <v>12019.144480732723</v>
      </c>
      <c r="AV78" s="57">
        <f t="shared" si="30"/>
        <v>12278.935158910655</v>
      </c>
      <c r="AW78" s="57">
        <f t="shared" si="30"/>
        <v>12687.309377395037</v>
      </c>
      <c r="AX78" s="57">
        <f t="shared" si="30"/>
        <v>13118.062623986834</v>
      </c>
      <c r="AY78" s="57">
        <f t="shared" si="30"/>
        <v>13400.891247554377</v>
      </c>
      <c r="AZ78" s="57">
        <f t="shared" si="30"/>
        <v>13558.484658792289</v>
      </c>
      <c r="BA78" s="57">
        <f t="shared" si="30"/>
        <v>13726.820204585998</v>
      </c>
      <c r="BB78" s="57">
        <f t="shared" si="30"/>
        <v>14011.40009911513</v>
      </c>
      <c r="BC78" s="57">
        <f t="shared" si="30"/>
        <v>14287.697661704595</v>
      </c>
      <c r="BD78" s="57">
        <f t="shared" si="30"/>
        <v>14530.499723837935</v>
      </c>
      <c r="BE78" s="57">
        <f t="shared" si="30"/>
        <v>14804.835567144097</v>
      </c>
    </row>
    <row r="79" spans="1:57" x14ac:dyDescent="0.2">
      <c r="A79" s="49" t="s">
        <v>54</v>
      </c>
      <c r="B79" s="54">
        <f>B80+B81</f>
        <v>0</v>
      </c>
      <c r="C79" s="54">
        <f t="shared" ref="C79:BE79" si="31">C80+C81</f>
        <v>0</v>
      </c>
      <c r="D79" s="54">
        <f t="shared" si="31"/>
        <v>0</v>
      </c>
      <c r="E79" s="54">
        <f t="shared" si="31"/>
        <v>0</v>
      </c>
      <c r="F79" s="54">
        <f t="shared" si="31"/>
        <v>0</v>
      </c>
      <c r="G79" s="54">
        <f t="shared" si="31"/>
        <v>0</v>
      </c>
      <c r="H79" s="54">
        <f t="shared" si="31"/>
        <v>0</v>
      </c>
      <c r="I79" s="54">
        <f t="shared" si="31"/>
        <v>0</v>
      </c>
      <c r="J79" s="54">
        <f t="shared" si="31"/>
        <v>0</v>
      </c>
      <c r="K79" s="54">
        <f t="shared" si="31"/>
        <v>0.42440736268692969</v>
      </c>
      <c r="L79" s="54">
        <f t="shared" si="31"/>
        <v>1.0222999999999998</v>
      </c>
      <c r="M79" s="54">
        <f t="shared" si="31"/>
        <v>92</v>
      </c>
      <c r="N79" s="54">
        <f t="shared" si="31"/>
        <v>703.4</v>
      </c>
      <c r="O79" s="54">
        <f t="shared" si="31"/>
        <v>308.20000000000005</v>
      </c>
      <c r="P79" s="54">
        <f t="shared" si="31"/>
        <v>475</v>
      </c>
      <c r="Q79" s="54">
        <f t="shared" si="31"/>
        <v>645</v>
      </c>
      <c r="R79" s="54">
        <f t="shared" si="31"/>
        <v>964</v>
      </c>
      <c r="S79" s="54">
        <f t="shared" si="31"/>
        <v>429</v>
      </c>
      <c r="T79" s="54">
        <f t="shared" si="31"/>
        <v>975.72</v>
      </c>
      <c r="U79" s="54">
        <f t="shared" si="31"/>
        <v>935.52</v>
      </c>
      <c r="V79" s="54">
        <f t="shared" si="31"/>
        <v>1007.85</v>
      </c>
      <c r="W79" s="54">
        <f t="shared" si="31"/>
        <v>1294.3700000000001</v>
      </c>
      <c r="X79" s="54">
        <f t="shared" si="31"/>
        <v>1390.9630468750001</v>
      </c>
      <c r="Y79" s="54">
        <f t="shared" si="31"/>
        <v>1177.4771432438374</v>
      </c>
      <c r="Z79" s="54">
        <f t="shared" si="31"/>
        <v>1230.2568991032126</v>
      </c>
      <c r="AA79" s="54">
        <f t="shared" si="31"/>
        <v>1217.4562033160075</v>
      </c>
      <c r="AB79" s="54">
        <f t="shared" si="31"/>
        <v>1844.0480362855842</v>
      </c>
      <c r="AC79" s="54">
        <f t="shared" si="31"/>
        <v>1389.9612827899809</v>
      </c>
      <c r="AD79" s="54">
        <f t="shared" si="31"/>
        <v>3382.2688766419997</v>
      </c>
      <c r="AE79" s="54">
        <f t="shared" si="31"/>
        <v>4805.1307146987992</v>
      </c>
      <c r="AF79" s="54">
        <f t="shared" si="31"/>
        <v>3298.2583550575127</v>
      </c>
      <c r="AG79" s="54">
        <f t="shared" si="31"/>
        <v>3701.0720548015188</v>
      </c>
      <c r="AH79" s="54">
        <f t="shared" si="31"/>
        <v>4740.0983875860384</v>
      </c>
      <c r="AI79" s="54">
        <f t="shared" si="31"/>
        <v>4812.1810935726407</v>
      </c>
      <c r="AJ79" s="54">
        <f t="shared" si="31"/>
        <v>5111.3349600659913</v>
      </c>
      <c r="AK79" s="54">
        <f t="shared" si="31"/>
        <v>5774.882839168893</v>
      </c>
      <c r="AL79" s="54">
        <f t="shared" si="31"/>
        <v>6426.5215069148098</v>
      </c>
      <c r="AM79" s="54">
        <f t="shared" si="31"/>
        <v>7513.3193012426382</v>
      </c>
      <c r="AN79" s="54">
        <f t="shared" si="31"/>
        <v>7460.8372897009558</v>
      </c>
      <c r="AO79" s="54">
        <f t="shared" si="31"/>
        <v>7651.2671296447043</v>
      </c>
      <c r="AP79" s="54">
        <f t="shared" si="31"/>
        <v>7884.652818128171</v>
      </c>
      <c r="AQ79" s="54">
        <f t="shared" si="31"/>
        <v>6840.8174033341584</v>
      </c>
      <c r="AR79" s="54">
        <f t="shared" si="31"/>
        <v>7285.9123131607785</v>
      </c>
      <c r="AS79" s="54">
        <f t="shared" si="31"/>
        <v>7980.6832225973849</v>
      </c>
      <c r="AT79" s="54">
        <f t="shared" si="31"/>
        <v>7986.7389492306384</v>
      </c>
      <c r="AU79" s="54">
        <f t="shared" si="31"/>
        <v>7565.2215546211528</v>
      </c>
      <c r="AV79" s="54">
        <f t="shared" si="31"/>
        <v>7907.1645889631154</v>
      </c>
      <c r="AW79" s="54">
        <f t="shared" si="31"/>
        <v>8228.7284837432144</v>
      </c>
      <c r="AX79" s="54">
        <f t="shared" si="31"/>
        <v>8640.7874276223974</v>
      </c>
      <c r="AY79" s="54">
        <f t="shared" si="31"/>
        <v>8764.7032460253577</v>
      </c>
      <c r="AZ79" s="54">
        <f t="shared" si="31"/>
        <v>8854.2504427348758</v>
      </c>
      <c r="BA79" s="54">
        <f t="shared" si="31"/>
        <v>8873.726756860051</v>
      </c>
      <c r="BB79" s="54">
        <f t="shared" si="31"/>
        <v>9185.97569739358</v>
      </c>
      <c r="BC79" s="54">
        <f t="shared" si="31"/>
        <v>9338.9672912979404</v>
      </c>
      <c r="BD79" s="54">
        <f t="shared" si="31"/>
        <v>9486.5675175562683</v>
      </c>
      <c r="BE79" s="54">
        <f t="shared" si="31"/>
        <v>9779.0674597302095</v>
      </c>
    </row>
    <row r="80" spans="1:57" x14ac:dyDescent="0.2">
      <c r="A80" s="49" t="s">
        <v>55</v>
      </c>
      <c r="B80" s="54">
        <f>'[8]Canola Complex'!AK$39</f>
        <v>0</v>
      </c>
      <c r="C80" s="54">
        <f>'[8]Canola Complex'!AL$39</f>
        <v>0</v>
      </c>
      <c r="D80" s="54">
        <f>'[8]Canola Complex'!AM$39</f>
        <v>0</v>
      </c>
      <c r="E80" s="54">
        <f>'[8]Canola Complex'!AN$39</f>
        <v>0</v>
      </c>
      <c r="F80" s="54">
        <f>'[8]Canola Complex'!AO$39</f>
        <v>0</v>
      </c>
      <c r="G80" s="54">
        <f>'[8]Canola Complex'!AP$39</f>
        <v>0</v>
      </c>
      <c r="H80" s="54">
        <f>'[8]Canola Complex'!AQ$39</f>
        <v>0</v>
      </c>
      <c r="I80" s="54">
        <f>'[8]Canola Complex'!AR$39</f>
        <v>0</v>
      </c>
      <c r="J80" s="54">
        <f>'[8]Canola Complex'!AS$39</f>
        <v>0</v>
      </c>
      <c r="K80" s="54">
        <f>'[8]Canola Complex'!AT$39</f>
        <v>0.42440736268692969</v>
      </c>
      <c r="L80" s="54">
        <f>'[8]Canola Complex'!AU$39</f>
        <v>1.0222999999999998</v>
      </c>
      <c r="M80" s="54">
        <f>'[8]Canola Complex'!AV$39</f>
        <v>92</v>
      </c>
      <c r="N80" s="54">
        <f>'[8]Canola Complex'!AW$39</f>
        <v>703.4</v>
      </c>
      <c r="O80" s="54">
        <f>'[8]Canola Complex'!AX$39</f>
        <v>308.20000000000005</v>
      </c>
      <c r="P80" s="54">
        <f>'[8]Canola Complex'!AY$39</f>
        <v>475</v>
      </c>
      <c r="Q80" s="54">
        <f>'[8]Canola Complex'!AZ$39</f>
        <v>645</v>
      </c>
      <c r="R80" s="54">
        <f>'[8]Canola Complex'!BA$39</f>
        <v>964</v>
      </c>
      <c r="S80" s="54">
        <f>'[8]Canola Complex'!BB$39</f>
        <v>429</v>
      </c>
      <c r="T80" s="54">
        <f>'[8]Canola Complex'!BC$39</f>
        <v>975.72</v>
      </c>
      <c r="U80" s="54">
        <f>'[8]Canola Complex'!BD$39</f>
        <v>935.52</v>
      </c>
      <c r="V80" s="54">
        <f>'[8]Canola Complex'!BE$39</f>
        <v>1007.85</v>
      </c>
      <c r="W80" s="54">
        <f>'[8]Canola Complex'!BF$39</f>
        <v>1294.3700000000001</v>
      </c>
      <c r="X80" s="54">
        <f>'[8]Canola Complex'!BG$39</f>
        <v>1390.9630468750001</v>
      </c>
      <c r="Y80" s="54">
        <f>'[8]Canola Complex'!BH$39</f>
        <v>1177.4771432438374</v>
      </c>
      <c r="Z80" s="54">
        <f>SUM('[8]Canola Complex'!BH$341:BH$349,'[8]Canola Complex'!BI$338:BI$340)</f>
        <v>1230.2568991032126</v>
      </c>
      <c r="AA80" s="54">
        <f>SUM('[8]Canola Complex'!BI$341:BI$349,'[8]Canola Complex'!BJ$338:BJ$340)</f>
        <v>1217.4562033160075</v>
      </c>
      <c r="AB80" s="54">
        <f>SUM('[8]Canola Complex'!BJ$341:BJ$349,'[8]Canola Complex'!BK$338:BK$340)</f>
        <v>1844.0480362855842</v>
      </c>
      <c r="AC80" s="54">
        <f>SUM('[8]Canola Complex'!BK$341:BK$349,'[8]Canola Complex'!BL$338:BL$340)</f>
        <v>1338.362088212747</v>
      </c>
      <c r="AD80" s="54">
        <f>SUM('[8]Canola Complex'!BL$341:BL$349,'[8]Canola Complex'!BM$338:BM$340)</f>
        <v>1827.869608445995</v>
      </c>
      <c r="AE80" s="54">
        <f>SUM('[8]Canola Complex'!BM$341:BM$349,'[8]Canola Complex'!BN$338:BN$340)</f>
        <v>1746.5288880000001</v>
      </c>
      <c r="AF80" s="54">
        <f>SUM('[8]Canola Complex'!BN$341:BN$349,'[8]Canola Complex'!BO$338:BO$340)</f>
        <v>1566.1574795165848</v>
      </c>
      <c r="AG80" s="54">
        <f>SUM('[8]Canola Complex'!BO$341:BO$349,'[8]Canola Complex'!BP$338:BP$340)</f>
        <v>1911.3492963600509</v>
      </c>
      <c r="AH80" s="54">
        <f>SUM('[8]Canola Complex'!BP$341:BP$349,'[8]Canola Complex'!BQ$338:BQ$340)</f>
        <v>1706.5642618920574</v>
      </c>
      <c r="AI80" s="54">
        <f>SUM('[8]Canola Complex'!BQ$341:BQ$349,'[8]Canola Complex'!BR$338:BR$340)</f>
        <v>1381.7882065216797</v>
      </c>
      <c r="AJ80" s="54">
        <f>SUM('[8]Canola Complex'!BR$341:BR$349,'[8]Canola Complex'!BS$338:BS$340)</f>
        <v>1579.0192950618118</v>
      </c>
      <c r="AK80" s="54">
        <f>SUM('[8]Canola Complex'!BS$341:BS$349,'[8]Canola Complex'!BT$338:BT$340)</f>
        <v>1598.5906676637205</v>
      </c>
      <c r="AL80" s="54">
        <f>SUM('[8]Canola Complex'!BT$341:BT$349,'[8]Canola Complex'!BU$338:BU$340)</f>
        <v>1584.9312355667905</v>
      </c>
      <c r="AM80" s="54">
        <f>SUM('[8]Canola Complex'!BU$341:BU$349,'[8]Canola Complex'!BV$338:BV$340)</f>
        <v>1638.8163719881411</v>
      </c>
      <c r="AN80" s="54">
        <f>SUM('[8]Canola Complex'!BV$341:BV$349,'[8]Canola Complex'!BW$338:BW$340)</f>
        <v>1541.2442219915263</v>
      </c>
      <c r="AO80" s="54">
        <f>SUM('[8]Canola Complex'!BW$341:BW$349,'[8]Canola Complex'!BX$338:BX$340)</f>
        <v>1500.0058399930917</v>
      </c>
      <c r="AP80" s="54">
        <f>SUM('[8]Canola Complex'!BX$341:BX$349,'[8]Canola Complex'!BY$338:BY$340)</f>
        <v>1391.0581769626203</v>
      </c>
      <c r="AQ80" s="54">
        <f>SUM('[8]Canola Complex'!BY$341:BY$349,'[8]Canola Complex'!BZ$338:BZ$340)</f>
        <v>964.75844423849094</v>
      </c>
      <c r="AR80" s="54">
        <f>SUM('[8]Canola Complex'!BZ$341:BZ$349,'[8]Canola Complex'!CA$338:CA$340)</f>
        <v>747.07559555997182</v>
      </c>
      <c r="AS80" s="54">
        <f>SUM('[8]Canola Complex'!CA$341:CA$349,'[8]Canola Complex'!CB$338:CB$340)</f>
        <v>696.35656215520214</v>
      </c>
      <c r="AT80" s="54">
        <f>SUM('[8]Canola Complex'!CB$341:CB$349,'[8]Canola Complex'!CC$338:CC$340)</f>
        <v>696.35656215520214</v>
      </c>
      <c r="AU80" s="54">
        <f>SUM('[8]Canola Complex'!CC$341:CC$349,'[8]Canola Complex'!CD$338:CD$340)</f>
        <v>765.73220398327339</v>
      </c>
      <c r="AV80" s="54">
        <f>SUM('[8]Canola Complex'!CD$341:CD$349,'[8]Canola Complex'!CE$338:CE$340)</f>
        <v>765.73220398327339</v>
      </c>
      <c r="AW80" s="54">
        <f>SUM('[8]Canola Complex'!CE$341:CE$349,'[8]Canola Complex'!CF$338:CF$340)</f>
        <v>765.73220398327339</v>
      </c>
      <c r="AX80" s="54">
        <f>SUM('[8]Canola Complex'!CF$341:CF$349,'[8]Canola Complex'!CG$338:CG$340)</f>
        <v>765.73220398327339</v>
      </c>
      <c r="AY80" s="54">
        <f>SUM('[8]Canola Complex'!CG$341:CG$349,'[8]Canola Complex'!CH$338:CH$340)</f>
        <v>765.73220398327339</v>
      </c>
      <c r="AZ80" s="54">
        <f>SUM('[8]Canola Complex'!CH$341:CH$349,'[8]Canola Complex'!CI$338:CI$340)</f>
        <v>765.73220398327339</v>
      </c>
      <c r="BA80" s="54">
        <f>SUM('[8]Canola Complex'!CI$341:CI$349,'[8]Canola Complex'!CJ$338:CJ$340)</f>
        <v>765.73220398327339</v>
      </c>
      <c r="BB80" s="54">
        <f>SUM('[8]Canola Complex'!CJ$341:CJ$349,'[8]Canola Complex'!CK$338:CK$340)</f>
        <v>765.73220398327339</v>
      </c>
      <c r="BC80" s="54">
        <f>SUM('[8]Canola Complex'!CK$341:CK$349,'[8]Canola Complex'!CL$338:CL$340)</f>
        <v>765.73220398327339</v>
      </c>
      <c r="BD80" s="54">
        <f>SUM('[8]Canola Complex'!CL$341:CL$349,'[8]Canola Complex'!CM$338:CM$340)</f>
        <v>765.73220398327339</v>
      </c>
      <c r="BE80" s="54">
        <f>SUM('[8]Canola Complex'!CM$341:CM$349,'[8]Canola Complex'!CN$338:CN$340)</f>
        <v>765.73220398327339</v>
      </c>
    </row>
    <row r="81" spans="1:57" x14ac:dyDescent="0.2">
      <c r="A81" s="49" t="s">
        <v>108</v>
      </c>
      <c r="B81" s="54">
        <f>'[8]Canola Complex'!AK$40</f>
        <v>0</v>
      </c>
      <c r="C81" s="54">
        <f>'[8]Canola Complex'!AL$40</f>
        <v>0</v>
      </c>
      <c r="D81" s="54">
        <f>'[8]Canola Complex'!AM$40</f>
        <v>0</v>
      </c>
      <c r="E81" s="54">
        <f>'[8]Canola Complex'!AN$40</f>
        <v>0</v>
      </c>
      <c r="F81" s="54">
        <f>'[8]Canola Complex'!AO$40</f>
        <v>0</v>
      </c>
      <c r="G81" s="54">
        <f>'[8]Canola Complex'!AP$40</f>
        <v>0</v>
      </c>
      <c r="H81" s="54">
        <f>'[8]Canola Complex'!AQ$40</f>
        <v>0</v>
      </c>
      <c r="I81" s="54">
        <f>'[8]Canola Complex'!AR$40</f>
        <v>0</v>
      </c>
      <c r="J81" s="54">
        <f>'[8]Canola Complex'!AS$40</f>
        <v>0</v>
      </c>
      <c r="K81" s="54">
        <f>'[8]Canola Complex'!AT$40</f>
        <v>0</v>
      </c>
      <c r="L81" s="54">
        <f>'[8]Canola Complex'!AU$40</f>
        <v>0</v>
      </c>
      <c r="M81" s="54">
        <f>'[8]Canola Complex'!AV$40</f>
        <v>0</v>
      </c>
      <c r="N81" s="54">
        <f>'[8]Canola Complex'!AW$40</f>
        <v>0</v>
      </c>
      <c r="O81" s="54">
        <f>'[8]Canola Complex'!AX$40</f>
        <v>0</v>
      </c>
      <c r="P81" s="54">
        <f>'[8]Canola Complex'!AY$40</f>
        <v>0</v>
      </c>
      <c r="Q81" s="54">
        <f>'[8]Canola Complex'!AZ$40</f>
        <v>0</v>
      </c>
      <c r="R81" s="54">
        <f>'[8]Canola Complex'!BA$40</f>
        <v>0</v>
      </c>
      <c r="S81" s="54">
        <f>'[8]Canola Complex'!BB$40</f>
        <v>0</v>
      </c>
      <c r="T81" s="54">
        <f>'[8]Canola Complex'!BC$40</f>
        <v>0</v>
      </c>
      <c r="U81" s="54">
        <f>'[8]Canola Complex'!BD$40</f>
        <v>0</v>
      </c>
      <c r="V81" s="54">
        <f>'[8]Canola Complex'!BE$40</f>
        <v>0</v>
      </c>
      <c r="W81" s="54">
        <f>'[8]Canola Complex'!BF$40</f>
        <v>0</v>
      </c>
      <c r="X81" s="54">
        <f>'[8]Canola Complex'!BG$40</f>
        <v>0</v>
      </c>
      <c r="Y81" s="54">
        <f>'[8]Canola Complex'!BH$40</f>
        <v>0</v>
      </c>
      <c r="Z81" s="54">
        <f>SUM('[8]Canola Complex'!BH$357:BH$365,'[8]Canola Complex'!BI$354:BI$356,'[8]Canola Complex'!BH$373:BH$381,'[8]Canola Complex'!BI$370:BI$372,'[8]Canola Complex'!BH$389:BH$397,'[8]Canola Complex'!BI$386:BI$388)</f>
        <v>0</v>
      </c>
      <c r="AA81" s="54">
        <f>SUM('[8]Canola Complex'!BI$357:BI$365,'[8]Canola Complex'!BJ$354:BJ$356,'[8]Canola Complex'!BI$373:BI$381,'[8]Canola Complex'!BJ$370:BJ$372,'[8]Canola Complex'!BI$389:BI$397,'[8]Canola Complex'!BJ$386:BJ$388)</f>
        <v>0</v>
      </c>
      <c r="AB81" s="54">
        <f>SUM('[8]Canola Complex'!BJ$357:BJ$365,'[8]Canola Complex'!BK$354:BK$356,'[8]Canola Complex'!BJ$373:BJ$381,'[8]Canola Complex'!BK$370:BK$372,'[8]Canola Complex'!BJ$389:BJ$397,'[8]Canola Complex'!BK$386:BK$388)</f>
        <v>0</v>
      </c>
      <c r="AC81" s="54">
        <f>SUM('[8]Canola Complex'!BK$357:BK$365,'[8]Canola Complex'!BL$354:BL$356,'[8]Canola Complex'!BK$373:BK$381,'[8]Canola Complex'!BL$370:BL$372,'[8]Canola Complex'!BK$389:BK$397,'[8]Canola Complex'!BL$386:BL$388)</f>
        <v>51.599194577234002</v>
      </c>
      <c r="AD81" s="54">
        <f>SUM('[8]Canola Complex'!BL$357:BL$365,'[8]Canola Complex'!BM$354:BM$356,'[8]Canola Complex'!BL$373:BL$381,'[8]Canola Complex'!BM$370:BM$372,'[8]Canola Complex'!BL$389:BL$397,'[8]Canola Complex'!BM$386:BM$388)</f>
        <v>1554.3992681960049</v>
      </c>
      <c r="AE81" s="54">
        <f>SUM('[8]Canola Complex'!BM$357:BM$365,'[8]Canola Complex'!BN$354:BN$356,'[8]Canola Complex'!BM$373:BM$381,'[8]Canola Complex'!BN$370:BN$372,'[8]Canola Complex'!BM$389:BM$397,'[8]Canola Complex'!BN$386:BN$388)</f>
        <v>3058.6018266987994</v>
      </c>
      <c r="AF81" s="54">
        <f>SUM('[8]Canola Complex'!BN$357:BN$365,'[8]Canola Complex'!BO$354:BO$356,'[8]Canola Complex'!BN$373:BN$381,'[8]Canola Complex'!BO$370:BO$372,'[8]Canola Complex'!BN$389:BN$397,'[8]Canola Complex'!BO$386:BO$388)</f>
        <v>1732.1008755409282</v>
      </c>
      <c r="AG81" s="54">
        <f>SUM('[8]Canola Complex'!BO$357:BO$365,'[8]Canola Complex'!BP$354:BP$356,'[8]Canola Complex'!BO$373:BO$381,'[8]Canola Complex'!BP$370:BP$372,'[8]Canola Complex'!BO$389:BO$397,'[8]Canola Complex'!BP$386:BP$388)</f>
        <v>1789.7227584414677</v>
      </c>
      <c r="AH81" s="54">
        <f>SUM('[8]Canola Complex'!BP$357:BP$365,'[8]Canola Complex'!BQ$354:BQ$356,'[8]Canola Complex'!BP$373:BP$381,'[8]Canola Complex'!BQ$370:BQ$372,'[8]Canola Complex'!BP$389:BP$397,'[8]Canola Complex'!BQ$386:BQ$388)</f>
        <v>3033.5341256939805</v>
      </c>
      <c r="AI81" s="54">
        <f>SUM('[8]Canola Complex'!BQ$357:BQ$365,'[8]Canola Complex'!BR$354:BR$356,'[8]Canola Complex'!BQ$373:BQ$381,'[8]Canola Complex'!BR$370:BR$372,'[8]Canola Complex'!BQ$389:BQ$397,'[8]Canola Complex'!BR$386:BR$388)</f>
        <v>3430.3928870509612</v>
      </c>
      <c r="AJ81" s="54">
        <f>SUM('[8]Canola Complex'!BR$357:BR$365,'[8]Canola Complex'!BS$354:BS$356,'[8]Canola Complex'!BR$373:BR$381,'[8]Canola Complex'!BS$370:BS$372,'[8]Canola Complex'!BR$389:BR$397,'[8]Canola Complex'!BS$386:BS$388)</f>
        <v>3532.3156650041792</v>
      </c>
      <c r="AK81" s="54">
        <f>SUM('[8]Canola Complex'!BS$357:BS$365,'[8]Canola Complex'!BT$354:BT$356,'[8]Canola Complex'!BS$373:BS$381,'[8]Canola Complex'!BT$370:BT$372,'[8]Canola Complex'!BS$389:BS$397,'[8]Canola Complex'!BT$386:BT$388)</f>
        <v>4176.2921715051725</v>
      </c>
      <c r="AL81" s="54">
        <f>SUM('[8]Canola Complex'!BT$357:BT$365,'[8]Canola Complex'!BU$354:BU$356,'[8]Canola Complex'!BT$373:BT$381,'[8]Canola Complex'!BU$370:BU$372,'[8]Canola Complex'!BT$389:BT$397,'[8]Canola Complex'!BU$386:BU$388)</f>
        <v>4841.5902713480191</v>
      </c>
      <c r="AM81" s="54">
        <f>SUM('[8]Canola Complex'!BU$357:BU$365,'[8]Canola Complex'!BV$354:BV$356,'[8]Canola Complex'!BU$373:BU$381,'[8]Canola Complex'!BV$370:BV$372,'[8]Canola Complex'!BU$389:BU$397,'[8]Canola Complex'!BV$386:BV$388)</f>
        <v>5874.5029292544968</v>
      </c>
      <c r="AN81" s="54">
        <f>SUM('[8]Canola Complex'!BV$357:BV$365,'[8]Canola Complex'!BW$354:BW$356,'[8]Canola Complex'!BV$373:BV$381,'[8]Canola Complex'!BW$370:BW$372,'[8]Canola Complex'!BV$389:BV$397,'[8]Canola Complex'!BW$386:BW$388)</f>
        <v>5919.5930677094293</v>
      </c>
      <c r="AO81" s="54">
        <f>SUM('[8]Canola Complex'!BW$357:BW$365,'[8]Canola Complex'!BX$354:BX$356,'[8]Canola Complex'!BW$373:BW$381,'[8]Canola Complex'!BX$370:BX$372,'[8]Canola Complex'!BW$389:BW$397,'[8]Canola Complex'!BX$386:BX$388)</f>
        <v>6151.2612896516121</v>
      </c>
      <c r="AP81" s="54">
        <f>SUM('[8]Canola Complex'!BX$357:BX$365,'[8]Canola Complex'!BY$354:BY$356,'[8]Canola Complex'!BX$373:BX$381,'[8]Canola Complex'!BY$370:BY$372,'[8]Canola Complex'!BX$389:BX$397,'[8]Canola Complex'!BY$386:BY$388)</f>
        <v>6493.5946411655505</v>
      </c>
      <c r="AQ81" s="54">
        <f>SUM('[8]Canola Complex'!BY$357:BY$365,'[8]Canola Complex'!BZ$354:BZ$356,'[8]Canola Complex'!BY$373:BY$381,'[8]Canola Complex'!BZ$370:BZ$372,'[8]Canola Complex'!BY$389:BY$397,'[8]Canola Complex'!BZ$386:BZ$388)</f>
        <v>5876.0589590956679</v>
      </c>
      <c r="AR81" s="54">
        <f>SUM('[8]Canola Complex'!BZ$357:BZ$365,'[8]Canola Complex'!CA$354:CA$356,'[8]Canola Complex'!BZ$373:BZ$381,'[8]Canola Complex'!CA$370:CA$372,'[8]Canola Complex'!BZ$389:BZ$397,'[8]Canola Complex'!CA$386:CA$388)</f>
        <v>6538.8367176008069</v>
      </c>
      <c r="AS81" s="54">
        <f>SUM('[8]Canola Complex'!CA$357:CA$365,'[8]Canola Complex'!CB$354:CB$356,'[8]Canola Complex'!CA$373:CA$381,'[8]Canola Complex'!CB$370:CB$372,'[8]Canola Complex'!CA$389:CA$397,'[8]Canola Complex'!CB$386:CB$388)</f>
        <v>7284.3266604421824</v>
      </c>
      <c r="AT81" s="54">
        <f>SUM('[8]Canola Complex'!CB$357:CB$365,'[8]Canola Complex'!CC$354:CC$356,'[8]Canola Complex'!CB$373:CB$381,'[8]Canola Complex'!CC$370:CC$372,'[8]Canola Complex'!CB$389:CB$397,'[8]Canola Complex'!CC$386:CC$388)</f>
        <v>7290.3823870754359</v>
      </c>
      <c r="AU81" s="54">
        <f>SUM('[8]Canola Complex'!CC$357:CC$365,'[8]Canola Complex'!CD$354:CD$356,'[8]Canola Complex'!CC$373:CC$381,'[8]Canola Complex'!CD$370:CD$372,'[8]Canola Complex'!CC$389:CC$397,'[8]Canola Complex'!CD$386:CD$388)</f>
        <v>6799.4893506378794</v>
      </c>
      <c r="AV81" s="54">
        <f>SUM('[8]Canola Complex'!CD$357:CD$365,'[8]Canola Complex'!CE$354:CE$356,'[8]Canola Complex'!CD$373:CD$381,'[8]Canola Complex'!CE$370:CE$372,'[8]Canola Complex'!CD$389:CD$397,'[8]Canola Complex'!CE$386:CE$388)</f>
        <v>7141.432384979842</v>
      </c>
      <c r="AW81" s="54">
        <f>SUM('[8]Canola Complex'!CE$357:CE$365,'[8]Canola Complex'!CF$354:CF$356,'[8]Canola Complex'!CE$373:CE$381,'[8]Canola Complex'!CF$370:CF$372,'[8]Canola Complex'!CE$389:CE$397,'[8]Canola Complex'!CF$386:CF$388)</f>
        <v>7462.996279759941</v>
      </c>
      <c r="AX81" s="54">
        <f>SUM('[8]Canola Complex'!CF$357:CF$365,'[8]Canola Complex'!CG$354:CG$356,'[8]Canola Complex'!CF$373:CF$381,'[8]Canola Complex'!CG$370:CG$372,'[8]Canola Complex'!CF$389:CF$397,'[8]Canola Complex'!CG$386:CG$388)</f>
        <v>7875.0552236391241</v>
      </c>
      <c r="AY81" s="54">
        <f>SUM('[8]Canola Complex'!CG$357:CG$365,'[8]Canola Complex'!CH$354:CH$356,'[8]Canola Complex'!CG$373:CG$381,'[8]Canola Complex'!CH$370:CH$372,'[8]Canola Complex'!CG$389:CG$397,'[8]Canola Complex'!CH$386:CH$388)</f>
        <v>7998.9710420420843</v>
      </c>
      <c r="AZ81" s="54">
        <f>SUM('[8]Canola Complex'!CH$357:CH$365,'[8]Canola Complex'!CI$354:CI$356,'[8]Canola Complex'!CH$373:CH$381,'[8]Canola Complex'!CI$370:CI$372,'[8]Canola Complex'!CH$389:CH$397,'[8]Canola Complex'!CI$386:CI$388)</f>
        <v>8088.5182387516015</v>
      </c>
      <c r="BA81" s="54">
        <f>SUM('[8]Canola Complex'!CI$357:CI$365,'[8]Canola Complex'!CJ$354:CJ$356,'[8]Canola Complex'!CI$373:CI$381,'[8]Canola Complex'!CJ$370:CJ$372,'[8]Canola Complex'!CI$389:CI$397,'[8]Canola Complex'!CJ$386:CJ$388)</f>
        <v>8107.9945528767776</v>
      </c>
      <c r="BB81" s="54">
        <f>SUM('[8]Canola Complex'!CJ$357:CJ$365,'[8]Canola Complex'!CK$354:CK$356,'[8]Canola Complex'!CJ$373:CJ$381,'[8]Canola Complex'!CK$370:CK$372,'[8]Canola Complex'!CJ$389:CJ$397,'[8]Canola Complex'!CK$386:CK$388)</f>
        <v>8420.2434934103057</v>
      </c>
      <c r="BC81" s="54">
        <f>SUM('[8]Canola Complex'!CK$357:CK$365,'[8]Canola Complex'!CL$354:CL$356,'[8]Canola Complex'!CK$373:CK$381,'[8]Canola Complex'!CL$370:CL$372,'[8]Canola Complex'!CK$389:CK$397,'[8]Canola Complex'!CL$386:CL$388)</f>
        <v>8573.2350873146679</v>
      </c>
      <c r="BD81" s="54">
        <f>SUM('[8]Canola Complex'!CL$357:CL$365,'[8]Canola Complex'!CM$354:CM$356,'[8]Canola Complex'!CL$373:CL$381,'[8]Canola Complex'!CM$370:CM$372,'[8]Canola Complex'!CL$389:CL$397,'[8]Canola Complex'!CM$386:CM$388)</f>
        <v>8720.835313572994</v>
      </c>
      <c r="BE81" s="54">
        <f>SUM('[8]Canola Complex'!CM$357:CM$365,'[8]Canola Complex'!CN$354:CN$356,'[8]Canola Complex'!CM$373:CM$381,'[8]Canola Complex'!CN$370:CN$372,'[8]Canola Complex'!CM$389:CM$397,'[8]Canola Complex'!CN$386:CN$388)</f>
        <v>9013.335255746937</v>
      </c>
    </row>
    <row r="82" spans="1:57" x14ac:dyDescent="0.2">
      <c r="A82" s="49" t="s">
        <v>57</v>
      </c>
      <c r="B82" s="54" t="e">
        <f>B78-B79</f>
        <v>#REF!</v>
      </c>
      <c r="C82" s="54" t="e">
        <f t="shared" ref="C82:BE82" si="32">C78-C79</f>
        <v>#REF!</v>
      </c>
      <c r="D82" s="54">
        <f t="shared" si="32"/>
        <v>1314.4997293270001</v>
      </c>
      <c r="E82" s="54">
        <f t="shared" si="32"/>
        <v>1369.7032236437999</v>
      </c>
      <c r="F82" s="54">
        <f t="shared" si="32"/>
        <v>1509.2533482415997</v>
      </c>
      <c r="G82" s="54">
        <f t="shared" si="32"/>
        <v>1549.1680669558</v>
      </c>
      <c r="H82" s="54">
        <f t="shared" si="32"/>
        <v>1342.4420944861999</v>
      </c>
      <c r="I82" s="54">
        <f t="shared" si="32"/>
        <v>1170.7836141437999</v>
      </c>
      <c r="J82" s="54">
        <f t="shared" si="32"/>
        <v>1300.3909699641799</v>
      </c>
      <c r="K82" s="54">
        <f t="shared" si="32"/>
        <v>1191.418113538173</v>
      </c>
      <c r="L82" s="54">
        <f t="shared" si="32"/>
        <v>1731.16892121352</v>
      </c>
      <c r="M82" s="54">
        <f t="shared" si="32"/>
        <v>1814.4594124427001</v>
      </c>
      <c r="N82" s="54">
        <f t="shared" si="32"/>
        <v>1686.0632896034003</v>
      </c>
      <c r="O82" s="54">
        <f t="shared" si="32"/>
        <v>2277.6217674569007</v>
      </c>
      <c r="P82" s="54">
        <f t="shared" si="32"/>
        <v>2223.4861840622002</v>
      </c>
      <c r="Q82" s="54">
        <f t="shared" si="32"/>
        <v>2825.9767325829607</v>
      </c>
      <c r="R82" s="54">
        <f t="shared" si="32"/>
        <v>2751.12088215416</v>
      </c>
      <c r="S82" s="54">
        <f t="shared" si="32"/>
        <v>2651.8722023016808</v>
      </c>
      <c r="T82" s="54">
        <f t="shared" si="32"/>
        <v>2685.1331797982602</v>
      </c>
      <c r="U82" s="54">
        <f t="shared" si="32"/>
        <v>3166.4641892070208</v>
      </c>
      <c r="V82" s="54">
        <f t="shared" si="32"/>
        <v>3354.8273560096609</v>
      </c>
      <c r="W82" s="54">
        <f t="shared" si="32"/>
        <v>3503.7341095842212</v>
      </c>
      <c r="X82" s="54">
        <f t="shared" si="32"/>
        <v>3121.2738692353796</v>
      </c>
      <c r="Y82" s="54">
        <f t="shared" si="32"/>
        <v>2985.7523837561621</v>
      </c>
      <c r="Z82" s="54">
        <f t="shared" si="32"/>
        <v>4205.1153968967865</v>
      </c>
      <c r="AA82" s="54">
        <f t="shared" si="32"/>
        <v>4431.2890250827923</v>
      </c>
      <c r="AB82" s="54">
        <f t="shared" si="32"/>
        <v>4053.9455044392153</v>
      </c>
      <c r="AC82" s="54">
        <f t="shared" si="32"/>
        <v>4660.379248222619</v>
      </c>
      <c r="AD82" s="54">
        <f t="shared" si="32"/>
        <v>4971.9387214961989</v>
      </c>
      <c r="AE82" s="54">
        <f t="shared" si="32"/>
        <v>4704.4310691798009</v>
      </c>
      <c r="AF82" s="54">
        <f t="shared" si="32"/>
        <v>4321.6894807620238</v>
      </c>
      <c r="AG82" s="54">
        <f t="shared" si="32"/>
        <v>4294.9447391637004</v>
      </c>
      <c r="AH82" s="54">
        <f t="shared" si="32"/>
        <v>3795.1223935810849</v>
      </c>
      <c r="AI82" s="54">
        <f t="shared" si="32"/>
        <v>4162.0056041220123</v>
      </c>
      <c r="AJ82" s="54">
        <f t="shared" si="32"/>
        <v>4297.7237139954941</v>
      </c>
      <c r="AK82" s="54">
        <f t="shared" si="32"/>
        <v>4116.7901540480252</v>
      </c>
      <c r="AL82" s="54">
        <f t="shared" si="32"/>
        <v>3773.5436470065824</v>
      </c>
      <c r="AM82" s="54">
        <f t="shared" si="32"/>
        <v>3661.7943547881587</v>
      </c>
      <c r="AN82" s="54">
        <f t="shared" si="32"/>
        <v>3972.7298829172705</v>
      </c>
      <c r="AO82" s="54">
        <f t="shared" si="32"/>
        <v>3998.1552190741404</v>
      </c>
      <c r="AP82" s="54">
        <f t="shared" si="32"/>
        <v>3826.7836209442148</v>
      </c>
      <c r="AQ82" s="54">
        <f t="shared" si="32"/>
        <v>4343.2860221481842</v>
      </c>
      <c r="AR82" s="54">
        <f t="shared" si="32"/>
        <v>4134.7000384271987</v>
      </c>
      <c r="AS82" s="54">
        <f t="shared" si="32"/>
        <v>4060.112916852886</v>
      </c>
      <c r="AT82" s="54">
        <f t="shared" si="32"/>
        <v>4175.3973542799404</v>
      </c>
      <c r="AU82" s="54">
        <f t="shared" si="32"/>
        <v>4453.9229261115697</v>
      </c>
      <c r="AV82" s="54">
        <f t="shared" si="32"/>
        <v>4371.77056994754</v>
      </c>
      <c r="AW82" s="54">
        <f t="shared" si="32"/>
        <v>4458.5808936518224</v>
      </c>
      <c r="AX82" s="54">
        <f t="shared" si="32"/>
        <v>4477.2751963644369</v>
      </c>
      <c r="AY82" s="54">
        <f t="shared" si="32"/>
        <v>4636.1880015290189</v>
      </c>
      <c r="AZ82" s="54">
        <f t="shared" si="32"/>
        <v>4704.2342160574135</v>
      </c>
      <c r="BA82" s="54">
        <f t="shared" si="32"/>
        <v>4853.093447725947</v>
      </c>
      <c r="BB82" s="54">
        <f t="shared" si="32"/>
        <v>4825.4244017215497</v>
      </c>
      <c r="BC82" s="54">
        <f t="shared" si="32"/>
        <v>4948.7303704066544</v>
      </c>
      <c r="BD82" s="54">
        <f t="shared" si="32"/>
        <v>5043.9322062816664</v>
      </c>
      <c r="BE82" s="54">
        <f t="shared" si="32"/>
        <v>5025.7681074138873</v>
      </c>
    </row>
    <row r="83" spans="1:57" hidden="1" x14ac:dyDescent="0.2">
      <c r="A83" s="49" t="s">
        <v>101</v>
      </c>
      <c r="B83" s="54">
        <f>'[8]Canola Complex'!AK$42</f>
        <v>147.05864912340004</v>
      </c>
      <c r="C83" s="54">
        <f>'[8]Canola Complex'!AL$42</f>
        <v>295.02560251079996</v>
      </c>
      <c r="D83" s="54">
        <f>'[8]Canola Complex'!AM$42</f>
        <v>348.93654705</v>
      </c>
      <c r="E83" s="54">
        <f>'[8]Canola Complex'!AN$42</f>
        <v>271.67755321980002</v>
      </c>
      <c r="F83" s="54">
        <f>'[8]Canola Complex'!AO$42</f>
        <v>284.31356467499995</v>
      </c>
      <c r="G83" s="54">
        <f>'[8]Canola Complex'!AP$42</f>
        <v>187.07716812960001</v>
      </c>
      <c r="H83" s="54">
        <f>'[8]Canola Complex'!AQ$42</f>
        <v>254.73944239380006</v>
      </c>
      <c r="I83" s="54">
        <f>'[8]Canola Complex'!AR$42</f>
        <v>160.51191395399999</v>
      </c>
      <c r="J83" s="54">
        <f>'[8]Canola Complex'!AS$42</f>
        <v>278.03237613479996</v>
      </c>
      <c r="K83" s="54">
        <f>'[8]Canola Complex'!AT$42</f>
        <v>268.51039325459999</v>
      </c>
      <c r="L83" s="54">
        <f>'[8]Canola Complex'!AU$42</f>
        <v>471.4213770504</v>
      </c>
      <c r="M83" s="54">
        <f>'[8]Canola Complex'!AV$42</f>
        <v>629.67531715199993</v>
      </c>
      <c r="N83" s="54">
        <f>'[8]Canola Complex'!AW$42</f>
        <v>348.8776836426</v>
      </c>
      <c r="O83" s="54">
        <f>'[8]Canola Complex'!AX$42</f>
        <v>548.7235814718</v>
      </c>
      <c r="P83" s="54">
        <f>'[8]Canola Complex'!AY$42</f>
        <v>553.0904967294</v>
      </c>
      <c r="Q83" s="54">
        <f>'[8]Canola Complex'!AZ$42</f>
        <v>510.63190209359999</v>
      </c>
      <c r="R83" s="54">
        <f>'[8]Canola Complex'!BA$42</f>
        <v>663.93844996500002</v>
      </c>
      <c r="S83" s="54">
        <f>'[8]Canola Complex'!BB$42</f>
        <v>475.19436714120002</v>
      </c>
      <c r="T83" s="54">
        <f>'[8]Canola Complex'!BC$42</f>
        <v>262.20804034320003</v>
      </c>
      <c r="U83" s="54">
        <f>'[8]Canola Complex'!BD$42</f>
        <v>241.401699756</v>
      </c>
      <c r="V83" s="54">
        <f>'[8]Canola Complex'!BE$42</f>
        <v>245.79683417520002</v>
      </c>
      <c r="W83" s="54">
        <f>'[8]Canola Complex'!BF$42</f>
        <v>274.25562249090001</v>
      </c>
      <c r="X83" s="54">
        <f>'[8]Canola Complex'!BG$42</f>
        <v>237.47034347167997</v>
      </c>
      <c r="Y83" s="54">
        <f>'[8]Canola Complex'!BH$42</f>
        <v>211.92651899999998</v>
      </c>
      <c r="Z83" s="54">
        <f>'[8]Canola Complex'!BI$42</f>
        <v>148.20518459799999</v>
      </c>
      <c r="AA83" s="54">
        <f>'[8]Canola Complex'!BJ$42</f>
        <v>149.4453611978</v>
      </c>
      <c r="AB83" s="54">
        <f>'[8]Canola Complex'!BK$42</f>
        <v>113.63439276780001</v>
      </c>
      <c r="AC83" s="54">
        <f>'[8]Canola Complex'!BL$42</f>
        <v>106.71529276779999</v>
      </c>
      <c r="AD83" s="54">
        <f>'[8]Canola Complex'!BM$42</f>
        <v>75.859824806399985</v>
      </c>
      <c r="AE83" s="54">
        <f>'[8]Canola Complex'!BN$42</f>
        <v>125</v>
      </c>
      <c r="AF83" s="54">
        <f>'[8]Canola Complex'!BO$42</f>
        <v>125</v>
      </c>
      <c r="AG83" s="54">
        <f>'[8]Canola Complex'!BP$42</f>
        <v>125</v>
      </c>
      <c r="AH83" s="54">
        <f>'[8]Canola Complex'!BQ$42</f>
        <v>125</v>
      </c>
      <c r="AI83" s="54">
        <f>'[8]Canola Complex'!BR$42</f>
        <v>125</v>
      </c>
      <c r="AJ83" s="54">
        <f>'[8]Canola Complex'!BS$42</f>
        <v>125</v>
      </c>
      <c r="AK83" s="54">
        <f>'[8]Canola Complex'!BT$42</f>
        <v>125</v>
      </c>
      <c r="AL83" s="54">
        <f>'[8]Canola Complex'!BU$42</f>
        <v>125</v>
      </c>
      <c r="AM83" s="54">
        <f>'[8]Canola Complex'!BV$42</f>
        <v>125</v>
      </c>
      <c r="AN83" s="54">
        <f>'[8]Canola Complex'!BW$42</f>
        <v>125</v>
      </c>
      <c r="AO83" s="54">
        <f>'[8]Canola Complex'!BX$42</f>
        <v>125</v>
      </c>
      <c r="AP83" s="54">
        <f>'[8]Canola Complex'!BY$42</f>
        <v>125</v>
      </c>
      <c r="AQ83" s="54">
        <f>'[8]Canola Complex'!BZ$42</f>
        <v>125</v>
      </c>
      <c r="AR83" s="54">
        <f>'[8]Canola Complex'!CA$42</f>
        <v>125</v>
      </c>
      <c r="AS83" s="54">
        <f>'[8]Canola Complex'!CB$42</f>
        <v>125</v>
      </c>
      <c r="AT83" s="54">
        <f>'[8]Canola Complex'!CC$42</f>
        <v>125</v>
      </c>
      <c r="AU83" s="54">
        <f>'[8]Canola Complex'!CD$42</f>
        <v>125</v>
      </c>
      <c r="AV83" s="54">
        <f>'[8]Canola Complex'!CE$42</f>
        <v>126</v>
      </c>
      <c r="AW83" s="54">
        <f>'[8]Canola Complex'!CF$42</f>
        <v>127</v>
      </c>
      <c r="AX83" s="54">
        <f>'[8]Canola Complex'!CG$42</f>
        <v>128</v>
      </c>
      <c r="AY83" s="54">
        <f>'[8]Canola Complex'!CH$42</f>
        <v>129</v>
      </c>
      <c r="AZ83" s="54">
        <f>'[8]Canola Complex'!CI$42</f>
        <v>130</v>
      </c>
      <c r="BA83" s="54">
        <f>'[8]Canola Complex'!CJ$42</f>
        <v>131</v>
      </c>
      <c r="BB83" s="54">
        <f>'[8]Canola Complex'!CK$42</f>
        <v>132</v>
      </c>
      <c r="BC83" s="54">
        <f>'[8]Canola Complex'!CL$42</f>
        <v>133</v>
      </c>
      <c r="BD83" s="54">
        <f>'[8]Canola Complex'!CM$42</f>
        <v>134</v>
      </c>
      <c r="BE83" s="54">
        <f>'[8]Canola Complex'!CN$42</f>
        <v>135</v>
      </c>
    </row>
    <row r="84" spans="1:57" hidden="1" x14ac:dyDescent="0.2">
      <c r="A84" s="49" t="s">
        <v>102</v>
      </c>
      <c r="B84" s="54" t="e">
        <f>B82-B83</f>
        <v>#REF!</v>
      </c>
      <c r="C84" s="54" t="e">
        <f t="shared" ref="C84:BE84" si="33">C82-C83</f>
        <v>#REF!</v>
      </c>
      <c r="D84" s="54">
        <f t="shared" si="33"/>
        <v>965.56318227700012</v>
      </c>
      <c r="E84" s="54">
        <f t="shared" si="33"/>
        <v>1098.0256704239998</v>
      </c>
      <c r="F84" s="54">
        <f t="shared" si="33"/>
        <v>1224.9397835665998</v>
      </c>
      <c r="G84" s="54">
        <f t="shared" si="33"/>
        <v>1362.0908988261999</v>
      </c>
      <c r="H84" s="54">
        <f t="shared" si="33"/>
        <v>1087.7026520923998</v>
      </c>
      <c r="I84" s="54">
        <f t="shared" si="33"/>
        <v>1010.2717001898</v>
      </c>
      <c r="J84" s="54">
        <f t="shared" si="33"/>
        <v>1022.35859382938</v>
      </c>
      <c r="K84" s="54">
        <f t="shared" si="33"/>
        <v>922.90772028357298</v>
      </c>
      <c r="L84" s="54">
        <f t="shared" si="33"/>
        <v>1259.74754416312</v>
      </c>
      <c r="M84" s="54">
        <f t="shared" si="33"/>
        <v>1184.7840952907002</v>
      </c>
      <c r="N84" s="54">
        <f t="shared" si="33"/>
        <v>1337.1856059608003</v>
      </c>
      <c r="O84" s="54">
        <f t="shared" si="33"/>
        <v>1728.8981859851006</v>
      </c>
      <c r="P84" s="54">
        <f t="shared" si="33"/>
        <v>1670.3956873328002</v>
      </c>
      <c r="Q84" s="54">
        <f t="shared" si="33"/>
        <v>2315.3448304893609</v>
      </c>
      <c r="R84" s="54">
        <f t="shared" si="33"/>
        <v>2087.18243218916</v>
      </c>
      <c r="S84" s="54">
        <f t="shared" si="33"/>
        <v>2176.6778351604808</v>
      </c>
      <c r="T84" s="54">
        <f t="shared" si="33"/>
        <v>2422.9251394550602</v>
      </c>
      <c r="U84" s="54">
        <f t="shared" si="33"/>
        <v>2925.0624894510206</v>
      </c>
      <c r="V84" s="54">
        <f t="shared" si="33"/>
        <v>3109.0305218344611</v>
      </c>
      <c r="W84" s="54">
        <f t="shared" si="33"/>
        <v>3229.4784870933213</v>
      </c>
      <c r="X84" s="54">
        <f t="shared" si="33"/>
        <v>2883.8035257636998</v>
      </c>
      <c r="Y84" s="54">
        <f t="shared" si="33"/>
        <v>2773.825864756162</v>
      </c>
      <c r="Z84" s="54">
        <f t="shared" si="33"/>
        <v>4056.9102122987865</v>
      </c>
      <c r="AA84" s="54">
        <f t="shared" si="33"/>
        <v>4281.8436638849926</v>
      </c>
      <c r="AB84" s="54">
        <f t="shared" si="33"/>
        <v>3940.3111116714153</v>
      </c>
      <c r="AC84" s="54">
        <f t="shared" si="33"/>
        <v>4553.6639554548192</v>
      </c>
      <c r="AD84" s="54">
        <f t="shared" si="33"/>
        <v>4896.078896689799</v>
      </c>
      <c r="AE84" s="54">
        <f t="shared" si="33"/>
        <v>4579.4310691798009</v>
      </c>
      <c r="AF84" s="54">
        <f t="shared" si="33"/>
        <v>4196.6894807620238</v>
      </c>
      <c r="AG84" s="54">
        <f t="shared" si="33"/>
        <v>4169.9447391637004</v>
      </c>
      <c r="AH84" s="54">
        <f t="shared" si="33"/>
        <v>3670.1223935810849</v>
      </c>
      <c r="AI84" s="54">
        <f t="shared" si="33"/>
        <v>4037.0056041220123</v>
      </c>
      <c r="AJ84" s="54">
        <f t="shared" si="33"/>
        <v>4172.7237139954941</v>
      </c>
      <c r="AK84" s="54">
        <f t="shared" si="33"/>
        <v>3991.7901540480252</v>
      </c>
      <c r="AL84" s="54">
        <f t="shared" si="33"/>
        <v>3648.5436470065824</v>
      </c>
      <c r="AM84" s="54">
        <f t="shared" si="33"/>
        <v>3536.7943547881587</v>
      </c>
      <c r="AN84" s="54">
        <f t="shared" si="33"/>
        <v>3847.7298829172705</v>
      </c>
      <c r="AO84" s="54">
        <f t="shared" si="33"/>
        <v>3873.1552190741404</v>
      </c>
      <c r="AP84" s="54">
        <f t="shared" si="33"/>
        <v>3701.7836209442148</v>
      </c>
      <c r="AQ84" s="54">
        <f t="shared" si="33"/>
        <v>4218.2860221481842</v>
      </c>
      <c r="AR84" s="54">
        <f t="shared" si="33"/>
        <v>4009.7000384271987</v>
      </c>
      <c r="AS84" s="54">
        <f t="shared" si="33"/>
        <v>3935.112916852886</v>
      </c>
      <c r="AT84" s="54">
        <f t="shared" si="33"/>
        <v>4050.3973542799404</v>
      </c>
      <c r="AU84" s="54">
        <f t="shared" si="33"/>
        <v>4328.9229261115697</v>
      </c>
      <c r="AV84" s="54">
        <f t="shared" si="33"/>
        <v>4245.77056994754</v>
      </c>
      <c r="AW84" s="54">
        <f t="shared" si="33"/>
        <v>4331.5808936518224</v>
      </c>
      <c r="AX84" s="54">
        <f t="shared" si="33"/>
        <v>4349.2751963644369</v>
      </c>
      <c r="AY84" s="54">
        <f t="shared" si="33"/>
        <v>4507.1880015290189</v>
      </c>
      <c r="AZ84" s="54">
        <f t="shared" si="33"/>
        <v>4574.2342160574135</v>
      </c>
      <c r="BA84" s="54">
        <f t="shared" si="33"/>
        <v>4722.093447725947</v>
      </c>
      <c r="BB84" s="54">
        <f t="shared" si="33"/>
        <v>4693.4244017215497</v>
      </c>
      <c r="BC84" s="54">
        <f t="shared" si="33"/>
        <v>4815.7303704066544</v>
      </c>
      <c r="BD84" s="54">
        <f t="shared" si="33"/>
        <v>4909.9322062816664</v>
      </c>
      <c r="BE84" s="54">
        <f t="shared" si="33"/>
        <v>4890.7681074138873</v>
      </c>
    </row>
    <row r="85" spans="1:57" x14ac:dyDescent="0.2">
      <c r="A85" s="49" t="s">
        <v>58</v>
      </c>
      <c r="B85" s="54">
        <f>'[8]Canola Complex'!$AK$42</f>
        <v>147.05864912340004</v>
      </c>
      <c r="C85" s="54">
        <f>'[8]Canola Complex'!$AK$42</f>
        <v>147.05864912340004</v>
      </c>
      <c r="D85" s="54">
        <f>'[8]Canola Complex'!$AK$42</f>
        <v>147.05864912340004</v>
      </c>
      <c r="E85" s="54">
        <f>'[8]Canola Complex'!$AK$42</f>
        <v>147.05864912340004</v>
      </c>
      <c r="F85" s="54">
        <f>'[8]Canola Complex'!$AK$42</f>
        <v>147.05864912340004</v>
      </c>
      <c r="G85" s="54">
        <f>'[8]Canola Complex'!$AK$42</f>
        <v>147.05864912340004</v>
      </c>
      <c r="H85" s="54">
        <f>'[8]Canola Complex'!$AK$42</f>
        <v>147.05864912340004</v>
      </c>
      <c r="I85" s="54">
        <f>'[8]Canola Complex'!$AK$42</f>
        <v>147.05864912340004</v>
      </c>
      <c r="J85" s="54">
        <f>'[8]Canola Complex'!$AK$42</f>
        <v>147.05864912340004</v>
      </c>
      <c r="K85" s="54">
        <f>'[8]Canola Complex'!$AK$42</f>
        <v>147.05864912340004</v>
      </c>
      <c r="L85" s="54">
        <f>'[8]Canola Complex'!$AK$42</f>
        <v>147.05864912340004</v>
      </c>
      <c r="M85" s="54">
        <f>'[8]Canola Complex'!$AK$42</f>
        <v>147.05864912340004</v>
      </c>
      <c r="N85" s="54">
        <f>'[8]Canola Complex'!$AK$42</f>
        <v>147.05864912340004</v>
      </c>
      <c r="O85" s="54">
        <f>'[8]Canola Complex'!$AK$42</f>
        <v>147.05864912340004</v>
      </c>
      <c r="P85" s="54">
        <f>'[8]Canola Complex'!$AK$42</f>
        <v>147.05864912340004</v>
      </c>
      <c r="Q85" s="54">
        <f>'[8]Canola Complex'!$AK$42</f>
        <v>147.05864912340004</v>
      </c>
      <c r="R85" s="54">
        <f>'[8]Canola Complex'!$AK$42</f>
        <v>147.05864912340004</v>
      </c>
      <c r="S85" s="54">
        <f>'[8]Canola Complex'!$AK$42</f>
        <v>147.05864912340004</v>
      </c>
      <c r="T85" s="54">
        <f>'[8]Canola Complex'!$AK$42</f>
        <v>147.05864912340004</v>
      </c>
      <c r="U85" s="54">
        <f>'[8]Canola Complex'!$AK$42</f>
        <v>147.05864912340004</v>
      </c>
      <c r="V85" s="54">
        <f>'[8]Canola Complex'!$AK$42</f>
        <v>147.05864912340004</v>
      </c>
      <c r="W85" s="54">
        <f>'[8]Canola Complex'!$AK$42</f>
        <v>147.05864912340004</v>
      </c>
      <c r="X85" s="54">
        <f>'[8]Canola Complex'!$AK$42</f>
        <v>147.05864912340004</v>
      </c>
      <c r="Y85" s="54">
        <f>SUM('[8]Canola Complex'!BH$293:BH$301,'[8]Canola Complex'!BI$290:BI$292)</f>
        <v>222.87387799999996</v>
      </c>
      <c r="Z85" s="54">
        <f>SUM('[8]Canola Complex'!BH$293:BH$301,'[8]Canola Complex'!BI$290:BI$292)</f>
        <v>222.87387799999996</v>
      </c>
      <c r="AA85" s="54">
        <f>SUM('[8]Canola Complex'!BI$293:BI$301,'[8]Canola Complex'!BJ$290:BJ$292)</f>
        <v>122.62768459800003</v>
      </c>
      <c r="AB85" s="54">
        <f>SUM('[8]Canola Complex'!BJ$293:BJ$301,'[8]Canola Complex'!BK$290:BK$292)</f>
        <v>147.08876119779998</v>
      </c>
      <c r="AC85" s="54">
        <f>SUM('[8]Canola Complex'!BK$293:BK$301,'[8]Canola Complex'!BL$290:BL$292)</f>
        <v>126.6731855356</v>
      </c>
      <c r="AD85" s="54">
        <f>SUM('[8]Canola Complex'!BL$293:BL$301,'[8]Canola Complex'!BM$290:BM$292)</f>
        <v>89.127224806399994</v>
      </c>
      <c r="AE85" s="54">
        <f>SUM('[8]Canola Complex'!BM$293:BM$301,'[8]Canola Complex'!BN$290:BN$292)</f>
        <v>76.509917989999991</v>
      </c>
      <c r="AF85" s="54">
        <f>SUM('[8]Canola Complex'!BN$293:BN$301,'[8]Canola Complex'!BO$290:BO$292)</f>
        <v>138.73807382285091</v>
      </c>
      <c r="AG85" s="54">
        <f>SUM('[8]Canola Complex'!BO$293:BO$301,'[8]Canola Complex'!BP$290:BP$292)</f>
        <v>119.72695947527239</v>
      </c>
      <c r="AH85" s="54">
        <f>SUM('[8]Canola Complex'!BP$293:BP$301,'[8]Canola Complex'!BQ$290:BQ$292)</f>
        <v>128.34725710592491</v>
      </c>
      <c r="AI85" s="54">
        <f>SUM('[8]Canola Complex'!BQ$293:BQ$301,'[8]Canola Complex'!BR$290:BR$292)</f>
        <v>125.21071436020056</v>
      </c>
      <c r="AJ85" s="54">
        <f>SUM('[8]Canola Complex'!BR$293:BR$301,'[8]Canola Complex'!BS$290:BS$292)</f>
        <v>122.61447428644988</v>
      </c>
      <c r="AK85" s="54">
        <f>SUM('[8]Canola Complex'!BS$293:BS$301,'[8]Canola Complex'!BT$290:BT$292)</f>
        <v>124.57020140715562</v>
      </c>
      <c r="AL85" s="54">
        <f>SUM('[8]Canola Complex'!BT$293:BT$301,'[8]Canola Complex'!BU$290:BU$292)</f>
        <v>126.9274958101397</v>
      </c>
      <c r="AM85" s="54">
        <f>SUM('[8]Canola Complex'!BU$293:BU$301,'[8]Canola Complex'!BV$290:BV$292)</f>
        <v>124.09392132700069</v>
      </c>
      <c r="AN85" s="54">
        <f>SUM('[8]Canola Complex'!BV$293:BV$301,'[8]Canola Complex'!BW$290:BW$292)</f>
        <v>125.53402859397413</v>
      </c>
      <c r="AO85" s="54">
        <f>SUM('[8]Canola Complex'!BW$293:BW$301,'[8]Canola Complex'!BX$290:BX$292)</f>
        <v>124.68336143818929</v>
      </c>
      <c r="AP85" s="54">
        <f>SUM('[8]Canola Complex'!BX$293:BX$301,'[8]Canola Complex'!BY$290:BY$292)</f>
        <v>124.74802428494399</v>
      </c>
      <c r="AQ85" s="54">
        <f>SUM('[8]Canola Complex'!BY$293:BY$301,'[8]Canola Complex'!BZ$290:BZ$292)</f>
        <v>125.16180171529186</v>
      </c>
      <c r="AR85" s="54">
        <f>SUM('[8]Canola Complex'!BZ$293:BZ$301,'[8]Canola Complex'!CA$290:CA$292)</f>
        <v>125.19736629084956</v>
      </c>
      <c r="AS85" s="54">
        <f>SUM('[8]Canola Complex'!CA$293:CA$301,'[8]Canola Complex'!CB$290:CB$292)</f>
        <v>124.84422747187999</v>
      </c>
      <c r="AT85" s="54">
        <f>SUM('[8]Canola Complex'!CB$293:CB$301,'[8]Canola Complex'!CC$290:CC$292)</f>
        <v>125.06491646464976</v>
      </c>
      <c r="AU85" s="54">
        <f>SUM('[8]Canola Complex'!CC$293:CC$301,'[8]Canola Complex'!CD$290:CD$292)</f>
        <v>124.92695624023092</v>
      </c>
      <c r="AV85" s="54">
        <f>SUM('[8]Canola Complex'!CD$293:CD$301,'[8]Canola Complex'!CE$290:CE$292)</f>
        <v>125.31094056816727</v>
      </c>
      <c r="AW85" s="54">
        <f>SUM('[8]Canola Complex'!CE$293:CE$301,'[8]Canola Complex'!CF$290:CF$292)</f>
        <v>126.34735181740994</v>
      </c>
      <c r="AX85" s="54">
        <f>SUM('[8]Canola Complex'!CF$293:CF$301,'[8]Canola Complex'!CG$290:CG$292)</f>
        <v>127.3154329152468</v>
      </c>
      <c r="AY85" s="54">
        <f>SUM('[8]Canola Complex'!CG$293:CG$301,'[8]Canola Complex'!CH$290:CH$292)</f>
        <v>128.28304601216757</v>
      </c>
      <c r="AZ85" s="54">
        <f>SUM('[8]Canola Complex'!CH$293:CH$301,'[8]Canola Complex'!CI$290:CI$292)</f>
        <v>129.31651287952658</v>
      </c>
      <c r="BA85" s="54">
        <f>SUM('[8]Canola Complex'!CI$293:CI$301,'[8]Canola Complex'!CJ$290:CJ$292)</f>
        <v>130.29802688630147</v>
      </c>
      <c r="BB85" s="54">
        <f>SUM('[8]Canola Complex'!CJ$293:CJ$301,'[8]Canola Complex'!CK$290:CK$292)</f>
        <v>131.31486982435288</v>
      </c>
      <c r="BC85" s="54">
        <f>SUM('[8]Canola Complex'!CK$293:CK$301,'[8]Canola Complex'!CL$290:CL$292)</f>
        <v>132.31220370102477</v>
      </c>
      <c r="BD85" s="54">
        <f>SUM('[8]Canola Complex'!CL$293:CL$301,'[8]Canola Complex'!CM$290:CM$292)</f>
        <v>133.30550541939618</v>
      </c>
      <c r="BE85" s="54">
        <f>SUM('[8]Canola Complex'!CM$293:CM$301,'[8]Canola Complex'!CN$290:CN$292)</f>
        <v>134.30484095973398</v>
      </c>
    </row>
    <row r="86" spans="1:57" x14ac:dyDescent="0.2">
      <c r="A86" s="49" t="s">
        <v>59</v>
      </c>
      <c r="B86" s="54" t="e">
        <f>B77-B87</f>
        <v>#REF!</v>
      </c>
      <c r="C86" s="54" t="e">
        <f t="shared" ref="C86:X86" si="34">C77-C87</f>
        <v>#REF!</v>
      </c>
      <c r="D86" s="54">
        <f t="shared" si="34"/>
        <v>1461.5583784504001</v>
      </c>
      <c r="E86" s="54">
        <f t="shared" si="34"/>
        <v>1516.7618727672</v>
      </c>
      <c r="F86" s="54">
        <f t="shared" si="34"/>
        <v>1656.3119973649998</v>
      </c>
      <c r="G86" s="54">
        <f t="shared" si="34"/>
        <v>1696.2267160792001</v>
      </c>
      <c r="H86" s="54">
        <f t="shared" si="34"/>
        <v>1489.5007436096</v>
      </c>
      <c r="I86" s="54">
        <f t="shared" si="34"/>
        <v>1317.8422632672</v>
      </c>
      <c r="J86" s="54">
        <f t="shared" si="34"/>
        <v>1447.44961908758</v>
      </c>
      <c r="K86" s="54">
        <f t="shared" si="34"/>
        <v>1338.90117002426</v>
      </c>
      <c r="L86" s="54">
        <f t="shared" si="34"/>
        <v>1879.2498703369201</v>
      </c>
      <c r="M86" s="54">
        <f t="shared" si="34"/>
        <v>2053.5180615661002</v>
      </c>
      <c r="N86" s="54">
        <f t="shared" si="34"/>
        <v>2536.5219387268003</v>
      </c>
      <c r="O86" s="54">
        <f t="shared" si="34"/>
        <v>2732.8804165803008</v>
      </c>
      <c r="P86" s="54">
        <f t="shared" si="34"/>
        <v>2845.5448331856001</v>
      </c>
      <c r="Q86" s="54">
        <f t="shared" si="34"/>
        <v>3618.0353817063606</v>
      </c>
      <c r="R86" s="54">
        <f t="shared" si="34"/>
        <v>3862.1795312775598</v>
      </c>
      <c r="S86" s="54">
        <f t="shared" si="34"/>
        <v>3227.9308514250806</v>
      </c>
      <c r="T86" s="54">
        <f t="shared" si="34"/>
        <v>3807.9118289216599</v>
      </c>
      <c r="U86" s="54">
        <f t="shared" si="34"/>
        <v>4249.0428383304206</v>
      </c>
      <c r="V86" s="54">
        <f t="shared" si="34"/>
        <v>4509.7360051330606</v>
      </c>
      <c r="W86" s="54">
        <f t="shared" si="34"/>
        <v>4945.1627587076209</v>
      </c>
      <c r="X86" s="54">
        <f t="shared" si="34"/>
        <v>4659.2955652337796</v>
      </c>
      <c r="Y86" s="54">
        <f>Y77-Y87</f>
        <v>4386.1034049999998</v>
      </c>
      <c r="Z86" s="54">
        <f>Z77-Z87</f>
        <v>5658.2461739999999</v>
      </c>
      <c r="AA86" s="54">
        <f>AA77-AA87</f>
        <v>5771.3729129967996</v>
      </c>
      <c r="AB86" s="54">
        <f t="shared" ref="AB86:BE86" si="35">AB77-AB87</f>
        <v>6045.0823019225991</v>
      </c>
      <c r="AC86" s="54">
        <f t="shared" si="35"/>
        <v>6177.0137165482001</v>
      </c>
      <c r="AD86" s="54">
        <f t="shared" si="35"/>
        <v>8443.3348229445983</v>
      </c>
      <c r="AE86" s="54">
        <f t="shared" si="35"/>
        <v>9586.0717018686009</v>
      </c>
      <c r="AF86" s="54">
        <f t="shared" si="35"/>
        <v>7758.6859096423877</v>
      </c>
      <c r="AG86" s="54">
        <f t="shared" si="35"/>
        <v>8115.7437534404917</v>
      </c>
      <c r="AH86" s="54">
        <f t="shared" si="35"/>
        <v>8663.5680382730479</v>
      </c>
      <c r="AI86" s="54">
        <f t="shared" si="35"/>
        <v>9099.3974120548537</v>
      </c>
      <c r="AJ86" s="54">
        <f t="shared" si="35"/>
        <v>9531.6731483479343</v>
      </c>
      <c r="AK86" s="54">
        <f t="shared" si="35"/>
        <v>10016.243194624074</v>
      </c>
      <c r="AL86" s="54">
        <f t="shared" si="35"/>
        <v>10326.992649731532</v>
      </c>
      <c r="AM86" s="54">
        <f t="shared" si="35"/>
        <v>11299.207577357798</v>
      </c>
      <c r="AN86" s="54">
        <f t="shared" si="35"/>
        <v>11559.101201212201</v>
      </c>
      <c r="AO86" s="54">
        <f t="shared" si="35"/>
        <v>11774.105710157033</v>
      </c>
      <c r="AP86" s="54">
        <f t="shared" si="35"/>
        <v>11836.184463357329</v>
      </c>
      <c r="AQ86" s="54">
        <f t="shared" si="35"/>
        <v>11309.265227197635</v>
      </c>
      <c r="AR86" s="54">
        <f t="shared" si="35"/>
        <v>11545.809717878827</v>
      </c>
      <c r="AS86" s="54">
        <f t="shared" si="35"/>
        <v>12165.640366922151</v>
      </c>
      <c r="AT86" s="54">
        <f t="shared" si="35"/>
        <v>12287.201219975228</v>
      </c>
      <c r="AU86" s="54">
        <f t="shared" si="35"/>
        <v>12144.071436972954</v>
      </c>
      <c r="AV86" s="54">
        <f t="shared" si="35"/>
        <v>12404.246099478823</v>
      </c>
      <c r="AW86" s="54">
        <f t="shared" si="35"/>
        <v>12813.656729212447</v>
      </c>
      <c r="AX86" s="54">
        <f t="shared" si="35"/>
        <v>13245.378056902082</v>
      </c>
      <c r="AY86" s="54">
        <f t="shared" si="35"/>
        <v>13529.174293566544</v>
      </c>
      <c r="AZ86" s="54">
        <f t="shared" si="35"/>
        <v>13687.801171671816</v>
      </c>
      <c r="BA86" s="54">
        <f t="shared" si="35"/>
        <v>13857.118231472299</v>
      </c>
      <c r="BB86" s="54">
        <f t="shared" si="35"/>
        <v>14142.714968939483</v>
      </c>
      <c r="BC86" s="54">
        <f t="shared" si="35"/>
        <v>14420.00986540562</v>
      </c>
      <c r="BD86" s="54">
        <f t="shared" si="35"/>
        <v>14663.80522925733</v>
      </c>
      <c r="BE86" s="54">
        <f t="shared" si="35"/>
        <v>14939.140408103831</v>
      </c>
    </row>
    <row r="87" spans="1:57" ht="12" thickBot="1" x14ac:dyDescent="0.25">
      <c r="A87" s="56" t="s">
        <v>60</v>
      </c>
      <c r="B87" s="57">
        <f>'[8]Canola Complex'!$AK$44</f>
        <v>68.2</v>
      </c>
      <c r="C87" s="57">
        <f>'[8]Canola Complex'!$AK$44</f>
        <v>68.2</v>
      </c>
      <c r="D87" s="57">
        <f>'[8]Canola Complex'!$AK$44</f>
        <v>68.2</v>
      </c>
      <c r="E87" s="57">
        <f>'[8]Canola Complex'!$AK$44</f>
        <v>68.2</v>
      </c>
      <c r="F87" s="57">
        <f>'[8]Canola Complex'!$AK$44</f>
        <v>68.2</v>
      </c>
      <c r="G87" s="57">
        <f>'[8]Canola Complex'!$AK$44</f>
        <v>68.2</v>
      </c>
      <c r="H87" s="57">
        <f>'[8]Canola Complex'!$AK$44</f>
        <v>68.2</v>
      </c>
      <c r="I87" s="57">
        <f>'[8]Canola Complex'!$AK$44</f>
        <v>68.2</v>
      </c>
      <c r="J87" s="57">
        <f>'[8]Canola Complex'!$AK$44</f>
        <v>68.2</v>
      </c>
      <c r="K87" s="57">
        <f>'[8]Canola Complex'!$AK$44</f>
        <v>68.2</v>
      </c>
      <c r="L87" s="57">
        <f>'[8]Canola Complex'!$AK$44</f>
        <v>68.2</v>
      </c>
      <c r="M87" s="57">
        <f>'[8]Canola Complex'!$AK$44</f>
        <v>68.2</v>
      </c>
      <c r="N87" s="57">
        <f>'[8]Canola Complex'!$AK$44</f>
        <v>68.2</v>
      </c>
      <c r="O87" s="57">
        <f>'[8]Canola Complex'!$AK$44</f>
        <v>68.2</v>
      </c>
      <c r="P87" s="57">
        <f>'[8]Canola Complex'!$AK$44</f>
        <v>68.2</v>
      </c>
      <c r="Q87" s="57">
        <f>'[8]Canola Complex'!$AK$44</f>
        <v>68.2</v>
      </c>
      <c r="R87" s="57">
        <f>'[8]Canola Complex'!$AK$44</f>
        <v>68.2</v>
      </c>
      <c r="S87" s="57">
        <f>'[8]Canola Complex'!$AK$44</f>
        <v>68.2</v>
      </c>
      <c r="T87" s="57">
        <f>'[8]Canola Complex'!$AK$44</f>
        <v>68.2</v>
      </c>
      <c r="U87" s="57">
        <f>'[8]Canola Complex'!$AK$44</f>
        <v>68.2</v>
      </c>
      <c r="V87" s="57">
        <f>'[8]Canola Complex'!$AK$44</f>
        <v>68.2</v>
      </c>
      <c r="W87" s="57">
        <f>'[8]Canola Complex'!$AK$44</f>
        <v>68.2</v>
      </c>
      <c r="X87" s="57">
        <f>'[8]Canola Complex'!$AK$44</f>
        <v>68.2</v>
      </c>
      <c r="Y87" s="57">
        <f>'[8]Canola Complex'!AK$44</f>
        <v>68.2</v>
      </c>
      <c r="Z87" s="57">
        <f>'[8]Canola Complex'!BI$420</f>
        <v>130.749</v>
      </c>
      <c r="AA87" s="57">
        <f>'[8]Canola Complex'!BJ$420</f>
        <v>164.60700000000003</v>
      </c>
      <c r="AB87" s="57">
        <f>'[8]Canola Complex'!BK$420</f>
        <v>139.17099999999999</v>
      </c>
      <c r="AC87" s="57">
        <f>'[8]Canola Complex'!BL$420</f>
        <v>190.64299999999997</v>
      </c>
      <c r="AD87" s="57">
        <f>'[8]Canola Complex'!BM$420</f>
        <v>189.72399999999999</v>
      </c>
      <c r="AE87" s="57">
        <f>'[8]Canola Complex'!BN$420</f>
        <v>126.23899999999999</v>
      </c>
      <c r="AF87" s="57">
        <f>'[8]Canola Complex'!BO$420</f>
        <v>314.18640934728398</v>
      </c>
      <c r="AG87" s="57">
        <f>'[8]Canola Complex'!BP$420</f>
        <v>364.43562592614512</v>
      </c>
      <c r="AH87" s="57">
        <f>'[8]Canola Complex'!BQ$420</f>
        <v>442.93067975707913</v>
      </c>
      <c r="AI87" s="57">
        <f>'[8]Canola Complex'!BR$420</f>
        <v>501.14137574225003</v>
      </c>
      <c r="AJ87" s="57">
        <f>'[8]Canola Complex'!BS$420</f>
        <v>601.41904341330485</v>
      </c>
      <c r="AK87" s="57">
        <f>'[8]Canola Complex'!BT$420</f>
        <v>716.43088776535126</v>
      </c>
      <c r="AL87" s="57">
        <f>'[8]Canola Complex'!BU$420</f>
        <v>805.85996739180018</v>
      </c>
      <c r="AM87" s="57">
        <f>'[8]Canola Complex'!BV$420</f>
        <v>898.45929311073223</v>
      </c>
      <c r="AN87" s="57">
        <f>'[8]Canola Complex'!BW$420</f>
        <v>1019.1346388354481</v>
      </c>
      <c r="AO87" s="57">
        <f>'[8]Canola Complex'!BX$420</f>
        <v>1109.6879571178099</v>
      </c>
      <c r="AP87" s="57">
        <f>'[8]Canola Complex'!BY$420</f>
        <v>1213.9753076727338</v>
      </c>
      <c r="AQ87" s="57">
        <f>'[8]Canola Complex'!BZ$420</f>
        <v>1301.8465887661077</v>
      </c>
      <c r="AR87" s="57">
        <f>'[8]Canola Complex'!CA$420</f>
        <v>1377.9629846308317</v>
      </c>
      <c r="AS87" s="57">
        <f>'[8]Canola Complex'!CB$420</f>
        <v>1426.7815524743723</v>
      </c>
      <c r="AT87" s="57">
        <f>'[8]Canola Complex'!CC$420</f>
        <v>1488.0952043882126</v>
      </c>
      <c r="AU87" s="57">
        <f>'[8]Canola Complex'!CD$420</f>
        <v>1553.725639763868</v>
      </c>
      <c r="AV87" s="57">
        <f>'[8]Canola Complex'!CE$420</f>
        <v>1606.995548930744</v>
      </c>
      <c r="AW87" s="57">
        <f>'[8]Canola Complex'!CF$420</f>
        <v>1690.0255339816304</v>
      </c>
      <c r="AX87" s="57">
        <f>'[8]Canola Complex'!CG$420</f>
        <v>1766.4679557223246</v>
      </c>
      <c r="AY87" s="57">
        <f>'[8]Canola Complex'!CH$420</f>
        <v>1827.0427795454018</v>
      </c>
      <c r="AZ87" s="57">
        <f>'[8]Canola Complex'!CI$420</f>
        <v>1908.2696281452615</v>
      </c>
      <c r="BA87" s="57">
        <f>'[8]Canola Complex'!CJ$420</f>
        <v>1985.2522222523762</v>
      </c>
      <c r="BB87" s="57">
        <f>'[8]Canola Complex'!CK$420</f>
        <v>2052.1441040662003</v>
      </c>
      <c r="BC87" s="57">
        <f>'[8]Canola Complex'!CL$420</f>
        <v>2124.4217086942444</v>
      </c>
      <c r="BD87" s="57">
        <f>'[8]Canola Complex'!CM$420</f>
        <v>2197.8222629195416</v>
      </c>
      <c r="BE87" s="57">
        <f>'[8]Canola Complex'!CN$420</f>
        <v>2284.224124363358</v>
      </c>
    </row>
    <row r="88" spans="1:57" ht="12" thickBot="1" x14ac:dyDescent="0.2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</row>
    <row r="89" spans="1:57" x14ac:dyDescent="0.2">
      <c r="A89" s="40" t="s">
        <v>124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</row>
    <row r="90" spans="1:57" ht="12" thickBot="1" x14ac:dyDescent="0.25">
      <c r="A90" s="48"/>
      <c r="B90" s="48" t="e">
        <f t="shared" ref="B90:X90" si="36">B3</f>
        <v>#REF!</v>
      </c>
      <c r="C90" s="48" t="e">
        <f t="shared" si="36"/>
        <v>#REF!</v>
      </c>
      <c r="D90" s="48" t="str">
        <f t="shared" si="36"/>
        <v xml:space="preserve">97/98 </v>
      </c>
      <c r="E90" s="48" t="str">
        <f t="shared" si="36"/>
        <v xml:space="preserve">98/99 </v>
      </c>
      <c r="F90" s="48" t="str">
        <f t="shared" si="36"/>
        <v xml:space="preserve">99/00 </v>
      </c>
      <c r="G90" s="48" t="str">
        <f t="shared" si="36"/>
        <v xml:space="preserve">00/01 </v>
      </c>
      <c r="H90" s="48" t="str">
        <f t="shared" si="36"/>
        <v xml:space="preserve">01/02 </v>
      </c>
      <c r="I90" s="48" t="str">
        <f t="shared" si="36"/>
        <v xml:space="preserve">02/03 </v>
      </c>
      <c r="J90" s="48" t="str">
        <f t="shared" si="36"/>
        <v xml:space="preserve">03/04 </v>
      </c>
      <c r="K90" s="48" t="str">
        <f t="shared" si="36"/>
        <v xml:space="preserve">04/05 </v>
      </c>
      <c r="L90" s="48" t="str">
        <f t="shared" si="36"/>
        <v xml:space="preserve">05/06 </v>
      </c>
      <c r="M90" s="48" t="str">
        <f t="shared" si="36"/>
        <v xml:space="preserve">06/07 </v>
      </c>
      <c r="N90" s="48" t="str">
        <f t="shared" si="36"/>
        <v xml:space="preserve">07/08 </v>
      </c>
      <c r="O90" s="48" t="str">
        <f t="shared" si="36"/>
        <v xml:space="preserve">08/09 </v>
      </c>
      <c r="P90" s="48" t="str">
        <f t="shared" si="36"/>
        <v xml:space="preserve">09/10 </v>
      </c>
      <c r="Q90" s="48" t="str">
        <f t="shared" si="36"/>
        <v xml:space="preserve">10/11 </v>
      </c>
      <c r="R90" s="48" t="str">
        <f t="shared" si="36"/>
        <v xml:space="preserve">11/12 </v>
      </c>
      <c r="S90" s="48" t="str">
        <f t="shared" si="36"/>
        <v xml:space="preserve">12/13 </v>
      </c>
      <c r="T90" s="48" t="str">
        <f t="shared" si="36"/>
        <v xml:space="preserve">13/14 </v>
      </c>
      <c r="U90" s="48" t="str">
        <f t="shared" si="36"/>
        <v xml:space="preserve">14/15 </v>
      </c>
      <c r="V90" s="48" t="str">
        <f t="shared" si="36"/>
        <v xml:space="preserve">15/16 </v>
      </c>
      <c r="W90" s="48" t="str">
        <f t="shared" si="36"/>
        <v xml:space="preserve">16/17 </v>
      </c>
      <c r="X90" s="48" t="str">
        <f t="shared" si="36"/>
        <v xml:space="preserve">17/18 </v>
      </c>
      <c r="Y90" s="48">
        <f>Y56</f>
        <v>2018</v>
      </c>
      <c r="Z90" s="48">
        <f t="shared" ref="Z90:BE90" si="37">Z56</f>
        <v>2019</v>
      </c>
      <c r="AA90" s="48">
        <f t="shared" si="37"/>
        <v>2020</v>
      </c>
      <c r="AB90" s="48">
        <f t="shared" si="37"/>
        <v>2021</v>
      </c>
      <c r="AC90" s="48">
        <f t="shared" si="37"/>
        <v>2022</v>
      </c>
      <c r="AD90" s="48">
        <f t="shared" si="37"/>
        <v>2023</v>
      </c>
      <c r="AE90" s="48">
        <f t="shared" si="37"/>
        <v>2024</v>
      </c>
      <c r="AF90" s="48">
        <f t="shared" si="37"/>
        <v>2025</v>
      </c>
      <c r="AG90" s="48">
        <f t="shared" si="37"/>
        <v>2026</v>
      </c>
      <c r="AH90" s="48">
        <f t="shared" si="37"/>
        <v>2027</v>
      </c>
      <c r="AI90" s="48">
        <f t="shared" si="37"/>
        <v>2028</v>
      </c>
      <c r="AJ90" s="48">
        <f t="shared" si="37"/>
        <v>2029</v>
      </c>
      <c r="AK90" s="48">
        <f t="shared" si="37"/>
        <v>2030</v>
      </c>
      <c r="AL90" s="48">
        <f t="shared" si="37"/>
        <v>2031</v>
      </c>
      <c r="AM90" s="48">
        <f t="shared" si="37"/>
        <v>2032</v>
      </c>
      <c r="AN90" s="48">
        <f t="shared" si="37"/>
        <v>2033</v>
      </c>
      <c r="AO90" s="48">
        <f t="shared" si="37"/>
        <v>2034</v>
      </c>
      <c r="AP90" s="48">
        <f t="shared" si="37"/>
        <v>2035</v>
      </c>
      <c r="AQ90" s="48">
        <f t="shared" si="37"/>
        <v>2036</v>
      </c>
      <c r="AR90" s="48">
        <f t="shared" si="37"/>
        <v>2037</v>
      </c>
      <c r="AS90" s="48">
        <f t="shared" si="37"/>
        <v>2038</v>
      </c>
      <c r="AT90" s="48">
        <f t="shared" si="37"/>
        <v>2039</v>
      </c>
      <c r="AU90" s="48">
        <f t="shared" si="37"/>
        <v>2040</v>
      </c>
      <c r="AV90" s="48">
        <f t="shared" si="37"/>
        <v>2041</v>
      </c>
      <c r="AW90" s="48">
        <f t="shared" si="37"/>
        <v>2042</v>
      </c>
      <c r="AX90" s="48">
        <f t="shared" si="37"/>
        <v>2043</v>
      </c>
      <c r="AY90" s="48">
        <f t="shared" si="37"/>
        <v>2044</v>
      </c>
      <c r="AZ90" s="48">
        <f t="shared" si="37"/>
        <v>2045</v>
      </c>
      <c r="BA90" s="48">
        <f t="shared" si="37"/>
        <v>2046</v>
      </c>
      <c r="BB90" s="48">
        <f t="shared" si="37"/>
        <v>2047</v>
      </c>
      <c r="BC90" s="48">
        <f t="shared" si="37"/>
        <v>2048</v>
      </c>
      <c r="BD90" s="48">
        <f t="shared" si="37"/>
        <v>2049</v>
      </c>
      <c r="BE90" s="48">
        <f t="shared" si="37"/>
        <v>2050</v>
      </c>
    </row>
    <row r="91" spans="1:57" x14ac:dyDescent="0.2">
      <c r="A91" s="49" t="s">
        <v>49</v>
      </c>
      <c r="B91" s="54">
        <f>'[11]Canada Rapeseed'!D$418*2204.622/1000</f>
        <v>43.414094769230765</v>
      </c>
      <c r="C91" s="54">
        <f>'[11]Canada Rapeseed'!E$418*2204.622/1000</f>
        <v>65.969073692307674</v>
      </c>
      <c r="D91" s="54">
        <f>'[11]Canada Rapeseed'!F$418*2204.622/1000</f>
        <v>72.074180769230765</v>
      </c>
      <c r="E91" s="54">
        <f>'[11]Canada Rapeseed'!G$418*2204.622/1000</f>
        <v>46.805820923076929</v>
      </c>
      <c r="F91" s="54">
        <f>'[11]Canada Rapeseed'!H$418*2204.622/1000</f>
        <v>83.775635999999992</v>
      </c>
      <c r="G91" s="54">
        <f>'[11]Canada Rapeseed'!I$418*2204.622/1000</f>
        <v>221.98847676923074</v>
      </c>
      <c r="H91" s="54">
        <f>'[11]Canada Rapeseed'!J$418*2204.622/1000</f>
        <v>301.69404138461539</v>
      </c>
      <c r="I91" s="54">
        <f>'[11]Canada Rapeseed'!K$418*2204.622/1000</f>
        <v>222.666822</v>
      </c>
      <c r="J91" s="54">
        <f>'[11]Canada Rapeseed'!L$418*2204.622/1000</f>
        <v>203.84274184615381</v>
      </c>
      <c r="K91" s="54">
        <f>'[11]Canada Rapeseed'!M$418*2204.622/1000</f>
        <v>220.80137261538459</v>
      </c>
      <c r="L91" s="54">
        <f>'[11]Canada Rapeseed'!N$418*2204.622/1000</f>
        <v>138.38242707692308</v>
      </c>
      <c r="M91" s="54">
        <f>'[11]Canada Rapeseed'!O$418*2204.622/1000</f>
        <v>76.788680123076915</v>
      </c>
      <c r="N91" s="54">
        <f>'[11]Canada Rapeseed'!P$418*2204.622/1000</f>
        <v>91.474854369230769</v>
      </c>
      <c r="O91" s="54">
        <f>'[11]Canada Rapeseed'!Q$418*2204.622/1000</f>
        <v>109.38316846153845</v>
      </c>
      <c r="P91" s="54">
        <f>'[11]Canada Rapeseed'!R$418*2204.622/1000</f>
        <v>81.910186615384617</v>
      </c>
      <c r="Q91" s="54">
        <f>'[11]Canada Rapeseed'!S$418*2204.622/1000</f>
        <v>160.25906076923073</v>
      </c>
      <c r="R91" s="54">
        <f>'[11]Canada Rapeseed'!T$418*2204.622/1000</f>
        <v>170.26465292307691</v>
      </c>
      <c r="S91" s="54">
        <f>'[11]Canada Rapeseed'!U$418*2204.622/1000</f>
        <v>117.76073206153843</v>
      </c>
      <c r="T91" s="54">
        <f>'[11]Canada Rapeseed'!V$418*2204.622/1000</f>
        <v>147.65879810769229</v>
      </c>
      <c r="U91" s="54">
        <f>'[11]Canada Rapeseed'!W$418*2204.622/1000</f>
        <v>154.74750576923071</v>
      </c>
      <c r="V91" s="54">
        <f>'[11]Canada Rapeseed'!X$418*2204.622/1000</f>
        <v>175.70837339999994</v>
      </c>
      <c r="W91" s="54">
        <f>'[11]Canada Rapeseed'!Y$418*2204.622/1000</f>
        <v>177.11593975384613</v>
      </c>
      <c r="X91" s="54">
        <f>'[11]Canada Rapeseed'!Z$418*2204.622/1000</f>
        <v>178.26912664615386</v>
      </c>
      <c r="Y91" s="54">
        <f>'[11]Canada Rapeseed'!AA$418*2204.622/1000</f>
        <v>214.57755512307693</v>
      </c>
      <c r="Z91" s="54">
        <f>'[11]Canada Rapeseed'!AB$418*2204.622/1000</f>
        <v>202.55388590769226</v>
      </c>
      <c r="AA91" s="54">
        <f>'[11]Canada Rapeseed'!AC$418*2204.622/1000</f>
        <v>171.27029972769228</v>
      </c>
      <c r="AB91" s="54">
        <f>'[11]Canada Rapeseed'!AD$418*2204.622/1000</f>
        <v>217.48392526430771</v>
      </c>
      <c r="AC91" s="54">
        <f>'[11]Canada Rapeseed'!AE$418*2204.622/1000</f>
        <v>166.25800681753844</v>
      </c>
      <c r="AD91" s="55">
        <f>'[11]Canada Rapeseed'!AF$418*2204.622/1000</f>
        <v>195.62594606584614</v>
      </c>
      <c r="AE91" s="55">
        <f>'[11]Canada Rapeseed'!AG$418*2204.622/1000</f>
        <v>243.05516625600001</v>
      </c>
      <c r="AF91" s="55">
        <f>'[11]Canada Rapeseed'!AH$418*2204.622/1000</f>
        <v>256.92325615384618</v>
      </c>
      <c r="AG91" s="55">
        <f>'[11]Canada Rapeseed'!AI$418*2204.622/1000</f>
        <v>277.27361307692308</v>
      </c>
      <c r="AH91" s="55">
        <f>'[11]Canada Rapeseed'!AJ$418*2204.622/1000</f>
        <v>288.29672307692306</v>
      </c>
      <c r="AI91" s="55">
        <f>'[11]Canada Rapeseed'!AK$418*2204.622/1000</f>
        <v>297.62396999999999</v>
      </c>
      <c r="AJ91" s="55">
        <f>'[11]Canada Rapeseed'!AL$418*2204.622/1000</f>
        <v>297.62396999999999</v>
      </c>
      <c r="AK91" s="55">
        <f>'[11]Canada Rapeseed'!AM$418*2204.622/1000</f>
        <v>297.62396999999999</v>
      </c>
      <c r="AL91" s="55">
        <f>'[11]Canada Rapeseed'!AN$418*2204.622/1000</f>
        <v>297.62396999999999</v>
      </c>
      <c r="AM91" s="55">
        <f>'[11]Canada Rapeseed'!AO$418*2204.622/1000</f>
        <v>299.31983307692303</v>
      </c>
      <c r="AN91" s="55">
        <f>'[11]Canada Rapeseed'!AP$418*2204.622/1000</f>
        <v>308.64707999999996</v>
      </c>
      <c r="AO91" s="55">
        <f>'[11]Canada Rapeseed'!AQ$418*2204.622/1000</f>
        <v>308.64707999999996</v>
      </c>
      <c r="AP91" s="55">
        <f>'[11]Canada Rapeseed'!AR$418*2204.622/1000</f>
        <v>310.34294307692306</v>
      </c>
      <c r="AQ91" s="55">
        <f>'[11]Canada Rapeseed'!AS$418*2204.622/1000</f>
        <v>319.67018999999999</v>
      </c>
      <c r="AR91" s="55">
        <f>'[11]Canada Rapeseed'!AT$418*2204.622/1000</f>
        <v>321.36605307692309</v>
      </c>
      <c r="AS91" s="55">
        <f>'[11]Canada Rapeseed'!AU$418*2204.622/1000</f>
        <v>330.69329999999997</v>
      </c>
      <c r="AT91" s="55">
        <f>'[11]Canada Rapeseed'!AV$418*2204.622/1000</f>
        <v>332.38916307692307</v>
      </c>
      <c r="AU91" s="55">
        <f>'[11]Canada Rapeseed'!AW$418*2204.622/1000</f>
        <v>341.71641</v>
      </c>
      <c r="AV91" s="55">
        <f>'[11]Canada Rapeseed'!AX$418*2204.622/1000</f>
        <v>343.41227307692304</v>
      </c>
      <c r="AW91" s="55">
        <f>'[11]Canada Rapeseed'!AY$418*2204.622/1000</f>
        <v>352.73951999999997</v>
      </c>
      <c r="AX91" s="55">
        <f>'[11]Canada Rapeseed'!AZ$418*2204.622/1000</f>
        <v>354.43538307692307</v>
      </c>
      <c r="AY91" s="55">
        <f>'[11]Canada Rapeseed'!BA$418*2204.622/1000</f>
        <v>363.76262999999994</v>
      </c>
      <c r="AZ91" s="55">
        <f>'[11]Canada Rapeseed'!BB$418*2204.622/1000</f>
        <v>365.45849307692305</v>
      </c>
      <c r="BA91" s="55">
        <f>'[11]Canada Rapeseed'!BC$418*2204.622/1000</f>
        <v>374.78573999999998</v>
      </c>
      <c r="BB91" s="55">
        <f>'[11]Canada Rapeseed'!BD$418*2204.622/1000</f>
        <v>376.48160307692308</v>
      </c>
      <c r="BC91" s="55">
        <f>'[11]Canada Rapeseed'!BE$418*2204.622/1000</f>
        <v>387.50471307692305</v>
      </c>
      <c r="BD91" s="55">
        <f>'[11]Canada Rapeseed'!BF$418*2204.622/1000</f>
        <v>398.52782307692308</v>
      </c>
      <c r="BE91" s="55">
        <f>'[11]Canada Rapeseed'!BG$418*2204.622/1000</f>
        <v>409.55093307692306</v>
      </c>
    </row>
    <row r="92" spans="1:57" x14ac:dyDescent="0.2">
      <c r="A92" s="49" t="s">
        <v>50</v>
      </c>
      <c r="B92" s="54">
        <f>SUM('[11]Canada Rapeseed'!D$211:D$220,'[11]Canada Rapeseed'!E$209:E$210)*2204.622/1000</f>
        <v>2658.7542904019997</v>
      </c>
      <c r="C92" s="54">
        <f>SUM('[11]Canada Rapeseed'!E$211:E$220,'[11]Canada Rapeseed'!F$209:F$210)*2204.622/1000</f>
        <v>2500.2948795299999</v>
      </c>
      <c r="D92" s="54">
        <f>SUM('[11]Canada Rapeseed'!F$211:F$220,'[11]Canada Rapeseed'!G$209:G$210)*2204.622/1000</f>
        <v>3018.5993071080002</v>
      </c>
      <c r="E92" s="54">
        <f>SUM('[11]Canada Rapeseed'!G$211:G$220,'[11]Canada Rapeseed'!H$209:H$210)*2204.622/1000</f>
        <v>2769.168374028</v>
      </c>
      <c r="F92" s="54">
        <f>SUM('[11]Canada Rapeseed'!H$211:H$220,'[11]Canada Rapeseed'!I$209:I$210)*2204.622/1000</f>
        <v>2803.5935465579996</v>
      </c>
      <c r="G92" s="54">
        <f>SUM('[11]Canada Rapeseed'!I$211:I$220,'[11]Canada Rapeseed'!J$209:J$210)*2204.622/1000</f>
        <v>2697.1411686659999</v>
      </c>
      <c r="H92" s="54">
        <f>SUM('[11]Canada Rapeseed'!J$211:J$220,'[11]Canada Rapeseed'!K$209:K$210)*2204.622/1000</f>
        <v>2131.9598635019993</v>
      </c>
      <c r="I92" s="54">
        <f>SUM('[11]Canada Rapeseed'!K$211:K$220,'[11]Canada Rapeseed'!L$209:L$210)*2204.622/1000</f>
        <v>2125.7428294619999</v>
      </c>
      <c r="J92" s="54">
        <f>SUM('[11]Canada Rapeseed'!L$211:L$220,'[11]Canada Rapeseed'!M$209:M$210)*2204.622/1000</f>
        <v>3049.7969130299998</v>
      </c>
      <c r="K92" s="54">
        <f>SUM('[11]Canada Rapeseed'!M$211:M$220,'[11]Canada Rapeseed'!N$209:N$210)*2204.622/1000</f>
        <v>2772.9030036959998</v>
      </c>
      <c r="L92" s="54">
        <f>SUM('[11]Canada Rapeseed'!N$211:N$220,'[11]Canada Rapeseed'!O$209:O$210)*2204.622/1000</f>
        <v>3304.5013019339999</v>
      </c>
      <c r="M92" s="54">
        <f>SUM('[11]Canada Rapeseed'!O$211:O$220,'[11]Canada Rapeseed'!P$209:P$210)*2204.622/1000</f>
        <v>3497.9899517639997</v>
      </c>
      <c r="N92" s="54">
        <f>SUM('[11]Canada Rapeseed'!P$211:P$220,'[11]Canada Rapeseed'!Q$209:Q$210)*2204.622/1000</f>
        <v>3836.8116930779997</v>
      </c>
      <c r="O92" s="54">
        <f>SUM('[11]Canada Rapeseed'!Q$211:Q$220,'[11]Canada Rapeseed'!R$209:R$210)*2204.622/1000</f>
        <v>4074.4677400560004</v>
      </c>
      <c r="P92" s="54">
        <f>SUM('[11]Canada Rapeseed'!R$211:R$220,'[11]Canada Rapeseed'!S$209:S$210)*2204.622/1000</f>
        <v>4913.381526606001</v>
      </c>
      <c r="Q92" s="54">
        <f>SUM('[11]Canada Rapeseed'!S$211:S$220,'[11]Canada Rapeseed'!T$209:T$210)*2204.622/1000</f>
        <v>6200.8741607399988</v>
      </c>
      <c r="R92" s="54">
        <f>SUM('[11]Canada Rapeseed'!T$211:T$220,'[11]Canada Rapeseed'!U$209:U$210)*2204.622/1000</f>
        <v>6961.7597608439992</v>
      </c>
      <c r="S92" s="54">
        <f>SUM('[11]Canada Rapeseed'!U$211:U$220,'[11]Canada Rapeseed'!V$209:V$210)*2204.622/1000</f>
        <v>6234.7944748319987</v>
      </c>
      <c r="T92" s="54">
        <f>SUM('[11]Canada Rapeseed'!V$211:V$220,'[11]Canada Rapeseed'!W$209:W$210)*2204.622/1000</f>
        <v>6964.314917742</v>
      </c>
      <c r="U92" s="54">
        <f>SUM('[11]Canada Rapeseed'!W$211:W$220,'[11]Canada Rapeseed'!X$209:X$210)*2204.622/1000</f>
        <v>7073.911086606</v>
      </c>
      <c r="V92" s="54">
        <f>SUM('[11]Canada Rapeseed'!X$211:X$220,'[11]Canada Rapeseed'!Y$209:Y$210)*2204.622/1000</f>
        <v>8207.0316790559973</v>
      </c>
      <c r="W92" s="54">
        <f>SUM('[11]Canada Rapeseed'!Y$211:Y$220,'[11]Canada Rapeseed'!Z$209:Z$210)*2204.622/1000</f>
        <v>8811.0716515919976</v>
      </c>
      <c r="X92" s="54">
        <f>SUM('[11]Canada Rapeseed'!Z$211:Z$220,'[11]Canada Rapeseed'!AA$209:AA$210)*2204.622/1000</f>
        <v>9199.0322126639985</v>
      </c>
      <c r="Y92" s="54">
        <f>SUM('[11]Canada Rapeseed'!AA$211:AA$220,'[11]Canada Rapeseed'!AB$209:AB$210)*2204.622/1000</f>
        <v>9053.7917153040016</v>
      </c>
      <c r="Z92" s="54">
        <f>SUM('[11]Canada Rapeseed'!AB$211:AB$220,'[11]Canada Rapeseed'!AC$209:AC$210)*2204.622/1000</f>
        <v>9787.0974941879995</v>
      </c>
      <c r="AA92" s="54">
        <f>SUM('[11]Canada Rapeseed'!AC$211:AC$220,'[11]Canada Rapeseed'!AD$209:AD$210)*2204.622/1000</f>
        <v>9772.7365864799995</v>
      </c>
      <c r="AB92" s="54">
        <f>SUM('[11]Canada Rapeseed'!AD$211:AD$220,'[11]Canada Rapeseed'!AE$209:AE$210)*2204.622/1000</f>
        <v>7843.7143826999991</v>
      </c>
      <c r="AC92" s="55">
        <f>SUM('[11]Canada Rapeseed'!AE$211:AE$220,'[11]Canada Rapeseed'!AF$209:AF$210)*2204.622/1000</f>
        <v>9469.735543421999</v>
      </c>
      <c r="AD92" s="55">
        <f>SUM('[11]Canada Rapeseed'!AF$211:AF$220,'[11]Canada Rapeseed'!AG$209:AG$210)*2204.622/1000</f>
        <v>10418.895862326</v>
      </c>
      <c r="AE92" s="55">
        <f>SUM('[11]Canada Rapeseed'!AG$211:AG$220,'[11]Canada Rapeseed'!AH$209:AH$210)*2204.622/1000</f>
        <v>11276.391189085374</v>
      </c>
      <c r="AF92" s="55">
        <f>SUM('[11]Canada Rapeseed'!AH$211:AH$220,'[11]Canada Rapeseed'!AI$209:AI$210)*2204.622/1000</f>
        <v>11532.802986584036</v>
      </c>
      <c r="AG92" s="55">
        <f>SUM('[11]Canada Rapeseed'!AI$211:AI$220,'[11]Canada Rapeseed'!AJ$209:AJ$210)*2204.622/1000</f>
        <v>11819.983014169724</v>
      </c>
      <c r="AH92" s="55">
        <f>SUM('[11]Canada Rapeseed'!AJ$211:AJ$220,'[11]Canada Rapeseed'!AK$209:AK$210)*2204.622/1000</f>
        <v>12236.554254008759</v>
      </c>
      <c r="AI92" s="55">
        <f>SUM('[11]Canada Rapeseed'!AK$211:AK$220,'[11]Canada Rapeseed'!AL$209:AL$210)*2204.622/1000</f>
        <v>12520.387660107135</v>
      </c>
      <c r="AJ92" s="55">
        <f>SUM('[11]Canada Rapeseed'!AL$211:AL$220,'[11]Canada Rapeseed'!AM$209:AM$210)*2204.622/1000</f>
        <v>12781.234137766307</v>
      </c>
      <c r="AK92" s="55">
        <f>SUM('[11]Canada Rapeseed'!AM$211:AM$220,'[11]Canada Rapeseed'!AN$209:AN$210)*2204.622/1000</f>
        <v>12958.368921052746</v>
      </c>
      <c r="AL92" s="55">
        <f>SUM('[11]Canada Rapeseed'!AN$211:AN$220,'[11]Canada Rapeseed'!AO$209:AO$210)*2204.622/1000</f>
        <v>12966.720324815578</v>
      </c>
      <c r="AM92" s="55">
        <f>SUM('[11]Canada Rapeseed'!AO$211:AO$220,'[11]Canada Rapeseed'!AP$209:AP$210)*2204.622/1000</f>
        <v>13008.172469141859</v>
      </c>
      <c r="AN92" s="55">
        <f>SUM('[11]Canada Rapeseed'!AP$211:AP$220,'[11]Canada Rapeseed'!AQ$209:AQ$210)*2204.622/1000</f>
        <v>13294.548650289731</v>
      </c>
      <c r="AO92" s="55">
        <f>SUM('[11]Canada Rapeseed'!AQ$211:AQ$220,'[11]Canada Rapeseed'!AR$209:AR$210)*2204.622/1000</f>
        <v>13806.781643659739</v>
      </c>
      <c r="AP92" s="55">
        <f>SUM('[11]Canada Rapeseed'!AR$211:AR$220,'[11]Canada Rapeseed'!AS$209:AS$210)*2204.622/1000</f>
        <v>14293.062267042089</v>
      </c>
      <c r="AQ92" s="55">
        <f>SUM('[11]Canada Rapeseed'!AS$211:AS$220,'[11]Canada Rapeseed'!AT$209:AT$210)*2204.622/1000</f>
        <v>14827.767087346443</v>
      </c>
      <c r="AR92" s="55">
        <f>SUM('[11]Canada Rapeseed'!AT$211:AT$220,'[11]Canada Rapeseed'!AU$209:AU$210)*2204.622/1000</f>
        <v>15386.407802346796</v>
      </c>
      <c r="AS92" s="55">
        <f>SUM('[11]Canada Rapeseed'!AU$211:AU$220,'[11]Canada Rapeseed'!AV$209:AV$210)*2204.622/1000</f>
        <v>16068.570358653</v>
      </c>
      <c r="AT92" s="55">
        <f>SUM('[11]Canada Rapeseed'!AV$211:AV$220,'[11]Canada Rapeseed'!AW$209:AW$210)*2204.622/1000</f>
        <v>16348.861135119052</v>
      </c>
      <c r="AU92" s="55">
        <f>SUM('[11]Canada Rapeseed'!AW$211:AW$220,'[11]Canada Rapeseed'!AX$209:AX$210)*2204.622/1000</f>
        <v>16634.530240962358</v>
      </c>
      <c r="AV92" s="55">
        <f>SUM('[11]Canada Rapeseed'!AX$211:AX$220,'[11]Canada Rapeseed'!AY$209:AY$210)*2204.622/1000</f>
        <v>16936.989719599012</v>
      </c>
      <c r="AW92" s="55">
        <f>SUM('[11]Canada Rapeseed'!AY$211:AY$220,'[11]Canada Rapeseed'!AZ$209:AZ$210)*2204.622/1000</f>
        <v>17359.804596874503</v>
      </c>
      <c r="AX92" s="55">
        <f>SUM('[11]Canada Rapeseed'!AZ$211:AZ$220,'[11]Canada Rapeseed'!BA$209:BA$210)*2204.622/1000</f>
        <v>18048.945155366218</v>
      </c>
      <c r="AY92" s="55">
        <f>SUM('[11]Canada Rapeseed'!BA$211:BA$220,'[11]Canada Rapeseed'!BB$209:BB$210)*2204.622/1000</f>
        <v>18221.743850321775</v>
      </c>
      <c r="AZ92" s="55">
        <f>SUM('[11]Canada Rapeseed'!BB$211:BB$220,'[11]Canada Rapeseed'!BC$209:BC$210)*2204.622/1000</f>
        <v>18711.247942788599</v>
      </c>
      <c r="BA92" s="55">
        <f>SUM('[11]Canada Rapeseed'!BC$211:BC$220,'[11]Canada Rapeseed'!BD$209:BD$210)*2204.622/1000</f>
        <v>18824.436825186873</v>
      </c>
      <c r="BB92" s="55">
        <f>SUM('[11]Canada Rapeseed'!BD$211:BD$220,'[11]Canada Rapeseed'!BE$209:BE$210)*2204.622/1000</f>
        <v>19347.486960248549</v>
      </c>
      <c r="BC92" s="55">
        <f>SUM('[11]Canada Rapeseed'!BE$211:BE$220,'[11]Canada Rapeseed'!BF$209:BF$210)*2204.622/1000</f>
        <v>19807.109103993665</v>
      </c>
      <c r="BD92" s="55">
        <f>SUM('[11]Canada Rapeseed'!BF$211:BF$220,'[11]Canada Rapeseed'!BG$209:BG$210)*2204.622/1000</f>
        <v>19955.634264541524</v>
      </c>
      <c r="BE92" s="55">
        <f>SUM('[11]Canada Rapeseed'!BG$211:BG$220,'[11]Canada Rapeseed'!BH$209:BH$210)*2204.622/1000</f>
        <v>20435.252655573226</v>
      </c>
    </row>
    <row r="93" spans="1:57" x14ac:dyDescent="0.2">
      <c r="A93" s="49" t="s">
        <v>51</v>
      </c>
      <c r="B93" s="54">
        <f>SUM('[11]Canada Rapeseed'!D$259:D$268,'[11]Canada Rapeseed'!E$257:E$258)*2204.622/1000</f>
        <v>61.3987227</v>
      </c>
      <c r="C93" s="54">
        <f>SUM('[11]Canada Rapeseed'!E$259:E$268,'[11]Canada Rapeseed'!F$257:F$258)*2204.622/1000</f>
        <v>140.813616384</v>
      </c>
      <c r="D93" s="54">
        <f>SUM('[11]Canada Rapeseed'!F$259:F$268,'[11]Canada Rapeseed'!G$257:G$258)*2204.622/1000</f>
        <v>145.58441839199998</v>
      </c>
      <c r="E93" s="54">
        <f>SUM('[11]Canada Rapeseed'!G$259:G$268,'[11]Canada Rapeseed'!H$257:H$258)*2204.622/1000</f>
        <v>29.215650743999994</v>
      </c>
      <c r="F93" s="54">
        <f>SUM('[11]Canada Rapeseed'!H$259:H$268,'[11]Canada Rapeseed'!I$257:I$258)*2204.622/1000</f>
        <v>236.12383468799993</v>
      </c>
      <c r="G93" s="54">
        <f>SUM('[11]Canada Rapeseed'!I$259:I$268,'[11]Canada Rapeseed'!J$257:J$258)*2204.622/1000</f>
        <v>113.884158654</v>
      </c>
      <c r="H93" s="54">
        <f>SUM('[11]Canada Rapeseed'!J$259:J$268,'[11]Canada Rapeseed'!K$257:K$258)*2204.622/1000</f>
        <v>61.913669488271999</v>
      </c>
      <c r="I93" s="54">
        <f>SUM('[11]Canada Rapeseed'!K$259:K$268,'[11]Canada Rapeseed'!L$257:L$258)*2204.622/1000</f>
        <v>65.879764624673996</v>
      </c>
      <c r="J93" s="54">
        <f>SUM('[11]Canada Rapeseed'!L$259:L$268,'[11]Canada Rapeseed'!M$257:M$258)*2204.622/1000</f>
        <v>107.01184481694001</v>
      </c>
      <c r="K93" s="54">
        <f>SUM('[11]Canada Rapeseed'!M$259:M$268,'[11]Canada Rapeseed'!N$257:N$258)*2204.622/1000</f>
        <v>114.556418449704</v>
      </c>
      <c r="L93" s="54">
        <f>SUM('[11]Canada Rapeseed'!N$259:N$268,'[11]Canada Rapeseed'!O$257:O$258)*2204.622/1000</f>
        <v>128.71414158031797</v>
      </c>
      <c r="M93" s="54">
        <f>SUM('[11]Canada Rapeseed'!O$259:O$268,'[11]Canada Rapeseed'!P$257:P$258)*2204.622/1000</f>
        <v>287.15399965979998</v>
      </c>
      <c r="N93" s="54">
        <f>SUM('[11]Canada Rapeseed'!P$259:P$268,'[11]Canada Rapeseed'!Q$257:Q$258)*2204.622/1000</f>
        <v>79.366197993263995</v>
      </c>
      <c r="O93" s="54">
        <f>SUM('[11]Canada Rapeseed'!Q$259:Q$268,'[11]Canada Rapeseed'!R$257:R$258)*2204.622/1000</f>
        <v>315.82632131189996</v>
      </c>
      <c r="P93" s="54">
        <f>SUM('[11]Canada Rapeseed'!R$259:R$268,'[11]Canada Rapeseed'!S$257:S$258)*2204.622/1000</f>
        <v>442.49176939703392</v>
      </c>
      <c r="Q93" s="54">
        <f>SUM('[11]Canada Rapeseed'!S$259:S$268,'[11]Canada Rapeseed'!T$257:T$258)*2204.622/1000</f>
        <v>214.85622103974001</v>
      </c>
      <c r="R93" s="54">
        <f>SUM('[11]Canada Rapeseed'!T$259:T$268,'[11]Canada Rapeseed'!U$257:U$258)*2204.622/1000</f>
        <v>224.69992440839997</v>
      </c>
      <c r="S93" s="54">
        <f>SUM('[11]Canada Rapeseed'!U$259:U$268,'[11]Canada Rapeseed'!V$257:V$258)*2204.622/1000</f>
        <v>337.25776703484593</v>
      </c>
      <c r="T93" s="54">
        <f>SUM('[11]Canada Rapeseed'!V$259:V$268,'[11]Canada Rapeseed'!W$257:W$258)*2204.622/1000</f>
        <v>173.443677655122</v>
      </c>
      <c r="U93" s="54">
        <f>SUM('[11]Canada Rapeseed'!W$259:W$268,'[11]Canada Rapeseed'!X$257:X$258)*2204.622/1000</f>
        <v>70.715065053906002</v>
      </c>
      <c r="V93" s="54">
        <f>SUM('[11]Canada Rapeseed'!X$259:X$268,'[11]Canada Rapeseed'!Y$257:Y$258)*2204.622/1000</f>
        <v>115.99542593541001</v>
      </c>
      <c r="W93" s="54">
        <f>SUM('[11]Canada Rapeseed'!Y$259:Y$268,'[11]Canada Rapeseed'!Z$257:Z$258)*2204.622/1000</f>
        <v>89.07367997316598</v>
      </c>
      <c r="X93" s="54">
        <f>SUM('[11]Canada Rapeseed'!Z$259:Z$268,'[11]Canada Rapeseed'!AA$257:AA$258)*2204.622/1000</f>
        <v>31.068891271152001</v>
      </c>
      <c r="Y93" s="54">
        <f>SUM('[11]Canada Rapeseed'!AA$259:AA$268,'[11]Canada Rapeseed'!AB$257:AB$258)*2204.622/1000</f>
        <v>38.241194637617994</v>
      </c>
      <c r="Z93" s="54">
        <f>SUM('[11]Canada Rapeseed'!AB$259:AB$268,'[11]Canada Rapeseed'!AC$257:AC$258)*2204.622/1000</f>
        <v>44.254404759852008</v>
      </c>
      <c r="AA93" s="54">
        <f>SUM('[11]Canada Rapeseed'!AC$259:AC$268,'[11]Canada Rapeseed'!AD$257:AD$258)*2204.622/1000</f>
        <v>43.218040617737998</v>
      </c>
      <c r="AB93" s="54">
        <f>SUM('[11]Canada Rapeseed'!AD$259:AD$268,'[11]Canada Rapeseed'!AE$257:AE$258)*2204.622/1000</f>
        <v>36.969643625166007</v>
      </c>
      <c r="AC93" s="55">
        <f>SUM('[11]Canada Rapeseed'!AE$259:AE$268,'[11]Canada Rapeseed'!AF$257:AF$258)*2204.622/1000</f>
        <v>54.696671820000013</v>
      </c>
      <c r="AD93" s="55">
        <f>SUM('[11]Canada Rapeseed'!AF$259:AF$268,'[11]Canada Rapeseed'!AG$257:AG$258)*2204.622/1000</f>
        <v>41.009408483899527</v>
      </c>
      <c r="AE93" s="55">
        <f>SUM('[11]Canada Rapeseed'!AG$259:AG$268,'[11]Canada Rapeseed'!AH$257:AH$258)*2204.622/1000</f>
        <v>55.809354259450906</v>
      </c>
      <c r="AF93" s="55">
        <f>SUM('[11]Canada Rapeseed'!AH$259:AH$268,'[11]Canada Rapeseed'!AI$257:AI$258)*2204.622/1000</f>
        <v>55.102651195259376</v>
      </c>
      <c r="AG93" s="55">
        <f>SUM('[11]Canada Rapeseed'!AI$259:AI$268,'[11]Canada Rapeseed'!AJ$257:AJ$258)*2204.622/1000</f>
        <v>54.996882964714992</v>
      </c>
      <c r="AH93" s="55">
        <f>SUM('[11]Canada Rapeseed'!AJ$259:AJ$268,'[11]Canada Rapeseed'!AK$257:AK$258)*2204.622/1000</f>
        <v>54.902064162767829</v>
      </c>
      <c r="AI93" s="55">
        <f>SUM('[11]Canada Rapeseed'!AK$259:AK$268,'[11]Canada Rapeseed'!AL$257:AL$258)*2204.622/1000</f>
        <v>54.8930269321976</v>
      </c>
      <c r="AJ93" s="55">
        <f>SUM('[11]Canada Rapeseed'!AL$259:AL$268,'[11]Canada Rapeseed'!AM$257:AM$258)*2204.622/1000</f>
        <v>54.772459738427926</v>
      </c>
      <c r="AK93" s="55">
        <f>SUM('[11]Canada Rapeseed'!AM$259:AM$268,'[11]Canada Rapeseed'!AN$257:AN$258)*2204.622/1000</f>
        <v>55.136384893849069</v>
      </c>
      <c r="AL93" s="55">
        <f>SUM('[11]Canada Rapeseed'!AN$259:AN$268,'[11]Canada Rapeseed'!AO$257:AO$258)*2204.622/1000</f>
        <v>55.172908573606719</v>
      </c>
      <c r="AM93" s="55">
        <f>SUM('[11]Canada Rapeseed'!AO$259:AO$268,'[11]Canada Rapeseed'!AP$257:AP$258)*2204.622/1000</f>
        <v>55.030750135731537</v>
      </c>
      <c r="AN93" s="55">
        <f>SUM('[11]Canada Rapeseed'!AP$259:AP$268,'[11]Canada Rapeseed'!AQ$257:AQ$258)*2204.622/1000</f>
        <v>55.003544138030641</v>
      </c>
      <c r="AO93" s="55">
        <f>SUM('[11]Canada Rapeseed'!AQ$259:AQ$268,'[11]Canada Rapeseed'!AR$257:AR$258)*2204.622/1000</f>
        <v>54.923800354446691</v>
      </c>
      <c r="AP93" s="55">
        <f>SUM('[11]Canada Rapeseed'!AR$259:AR$268,'[11]Canada Rapeseed'!AS$257:AS$258)*2204.622/1000</f>
        <v>54.939034896356553</v>
      </c>
      <c r="AQ93" s="55">
        <f>SUM('[11]Canada Rapeseed'!AS$259:AS$268,'[11]Canada Rapeseed'!AT$257:AT$258)*2204.622/1000</f>
        <v>54.828563388437459</v>
      </c>
      <c r="AR93" s="55">
        <f>SUM('[11]Canada Rapeseed'!AT$259:AT$268,'[11]Canada Rapeseed'!AU$257:AU$258)*2204.622/1000</f>
        <v>54.825114601259472</v>
      </c>
      <c r="AS93" s="55">
        <f>SUM('[11]Canada Rapeseed'!AU$259:AU$268,'[11]Canada Rapeseed'!AV$257:AV$258)*2204.622/1000</f>
        <v>54.762112280077034</v>
      </c>
      <c r="AT93" s="55">
        <f>SUM('[11]Canada Rapeseed'!AV$259:AV$268,'[11]Canada Rapeseed'!AW$257:AW$258)*2204.622/1000</f>
        <v>54.744863056092086</v>
      </c>
      <c r="AU93" s="55">
        <f>SUM('[11]Canada Rapeseed'!AW$259:AW$268,'[11]Canada Rapeseed'!AX$257:AX$258)*2204.622/1000</f>
        <v>55.081195193953832</v>
      </c>
      <c r="AV93" s="55">
        <f>SUM('[11]Canada Rapeseed'!AX$259:AX$268,'[11]Canada Rapeseed'!AY$257:AY$258)*2204.622/1000</f>
        <v>57.308432014933544</v>
      </c>
      <c r="AW93" s="55">
        <f>SUM('[11]Canada Rapeseed'!AY$259:AY$268,'[11]Canada Rapeseed'!AZ$257:AZ$258)*2204.622/1000</f>
        <v>59.520108201263049</v>
      </c>
      <c r="AX93" s="55">
        <f>SUM('[11]Canada Rapeseed'!AZ$259:AZ$268,'[11]Canada Rapeseed'!BA$257:BA$258)*2204.622/1000</f>
        <v>61.784608283549623</v>
      </c>
      <c r="AY93" s="55">
        <f>SUM('[11]Canada Rapeseed'!BA$259:BA$268,'[11]Canada Rapeseed'!BB$257:BB$258)*2204.622/1000</f>
        <v>64.053082062504245</v>
      </c>
      <c r="AZ93" s="55">
        <f>SUM('[11]Canada Rapeseed'!BB$259:BB$268,'[11]Canada Rapeseed'!BC$257:BC$258)*2204.622/1000</f>
        <v>66.329772548376894</v>
      </c>
      <c r="BA93" s="55">
        <f>SUM('[11]Canada Rapeseed'!BC$259:BC$268,'[11]Canada Rapeseed'!BD$257:BD$258)*2204.622/1000</f>
        <v>68.618007732161161</v>
      </c>
      <c r="BB93" s="55">
        <f>SUM('[11]Canada Rapeseed'!BD$259:BD$268,'[11]Canada Rapeseed'!BE$257:BE$258)*2204.622/1000</f>
        <v>70.915029483355241</v>
      </c>
      <c r="BC93" s="55">
        <f>SUM('[11]Canada Rapeseed'!BE$259:BE$268,'[11]Canada Rapeseed'!BF$257:BF$258)*2204.622/1000</f>
        <v>73.220783351307574</v>
      </c>
      <c r="BD93" s="55">
        <f>SUM('[11]Canada Rapeseed'!BF$259:BF$268,'[11]Canada Rapeseed'!BG$257:BG$258)*2204.622/1000</f>
        <v>75.542236798630398</v>
      </c>
      <c r="BE93" s="55">
        <f>SUM('[11]Canada Rapeseed'!BG$259:BG$268,'[11]Canada Rapeseed'!BH$257:BH$258)*2204.622/1000</f>
        <v>66.9713750716909</v>
      </c>
    </row>
    <row r="94" spans="1:57" x14ac:dyDescent="0.2">
      <c r="A94" s="49" t="s">
        <v>52</v>
      </c>
      <c r="B94" s="54">
        <f>SUM(B91:B93)</f>
        <v>2763.5671078712303</v>
      </c>
      <c r="C94" s="54">
        <f t="shared" ref="C94:S94" si="38">SUM(C91:C93)</f>
        <v>2707.0775696063074</v>
      </c>
      <c r="D94" s="54">
        <f t="shared" si="38"/>
        <v>3236.2579062692307</v>
      </c>
      <c r="E94" s="54">
        <f t="shared" si="38"/>
        <v>2845.1898456950771</v>
      </c>
      <c r="F94" s="54">
        <f t="shared" si="38"/>
        <v>3123.4930172459995</v>
      </c>
      <c r="G94" s="54">
        <f t="shared" si="38"/>
        <v>3033.0138040892307</v>
      </c>
      <c r="H94" s="54">
        <f t="shared" si="38"/>
        <v>2495.5675743748866</v>
      </c>
      <c r="I94" s="54">
        <f t="shared" si="38"/>
        <v>2414.289416086674</v>
      </c>
      <c r="J94" s="54">
        <f t="shared" si="38"/>
        <v>3360.6514996930937</v>
      </c>
      <c r="K94" s="54">
        <f t="shared" si="38"/>
        <v>3108.2607947610882</v>
      </c>
      <c r="L94" s="54">
        <f t="shared" si="38"/>
        <v>3571.5978705912412</v>
      </c>
      <c r="M94" s="54">
        <f t="shared" si="38"/>
        <v>3861.9326315468766</v>
      </c>
      <c r="N94" s="54">
        <f t="shared" si="38"/>
        <v>4007.6527454404945</v>
      </c>
      <c r="O94" s="54">
        <f t="shared" si="38"/>
        <v>4499.6772298294391</v>
      </c>
      <c r="P94" s="54">
        <f t="shared" si="38"/>
        <v>5437.7834826184189</v>
      </c>
      <c r="Q94" s="54">
        <f t="shared" si="38"/>
        <v>6575.9894425489701</v>
      </c>
      <c r="R94" s="54">
        <f t="shared" si="38"/>
        <v>7356.7243381754761</v>
      </c>
      <c r="S94" s="54">
        <f t="shared" si="38"/>
        <v>6689.8129739283831</v>
      </c>
      <c r="T94" s="54">
        <f>SUM(T91:T93)</f>
        <v>7285.4173935048138</v>
      </c>
      <c r="U94" s="54">
        <f t="shared" ref="U94:AP94" si="39">SUM(U91:U93)</f>
        <v>7299.373657429137</v>
      </c>
      <c r="V94" s="54">
        <f t="shared" si="39"/>
        <v>8498.7354783914088</v>
      </c>
      <c r="W94" s="54">
        <f t="shared" si="39"/>
        <v>9077.2612713190101</v>
      </c>
      <c r="X94" s="54">
        <f t="shared" si="39"/>
        <v>9408.370230581304</v>
      </c>
      <c r="Y94" s="54">
        <f t="shared" si="39"/>
        <v>9306.6104650646957</v>
      </c>
      <c r="Z94" s="54">
        <f t="shared" si="39"/>
        <v>10033.905784855542</v>
      </c>
      <c r="AA94" s="54">
        <f t="shared" si="39"/>
        <v>9987.2249268254291</v>
      </c>
      <c r="AB94" s="54">
        <f t="shared" si="39"/>
        <v>8098.167951589473</v>
      </c>
      <c r="AC94" s="55">
        <f t="shared" si="39"/>
        <v>9690.6902220595384</v>
      </c>
      <c r="AD94" s="55">
        <f t="shared" si="39"/>
        <v>10655.531216875746</v>
      </c>
      <c r="AE94" s="55">
        <f t="shared" si="39"/>
        <v>11575.255709600824</v>
      </c>
      <c r="AF94" s="55">
        <f t="shared" si="39"/>
        <v>11844.828893933141</v>
      </c>
      <c r="AG94" s="55">
        <f t="shared" si="39"/>
        <v>12152.253510211362</v>
      </c>
      <c r="AH94" s="55">
        <f t="shared" si="39"/>
        <v>12579.75304124845</v>
      </c>
      <c r="AI94" s="55">
        <f t="shared" si="39"/>
        <v>12872.904657039333</v>
      </c>
      <c r="AJ94" s="55">
        <f t="shared" si="39"/>
        <v>13133.630567504735</v>
      </c>
      <c r="AK94" s="55">
        <f t="shared" si="39"/>
        <v>13311.129275946596</v>
      </c>
      <c r="AL94" s="55">
        <f t="shared" si="39"/>
        <v>13319.517203389185</v>
      </c>
      <c r="AM94" s="55">
        <f t="shared" si="39"/>
        <v>13362.523052354512</v>
      </c>
      <c r="AN94" s="55">
        <f t="shared" si="39"/>
        <v>13658.199274427763</v>
      </c>
      <c r="AO94" s="55">
        <f t="shared" si="39"/>
        <v>14170.352524014186</v>
      </c>
      <c r="AP94" s="55">
        <f t="shared" si="39"/>
        <v>14658.344245015369</v>
      </c>
      <c r="AQ94" s="55">
        <f>SUM(AQ91:AQ93)</f>
        <v>15202.265840734881</v>
      </c>
      <c r="AR94" s="55">
        <f>SUM(AR91:AR93)</f>
        <v>15762.598970024977</v>
      </c>
      <c r="AS94" s="55">
        <f>SUM(AS91:AS93)</f>
        <v>16454.025770933076</v>
      </c>
      <c r="AT94" s="55">
        <f>SUM(AT91:AT93)</f>
        <v>16735.995161252071</v>
      </c>
      <c r="AU94" s="55">
        <f t="shared" ref="AU94:BE94" si="40">SUM(AU91:AU93)</f>
        <v>17031.327846156313</v>
      </c>
      <c r="AV94" s="55">
        <f t="shared" si="40"/>
        <v>17337.710424690868</v>
      </c>
      <c r="AW94" s="55">
        <f t="shared" si="40"/>
        <v>17772.064225075766</v>
      </c>
      <c r="AX94" s="55">
        <f t="shared" si="40"/>
        <v>18465.165146726689</v>
      </c>
      <c r="AY94" s="55">
        <f t="shared" si="40"/>
        <v>18649.559562384278</v>
      </c>
      <c r="AZ94" s="55">
        <f t="shared" si="40"/>
        <v>19143.036208413898</v>
      </c>
      <c r="BA94" s="55">
        <f t="shared" si="40"/>
        <v>19267.840572919034</v>
      </c>
      <c r="BB94" s="55">
        <f t="shared" si="40"/>
        <v>19794.883592808827</v>
      </c>
      <c r="BC94" s="55">
        <f t="shared" si="40"/>
        <v>20267.834600421898</v>
      </c>
      <c r="BD94" s="55">
        <f t="shared" si="40"/>
        <v>20429.704324417078</v>
      </c>
      <c r="BE94" s="55">
        <f t="shared" si="40"/>
        <v>20911.77496372184</v>
      </c>
    </row>
    <row r="95" spans="1:57" x14ac:dyDescent="0.2">
      <c r="A95" s="56" t="s">
        <v>53</v>
      </c>
      <c r="B95" s="57">
        <f>B103-B102</f>
        <v>1296.5497300689228</v>
      </c>
      <c r="C95" s="57">
        <f t="shared" ref="C95:S95" si="41">C103-C102</f>
        <v>779.21211403107691</v>
      </c>
      <c r="D95" s="57">
        <f t="shared" si="41"/>
        <v>994.56790072015338</v>
      </c>
      <c r="E95" s="57">
        <f t="shared" si="41"/>
        <v>831.08907431307716</v>
      </c>
      <c r="F95" s="57">
        <f t="shared" si="41"/>
        <v>878.92699750476891</v>
      </c>
      <c r="G95" s="57">
        <f t="shared" si="41"/>
        <v>1039.636140334615</v>
      </c>
      <c r="H95" s="57">
        <f t="shared" si="41"/>
        <v>1039.1580460076946</v>
      </c>
      <c r="I95" s="57">
        <f t="shared" si="41"/>
        <v>923.61913267610225</v>
      </c>
      <c r="J95" s="57">
        <f t="shared" si="41"/>
        <v>841.7637241339653</v>
      </c>
      <c r="K95" s="57">
        <f t="shared" si="41"/>
        <v>926.39123726746129</v>
      </c>
      <c r="L95" s="57">
        <f t="shared" si="41"/>
        <v>1019.6581196469097</v>
      </c>
      <c r="M95" s="57">
        <f t="shared" si="41"/>
        <v>1019.827650669466</v>
      </c>
      <c r="N95" s="57">
        <f t="shared" si="41"/>
        <v>1025.8617639999861</v>
      </c>
      <c r="O95" s="57">
        <f t="shared" si="41"/>
        <v>962.22084677517341</v>
      </c>
      <c r="P95" s="57">
        <f t="shared" si="41"/>
        <v>1038.8001820982363</v>
      </c>
      <c r="Q95" s="57">
        <f t="shared" si="41"/>
        <v>993.58528967164239</v>
      </c>
      <c r="R95" s="57">
        <f t="shared" si="41"/>
        <v>1233.6038650395658</v>
      </c>
      <c r="S95" s="57">
        <f t="shared" si="41"/>
        <v>1389.0314575213606</v>
      </c>
      <c r="T95" s="57">
        <f>T103-T102</f>
        <v>1756.4204346360348</v>
      </c>
      <c r="U95" s="57">
        <f t="shared" ref="U95:AP95" si="42">U103-U102</f>
        <v>1792.2756160630834</v>
      </c>
      <c r="V95" s="57">
        <f t="shared" si="42"/>
        <v>2017.6788474500536</v>
      </c>
      <c r="W95" s="57">
        <f t="shared" si="42"/>
        <v>2169.7634915485096</v>
      </c>
      <c r="X95" s="57">
        <f t="shared" si="42"/>
        <v>1930.1197048035556</v>
      </c>
      <c r="Y95" s="57">
        <f t="shared" si="42"/>
        <v>2130.0018971551572</v>
      </c>
      <c r="Z95" s="57">
        <f t="shared" si="42"/>
        <v>2337.5689364539248</v>
      </c>
      <c r="AA95" s="57">
        <f t="shared" si="42"/>
        <v>2446.3055455855183</v>
      </c>
      <c r="AB95" s="57">
        <f t="shared" si="42"/>
        <v>2316.9094001194298</v>
      </c>
      <c r="AC95" s="58">
        <f t="shared" si="42"/>
        <v>2689.786380087693</v>
      </c>
      <c r="AD95" s="58">
        <f t="shared" si="42"/>
        <v>2864.5940738824083</v>
      </c>
      <c r="AE95" s="58">
        <f t="shared" si="42"/>
        <v>3425.1624174058252</v>
      </c>
      <c r="AF95" s="58">
        <f t="shared" si="42"/>
        <v>5518.8893437566603</v>
      </c>
      <c r="AG95" s="58">
        <f t="shared" si="42"/>
        <v>8835.2633142003961</v>
      </c>
      <c r="AH95" s="58">
        <f t="shared" si="42"/>
        <v>10633.333229973154</v>
      </c>
      <c r="AI95" s="58">
        <f t="shared" si="42"/>
        <v>10923.93532884559</v>
      </c>
      <c r="AJ95" s="58">
        <f t="shared" si="42"/>
        <v>10974.336474015434</v>
      </c>
      <c r="AK95" s="58">
        <f t="shared" si="42"/>
        <v>9902.0233119986624</v>
      </c>
      <c r="AL95" s="58">
        <f t="shared" si="42"/>
        <v>9151.3825303239009</v>
      </c>
      <c r="AM95" s="58">
        <f t="shared" si="42"/>
        <v>9188.5799870756891</v>
      </c>
      <c r="AN95" s="58">
        <f t="shared" si="42"/>
        <v>9399.0363134079453</v>
      </c>
      <c r="AO95" s="58">
        <f t="shared" si="42"/>
        <v>9414.6193991912842</v>
      </c>
      <c r="AP95" s="58">
        <f t="shared" si="42"/>
        <v>9657.6955758868389</v>
      </c>
      <c r="AQ95" s="58">
        <f>AQ103-AQ102</f>
        <v>9835.6729132584551</v>
      </c>
      <c r="AR95" s="58">
        <f>AR103-AR102</f>
        <v>9835.5237002927206</v>
      </c>
      <c r="AS95" s="58">
        <f>AS103-AS102</f>
        <v>10059.918700182548</v>
      </c>
      <c r="AT95" s="58">
        <f>AT103-AT102</f>
        <v>10328.23226359113</v>
      </c>
      <c r="AU95" s="58">
        <f t="shared" ref="AU95:BE95" si="43">AU103-AU102</f>
        <v>10617.428587562503</v>
      </c>
      <c r="AV95" s="58">
        <f t="shared" si="43"/>
        <v>10910.980653033375</v>
      </c>
      <c r="AW95" s="58">
        <f t="shared" si="43"/>
        <v>11341.989590565652</v>
      </c>
      <c r="AX95" s="58">
        <f t="shared" si="43"/>
        <v>12025.45321600424</v>
      </c>
      <c r="AY95" s="58">
        <f t="shared" si="43"/>
        <v>12209.598179305074</v>
      </c>
      <c r="AZ95" s="58">
        <f t="shared" si="43"/>
        <v>12697.876405030043</v>
      </c>
      <c r="BA95" s="58">
        <f t="shared" si="43"/>
        <v>12826.062256925186</v>
      </c>
      <c r="BB95" s="58">
        <f t="shared" si="43"/>
        <v>13346.599516282913</v>
      </c>
      <c r="BC95" s="58">
        <f t="shared" si="43"/>
        <v>13811.856676058887</v>
      </c>
      <c r="BD95" s="58">
        <f t="shared" si="43"/>
        <v>13964.930635624754</v>
      </c>
      <c r="BE95" s="58">
        <f t="shared" si="43"/>
        <v>14462.407682183377</v>
      </c>
    </row>
    <row r="96" spans="1:57" x14ac:dyDescent="0.2">
      <c r="A96" s="49" t="s">
        <v>54</v>
      </c>
      <c r="B96" s="54">
        <f>B97+B98</f>
        <v>0</v>
      </c>
      <c r="C96" s="54">
        <f t="shared" ref="C96:S96" si="44">C97+C98</f>
        <v>0</v>
      </c>
      <c r="D96" s="54">
        <f t="shared" si="44"/>
        <v>0</v>
      </c>
      <c r="E96" s="54">
        <f t="shared" si="44"/>
        <v>0</v>
      </c>
      <c r="F96" s="54">
        <f t="shared" si="44"/>
        <v>0</v>
      </c>
      <c r="G96" s="54">
        <f t="shared" si="44"/>
        <v>0</v>
      </c>
      <c r="H96" s="54">
        <f t="shared" si="44"/>
        <v>0</v>
      </c>
      <c r="I96" s="54">
        <f t="shared" si="44"/>
        <v>0</v>
      </c>
      <c r="J96" s="54">
        <f t="shared" si="44"/>
        <v>0</v>
      </c>
      <c r="K96" s="54">
        <f t="shared" si="44"/>
        <v>0</v>
      </c>
      <c r="L96" s="54">
        <f t="shared" si="44"/>
        <v>0</v>
      </c>
      <c r="M96" s="54">
        <f t="shared" si="44"/>
        <v>0</v>
      </c>
      <c r="N96" s="54">
        <f t="shared" si="44"/>
        <v>0</v>
      </c>
      <c r="O96" s="54">
        <f t="shared" si="44"/>
        <v>0</v>
      </c>
      <c r="P96" s="54">
        <f t="shared" si="44"/>
        <v>0</v>
      </c>
      <c r="Q96" s="54">
        <f t="shared" si="44"/>
        <v>0</v>
      </c>
      <c r="R96" s="54">
        <f t="shared" si="44"/>
        <v>0</v>
      </c>
      <c r="S96" s="54">
        <f t="shared" si="44"/>
        <v>56.059324358970429</v>
      </c>
      <c r="T96" s="54">
        <f>T97+T98</f>
        <v>264.86522480975771</v>
      </c>
      <c r="U96" s="54">
        <f t="shared" ref="U96:AP96" si="45">U97+U98</f>
        <v>444.33340264907622</v>
      </c>
      <c r="V96" s="54">
        <f t="shared" si="45"/>
        <v>489.92194309932796</v>
      </c>
      <c r="W96" s="54">
        <f t="shared" si="45"/>
        <v>538.39439306428335</v>
      </c>
      <c r="X96" s="54">
        <f t="shared" si="45"/>
        <v>430.06994204609668</v>
      </c>
      <c r="Y96" s="54">
        <f t="shared" si="45"/>
        <v>473.16641495715544</v>
      </c>
      <c r="Z96" s="54">
        <f t="shared" si="45"/>
        <v>678.60177584459495</v>
      </c>
      <c r="AA96" s="54">
        <f t="shared" si="45"/>
        <v>705.55196824684663</v>
      </c>
      <c r="AB96" s="54">
        <f t="shared" si="45"/>
        <v>656.9274273103365</v>
      </c>
      <c r="AC96" s="55">
        <f t="shared" si="45"/>
        <v>950.22946755465364</v>
      </c>
      <c r="AD96" s="55">
        <f t="shared" si="45"/>
        <v>1709.2200091220764</v>
      </c>
      <c r="AE96" s="55">
        <f t="shared" si="45"/>
        <v>1874.692563691644</v>
      </c>
      <c r="AF96" s="55">
        <f t="shared" si="45"/>
        <v>3464.7086564675542</v>
      </c>
      <c r="AG96" s="55">
        <f t="shared" si="45"/>
        <v>5123.3312002854418</v>
      </c>
      <c r="AH96" s="55">
        <f t="shared" si="45"/>
        <v>6278.2001171934608</v>
      </c>
      <c r="AI96" s="55">
        <f t="shared" si="45"/>
        <v>6394.0328222752596</v>
      </c>
      <c r="AJ96" s="55">
        <f t="shared" si="45"/>
        <v>6477.1719373503638</v>
      </c>
      <c r="AK96" s="55">
        <f t="shared" si="45"/>
        <v>5936.8048645964645</v>
      </c>
      <c r="AL96" s="55">
        <f t="shared" si="45"/>
        <v>5756.3061222574961</v>
      </c>
      <c r="AM96" s="55">
        <f t="shared" si="45"/>
        <v>5813.2004410755399</v>
      </c>
      <c r="AN96" s="55">
        <f t="shared" si="45"/>
        <v>5863.9532120326812</v>
      </c>
      <c r="AO96" s="55">
        <f t="shared" si="45"/>
        <v>5917.268022792503</v>
      </c>
      <c r="AP96" s="55">
        <f t="shared" si="45"/>
        <v>5950.1078882603215</v>
      </c>
      <c r="AQ96" s="55">
        <f>AQ97+AQ98</f>
        <v>5959.0891506600528</v>
      </c>
      <c r="AR96" s="55">
        <f>AR97+AR98</f>
        <v>5960.1069402618768</v>
      </c>
      <c r="AS96" s="55">
        <f>AS97+AS98</f>
        <v>5959.1618938012507</v>
      </c>
      <c r="AT96" s="55">
        <f>AT97+AT98</f>
        <v>5959.0545085581707</v>
      </c>
      <c r="AU96" s="55">
        <f t="shared" ref="AU96:BE96" si="46">AU97+AU98</f>
        <v>5959.1369076906376</v>
      </c>
      <c r="AV96" s="55">
        <f t="shared" si="46"/>
        <v>5959.2827742837399</v>
      </c>
      <c r="AW96" s="55">
        <f t="shared" si="46"/>
        <v>5968.3449711026433</v>
      </c>
      <c r="AX96" s="55">
        <f t="shared" si="46"/>
        <v>5971.8886113770568</v>
      </c>
      <c r="AY96" s="55">
        <f t="shared" si="46"/>
        <v>5971.875511363728</v>
      </c>
      <c r="AZ96" s="55">
        <f t="shared" si="46"/>
        <v>5971.9107957535489</v>
      </c>
      <c r="BA96" s="55">
        <f t="shared" si="46"/>
        <v>5971.9331448012726</v>
      </c>
      <c r="BB96" s="55">
        <f t="shared" si="46"/>
        <v>5971.9232894832321</v>
      </c>
      <c r="BC96" s="55">
        <f t="shared" si="46"/>
        <v>5971.9064650786386</v>
      </c>
      <c r="BD96" s="55">
        <f t="shared" si="46"/>
        <v>5971.9102596408102</v>
      </c>
      <c r="BE96" s="55">
        <f t="shared" si="46"/>
        <v>5971.9104826772946</v>
      </c>
    </row>
    <row r="97" spans="1:57" x14ac:dyDescent="0.2">
      <c r="A97" s="49" t="s">
        <v>55</v>
      </c>
      <c r="B97" s="54">
        <f>SUM('[11]Canada Rapeseed'!D$323:D$332,'[11]Canada Rapeseed'!E$321:E$322)*2204.622/1000</f>
        <v>0</v>
      </c>
      <c r="C97" s="54">
        <f>SUM('[11]Canada Rapeseed'!E$323:E$332,'[11]Canada Rapeseed'!F$321:F$322)*2204.622/1000</f>
        <v>0</v>
      </c>
      <c r="D97" s="54">
        <f>SUM('[11]Canada Rapeseed'!F$323:F$332,'[11]Canada Rapeseed'!G$321:G$322)*2204.622/1000</f>
        <v>0</v>
      </c>
      <c r="E97" s="54">
        <f>SUM('[11]Canada Rapeseed'!G$323:G$332,'[11]Canada Rapeseed'!H$321:H$322)*2204.622/1000</f>
        <v>0</v>
      </c>
      <c r="F97" s="54">
        <f>SUM('[11]Canada Rapeseed'!H$323:H$332,'[11]Canada Rapeseed'!I$321:I$322)*2204.622/1000</f>
        <v>0</v>
      </c>
      <c r="G97" s="54">
        <f>SUM('[11]Canada Rapeseed'!I$323:I$332,'[11]Canada Rapeseed'!J$321:J$322)*2204.622/1000</f>
        <v>0</v>
      </c>
      <c r="H97" s="54">
        <f>SUM('[11]Canada Rapeseed'!J$323:J$332,'[11]Canada Rapeseed'!K$321:K$322)*2204.622/1000</f>
        <v>0</v>
      </c>
      <c r="I97" s="54">
        <f>SUM('[11]Canada Rapeseed'!K$323:K$332,'[11]Canada Rapeseed'!L$321:L$322)*2204.622/1000</f>
        <v>0</v>
      </c>
      <c r="J97" s="54">
        <f>SUM('[11]Canada Rapeseed'!L$323:L$332,'[11]Canada Rapeseed'!M$321:M$322)*2204.622/1000</f>
        <v>0</v>
      </c>
      <c r="K97" s="54">
        <f>SUM('[11]Canada Rapeseed'!M$323:M$332,'[11]Canada Rapeseed'!N$321:N$322)*2204.622/1000</f>
        <v>0</v>
      </c>
      <c r="L97" s="54">
        <f>SUM('[11]Canada Rapeseed'!N$323:N$332,'[11]Canada Rapeseed'!O$321:O$322)*2204.622/1000</f>
        <v>0</v>
      </c>
      <c r="M97" s="54">
        <f>SUM('[11]Canada Rapeseed'!O$323:O$332,'[11]Canada Rapeseed'!P$321:P$322)*2204.622/1000</f>
        <v>0</v>
      </c>
      <c r="N97" s="54">
        <f>SUM('[11]Canada Rapeseed'!P$323:P$332,'[11]Canada Rapeseed'!Q$321:Q$322)*2204.622/1000</f>
        <v>0</v>
      </c>
      <c r="O97" s="54">
        <f>SUM('[11]Canada Rapeseed'!Q$323:Q$332,'[11]Canada Rapeseed'!R$321:R$322)*2204.622/1000</f>
        <v>0</v>
      </c>
      <c r="P97" s="54">
        <f>SUM('[11]Canada Rapeseed'!R$323:R$332,'[11]Canada Rapeseed'!S$321:S$322)*2204.622/1000</f>
        <v>0</v>
      </c>
      <c r="Q97" s="54">
        <f>SUM('[11]Canada Rapeseed'!S$323:S$332,'[11]Canada Rapeseed'!T$321:T$322)*2204.622/1000</f>
        <v>0</v>
      </c>
      <c r="R97" s="54">
        <f>SUM('[11]Canada Rapeseed'!T$323:T$332,'[11]Canada Rapeseed'!U$321:U$322)*2204.622/1000</f>
        <v>0</v>
      </c>
      <c r="S97" s="54">
        <f>SUM('[11]Canada Rapeseed'!U$323:U$332,'[11]Canada Rapeseed'!V$321:V$322)*2204.622/1000</f>
        <v>56.059324358970429</v>
      </c>
      <c r="T97" s="54">
        <f>SUM('[11]Canada Rapeseed'!V$323:V$332,'[11]Canada Rapeseed'!W$321:W$322)*2204.622/1000</f>
        <v>264.86522480975771</v>
      </c>
      <c r="U97" s="54">
        <f>SUM('[11]Canada Rapeseed'!W$323:W$332,'[11]Canada Rapeseed'!X$321:X$322)*2204.622/1000</f>
        <v>444.33340264907622</v>
      </c>
      <c r="V97" s="54">
        <f>SUM('[11]Canada Rapeseed'!X$323:X$332,'[11]Canada Rapeseed'!Y$321:Y$322)*2204.622/1000</f>
        <v>489.92194309932796</v>
      </c>
      <c r="W97" s="54">
        <f>SUM('[11]Canada Rapeseed'!Y$323:Y$332,'[11]Canada Rapeseed'!Z$321:Z$322)*2204.622/1000</f>
        <v>538.39439306428335</v>
      </c>
      <c r="X97" s="54">
        <f>SUM('[11]Canada Rapeseed'!Z$323:Z$332,'[11]Canada Rapeseed'!AA$321:AA$322)*2204.622/1000</f>
        <v>430.06994204609668</v>
      </c>
      <c r="Y97" s="54">
        <f>SUM('[11]Canada Rapeseed'!AA$323:AA$332,'[11]Canada Rapeseed'!AB$321:AB$322)*2204.622/1000</f>
        <v>473.16641495715544</v>
      </c>
      <c r="Z97" s="54">
        <f>SUM('[11]Canada Rapeseed'!AB$323:AB$332,'[11]Canada Rapeseed'!AC$321:AC$322)*2204.622/1000</f>
        <v>678.60177584459495</v>
      </c>
      <c r="AA97" s="54">
        <f>SUM('[11]Canada Rapeseed'!AC$323:AC$332,'[11]Canada Rapeseed'!AD$321:AD$322)*2204.622/1000</f>
        <v>705.55196824684663</v>
      </c>
      <c r="AB97" s="54">
        <f>SUM('[11]Canada Rapeseed'!AD$323:AD$332,'[11]Canada Rapeseed'!AE$321:AE$322)*2204.622/1000</f>
        <v>656.9274273103365</v>
      </c>
      <c r="AC97" s="55">
        <f>SUM('[11]Canada Rapeseed'!AE$323:AE$332,'[11]Canada Rapeseed'!AF$321:AF$322)*2204.622/1000</f>
        <v>950.22946755465364</v>
      </c>
      <c r="AD97" s="55">
        <f>SUM('[11]Canada Rapeseed'!AF$323:AF$332,'[11]Canada Rapeseed'!AG$321:AG$322)*2204.622/1000</f>
        <v>1709.2200091220764</v>
      </c>
      <c r="AE97" s="55">
        <f>SUM('[11]Canada Rapeseed'!AG$323:AG$332,'[11]Canada Rapeseed'!AH$321:AH$322)*2204.622/1000</f>
        <v>1874.692563691644</v>
      </c>
      <c r="AF97" s="55">
        <f>SUM('[11]Canada Rapeseed'!AH$323:AH$332,'[11]Canada Rapeseed'!AI$321:AI$322)*2204.622/1000</f>
        <v>2316.2742368883978</v>
      </c>
      <c r="AG97" s="55">
        <f>SUM('[11]Canada Rapeseed'!AI$323:AI$332,'[11]Canada Rapeseed'!AJ$321:AJ$322)*2204.622/1000</f>
        <v>2885.2761557841968</v>
      </c>
      <c r="AH97" s="55">
        <f>SUM('[11]Canada Rapeseed'!AJ$323:AJ$332,'[11]Canada Rapeseed'!AK$321:AK$322)*2204.622/1000</f>
        <v>3504.0777659719438</v>
      </c>
      <c r="AI97" s="55">
        <f>SUM('[11]Canada Rapeseed'!AK$323:AK$332,'[11]Canada Rapeseed'!AL$321:AL$322)*2204.622/1000</f>
        <v>3487.0524377210381</v>
      </c>
      <c r="AJ97" s="55">
        <f>SUM('[11]Canada Rapeseed'!AL$323:AL$332,'[11]Canada Rapeseed'!AM$321:AM$322)*2204.622/1000</f>
        <v>3478.467657460817</v>
      </c>
      <c r="AK97" s="55">
        <f>SUM('[11]Canada Rapeseed'!AM$323:AM$332,'[11]Canada Rapeseed'!AN$321:AN$322)*2204.622/1000</f>
        <v>2854.992190024625</v>
      </c>
      <c r="AL97" s="55">
        <f>SUM('[11]Canada Rapeseed'!AN$323:AN$332,'[11]Canada Rapeseed'!AO$321:AO$322)*2204.622/1000</f>
        <v>2612.5000937972527</v>
      </c>
      <c r="AM97" s="55">
        <f>SUM('[11]Canada Rapeseed'!AO$323:AO$332,'[11]Canada Rapeseed'!AP$321:AP$322)*2204.622/1000</f>
        <v>2621.2000426838799</v>
      </c>
      <c r="AN97" s="55">
        <f>SUM('[11]Canada Rapeseed'!AP$323:AP$332,'[11]Canada Rapeseed'!AQ$321:AQ$322)*2204.622/1000</f>
        <v>2617.8081028235292</v>
      </c>
      <c r="AO97" s="55">
        <f>SUM('[11]Canada Rapeseed'!AQ$323:AQ$332,'[11]Canada Rapeseed'!AR$321:AR$322)*2204.622/1000</f>
        <v>2616.3015275865237</v>
      </c>
      <c r="AP97" s="55">
        <f>SUM('[11]Canada Rapeseed'!AR$323:AR$332,'[11]Canada Rapeseed'!AS$321:AS$322)*2204.622/1000</f>
        <v>2615.7862972639391</v>
      </c>
      <c r="AQ97" s="55">
        <f>SUM('[11]Canada Rapeseed'!AS$323:AS$332,'[11]Canada Rapeseed'!AT$321:AT$322)*2204.622/1000</f>
        <v>2616.7192128310248</v>
      </c>
      <c r="AR97" s="55">
        <f>SUM('[11]Canada Rapeseed'!AT$323:AT$332,'[11]Canada Rapeseed'!AU$321:AU$322)*2204.622/1000</f>
        <v>2617.5630366377795</v>
      </c>
      <c r="AS97" s="55">
        <f>SUM('[11]Canada Rapeseed'!AU$323:AU$332,'[11]Canada Rapeseed'!AV$321:AV$322)*2204.622/1000</f>
        <v>2616.8356354285597</v>
      </c>
      <c r="AT97" s="55">
        <f>SUM('[11]Canada Rapeseed'!AV$323:AV$332,'[11]Canada Rapeseed'!AW$321:AW$322)*2204.622/1000</f>
        <v>2616.6411419495648</v>
      </c>
      <c r="AU97" s="55">
        <f>SUM('[11]Canada Rapeseed'!AW$323:AW$332,'[11]Canada Rapeseed'!AX$321:AX$322)*2204.622/1000</f>
        <v>2616.7090648221729</v>
      </c>
      <c r="AV97" s="55">
        <f>SUM('[11]Canada Rapeseed'!AX$323:AX$332,'[11]Canada Rapeseed'!AY$321:AY$322)*2204.622/1000</f>
        <v>2616.8936183338196</v>
      </c>
      <c r="AW97" s="55">
        <f>SUM('[11]Canada Rapeseed'!AY$323:AY$332,'[11]Canada Rapeseed'!AZ$321:AZ$322)*2204.622/1000</f>
        <v>2616.9284994343793</v>
      </c>
      <c r="AX97" s="55">
        <f>SUM('[11]Canada Rapeseed'!AZ$323:AZ$332,'[11]Canada Rapeseed'!BA$321:BA$322)*2204.622/1000</f>
        <v>2616.8015919936988</v>
      </c>
      <c r="AY97" s="55">
        <f>SUM('[11]Canada Rapeseed'!BA$323:BA$332,'[11]Canada Rapeseed'!BB$321:BB$322)*2204.622/1000</f>
        <v>2616.7947833067274</v>
      </c>
      <c r="AZ97" s="55">
        <f>SUM('[11]Canada Rapeseed'!BB$323:BB$332,'[11]Canada Rapeseed'!BC$321:BC$322)*2204.622/1000</f>
        <v>2616.8255115781599</v>
      </c>
      <c r="BA97" s="55">
        <f>SUM('[11]Canada Rapeseed'!BC$323:BC$332,'[11]Canada Rapeseed'!BD$321:BD$322)*2204.622/1000</f>
        <v>2616.8488009293569</v>
      </c>
      <c r="BB97" s="55">
        <f>SUM('[11]Canada Rapeseed'!BD$323:BD$332,'[11]Canada Rapeseed'!BE$321:BE$322)*2204.622/1000</f>
        <v>2616.8398374484641</v>
      </c>
      <c r="BC97" s="55">
        <f>SUM('[11]Canada Rapeseed'!BE$323:BE$332,'[11]Canada Rapeseed'!BF$321:BF$322)*2204.622/1000</f>
        <v>2616.8221050512821</v>
      </c>
      <c r="BD97" s="55">
        <f>SUM('[11]Canada Rapeseed'!BF$323:BF$332,'[11]Canada Rapeseed'!BG$321:BG$322)*2204.622/1000</f>
        <v>2616.8262076627975</v>
      </c>
      <c r="BE97" s="55">
        <f>SUM('[11]Canada Rapeseed'!BG$323:BG$332,'[11]Canada Rapeseed'!BH$321:BH$322)*2204.622/1000</f>
        <v>2616.8264280067083</v>
      </c>
    </row>
    <row r="98" spans="1:57" x14ac:dyDescent="0.2">
      <c r="A98" s="49" t="s">
        <v>108</v>
      </c>
      <c r="B98" s="54">
        <f>SUM('[11]Canada Rapeseed'!D$339:D$348,'[11]Canada Rapeseed'!E$337:E$338)*2204.622/1000</f>
        <v>0</v>
      </c>
      <c r="C98" s="54">
        <f>SUM('[11]Canada Rapeseed'!E$339:E$348,'[11]Canada Rapeseed'!F$337:F$338)*2204.622/1000</f>
        <v>0</v>
      </c>
      <c r="D98" s="54">
        <f>SUM('[11]Canada Rapeseed'!F$339:F$348,'[11]Canada Rapeseed'!G$337:G$338)*2204.622/1000</f>
        <v>0</v>
      </c>
      <c r="E98" s="54">
        <f>SUM('[11]Canada Rapeseed'!G$339:G$348,'[11]Canada Rapeseed'!H$337:H$338)*2204.622/1000</f>
        <v>0</v>
      </c>
      <c r="F98" s="54">
        <f>SUM('[11]Canada Rapeseed'!H$339:H$348,'[11]Canada Rapeseed'!I$337:I$338)*2204.622/1000</f>
        <v>0</v>
      </c>
      <c r="G98" s="54">
        <f>SUM('[11]Canada Rapeseed'!I$339:I$348,'[11]Canada Rapeseed'!J$337:J$338)*2204.622/1000</f>
        <v>0</v>
      </c>
      <c r="H98" s="54">
        <f>SUM('[11]Canada Rapeseed'!J$339:J$348,'[11]Canada Rapeseed'!K$337:K$338)*2204.622/1000</f>
        <v>0</v>
      </c>
      <c r="I98" s="54">
        <f>SUM('[11]Canada Rapeseed'!K$339:K$348,'[11]Canada Rapeseed'!L$337:L$338)*2204.622/1000</f>
        <v>0</v>
      </c>
      <c r="J98" s="54">
        <f>SUM('[11]Canada Rapeseed'!L$339:L$348,'[11]Canada Rapeseed'!M$337:M$338)*2204.622/1000</f>
        <v>0</v>
      </c>
      <c r="K98" s="54">
        <f>SUM('[11]Canada Rapeseed'!M$339:M$348,'[11]Canada Rapeseed'!N$337:N$338)*2204.622/1000</f>
        <v>0</v>
      </c>
      <c r="L98" s="54">
        <f>SUM('[11]Canada Rapeseed'!N$339:N$348,'[11]Canada Rapeseed'!O$337:O$338)*2204.622/1000</f>
        <v>0</v>
      </c>
      <c r="M98" s="54">
        <f>SUM('[11]Canada Rapeseed'!O$339:O$348,'[11]Canada Rapeseed'!P$337:P$338)*2204.622/1000</f>
        <v>0</v>
      </c>
      <c r="N98" s="54">
        <f>SUM('[11]Canada Rapeseed'!P$339:P$348,'[11]Canada Rapeseed'!Q$337:Q$338)*2204.622/1000</f>
        <v>0</v>
      </c>
      <c r="O98" s="54">
        <f>SUM('[11]Canada Rapeseed'!Q$339:Q$348,'[11]Canada Rapeseed'!R$337:R$338)*2204.622/1000</f>
        <v>0</v>
      </c>
      <c r="P98" s="54">
        <f>SUM('[11]Canada Rapeseed'!R$339:R$348,'[11]Canada Rapeseed'!S$337:S$338)*2204.622/1000</f>
        <v>0</v>
      </c>
      <c r="Q98" s="54">
        <f>SUM('[11]Canada Rapeseed'!S$339:S$348,'[11]Canada Rapeseed'!T$337:T$338)*2204.622/1000</f>
        <v>0</v>
      </c>
      <c r="R98" s="54">
        <f>SUM('[11]Canada Rapeseed'!T$339:T$348,'[11]Canada Rapeseed'!U$337:U$338)*2204.622/1000</f>
        <v>0</v>
      </c>
      <c r="S98" s="54">
        <f>SUM('[11]Canada Rapeseed'!U$339:U$348,'[11]Canada Rapeseed'!V$337:V$338)*2204.622/1000</f>
        <v>0</v>
      </c>
      <c r="T98" s="54">
        <f>SUM('[11]Canada Rapeseed'!V$339:V$348,'[11]Canada Rapeseed'!W$337:W$338)*2204.622/1000</f>
        <v>0</v>
      </c>
      <c r="U98" s="54">
        <f>SUM('[11]Canada Rapeseed'!W$339:W$348,'[11]Canada Rapeseed'!X$337:X$338)*2204.622/1000</f>
        <v>0</v>
      </c>
      <c r="V98" s="54">
        <f>SUM('[11]Canada Rapeseed'!X$339:X$348,'[11]Canada Rapeseed'!Y$337:Y$338)*2204.622/1000</f>
        <v>0</v>
      </c>
      <c r="W98" s="54">
        <f>SUM('[11]Canada Rapeseed'!Y$339:Y$348,'[11]Canada Rapeseed'!Z$337:Z$338)*2204.622/1000</f>
        <v>0</v>
      </c>
      <c r="X98" s="54">
        <f>SUM('[11]Canada Rapeseed'!Z$339:Z$348,'[11]Canada Rapeseed'!AA$337:AA$338)*2204.622/1000</f>
        <v>0</v>
      </c>
      <c r="Y98" s="54">
        <f>SUM('[11]Canada Rapeseed'!AA$339:AA$348,'[11]Canada Rapeseed'!AB$337:AB$338)*2204.622/1000</f>
        <v>0</v>
      </c>
      <c r="Z98" s="54">
        <f>SUM('[11]Canada Rapeseed'!AB$339:AB$348,'[11]Canada Rapeseed'!AC$337:AC$338)*2204.622/1000</f>
        <v>0</v>
      </c>
      <c r="AA98" s="54">
        <f>SUM('[11]Canada Rapeseed'!AC$339:AC$348,'[11]Canada Rapeseed'!AD$337:AD$338)*2204.622/1000</f>
        <v>0</v>
      </c>
      <c r="AB98" s="54">
        <f>SUM('[11]Canada Rapeseed'!AD$339:AD$348,'[11]Canada Rapeseed'!AE$337:AE$338)*2204.622/1000</f>
        <v>0</v>
      </c>
      <c r="AC98" s="55">
        <f>SUM('[11]Canada Rapeseed'!AE$339:AE$348,'[11]Canada Rapeseed'!AF$337:AF$338)*2204.622/1000</f>
        <v>0</v>
      </c>
      <c r="AD98" s="55">
        <f>SUM('[11]Canada Rapeseed'!AF$339:AF$348,'[11]Canada Rapeseed'!AG$337:AG$338)*2204.622/1000</f>
        <v>0</v>
      </c>
      <c r="AE98" s="55">
        <f>SUM('[11]Canada Rapeseed'!AG$339:AG$348,'[11]Canada Rapeseed'!AH$337:AH$338)*2204.622/1000</f>
        <v>0</v>
      </c>
      <c r="AF98" s="55">
        <f>SUM('[11]Canada Rapeseed'!AH$339:AH$348,'[11]Canada Rapeseed'!AI$337:AI$338)*2204.622/1000</f>
        <v>1148.4344195791564</v>
      </c>
      <c r="AG98" s="55">
        <f>SUM('[11]Canada Rapeseed'!AI$339:AI$348,'[11]Canada Rapeseed'!AJ$337:AJ$338)*2204.622/1000</f>
        <v>2238.0550445012445</v>
      </c>
      <c r="AH98" s="55">
        <f>SUM('[11]Canada Rapeseed'!AJ$339:AJ$348,'[11]Canada Rapeseed'!AK$337:AK$338)*2204.622/1000</f>
        <v>2774.1223512215174</v>
      </c>
      <c r="AI98" s="55">
        <f>SUM('[11]Canada Rapeseed'!AK$339:AK$348,'[11]Canada Rapeseed'!AL$337:AL$338)*2204.622/1000</f>
        <v>2906.9803845542215</v>
      </c>
      <c r="AJ98" s="55">
        <f>SUM('[11]Canada Rapeseed'!AL$339:AL$348,'[11]Canada Rapeseed'!AM$337:AM$338)*2204.622/1000</f>
        <v>2998.7042798895473</v>
      </c>
      <c r="AK98" s="55">
        <f>SUM('[11]Canada Rapeseed'!AM$339:AM$348,'[11]Canada Rapeseed'!AN$337:AN$338)*2204.622/1000</f>
        <v>3081.81267457184</v>
      </c>
      <c r="AL98" s="55">
        <f>SUM('[11]Canada Rapeseed'!AN$339:AN$348,'[11]Canada Rapeseed'!AO$337:AO$338)*2204.622/1000</f>
        <v>3143.8060284602429</v>
      </c>
      <c r="AM98" s="55">
        <f>SUM('[11]Canada Rapeseed'!AO$339:AO$348,'[11]Canada Rapeseed'!AP$337:AP$338)*2204.622/1000</f>
        <v>3192.0003983916599</v>
      </c>
      <c r="AN98" s="55">
        <f>SUM('[11]Canada Rapeseed'!AP$339:AP$348,'[11]Canada Rapeseed'!AQ$337:AQ$338)*2204.622/1000</f>
        <v>3246.145109209152</v>
      </c>
      <c r="AO98" s="55">
        <f>SUM('[11]Canada Rapeseed'!AQ$339:AQ$348,'[11]Canada Rapeseed'!AR$337:AR$338)*2204.622/1000</f>
        <v>3300.9664952059793</v>
      </c>
      <c r="AP98" s="55">
        <f>SUM('[11]Canada Rapeseed'!AR$339:AR$348,'[11]Canada Rapeseed'!AS$337:AS$338)*2204.622/1000</f>
        <v>3334.3215909963819</v>
      </c>
      <c r="AQ98" s="55">
        <f>SUM('[11]Canada Rapeseed'!AS$339:AS$348,'[11]Canada Rapeseed'!AT$337:AT$338)*2204.622/1000</f>
        <v>3342.3699378290275</v>
      </c>
      <c r="AR98" s="55">
        <f>SUM('[11]Canada Rapeseed'!AT$339:AT$348,'[11]Canada Rapeseed'!AU$337:AU$338)*2204.622/1000</f>
        <v>3342.5439036240973</v>
      </c>
      <c r="AS98" s="55">
        <f>SUM('[11]Canada Rapeseed'!AU$339:AU$348,'[11]Canada Rapeseed'!AV$337:AV$338)*2204.622/1000</f>
        <v>3342.326258372691</v>
      </c>
      <c r="AT98" s="55">
        <f>SUM('[11]Canada Rapeseed'!AV$339:AV$348,'[11]Canada Rapeseed'!AW$337:AW$338)*2204.622/1000</f>
        <v>3342.4133666086063</v>
      </c>
      <c r="AU98" s="55">
        <f>SUM('[11]Canada Rapeseed'!AW$339:AW$348,'[11]Canada Rapeseed'!AX$337:AX$338)*2204.622/1000</f>
        <v>3342.4278428684652</v>
      </c>
      <c r="AV98" s="55">
        <f>SUM('[11]Canada Rapeseed'!AX$339:AX$348,'[11]Canada Rapeseed'!AY$337:AY$338)*2204.622/1000</f>
        <v>3342.3891559499198</v>
      </c>
      <c r="AW98" s="55">
        <f>SUM('[11]Canada Rapeseed'!AY$339:AY$348,'[11]Canada Rapeseed'!AZ$337:AZ$338)*2204.622/1000</f>
        <v>3351.416471668264</v>
      </c>
      <c r="AX98" s="55">
        <f>SUM('[11]Canada Rapeseed'!AZ$339:AZ$348,'[11]Canada Rapeseed'!BA$337:BA$338)*2204.622/1000</f>
        <v>3355.0870193833584</v>
      </c>
      <c r="AY98" s="55">
        <f>SUM('[11]Canada Rapeseed'!BA$339:BA$348,'[11]Canada Rapeseed'!BB$337:BB$338)*2204.622/1000</f>
        <v>3355.0807280570007</v>
      </c>
      <c r="AZ98" s="55">
        <f>SUM('[11]Canada Rapeseed'!BB$339:BB$348,'[11]Canada Rapeseed'!BC$337:BC$338)*2204.622/1000</f>
        <v>3355.085284175389</v>
      </c>
      <c r="BA98" s="55">
        <f>SUM('[11]Canada Rapeseed'!BC$339:BC$348,'[11]Canada Rapeseed'!BD$337:BD$338)*2204.622/1000</f>
        <v>3355.0843438719153</v>
      </c>
      <c r="BB98" s="55">
        <f>SUM('[11]Canada Rapeseed'!BD$339:BD$348,'[11]Canada Rapeseed'!BE$337:BE$338)*2204.622/1000</f>
        <v>3355.083452034768</v>
      </c>
      <c r="BC98" s="55">
        <f>SUM('[11]Canada Rapeseed'!BE$339:BE$348,'[11]Canada Rapeseed'!BF$337:BF$338)*2204.622/1000</f>
        <v>3355.084360027357</v>
      </c>
      <c r="BD98" s="55">
        <f>SUM('[11]Canada Rapeseed'!BF$339:BF$348,'[11]Canada Rapeseed'!BG$337:BG$338)*2204.622/1000</f>
        <v>3355.0840519780131</v>
      </c>
      <c r="BE98" s="55">
        <f>SUM('[11]Canada Rapeseed'!BG$339:BG$348,'[11]Canada Rapeseed'!BH$337:BH$338)*2204.622/1000</f>
        <v>3355.0840546705867</v>
      </c>
    </row>
    <row r="99" spans="1:57" x14ac:dyDescent="0.2">
      <c r="A99" s="49" t="s">
        <v>57</v>
      </c>
      <c r="B99" s="54">
        <f>SUM('[11]Canada Rapeseed'!D$371:D$380,'[11]Canada Rapeseed'!E$369:E$370)*2204.622/1000</f>
        <v>1296.5497300689231</v>
      </c>
      <c r="C99" s="54">
        <f>SUM('[11]Canada Rapeseed'!E$371:E$380,'[11]Canada Rapeseed'!F$369:F$370)*2204.622/1000</f>
        <v>779.21211403107679</v>
      </c>
      <c r="D99" s="54">
        <f>SUM('[11]Canada Rapeseed'!F$371:F$380,'[11]Canada Rapeseed'!G$369:G$370)*2204.622/1000</f>
        <v>994.56790072015383</v>
      </c>
      <c r="E99" s="54">
        <f>SUM('[11]Canada Rapeseed'!G$371:G$380,'[11]Canada Rapeseed'!H$369:H$370)*2204.622/1000</f>
        <v>831.08907431307659</v>
      </c>
      <c r="F99" s="54">
        <f>SUM('[11]Canada Rapeseed'!H$371:H$380,'[11]Canada Rapeseed'!I$369:I$370)*2204.622/1000</f>
        <v>878.92699750476913</v>
      </c>
      <c r="G99" s="54">
        <f>SUM('[11]Canada Rapeseed'!I$371:I$380,'[11]Canada Rapeseed'!J$369:J$370)*2204.622/1000</f>
        <v>1039.636140334615</v>
      </c>
      <c r="H99" s="54">
        <f>SUM('[11]Canada Rapeseed'!J$371:J$380,'[11]Canada Rapeseed'!K$369:K$370)*2204.622/1000</f>
        <v>1039.1580460076952</v>
      </c>
      <c r="I99" s="54">
        <f>SUM('[11]Canada Rapeseed'!K$371:K$380,'[11]Canada Rapeseed'!L$369:L$370)*2204.622/1000</f>
        <v>923.61913267610225</v>
      </c>
      <c r="J99" s="54">
        <f>SUM('[11]Canada Rapeseed'!L$371:L$380,'[11]Canada Rapeseed'!M$369:M$370)*2204.622/1000</f>
        <v>841.76372413396518</v>
      </c>
      <c r="K99" s="54">
        <f>SUM('[11]Canada Rapeseed'!M$371:M$380,'[11]Canada Rapeseed'!N$369:N$370)*2204.622/1000</f>
        <v>926.39123726746163</v>
      </c>
      <c r="L99" s="54">
        <f>SUM('[11]Canada Rapeseed'!N$371:N$380,'[11]Canada Rapeseed'!O$369:O$370)*2204.622/1000</f>
        <v>1019.6581196469102</v>
      </c>
      <c r="M99" s="54">
        <f>SUM('[11]Canada Rapeseed'!O$371:O$380,'[11]Canada Rapeseed'!P$369:P$370)*2204.622/1000</f>
        <v>1019.8276506694663</v>
      </c>
      <c r="N99" s="54">
        <f>SUM('[11]Canada Rapeseed'!P$371:P$380,'[11]Canada Rapeseed'!Q$369:Q$370)*2204.622/1000</f>
        <v>1025.8617639999861</v>
      </c>
      <c r="O99" s="54">
        <f>SUM('[11]Canada Rapeseed'!Q$371:Q$380,'[11]Canada Rapeseed'!R$369:R$370)*2204.622/1000</f>
        <v>962.22084677517159</v>
      </c>
      <c r="P99" s="54">
        <f>SUM('[11]Canada Rapeseed'!R$371:R$380,'[11]Canada Rapeseed'!S$369:S$370)*2204.622/1000</f>
        <v>1038.8001820982358</v>
      </c>
      <c r="Q99" s="54">
        <f>SUM('[11]Canada Rapeseed'!S$371:S$380,'[11]Canada Rapeseed'!T$369:T$370)*2204.622/1000</f>
        <v>993.58528967164352</v>
      </c>
      <c r="R99" s="54">
        <f>SUM('[11]Canada Rapeseed'!T$371:T$380,'[11]Canada Rapeseed'!U$369:U$370)*2204.622/1000</f>
        <v>1233.6038650395665</v>
      </c>
      <c r="S99" s="54">
        <f>SUM('[11]Canada Rapeseed'!U$371:U$380,'[11]Canada Rapeseed'!V$369:V$370)*2204.622/1000</f>
        <v>1332.9721331623891</v>
      </c>
      <c r="T99" s="54">
        <f>SUM('[11]Canada Rapeseed'!V$371:V$380,'[11]Canada Rapeseed'!W$369:W$370)*2204.622/1000</f>
        <v>1491.5552098262781</v>
      </c>
      <c r="U99" s="54">
        <f>SUM('[11]Canada Rapeseed'!W$371:W$380,'[11]Canada Rapeseed'!X$369:X$370)*2204.622/1000</f>
        <v>1347.9422134140059</v>
      </c>
      <c r="V99" s="54">
        <f>SUM('[11]Canada Rapeseed'!X$371:X$380,'[11]Canada Rapeseed'!Y$369:Y$370)*2204.622/1000</f>
        <v>1527.7569043507253</v>
      </c>
      <c r="W99" s="54">
        <f>SUM('[11]Canada Rapeseed'!Y$371:Y$380,'[11]Canada Rapeseed'!Z$369:Z$370)*2204.622/1000</f>
        <v>1631.3690984842274</v>
      </c>
      <c r="X99" s="54">
        <f>SUM('[11]Canada Rapeseed'!Z$371:Z$380,'[11]Canada Rapeseed'!AA$369:AA$370)*2204.622/1000</f>
        <v>1500.0497627574582</v>
      </c>
      <c r="Y99" s="54">
        <f>SUM('[11]Canada Rapeseed'!AA$371:AA$380,'[11]Canada Rapeseed'!AB$369:AB$370)*2204.622/1000</f>
        <v>1656.8354821979997</v>
      </c>
      <c r="Z99" s="54">
        <f>SUM('[11]Canada Rapeseed'!AB$371:AB$380,'[11]Canada Rapeseed'!AC$369:AC$370)*2204.622/1000</f>
        <v>1658.9671606093304</v>
      </c>
      <c r="AA99" s="54">
        <f>SUM('[11]Canada Rapeseed'!AC$371:AC$380,'[11]Canada Rapeseed'!AD$369:AD$370)*2204.622/1000</f>
        <v>1740.7535773386719</v>
      </c>
      <c r="AB99" s="54">
        <f>SUM('[11]Canada Rapeseed'!AD$371:AD$380,'[11]Canada Rapeseed'!AE$369:AE$370)*2204.622/1000</f>
        <v>1659.9819728090927</v>
      </c>
      <c r="AC99" s="55">
        <f>SUM('[11]Canada Rapeseed'!AE$371:AE$380,'[11]Canada Rapeseed'!AF$369:AF$370)*2204.622/1000</f>
        <v>1739.5569125330383</v>
      </c>
      <c r="AD99" s="55">
        <f>SUM('[11]Canada Rapeseed'!AF$371:AF$380,'[11]Canada Rapeseed'!AG$369:AG$370)*2204.622/1000</f>
        <v>972.22169699244728</v>
      </c>
      <c r="AE99" s="55">
        <f>SUM('[11]Canada Rapeseed'!AG$371:AG$380,'[11]Canada Rapeseed'!AH$369:AH$370)*2204.622/1000</f>
        <v>1550.4698537141805</v>
      </c>
      <c r="AF99" s="55">
        <f>SUM('[11]Canada Rapeseed'!AH$371:AH$380,'[11]Canada Rapeseed'!AI$369:AI$370)*2204.622/1000</f>
        <v>1986.2007621408084</v>
      </c>
      <c r="AG99" s="55">
        <f>SUM('[11]Canada Rapeseed'!AI$371:AI$380,'[11]Canada Rapeseed'!AJ$369:AJ$370)*2204.622/1000</f>
        <v>3624.0755017870233</v>
      </c>
      <c r="AH99" s="55">
        <f>SUM('[11]Canada Rapeseed'!AJ$371:AJ$380,'[11]Canada Rapeseed'!AK$369:AK$370)*2204.622/1000</f>
        <v>4225.5836135301524</v>
      </c>
      <c r="AI99" s="55">
        <f>SUM('[11]Canada Rapeseed'!AK$371:AK$380,'[11]Canada Rapeseed'!AL$369:AL$370)*2204.622/1000</f>
        <v>4337.643835531243</v>
      </c>
      <c r="AJ99" s="55">
        <f>SUM('[11]Canada Rapeseed'!AL$371:AL$380,'[11]Canada Rapeseed'!AM$369:AM$370)*2204.622/1000</f>
        <v>4297.0669223026689</v>
      </c>
      <c r="AK99" s="55">
        <f>SUM('[11]Canada Rapeseed'!AM$371:AM$380,'[11]Canada Rapeseed'!AN$369:AN$370)*2204.622/1000</f>
        <v>3730.4383642611842</v>
      </c>
      <c r="AL99" s="55">
        <f>SUM('[11]Canada Rapeseed'!AN$371:AN$380,'[11]Canada Rapeseed'!AO$369:AO$370)*2204.622/1000</f>
        <v>3138.1018940509603</v>
      </c>
      <c r="AM99" s="55">
        <f>SUM('[11]Canada Rapeseed'!AO$371:AO$380,'[11]Canada Rapeseed'!AP$369:AP$370)*2204.622/1000</f>
        <v>3095.7127354168065</v>
      </c>
      <c r="AN99" s="55">
        <f>SUM('[11]Canada Rapeseed'!AP$371:AP$380,'[11]Canada Rapeseed'!AQ$369:AQ$370)*2204.622/1000</f>
        <v>3236.1274808904031</v>
      </c>
      <c r="AO99" s="55">
        <f>SUM('[11]Canada Rapeseed'!AQ$371:AQ$380,'[11]Canada Rapeseed'!AR$369:AR$370)*2204.622/1000</f>
        <v>3198.5484266994258</v>
      </c>
      <c r="AP99" s="55">
        <f>SUM('[11]Canada Rapeseed'!AR$371:AR$380,'[11]Canada Rapeseed'!AS$369:AS$370)*2204.622/1000</f>
        <v>3408.7075552620481</v>
      </c>
      <c r="AQ99" s="55">
        <f>SUM('[11]Canada Rapeseed'!AS$371:AS$380,'[11]Canada Rapeseed'!AT$369:AT$370)*2204.622/1000</f>
        <v>3577.7274761683543</v>
      </c>
      <c r="AR99" s="55">
        <f>SUM('[11]Canada Rapeseed'!AT$371:AT$380,'[11]Canada Rapeseed'!AU$369:AU$370)*2204.622/1000</f>
        <v>3576.5604113021664</v>
      </c>
      <c r="AS99" s="55">
        <f>SUM('[11]Canada Rapeseed'!AU$371:AU$380,'[11]Canada Rapeseed'!AV$369:AV$370)*2204.622/1000</f>
        <v>3801.896307740833</v>
      </c>
      <c r="AT99" s="55">
        <f>SUM('[11]Canada Rapeseed'!AV$371:AV$380,'[11]Canada Rapeseed'!AW$369:AW$370)*2204.622/1000</f>
        <v>4070.366170763255</v>
      </c>
      <c r="AU99" s="55">
        <f>SUM('[11]Canada Rapeseed'!AW$371:AW$380,'[11]Canada Rapeseed'!AX$369:AX$370)*2204.622/1000</f>
        <v>4359.5231264930244</v>
      </c>
      <c r="AV99" s="55">
        <f>SUM('[11]Canada Rapeseed'!AX$371:AX$380,'[11]Canada Rapeseed'!AY$369:AY$370)*2204.622/1000</f>
        <v>4652.9495057779823</v>
      </c>
      <c r="AW99" s="55">
        <f>SUM('[11]Canada Rapeseed'!AY$371:AY$380,'[11]Canada Rapeseed'!AZ$369:AZ$370)*2204.622/1000</f>
        <v>5074.8761783913942</v>
      </c>
      <c r="AX99" s="55">
        <f>SUM('[11]Canada Rapeseed'!AZ$371:AZ$380,'[11]Canada Rapeseed'!BA$369:BA$370)*2204.622/1000</f>
        <v>5754.7958373811689</v>
      </c>
      <c r="AY99" s="55">
        <f>SUM('[11]Canada Rapeseed'!BA$371:BA$380,'[11]Canada Rapeseed'!BB$369:BB$370)*2204.622/1000</f>
        <v>5938.9538349926106</v>
      </c>
      <c r="AZ99" s="55">
        <f>SUM('[11]Canada Rapeseed'!BB$371:BB$380,'[11]Canada Rapeseed'!BC$369:BC$370)*2204.622/1000</f>
        <v>6427.1969287042584</v>
      </c>
      <c r="BA99" s="55">
        <f>SUM('[11]Canada Rapeseed'!BC$371:BC$380,'[11]Canada Rapeseed'!BD$369:BD$370)*2204.622/1000</f>
        <v>6555.3395282687752</v>
      </c>
      <c r="BB99" s="55">
        <f>SUM('[11]Canada Rapeseed'!BD$371:BD$380,'[11]Canada Rapeseed'!BE$369:BE$370)*2204.622/1000</f>
        <v>7075.9074846439516</v>
      </c>
      <c r="BC99" s="55">
        <f>SUM('[11]Canada Rapeseed'!BE$371:BE$380,'[11]Canada Rapeseed'!BF$369:BF$370)*2204.622/1000</f>
        <v>7541.1814939058568</v>
      </c>
      <c r="BD99" s="55">
        <f>SUM('[11]Canada Rapeseed'!BF$371:BF$380,'[11]Canada Rapeseed'!BG$369:BG$370)*2204.622/1000</f>
        <v>7694.2516416908993</v>
      </c>
      <c r="BE99" s="55">
        <f>SUM('[11]Canada Rapeseed'!BG$371:BG$380,'[11]Canada Rapeseed'!BH$369:BH$370)*2204.622/1000</f>
        <v>8168.0016028959317</v>
      </c>
    </row>
    <row r="100" spans="1:57" hidden="1" x14ac:dyDescent="0.2">
      <c r="A100" s="49" t="s">
        <v>101</v>
      </c>
      <c r="B100" s="54">
        <f>SUM('[11]Canada Rapeseed'!C$387:C$396,'[11]Canada Rapeseed'!D$385:D$386)*2204.622/1000</f>
        <v>1156.2453747889906</v>
      </c>
      <c r="C100" s="54">
        <f>SUM('[11]Canada Rapeseed'!D$387:D$396,'[11]Canada Rapeseed'!E$385:E$386)*2204.622/1000</f>
        <v>1400.0034584283285</v>
      </c>
      <c r="D100" s="54">
        <f>SUM('[11]Canada Rapeseed'!E$387:E$396,'[11]Canada Rapeseed'!F$385:F$386)*2204.622/1000</f>
        <v>1339.2110370345122</v>
      </c>
      <c r="E100" s="54">
        <f>SUM('[11]Canada Rapeseed'!F$387:F$396,'[11]Canada Rapeseed'!G$385:G$386)*2204.622/1000</f>
        <v>1094.8306001572034</v>
      </c>
      <c r="F100" s="54">
        <f>SUM('[11]Canada Rapeseed'!G$387:G$396,'[11]Canada Rapeseed'!H$385:H$386)*2204.622/1000</f>
        <v>1198.2286202444939</v>
      </c>
      <c r="G100" s="54">
        <f>SUM('[11]Canada Rapeseed'!H$387:H$396,'[11]Canada Rapeseed'!I$385:I$386)*2204.622/1000</f>
        <v>1107.3250827558804</v>
      </c>
      <c r="H100" s="54">
        <f>SUM('[11]Canada Rapeseed'!I$387:I$396,'[11]Canada Rapeseed'!J$385:J$386)*2204.622/1000</f>
        <v>1123.7004834992345</v>
      </c>
      <c r="I100" s="54">
        <f>SUM('[11]Canada Rapeseed'!J$387:J$396,'[11]Canada Rapeseed'!K$385:K$386)*2204.622/1000</f>
        <v>1171.6760772506436</v>
      </c>
      <c r="J100" s="54">
        <f>SUM('[11]Canada Rapeseed'!K$387:K$396,'[11]Canada Rapeseed'!L$385:L$386)*2204.622/1000</f>
        <v>1097.4618172474729</v>
      </c>
      <c r="K100" s="54">
        <f>SUM('[11]Canada Rapeseed'!L$387:L$396,'[11]Canada Rapeseed'!M$385:M$386)*2204.622/1000</f>
        <v>983.65625780368907</v>
      </c>
      <c r="L100" s="54">
        <f>SUM('[11]Canada Rapeseed'!M$387:M$396,'[11]Canada Rapeseed'!N$385:N$386)*2204.622/1000</f>
        <v>949.45822985354459</v>
      </c>
      <c r="M100" s="54">
        <f>SUM('[11]Canada Rapeseed'!N$387:N$396,'[11]Canada Rapeseed'!O$385:O$386)*2204.622/1000</f>
        <v>855.33041034381267</v>
      </c>
      <c r="N100" s="54">
        <f>SUM('[11]Canada Rapeseed'!O$387:O$396,'[11]Canada Rapeseed'!P$385:P$386)*2204.622/1000</f>
        <v>948.10770987658191</v>
      </c>
      <c r="O100" s="54">
        <f>SUM('[11]Canada Rapeseed'!P$387:P$396,'[11]Canada Rapeseed'!Q$385:Q$386)*2204.622/1000</f>
        <v>904.3272214487622</v>
      </c>
      <c r="P100" s="54">
        <f>SUM('[11]Canada Rapeseed'!Q$387:Q$396,'[11]Canada Rapeseed'!R$385:R$386)*2204.622/1000</f>
        <v>840.77805046093385</v>
      </c>
      <c r="Q100" s="54">
        <f>SUM('[11]Canada Rapeseed'!R$387:R$396,'[11]Canada Rapeseed'!S$385:S$386)*2204.622/1000</f>
        <v>921.15476621851724</v>
      </c>
      <c r="R100" s="54">
        <f>SUM('[11]Canada Rapeseed'!S$387:S$396,'[11]Canada Rapeseed'!T$385:T$386)*2204.622/1000</f>
        <v>1012.4161596724367</v>
      </c>
      <c r="S100" s="54">
        <f>SUM('[11]Canada Rapeseed'!T$387:T$396,'[11]Canada Rapeseed'!U$385:U$386)*2204.622/1000</f>
        <v>1053.2747498787953</v>
      </c>
      <c r="T100" s="54">
        <f>SUM('[11]Canada Rapeseed'!U$387:U$396,'[11]Canada Rapeseed'!V$385:V$386)*2204.622/1000</f>
        <v>1080.8924621854937</v>
      </c>
      <c r="U100" s="54">
        <f>SUM('[11]Canada Rapeseed'!V$387:V$396,'[11]Canada Rapeseed'!W$385:W$386)*2204.622/1000</f>
        <v>1175.9916930837953</v>
      </c>
      <c r="V100" s="54">
        <f>SUM('[11]Canada Rapeseed'!W$387:W$396,'[11]Canada Rapeseed'!X$385:X$386)*2204.622/1000</f>
        <v>1256.1658673742786</v>
      </c>
      <c r="W100" s="54">
        <f>SUM('[11]Canada Rapeseed'!X$387:X$396,'[11]Canada Rapeseed'!Y$385:Y$386)*2204.622/1000</f>
        <v>1289.2694748214171</v>
      </c>
      <c r="X100" s="54">
        <f>SUM('[11]Canada Rapeseed'!Y$387:Y$396,'[11]Canada Rapeseed'!Z$385:Z$386)*2204.622/1000</f>
        <v>1386.4934747559548</v>
      </c>
      <c r="Y100" s="54">
        <f>SUM('[11]Canada Rapeseed'!Z$387:Z$396,'[11]Canada Rapeseed'!AA$385:AA$386)*2204.622/1000</f>
        <v>1436.441824849798</v>
      </c>
      <c r="Z100" s="54">
        <f>SUM('[11]Canada Rapeseed'!AA$387:AA$396,'[11]Canada Rapeseed'!AB$385:AB$386)*2204.622/1000</f>
        <v>1424.1209146340454</v>
      </c>
      <c r="AA100" s="54">
        <f>SUM('[11]Canada Rapeseed'!AB$387:AB$396,'[11]Canada Rapeseed'!AC$385:AC$386)*2204.622/1000</f>
        <v>1463.8906646862079</v>
      </c>
      <c r="AB100" s="54">
        <f>SUM('[11]Canada Rapeseed'!AC$387:AC$396,'[11]Canada Rapeseed'!AD$385:AD$386)*2204.622/1000</f>
        <v>1495.8063230920841</v>
      </c>
      <c r="AC100" s="55">
        <f>SUM('[11]Canada Rapeseed'!AD$387:AD$396,'[11]Canada Rapeseed'!AE$385:AE$386)*2204.622/1000</f>
        <v>1531.4237859566404</v>
      </c>
      <c r="AD100" s="55">
        <f>SUM('[11]Canada Rapeseed'!AE$387:AE$396,'[11]Canada Rapeseed'!AF$385:AF$386)*2204.622/1000</f>
        <v>1569.2959659848389</v>
      </c>
      <c r="AE100" s="55">
        <f>SUM('[11]Canada Rapeseed'!AF$387:AF$396,'[11]Canada Rapeseed'!AG$385:AG$386)*2204.622/1000</f>
        <v>1609.5461623430115</v>
      </c>
      <c r="AF100" s="55">
        <f>SUM('[11]Canada Rapeseed'!AG$387:AG$396,'[11]Canada Rapeseed'!AH$385:AH$386)*2204.622/1000</f>
        <v>1543.1633556402919</v>
      </c>
      <c r="AG100" s="55">
        <f>SUM('[11]Canada Rapeseed'!AH$387:AH$396,'[11]Canada Rapeseed'!AI$385:AI$386)*2204.622/1000</f>
        <v>1687.8327360909086</v>
      </c>
      <c r="AH100" s="55">
        <f>SUM('[11]Canada Rapeseed'!AI$387:AI$396,'[11]Canada Rapeseed'!AJ$385:AJ$386)*2204.622/1000</f>
        <v>1617.3859568015978</v>
      </c>
      <c r="AI100" s="55">
        <f>SUM('[11]Canada Rapeseed'!AJ$387:AJ$396,'[11]Canada Rapeseed'!AK$385:AK$386)*2204.622/1000</f>
        <v>1627.3758512480226</v>
      </c>
      <c r="AJ100" s="55">
        <f>SUM('[11]Canada Rapeseed'!AK$387:AK$396,'[11]Canada Rapeseed'!AL$385:AL$386)*2204.622/1000</f>
        <v>1694.8936848697338</v>
      </c>
      <c r="AK100" s="55">
        <f>SUM('[11]Canada Rapeseed'!AL$387:AL$396,'[11]Canada Rapeseed'!AM$385:AM$386)*2204.622/1000</f>
        <v>1667.281851332905</v>
      </c>
      <c r="AL100" s="55">
        <f>SUM('[11]Canada Rapeseed'!AM$387:AM$396,'[11]Canada Rapeseed'!AN$385:AN$386)*2204.622/1000</f>
        <v>1722.7418957792513</v>
      </c>
      <c r="AM100" s="55">
        <f>SUM('[11]Canada Rapeseed'!AN$387:AN$396,'[11]Canada Rapeseed'!AO$385:AO$386)*2204.622/1000</f>
        <v>1768.0089612790923</v>
      </c>
      <c r="AN100" s="55">
        <f>SUM('[11]Canada Rapeseed'!AO$387:AO$396,'[11]Canada Rapeseed'!AP$385:AP$386)*2204.622/1000</f>
        <v>1799.0516570742761</v>
      </c>
      <c r="AO100" s="55">
        <f>SUM('[11]Canada Rapeseed'!AP$387:AP$396,'[11]Canada Rapeseed'!AQ$385:AQ$386)*2204.622/1000</f>
        <v>1827.429460898996</v>
      </c>
      <c r="AP100" s="55">
        <f>SUM('[11]Canada Rapeseed'!AQ$387:AQ$396,'[11]Canada Rapeseed'!AR$385:AR$386)*2204.622/1000</f>
        <v>1851.1272535290548</v>
      </c>
      <c r="AQ100" s="55">
        <f>SUM('[11]Canada Rapeseed'!AR$387:AR$396,'[11]Canada Rapeseed'!AS$385:AS$386)*2204.622/1000</f>
        <v>1881.0648736150433</v>
      </c>
      <c r="AR100" s="55">
        <f>SUM('[11]Canada Rapeseed'!AS$387:AS$396,'[11]Canada Rapeseed'!AT$385:AT$386)*2204.622/1000</f>
        <v>1893.0150804649966</v>
      </c>
      <c r="AS100" s="55">
        <f>SUM('[11]Canada Rapeseed'!AT$387:AT$396,'[11]Canada Rapeseed'!AU$385:AU$386)*2204.622/1000</f>
        <v>1919.9141780229343</v>
      </c>
      <c r="AT100" s="55">
        <f>SUM('[11]Canada Rapeseed'!AU$387:AU$396,'[11]Canada Rapeseed'!AV$385:AV$386)*2204.622/1000</f>
        <v>1947.6778741493433</v>
      </c>
      <c r="AU100" s="55">
        <f>SUM('[11]Canada Rapeseed'!AV$387:AV$396,'[11]Canada Rapeseed'!AW$385:AW$386)*2204.622/1000</f>
        <v>1971.950159251372</v>
      </c>
      <c r="AV100" s="55">
        <f>SUM('[11]Canada Rapeseed'!AW$387:AW$396,'[11]Canada Rapeseed'!AX$385:AX$386)*2204.622/1000</f>
        <v>1996.9084575217064</v>
      </c>
      <c r="AW100" s="55">
        <f>SUM('[11]Canada Rapeseed'!AX$387:AX$396,'[11]Canada Rapeseed'!AY$385:AY$386)*2204.622/1000</f>
        <v>2021.8534291216361</v>
      </c>
      <c r="AX100" s="55">
        <f>SUM('[11]Canada Rapeseed'!AY$387:AY$396,'[11]Canada Rapeseed'!AZ$385:AZ$386)*2204.622/1000</f>
        <v>2045.6252672600419</v>
      </c>
      <c r="AY100" s="55">
        <f>SUM('[11]Canada Rapeseed'!AZ$387:AZ$396,'[11]Canada Rapeseed'!BA$385:BA$386)*2204.622/1000</f>
        <v>2069.6835569711752</v>
      </c>
      <c r="AZ100" s="55">
        <f>SUM('[11]Canada Rapeseed'!BA$387:BA$396,'[11]Canada Rapeseed'!BB$385:BB$386)*2204.622/1000</f>
        <v>2097.1928899222075</v>
      </c>
      <c r="BA100" s="55">
        <f>SUM('[11]Canada Rapeseed'!BB$387:BB$396,'[11]Canada Rapeseed'!BC$385:BC$386)*2204.622/1000</f>
        <v>2124.8095941565139</v>
      </c>
      <c r="BB100" s="55">
        <f>SUM('[11]Canada Rapeseed'!BC$387:BC$396,'[11]Canada Rapeseed'!BD$385:BD$386)*2204.622/1000</f>
        <v>2153.9845733231259</v>
      </c>
      <c r="BC100" s="55">
        <f>SUM('[11]Canada Rapeseed'!BD$387:BD$396,'[11]Canada Rapeseed'!BE$385:BE$386)*2204.622/1000</f>
        <v>2183.5715569555077</v>
      </c>
      <c r="BD100" s="55">
        <f>SUM('[11]Canada Rapeseed'!BE$387:BE$396,'[11]Canada Rapeseed'!BF$385:BF$386)*2204.622/1000</f>
        <v>2214.1629156852632</v>
      </c>
      <c r="BE100" s="55">
        <f>SUM('[11]Canada Rapeseed'!BF$387:BF$396,'[11]Canada Rapeseed'!BG$385:BG$386)*2204.622/1000</f>
        <v>2244.9288925949604</v>
      </c>
    </row>
    <row r="101" spans="1:57" hidden="1" x14ac:dyDescent="0.2">
      <c r="A101" s="49" t="s">
        <v>102</v>
      </c>
      <c r="B101" s="54">
        <f>SUM('[11]Canada Rapeseed'!D$403:D$412,'[11]Canada Rapeseed'!E$401:E$402)*2204.622/1000</f>
        <v>-103.45372835940576</v>
      </c>
      <c r="C101" s="54">
        <f>SUM('[11]Canada Rapeseed'!E$403:E$412,'[11]Canada Rapeseed'!F$401:F$402)*2204.622/1000</f>
        <v>-559.99892300343538</v>
      </c>
      <c r="D101" s="54">
        <f>SUM('[11]Canada Rapeseed'!F$403:F$412,'[11]Canada Rapeseed'!G$401:G$402)*2204.622/1000</f>
        <v>-100.26269943704943</v>
      </c>
      <c r="E101" s="54">
        <f>SUM('[11]Canada Rapeseed'!G$403:G$412,'[11]Canada Rapeseed'!H$401:H$402)*2204.622/1000</f>
        <v>-367.13954593141744</v>
      </c>
      <c r="F101" s="54">
        <f>SUM('[11]Canada Rapeseed'!H$403:H$412,'[11]Canada Rapeseed'!I$401:I$402)*2204.622/1000</f>
        <v>-228.39808525111116</v>
      </c>
      <c r="G101" s="54">
        <f>SUM('[11]Canada Rapeseed'!I$403:I$412,'[11]Canada Rapeseed'!J$401:J$402)*2204.622/1000</f>
        <v>-84.064343164619359</v>
      </c>
      <c r="H101" s="54">
        <f>SUM('[11]Canada Rapeseed'!J$403:J$412,'[11]Canada Rapeseed'!K$401:K$402)*2204.622/1000</f>
        <v>-132.51803124294815</v>
      </c>
      <c r="I101" s="54">
        <f>SUM('[11]Canada Rapeseed'!K$403:K$412,'[11]Canada Rapeseed'!L$401:L$402)*2204.622/1000</f>
        <v>-173.84268457137065</v>
      </c>
      <c r="J101" s="54">
        <f>SUM('[11]Canada Rapeseed'!L$403:L$412,'[11]Canada Rapeseed'!M$401:M$402)*2204.622/1000</f>
        <v>-141.89253366972375</v>
      </c>
      <c r="K101" s="54">
        <f>SUM('[11]Canada Rapeseed'!M$403:M$412,'[11]Canada Rapeseed'!N$401:N$402)*2204.622/1000</f>
        <v>-23.066992586083103</v>
      </c>
      <c r="L101" s="54">
        <f>SUM('[11]Canada Rapeseed'!N$403:N$412,'[11]Canada Rapeseed'!O$401:O$402)*2204.622/1000</f>
        <v>164.32770930309778</v>
      </c>
      <c r="M101" s="54">
        <f>SUM('[11]Canada Rapeseed'!O$403:O$412,'[11]Canada Rapeseed'!P$401:P$402)*2204.622/1000</f>
        <v>71.719940792884188</v>
      </c>
      <c r="N101" s="54">
        <f>SUM('[11]Canada Rapeseed'!P$403:P$412,'[11]Canada Rapeseed'!Q$401:Q$402)*2204.622/1000</f>
        <v>121.53454255122405</v>
      </c>
      <c r="O101" s="54">
        <f>SUM('[11]Canada Rapeseed'!Q$403:Q$412,'[11]Canada Rapeseed'!R$401:R$402)*2204.622/1000</f>
        <v>121.44279631423767</v>
      </c>
      <c r="P101" s="54">
        <f>SUM('[11]Canada Rapeseed'!R$403:R$412,'[11]Canada Rapeseed'!S$401:S$402)*2204.622/1000</f>
        <v>117.64541587971877</v>
      </c>
      <c r="Q101" s="54">
        <f>SUM('[11]Canada Rapeseed'!S$403:S$412,'[11]Canada Rapeseed'!T$401:T$402)*2204.622/1000</f>
        <v>-18.830870000793286</v>
      </c>
      <c r="R101" s="54">
        <f>SUM('[11]Canada Rapeseed'!T$403:T$412,'[11]Canada Rapeseed'!U$401:U$402)*2204.622/1000</f>
        <v>180.3291151607711</v>
      </c>
      <c r="S101" s="54">
        <f>SUM('[11]Canada Rapeseed'!U$403:U$412,'[11]Canada Rapeseed'!V$401:V$402)*2204.622/1000</f>
        <v>252.07967097689576</v>
      </c>
      <c r="T101" s="54">
        <f>SUM('[11]Canada Rapeseed'!V$403:V$412,'[11]Canada Rapeseed'!W$401:W$402)*2204.622/1000</f>
        <v>315.56351674248259</v>
      </c>
      <c r="U101" s="54">
        <f>SUM('[11]Canada Rapeseed'!W$403:W$412,'[11]Canada Rapeseed'!X$401:X$402)*2204.622/1000</f>
        <v>91.776346039727528</v>
      </c>
      <c r="V101" s="54">
        <f>SUM('[11]Canada Rapeseed'!X$403:X$412,'[11]Canada Rapeseed'!Y$401:Y$402)*2204.622/1000</f>
        <v>238.48742952930832</v>
      </c>
      <c r="W101" s="54">
        <f>SUM('[11]Canada Rapeseed'!Y$403:Y$412,'[11]Canada Rapeseed'!Z$401:Z$402)*2204.622/1000</f>
        <v>244.8756237282725</v>
      </c>
      <c r="X101" s="54">
        <f>SUM('[11]Canada Rapeseed'!Z$403:Z$412,'[11]Canada Rapeseed'!AA$401:AA$402)*2204.622/1000</f>
        <v>63.607937907660578</v>
      </c>
      <c r="Y101" s="54">
        <f>SUM('[11]Canada Rapeseed'!AA$403:AA$412,'[11]Canada Rapeseed'!AB$401:AB$402)*2204.622/1000</f>
        <v>232.71456756395438</v>
      </c>
      <c r="Z101" s="54">
        <f>SUM('[11]Canada Rapeseed'!AB$403:AB$412,'[11]Canada Rapeseed'!AC$401:AC$402)*2204.622/1000</f>
        <v>195.07649592312265</v>
      </c>
      <c r="AA101" s="54">
        <f>SUM('[11]Canada Rapeseed'!AC$403:AC$412,'[11]Canada Rapeseed'!AD$401:AD$402)*2204.622/1000</f>
        <v>244.94725424658748</v>
      </c>
      <c r="AB101" s="54">
        <f>SUM('[11]Canada Rapeseed'!AD$403:AD$412,'[11]Canada Rapeseed'!AE$401:AE$402)*2204.622/1000</f>
        <v>128.55818685245265</v>
      </c>
      <c r="AC101" s="55">
        <f>SUM('[11]Canada Rapeseed'!AE$403:AE$412,'[11]Canada Rapeseed'!AF$401:AF$402)*2204.622/1000</f>
        <v>170.26094654819957</v>
      </c>
      <c r="AD101" s="55">
        <f>SUM('[11]Canada Rapeseed'!AF$403:AF$412,'[11]Canada Rapeseed'!AG$401:AG$402)*2204.622/1000</f>
        <v>-637.32446535056454</v>
      </c>
      <c r="AE101" s="55">
        <f>SUM('[11]Canada Rapeseed'!AG$403:AG$412,'[11]Canada Rapeseed'!AH$401:AH$402)*2204.622/1000</f>
        <v>7.306498073888573</v>
      </c>
      <c r="AF101" s="55">
        <f>SUM('[11]Canada Rapeseed'!AH$403:AH$412,'[11]Canada Rapeseed'!AI$401:AI$402)*2204.622/1000</f>
        <v>298.36802604989981</v>
      </c>
      <c r="AG101" s="55">
        <f>SUM('[11]Canada Rapeseed'!AI$403:AI$412,'[11]Canada Rapeseed'!AJ$401:AJ$402)*2204.622/1000</f>
        <v>2006.6895449854264</v>
      </c>
      <c r="AH101" s="55">
        <f>SUM('[11]Canada Rapeseed'!AJ$403:AJ$412,'[11]Canada Rapeseed'!AK$401:AK$402)*2204.622/1000</f>
        <v>2598.2077622821307</v>
      </c>
      <c r="AI101" s="55">
        <f>SUM('[11]Canada Rapeseed'!AK$403:AK$412,'[11]Canada Rapeseed'!AL$401:AL$402)*2204.622/1000</f>
        <v>2642.750150661509</v>
      </c>
      <c r="AJ101" s="55">
        <f>SUM('[11]Canada Rapeseed'!AL$403:AL$412,'[11]Canada Rapeseed'!AM$401:AM$402)*2204.622/1000</f>
        <v>2629.7850709697645</v>
      </c>
      <c r="AK101" s="55">
        <f>SUM('[11]Canada Rapeseed'!AM$403:AM$412,'[11]Canada Rapeseed'!AN$401:AN$402)*2204.622/1000</f>
        <v>2007.6964684819325</v>
      </c>
      <c r="AL101" s="55">
        <f>SUM('[11]Canada Rapeseed'!AN$403:AN$412,'[11]Canada Rapeseed'!AO$401:AO$402)*2204.622/1000</f>
        <v>1370.0929327718682</v>
      </c>
      <c r="AM101" s="55">
        <f>SUM('[11]Canada Rapeseed'!AO$403:AO$412,'[11]Canada Rapeseed'!AP$401:AP$402)*2204.622/1000</f>
        <v>1296.6610783425303</v>
      </c>
      <c r="AN101" s="55">
        <f>SUM('[11]Canada Rapeseed'!AP$403:AP$412,'[11]Canada Rapeseed'!AQ$401:AQ$402)*2204.622/1000</f>
        <v>1408.6980199914062</v>
      </c>
      <c r="AO101" s="55">
        <f>SUM('[11]Canada Rapeseed'!AQ$403:AQ$412,'[11]Canada Rapeseed'!AR$401:AR$402)*2204.622/1000</f>
        <v>1347.421173170371</v>
      </c>
      <c r="AP101" s="55">
        <f>SUM('[11]Canada Rapeseed'!AR$403:AR$412,'[11]Canada Rapeseed'!AS$401:AS$402)*2204.622/1000</f>
        <v>1527.6426816470048</v>
      </c>
      <c r="AQ101" s="55">
        <f>SUM('[11]Canada Rapeseed'!AS$403:AS$412,'[11]Canada Rapeseed'!AT$401:AT$402)*2204.622/1000</f>
        <v>1684.7123957033582</v>
      </c>
      <c r="AR101" s="55">
        <f>SUM('[11]Canada Rapeseed'!AT$403:AT$412,'[11]Canada Rapeseed'!AU$401:AU$402)*2204.622/1000</f>
        <v>1656.6462332792319</v>
      </c>
      <c r="AS101" s="55">
        <f>SUM('[11]Canada Rapeseed'!AU$403:AU$412,'[11]Canada Rapeseed'!AV$401:AV$402)*2204.622/1000</f>
        <v>1854.2184335914894</v>
      </c>
      <c r="AT101" s="55">
        <f>SUM('[11]Canada Rapeseed'!AV$403:AV$412,'[11]Canada Rapeseed'!AW$401:AW$402)*2204.622/1000</f>
        <v>2098.4160115118825</v>
      </c>
      <c r="AU101" s="55">
        <f>SUM('[11]Canada Rapeseed'!AW$403:AW$412,'[11]Canada Rapeseed'!AX$401:AX$402)*2204.622/1000</f>
        <v>2362.6146689713182</v>
      </c>
      <c r="AV101" s="55">
        <f>SUM('[11]Canada Rapeseed'!AX$403:AX$412,'[11]Canada Rapeseed'!AY$401:AY$402)*2204.622/1000</f>
        <v>2631.0960766563458</v>
      </c>
      <c r="AW101" s="55">
        <f>SUM('[11]Canada Rapeseed'!AY$403:AY$412,'[11]Canada Rapeseed'!AZ$401:AZ$402)*2204.622/1000</f>
        <v>3029.2509111313516</v>
      </c>
      <c r="AX101" s="55">
        <f>SUM('[11]Canada Rapeseed'!AZ$403:AZ$412,'[11]Canada Rapeseed'!BA$401:BA$402)*2204.622/1000</f>
        <v>3685.1122804099928</v>
      </c>
      <c r="AY101" s="55">
        <f>SUM('[11]Canada Rapeseed'!BA$403:BA$412,'[11]Canada Rapeseed'!BB$401:BB$402)*2204.622/1000</f>
        <v>3841.7609450704035</v>
      </c>
      <c r="AZ101" s="55">
        <f>SUM('[11]Canada Rapeseed'!BB$403:BB$412,'[11]Canada Rapeseed'!BC$401:BC$402)*2204.622/1000</f>
        <v>4302.387334547745</v>
      </c>
      <c r="BA101" s="55">
        <f>SUM('[11]Canada Rapeseed'!BC$403:BC$412,'[11]Canada Rapeseed'!BD$401:BD$402)*2204.622/1000</f>
        <v>4401.3549549456502</v>
      </c>
      <c r="BB101" s="55">
        <f>SUM('[11]Canada Rapeseed'!BD$403:BD$412,'[11]Canada Rapeseed'!BE$401:BE$402)*2204.622/1000</f>
        <v>4892.3359276884439</v>
      </c>
      <c r="BC101" s="55">
        <f>SUM('[11]Canada Rapeseed'!BE$403:BE$412,'[11]Canada Rapeseed'!BF$401:BF$402)*2204.622/1000</f>
        <v>5327.0185782205945</v>
      </c>
      <c r="BD101" s="55">
        <f>SUM('[11]Canada Rapeseed'!BF$403:BF$412,'[11]Canada Rapeseed'!BG$401:BG$402)*2204.622/1000</f>
        <v>5449.3227490959371</v>
      </c>
      <c r="BE101" s="55">
        <f>SUM('[11]Canada Rapeseed'!BG$403:BG$412,'[11]Canada Rapeseed'!BH$401:BH$402)*2204.622/1000</f>
        <v>5897.0724567007792</v>
      </c>
    </row>
    <row r="102" spans="1:57" x14ac:dyDescent="0.2">
      <c r="A102" s="49" t="s">
        <v>58</v>
      </c>
      <c r="B102" s="54">
        <f>SUM('[11]Canada Rapeseed'!D$275:D$284,'[11]Canada Rapeseed'!E$273:E$274)*2204.622/1000</f>
        <v>1401.0483041099999</v>
      </c>
      <c r="C102" s="54">
        <f>SUM('[11]Canada Rapeseed'!E$275:E$284,'[11]Canada Rapeseed'!F$273:F$274)*2204.622/1000</f>
        <v>1855.7912748059998</v>
      </c>
      <c r="D102" s="54">
        <f>SUM('[11]Canada Rapeseed'!F$275:F$284,'[11]Canada Rapeseed'!G$273:G$274)*2204.622/1000</f>
        <v>2194.8841846260002</v>
      </c>
      <c r="E102" s="54">
        <f>SUM('[11]Canada Rapeseed'!G$275:G$284,'[11]Canada Rapeseed'!H$273:H$274)*2204.622/1000</f>
        <v>1930.3251353820001</v>
      </c>
      <c r="F102" s="54">
        <f>SUM('[11]Canada Rapeseed'!H$275:H$284,'[11]Canada Rapeseed'!I$273:I$274)*2204.622/1000</f>
        <v>2022.5775429719999</v>
      </c>
      <c r="G102" s="54">
        <f>SUM('[11]Canada Rapeseed'!I$275:I$284,'[11]Canada Rapeseed'!J$273:J$274)*2204.622/1000</f>
        <v>1691.6836223700002</v>
      </c>
      <c r="H102" s="54">
        <f>SUM('[11]Canada Rapeseed'!J$275:J$284,'[11]Canada Rapeseed'!K$273:K$274)*2204.622/1000</f>
        <v>1233.7427063671919</v>
      </c>
      <c r="I102" s="54">
        <f>SUM('[11]Canada Rapeseed'!K$275:K$284,'[11]Canada Rapeseed'!L$273:L$274)*2204.622/1000</f>
        <v>1286.827541564418</v>
      </c>
      <c r="J102" s="54">
        <f>SUM('[11]Canada Rapeseed'!L$275:L$284,'[11]Canada Rapeseed'!M$273:M$274)*2204.622/1000</f>
        <v>2298.0864029437439</v>
      </c>
      <c r="K102" s="54">
        <f>SUM('[11]Canada Rapeseed'!M$275:M$284,'[11]Canada Rapeseed'!N$273:N$274)*2204.622/1000</f>
        <v>2043.4871304167036</v>
      </c>
      <c r="L102" s="54">
        <f>SUM('[11]Canada Rapeseed'!N$275:N$284,'[11]Canada Rapeseed'!O$273:O$274)*2204.622/1000</f>
        <v>2475.1510708212545</v>
      </c>
      <c r="M102" s="54">
        <f>SUM('[11]Canada Rapeseed'!O$275:O$284,'[11]Canada Rapeseed'!P$273:P$274)*2204.622/1000</f>
        <v>2750.6301265081797</v>
      </c>
      <c r="N102" s="54">
        <f>SUM('[11]Canada Rapeseed'!P$275:P$284,'[11]Canada Rapeseed'!Q$273:Q$274)*2204.622/1000</f>
        <v>2872.40781297897</v>
      </c>
      <c r="O102" s="54">
        <f>SUM('[11]Canada Rapeseed'!Q$275:Q$284,'[11]Canada Rapeseed'!R$273:R$274)*2204.622/1000</f>
        <v>3455.5461964388815</v>
      </c>
      <c r="P102" s="54">
        <f>SUM('[11]Canada Rapeseed'!R$275:R$284,'[11]Canada Rapeseed'!S$273:S$274)*2204.622/1000</f>
        <v>4238.7242397509517</v>
      </c>
      <c r="Q102" s="54">
        <f>SUM('[11]Canada Rapeseed'!S$275:S$284,'[11]Canada Rapeseed'!T$273:T$274)*2204.622/1000</f>
        <v>5412.1394999542508</v>
      </c>
      <c r="R102" s="54">
        <f>SUM('[11]Canada Rapeseed'!T$275:T$284,'[11]Canada Rapeseed'!U$273:U$274)*2204.622/1000</f>
        <v>6005.3597410743714</v>
      </c>
      <c r="S102" s="54">
        <f>SUM('[11]Canada Rapeseed'!U$275:U$284,'[11]Canada Rapeseed'!V$273:V$274)*2204.622/1000</f>
        <v>5153.1227182993307</v>
      </c>
      <c r="T102" s="54">
        <f>SUM('[11]Canada Rapeseed'!V$275:V$284,'[11]Canada Rapeseed'!W$273:W$274)*2204.622/1000</f>
        <v>5374.2494530995482</v>
      </c>
      <c r="U102" s="54">
        <f>SUM('[11]Canada Rapeseed'!W$275:W$284,'[11]Canada Rapeseed'!X$273:X$274)*2204.622/1000</f>
        <v>5331.3896679660538</v>
      </c>
      <c r="V102" s="54">
        <f>SUM('[11]Canada Rapeseed'!X$275:X$284,'[11]Canada Rapeseed'!Y$273:Y$274)*2204.622/1000</f>
        <v>6303.9406911875085</v>
      </c>
      <c r="W102" s="54">
        <f>SUM('[11]Canada Rapeseed'!Y$275:Y$284,'[11]Canada Rapeseed'!Z$273:Z$274)*2204.622/1000</f>
        <v>6729.2286531243471</v>
      </c>
      <c r="X102" s="54">
        <f>SUM('[11]Canada Rapeseed'!Z$275:Z$284,'[11]Canada Rapeseed'!AA$273:AA$274)*2204.622/1000</f>
        <v>7263.6729706546721</v>
      </c>
      <c r="Y102" s="54">
        <f>SUM('[11]Canada Rapeseed'!AA$275:AA$284,'[11]Canada Rapeseed'!AB$273:AB$274)*2204.622/1000</f>
        <v>6974.0546820018471</v>
      </c>
      <c r="Z102" s="54">
        <f>SUM('[11]Canada Rapeseed'!AB$275:AB$284,'[11]Canada Rapeseed'!AC$273:AC$274)*2204.622/1000</f>
        <v>7525.0665486739254</v>
      </c>
      <c r="AA102" s="54">
        <f>SUM('[11]Canada Rapeseed'!AC$275:AC$284,'[11]Canada Rapeseed'!AD$273:AD$274)*2204.622/1000</f>
        <v>7323.4354559756039</v>
      </c>
      <c r="AB102" s="54">
        <f>SUM('[11]Canada Rapeseed'!AD$275:AD$284,'[11]Canada Rapeseed'!AE$273:AE$274)*2204.622/1000</f>
        <v>5615.0005446525047</v>
      </c>
      <c r="AC102" s="55">
        <f>SUM('[11]Canada Rapeseed'!AE$275:AE$284,'[11]Canada Rapeseed'!AF$273:AF$274)*2204.622/1000</f>
        <v>6805.2778959059997</v>
      </c>
      <c r="AD102" s="55">
        <f>SUM('[11]Canada Rapeseed'!AF$275:AF$284,'[11]Canada Rapeseed'!AG$273:AG$274)*2204.622/1000</f>
        <v>7547.8819767373388</v>
      </c>
      <c r="AE102" s="55">
        <f>SUM('[11]Canada Rapeseed'!AG$275:AG$284,'[11]Canada Rapeseed'!AH$273:AH$274)*2204.622/1000</f>
        <v>7893.1700360411523</v>
      </c>
      <c r="AF102" s="55">
        <f>SUM('[11]Canada Rapeseed'!AH$275:AH$284,'[11]Canada Rapeseed'!AI$273:AI$274)*2204.622/1000</f>
        <v>6048.6659370995585</v>
      </c>
      <c r="AG102" s="55">
        <f>SUM('[11]Canada Rapeseed'!AI$275:AI$284,'[11]Canada Rapeseed'!AJ$273:AJ$274)*2204.622/1000</f>
        <v>3028.6934729340433</v>
      </c>
      <c r="AH102" s="55">
        <f>SUM('[11]Canada Rapeseed'!AJ$275:AJ$284,'[11]Canada Rapeseed'!AK$273:AK$274)*2204.622/1000</f>
        <v>1648.7958412752964</v>
      </c>
      <c r="AI102" s="55">
        <f>SUM('[11]Canada Rapeseed'!AK$275:AK$284,'[11]Canada Rapeseed'!AL$273:AL$274)*2204.622/1000</f>
        <v>1651.3453581937438</v>
      </c>
      <c r="AJ102" s="55">
        <f>SUM('[11]Canada Rapeseed'!AL$275:AL$284,'[11]Canada Rapeseed'!AM$273:AM$274)*2204.622/1000</f>
        <v>1861.6701234893005</v>
      </c>
      <c r="AK102" s="55">
        <f>SUM('[11]Canada Rapeseed'!AM$275:AM$284,'[11]Canada Rapeseed'!AN$273:AN$274)*2204.622/1000</f>
        <v>3111.4819939479321</v>
      </c>
      <c r="AL102" s="55">
        <f>SUM('[11]Canada Rapeseed'!AN$275:AN$284,'[11]Canada Rapeseed'!AO$273:AO$274)*2204.622/1000</f>
        <v>3868.8148399883612</v>
      </c>
      <c r="AM102" s="55">
        <f>SUM('[11]Canada Rapeseed'!AO$275:AO$284,'[11]Canada Rapeseed'!AP$273:AP$274)*2204.622/1000</f>
        <v>3865.2959852788217</v>
      </c>
      <c r="AN102" s="55">
        <f>SUM('[11]Canada Rapeseed'!AP$275:AP$284,'[11]Canada Rapeseed'!AQ$273:AQ$274)*2204.622/1000</f>
        <v>3950.5158810198163</v>
      </c>
      <c r="AO102" s="55">
        <f>SUM('[11]Canada Rapeseed'!AQ$275:AQ$284,'[11]Canada Rapeseed'!AR$273:AR$274)*2204.622/1000</f>
        <v>4445.39018174598</v>
      </c>
      <c r="AP102" s="55">
        <f>SUM('[11]Canada Rapeseed'!AR$275:AR$284,'[11]Canada Rapeseed'!AS$273:AS$274)*2204.622/1000</f>
        <v>4680.9784791285283</v>
      </c>
      <c r="AQ102" s="55">
        <f>SUM('[11]Canada Rapeseed'!AS$275:AS$284,'[11]Canada Rapeseed'!AT$273:AT$274)*2204.622/1000</f>
        <v>5045.2268743995028</v>
      </c>
      <c r="AR102" s="55">
        <f>SUM('[11]Canada Rapeseed'!AT$275:AT$284,'[11]Canada Rapeseed'!AU$273:AU$274)*2204.622/1000</f>
        <v>5596.381969732256</v>
      </c>
      <c r="AS102" s="55">
        <f>SUM('[11]Canada Rapeseed'!AU$275:AU$284,'[11]Canada Rapeseed'!AV$273:AV$274)*2204.622/1000</f>
        <v>6061.7179076736056</v>
      </c>
      <c r="AT102" s="55">
        <f>SUM('[11]Canada Rapeseed'!AV$275:AV$284,'[11]Canada Rapeseed'!AW$273:AW$274)*2204.622/1000</f>
        <v>6066.0464876609412</v>
      </c>
      <c r="AU102" s="55">
        <f>SUM('[11]Canada Rapeseed'!AW$275:AW$284,'[11]Canada Rapeseed'!AX$273:AX$274)*2204.622/1000</f>
        <v>6070.4869855168881</v>
      </c>
      <c r="AV102" s="55">
        <f>SUM('[11]Canada Rapeseed'!AX$275:AX$284,'[11]Canada Rapeseed'!AY$273:AY$274)*2204.622/1000</f>
        <v>6073.990251657493</v>
      </c>
      <c r="AW102" s="55">
        <f>SUM('[11]Canada Rapeseed'!AY$275:AY$284,'[11]Canada Rapeseed'!AZ$273:AZ$274)*2204.622/1000</f>
        <v>6075.6392514331937</v>
      </c>
      <c r="AX102" s="55">
        <f>SUM('[11]Canada Rapeseed'!AZ$275:AZ$284,'[11]Canada Rapeseed'!BA$273:BA$274)*2204.622/1000</f>
        <v>6075.9493007224492</v>
      </c>
      <c r="AY102" s="55">
        <f>SUM('[11]Canada Rapeseed'!BA$275:BA$284,'[11]Canada Rapeseed'!BB$273:BB$274)*2204.622/1000</f>
        <v>6074.5028900022808</v>
      </c>
      <c r="AZ102" s="55">
        <f>SUM('[11]Canada Rapeseed'!BB$275:BB$284,'[11]Canada Rapeseed'!BC$273:BC$274)*2204.622/1000</f>
        <v>6070.3740633838552</v>
      </c>
      <c r="BA102" s="55">
        <f>SUM('[11]Canada Rapeseed'!BC$275:BC$284,'[11]Canada Rapeseed'!BD$273:BD$274)*2204.622/1000</f>
        <v>6065.2967129169265</v>
      </c>
      <c r="BB102" s="55">
        <f>SUM('[11]Canada Rapeseed'!BD$275:BD$284,'[11]Canada Rapeseed'!BE$273:BE$274)*2204.622/1000</f>
        <v>6060.7793634489899</v>
      </c>
      <c r="BC102" s="55">
        <f>SUM('[11]Canada Rapeseed'!BE$275:BE$284,'[11]Canada Rapeseed'!BF$273:BF$274)*2204.622/1000</f>
        <v>6057.4501012860892</v>
      </c>
      <c r="BD102" s="55">
        <f>SUM('[11]Canada Rapeseed'!BF$275:BF$284,'[11]Canada Rapeseed'!BG$273:BG$274)*2204.622/1000</f>
        <v>6055.2227557153992</v>
      </c>
      <c r="BE102" s="55">
        <f>SUM('[11]Canada Rapeseed'!BG$275:BG$284,'[11]Canada Rapeseed'!BH$273:BH$274)*2204.622/1000</f>
        <v>6062.7105000000001</v>
      </c>
    </row>
    <row r="103" spans="1:57" x14ac:dyDescent="0.2">
      <c r="A103" s="49" t="s">
        <v>59</v>
      </c>
      <c r="B103" s="54">
        <f>B94-B104</f>
        <v>2697.5980341789227</v>
      </c>
      <c r="C103" s="54">
        <f t="shared" ref="C103:S103" si="47">C94-C104</f>
        <v>2635.0033888370767</v>
      </c>
      <c r="D103" s="54">
        <f t="shared" si="47"/>
        <v>3189.4520853461536</v>
      </c>
      <c r="E103" s="54">
        <f t="shared" si="47"/>
        <v>2761.4142096950773</v>
      </c>
      <c r="F103" s="54">
        <f t="shared" si="47"/>
        <v>2901.5045404767689</v>
      </c>
      <c r="G103" s="54">
        <f t="shared" si="47"/>
        <v>2731.3197627046152</v>
      </c>
      <c r="H103" s="54">
        <f t="shared" si="47"/>
        <v>2272.9007523748865</v>
      </c>
      <c r="I103" s="54">
        <f t="shared" si="47"/>
        <v>2210.4466742405202</v>
      </c>
      <c r="J103" s="54">
        <f t="shared" si="47"/>
        <v>3139.8501270777092</v>
      </c>
      <c r="K103" s="54">
        <f t="shared" si="47"/>
        <v>2969.8783676841649</v>
      </c>
      <c r="L103" s="54">
        <f t="shared" si="47"/>
        <v>3494.8091904681642</v>
      </c>
      <c r="M103" s="54">
        <f t="shared" si="47"/>
        <v>3770.4577771776458</v>
      </c>
      <c r="N103" s="54">
        <f t="shared" si="47"/>
        <v>3898.2695769789561</v>
      </c>
      <c r="O103" s="54">
        <f t="shared" si="47"/>
        <v>4417.7670432140549</v>
      </c>
      <c r="P103" s="54">
        <f t="shared" si="47"/>
        <v>5277.524421849188</v>
      </c>
      <c r="Q103" s="54">
        <f t="shared" si="47"/>
        <v>6405.7247896258932</v>
      </c>
      <c r="R103" s="54">
        <f t="shared" si="47"/>
        <v>7238.9636061139372</v>
      </c>
      <c r="S103" s="54">
        <f t="shared" si="47"/>
        <v>6542.1541758206913</v>
      </c>
      <c r="T103" s="54">
        <f>T94-T104</f>
        <v>7130.669887735583</v>
      </c>
      <c r="U103" s="54">
        <f t="shared" ref="U103:AP103" si="48">U94-U104</f>
        <v>7123.6652840291372</v>
      </c>
      <c r="V103" s="54">
        <f t="shared" si="48"/>
        <v>8321.6195386375621</v>
      </c>
      <c r="W103" s="54">
        <f t="shared" si="48"/>
        <v>8898.9921446728567</v>
      </c>
      <c r="X103" s="54">
        <f t="shared" si="48"/>
        <v>9193.7926754582277</v>
      </c>
      <c r="Y103" s="54">
        <f t="shared" si="48"/>
        <v>9104.0565791570043</v>
      </c>
      <c r="Z103" s="54">
        <f t="shared" si="48"/>
        <v>9862.6354851278502</v>
      </c>
      <c r="AA103" s="54">
        <f t="shared" si="48"/>
        <v>9769.7410015611222</v>
      </c>
      <c r="AB103" s="54">
        <f t="shared" si="48"/>
        <v>7931.9099447719345</v>
      </c>
      <c r="AC103" s="55">
        <f t="shared" si="48"/>
        <v>9495.0642759936927</v>
      </c>
      <c r="AD103" s="55">
        <f t="shared" si="48"/>
        <v>10412.476050619747</v>
      </c>
      <c r="AE103" s="55">
        <f t="shared" si="48"/>
        <v>11318.332453446978</v>
      </c>
      <c r="AF103" s="55">
        <f t="shared" si="48"/>
        <v>11567.555280856219</v>
      </c>
      <c r="AG103" s="55">
        <f t="shared" si="48"/>
        <v>11863.956787134439</v>
      </c>
      <c r="AH103" s="55">
        <f t="shared" si="48"/>
        <v>12282.12907124845</v>
      </c>
      <c r="AI103" s="55">
        <f t="shared" si="48"/>
        <v>12575.280687039332</v>
      </c>
      <c r="AJ103" s="55">
        <f t="shared" si="48"/>
        <v>12836.006597504735</v>
      </c>
      <c r="AK103" s="55">
        <f t="shared" si="48"/>
        <v>13013.505305946595</v>
      </c>
      <c r="AL103" s="55">
        <f t="shared" si="48"/>
        <v>13020.197370312262</v>
      </c>
      <c r="AM103" s="55">
        <f t="shared" si="48"/>
        <v>13053.875972354512</v>
      </c>
      <c r="AN103" s="55">
        <f t="shared" si="48"/>
        <v>13349.552194427763</v>
      </c>
      <c r="AO103" s="55">
        <f t="shared" si="48"/>
        <v>13860.009580937263</v>
      </c>
      <c r="AP103" s="55">
        <f t="shared" si="48"/>
        <v>14338.674055015368</v>
      </c>
      <c r="AQ103" s="55">
        <f>AQ94-AQ104</f>
        <v>14880.899787657958</v>
      </c>
      <c r="AR103" s="55">
        <f>AR94-AR104</f>
        <v>15431.905670024977</v>
      </c>
      <c r="AS103" s="55">
        <f>AS94-AS104</f>
        <v>16121.636607856153</v>
      </c>
      <c r="AT103" s="55">
        <f>AT94-AT104</f>
        <v>16394.27875125207</v>
      </c>
      <c r="AU103" s="55">
        <f t="shared" ref="AU103:BE103" si="49">AU94-AU104</f>
        <v>16687.91557307939</v>
      </c>
      <c r="AV103" s="55">
        <f t="shared" si="49"/>
        <v>16984.970904690868</v>
      </c>
      <c r="AW103" s="55">
        <f t="shared" si="49"/>
        <v>17417.628841998845</v>
      </c>
      <c r="AX103" s="55">
        <f t="shared" si="49"/>
        <v>18101.402516726688</v>
      </c>
      <c r="AY103" s="55">
        <f t="shared" si="49"/>
        <v>18284.101069307355</v>
      </c>
      <c r="AZ103" s="55">
        <f t="shared" si="49"/>
        <v>18768.250468413898</v>
      </c>
      <c r="BA103" s="55">
        <f t="shared" si="49"/>
        <v>18891.358969842113</v>
      </c>
      <c r="BB103" s="55">
        <f t="shared" si="49"/>
        <v>19407.378879731903</v>
      </c>
      <c r="BC103" s="55">
        <f t="shared" si="49"/>
        <v>19869.306777344977</v>
      </c>
      <c r="BD103" s="55">
        <f t="shared" si="49"/>
        <v>20020.153391340154</v>
      </c>
      <c r="BE103" s="55">
        <f t="shared" si="49"/>
        <v>20525.118182183378</v>
      </c>
    </row>
    <row r="104" spans="1:57" ht="12" thickBot="1" x14ac:dyDescent="0.25">
      <c r="A104" s="56" t="s">
        <v>60</v>
      </c>
      <c r="B104" s="57">
        <f>'[11]Canada Rapeseed'!E$418*2204.622/1000</f>
        <v>65.969073692307674</v>
      </c>
      <c r="C104" s="57">
        <f>'[11]Canada Rapeseed'!F$418*2204.622/1000</f>
        <v>72.074180769230765</v>
      </c>
      <c r="D104" s="57">
        <f>'[11]Canada Rapeseed'!G$418*2204.622/1000</f>
        <v>46.805820923076929</v>
      </c>
      <c r="E104" s="57">
        <f>'[11]Canada Rapeseed'!H$418*2204.622/1000</f>
        <v>83.775635999999992</v>
      </c>
      <c r="F104" s="57">
        <f>'[11]Canada Rapeseed'!I$418*2204.622/1000</f>
        <v>221.98847676923074</v>
      </c>
      <c r="G104" s="57">
        <f>'[11]Canada Rapeseed'!J$418*2204.622/1000</f>
        <v>301.69404138461539</v>
      </c>
      <c r="H104" s="57">
        <f>'[11]Canada Rapeseed'!K$418*2204.622/1000</f>
        <v>222.666822</v>
      </c>
      <c r="I104" s="57">
        <f>'[11]Canada Rapeseed'!L$418*2204.622/1000</f>
        <v>203.84274184615381</v>
      </c>
      <c r="J104" s="57">
        <f>'[11]Canada Rapeseed'!M$418*2204.622/1000</f>
        <v>220.80137261538459</v>
      </c>
      <c r="K104" s="57">
        <f>'[11]Canada Rapeseed'!N$418*2204.622/1000</f>
        <v>138.38242707692308</v>
      </c>
      <c r="L104" s="57">
        <f>'[11]Canada Rapeseed'!O$418*2204.622/1000</f>
        <v>76.788680123076915</v>
      </c>
      <c r="M104" s="57">
        <f>'[11]Canada Rapeseed'!P$418*2204.622/1000</f>
        <v>91.474854369230769</v>
      </c>
      <c r="N104" s="57">
        <f>'[11]Canada Rapeseed'!Q$418*2204.622/1000</f>
        <v>109.38316846153845</v>
      </c>
      <c r="O104" s="57">
        <f>'[11]Canada Rapeseed'!R$418*2204.622/1000</f>
        <v>81.910186615384617</v>
      </c>
      <c r="P104" s="57">
        <f>'[11]Canada Rapeseed'!S$418*2204.622/1000</f>
        <v>160.25906076923073</v>
      </c>
      <c r="Q104" s="57">
        <f>'[11]Canada Rapeseed'!T$418*2204.622/1000</f>
        <v>170.26465292307691</v>
      </c>
      <c r="R104" s="57">
        <f>'[11]Canada Rapeseed'!U$418*2204.622/1000</f>
        <v>117.76073206153843</v>
      </c>
      <c r="S104" s="57">
        <f>'[11]Canada Rapeseed'!V$418*2204.622/1000</f>
        <v>147.65879810769229</v>
      </c>
      <c r="T104" s="57">
        <f>'[11]Canada Rapeseed'!W$418*2204.622/1000</f>
        <v>154.74750576923071</v>
      </c>
      <c r="U104" s="57">
        <f>'[11]Canada Rapeseed'!X$418*2204.622/1000</f>
        <v>175.70837339999994</v>
      </c>
      <c r="V104" s="57">
        <f>'[11]Canada Rapeseed'!Y$418*2204.622/1000</f>
        <v>177.11593975384613</v>
      </c>
      <c r="W104" s="57">
        <f>'[11]Canada Rapeseed'!Z$418*2204.622/1000</f>
        <v>178.26912664615386</v>
      </c>
      <c r="X104" s="57">
        <f>'[11]Canada Rapeseed'!AA$418*2204.622/1000</f>
        <v>214.57755512307693</v>
      </c>
      <c r="Y104" s="57">
        <f>'[11]Canada Rapeseed'!AB$418*2204.622/1000</f>
        <v>202.55388590769226</v>
      </c>
      <c r="Z104" s="57">
        <f>'[11]Canada Rapeseed'!AC$418*2204.622/1000</f>
        <v>171.27029972769228</v>
      </c>
      <c r="AA104" s="57">
        <f>'[11]Canada Rapeseed'!AD$418*2204.622/1000</f>
        <v>217.48392526430771</v>
      </c>
      <c r="AB104" s="57">
        <f>'[11]Canada Rapeseed'!AE$418*2204.622/1000</f>
        <v>166.25800681753844</v>
      </c>
      <c r="AC104" s="58">
        <f>'[11]Canada Rapeseed'!AF$418*2204.622/1000</f>
        <v>195.62594606584614</v>
      </c>
      <c r="AD104" s="58">
        <f>'[11]Canada Rapeseed'!AG$418*2204.622/1000</f>
        <v>243.05516625600001</v>
      </c>
      <c r="AE104" s="58">
        <f>'[11]Canada Rapeseed'!AH$418*2204.622/1000</f>
        <v>256.92325615384618</v>
      </c>
      <c r="AF104" s="58">
        <f>'[11]Canada Rapeseed'!AI$418*2204.622/1000</f>
        <v>277.27361307692308</v>
      </c>
      <c r="AG104" s="58">
        <f>'[11]Canada Rapeseed'!AJ$418*2204.622/1000</f>
        <v>288.29672307692306</v>
      </c>
      <c r="AH104" s="58">
        <f>'[11]Canada Rapeseed'!AK$418*2204.622/1000</f>
        <v>297.62396999999999</v>
      </c>
      <c r="AI104" s="58">
        <f>'[11]Canada Rapeseed'!AL$418*2204.622/1000</f>
        <v>297.62396999999999</v>
      </c>
      <c r="AJ104" s="58">
        <f>'[11]Canada Rapeseed'!AM$418*2204.622/1000</f>
        <v>297.62396999999999</v>
      </c>
      <c r="AK104" s="58">
        <f>'[11]Canada Rapeseed'!AN$418*2204.622/1000</f>
        <v>297.62396999999999</v>
      </c>
      <c r="AL104" s="58">
        <f>'[11]Canada Rapeseed'!AO$418*2204.622/1000</f>
        <v>299.31983307692303</v>
      </c>
      <c r="AM104" s="58">
        <f>'[11]Canada Rapeseed'!AP$418*2204.622/1000</f>
        <v>308.64707999999996</v>
      </c>
      <c r="AN104" s="58">
        <f>'[11]Canada Rapeseed'!AQ$418*2204.622/1000</f>
        <v>308.64707999999996</v>
      </c>
      <c r="AO104" s="58">
        <f>'[11]Canada Rapeseed'!AR$418*2204.622/1000</f>
        <v>310.34294307692306</v>
      </c>
      <c r="AP104" s="58">
        <f>'[11]Canada Rapeseed'!AS$418*2204.622/1000</f>
        <v>319.67018999999999</v>
      </c>
      <c r="AQ104" s="58">
        <f>'[11]Canada Rapeseed'!AT$418*2204.622/1000</f>
        <v>321.36605307692309</v>
      </c>
      <c r="AR104" s="58">
        <f>'[11]Canada Rapeseed'!AU$418*2204.622/1000</f>
        <v>330.69329999999997</v>
      </c>
      <c r="AS104" s="58">
        <f>'[11]Canada Rapeseed'!AV$418*2204.622/1000</f>
        <v>332.38916307692307</v>
      </c>
      <c r="AT104" s="58">
        <f>'[11]Canada Rapeseed'!AW$418*2204.622/1000</f>
        <v>341.71641</v>
      </c>
      <c r="AU104" s="58">
        <f>'[11]Canada Rapeseed'!AX$418*2204.622/1000</f>
        <v>343.41227307692304</v>
      </c>
      <c r="AV104" s="58">
        <f>'[11]Canada Rapeseed'!AY$418*2204.622/1000</f>
        <v>352.73951999999997</v>
      </c>
      <c r="AW104" s="58">
        <f>'[11]Canada Rapeseed'!AZ$418*2204.622/1000</f>
        <v>354.43538307692307</v>
      </c>
      <c r="AX104" s="58">
        <f>'[11]Canada Rapeseed'!BA$418*2204.622/1000</f>
        <v>363.76262999999994</v>
      </c>
      <c r="AY104" s="58">
        <f>'[11]Canada Rapeseed'!BB$418*2204.622/1000</f>
        <v>365.45849307692305</v>
      </c>
      <c r="AZ104" s="58">
        <f>'[11]Canada Rapeseed'!BC$418*2204.622/1000</f>
        <v>374.78573999999998</v>
      </c>
      <c r="BA104" s="58">
        <f>'[11]Canada Rapeseed'!BD$418*2204.622/1000</f>
        <v>376.48160307692308</v>
      </c>
      <c r="BB104" s="58">
        <f>'[11]Canada Rapeseed'!BE$418*2204.622/1000</f>
        <v>387.50471307692305</v>
      </c>
      <c r="BC104" s="58">
        <f>'[11]Canada Rapeseed'!BF$418*2204.622/1000</f>
        <v>398.52782307692308</v>
      </c>
      <c r="BD104" s="58">
        <f>'[11]Canada Rapeseed'!BG$418*2204.622/1000</f>
        <v>409.55093307692306</v>
      </c>
      <c r="BE104" s="58">
        <f>'[11]Canada Rapeseed'!BH$418*2204.622/1000</f>
        <v>386.65678153846153</v>
      </c>
    </row>
    <row r="105" spans="1:57" ht="12" thickBot="1" x14ac:dyDescent="0.2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</row>
    <row r="106" spans="1:57" x14ac:dyDescent="0.2">
      <c r="A106" s="40" t="s">
        <v>125</v>
      </c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</row>
    <row r="107" spans="1:57" ht="12" thickBot="1" x14ac:dyDescent="0.25">
      <c r="A107" s="48"/>
      <c r="B107" s="48" t="e">
        <f t="shared" ref="B107:X107" si="50">B3</f>
        <v>#REF!</v>
      </c>
      <c r="C107" s="48" t="e">
        <f t="shared" si="50"/>
        <v>#REF!</v>
      </c>
      <c r="D107" s="48" t="str">
        <f t="shared" si="50"/>
        <v xml:space="preserve">97/98 </v>
      </c>
      <c r="E107" s="48" t="str">
        <f t="shared" si="50"/>
        <v xml:space="preserve">98/99 </v>
      </c>
      <c r="F107" s="48" t="str">
        <f t="shared" si="50"/>
        <v xml:space="preserve">99/00 </v>
      </c>
      <c r="G107" s="48" t="str">
        <f t="shared" si="50"/>
        <v xml:space="preserve">00/01 </v>
      </c>
      <c r="H107" s="48" t="str">
        <f t="shared" si="50"/>
        <v xml:space="preserve">01/02 </v>
      </c>
      <c r="I107" s="48" t="str">
        <f t="shared" si="50"/>
        <v xml:space="preserve">02/03 </v>
      </c>
      <c r="J107" s="48" t="str">
        <f t="shared" si="50"/>
        <v xml:space="preserve">03/04 </v>
      </c>
      <c r="K107" s="48" t="str">
        <f t="shared" si="50"/>
        <v xml:space="preserve">04/05 </v>
      </c>
      <c r="L107" s="48" t="str">
        <f t="shared" si="50"/>
        <v xml:space="preserve">05/06 </v>
      </c>
      <c r="M107" s="48" t="str">
        <f t="shared" si="50"/>
        <v xml:space="preserve">06/07 </v>
      </c>
      <c r="N107" s="48" t="str">
        <f t="shared" si="50"/>
        <v xml:space="preserve">07/08 </v>
      </c>
      <c r="O107" s="48" t="str">
        <f t="shared" si="50"/>
        <v xml:space="preserve">08/09 </v>
      </c>
      <c r="P107" s="48" t="str">
        <f t="shared" si="50"/>
        <v xml:space="preserve">09/10 </v>
      </c>
      <c r="Q107" s="48" t="str">
        <f t="shared" si="50"/>
        <v xml:space="preserve">10/11 </v>
      </c>
      <c r="R107" s="48" t="str">
        <f t="shared" si="50"/>
        <v xml:space="preserve">11/12 </v>
      </c>
      <c r="S107" s="48" t="str">
        <f t="shared" si="50"/>
        <v xml:space="preserve">12/13 </v>
      </c>
      <c r="T107" s="48" t="str">
        <f t="shared" si="50"/>
        <v xml:space="preserve">13/14 </v>
      </c>
      <c r="U107" s="48" t="str">
        <f t="shared" si="50"/>
        <v xml:space="preserve">14/15 </v>
      </c>
      <c r="V107" s="48" t="str">
        <f t="shared" si="50"/>
        <v xml:space="preserve">15/16 </v>
      </c>
      <c r="W107" s="48" t="str">
        <f t="shared" si="50"/>
        <v xml:space="preserve">16/17 </v>
      </c>
      <c r="X107" s="48" t="str">
        <f t="shared" si="50"/>
        <v xml:space="preserve">17/18 </v>
      </c>
      <c r="Y107" s="48">
        <f>Y56</f>
        <v>2018</v>
      </c>
      <c r="Z107" s="48">
        <f t="shared" ref="Z107:BE107" si="51">Z56</f>
        <v>2019</v>
      </c>
      <c r="AA107" s="48">
        <f t="shared" si="51"/>
        <v>2020</v>
      </c>
      <c r="AB107" s="48">
        <f t="shared" si="51"/>
        <v>2021</v>
      </c>
      <c r="AC107" s="48">
        <f t="shared" si="51"/>
        <v>2022</v>
      </c>
      <c r="AD107" s="48">
        <f t="shared" si="51"/>
        <v>2023</v>
      </c>
      <c r="AE107" s="48">
        <f t="shared" si="51"/>
        <v>2024</v>
      </c>
      <c r="AF107" s="48">
        <f t="shared" si="51"/>
        <v>2025</v>
      </c>
      <c r="AG107" s="48">
        <f t="shared" si="51"/>
        <v>2026</v>
      </c>
      <c r="AH107" s="48">
        <f t="shared" si="51"/>
        <v>2027</v>
      </c>
      <c r="AI107" s="48">
        <f t="shared" si="51"/>
        <v>2028</v>
      </c>
      <c r="AJ107" s="48">
        <f t="shared" si="51"/>
        <v>2029</v>
      </c>
      <c r="AK107" s="48">
        <f t="shared" si="51"/>
        <v>2030</v>
      </c>
      <c r="AL107" s="48">
        <f t="shared" si="51"/>
        <v>2031</v>
      </c>
      <c r="AM107" s="48">
        <f t="shared" si="51"/>
        <v>2032</v>
      </c>
      <c r="AN107" s="48">
        <f t="shared" si="51"/>
        <v>2033</v>
      </c>
      <c r="AO107" s="48">
        <f t="shared" si="51"/>
        <v>2034</v>
      </c>
      <c r="AP107" s="48">
        <f t="shared" si="51"/>
        <v>2035</v>
      </c>
      <c r="AQ107" s="48">
        <f t="shared" si="51"/>
        <v>2036</v>
      </c>
      <c r="AR107" s="48">
        <f t="shared" si="51"/>
        <v>2037</v>
      </c>
      <c r="AS107" s="48">
        <f t="shared" si="51"/>
        <v>2038</v>
      </c>
      <c r="AT107" s="48">
        <f t="shared" si="51"/>
        <v>2039</v>
      </c>
      <c r="AU107" s="48">
        <f t="shared" si="51"/>
        <v>2040</v>
      </c>
      <c r="AV107" s="48">
        <f t="shared" si="51"/>
        <v>2041</v>
      </c>
      <c r="AW107" s="48">
        <f t="shared" si="51"/>
        <v>2042</v>
      </c>
      <c r="AX107" s="48">
        <f t="shared" si="51"/>
        <v>2043</v>
      </c>
      <c r="AY107" s="48">
        <f t="shared" si="51"/>
        <v>2044</v>
      </c>
      <c r="AZ107" s="48">
        <f t="shared" si="51"/>
        <v>2045</v>
      </c>
      <c r="BA107" s="48">
        <f t="shared" si="51"/>
        <v>2046</v>
      </c>
      <c r="BB107" s="48">
        <f t="shared" si="51"/>
        <v>2047</v>
      </c>
      <c r="BC107" s="48">
        <f t="shared" si="51"/>
        <v>2048</v>
      </c>
      <c r="BD107" s="48">
        <f t="shared" si="51"/>
        <v>2049</v>
      </c>
      <c r="BE107" s="48">
        <f t="shared" si="51"/>
        <v>2050</v>
      </c>
    </row>
    <row r="108" spans="1:57" x14ac:dyDescent="0.2">
      <c r="A108" s="49" t="s">
        <v>49</v>
      </c>
      <c r="B108" s="54">
        <f>'[11]Mexico Rapeseed'!D$32*2204.622/1000</f>
        <v>0</v>
      </c>
      <c r="C108" s="54">
        <f>'[11]Mexico Rapeseed'!E$32*2204.622/1000</f>
        <v>11.023109999999999</v>
      </c>
      <c r="D108" s="54">
        <f>'[11]Mexico Rapeseed'!F$32*2204.622/1000</f>
        <v>0</v>
      </c>
      <c r="E108" s="54">
        <f>'[11]Mexico Rapeseed'!G$32*2204.622/1000</f>
        <v>0</v>
      </c>
      <c r="F108" s="54">
        <f>'[11]Mexico Rapeseed'!H$32*2204.622/1000</f>
        <v>0</v>
      </c>
      <c r="G108" s="54">
        <f>'[11]Mexico Rapeseed'!I$32*2204.622/1000</f>
        <v>0</v>
      </c>
      <c r="H108" s="54">
        <f>'[11]Mexico Rapeseed'!J$32*2204.622/1000</f>
        <v>0</v>
      </c>
      <c r="I108" s="54">
        <f>'[11]Mexico Rapeseed'!K$32*2204.622/1000</f>
        <v>0</v>
      </c>
      <c r="J108" s="54">
        <f>'[11]Mexico Rapeseed'!L$32*2204.622/1000</f>
        <v>0</v>
      </c>
      <c r="K108" s="54">
        <f>'[11]Mexico Rapeseed'!M$32*2204.622/1000</f>
        <v>0</v>
      </c>
      <c r="L108" s="54">
        <f>'[11]Mexico Rapeseed'!N$32*2204.622/1000</f>
        <v>8.8184879999999986</v>
      </c>
      <c r="M108" s="54">
        <f>'[11]Mexico Rapeseed'!O$32*2204.622/1000</f>
        <v>97.003367999999995</v>
      </c>
      <c r="N108" s="54">
        <f>'[11]Mexico Rapeseed'!P$32*2204.622/1000</f>
        <v>57.320171999999999</v>
      </c>
      <c r="O108" s="54">
        <f>'[11]Mexico Rapeseed'!Q$32*2204.622/1000</f>
        <v>125.663454</v>
      </c>
      <c r="P108" s="54">
        <f>'[11]Mexico Rapeseed'!R$32*2204.622/1000</f>
        <v>15.432354</v>
      </c>
      <c r="Q108" s="54">
        <f>'[11]Mexico Rapeseed'!S$32*2204.622/1000</f>
        <v>15.432354</v>
      </c>
      <c r="R108" s="54">
        <f>'[11]Mexico Rapeseed'!T$32*2204.622/1000</f>
        <v>92.594123999999994</v>
      </c>
      <c r="S108" s="54">
        <f>'[11]Mexico Rapeseed'!U$32*2204.622/1000</f>
        <v>112.435722</v>
      </c>
      <c r="T108" s="54">
        <f>'[11]Mexico Rapeseed'!V$32*2204.622/1000</f>
        <v>24.250841999999999</v>
      </c>
      <c r="U108" s="54">
        <f>'[11]Mexico Rapeseed'!W$32*2204.622/1000</f>
        <v>4.4092439999999993</v>
      </c>
      <c r="V108" s="54">
        <f>'[11]Mexico Rapeseed'!X$32*2204.622/1000</f>
        <v>52.910927999999998</v>
      </c>
      <c r="W108" s="54">
        <f>'[11]Mexico Rapeseed'!Y$32*2204.622/1000</f>
        <v>59.524793999999993</v>
      </c>
      <c r="X108" s="54">
        <f>'[11]Mexico Rapeseed'!Z$32*2204.622/1000</f>
        <v>59.524793999999993</v>
      </c>
      <c r="Y108" s="54">
        <f>'[11]Mexico Rapeseed'!AA$32*2204.622/1000</f>
        <v>66.138659999999987</v>
      </c>
      <c r="Z108" s="54">
        <f>'[11]Mexico Rapeseed'!AB$32*2204.622/1000</f>
        <v>79.366391999999991</v>
      </c>
      <c r="AA108" s="54">
        <f>'[11]Mexico Rapeseed'!AC$32*2204.622/1000</f>
        <v>28.660086</v>
      </c>
      <c r="AB108" s="54">
        <f>'[11]Mexico Rapeseed'!AD$32*2204.622/1000</f>
        <v>231.48531</v>
      </c>
      <c r="AC108" s="54">
        <f>'[11]Mexico Rapeseed'!AE$32*2204.622/1000</f>
        <v>178.57438199999999</v>
      </c>
      <c r="AD108" s="55">
        <f>'[11]Mexico Rapeseed'!AF$32*2204.622/1000</f>
        <v>136.68656399999998</v>
      </c>
      <c r="AE108" s="55">
        <f>'[11]Mexico Rapeseed'!AG$32*2204.622/1000</f>
        <v>125.663454</v>
      </c>
      <c r="AF108" s="55">
        <f>'[11]Mexico Rapeseed'!AH$32*2204.622/1000</f>
        <v>132.27731999999997</v>
      </c>
      <c r="AG108" s="55">
        <f>'[11]Mexico Rapeseed'!AI$32*2204.622/1000</f>
        <v>143.30043000000001</v>
      </c>
      <c r="AH108" s="55">
        <f>'[11]Mexico Rapeseed'!AJ$32*2204.622/1000</f>
        <v>143.30043000000001</v>
      </c>
      <c r="AI108" s="55">
        <f>'[11]Mexico Rapeseed'!AK$32*2204.622/1000</f>
        <v>143.30043000000001</v>
      </c>
      <c r="AJ108" s="55">
        <f>'[11]Mexico Rapeseed'!AL$32*2204.622/1000</f>
        <v>143.30043000000001</v>
      </c>
      <c r="AK108" s="55">
        <f>'[11]Mexico Rapeseed'!AM$32*2204.622/1000</f>
        <v>143.30043000000001</v>
      </c>
      <c r="AL108" s="55">
        <f>'[11]Mexico Rapeseed'!AN$32*2204.622/1000</f>
        <v>143.30043000000001</v>
      </c>
      <c r="AM108" s="55">
        <f>'[11]Mexico Rapeseed'!AO$32*2204.622/1000</f>
        <v>143.30043000000001</v>
      </c>
      <c r="AN108" s="55">
        <f>'[11]Mexico Rapeseed'!AP$32*2204.622/1000</f>
        <v>143.30043000000001</v>
      </c>
      <c r="AO108" s="55">
        <f>'[11]Mexico Rapeseed'!AQ$32*2204.622/1000</f>
        <v>143.30043000000001</v>
      </c>
      <c r="AP108" s="55">
        <f>'[11]Mexico Rapeseed'!AR$32*2204.622/1000</f>
        <v>154.32353999999998</v>
      </c>
      <c r="AQ108" s="55">
        <f>'[11]Mexico Rapeseed'!AS$32*2204.622/1000</f>
        <v>154.32353999999998</v>
      </c>
      <c r="AR108" s="55">
        <f>'[11]Mexico Rapeseed'!AT$32*2204.622/1000</f>
        <v>154.32353999999998</v>
      </c>
      <c r="AS108" s="55">
        <f>'[11]Mexico Rapeseed'!AU$32*2204.622/1000</f>
        <v>154.32353999999998</v>
      </c>
      <c r="AT108" s="55">
        <f>'[11]Mexico Rapeseed'!AV$32*2204.622/1000</f>
        <v>154.32353999999998</v>
      </c>
      <c r="AU108" s="55">
        <f>'[11]Mexico Rapeseed'!AW$32*2204.622/1000</f>
        <v>154.32353999999998</v>
      </c>
      <c r="AV108" s="55">
        <f>'[11]Mexico Rapeseed'!AX$32*2204.622/1000</f>
        <v>154.32353999999998</v>
      </c>
      <c r="AW108" s="55">
        <f>'[11]Mexico Rapeseed'!AY$32*2204.622/1000</f>
        <v>154.32353999999998</v>
      </c>
      <c r="AX108" s="55">
        <f>'[11]Mexico Rapeseed'!AZ$32*2204.622/1000</f>
        <v>165.34664999999998</v>
      </c>
      <c r="AY108" s="55">
        <f>'[11]Mexico Rapeseed'!BA$32*2204.622/1000</f>
        <v>165.34664999999998</v>
      </c>
      <c r="AZ108" s="55">
        <f>'[11]Mexico Rapeseed'!BB$32*2204.622/1000</f>
        <v>165.34664999999998</v>
      </c>
      <c r="BA108" s="55">
        <f>'[11]Mexico Rapeseed'!BC$32*2204.622/1000</f>
        <v>165.34664999999998</v>
      </c>
      <c r="BB108" s="55">
        <f>'[11]Mexico Rapeseed'!BD$32*2204.622/1000</f>
        <v>165.34664999999998</v>
      </c>
      <c r="BC108" s="55">
        <f>'[11]Mexico Rapeseed'!BE$32*2204.622/1000</f>
        <v>165.34664999999998</v>
      </c>
      <c r="BD108" s="55">
        <f>'[11]Mexico Rapeseed'!BF$32*2204.622/1000</f>
        <v>165.34664999999998</v>
      </c>
      <c r="BE108" s="55">
        <f>'[11]Mexico Rapeseed'!BG$32*2204.622/1000</f>
        <v>176.36975999999999</v>
      </c>
    </row>
    <row r="109" spans="1:57" x14ac:dyDescent="0.2">
      <c r="A109" s="49" t="s">
        <v>50</v>
      </c>
      <c r="B109" s="54">
        <f>'[11]Mexico Rapeseed'!D$33*2204.622/1000</f>
        <v>507.06305999999989</v>
      </c>
      <c r="C109" s="54">
        <f>'[11]Mexico Rapeseed'!E$33*2204.622/1000</f>
        <v>507.06305999999989</v>
      </c>
      <c r="D109" s="54">
        <f>'[11]Mexico Rapeseed'!F$33*2204.622/1000</f>
        <v>502.65381600000001</v>
      </c>
      <c r="E109" s="54">
        <f>'[11]Mexico Rapeseed'!G$33*2204.622/1000</f>
        <v>670.20508799999993</v>
      </c>
      <c r="F109" s="54">
        <f>'[11]Mexico Rapeseed'!H$33*2204.622/1000</f>
        <v>864.21182399999987</v>
      </c>
      <c r="G109" s="54">
        <f>'[11]Mexico Rapeseed'!I$33*2204.622/1000</f>
        <v>751.77610199999992</v>
      </c>
      <c r="H109" s="54">
        <f>'[11]Mexico Rapeseed'!J$33*2204.622/1000</f>
        <v>727.52525999999989</v>
      </c>
      <c r="I109" s="54">
        <f>'[11]Mexico Rapeseed'!K$33*2204.622/1000</f>
        <v>665.79584399999987</v>
      </c>
      <c r="J109" s="54">
        <f>'[11]Mexico Rapeseed'!L$33*2204.622/1000</f>
        <v>925.94123999999999</v>
      </c>
      <c r="K109" s="54">
        <f>'[11]Mexico Rapeseed'!M$33*2204.622/1000</f>
        <v>925.94123999999999</v>
      </c>
      <c r="L109" s="54">
        <f>'[11]Mexico Rapeseed'!N$33*2204.622/1000</f>
        <v>1113.3341099999998</v>
      </c>
      <c r="M109" s="54">
        <f>'[11]Mexico Rapeseed'!O$33*2204.622/1000</f>
        <v>947.98745999999994</v>
      </c>
      <c r="N109" s="54">
        <f>'[11]Mexico Rapeseed'!P$33*2204.622/1000</f>
        <v>1146.40344</v>
      </c>
      <c r="O109" s="54">
        <f>'[11]Mexico Rapeseed'!Q$33*2204.622/1000</f>
        <v>1025.14923</v>
      </c>
      <c r="P109" s="54">
        <f>'[11]Mexico Rapeseed'!R$33*2204.622/1000</f>
        <v>1214.7467219999999</v>
      </c>
      <c r="Q109" s="54">
        <f>'[11]Mexico Rapeseed'!S$33*2204.622/1000</f>
        <v>1340.4101759999999</v>
      </c>
      <c r="R109" s="54">
        <f>'[11]Mexico Rapeseed'!T$33*2204.622/1000</f>
        <v>1340.4101759999999</v>
      </c>
      <c r="S109" s="54">
        <f>'[11]Mexico Rapeseed'!U$33*2204.622/1000</f>
        <v>1234.5883199999998</v>
      </c>
      <c r="T109" s="54">
        <f>'[11]Mexico Rapeseed'!V$33*2204.622/1000</f>
        <v>1298.5223579999999</v>
      </c>
      <c r="U109" s="54">
        <f>'[11]Mexico Rapeseed'!W$33*2204.622/1000</f>
        <v>1358.0471520000001</v>
      </c>
      <c r="V109" s="54">
        <f>'[11]Mexico Rapeseed'!X$33*2204.622/1000</f>
        <v>1344.81942</v>
      </c>
      <c r="W109" s="54">
        <f>'[11]Mexico Rapeseed'!Y$33*2204.622/1000</f>
        <v>1366.86564</v>
      </c>
      <c r="X109" s="54">
        <f>'[11]Mexico Rapeseed'!Z$33*2204.622/1000</f>
        <v>1322.7731999999999</v>
      </c>
      <c r="Y109" s="54">
        <f>'[11]Mexico Rapeseed'!AA$33*2204.622/1000</f>
        <v>1278.68076</v>
      </c>
      <c r="Z109" s="54">
        <f>'[11]Mexico Rapeseed'!AB$33*2204.622/1000</f>
        <v>1146.40344</v>
      </c>
      <c r="AA109" s="54">
        <f>'[11]Mexico Rapeseed'!AC$33*2204.622/1000</f>
        <v>1234.5883199999998</v>
      </c>
      <c r="AB109" s="54">
        <f>'[11]Mexico Rapeseed'!AD$33*2204.622/1000</f>
        <v>1080.26478</v>
      </c>
      <c r="AC109" s="55">
        <f>'[11]Mexico Rapeseed'!AE$33*2204.622/1000</f>
        <v>1256.6345399999998</v>
      </c>
      <c r="AD109" s="55">
        <f>'[11]Mexico Rapeseed'!AF$33*2204.622/1000</f>
        <v>1060.2036862874199</v>
      </c>
      <c r="AE109" s="55">
        <f>'[11]Mexico Rapeseed'!AG$33*2204.622/1000</f>
        <v>1103.2151661432729</v>
      </c>
      <c r="AF109" s="55">
        <f>'[11]Mexico Rapeseed'!AH$33*2204.622/1000</f>
        <v>1138.4366930900462</v>
      </c>
      <c r="AG109" s="55">
        <f>'[11]Mexico Rapeseed'!AI$33*2204.622/1000</f>
        <v>1164.9398454379641</v>
      </c>
      <c r="AH109" s="55">
        <f>'[11]Mexico Rapeseed'!AJ$33*2204.622/1000</f>
        <v>1187.0219093439048</v>
      </c>
      <c r="AI109" s="55">
        <f>'[11]Mexico Rapeseed'!AK$33*2204.622/1000</f>
        <v>1209.0285423433193</v>
      </c>
      <c r="AJ109" s="55">
        <f>'[11]Mexico Rapeseed'!AL$33*2204.622/1000</f>
        <v>1231.1143932075511</v>
      </c>
      <c r="AK109" s="55">
        <f>'[11]Mexico Rapeseed'!AM$33*2204.622/1000</f>
        <v>1253.1419191797947</v>
      </c>
      <c r="AL109" s="55">
        <f>'[11]Mexico Rapeseed'!AN$33*2204.622/1000</f>
        <v>1275.1436036555265</v>
      </c>
      <c r="AM109" s="55">
        <f>'[11]Mexico Rapeseed'!AO$33*2204.622/1000</f>
        <v>1297.1135470572326</v>
      </c>
      <c r="AN109" s="55">
        <f>'[11]Mexico Rapeseed'!AP$33*2204.622/1000</f>
        <v>1319.3203393805561</v>
      </c>
      <c r="AO109" s="55">
        <f>'[11]Mexico Rapeseed'!AQ$33*2204.622/1000</f>
        <v>1341.3091270706716</v>
      </c>
      <c r="AP109" s="55">
        <f>'[11]Mexico Rapeseed'!AR$33*2204.622/1000</f>
        <v>1363.8128395555002</v>
      </c>
      <c r="AQ109" s="55">
        <f>'[11]Mexico Rapeseed'!AS$33*2204.622/1000</f>
        <v>1385.9299004724051</v>
      </c>
      <c r="AR109" s="55">
        <f>'[11]Mexico Rapeseed'!AT$33*2204.622/1000</f>
        <v>1408.0344080190926</v>
      </c>
      <c r="AS109" s="55">
        <f>'[11]Mexico Rapeseed'!AU$33*2204.622/1000</f>
        <v>1434.5357526054704</v>
      </c>
      <c r="AT109" s="55">
        <f>'[11]Mexico Rapeseed'!AV$33*2204.622/1000</f>
        <v>1461.0145627760776</v>
      </c>
      <c r="AU109" s="55">
        <f>'[11]Mexico Rapeseed'!AW$33*2204.622/1000</f>
        <v>1487.464278685148</v>
      </c>
      <c r="AV109" s="55">
        <f>'[11]Mexico Rapeseed'!AX$33*2204.622/1000</f>
        <v>1513.8772495581086</v>
      </c>
      <c r="AW109" s="55">
        <f>'[11]Mexico Rapeseed'!AY$33*2204.622/1000</f>
        <v>1540.2446146835919</v>
      </c>
      <c r="AX109" s="55">
        <f>'[11]Mexico Rapeseed'!AZ$33*2204.622/1000</f>
        <v>1566.9167816586209</v>
      </c>
      <c r="AY109" s="55">
        <f>'[11]Mexico Rapeseed'!BA$33*2204.622/1000</f>
        <v>1593.4569077877595</v>
      </c>
      <c r="AZ109" s="55">
        <f>'[11]Mexico Rapeseed'!BB$33*2204.622/1000</f>
        <v>1619.9905513798385</v>
      </c>
      <c r="BA109" s="55">
        <f>'[11]Mexico Rapeseed'!BC$33*2204.622/1000</f>
        <v>1646.5316940756554</v>
      </c>
      <c r="BB109" s="55">
        <f>'[11]Mexico Rapeseed'!BD$33*2204.622/1000</f>
        <v>1673.0800195201409</v>
      </c>
      <c r="BC109" s="55">
        <f>'[11]Mexico Rapeseed'!BE$33*2204.622/1000</f>
        <v>1704.037853820339</v>
      </c>
      <c r="BD109" s="55">
        <f>'[11]Mexico Rapeseed'!BF$33*2204.622/1000</f>
        <v>1735.0004873952194</v>
      </c>
      <c r="BE109" s="55">
        <f>'[11]Mexico Rapeseed'!BG$33*2204.622/1000</f>
        <v>1765.957978956196</v>
      </c>
    </row>
    <row r="110" spans="1:57" x14ac:dyDescent="0.2">
      <c r="A110" s="49" t="s">
        <v>51</v>
      </c>
      <c r="B110" s="54">
        <f>'[11]Mexico Rapeseed'!D$34*2204.622/1000</f>
        <v>68.443887720347988</v>
      </c>
      <c r="C110" s="54">
        <f>'[11]Mexico Rapeseed'!E$34*2204.622/1000</f>
        <v>126.97729627627798</v>
      </c>
      <c r="D110" s="54">
        <f>'[11]Mexico Rapeseed'!F$34*2204.622/1000</f>
        <v>181.36017322390802</v>
      </c>
      <c r="E110" s="54">
        <f>'[11]Mexico Rapeseed'!G$34*2204.622/1000</f>
        <v>242.73241179982193</v>
      </c>
      <c r="F110" s="54">
        <f>'[11]Mexico Rapeseed'!H$34*2204.622/1000</f>
        <v>118.58970826004399</v>
      </c>
      <c r="G110" s="54">
        <f>'[11]Mexico Rapeseed'!I$34*2204.622/1000</f>
        <v>147.44847479468402</v>
      </c>
      <c r="H110" s="54">
        <f>'[11]Mexico Rapeseed'!J$34*2204.622/1000</f>
        <v>149.78099353077002</v>
      </c>
      <c r="I110" s="54">
        <f>'[11]Mexico Rapeseed'!K$34*2204.622/1000</f>
        <v>177.14774244371398</v>
      </c>
      <c r="J110" s="54">
        <f>'[11]Mexico Rapeseed'!L$34*2204.622/1000</f>
        <v>240.12228926611797</v>
      </c>
      <c r="K110" s="54">
        <f>'[11]Mexico Rapeseed'!M$34*2204.622/1000</f>
        <v>192.68064484388998</v>
      </c>
      <c r="L110" s="54">
        <f>'[11]Mexico Rapeseed'!N$34*2204.622/1000</f>
        <v>148.74555532989595</v>
      </c>
      <c r="M110" s="54">
        <f>'[11]Mexico Rapeseed'!O$34*2204.622/1000</f>
        <v>90.381265532207991</v>
      </c>
      <c r="N110" s="54">
        <f>'[11]Mexico Rapeseed'!P$34*2204.622/1000</f>
        <v>112.14325023161399</v>
      </c>
      <c r="O110" s="54">
        <f>'[11]Mexico Rapeseed'!Q$34*2204.622/1000</f>
        <v>23.504844212262</v>
      </c>
      <c r="P110" s="54">
        <f>'[11]Mexico Rapeseed'!R$34*2204.622/1000</f>
        <v>45.922002886872001</v>
      </c>
      <c r="Q110" s="54">
        <f>'[11]Mexico Rapeseed'!S$34*2204.622/1000</f>
        <v>125.67506794869597</v>
      </c>
      <c r="R110" s="54">
        <f>'[11]Mexico Rapeseed'!T$34*2204.622/1000</f>
        <v>104.85649391401797</v>
      </c>
      <c r="S110" s="54">
        <f>'[11]Mexico Rapeseed'!U$34*2204.622/1000</f>
        <v>91.692230776775986</v>
      </c>
      <c r="T110" s="54">
        <f>'[11]Mexico Rapeseed'!V$34*2204.622/1000</f>
        <v>130.409429759658</v>
      </c>
      <c r="U110" s="54">
        <f>'[11]Mexico Rapeseed'!W$34*2204.622/1000</f>
        <v>149.35401336491998</v>
      </c>
      <c r="V110" s="54">
        <f>'[11]Mexico Rapeseed'!X$34*2204.622/1000</f>
        <v>186.76599896203194</v>
      </c>
      <c r="W110" s="54">
        <f>'[11]Mexico Rapeseed'!Y$34*2204.622/1000</f>
        <v>222.75606730318199</v>
      </c>
      <c r="X110" s="54">
        <f>'[11]Mexico Rapeseed'!Z$34*2204.622/1000</f>
        <v>215.103165159204</v>
      </c>
      <c r="Y110" s="54">
        <f>'[11]Mexico Rapeseed'!AA$34*2204.622/1000</f>
        <v>227.98275207145196</v>
      </c>
      <c r="Z110" s="54">
        <f>'[11]Mexico Rapeseed'!AB$34*2204.622/1000</f>
        <v>315.15799235722193</v>
      </c>
      <c r="AA110" s="54">
        <f>'[11]Mexico Rapeseed'!AC$34*2204.622/1000</f>
        <v>562.14974047491</v>
      </c>
      <c r="AB110" s="54">
        <f>'[11]Mexico Rapeseed'!AD$34*2204.622/1000</f>
        <v>407.85506999999996</v>
      </c>
      <c r="AC110" s="55">
        <f>'[11]Mexico Rapeseed'!AE$34*2204.622/1000</f>
        <v>429.90128999999996</v>
      </c>
      <c r="AD110" s="55">
        <f>'[11]Mexico Rapeseed'!AF$34*2204.622/1000</f>
        <v>661.38659999999993</v>
      </c>
      <c r="AE110" s="55">
        <f>'[11]Mexico Rapeseed'!AG$34*2204.622/1000</f>
        <v>396.83195999999998</v>
      </c>
      <c r="AF110" s="55">
        <f>'[11]Mexico Rapeseed'!AH$34*2204.622/1000</f>
        <v>407.85506999999996</v>
      </c>
      <c r="AG110" s="55">
        <f>'[11]Mexico Rapeseed'!AI$34*2204.622/1000</f>
        <v>418.87817999999999</v>
      </c>
      <c r="AH110" s="55">
        <f>'[11]Mexico Rapeseed'!AJ$34*2204.622/1000</f>
        <v>418.87817999999999</v>
      </c>
      <c r="AI110" s="55">
        <f>'[11]Mexico Rapeseed'!AK$34*2204.622/1000</f>
        <v>418.87817999999999</v>
      </c>
      <c r="AJ110" s="55">
        <f>'[11]Mexico Rapeseed'!AL$34*2204.622/1000</f>
        <v>418.87817999999999</v>
      </c>
      <c r="AK110" s="55">
        <f>'[11]Mexico Rapeseed'!AM$34*2204.622/1000</f>
        <v>418.87817999999999</v>
      </c>
      <c r="AL110" s="55">
        <f>'[11]Mexico Rapeseed'!AN$34*2204.622/1000</f>
        <v>418.87817999999999</v>
      </c>
      <c r="AM110" s="55">
        <f>'[11]Mexico Rapeseed'!AO$34*2204.622/1000</f>
        <v>429.90128999999996</v>
      </c>
      <c r="AN110" s="55">
        <f>'[11]Mexico Rapeseed'!AP$34*2204.622/1000</f>
        <v>429.90128999999996</v>
      </c>
      <c r="AO110" s="55">
        <f>'[11]Mexico Rapeseed'!AQ$34*2204.622/1000</f>
        <v>440.92439999999999</v>
      </c>
      <c r="AP110" s="55">
        <f>'[11]Mexico Rapeseed'!AR$34*2204.622/1000</f>
        <v>451.94750999999997</v>
      </c>
      <c r="AQ110" s="55">
        <f>'[11]Mexico Rapeseed'!AS$34*2204.622/1000</f>
        <v>462.97062</v>
      </c>
      <c r="AR110" s="55">
        <f>'[11]Mexico Rapeseed'!AT$34*2204.622/1000</f>
        <v>462.97062</v>
      </c>
      <c r="AS110" s="55">
        <f>'[11]Mexico Rapeseed'!AU$34*2204.622/1000</f>
        <v>462.97062</v>
      </c>
      <c r="AT110" s="55">
        <f>'[11]Mexico Rapeseed'!AV$34*2204.622/1000</f>
        <v>462.97062</v>
      </c>
      <c r="AU110" s="55">
        <f>'[11]Mexico Rapeseed'!AW$34*2204.622/1000</f>
        <v>462.97062</v>
      </c>
      <c r="AV110" s="55">
        <f>'[11]Mexico Rapeseed'!AX$34*2204.622/1000</f>
        <v>462.97062</v>
      </c>
      <c r="AW110" s="55">
        <f>'[11]Mexico Rapeseed'!AY$34*2204.622/1000</f>
        <v>462.97062</v>
      </c>
      <c r="AX110" s="55">
        <f>'[11]Mexico Rapeseed'!AZ$34*2204.622/1000</f>
        <v>462.97062</v>
      </c>
      <c r="AY110" s="55">
        <f>'[11]Mexico Rapeseed'!BA$34*2204.622/1000</f>
        <v>462.97062</v>
      </c>
      <c r="AZ110" s="55">
        <f>'[11]Mexico Rapeseed'!BB$34*2204.622/1000</f>
        <v>462.97062</v>
      </c>
      <c r="BA110" s="55">
        <f>'[11]Mexico Rapeseed'!BC$34*2204.622/1000</f>
        <v>462.97062</v>
      </c>
      <c r="BB110" s="55">
        <f>'[11]Mexico Rapeseed'!BD$34*2204.622/1000</f>
        <v>462.97062</v>
      </c>
      <c r="BC110" s="55">
        <f>'[11]Mexico Rapeseed'!BE$34*2204.622/1000</f>
        <v>462.97062</v>
      </c>
      <c r="BD110" s="55">
        <f>'[11]Mexico Rapeseed'!BF$34*2204.622/1000</f>
        <v>462.97062</v>
      </c>
      <c r="BE110" s="55">
        <f>'[11]Mexico Rapeseed'!BG$34*2204.622/1000</f>
        <v>462.97062</v>
      </c>
    </row>
    <row r="111" spans="1:57" x14ac:dyDescent="0.2">
      <c r="A111" s="49" t="s">
        <v>52</v>
      </c>
      <c r="B111" s="54">
        <f>SUM(B108:B110)</f>
        <v>575.50694772034785</v>
      </c>
      <c r="C111" s="54">
        <f t="shared" ref="C111:AP111" si="52">SUM(C108:C110)</f>
        <v>645.06346627627795</v>
      </c>
      <c r="D111" s="54">
        <f t="shared" si="52"/>
        <v>684.01398922390808</v>
      </c>
      <c r="E111" s="54">
        <f t="shared" si="52"/>
        <v>912.93749979982181</v>
      </c>
      <c r="F111" s="54">
        <f t="shared" si="52"/>
        <v>982.80153226004381</v>
      </c>
      <c r="G111" s="54">
        <f t="shared" si="52"/>
        <v>899.22457679468391</v>
      </c>
      <c r="H111" s="54">
        <f t="shared" si="52"/>
        <v>877.30625353076994</v>
      </c>
      <c r="I111" s="54">
        <f t="shared" si="52"/>
        <v>842.94358644371391</v>
      </c>
      <c r="J111" s="54">
        <f t="shared" si="52"/>
        <v>1166.0635292661179</v>
      </c>
      <c r="K111" s="54">
        <f t="shared" si="52"/>
        <v>1118.62188484389</v>
      </c>
      <c r="L111" s="54">
        <f t="shared" si="52"/>
        <v>1270.8981533298956</v>
      </c>
      <c r="M111" s="54">
        <f t="shared" si="52"/>
        <v>1135.3720935322081</v>
      </c>
      <c r="N111" s="54">
        <f t="shared" si="52"/>
        <v>1315.866862231614</v>
      </c>
      <c r="O111" s="54">
        <f t="shared" si="52"/>
        <v>1174.317528212262</v>
      </c>
      <c r="P111" s="54">
        <f t="shared" si="52"/>
        <v>1276.1010788868718</v>
      </c>
      <c r="Q111" s="54">
        <f t="shared" si="52"/>
        <v>1481.5175979486958</v>
      </c>
      <c r="R111" s="54">
        <f t="shared" si="52"/>
        <v>1537.8607939140179</v>
      </c>
      <c r="S111" s="54">
        <f t="shared" si="52"/>
        <v>1438.7162727767757</v>
      </c>
      <c r="T111" s="54">
        <f t="shared" si="52"/>
        <v>1453.1826297596579</v>
      </c>
      <c r="U111" s="54">
        <f t="shared" si="52"/>
        <v>1511.8104093649199</v>
      </c>
      <c r="V111" s="54">
        <f t="shared" si="52"/>
        <v>1584.496346962032</v>
      </c>
      <c r="W111" s="54">
        <f t="shared" si="52"/>
        <v>1649.1465013031818</v>
      </c>
      <c r="X111" s="54">
        <f t="shared" si="52"/>
        <v>1597.4011591592039</v>
      </c>
      <c r="Y111" s="54">
        <f t="shared" si="52"/>
        <v>1572.8021720714519</v>
      </c>
      <c r="Z111" s="54">
        <f t="shared" si="52"/>
        <v>1540.9278243572219</v>
      </c>
      <c r="AA111" s="54">
        <f t="shared" si="52"/>
        <v>1825.3981464749099</v>
      </c>
      <c r="AB111" s="54">
        <f t="shared" si="52"/>
        <v>1719.6051600000001</v>
      </c>
      <c r="AC111" s="55">
        <f t="shared" si="52"/>
        <v>1865.1102119999998</v>
      </c>
      <c r="AD111" s="55">
        <f t="shared" si="52"/>
        <v>1858.2768502874196</v>
      </c>
      <c r="AE111" s="55">
        <f t="shared" si="52"/>
        <v>1625.7105801432729</v>
      </c>
      <c r="AF111" s="55">
        <f t="shared" si="52"/>
        <v>1678.5690830900462</v>
      </c>
      <c r="AG111" s="55">
        <f t="shared" si="52"/>
        <v>1727.118455437964</v>
      </c>
      <c r="AH111" s="55">
        <f t="shared" si="52"/>
        <v>1749.2005193439047</v>
      </c>
      <c r="AI111" s="55">
        <f t="shared" si="52"/>
        <v>1771.2071523433192</v>
      </c>
      <c r="AJ111" s="55">
        <f t="shared" si="52"/>
        <v>1793.293003207551</v>
      </c>
      <c r="AK111" s="55">
        <f t="shared" si="52"/>
        <v>1815.3205291797947</v>
      </c>
      <c r="AL111" s="55">
        <f t="shared" si="52"/>
        <v>1837.3222136555264</v>
      </c>
      <c r="AM111" s="55">
        <f t="shared" si="52"/>
        <v>1870.3152670572326</v>
      </c>
      <c r="AN111" s="55">
        <f t="shared" si="52"/>
        <v>1892.5220593805561</v>
      </c>
      <c r="AO111" s="55">
        <f t="shared" si="52"/>
        <v>1925.5339570706715</v>
      </c>
      <c r="AP111" s="55">
        <f t="shared" si="52"/>
        <v>1970.0838895555003</v>
      </c>
      <c r="AQ111" s="55">
        <f>SUM(AQ108:AQ110)</f>
        <v>2003.2240604724052</v>
      </c>
      <c r="AR111" s="55">
        <f>SUM(AR108:AR110)</f>
        <v>2025.3285680190925</v>
      </c>
      <c r="AS111" s="55">
        <f>SUM(AS108:AS110)</f>
        <v>2051.8299126054703</v>
      </c>
      <c r="AT111" s="55">
        <f t="shared" ref="AT111:BE111" si="53">SUM(AT108:AT110)</f>
        <v>2078.3087227760775</v>
      </c>
      <c r="AU111" s="55">
        <f t="shared" si="53"/>
        <v>2104.7584386851481</v>
      </c>
      <c r="AV111" s="55">
        <f t="shared" si="53"/>
        <v>2131.1714095581087</v>
      </c>
      <c r="AW111" s="55">
        <f t="shared" si="53"/>
        <v>2157.5387746835918</v>
      </c>
      <c r="AX111" s="55">
        <f t="shared" si="53"/>
        <v>2195.234051658621</v>
      </c>
      <c r="AY111" s="55">
        <f t="shared" si="53"/>
        <v>2221.7741777877595</v>
      </c>
      <c r="AZ111" s="55">
        <f t="shared" si="53"/>
        <v>2248.3078213798385</v>
      </c>
      <c r="BA111" s="55">
        <f t="shared" si="53"/>
        <v>2274.8489640756552</v>
      </c>
      <c r="BB111" s="55">
        <f t="shared" si="53"/>
        <v>2301.3972895201409</v>
      </c>
      <c r="BC111" s="55">
        <f t="shared" si="53"/>
        <v>2332.355123820339</v>
      </c>
      <c r="BD111" s="55">
        <f t="shared" si="53"/>
        <v>2363.3177573952194</v>
      </c>
      <c r="BE111" s="55">
        <f t="shared" si="53"/>
        <v>2405.2983589561959</v>
      </c>
    </row>
    <row r="112" spans="1:57" x14ac:dyDescent="0.2">
      <c r="A112" s="56" t="s">
        <v>53</v>
      </c>
      <c r="B112" s="57">
        <f>B120-B119</f>
        <v>564.43974528034789</v>
      </c>
      <c r="C112" s="57">
        <f t="shared" ref="C112:AP112" si="54">C120-C119</f>
        <v>645.034806190278</v>
      </c>
      <c r="D112" s="57">
        <f t="shared" si="54"/>
        <v>681.8424365539081</v>
      </c>
      <c r="E112" s="57">
        <f t="shared" si="54"/>
        <v>912.14163125782181</v>
      </c>
      <c r="F112" s="57">
        <f t="shared" si="54"/>
        <v>980.89012498604382</v>
      </c>
      <c r="G112" s="57">
        <f t="shared" si="54"/>
        <v>897.78054938468392</v>
      </c>
      <c r="H112" s="57">
        <f t="shared" si="54"/>
        <v>876.52802196476989</v>
      </c>
      <c r="I112" s="57">
        <f t="shared" si="54"/>
        <v>842.78485365971392</v>
      </c>
      <c r="J112" s="57">
        <f t="shared" si="54"/>
        <v>1166.0635292661179</v>
      </c>
      <c r="K112" s="57">
        <f t="shared" si="54"/>
        <v>1109.7923737338901</v>
      </c>
      <c r="L112" s="57">
        <f t="shared" si="54"/>
        <v>1173.8859668418957</v>
      </c>
      <c r="M112" s="57">
        <f t="shared" si="54"/>
        <v>1077.3728979562081</v>
      </c>
      <c r="N112" s="57">
        <f t="shared" si="54"/>
        <v>1190.1901804996141</v>
      </c>
      <c r="O112" s="57">
        <f t="shared" si="54"/>
        <v>1145.322339668262</v>
      </c>
      <c r="P112" s="57">
        <f t="shared" si="54"/>
        <v>1257.5050923168719</v>
      </c>
      <c r="Q112" s="57">
        <f t="shared" si="54"/>
        <v>1385.4710358966959</v>
      </c>
      <c r="R112" s="57">
        <f t="shared" si="54"/>
        <v>1421.410455252018</v>
      </c>
      <c r="S112" s="57">
        <f t="shared" si="54"/>
        <v>1410.3339691487759</v>
      </c>
      <c r="T112" s="57">
        <f t="shared" si="54"/>
        <v>1444.6507426196579</v>
      </c>
      <c r="U112" s="57">
        <f t="shared" si="54"/>
        <v>1455.0458021089198</v>
      </c>
      <c r="V112" s="57">
        <f t="shared" si="54"/>
        <v>1521.1112598400321</v>
      </c>
      <c r="W112" s="57">
        <f t="shared" si="54"/>
        <v>1577.840207335182</v>
      </c>
      <c r="X112" s="57">
        <f t="shared" si="54"/>
        <v>1517.6541700356117</v>
      </c>
      <c r="Y112" s="57">
        <f t="shared" si="54"/>
        <v>1476.6405596157599</v>
      </c>
      <c r="Z112" s="57">
        <f t="shared" si="54"/>
        <v>1499.5762938864539</v>
      </c>
      <c r="AA112" s="57">
        <f t="shared" si="54"/>
        <v>1576.053683078994</v>
      </c>
      <c r="AB112" s="57">
        <f t="shared" si="54"/>
        <v>1579.6116630000001</v>
      </c>
      <c r="AC112" s="58">
        <f t="shared" si="54"/>
        <v>1717.4005379999999</v>
      </c>
      <c r="AD112" s="58">
        <f t="shared" si="54"/>
        <v>1721.5902862874195</v>
      </c>
      <c r="AE112" s="58">
        <f t="shared" si="54"/>
        <v>1482.4101501432729</v>
      </c>
      <c r="AF112" s="58">
        <f t="shared" si="54"/>
        <v>1524.2455430900461</v>
      </c>
      <c r="AG112" s="58">
        <f t="shared" si="54"/>
        <v>1572.7949154379639</v>
      </c>
      <c r="AH112" s="58">
        <f t="shared" si="54"/>
        <v>1594.8769793439046</v>
      </c>
      <c r="AI112" s="58">
        <f t="shared" si="54"/>
        <v>1616.8836123433191</v>
      </c>
      <c r="AJ112" s="58">
        <f t="shared" si="54"/>
        <v>1638.9694632075509</v>
      </c>
      <c r="AK112" s="58">
        <f t="shared" si="54"/>
        <v>1660.9969891797946</v>
      </c>
      <c r="AL112" s="58">
        <f t="shared" si="54"/>
        <v>1682.9986736555263</v>
      </c>
      <c r="AM112" s="58">
        <f t="shared" si="54"/>
        <v>1715.9917270572325</v>
      </c>
      <c r="AN112" s="58">
        <f t="shared" si="54"/>
        <v>1738.198519380556</v>
      </c>
      <c r="AO112" s="58">
        <f t="shared" si="54"/>
        <v>1760.1873070706715</v>
      </c>
      <c r="AP112" s="58">
        <f t="shared" si="54"/>
        <v>1804.7372395555003</v>
      </c>
      <c r="AQ112" s="58">
        <f>AQ120-AQ119</f>
        <v>1837.8774104724052</v>
      </c>
      <c r="AR112" s="58">
        <f>AR120-AR119</f>
        <v>1859.9819180190925</v>
      </c>
      <c r="AS112" s="58">
        <f>AS120-AS119</f>
        <v>1886.4832626054704</v>
      </c>
      <c r="AT112" s="58">
        <f t="shared" ref="AT112:BE112" si="55">AT120-AT119</f>
        <v>1912.9620727760775</v>
      </c>
      <c r="AU112" s="58">
        <f t="shared" si="55"/>
        <v>1939.4117886851482</v>
      </c>
      <c r="AV112" s="58">
        <f t="shared" si="55"/>
        <v>1965.8247595581088</v>
      </c>
      <c r="AW112" s="58">
        <f t="shared" si="55"/>
        <v>1981.1690146835917</v>
      </c>
      <c r="AX112" s="58">
        <f t="shared" si="55"/>
        <v>2018.8642916586209</v>
      </c>
      <c r="AY112" s="58">
        <f t="shared" si="55"/>
        <v>2045.4044177877595</v>
      </c>
      <c r="AZ112" s="58">
        <f t="shared" si="55"/>
        <v>2071.9380613798385</v>
      </c>
      <c r="BA112" s="58">
        <f t="shared" si="55"/>
        <v>2098.4792040756552</v>
      </c>
      <c r="BB112" s="58">
        <f t="shared" si="55"/>
        <v>2125.0275295201409</v>
      </c>
      <c r="BC112" s="58">
        <f t="shared" si="55"/>
        <v>2155.985363820339</v>
      </c>
      <c r="BD112" s="58">
        <f t="shared" si="55"/>
        <v>2175.9248873952192</v>
      </c>
      <c r="BE112" s="58">
        <f t="shared" si="55"/>
        <v>2217.9054889561958</v>
      </c>
    </row>
    <row r="113" spans="1:57" x14ac:dyDescent="0.2">
      <c r="A113" s="49" t="s">
        <v>54</v>
      </c>
      <c r="B113" s="54">
        <f>B114+B115</f>
        <v>0</v>
      </c>
      <c r="C113" s="54">
        <f t="shared" ref="C113:AP113" si="56">C114+C115</f>
        <v>0</v>
      </c>
      <c r="D113" s="54">
        <f t="shared" si="56"/>
        <v>0</v>
      </c>
      <c r="E113" s="54">
        <f t="shared" si="56"/>
        <v>0</v>
      </c>
      <c r="F113" s="54">
        <f t="shared" si="56"/>
        <v>0</v>
      </c>
      <c r="G113" s="54">
        <f t="shared" si="56"/>
        <v>0</v>
      </c>
      <c r="H113" s="54">
        <f t="shared" si="56"/>
        <v>0</v>
      </c>
      <c r="I113" s="54">
        <f t="shared" si="56"/>
        <v>0</v>
      </c>
      <c r="J113" s="54">
        <f t="shared" si="56"/>
        <v>0</v>
      </c>
      <c r="K113" s="54">
        <f t="shared" si="56"/>
        <v>0</v>
      </c>
      <c r="L113" s="54">
        <f t="shared" si="56"/>
        <v>0</v>
      </c>
      <c r="M113" s="54">
        <f t="shared" si="56"/>
        <v>0</v>
      </c>
      <c r="N113" s="54">
        <f t="shared" si="56"/>
        <v>0</v>
      </c>
      <c r="O113" s="54">
        <f t="shared" si="56"/>
        <v>0</v>
      </c>
      <c r="P113" s="54">
        <f t="shared" si="56"/>
        <v>0</v>
      </c>
      <c r="Q113" s="54">
        <f t="shared" si="56"/>
        <v>0</v>
      </c>
      <c r="R113" s="54">
        <f t="shared" si="56"/>
        <v>0</v>
      </c>
      <c r="S113" s="54">
        <f t="shared" si="56"/>
        <v>0</v>
      </c>
      <c r="T113" s="54">
        <f t="shared" si="56"/>
        <v>0</v>
      </c>
      <c r="U113" s="54">
        <f t="shared" si="56"/>
        <v>0</v>
      </c>
      <c r="V113" s="54">
        <f t="shared" si="56"/>
        <v>0</v>
      </c>
      <c r="W113" s="54">
        <f t="shared" si="56"/>
        <v>0</v>
      </c>
      <c r="X113" s="54">
        <f t="shared" si="56"/>
        <v>0</v>
      </c>
      <c r="Y113" s="54">
        <f t="shared" si="56"/>
        <v>0</v>
      </c>
      <c r="Z113" s="54">
        <f t="shared" si="56"/>
        <v>0</v>
      </c>
      <c r="AA113" s="54">
        <f t="shared" si="56"/>
        <v>0</v>
      </c>
      <c r="AB113" s="54">
        <f t="shared" si="56"/>
        <v>0</v>
      </c>
      <c r="AC113" s="55">
        <f t="shared" si="56"/>
        <v>0</v>
      </c>
      <c r="AD113" s="55">
        <f t="shared" si="56"/>
        <v>0</v>
      </c>
      <c r="AE113" s="55">
        <f t="shared" si="56"/>
        <v>0</v>
      </c>
      <c r="AF113" s="55">
        <f t="shared" si="56"/>
        <v>0</v>
      </c>
      <c r="AG113" s="55">
        <f t="shared" si="56"/>
        <v>0</v>
      </c>
      <c r="AH113" s="55">
        <f t="shared" si="56"/>
        <v>0</v>
      </c>
      <c r="AI113" s="55">
        <f t="shared" si="56"/>
        <v>0</v>
      </c>
      <c r="AJ113" s="55">
        <f t="shared" si="56"/>
        <v>0</v>
      </c>
      <c r="AK113" s="55">
        <f t="shared" si="56"/>
        <v>0</v>
      </c>
      <c r="AL113" s="55">
        <f t="shared" si="56"/>
        <v>0</v>
      </c>
      <c r="AM113" s="55">
        <f t="shared" si="56"/>
        <v>0</v>
      </c>
      <c r="AN113" s="55">
        <f t="shared" si="56"/>
        <v>0</v>
      </c>
      <c r="AO113" s="55">
        <f t="shared" si="56"/>
        <v>0</v>
      </c>
      <c r="AP113" s="55">
        <f t="shared" si="56"/>
        <v>0</v>
      </c>
      <c r="AQ113" s="55">
        <f>AQ114+AQ115</f>
        <v>0</v>
      </c>
      <c r="AR113" s="55">
        <f>AR114+AR115</f>
        <v>0</v>
      </c>
      <c r="AS113" s="55">
        <f>AS114+AS115</f>
        <v>0</v>
      </c>
      <c r="AT113" s="55">
        <f t="shared" ref="AT113:BE113" si="57">AT114+AT115</f>
        <v>0</v>
      </c>
      <c r="AU113" s="55">
        <f t="shared" si="57"/>
        <v>0</v>
      </c>
      <c r="AV113" s="55">
        <f t="shared" si="57"/>
        <v>0</v>
      </c>
      <c r="AW113" s="55">
        <f t="shared" si="57"/>
        <v>0</v>
      </c>
      <c r="AX113" s="55">
        <f t="shared" si="57"/>
        <v>0</v>
      </c>
      <c r="AY113" s="55">
        <f t="shared" si="57"/>
        <v>0</v>
      </c>
      <c r="AZ113" s="55">
        <f t="shared" si="57"/>
        <v>0</v>
      </c>
      <c r="BA113" s="55">
        <f t="shared" si="57"/>
        <v>0</v>
      </c>
      <c r="BB113" s="55">
        <f t="shared" si="57"/>
        <v>0</v>
      </c>
      <c r="BC113" s="55">
        <f t="shared" si="57"/>
        <v>0</v>
      </c>
      <c r="BD113" s="55">
        <f t="shared" si="57"/>
        <v>0</v>
      </c>
      <c r="BE113" s="55">
        <f t="shared" si="57"/>
        <v>0</v>
      </c>
    </row>
    <row r="114" spans="1:57" x14ac:dyDescent="0.2">
      <c r="A114" s="49" t="s">
        <v>55</v>
      </c>
      <c r="B114" s="54">
        <f>'[11]Mexico Rapeseed'!D$37*2204.622/1000</f>
        <v>0</v>
      </c>
      <c r="C114" s="54">
        <f>'[11]Mexico Rapeseed'!E$37*2204.622/1000</f>
        <v>0</v>
      </c>
      <c r="D114" s="54">
        <f>'[11]Mexico Rapeseed'!F$37*2204.622/1000</f>
        <v>0</v>
      </c>
      <c r="E114" s="54">
        <f>'[11]Mexico Rapeseed'!G$37*2204.622/1000</f>
        <v>0</v>
      </c>
      <c r="F114" s="54">
        <f>'[11]Mexico Rapeseed'!H$37*2204.622/1000</f>
        <v>0</v>
      </c>
      <c r="G114" s="54">
        <f>'[11]Mexico Rapeseed'!I$37*2204.622/1000</f>
        <v>0</v>
      </c>
      <c r="H114" s="54">
        <f>'[11]Mexico Rapeseed'!J$37*2204.622/1000</f>
        <v>0</v>
      </c>
      <c r="I114" s="54">
        <f>'[11]Mexico Rapeseed'!K$37*2204.622/1000</f>
        <v>0</v>
      </c>
      <c r="J114" s="54">
        <f>'[11]Mexico Rapeseed'!L$37*2204.622/1000</f>
        <v>0</v>
      </c>
      <c r="K114" s="54">
        <f>'[11]Mexico Rapeseed'!M$37*2204.622/1000</f>
        <v>0</v>
      </c>
      <c r="L114" s="54">
        <f>'[11]Mexico Rapeseed'!N$37*2204.622/1000</f>
        <v>0</v>
      </c>
      <c r="M114" s="54">
        <f>'[11]Mexico Rapeseed'!O$37*2204.622/1000</f>
        <v>0</v>
      </c>
      <c r="N114" s="54">
        <f>'[11]Mexico Rapeseed'!P$37*2204.622/1000</f>
        <v>0</v>
      </c>
      <c r="O114" s="54">
        <f>'[11]Mexico Rapeseed'!Q$37*2204.622/1000</f>
        <v>0</v>
      </c>
      <c r="P114" s="54">
        <f>'[11]Mexico Rapeseed'!R$37*2204.622/1000</f>
        <v>0</v>
      </c>
      <c r="Q114" s="54">
        <f>'[11]Mexico Rapeseed'!S$37*2204.622/1000</f>
        <v>0</v>
      </c>
      <c r="R114" s="54">
        <f>'[11]Mexico Rapeseed'!T$37*2204.622/1000</f>
        <v>0</v>
      </c>
      <c r="S114" s="54">
        <f>'[11]Mexico Rapeseed'!U$37*2204.622/1000</f>
        <v>0</v>
      </c>
      <c r="T114" s="54">
        <f>'[11]Mexico Rapeseed'!V$37*2204.622/1000</f>
        <v>0</v>
      </c>
      <c r="U114" s="54">
        <f>'[11]Mexico Rapeseed'!W$37*2204.622/1000</f>
        <v>0</v>
      </c>
      <c r="V114" s="54">
        <f>'[11]Mexico Rapeseed'!X$37*2204.622/1000</f>
        <v>0</v>
      </c>
      <c r="W114" s="54">
        <f>'[11]Mexico Rapeseed'!Y$37*2204.622/1000</f>
        <v>0</v>
      </c>
      <c r="X114" s="54">
        <f>'[11]Mexico Rapeseed'!Z$37*2204.622/1000</f>
        <v>0</v>
      </c>
      <c r="Y114" s="54">
        <f>'[11]Mexico Rapeseed'!AA$37*2204.622/1000</f>
        <v>0</v>
      </c>
      <c r="Z114" s="54">
        <f>'[11]Mexico Rapeseed'!AB$37*2204.622/1000</f>
        <v>0</v>
      </c>
      <c r="AA114" s="54">
        <f>'[11]Mexico Rapeseed'!AC$37*2204.622/1000</f>
        <v>0</v>
      </c>
      <c r="AB114" s="54">
        <f>'[11]Mexico Rapeseed'!AD$37*2204.622/1000</f>
        <v>0</v>
      </c>
      <c r="AC114" s="55">
        <f>'[11]Mexico Rapeseed'!AE$37*2204.622/1000</f>
        <v>0</v>
      </c>
      <c r="AD114" s="55">
        <f>'[11]Mexico Rapeseed'!AF$37*2204.622/1000</f>
        <v>0</v>
      </c>
      <c r="AE114" s="55">
        <f>'[11]Mexico Rapeseed'!AG$37*2204.622/1000</f>
        <v>0</v>
      </c>
      <c r="AF114" s="55">
        <f>'[11]Mexico Rapeseed'!AH$37*2204.622/1000</f>
        <v>0</v>
      </c>
      <c r="AG114" s="55">
        <f>'[11]Mexico Rapeseed'!AI$37*2204.622/1000</f>
        <v>0</v>
      </c>
      <c r="AH114" s="55">
        <f>'[11]Mexico Rapeseed'!AJ$37*2204.622/1000</f>
        <v>0</v>
      </c>
      <c r="AI114" s="55">
        <f>'[11]Mexico Rapeseed'!AK$37*2204.622/1000</f>
        <v>0</v>
      </c>
      <c r="AJ114" s="55">
        <f>'[11]Mexico Rapeseed'!AL$37*2204.622/1000</f>
        <v>0</v>
      </c>
      <c r="AK114" s="55">
        <f>'[11]Mexico Rapeseed'!AM$37*2204.622/1000</f>
        <v>0</v>
      </c>
      <c r="AL114" s="55">
        <f>'[11]Mexico Rapeseed'!AN$37*2204.622/1000</f>
        <v>0</v>
      </c>
      <c r="AM114" s="55">
        <f>'[11]Mexico Rapeseed'!AO$37*2204.622/1000</f>
        <v>0</v>
      </c>
      <c r="AN114" s="55">
        <f>'[11]Mexico Rapeseed'!AP$37*2204.622/1000</f>
        <v>0</v>
      </c>
      <c r="AO114" s="55">
        <f>'[11]Mexico Rapeseed'!AQ$37*2204.622/1000</f>
        <v>0</v>
      </c>
      <c r="AP114" s="55">
        <f>'[11]Mexico Rapeseed'!AR$37*2204.622/1000</f>
        <v>0</v>
      </c>
      <c r="AQ114" s="55">
        <f>'[11]Mexico Rapeseed'!AS$37*2204.622/1000</f>
        <v>0</v>
      </c>
      <c r="AR114" s="55">
        <f>'[11]Mexico Rapeseed'!AT$37*2204.622/1000</f>
        <v>0</v>
      </c>
      <c r="AS114" s="55">
        <f>'[11]Mexico Rapeseed'!AU$37*2204.622/1000</f>
        <v>0</v>
      </c>
      <c r="AT114" s="55">
        <f>'[11]Mexico Rapeseed'!AV$37*2204.622/1000</f>
        <v>0</v>
      </c>
      <c r="AU114" s="55">
        <f>'[11]Mexico Rapeseed'!AW$37*2204.622/1000</f>
        <v>0</v>
      </c>
      <c r="AV114" s="55">
        <f>'[11]Mexico Rapeseed'!AX$37*2204.622/1000</f>
        <v>0</v>
      </c>
      <c r="AW114" s="55">
        <f>'[11]Mexico Rapeseed'!AY$37*2204.622/1000</f>
        <v>0</v>
      </c>
      <c r="AX114" s="55">
        <f>'[11]Mexico Rapeseed'!AZ$37*2204.622/1000</f>
        <v>0</v>
      </c>
      <c r="AY114" s="55">
        <f>'[11]Mexico Rapeseed'!BA$37*2204.622/1000</f>
        <v>0</v>
      </c>
      <c r="AZ114" s="55">
        <f>'[11]Mexico Rapeseed'!BB$37*2204.622/1000</f>
        <v>0</v>
      </c>
      <c r="BA114" s="55">
        <f>'[11]Mexico Rapeseed'!BC$37*2204.622/1000</f>
        <v>0</v>
      </c>
      <c r="BB114" s="55">
        <f>'[11]Mexico Rapeseed'!BD$37*2204.622/1000</f>
        <v>0</v>
      </c>
      <c r="BC114" s="55">
        <f>'[11]Mexico Rapeseed'!BE$37*2204.622/1000</f>
        <v>0</v>
      </c>
      <c r="BD114" s="55">
        <f>'[11]Mexico Rapeseed'!BF$37*2204.622/1000</f>
        <v>0</v>
      </c>
      <c r="BE114" s="55">
        <f>'[11]Mexico Rapeseed'!BG$37*2204.622/1000</f>
        <v>0</v>
      </c>
    </row>
    <row r="115" spans="1:57" x14ac:dyDescent="0.2">
      <c r="A115" s="49" t="s">
        <v>108</v>
      </c>
      <c r="B115" s="54">
        <f>'[11]Mexico Rapeseed'!D$37*2204.622/1000</f>
        <v>0</v>
      </c>
      <c r="C115" s="54">
        <f>'[11]Mexico Rapeseed'!E$37*2204.622/1000</f>
        <v>0</v>
      </c>
      <c r="D115" s="54">
        <f>'[11]Mexico Rapeseed'!F$37*2204.622/1000</f>
        <v>0</v>
      </c>
      <c r="E115" s="54">
        <f>'[11]Mexico Rapeseed'!G$37*2204.622/1000</f>
        <v>0</v>
      </c>
      <c r="F115" s="54">
        <f>'[11]Mexico Rapeseed'!H$37*2204.622/1000</f>
        <v>0</v>
      </c>
      <c r="G115" s="54">
        <f>'[11]Mexico Rapeseed'!I$37*2204.622/1000</f>
        <v>0</v>
      </c>
      <c r="H115" s="54">
        <f>'[11]Mexico Rapeseed'!J$37*2204.622/1000</f>
        <v>0</v>
      </c>
      <c r="I115" s="54">
        <f>'[11]Mexico Rapeseed'!K$37*2204.622/1000</f>
        <v>0</v>
      </c>
      <c r="J115" s="54">
        <f>'[11]Mexico Rapeseed'!L$37*2204.622/1000</f>
        <v>0</v>
      </c>
      <c r="K115" s="54">
        <f>'[11]Mexico Rapeseed'!M$37*2204.622/1000</f>
        <v>0</v>
      </c>
      <c r="L115" s="54">
        <f>'[11]Mexico Rapeseed'!N$37*2204.622/1000</f>
        <v>0</v>
      </c>
      <c r="M115" s="54">
        <f>'[11]Mexico Rapeseed'!O$37*2204.622/1000</f>
        <v>0</v>
      </c>
      <c r="N115" s="54">
        <f>'[11]Mexico Rapeseed'!P$37*2204.622/1000</f>
        <v>0</v>
      </c>
      <c r="O115" s="54">
        <f>'[11]Mexico Rapeseed'!Q$37*2204.622/1000</f>
        <v>0</v>
      </c>
      <c r="P115" s="54">
        <f>'[11]Mexico Rapeseed'!R$37*2204.622/1000</f>
        <v>0</v>
      </c>
      <c r="Q115" s="54">
        <f>'[11]Mexico Rapeseed'!S$37*2204.622/1000</f>
        <v>0</v>
      </c>
      <c r="R115" s="54">
        <f>'[11]Mexico Rapeseed'!T$37*2204.622/1000</f>
        <v>0</v>
      </c>
      <c r="S115" s="54">
        <f>'[11]Mexico Rapeseed'!U$37*2204.622/1000</f>
        <v>0</v>
      </c>
      <c r="T115" s="54">
        <f>'[11]Mexico Rapeseed'!V$37*2204.622/1000</f>
        <v>0</v>
      </c>
      <c r="U115" s="54">
        <f>'[11]Mexico Rapeseed'!W$37*2204.622/1000</f>
        <v>0</v>
      </c>
      <c r="V115" s="54">
        <f>'[11]Mexico Rapeseed'!X$37*2204.622/1000</f>
        <v>0</v>
      </c>
      <c r="W115" s="54">
        <f>'[11]Mexico Rapeseed'!Y$37*2204.622/1000</f>
        <v>0</v>
      </c>
      <c r="X115" s="54">
        <f>'[11]Mexico Rapeseed'!Z$37*2204.622/1000</f>
        <v>0</v>
      </c>
      <c r="Y115" s="54">
        <f>'[11]Mexico Rapeseed'!AA$37*2204.622/1000</f>
        <v>0</v>
      </c>
      <c r="Z115" s="54">
        <f>'[11]Mexico Rapeseed'!AB$37*2204.622/1000</f>
        <v>0</v>
      </c>
      <c r="AA115" s="54">
        <f>'[11]Mexico Rapeseed'!AC$37*2204.622/1000</f>
        <v>0</v>
      </c>
      <c r="AB115" s="54">
        <f>'[11]Mexico Rapeseed'!AD$37*2204.622/1000</f>
        <v>0</v>
      </c>
      <c r="AC115" s="55">
        <f>'[11]Mexico Rapeseed'!AE$37*2204.622/1000</f>
        <v>0</v>
      </c>
      <c r="AD115" s="55">
        <f>'[11]Mexico Rapeseed'!AF$37*2204.622/1000</f>
        <v>0</v>
      </c>
      <c r="AE115" s="55">
        <f>'[11]Mexico Rapeseed'!AG$37*2204.622/1000</f>
        <v>0</v>
      </c>
      <c r="AF115" s="55">
        <f>'[11]Mexico Rapeseed'!AH$37*2204.622/1000</f>
        <v>0</v>
      </c>
      <c r="AG115" s="55">
        <f>'[11]Mexico Rapeseed'!AI$37*2204.622/1000</f>
        <v>0</v>
      </c>
      <c r="AH115" s="55">
        <f>'[11]Mexico Rapeseed'!AJ$37*2204.622/1000</f>
        <v>0</v>
      </c>
      <c r="AI115" s="55">
        <f>'[11]Mexico Rapeseed'!AK$37*2204.622/1000</f>
        <v>0</v>
      </c>
      <c r="AJ115" s="55">
        <f>'[11]Mexico Rapeseed'!AL$37*2204.622/1000</f>
        <v>0</v>
      </c>
      <c r="AK115" s="55">
        <f>'[11]Mexico Rapeseed'!AM$37*2204.622/1000</f>
        <v>0</v>
      </c>
      <c r="AL115" s="55">
        <f>'[11]Mexico Rapeseed'!AN$37*2204.622/1000</f>
        <v>0</v>
      </c>
      <c r="AM115" s="55">
        <f>'[11]Mexico Rapeseed'!AO$37*2204.622/1000</f>
        <v>0</v>
      </c>
      <c r="AN115" s="55">
        <f>'[11]Mexico Rapeseed'!AP$37*2204.622/1000</f>
        <v>0</v>
      </c>
      <c r="AO115" s="55">
        <f>'[11]Mexico Rapeseed'!AQ$37*2204.622/1000</f>
        <v>0</v>
      </c>
      <c r="AP115" s="55">
        <f>'[11]Mexico Rapeseed'!AR$37*2204.622/1000</f>
        <v>0</v>
      </c>
      <c r="AQ115" s="55">
        <f>'[11]Mexico Rapeseed'!AS$37*2204.622/1000</f>
        <v>0</v>
      </c>
      <c r="AR115" s="55">
        <f>'[11]Mexico Rapeseed'!AT$37*2204.622/1000</f>
        <v>0</v>
      </c>
      <c r="AS115" s="55">
        <f>'[11]Mexico Rapeseed'!AU$37*2204.622/1000</f>
        <v>0</v>
      </c>
      <c r="AT115" s="55">
        <f>'[11]Mexico Rapeseed'!AV$37*2204.622/1000</f>
        <v>0</v>
      </c>
      <c r="AU115" s="55">
        <f>'[11]Mexico Rapeseed'!AW$37*2204.622/1000</f>
        <v>0</v>
      </c>
      <c r="AV115" s="55">
        <f>'[11]Mexico Rapeseed'!AX$37*2204.622/1000</f>
        <v>0</v>
      </c>
      <c r="AW115" s="55">
        <f>'[11]Mexico Rapeseed'!AY$37*2204.622/1000</f>
        <v>0</v>
      </c>
      <c r="AX115" s="55">
        <f>'[11]Mexico Rapeseed'!AZ$37*2204.622/1000</f>
        <v>0</v>
      </c>
      <c r="AY115" s="55">
        <f>'[11]Mexico Rapeseed'!BA$37*2204.622/1000</f>
        <v>0</v>
      </c>
      <c r="AZ115" s="55">
        <f>'[11]Mexico Rapeseed'!BB$37*2204.622/1000</f>
        <v>0</v>
      </c>
      <c r="BA115" s="55">
        <f>'[11]Mexico Rapeseed'!BC$37*2204.622/1000</f>
        <v>0</v>
      </c>
      <c r="BB115" s="55">
        <f>'[11]Mexico Rapeseed'!BD$37*2204.622/1000</f>
        <v>0</v>
      </c>
      <c r="BC115" s="55">
        <f>'[11]Mexico Rapeseed'!BE$37*2204.622/1000</f>
        <v>0</v>
      </c>
      <c r="BD115" s="55">
        <f>'[11]Mexico Rapeseed'!BF$37*2204.622/1000</f>
        <v>0</v>
      </c>
      <c r="BE115" s="55">
        <f>'[11]Mexico Rapeseed'!BG$37*2204.622/1000</f>
        <v>0</v>
      </c>
    </row>
    <row r="116" spans="1:57" x14ac:dyDescent="0.2">
      <c r="A116" s="49" t="s">
        <v>57</v>
      </c>
      <c r="B116" s="54">
        <f>B112-B113</f>
        <v>564.43974528034789</v>
      </c>
      <c r="C116" s="54">
        <f t="shared" ref="C116:AP116" si="58">C112-C113</f>
        <v>645.034806190278</v>
      </c>
      <c r="D116" s="54">
        <f t="shared" si="58"/>
        <v>681.8424365539081</v>
      </c>
      <c r="E116" s="54">
        <f t="shared" si="58"/>
        <v>912.14163125782181</v>
      </c>
      <c r="F116" s="54">
        <f t="shared" si="58"/>
        <v>980.89012498604382</v>
      </c>
      <c r="G116" s="54">
        <f t="shared" si="58"/>
        <v>897.78054938468392</v>
      </c>
      <c r="H116" s="54">
        <f t="shared" si="58"/>
        <v>876.52802196476989</v>
      </c>
      <c r="I116" s="54">
        <f t="shared" si="58"/>
        <v>842.78485365971392</v>
      </c>
      <c r="J116" s="54">
        <f t="shared" si="58"/>
        <v>1166.0635292661179</v>
      </c>
      <c r="K116" s="54">
        <f t="shared" si="58"/>
        <v>1109.7923737338901</v>
      </c>
      <c r="L116" s="54">
        <f t="shared" si="58"/>
        <v>1173.8859668418957</v>
      </c>
      <c r="M116" s="54">
        <f t="shared" si="58"/>
        <v>1077.3728979562081</v>
      </c>
      <c r="N116" s="54">
        <f t="shared" si="58"/>
        <v>1190.1901804996141</v>
      </c>
      <c r="O116" s="54">
        <f t="shared" si="58"/>
        <v>1145.322339668262</v>
      </c>
      <c r="P116" s="54">
        <f t="shared" si="58"/>
        <v>1257.5050923168719</v>
      </c>
      <c r="Q116" s="54">
        <f t="shared" si="58"/>
        <v>1385.4710358966959</v>
      </c>
      <c r="R116" s="54">
        <f t="shared" si="58"/>
        <v>1421.410455252018</v>
      </c>
      <c r="S116" s="54">
        <f t="shared" si="58"/>
        <v>1410.3339691487759</v>
      </c>
      <c r="T116" s="54">
        <f t="shared" si="58"/>
        <v>1444.6507426196579</v>
      </c>
      <c r="U116" s="54">
        <f t="shared" si="58"/>
        <v>1455.0458021089198</v>
      </c>
      <c r="V116" s="54">
        <f t="shared" si="58"/>
        <v>1521.1112598400321</v>
      </c>
      <c r="W116" s="54">
        <f t="shared" si="58"/>
        <v>1577.840207335182</v>
      </c>
      <c r="X116" s="54">
        <f t="shared" si="58"/>
        <v>1517.6541700356117</v>
      </c>
      <c r="Y116" s="54">
        <f t="shared" si="58"/>
        <v>1476.6405596157599</v>
      </c>
      <c r="Z116" s="54">
        <f t="shared" si="58"/>
        <v>1499.5762938864539</v>
      </c>
      <c r="AA116" s="54">
        <f t="shared" si="58"/>
        <v>1576.053683078994</v>
      </c>
      <c r="AB116" s="54">
        <f t="shared" si="58"/>
        <v>1579.6116630000001</v>
      </c>
      <c r="AC116" s="55">
        <f t="shared" si="58"/>
        <v>1717.4005379999999</v>
      </c>
      <c r="AD116" s="55">
        <f t="shared" si="58"/>
        <v>1721.5902862874195</v>
      </c>
      <c r="AE116" s="55">
        <f t="shared" si="58"/>
        <v>1482.4101501432729</v>
      </c>
      <c r="AF116" s="55">
        <f t="shared" si="58"/>
        <v>1524.2455430900461</v>
      </c>
      <c r="AG116" s="55">
        <f t="shared" si="58"/>
        <v>1572.7949154379639</v>
      </c>
      <c r="AH116" s="55">
        <f t="shared" si="58"/>
        <v>1594.8769793439046</v>
      </c>
      <c r="AI116" s="55">
        <f t="shared" si="58"/>
        <v>1616.8836123433191</v>
      </c>
      <c r="AJ116" s="55">
        <f t="shared" si="58"/>
        <v>1638.9694632075509</v>
      </c>
      <c r="AK116" s="55">
        <f t="shared" si="58"/>
        <v>1660.9969891797946</v>
      </c>
      <c r="AL116" s="55">
        <f t="shared" si="58"/>
        <v>1682.9986736555263</v>
      </c>
      <c r="AM116" s="55">
        <f t="shared" si="58"/>
        <v>1715.9917270572325</v>
      </c>
      <c r="AN116" s="55">
        <f t="shared" si="58"/>
        <v>1738.198519380556</v>
      </c>
      <c r="AO116" s="55">
        <f t="shared" si="58"/>
        <v>1760.1873070706715</v>
      </c>
      <c r="AP116" s="55">
        <f t="shared" si="58"/>
        <v>1804.7372395555003</v>
      </c>
      <c r="AQ116" s="55">
        <f>AQ112-AQ113</f>
        <v>1837.8774104724052</v>
      </c>
      <c r="AR116" s="55">
        <f>AR112-AR113</f>
        <v>1859.9819180190925</v>
      </c>
      <c r="AS116" s="55">
        <f>AS112-AS113</f>
        <v>1886.4832626054704</v>
      </c>
      <c r="AT116" s="55">
        <f t="shared" ref="AT116:BE116" si="59">AT112-AT113</f>
        <v>1912.9620727760775</v>
      </c>
      <c r="AU116" s="55">
        <f t="shared" si="59"/>
        <v>1939.4117886851482</v>
      </c>
      <c r="AV116" s="55">
        <f t="shared" si="59"/>
        <v>1965.8247595581088</v>
      </c>
      <c r="AW116" s="55">
        <f t="shared" si="59"/>
        <v>1981.1690146835917</v>
      </c>
      <c r="AX116" s="55">
        <f t="shared" si="59"/>
        <v>2018.8642916586209</v>
      </c>
      <c r="AY116" s="55">
        <f t="shared" si="59"/>
        <v>2045.4044177877595</v>
      </c>
      <c r="AZ116" s="55">
        <f t="shared" si="59"/>
        <v>2071.9380613798385</v>
      </c>
      <c r="BA116" s="55">
        <f t="shared" si="59"/>
        <v>2098.4792040756552</v>
      </c>
      <c r="BB116" s="55">
        <f t="shared" si="59"/>
        <v>2125.0275295201409</v>
      </c>
      <c r="BC116" s="55">
        <f t="shared" si="59"/>
        <v>2155.985363820339</v>
      </c>
      <c r="BD116" s="55">
        <f t="shared" si="59"/>
        <v>2175.9248873952192</v>
      </c>
      <c r="BE116" s="55">
        <f t="shared" si="59"/>
        <v>2217.9054889561958</v>
      </c>
    </row>
    <row r="117" spans="1:57" hidden="1" x14ac:dyDescent="0.2">
      <c r="A117" s="49" t="s">
        <v>101</v>
      </c>
      <c r="B117" s="54">
        <f>'[11]Mexico Rapeseed'!D$39*2204.622/1000</f>
        <v>564.43974528034789</v>
      </c>
      <c r="C117" s="54">
        <f>'[11]Mexico Rapeseed'!E$39*2204.622/1000</f>
        <v>645.03480619027789</v>
      </c>
      <c r="D117" s="54">
        <f>'[11]Mexico Rapeseed'!F$39*2204.622/1000</f>
        <v>681.84243655390787</v>
      </c>
      <c r="E117" s="54">
        <f>'[11]Mexico Rapeseed'!G$39*2204.622/1000</f>
        <v>912.14163125782193</v>
      </c>
      <c r="F117" s="54">
        <f>'[11]Mexico Rapeseed'!H$39*2204.622/1000</f>
        <v>980.89012498604393</v>
      </c>
      <c r="G117" s="54">
        <f>'[11]Mexico Rapeseed'!I$39*2204.622/1000</f>
        <v>897.78054938468404</v>
      </c>
      <c r="H117" s="54">
        <f>'[11]Mexico Rapeseed'!J$39*2204.622/1000</f>
        <v>876.52802196476989</v>
      </c>
      <c r="I117" s="54">
        <f>'[11]Mexico Rapeseed'!K$39*2204.622/1000</f>
        <v>842.78485365971403</v>
      </c>
      <c r="J117" s="54">
        <f>'[11]Mexico Rapeseed'!L$39*2204.622/1000</f>
        <v>1166.0635292661179</v>
      </c>
      <c r="K117" s="54">
        <f>'[11]Mexico Rapeseed'!M$39*2204.622/1000</f>
        <v>1109.7923737338899</v>
      </c>
      <c r="L117" s="54">
        <f>'[11]Mexico Rapeseed'!N$39*2204.622/1000</f>
        <v>1173.8859668418959</v>
      </c>
      <c r="M117" s="54">
        <f>'[11]Mexico Rapeseed'!O$39*2204.622/1000</f>
        <v>1077.3728979562079</v>
      </c>
      <c r="N117" s="54">
        <f>'[11]Mexico Rapeseed'!P$39*2204.622/1000</f>
        <v>1190.1901804996139</v>
      </c>
      <c r="O117" s="54">
        <f>'[11]Mexico Rapeseed'!Q$39*2204.622/1000</f>
        <v>1145.3223396682617</v>
      </c>
      <c r="P117" s="54">
        <f>'[11]Mexico Rapeseed'!R$39*2204.622/1000</f>
        <v>1257.5050923168719</v>
      </c>
      <c r="Q117" s="54">
        <f>'[11]Mexico Rapeseed'!S$39*2204.622/1000</f>
        <v>1385.4710358966959</v>
      </c>
      <c r="R117" s="54">
        <f>'[11]Mexico Rapeseed'!T$39*2204.622/1000</f>
        <v>1421.4104552520175</v>
      </c>
      <c r="S117" s="54">
        <f>'[11]Mexico Rapeseed'!U$39*2204.622/1000</f>
        <v>1410.3339691487759</v>
      </c>
      <c r="T117" s="54">
        <f>'[11]Mexico Rapeseed'!V$39*2204.622/1000</f>
        <v>1444.6507426196579</v>
      </c>
      <c r="U117" s="54">
        <f>'[11]Mexico Rapeseed'!W$39*2204.622/1000</f>
        <v>1455.0458021089198</v>
      </c>
      <c r="V117" s="54">
        <f>'[11]Mexico Rapeseed'!X$39*2204.622/1000</f>
        <v>1521.1112598400318</v>
      </c>
      <c r="W117" s="54">
        <f>'[11]Mexico Rapeseed'!Y$39*2204.622/1000</f>
        <v>1577.8402073351817</v>
      </c>
      <c r="X117" s="54">
        <f>'[11]Mexico Rapeseed'!Z$39*2204.622/1000</f>
        <v>1517.6541700356117</v>
      </c>
      <c r="Y117" s="54">
        <f>'[11]Mexico Rapeseed'!AA$39*2204.622/1000</f>
        <v>1476.6405596157597</v>
      </c>
      <c r="Z117" s="54">
        <f>'[11]Mexico Rapeseed'!AB$39*2204.622/1000</f>
        <v>1499.5762938864539</v>
      </c>
      <c r="AA117" s="54">
        <f>'[11]Mexico Rapeseed'!AC$39*2204.622/1000</f>
        <v>1576.0536830789938</v>
      </c>
      <c r="AB117" s="54">
        <f>'[11]Mexico Rapeseed'!AD$39*2204.622/1000</f>
        <v>1579.6116629999999</v>
      </c>
      <c r="AC117" s="55">
        <f>'[11]Mexico Rapeseed'!AE$39*2204.622/1000</f>
        <v>1717.4005379999999</v>
      </c>
      <c r="AD117" s="55">
        <f>'[11]Mexico Rapeseed'!AF$39*2204.622/1000</f>
        <v>1721.5902862874198</v>
      </c>
      <c r="AE117" s="55">
        <f>'[11]Mexico Rapeseed'!AG$39*2204.622/1000</f>
        <v>1482.4101501432726</v>
      </c>
      <c r="AF117" s="55">
        <f>'[11]Mexico Rapeseed'!AH$39*2204.622/1000</f>
        <v>1524.2455430900463</v>
      </c>
      <c r="AG117" s="55">
        <f>'[11]Mexico Rapeseed'!AI$39*2204.622/1000</f>
        <v>1572.7949154379642</v>
      </c>
      <c r="AH117" s="55">
        <f>'[11]Mexico Rapeseed'!AJ$39*2204.622/1000</f>
        <v>1594.8769793439048</v>
      </c>
      <c r="AI117" s="55">
        <f>'[11]Mexico Rapeseed'!AK$39*2204.622/1000</f>
        <v>1616.8836123433193</v>
      </c>
      <c r="AJ117" s="55">
        <f>'[11]Mexico Rapeseed'!AL$39*2204.622/1000</f>
        <v>1638.9694632075511</v>
      </c>
      <c r="AK117" s="55">
        <f>'[11]Mexico Rapeseed'!AM$39*2204.622/1000</f>
        <v>1660.9969891797948</v>
      </c>
      <c r="AL117" s="55">
        <f>'[11]Mexico Rapeseed'!AN$39*2204.622/1000</f>
        <v>1682.9986736555265</v>
      </c>
      <c r="AM117" s="55">
        <f>'[11]Mexico Rapeseed'!AO$39*2204.622/1000</f>
        <v>1715.9917270572325</v>
      </c>
      <c r="AN117" s="55">
        <f>'[11]Mexico Rapeseed'!AP$39*2204.622/1000</f>
        <v>1738.198519380556</v>
      </c>
      <c r="AO117" s="55">
        <f>'[11]Mexico Rapeseed'!AQ$39*2204.622/1000</f>
        <v>1760.1873070706715</v>
      </c>
      <c r="AP117" s="55">
        <f>'[11]Mexico Rapeseed'!AR$39*2204.622/1000</f>
        <v>1804.7372395555003</v>
      </c>
      <c r="AQ117" s="55">
        <f>'[11]Mexico Rapeseed'!AS$39*2204.622/1000</f>
        <v>1837.8774104724052</v>
      </c>
      <c r="AR117" s="55">
        <f>'[11]Mexico Rapeseed'!AT$39*2204.622/1000</f>
        <v>1859.9819180190927</v>
      </c>
      <c r="AS117" s="55">
        <f>'[11]Mexico Rapeseed'!AU$39*2204.622/1000</f>
        <v>1886.4832626054704</v>
      </c>
      <c r="AT117" s="55">
        <f>'[11]Mexico Rapeseed'!AV$39*2204.622/1000</f>
        <v>1912.9620727760775</v>
      </c>
      <c r="AU117" s="55">
        <f>'[11]Mexico Rapeseed'!AW$39*2204.622/1000</f>
        <v>1939.4117886851479</v>
      </c>
      <c r="AV117" s="55">
        <f>'[11]Mexico Rapeseed'!AX$39*2204.622/1000</f>
        <v>1965.8247595581086</v>
      </c>
      <c r="AW117" s="55">
        <f>'[11]Mexico Rapeseed'!AY$39*2204.622/1000</f>
        <v>1981.1690146835917</v>
      </c>
      <c r="AX117" s="55">
        <f>'[11]Mexico Rapeseed'!AZ$39*2204.622/1000</f>
        <v>2018.8642916586211</v>
      </c>
      <c r="AY117" s="55">
        <f>'[11]Mexico Rapeseed'!BA$39*2204.622/1000</f>
        <v>2045.4044177877595</v>
      </c>
      <c r="AZ117" s="55">
        <f>'[11]Mexico Rapeseed'!BB$39*2204.622/1000</f>
        <v>2071.9380613798385</v>
      </c>
      <c r="BA117" s="55">
        <f>'[11]Mexico Rapeseed'!BC$39*2204.622/1000</f>
        <v>2098.4792040756556</v>
      </c>
      <c r="BB117" s="55">
        <f>'[11]Mexico Rapeseed'!BD$39*2204.622/1000</f>
        <v>2125.0275295201409</v>
      </c>
      <c r="BC117" s="55">
        <f>'[11]Mexico Rapeseed'!BE$39*2204.622/1000</f>
        <v>2155.985363820339</v>
      </c>
      <c r="BD117" s="55">
        <f>'[11]Mexico Rapeseed'!BF$39*2204.622/1000</f>
        <v>2175.9248873952188</v>
      </c>
      <c r="BE117" s="55">
        <f>'[11]Mexico Rapeseed'!BG$39*2204.622/1000</f>
        <v>2217.9054889561962</v>
      </c>
    </row>
    <row r="118" spans="1:57" hidden="1" x14ac:dyDescent="0.2">
      <c r="A118" s="49" t="s">
        <v>102</v>
      </c>
      <c r="B118" s="54">
        <f>B116-B117</f>
        <v>0</v>
      </c>
      <c r="C118" s="54">
        <f t="shared" ref="C118:AP118" si="60">C116-C117</f>
        <v>0</v>
      </c>
      <c r="D118" s="54">
        <f t="shared" si="60"/>
        <v>0</v>
      </c>
      <c r="E118" s="54">
        <f t="shared" si="60"/>
        <v>0</v>
      </c>
      <c r="F118" s="54">
        <f t="shared" si="60"/>
        <v>0</v>
      </c>
      <c r="G118" s="54">
        <f t="shared" si="60"/>
        <v>0</v>
      </c>
      <c r="H118" s="54">
        <f t="shared" si="60"/>
        <v>0</v>
      </c>
      <c r="I118" s="54">
        <f t="shared" si="60"/>
        <v>0</v>
      </c>
      <c r="J118" s="54">
        <f t="shared" si="60"/>
        <v>0</v>
      </c>
      <c r="K118" s="54">
        <f t="shared" si="60"/>
        <v>0</v>
      </c>
      <c r="L118" s="54">
        <f t="shared" si="60"/>
        <v>0</v>
      </c>
      <c r="M118" s="54">
        <f t="shared" si="60"/>
        <v>0</v>
      </c>
      <c r="N118" s="54">
        <f t="shared" si="60"/>
        <v>0</v>
      </c>
      <c r="O118" s="54">
        <f t="shared" si="60"/>
        <v>0</v>
      </c>
      <c r="P118" s="54">
        <f t="shared" si="60"/>
        <v>0</v>
      </c>
      <c r="Q118" s="54">
        <f t="shared" si="60"/>
        <v>0</v>
      </c>
      <c r="R118" s="54">
        <f t="shared" si="60"/>
        <v>0</v>
      </c>
      <c r="S118" s="54">
        <f t="shared" si="60"/>
        <v>0</v>
      </c>
      <c r="T118" s="54">
        <f t="shared" si="60"/>
        <v>0</v>
      </c>
      <c r="U118" s="54">
        <f t="shared" si="60"/>
        <v>0</v>
      </c>
      <c r="V118" s="54">
        <f t="shared" si="60"/>
        <v>0</v>
      </c>
      <c r="W118" s="54">
        <f t="shared" si="60"/>
        <v>0</v>
      </c>
      <c r="X118" s="54">
        <f t="shared" si="60"/>
        <v>0</v>
      </c>
      <c r="Y118" s="54">
        <f t="shared" si="60"/>
        <v>0</v>
      </c>
      <c r="Z118" s="54">
        <f t="shared" si="60"/>
        <v>0</v>
      </c>
      <c r="AA118" s="54">
        <f t="shared" si="60"/>
        <v>0</v>
      </c>
      <c r="AB118" s="54">
        <f t="shared" si="60"/>
        <v>0</v>
      </c>
      <c r="AC118" s="55">
        <f t="shared" si="60"/>
        <v>0</v>
      </c>
      <c r="AD118" s="55">
        <f t="shared" si="60"/>
        <v>0</v>
      </c>
      <c r="AE118" s="55">
        <f t="shared" si="60"/>
        <v>0</v>
      </c>
      <c r="AF118" s="55">
        <f t="shared" si="60"/>
        <v>0</v>
      </c>
      <c r="AG118" s="55">
        <f t="shared" si="60"/>
        <v>0</v>
      </c>
      <c r="AH118" s="55">
        <f t="shared" si="60"/>
        <v>0</v>
      </c>
      <c r="AI118" s="55">
        <f t="shared" si="60"/>
        <v>0</v>
      </c>
      <c r="AJ118" s="55">
        <f t="shared" si="60"/>
        <v>0</v>
      </c>
      <c r="AK118" s="55">
        <f t="shared" si="60"/>
        <v>0</v>
      </c>
      <c r="AL118" s="55">
        <f t="shared" si="60"/>
        <v>0</v>
      </c>
      <c r="AM118" s="55">
        <f t="shared" si="60"/>
        <v>0</v>
      </c>
      <c r="AN118" s="55">
        <f t="shared" si="60"/>
        <v>0</v>
      </c>
      <c r="AO118" s="55">
        <f t="shared" si="60"/>
        <v>0</v>
      </c>
      <c r="AP118" s="55">
        <f t="shared" si="60"/>
        <v>0</v>
      </c>
      <c r="AQ118" s="55">
        <f>AQ116-AQ117</f>
        <v>0</v>
      </c>
      <c r="AR118" s="55">
        <f>AR116-AR117</f>
        <v>0</v>
      </c>
      <c r="AS118" s="55">
        <f>AS116-AS117</f>
        <v>0</v>
      </c>
      <c r="AT118" s="55">
        <f t="shared" ref="AT118:BE118" si="61">AT116-AT117</f>
        <v>0</v>
      </c>
      <c r="AU118" s="55">
        <f t="shared" si="61"/>
        <v>0</v>
      </c>
      <c r="AV118" s="55">
        <f t="shared" si="61"/>
        <v>0</v>
      </c>
      <c r="AW118" s="55">
        <f t="shared" si="61"/>
        <v>0</v>
      </c>
      <c r="AX118" s="55">
        <f t="shared" si="61"/>
        <v>0</v>
      </c>
      <c r="AY118" s="55">
        <f t="shared" si="61"/>
        <v>0</v>
      </c>
      <c r="AZ118" s="55">
        <f t="shared" si="61"/>
        <v>0</v>
      </c>
      <c r="BA118" s="55">
        <f t="shared" si="61"/>
        <v>0</v>
      </c>
      <c r="BB118" s="55">
        <f t="shared" si="61"/>
        <v>0</v>
      </c>
      <c r="BC118" s="55">
        <f t="shared" si="61"/>
        <v>0</v>
      </c>
      <c r="BD118" s="55">
        <f t="shared" si="61"/>
        <v>0</v>
      </c>
      <c r="BE118" s="55">
        <f t="shared" si="61"/>
        <v>0</v>
      </c>
    </row>
    <row r="119" spans="1:57" x14ac:dyDescent="0.2">
      <c r="A119" s="49" t="s">
        <v>58</v>
      </c>
      <c r="B119" s="54">
        <f>'[11]Mexico Rapeseed'!D$40*2204.622/1000</f>
        <v>4.4092440000000004E-2</v>
      </c>
      <c r="C119" s="54">
        <f>'[11]Mexico Rapeseed'!E$40*2204.622/1000</f>
        <v>2.8660085999999998E-2</v>
      </c>
      <c r="D119" s="54">
        <f>'[11]Mexico Rapeseed'!F$40*2204.622/1000</f>
        <v>2.1715526700000001</v>
      </c>
      <c r="E119" s="54">
        <f>'[11]Mexico Rapeseed'!G$40*2204.622/1000</f>
        <v>0.7958685419999999</v>
      </c>
      <c r="F119" s="54">
        <f>'[11]Mexico Rapeseed'!H$40*2204.622/1000</f>
        <v>1.9114072739999999</v>
      </c>
      <c r="G119" s="54">
        <f>'[11]Mexico Rapeseed'!I$40*2204.622/1000</f>
        <v>1.4440274099999999</v>
      </c>
      <c r="H119" s="54">
        <f>'[11]Mexico Rapeseed'!J$40*2204.622/1000</f>
        <v>0.7782315660000001</v>
      </c>
      <c r="I119" s="54">
        <f>'[11]Mexico Rapeseed'!K$40*2204.622/1000</f>
        <v>0.15873278400000002</v>
      </c>
      <c r="J119" s="54">
        <f>'[11]Mexico Rapeseed'!L$40*2204.622/1000</f>
        <v>0</v>
      </c>
      <c r="K119" s="54">
        <f>'[11]Mexico Rapeseed'!M$40*2204.622/1000</f>
        <v>1.1023109999999999E-2</v>
      </c>
      <c r="L119" s="54">
        <f>'[11]Mexico Rapeseed'!N$40*2204.622/1000</f>
        <v>8.8184880000000011E-3</v>
      </c>
      <c r="M119" s="54">
        <f>'[11]Mexico Rapeseed'!O$40*2204.622/1000</f>
        <v>0.67902357599999996</v>
      </c>
      <c r="N119" s="54">
        <f>'[11]Mexico Rapeseed'!P$40*2204.622/1000</f>
        <v>1.3227731999999999E-2</v>
      </c>
      <c r="O119" s="54">
        <f>'[11]Mexico Rapeseed'!Q$40*2204.622/1000</f>
        <v>13.562834544000003</v>
      </c>
      <c r="P119" s="54">
        <f>'[11]Mexico Rapeseed'!R$40*2204.622/1000</f>
        <v>3.1636325699999994</v>
      </c>
      <c r="Q119" s="54">
        <f>'[11]Mexico Rapeseed'!S$40*2204.622/1000</f>
        <v>3.4524380519999993</v>
      </c>
      <c r="R119" s="54">
        <f>'[11]Mexico Rapeseed'!T$40*2204.622/1000</f>
        <v>4.014616661999999</v>
      </c>
      <c r="S119" s="54">
        <f>'[11]Mexico Rapeseed'!U$40*2204.622/1000</f>
        <v>4.1314616280000003</v>
      </c>
      <c r="T119" s="54">
        <f>'[11]Mexico Rapeseed'!V$40*2204.622/1000</f>
        <v>4.1226431399999992</v>
      </c>
      <c r="U119" s="54">
        <f>'[11]Mexico Rapeseed'!W$40*2204.622/1000</f>
        <v>3.8536792560000004</v>
      </c>
      <c r="V119" s="54">
        <f>'[11]Mexico Rapeseed'!X$40*2204.622/1000</f>
        <v>3.8602931219999994</v>
      </c>
      <c r="W119" s="54">
        <f>'[11]Mexico Rapeseed'!Y$40*2204.622/1000</f>
        <v>11.781499968</v>
      </c>
      <c r="X119" s="54">
        <f>'[11]Mexico Rapeseed'!Z$40*2204.622/1000</f>
        <v>13.608329123591998</v>
      </c>
      <c r="Y119" s="54">
        <f>'[11]Mexico Rapeseed'!AA$40*2204.622/1000</f>
        <v>16.795220455692</v>
      </c>
      <c r="Z119" s="54">
        <f>'[11]Mexico Rapeseed'!AB$40*2204.622/1000</f>
        <v>12.691444470767999</v>
      </c>
      <c r="AA119" s="54">
        <f>'[11]Mexico Rapeseed'!AC$40*2204.622/1000</f>
        <v>17.859153395915992</v>
      </c>
      <c r="AB119" s="54">
        <f>'[11]Mexico Rapeseed'!AD$40*2204.622/1000</f>
        <v>7.7161770000000001</v>
      </c>
      <c r="AC119" s="55">
        <f>'[11]Mexico Rapeseed'!AE$40*2204.622/1000</f>
        <v>11.023109999999999</v>
      </c>
      <c r="AD119" s="55">
        <f>'[11]Mexico Rapeseed'!AF$40*2204.622/1000</f>
        <v>11.023109999999999</v>
      </c>
      <c r="AE119" s="55">
        <f>'[11]Mexico Rapeseed'!AG$40*2204.622/1000</f>
        <v>11.023109999999999</v>
      </c>
      <c r="AF119" s="55">
        <f>'[11]Mexico Rapeseed'!AH$40*2204.622/1000</f>
        <v>11.023109999999999</v>
      </c>
      <c r="AG119" s="55">
        <f>'[11]Mexico Rapeseed'!AI$40*2204.622/1000</f>
        <v>11.023109999999999</v>
      </c>
      <c r="AH119" s="55">
        <f>'[11]Mexico Rapeseed'!AJ$40*2204.622/1000</f>
        <v>11.023109999999999</v>
      </c>
      <c r="AI119" s="55">
        <f>'[11]Mexico Rapeseed'!AK$40*2204.622/1000</f>
        <v>11.023109999999999</v>
      </c>
      <c r="AJ119" s="55">
        <f>'[11]Mexico Rapeseed'!AL$40*2204.622/1000</f>
        <v>11.023109999999999</v>
      </c>
      <c r="AK119" s="55">
        <f>'[11]Mexico Rapeseed'!AM$40*2204.622/1000</f>
        <v>11.023109999999999</v>
      </c>
      <c r="AL119" s="55">
        <f>'[11]Mexico Rapeseed'!AN$40*2204.622/1000</f>
        <v>11.023109999999999</v>
      </c>
      <c r="AM119" s="55">
        <f>'[11]Mexico Rapeseed'!AO$40*2204.622/1000</f>
        <v>11.023109999999999</v>
      </c>
      <c r="AN119" s="55">
        <f>'[11]Mexico Rapeseed'!AP$40*2204.622/1000</f>
        <v>11.023109999999999</v>
      </c>
      <c r="AO119" s="55">
        <f>'[11]Mexico Rapeseed'!AQ$40*2204.622/1000</f>
        <v>11.023109999999999</v>
      </c>
      <c r="AP119" s="55">
        <f>'[11]Mexico Rapeseed'!AR$40*2204.622/1000</f>
        <v>11.023109999999999</v>
      </c>
      <c r="AQ119" s="55">
        <f>'[11]Mexico Rapeseed'!AS$40*2204.622/1000</f>
        <v>11.023109999999999</v>
      </c>
      <c r="AR119" s="55">
        <f>'[11]Mexico Rapeseed'!AT$40*2204.622/1000</f>
        <v>11.023109999999999</v>
      </c>
      <c r="AS119" s="55">
        <f>'[11]Mexico Rapeseed'!AU$40*2204.622/1000</f>
        <v>11.023109999999999</v>
      </c>
      <c r="AT119" s="55">
        <f>'[11]Mexico Rapeseed'!AV$40*2204.622/1000</f>
        <v>11.023109999999999</v>
      </c>
      <c r="AU119" s="55">
        <f>'[11]Mexico Rapeseed'!AW$40*2204.622/1000</f>
        <v>11.023109999999999</v>
      </c>
      <c r="AV119" s="55">
        <f>'[11]Mexico Rapeseed'!AX$40*2204.622/1000</f>
        <v>11.023109999999999</v>
      </c>
      <c r="AW119" s="55">
        <f>'[11]Mexico Rapeseed'!AY$40*2204.622/1000</f>
        <v>11.023109999999999</v>
      </c>
      <c r="AX119" s="55">
        <f>'[11]Mexico Rapeseed'!AZ$40*2204.622/1000</f>
        <v>11.023109999999999</v>
      </c>
      <c r="AY119" s="55">
        <f>'[11]Mexico Rapeseed'!BA$40*2204.622/1000</f>
        <v>11.023109999999999</v>
      </c>
      <c r="AZ119" s="55">
        <f>'[11]Mexico Rapeseed'!BB$40*2204.622/1000</f>
        <v>11.023109999999999</v>
      </c>
      <c r="BA119" s="55">
        <f>'[11]Mexico Rapeseed'!BC$40*2204.622/1000</f>
        <v>11.023109999999999</v>
      </c>
      <c r="BB119" s="55">
        <f>'[11]Mexico Rapeseed'!BD$40*2204.622/1000</f>
        <v>11.023109999999999</v>
      </c>
      <c r="BC119" s="55">
        <f>'[11]Mexico Rapeseed'!BE$40*2204.622/1000</f>
        <v>11.023109999999999</v>
      </c>
      <c r="BD119" s="55">
        <f>'[11]Mexico Rapeseed'!BF$40*2204.622/1000</f>
        <v>11.023109999999999</v>
      </c>
      <c r="BE119" s="55">
        <f>'[11]Mexico Rapeseed'!BG$40*2204.622/1000</f>
        <v>11.023109999999999</v>
      </c>
    </row>
    <row r="120" spans="1:57" x14ac:dyDescent="0.2">
      <c r="A120" s="49" t="s">
        <v>59</v>
      </c>
      <c r="B120" s="54">
        <f>B111-B121</f>
        <v>564.48383772034788</v>
      </c>
      <c r="C120" s="54">
        <f t="shared" ref="C120:AP120" si="62">C111-C121</f>
        <v>645.06346627627795</v>
      </c>
      <c r="D120" s="54">
        <f t="shared" si="62"/>
        <v>684.01398922390808</v>
      </c>
      <c r="E120" s="54">
        <f t="shared" si="62"/>
        <v>912.93749979982181</v>
      </c>
      <c r="F120" s="54">
        <f t="shared" si="62"/>
        <v>982.80153226004381</v>
      </c>
      <c r="G120" s="54">
        <f t="shared" si="62"/>
        <v>899.22457679468391</v>
      </c>
      <c r="H120" s="54">
        <f t="shared" si="62"/>
        <v>877.30625353076994</v>
      </c>
      <c r="I120" s="54">
        <f t="shared" si="62"/>
        <v>842.94358644371391</v>
      </c>
      <c r="J120" s="54">
        <f t="shared" si="62"/>
        <v>1166.0635292661179</v>
      </c>
      <c r="K120" s="54">
        <f t="shared" si="62"/>
        <v>1109.8033968438901</v>
      </c>
      <c r="L120" s="54">
        <f t="shared" si="62"/>
        <v>1173.8947853298957</v>
      </c>
      <c r="M120" s="54">
        <f t="shared" si="62"/>
        <v>1078.0519215322081</v>
      </c>
      <c r="N120" s="54">
        <f t="shared" si="62"/>
        <v>1190.203408231614</v>
      </c>
      <c r="O120" s="54">
        <f t="shared" si="62"/>
        <v>1158.885174212262</v>
      </c>
      <c r="P120" s="54">
        <f t="shared" si="62"/>
        <v>1260.6687248868718</v>
      </c>
      <c r="Q120" s="54">
        <f t="shared" si="62"/>
        <v>1388.9234739486958</v>
      </c>
      <c r="R120" s="54">
        <f t="shared" si="62"/>
        <v>1425.425071914018</v>
      </c>
      <c r="S120" s="54">
        <f t="shared" si="62"/>
        <v>1414.4654307767757</v>
      </c>
      <c r="T120" s="54">
        <f t="shared" si="62"/>
        <v>1448.7733857596579</v>
      </c>
      <c r="U120" s="54">
        <f t="shared" si="62"/>
        <v>1458.8994813649199</v>
      </c>
      <c r="V120" s="54">
        <f t="shared" si="62"/>
        <v>1524.9715529620321</v>
      </c>
      <c r="W120" s="54">
        <f t="shared" si="62"/>
        <v>1589.6217073031819</v>
      </c>
      <c r="X120" s="54">
        <f t="shared" si="62"/>
        <v>1531.2624991592038</v>
      </c>
      <c r="Y120" s="54">
        <f t="shared" si="62"/>
        <v>1493.435780071452</v>
      </c>
      <c r="Z120" s="54">
        <f t="shared" si="62"/>
        <v>1512.2677383572218</v>
      </c>
      <c r="AA120" s="54">
        <f t="shared" si="62"/>
        <v>1593.9128364749099</v>
      </c>
      <c r="AB120" s="54">
        <f t="shared" si="62"/>
        <v>1587.3278400000002</v>
      </c>
      <c r="AC120" s="55">
        <f t="shared" si="62"/>
        <v>1728.423648</v>
      </c>
      <c r="AD120" s="55">
        <f t="shared" si="62"/>
        <v>1732.6133962874196</v>
      </c>
      <c r="AE120" s="55">
        <f t="shared" si="62"/>
        <v>1493.4332601432729</v>
      </c>
      <c r="AF120" s="55">
        <f t="shared" si="62"/>
        <v>1535.2686530900462</v>
      </c>
      <c r="AG120" s="55">
        <f t="shared" si="62"/>
        <v>1583.818025437964</v>
      </c>
      <c r="AH120" s="55">
        <f t="shared" si="62"/>
        <v>1605.9000893439047</v>
      </c>
      <c r="AI120" s="55">
        <f t="shared" si="62"/>
        <v>1627.9067223433192</v>
      </c>
      <c r="AJ120" s="55">
        <f t="shared" si="62"/>
        <v>1649.992573207551</v>
      </c>
      <c r="AK120" s="55">
        <f t="shared" si="62"/>
        <v>1672.0200991797947</v>
      </c>
      <c r="AL120" s="55">
        <f t="shared" si="62"/>
        <v>1694.0217836555264</v>
      </c>
      <c r="AM120" s="55">
        <f t="shared" si="62"/>
        <v>1727.0148370572326</v>
      </c>
      <c r="AN120" s="55">
        <f t="shared" si="62"/>
        <v>1749.2216293805561</v>
      </c>
      <c r="AO120" s="55">
        <f t="shared" si="62"/>
        <v>1771.2104170706716</v>
      </c>
      <c r="AP120" s="55">
        <f t="shared" si="62"/>
        <v>1815.7603495555004</v>
      </c>
      <c r="AQ120" s="55">
        <f>AQ111-AQ121</f>
        <v>1848.9005204724053</v>
      </c>
      <c r="AR120" s="55">
        <f>AR111-AR121</f>
        <v>1871.0050280190926</v>
      </c>
      <c r="AS120" s="55">
        <f>AS111-AS121</f>
        <v>1897.5063726054705</v>
      </c>
      <c r="AT120" s="55">
        <f t="shared" ref="AT120:BE120" si="63">AT111-AT121</f>
        <v>1923.9851827760776</v>
      </c>
      <c r="AU120" s="55">
        <f t="shared" si="63"/>
        <v>1950.4348986851483</v>
      </c>
      <c r="AV120" s="55">
        <f t="shared" si="63"/>
        <v>1976.8478695581089</v>
      </c>
      <c r="AW120" s="55">
        <f t="shared" si="63"/>
        <v>1992.1921246835918</v>
      </c>
      <c r="AX120" s="55">
        <f t="shared" si="63"/>
        <v>2029.887401658621</v>
      </c>
      <c r="AY120" s="55">
        <f t="shared" si="63"/>
        <v>2056.4275277877596</v>
      </c>
      <c r="AZ120" s="55">
        <f t="shared" si="63"/>
        <v>2082.9611713798386</v>
      </c>
      <c r="BA120" s="55">
        <f t="shared" si="63"/>
        <v>2109.5023140756552</v>
      </c>
      <c r="BB120" s="55">
        <f t="shared" si="63"/>
        <v>2136.050639520141</v>
      </c>
      <c r="BC120" s="55">
        <f t="shared" si="63"/>
        <v>2167.0084738203391</v>
      </c>
      <c r="BD120" s="55">
        <f t="shared" si="63"/>
        <v>2186.9479973952193</v>
      </c>
      <c r="BE120" s="55">
        <f t="shared" si="63"/>
        <v>2228.9285989561959</v>
      </c>
    </row>
    <row r="121" spans="1:57" ht="12" thickBot="1" x14ac:dyDescent="0.25">
      <c r="A121" s="56" t="s">
        <v>60</v>
      </c>
      <c r="B121" s="57">
        <f>'[11]Mexico Rapeseed'!D$42*2204.622/1000</f>
        <v>11.023109999999999</v>
      </c>
      <c r="C121" s="57">
        <f>'[11]Mexico Rapeseed'!E$42*2204.622/1000</f>
        <v>0</v>
      </c>
      <c r="D121" s="57">
        <f>'[11]Mexico Rapeseed'!F$42*2204.622/1000</f>
        <v>0</v>
      </c>
      <c r="E121" s="57">
        <f>'[11]Mexico Rapeseed'!G$42*2204.622/1000</f>
        <v>0</v>
      </c>
      <c r="F121" s="57">
        <f>'[11]Mexico Rapeseed'!H$42*2204.622/1000</f>
        <v>0</v>
      </c>
      <c r="G121" s="57">
        <f>'[11]Mexico Rapeseed'!I$42*2204.622/1000</f>
        <v>0</v>
      </c>
      <c r="H121" s="57">
        <f>'[11]Mexico Rapeseed'!J$42*2204.622/1000</f>
        <v>0</v>
      </c>
      <c r="I121" s="57">
        <f>'[11]Mexico Rapeseed'!K$42*2204.622/1000</f>
        <v>0</v>
      </c>
      <c r="J121" s="57">
        <f>'[11]Mexico Rapeseed'!L$42*2204.622/1000</f>
        <v>0</v>
      </c>
      <c r="K121" s="57">
        <f>'[11]Mexico Rapeseed'!M$42*2204.622/1000</f>
        <v>8.8184879999999986</v>
      </c>
      <c r="L121" s="57">
        <f>'[11]Mexico Rapeseed'!N$42*2204.622/1000</f>
        <v>97.003367999999995</v>
      </c>
      <c r="M121" s="57">
        <f>'[11]Mexico Rapeseed'!O$42*2204.622/1000</f>
        <v>57.320171999999999</v>
      </c>
      <c r="N121" s="57">
        <f>'[11]Mexico Rapeseed'!P$42*2204.622/1000</f>
        <v>125.663454</v>
      </c>
      <c r="O121" s="57">
        <f>'[11]Mexico Rapeseed'!Q$42*2204.622/1000</f>
        <v>15.432354</v>
      </c>
      <c r="P121" s="57">
        <f>'[11]Mexico Rapeseed'!R$42*2204.622/1000</f>
        <v>15.432354</v>
      </c>
      <c r="Q121" s="57">
        <f>'[11]Mexico Rapeseed'!S$42*2204.622/1000</f>
        <v>92.594123999999994</v>
      </c>
      <c r="R121" s="57">
        <f>'[11]Mexico Rapeseed'!T$42*2204.622/1000</f>
        <v>112.435722</v>
      </c>
      <c r="S121" s="57">
        <f>'[11]Mexico Rapeseed'!U$42*2204.622/1000</f>
        <v>24.250841999999999</v>
      </c>
      <c r="T121" s="57">
        <f>'[11]Mexico Rapeseed'!V$42*2204.622/1000</f>
        <v>4.4092439999999993</v>
      </c>
      <c r="U121" s="57">
        <f>'[11]Mexico Rapeseed'!W$42*2204.622/1000</f>
        <v>52.910927999999998</v>
      </c>
      <c r="V121" s="57">
        <f>'[11]Mexico Rapeseed'!X$42*2204.622/1000</f>
        <v>59.524793999999993</v>
      </c>
      <c r="W121" s="57">
        <f>'[11]Mexico Rapeseed'!Y$42*2204.622/1000</f>
        <v>59.524793999999993</v>
      </c>
      <c r="X121" s="57">
        <f>'[11]Mexico Rapeseed'!Z$42*2204.622/1000</f>
        <v>66.138659999999987</v>
      </c>
      <c r="Y121" s="57">
        <f>'[11]Mexico Rapeseed'!AA$42*2204.622/1000</f>
        <v>79.366391999999991</v>
      </c>
      <c r="Z121" s="57">
        <f>'[11]Mexico Rapeseed'!AB$42*2204.622/1000</f>
        <v>28.660086</v>
      </c>
      <c r="AA121" s="57">
        <f>'[11]Mexico Rapeseed'!AC$42*2204.622/1000</f>
        <v>231.48531</v>
      </c>
      <c r="AB121" s="57">
        <f>'[11]Mexico Rapeseed'!AD$42*2204.622/1000</f>
        <v>132.27731999999997</v>
      </c>
      <c r="AC121" s="58">
        <f>'[11]Mexico Rapeseed'!AE$42*2204.622/1000</f>
        <v>136.68656399999998</v>
      </c>
      <c r="AD121" s="58">
        <f>'[11]Mexico Rapeseed'!AF$42*2204.622/1000</f>
        <v>125.663454</v>
      </c>
      <c r="AE121" s="58">
        <f>'[11]Mexico Rapeseed'!AG$42*2204.622/1000</f>
        <v>132.27731999999997</v>
      </c>
      <c r="AF121" s="58">
        <f>'[11]Mexico Rapeseed'!AH$42*2204.622/1000</f>
        <v>143.30043000000001</v>
      </c>
      <c r="AG121" s="58">
        <f>'[11]Mexico Rapeseed'!AI$42*2204.622/1000</f>
        <v>143.30043000000001</v>
      </c>
      <c r="AH121" s="58">
        <f>'[11]Mexico Rapeseed'!AJ$42*2204.622/1000</f>
        <v>143.30043000000001</v>
      </c>
      <c r="AI121" s="58">
        <f>'[11]Mexico Rapeseed'!AK$42*2204.622/1000</f>
        <v>143.30043000000001</v>
      </c>
      <c r="AJ121" s="58">
        <f>'[11]Mexico Rapeseed'!AL$42*2204.622/1000</f>
        <v>143.30043000000001</v>
      </c>
      <c r="AK121" s="58">
        <f>'[11]Mexico Rapeseed'!AM$42*2204.622/1000</f>
        <v>143.30043000000001</v>
      </c>
      <c r="AL121" s="58">
        <f>'[11]Mexico Rapeseed'!AN$42*2204.622/1000</f>
        <v>143.30043000000001</v>
      </c>
      <c r="AM121" s="58">
        <f>'[11]Mexico Rapeseed'!AO$42*2204.622/1000</f>
        <v>143.30043000000001</v>
      </c>
      <c r="AN121" s="58">
        <f>'[11]Mexico Rapeseed'!AP$42*2204.622/1000</f>
        <v>143.30043000000001</v>
      </c>
      <c r="AO121" s="58">
        <f>'[11]Mexico Rapeseed'!AQ$42*2204.622/1000</f>
        <v>154.32353999999998</v>
      </c>
      <c r="AP121" s="58">
        <f>'[11]Mexico Rapeseed'!AR$42*2204.622/1000</f>
        <v>154.32353999999998</v>
      </c>
      <c r="AQ121" s="58">
        <f>'[11]Mexico Rapeseed'!AS$42*2204.622/1000</f>
        <v>154.32353999999998</v>
      </c>
      <c r="AR121" s="58">
        <f>'[11]Mexico Rapeseed'!AT$42*2204.622/1000</f>
        <v>154.32353999999998</v>
      </c>
      <c r="AS121" s="58">
        <f>'[11]Mexico Rapeseed'!AU$42*2204.622/1000</f>
        <v>154.32353999999998</v>
      </c>
      <c r="AT121" s="58">
        <f>'[11]Mexico Rapeseed'!AV$42*2204.622/1000</f>
        <v>154.32353999999998</v>
      </c>
      <c r="AU121" s="58">
        <f>'[11]Mexico Rapeseed'!AW$42*2204.622/1000</f>
        <v>154.32353999999998</v>
      </c>
      <c r="AV121" s="58">
        <f>'[11]Mexico Rapeseed'!AX$42*2204.622/1000</f>
        <v>154.32353999999998</v>
      </c>
      <c r="AW121" s="58">
        <f>'[11]Mexico Rapeseed'!AY$42*2204.622/1000</f>
        <v>165.34664999999998</v>
      </c>
      <c r="AX121" s="58">
        <f>'[11]Mexico Rapeseed'!AZ$42*2204.622/1000</f>
        <v>165.34664999999998</v>
      </c>
      <c r="AY121" s="58">
        <f>'[11]Mexico Rapeseed'!BA$42*2204.622/1000</f>
        <v>165.34664999999998</v>
      </c>
      <c r="AZ121" s="58">
        <f>'[11]Mexico Rapeseed'!BB$42*2204.622/1000</f>
        <v>165.34664999999998</v>
      </c>
      <c r="BA121" s="58">
        <f>'[11]Mexico Rapeseed'!BC$42*2204.622/1000</f>
        <v>165.34664999999998</v>
      </c>
      <c r="BB121" s="58">
        <f>'[11]Mexico Rapeseed'!BD$42*2204.622/1000</f>
        <v>165.34664999999998</v>
      </c>
      <c r="BC121" s="58">
        <f>'[11]Mexico Rapeseed'!BE$42*2204.622/1000</f>
        <v>165.34664999999998</v>
      </c>
      <c r="BD121" s="58">
        <f>'[11]Mexico Rapeseed'!BF$42*2204.622/1000</f>
        <v>176.36975999999999</v>
      </c>
      <c r="BE121" s="58">
        <f>'[11]Mexico Rapeseed'!BG$42*2204.622/1000</f>
        <v>176.36975999999999</v>
      </c>
    </row>
    <row r="122" spans="1:57" x14ac:dyDescent="0.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F426-C560-4E2C-AD72-5B8F6964AE40}">
  <dimension ref="A1:XEZ65"/>
  <sheetViews>
    <sheetView zoomScaleNormal="100" workbookViewId="0">
      <pane xSplit="1" ySplit="4" topLeftCell="AI5" activePane="bottomRight" state="frozen"/>
      <selection pane="topRight"/>
      <selection pane="bottomLeft"/>
      <selection pane="bottomRight"/>
    </sheetView>
  </sheetViews>
  <sheetFormatPr defaultColWidth="9" defaultRowHeight="11.25" x14ac:dyDescent="0.2"/>
  <cols>
    <col min="1" max="1" width="42.1640625" style="38" customWidth="1"/>
    <col min="2" max="24" width="9" style="38" hidden="1" customWidth="1"/>
    <col min="25" max="28" width="9.1640625" style="38" customWidth="1"/>
    <col min="29" max="57" width="9.1640625" style="62" customWidth="1"/>
    <col min="58" max="16384" width="9" style="38"/>
  </cols>
  <sheetData>
    <row r="1" spans="1:1022 1036:2044 2058:3066 3080:4088 4102:5110 5124:6132 6146:7168 7182:8190 8204:9212 9226:10234 10248:11256 11270:12278 12292:13300 13314:14336 14350:15358 15372:16380" ht="12" thickBot="1" x14ac:dyDescent="0.25">
      <c r="A1" s="36" t="s">
        <v>126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</row>
    <row r="2" spans="1:1022 1036:2044 2058:3066 3080:4088 4102:5110 5124:6132 6146:7168 7182:8190 8204:9212 9226:10234 10248:11256 11270:12278 12292:13300 13314:14336 14350:15358 15372:16380" ht="12" thickBot="1" x14ac:dyDescent="0.25">
      <c r="A2" s="39" t="s">
        <v>127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 spans="1:1022 1036:2044 2058:3066 3080:4088 4102:5110 5124:6132 6146:7168 7182:8190 8204:9212 9226:10234 10248:11256 11270:12278 12292:13300 13314:14336 14350:15358 15372:16380" x14ac:dyDescent="0.2">
      <c r="A3" s="40" t="s">
        <v>128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</row>
    <row r="4" spans="1:1022 1036:2044 2058:3066 3080:4088 4102:5110 5124:6132 6146:7168 7182:8190 8204:9212 9226:10234 10248:11256 11270:12278 12292:13300 13314:14336 14350:15358 15372:16380" x14ac:dyDescent="0.2">
      <c r="A4" s="42"/>
      <c r="B4" s="42" t="e">
        <f>'Soybean Complex'!B57</f>
        <v>#REF!</v>
      </c>
      <c r="C4" s="42" t="e">
        <f>'Soybean Complex'!C57</f>
        <v>#REF!</v>
      </c>
      <c r="D4" s="42" t="str">
        <f>'Soybean Complex'!D57</f>
        <v xml:space="preserve">97/98 </v>
      </c>
      <c r="E4" s="42" t="str">
        <f>'Soybean Complex'!E57</f>
        <v xml:space="preserve">98/99 </v>
      </c>
      <c r="F4" s="42" t="str">
        <f>'Soybean Complex'!F57</f>
        <v xml:space="preserve">99/00 </v>
      </c>
      <c r="G4" s="42" t="str">
        <f>'Soybean Complex'!G57</f>
        <v xml:space="preserve">00/01 </v>
      </c>
      <c r="H4" s="42" t="str">
        <f>'Soybean Complex'!H57</f>
        <v xml:space="preserve">01/02 </v>
      </c>
      <c r="I4" s="42" t="str">
        <f>'Soybean Complex'!I57</f>
        <v xml:space="preserve">02/03 </v>
      </c>
      <c r="J4" s="42" t="str">
        <f>'Soybean Complex'!J57</f>
        <v xml:space="preserve">03/04 </v>
      </c>
      <c r="K4" s="42" t="str">
        <f>'Soybean Complex'!K57</f>
        <v xml:space="preserve">04/05 </v>
      </c>
      <c r="L4" s="42" t="str">
        <f>'Soybean Complex'!L57</f>
        <v xml:space="preserve">05/06 </v>
      </c>
      <c r="M4" s="42" t="str">
        <f>'Soybean Complex'!M57</f>
        <v xml:space="preserve">06/07 </v>
      </c>
      <c r="N4" s="42" t="str">
        <f>'Soybean Complex'!N57</f>
        <v xml:space="preserve">07/08 </v>
      </c>
      <c r="O4" s="42" t="str">
        <f>'Soybean Complex'!O57</f>
        <v xml:space="preserve">08/09 </v>
      </c>
      <c r="P4" s="42" t="str">
        <f>'Soybean Complex'!P57</f>
        <v xml:space="preserve">09/10 </v>
      </c>
      <c r="Q4" s="42" t="str">
        <f>'Soybean Complex'!Q57</f>
        <v xml:space="preserve">10/11 </v>
      </c>
      <c r="R4" s="42" t="str">
        <f>'Soybean Complex'!R57</f>
        <v xml:space="preserve">11/12 </v>
      </c>
      <c r="S4" s="42" t="str">
        <f>'Soybean Complex'!S57</f>
        <v xml:space="preserve">12/13 </v>
      </c>
      <c r="T4" s="42" t="str">
        <f>'Soybean Complex'!T57</f>
        <v xml:space="preserve">13/14 </v>
      </c>
      <c r="U4" s="42" t="str">
        <f>'Soybean Complex'!U57</f>
        <v xml:space="preserve">14/15 </v>
      </c>
      <c r="V4" s="42" t="str">
        <f>'Soybean Complex'!V57</f>
        <v xml:space="preserve">15/16 </v>
      </c>
      <c r="W4" s="42" t="str">
        <f>'Soybean Complex'!W57</f>
        <v xml:space="preserve">16/17 </v>
      </c>
      <c r="X4" s="42" t="str">
        <f>'Soybean Complex'!X57</f>
        <v xml:space="preserve">17/18 </v>
      </c>
      <c r="Y4" s="42">
        <f>'Soybean Complex'!Y57</f>
        <v>2018</v>
      </c>
      <c r="Z4" s="42">
        <f>'Soybean Complex'!Z57</f>
        <v>2019</v>
      </c>
      <c r="AA4" s="42">
        <f>'Soybean Complex'!AA57</f>
        <v>2020</v>
      </c>
      <c r="AB4" s="42">
        <f>'Soybean Complex'!AB57</f>
        <v>2021</v>
      </c>
      <c r="AC4" s="42">
        <f>'Soybean Complex'!AC57</f>
        <v>2022</v>
      </c>
      <c r="AD4" s="42">
        <f>'Soybean Complex'!AD57</f>
        <v>2023</v>
      </c>
      <c r="AE4" s="42">
        <f>'Soybean Complex'!AE57</f>
        <v>2024</v>
      </c>
      <c r="AF4" s="42">
        <f>'Soybean Complex'!AF57</f>
        <v>2025</v>
      </c>
      <c r="AG4" s="42">
        <f>'Soybean Complex'!AG57</f>
        <v>2026</v>
      </c>
      <c r="AH4" s="42">
        <f>'Soybean Complex'!AH57</f>
        <v>2027</v>
      </c>
      <c r="AI4" s="42">
        <f>'Soybean Complex'!AI57</f>
        <v>2028</v>
      </c>
      <c r="AJ4" s="42">
        <f>'Soybean Complex'!AJ57</f>
        <v>2029</v>
      </c>
      <c r="AK4" s="42">
        <f>'Soybean Complex'!AK57</f>
        <v>2030</v>
      </c>
      <c r="AL4" s="42">
        <f>'Soybean Complex'!AL57</f>
        <v>2031</v>
      </c>
      <c r="AM4" s="42">
        <f>'Soybean Complex'!AM57</f>
        <v>2032</v>
      </c>
      <c r="AN4" s="42">
        <f>'Soybean Complex'!AN57</f>
        <v>2033</v>
      </c>
      <c r="AO4" s="42">
        <f>'Soybean Complex'!AO57</f>
        <v>2034</v>
      </c>
      <c r="AP4" s="42">
        <f>'Soybean Complex'!AP57</f>
        <v>2035</v>
      </c>
      <c r="AQ4" s="42">
        <f>'Soybean Complex'!AQ57</f>
        <v>2036</v>
      </c>
      <c r="AR4" s="42">
        <f>'Soybean Complex'!AR57</f>
        <v>2037</v>
      </c>
      <c r="AS4" s="42">
        <f>'Soybean Complex'!AS57</f>
        <v>2038</v>
      </c>
      <c r="AT4" s="42">
        <f>'Soybean Complex'!AT57</f>
        <v>2039</v>
      </c>
      <c r="AU4" s="42">
        <f>'Soybean Complex'!AU57</f>
        <v>2040</v>
      </c>
      <c r="AV4" s="42">
        <f>'Soybean Complex'!AV57</f>
        <v>2041</v>
      </c>
      <c r="AW4" s="42">
        <f>'Soybean Complex'!AW57</f>
        <v>2042</v>
      </c>
      <c r="AX4" s="42">
        <f>'Soybean Complex'!AX57</f>
        <v>2043</v>
      </c>
      <c r="AY4" s="42">
        <f>'Soybean Complex'!AY57</f>
        <v>2044</v>
      </c>
      <c r="AZ4" s="42">
        <f>'Soybean Complex'!AZ57</f>
        <v>2045</v>
      </c>
      <c r="BA4" s="42">
        <f>'Soybean Complex'!BA57</f>
        <v>2046</v>
      </c>
      <c r="BB4" s="42">
        <f>'Soybean Complex'!BB57</f>
        <v>2047</v>
      </c>
      <c r="BC4" s="42">
        <f>'Soybean Complex'!BC57</f>
        <v>2048</v>
      </c>
      <c r="BD4" s="42">
        <f>'Soybean Complex'!BD57</f>
        <v>2049</v>
      </c>
      <c r="BE4" s="42">
        <f>'Soybean Complex'!BE57</f>
        <v>2050</v>
      </c>
    </row>
    <row r="5" spans="1:1022 1036:2044 2058:3066 3080:4088 4102:5110 5124:6132 6146:7168 7182:8190 8204:9212 9226:10234 10248:11256 11270:12278 12292:13300 13314:14336 14350:15358 15372:16380" s="74" customFormat="1" x14ac:dyDescent="0.2">
      <c r="A5" s="43" t="s">
        <v>49</v>
      </c>
      <c r="B5" s="44" t="e">
        <f>B20+B37+B53</f>
        <v>#REF!</v>
      </c>
      <c r="C5" s="44" t="e">
        <f t="shared" ref="C5:BE7" si="0">C20+C37+C53</f>
        <v>#REF!</v>
      </c>
      <c r="D5" s="44" t="e">
        <f t="shared" si="0"/>
        <v>#REF!</v>
      </c>
      <c r="E5" s="44" t="e">
        <f t="shared" si="0"/>
        <v>#REF!</v>
      </c>
      <c r="F5" s="44" t="e">
        <f t="shared" si="0"/>
        <v>#REF!</v>
      </c>
      <c r="G5" s="44" t="e">
        <f t="shared" si="0"/>
        <v>#REF!</v>
      </c>
      <c r="H5" s="44" t="e">
        <f t="shared" si="0"/>
        <v>#REF!</v>
      </c>
      <c r="I5" s="44" t="e">
        <f t="shared" si="0"/>
        <v>#REF!</v>
      </c>
      <c r="J5" s="44" t="e">
        <f t="shared" si="0"/>
        <v>#REF!</v>
      </c>
      <c r="K5" s="44" t="e">
        <f t="shared" si="0"/>
        <v>#REF!</v>
      </c>
      <c r="L5" s="44" t="e">
        <f t="shared" si="0"/>
        <v>#REF!</v>
      </c>
      <c r="M5" s="44" t="e">
        <f t="shared" si="0"/>
        <v>#REF!</v>
      </c>
      <c r="N5" s="44" t="e">
        <f t="shared" si="0"/>
        <v>#REF!</v>
      </c>
      <c r="O5" s="44" t="e">
        <f t="shared" si="0"/>
        <v>#REF!</v>
      </c>
      <c r="P5" s="44" t="e">
        <f t="shared" si="0"/>
        <v>#REF!</v>
      </c>
      <c r="Q5" s="44" t="e">
        <f t="shared" si="0"/>
        <v>#REF!</v>
      </c>
      <c r="R5" s="44" t="e">
        <f t="shared" si="0"/>
        <v>#REF!</v>
      </c>
      <c r="S5" s="44" t="e">
        <f t="shared" si="0"/>
        <v>#REF!</v>
      </c>
      <c r="T5" s="44" t="e">
        <f t="shared" si="0"/>
        <v>#REF!</v>
      </c>
      <c r="U5" s="44" t="e">
        <f t="shared" si="0"/>
        <v>#REF!</v>
      </c>
      <c r="V5" s="44" t="e">
        <f t="shared" si="0"/>
        <v>#REF!</v>
      </c>
      <c r="W5" s="44" t="e">
        <f t="shared" si="0"/>
        <v>#REF!</v>
      </c>
      <c r="X5" s="44" t="e">
        <f t="shared" si="0"/>
        <v>#REF!</v>
      </c>
      <c r="Y5" s="44">
        <f t="shared" si="0"/>
        <v>127.30930885999999</v>
      </c>
      <c r="Z5" s="44">
        <f t="shared" si="0"/>
        <v>138.608715668</v>
      </c>
      <c r="AA5" s="44">
        <f t="shared" si="0"/>
        <v>134.25477582600001</v>
      </c>
      <c r="AB5" s="44">
        <f t="shared" si="0"/>
        <v>124.46528087799999</v>
      </c>
      <c r="AC5" s="44">
        <f t="shared" si="0"/>
        <v>132.39879976199998</v>
      </c>
      <c r="AD5" s="44">
        <f t="shared" si="0"/>
        <v>159.68745832895377</v>
      </c>
      <c r="AE5" s="44">
        <f t="shared" si="0"/>
        <v>122.80830684110842</v>
      </c>
      <c r="AF5" s="169">
        <f t="shared" si="0"/>
        <v>105.93260374968784</v>
      </c>
      <c r="AG5" s="170">
        <f t="shared" si="0"/>
        <v>-281.58977290558119</v>
      </c>
      <c r="AH5" s="170">
        <f t="shared" si="0"/>
        <v>-268.85564790975724</v>
      </c>
      <c r="AI5" s="170">
        <f t="shared" si="0"/>
        <v>-238.18582491531205</v>
      </c>
      <c r="AJ5" s="170">
        <f t="shared" si="0"/>
        <v>-209.77450506131754</v>
      </c>
      <c r="AK5" s="170">
        <f t="shared" si="0"/>
        <v>-155.36959987126994</v>
      </c>
      <c r="AL5" s="170">
        <f t="shared" si="0"/>
        <v>-90.477789565863816</v>
      </c>
      <c r="AM5" s="170">
        <f t="shared" si="0"/>
        <v>-35.434163399513018</v>
      </c>
      <c r="AN5" s="170">
        <f t="shared" si="0"/>
        <v>25.460839746534116</v>
      </c>
      <c r="AO5" s="170">
        <f t="shared" si="0"/>
        <v>81.986883968856858</v>
      </c>
      <c r="AP5" s="170">
        <f t="shared" si="0"/>
        <v>137.80018819143169</v>
      </c>
      <c r="AQ5" s="170">
        <f t="shared" si="0"/>
        <v>199.70189786146142</v>
      </c>
      <c r="AR5" s="170">
        <f t="shared" si="0"/>
        <v>272.87240289189305</v>
      </c>
      <c r="AS5" s="170">
        <f t="shared" si="0"/>
        <v>338.30849952067859</v>
      </c>
      <c r="AT5" s="170">
        <f t="shared" si="0"/>
        <v>402.98981327357149</v>
      </c>
      <c r="AU5" s="170">
        <f t="shared" si="0"/>
        <v>463.74180436619838</v>
      </c>
      <c r="AV5" s="170">
        <f t="shared" si="0"/>
        <v>528.69079654063012</v>
      </c>
      <c r="AW5" s="170">
        <f t="shared" si="0"/>
        <v>599.04712643526534</v>
      </c>
      <c r="AX5" s="170">
        <f t="shared" si="0"/>
        <v>664.27966175882329</v>
      </c>
      <c r="AY5" s="170">
        <f t="shared" si="0"/>
        <v>733.83866947066053</v>
      </c>
      <c r="AZ5" s="170">
        <f t="shared" si="0"/>
        <v>798.11345898118907</v>
      </c>
      <c r="BA5" s="170">
        <f t="shared" si="0"/>
        <v>866.00371329487939</v>
      </c>
      <c r="BB5" s="170">
        <f t="shared" si="0"/>
        <v>937.68067214221753</v>
      </c>
      <c r="BC5" s="170">
        <f t="shared" si="0"/>
        <v>971.28717562010354</v>
      </c>
      <c r="BD5" s="170">
        <f t="shared" si="0"/>
        <v>1044.0019308358264</v>
      </c>
      <c r="BE5" s="170">
        <f t="shared" si="0"/>
        <v>1128.7151033938801</v>
      </c>
      <c r="BR5" s="75"/>
      <c r="CF5" s="75"/>
      <c r="CT5" s="75"/>
      <c r="DH5" s="75"/>
      <c r="DV5" s="75"/>
      <c r="EJ5" s="75"/>
      <c r="EX5" s="75"/>
      <c r="FL5" s="75"/>
      <c r="FZ5" s="75"/>
      <c r="GN5" s="75"/>
      <c r="HB5" s="75"/>
      <c r="HP5" s="75"/>
      <c r="ID5" s="75"/>
      <c r="IR5" s="75"/>
      <c r="JF5" s="75"/>
      <c r="JT5" s="75"/>
      <c r="KH5" s="75"/>
      <c r="KV5" s="75"/>
      <c r="LJ5" s="75"/>
      <c r="LX5" s="75"/>
      <c r="ML5" s="75"/>
      <c r="MZ5" s="75"/>
      <c r="NN5" s="75"/>
      <c r="OB5" s="75"/>
      <c r="OP5" s="75"/>
      <c r="PD5" s="75"/>
      <c r="PR5" s="75"/>
      <c r="QF5" s="75"/>
      <c r="QT5" s="75"/>
      <c r="RH5" s="75"/>
      <c r="RV5" s="75"/>
      <c r="SJ5" s="75"/>
      <c r="SX5" s="75"/>
      <c r="TL5" s="75"/>
      <c r="TZ5" s="75"/>
      <c r="UN5" s="75"/>
      <c r="VB5" s="75"/>
      <c r="VP5" s="75"/>
      <c r="WD5" s="75"/>
      <c r="WR5" s="75"/>
      <c r="XF5" s="75"/>
      <c r="XT5" s="75"/>
      <c r="YH5" s="75"/>
      <c r="YV5" s="75"/>
      <c r="ZJ5" s="75"/>
      <c r="ZX5" s="75"/>
      <c r="AAL5" s="75"/>
      <c r="AAZ5" s="75"/>
      <c r="ABN5" s="75"/>
      <c r="ACB5" s="75"/>
      <c r="ACP5" s="75"/>
      <c r="ADD5" s="75"/>
      <c r="ADR5" s="75"/>
      <c r="AEF5" s="75"/>
      <c r="AET5" s="75"/>
      <c r="AFH5" s="75"/>
      <c r="AFV5" s="75"/>
      <c r="AGJ5" s="75"/>
      <c r="AGX5" s="75"/>
      <c r="AHL5" s="75"/>
      <c r="AHZ5" s="75"/>
      <c r="AIN5" s="75"/>
      <c r="AJB5" s="75"/>
      <c r="AJP5" s="75"/>
      <c r="AKD5" s="75"/>
      <c r="AKR5" s="75"/>
      <c r="ALF5" s="75"/>
      <c r="ALT5" s="75"/>
      <c r="AMH5" s="75"/>
      <c r="AMV5" s="75"/>
      <c r="ANJ5" s="75"/>
      <c r="ANX5" s="75"/>
      <c r="AOL5" s="75"/>
      <c r="AOZ5" s="75"/>
      <c r="APN5" s="75"/>
      <c r="AQB5" s="75"/>
      <c r="AQP5" s="75"/>
      <c r="ARD5" s="75"/>
      <c r="ARR5" s="75"/>
      <c r="ASF5" s="75"/>
      <c r="AST5" s="75"/>
      <c r="ATH5" s="75"/>
      <c r="ATV5" s="75"/>
      <c r="AUJ5" s="75"/>
      <c r="AUX5" s="75"/>
      <c r="AVL5" s="75"/>
      <c r="AVZ5" s="75"/>
      <c r="AWN5" s="75"/>
      <c r="AXB5" s="75"/>
      <c r="AXP5" s="75"/>
      <c r="AYD5" s="75"/>
      <c r="AYR5" s="75"/>
      <c r="AZF5" s="75"/>
      <c r="AZT5" s="75"/>
      <c r="BAH5" s="75"/>
      <c r="BAV5" s="75"/>
      <c r="BBJ5" s="75"/>
      <c r="BBX5" s="75"/>
      <c r="BCL5" s="75"/>
      <c r="BCZ5" s="75"/>
      <c r="BDN5" s="75"/>
      <c r="BEB5" s="75"/>
      <c r="BEP5" s="75"/>
      <c r="BFD5" s="75"/>
      <c r="BFR5" s="75"/>
      <c r="BGF5" s="75"/>
      <c r="BGT5" s="75"/>
      <c r="BHH5" s="75"/>
      <c r="BHV5" s="75"/>
      <c r="BIJ5" s="75"/>
      <c r="BIX5" s="75"/>
      <c r="BJL5" s="75"/>
      <c r="BJZ5" s="75"/>
      <c r="BKN5" s="75"/>
      <c r="BLB5" s="75"/>
      <c r="BLP5" s="75"/>
      <c r="BMD5" s="75"/>
      <c r="BMR5" s="75"/>
      <c r="BNF5" s="75"/>
      <c r="BNT5" s="75"/>
      <c r="BOH5" s="75"/>
      <c r="BOV5" s="75"/>
      <c r="BPJ5" s="75"/>
      <c r="BPX5" s="75"/>
      <c r="BQL5" s="75"/>
      <c r="BQZ5" s="75"/>
      <c r="BRN5" s="75"/>
      <c r="BSB5" s="75"/>
      <c r="BSP5" s="75"/>
      <c r="BTD5" s="75"/>
      <c r="BTR5" s="75"/>
      <c r="BUF5" s="75"/>
      <c r="BUT5" s="75"/>
      <c r="BVH5" s="75"/>
      <c r="BVV5" s="75"/>
      <c r="BWJ5" s="75"/>
      <c r="BWX5" s="75"/>
      <c r="BXL5" s="75"/>
      <c r="BXZ5" s="75"/>
      <c r="BYN5" s="75"/>
      <c r="BZB5" s="75"/>
      <c r="BZP5" s="75"/>
      <c r="CAD5" s="75"/>
      <c r="CAR5" s="75"/>
      <c r="CBF5" s="75"/>
      <c r="CBT5" s="75"/>
      <c r="CCH5" s="75"/>
      <c r="CCV5" s="75"/>
      <c r="CDJ5" s="75"/>
      <c r="CDX5" s="75"/>
      <c r="CEL5" s="75"/>
      <c r="CEZ5" s="75"/>
      <c r="CFN5" s="75"/>
      <c r="CGB5" s="75"/>
      <c r="CGP5" s="75"/>
      <c r="CHD5" s="75"/>
      <c r="CHR5" s="75"/>
      <c r="CIF5" s="75"/>
      <c r="CIT5" s="75"/>
      <c r="CJH5" s="75"/>
      <c r="CJV5" s="75"/>
      <c r="CKJ5" s="75"/>
      <c r="CKX5" s="75"/>
      <c r="CLL5" s="75"/>
      <c r="CLZ5" s="75"/>
      <c r="CMN5" s="75"/>
      <c r="CNB5" s="75"/>
      <c r="CNP5" s="75"/>
      <c r="COD5" s="75"/>
      <c r="COR5" s="75"/>
      <c r="CPF5" s="75"/>
      <c r="CPT5" s="75"/>
      <c r="CQH5" s="75"/>
      <c r="CQV5" s="75"/>
      <c r="CRJ5" s="75"/>
      <c r="CRX5" s="75"/>
      <c r="CSL5" s="75"/>
      <c r="CSZ5" s="75"/>
      <c r="CTN5" s="75"/>
      <c r="CUB5" s="75"/>
      <c r="CUP5" s="75"/>
      <c r="CVD5" s="75"/>
      <c r="CVR5" s="75"/>
      <c r="CWF5" s="75"/>
      <c r="CWT5" s="75"/>
      <c r="CXH5" s="75"/>
      <c r="CXV5" s="75"/>
      <c r="CYJ5" s="75"/>
      <c r="CYX5" s="75"/>
      <c r="CZL5" s="75"/>
      <c r="CZZ5" s="75"/>
      <c r="DAN5" s="75"/>
      <c r="DBB5" s="75"/>
      <c r="DBP5" s="75"/>
      <c r="DCD5" s="75"/>
      <c r="DCR5" s="75"/>
      <c r="DDF5" s="75"/>
      <c r="DDT5" s="75"/>
      <c r="DEH5" s="75"/>
      <c r="DEV5" s="75"/>
      <c r="DFJ5" s="75"/>
      <c r="DFX5" s="75"/>
      <c r="DGL5" s="75"/>
      <c r="DGZ5" s="75"/>
      <c r="DHN5" s="75"/>
      <c r="DIB5" s="75"/>
      <c r="DIP5" s="75"/>
      <c r="DJD5" s="75"/>
      <c r="DJR5" s="75"/>
      <c r="DKF5" s="75"/>
      <c r="DKT5" s="75"/>
      <c r="DLH5" s="75"/>
      <c r="DLV5" s="75"/>
      <c r="DMJ5" s="75"/>
      <c r="DMX5" s="75"/>
      <c r="DNL5" s="75"/>
      <c r="DNZ5" s="75"/>
      <c r="DON5" s="75"/>
      <c r="DPB5" s="75"/>
      <c r="DPP5" s="75"/>
      <c r="DQD5" s="75"/>
      <c r="DQR5" s="75"/>
      <c r="DRF5" s="75"/>
      <c r="DRT5" s="75"/>
      <c r="DSH5" s="75"/>
      <c r="DSV5" s="75"/>
      <c r="DTJ5" s="75"/>
      <c r="DTX5" s="75"/>
      <c r="DUL5" s="75"/>
      <c r="DUZ5" s="75"/>
      <c r="DVN5" s="75"/>
      <c r="DWB5" s="75"/>
      <c r="DWP5" s="75"/>
      <c r="DXD5" s="75"/>
      <c r="DXR5" s="75"/>
      <c r="DYF5" s="75"/>
      <c r="DYT5" s="75"/>
      <c r="DZH5" s="75"/>
      <c r="DZV5" s="75"/>
      <c r="EAJ5" s="75"/>
      <c r="EAX5" s="75"/>
      <c r="EBL5" s="75"/>
      <c r="EBZ5" s="75"/>
      <c r="ECN5" s="75"/>
      <c r="EDB5" s="75"/>
      <c r="EDP5" s="75"/>
      <c r="EED5" s="75"/>
      <c r="EER5" s="75"/>
      <c r="EFF5" s="75"/>
      <c r="EFT5" s="75"/>
      <c r="EGH5" s="75"/>
      <c r="EGV5" s="75"/>
      <c r="EHJ5" s="75"/>
      <c r="EHX5" s="75"/>
      <c r="EIL5" s="75"/>
      <c r="EIZ5" s="75"/>
      <c r="EJN5" s="75"/>
      <c r="EKB5" s="75"/>
      <c r="EKP5" s="75"/>
      <c r="ELD5" s="75"/>
      <c r="ELR5" s="75"/>
      <c r="EMF5" s="75"/>
      <c r="EMT5" s="75"/>
      <c r="ENH5" s="75"/>
      <c r="ENV5" s="75"/>
      <c r="EOJ5" s="75"/>
      <c r="EOX5" s="75"/>
      <c r="EPL5" s="75"/>
      <c r="EPZ5" s="75"/>
      <c r="EQN5" s="75"/>
      <c r="ERB5" s="75"/>
      <c r="ERP5" s="75"/>
      <c r="ESD5" s="75"/>
      <c r="ESR5" s="75"/>
      <c r="ETF5" s="75"/>
      <c r="ETT5" s="75"/>
      <c r="EUH5" s="75"/>
      <c r="EUV5" s="75"/>
      <c r="EVJ5" s="75"/>
      <c r="EVX5" s="75"/>
      <c r="EWL5" s="75"/>
      <c r="EWZ5" s="75"/>
      <c r="EXN5" s="75"/>
      <c r="EYB5" s="75"/>
      <c r="EYP5" s="75"/>
      <c r="EZD5" s="75"/>
      <c r="EZR5" s="75"/>
      <c r="FAF5" s="75"/>
      <c r="FAT5" s="75"/>
      <c r="FBH5" s="75"/>
      <c r="FBV5" s="75"/>
      <c r="FCJ5" s="75"/>
      <c r="FCX5" s="75"/>
      <c r="FDL5" s="75"/>
      <c r="FDZ5" s="75"/>
      <c r="FEN5" s="75"/>
      <c r="FFB5" s="75"/>
      <c r="FFP5" s="75"/>
      <c r="FGD5" s="75"/>
      <c r="FGR5" s="75"/>
      <c r="FHF5" s="75"/>
      <c r="FHT5" s="75"/>
      <c r="FIH5" s="75"/>
      <c r="FIV5" s="75"/>
      <c r="FJJ5" s="75"/>
      <c r="FJX5" s="75"/>
      <c r="FKL5" s="75"/>
      <c r="FKZ5" s="75"/>
      <c r="FLN5" s="75"/>
      <c r="FMB5" s="75"/>
      <c r="FMP5" s="75"/>
      <c r="FND5" s="75"/>
      <c r="FNR5" s="75"/>
      <c r="FOF5" s="75"/>
      <c r="FOT5" s="75"/>
      <c r="FPH5" s="75"/>
      <c r="FPV5" s="75"/>
      <c r="FQJ5" s="75"/>
      <c r="FQX5" s="75"/>
      <c r="FRL5" s="75"/>
      <c r="FRZ5" s="75"/>
      <c r="FSN5" s="75"/>
      <c r="FTB5" s="75"/>
      <c r="FTP5" s="75"/>
      <c r="FUD5" s="75"/>
      <c r="FUR5" s="75"/>
      <c r="FVF5" s="75"/>
      <c r="FVT5" s="75"/>
      <c r="FWH5" s="75"/>
      <c r="FWV5" s="75"/>
      <c r="FXJ5" s="75"/>
      <c r="FXX5" s="75"/>
      <c r="FYL5" s="75"/>
      <c r="FYZ5" s="75"/>
      <c r="FZN5" s="75"/>
      <c r="GAB5" s="75"/>
      <c r="GAP5" s="75"/>
      <c r="GBD5" s="75"/>
      <c r="GBR5" s="75"/>
      <c r="GCF5" s="75"/>
      <c r="GCT5" s="75"/>
      <c r="GDH5" s="75"/>
      <c r="GDV5" s="75"/>
      <c r="GEJ5" s="75"/>
      <c r="GEX5" s="75"/>
      <c r="GFL5" s="75"/>
      <c r="GFZ5" s="75"/>
      <c r="GGN5" s="75"/>
      <c r="GHB5" s="75"/>
      <c r="GHP5" s="75"/>
      <c r="GID5" s="75"/>
      <c r="GIR5" s="75"/>
      <c r="GJF5" s="75"/>
      <c r="GJT5" s="75"/>
      <c r="GKH5" s="75"/>
      <c r="GKV5" s="75"/>
      <c r="GLJ5" s="75"/>
      <c r="GLX5" s="75"/>
      <c r="GML5" s="75"/>
      <c r="GMZ5" s="75"/>
      <c r="GNN5" s="75"/>
      <c r="GOB5" s="75"/>
      <c r="GOP5" s="75"/>
      <c r="GPD5" s="75"/>
      <c r="GPR5" s="75"/>
      <c r="GQF5" s="75"/>
      <c r="GQT5" s="75"/>
      <c r="GRH5" s="75"/>
      <c r="GRV5" s="75"/>
      <c r="GSJ5" s="75"/>
      <c r="GSX5" s="75"/>
      <c r="GTL5" s="75"/>
      <c r="GTZ5" s="75"/>
      <c r="GUN5" s="75"/>
      <c r="GVB5" s="75"/>
      <c r="GVP5" s="75"/>
      <c r="GWD5" s="75"/>
      <c r="GWR5" s="75"/>
      <c r="GXF5" s="75"/>
      <c r="GXT5" s="75"/>
      <c r="GYH5" s="75"/>
      <c r="GYV5" s="75"/>
      <c r="GZJ5" s="75"/>
      <c r="GZX5" s="75"/>
      <c r="HAL5" s="75"/>
      <c r="HAZ5" s="75"/>
      <c r="HBN5" s="75"/>
      <c r="HCB5" s="75"/>
      <c r="HCP5" s="75"/>
      <c r="HDD5" s="75"/>
      <c r="HDR5" s="75"/>
      <c r="HEF5" s="75"/>
      <c r="HET5" s="75"/>
      <c r="HFH5" s="75"/>
      <c r="HFV5" s="75"/>
      <c r="HGJ5" s="75"/>
      <c r="HGX5" s="75"/>
      <c r="HHL5" s="75"/>
      <c r="HHZ5" s="75"/>
      <c r="HIN5" s="75"/>
      <c r="HJB5" s="75"/>
      <c r="HJP5" s="75"/>
      <c r="HKD5" s="75"/>
      <c r="HKR5" s="75"/>
      <c r="HLF5" s="75"/>
      <c r="HLT5" s="75"/>
      <c r="HMH5" s="75"/>
      <c r="HMV5" s="75"/>
      <c r="HNJ5" s="75"/>
      <c r="HNX5" s="75"/>
      <c r="HOL5" s="75"/>
      <c r="HOZ5" s="75"/>
      <c r="HPN5" s="75"/>
      <c r="HQB5" s="75"/>
      <c r="HQP5" s="75"/>
      <c r="HRD5" s="75"/>
      <c r="HRR5" s="75"/>
      <c r="HSF5" s="75"/>
      <c r="HST5" s="75"/>
      <c r="HTH5" s="75"/>
      <c r="HTV5" s="75"/>
      <c r="HUJ5" s="75"/>
      <c r="HUX5" s="75"/>
      <c r="HVL5" s="75"/>
      <c r="HVZ5" s="75"/>
      <c r="HWN5" s="75"/>
      <c r="HXB5" s="75"/>
      <c r="HXP5" s="75"/>
      <c r="HYD5" s="75"/>
      <c r="HYR5" s="75"/>
      <c r="HZF5" s="75"/>
      <c r="HZT5" s="75"/>
      <c r="IAH5" s="75"/>
      <c r="IAV5" s="75"/>
      <c r="IBJ5" s="75"/>
      <c r="IBX5" s="75"/>
      <c r="ICL5" s="75"/>
      <c r="ICZ5" s="75"/>
      <c r="IDN5" s="75"/>
      <c r="IEB5" s="75"/>
      <c r="IEP5" s="75"/>
      <c r="IFD5" s="75"/>
      <c r="IFR5" s="75"/>
      <c r="IGF5" s="75"/>
      <c r="IGT5" s="75"/>
      <c r="IHH5" s="75"/>
      <c r="IHV5" s="75"/>
      <c r="IIJ5" s="75"/>
      <c r="IIX5" s="75"/>
      <c r="IJL5" s="75"/>
      <c r="IJZ5" s="75"/>
      <c r="IKN5" s="75"/>
      <c r="ILB5" s="75"/>
      <c r="ILP5" s="75"/>
      <c r="IMD5" s="75"/>
      <c r="IMR5" s="75"/>
      <c r="INF5" s="75"/>
      <c r="INT5" s="75"/>
      <c r="IOH5" s="75"/>
      <c r="IOV5" s="75"/>
      <c r="IPJ5" s="75"/>
      <c r="IPX5" s="75"/>
      <c r="IQL5" s="75"/>
      <c r="IQZ5" s="75"/>
      <c r="IRN5" s="75"/>
      <c r="ISB5" s="75"/>
      <c r="ISP5" s="75"/>
      <c r="ITD5" s="75"/>
      <c r="ITR5" s="75"/>
      <c r="IUF5" s="75"/>
      <c r="IUT5" s="75"/>
      <c r="IVH5" s="75"/>
      <c r="IVV5" s="75"/>
      <c r="IWJ5" s="75"/>
      <c r="IWX5" s="75"/>
      <c r="IXL5" s="75"/>
      <c r="IXZ5" s="75"/>
      <c r="IYN5" s="75"/>
      <c r="IZB5" s="75"/>
      <c r="IZP5" s="75"/>
      <c r="JAD5" s="75"/>
      <c r="JAR5" s="75"/>
      <c r="JBF5" s="75"/>
      <c r="JBT5" s="75"/>
      <c r="JCH5" s="75"/>
      <c r="JCV5" s="75"/>
      <c r="JDJ5" s="75"/>
      <c r="JDX5" s="75"/>
      <c r="JEL5" s="75"/>
      <c r="JEZ5" s="75"/>
      <c r="JFN5" s="75"/>
      <c r="JGB5" s="75"/>
      <c r="JGP5" s="75"/>
      <c r="JHD5" s="75"/>
      <c r="JHR5" s="75"/>
      <c r="JIF5" s="75"/>
      <c r="JIT5" s="75"/>
      <c r="JJH5" s="75"/>
      <c r="JJV5" s="75"/>
      <c r="JKJ5" s="75"/>
      <c r="JKX5" s="75"/>
      <c r="JLL5" s="75"/>
      <c r="JLZ5" s="75"/>
      <c r="JMN5" s="75"/>
      <c r="JNB5" s="75"/>
      <c r="JNP5" s="75"/>
      <c r="JOD5" s="75"/>
      <c r="JOR5" s="75"/>
      <c r="JPF5" s="75"/>
      <c r="JPT5" s="75"/>
      <c r="JQH5" s="75"/>
      <c r="JQV5" s="75"/>
      <c r="JRJ5" s="75"/>
      <c r="JRX5" s="75"/>
      <c r="JSL5" s="75"/>
      <c r="JSZ5" s="75"/>
      <c r="JTN5" s="75"/>
      <c r="JUB5" s="75"/>
      <c r="JUP5" s="75"/>
      <c r="JVD5" s="75"/>
      <c r="JVR5" s="75"/>
      <c r="JWF5" s="75"/>
      <c r="JWT5" s="75"/>
      <c r="JXH5" s="75"/>
      <c r="JXV5" s="75"/>
      <c r="JYJ5" s="75"/>
      <c r="JYX5" s="75"/>
      <c r="JZL5" s="75"/>
      <c r="JZZ5" s="75"/>
      <c r="KAN5" s="75"/>
      <c r="KBB5" s="75"/>
      <c r="KBP5" s="75"/>
      <c r="KCD5" s="75"/>
      <c r="KCR5" s="75"/>
      <c r="KDF5" s="75"/>
      <c r="KDT5" s="75"/>
      <c r="KEH5" s="75"/>
      <c r="KEV5" s="75"/>
      <c r="KFJ5" s="75"/>
      <c r="KFX5" s="75"/>
      <c r="KGL5" s="75"/>
      <c r="KGZ5" s="75"/>
      <c r="KHN5" s="75"/>
      <c r="KIB5" s="75"/>
      <c r="KIP5" s="75"/>
      <c r="KJD5" s="75"/>
      <c r="KJR5" s="75"/>
      <c r="KKF5" s="75"/>
      <c r="KKT5" s="75"/>
      <c r="KLH5" s="75"/>
      <c r="KLV5" s="75"/>
      <c r="KMJ5" s="75"/>
      <c r="KMX5" s="75"/>
      <c r="KNL5" s="75"/>
      <c r="KNZ5" s="75"/>
      <c r="KON5" s="75"/>
      <c r="KPB5" s="75"/>
      <c r="KPP5" s="75"/>
      <c r="KQD5" s="75"/>
      <c r="KQR5" s="75"/>
      <c r="KRF5" s="75"/>
      <c r="KRT5" s="75"/>
      <c r="KSH5" s="75"/>
      <c r="KSV5" s="75"/>
      <c r="KTJ5" s="75"/>
      <c r="KTX5" s="75"/>
      <c r="KUL5" s="75"/>
      <c r="KUZ5" s="75"/>
      <c r="KVN5" s="75"/>
      <c r="KWB5" s="75"/>
      <c r="KWP5" s="75"/>
      <c r="KXD5" s="75"/>
      <c r="KXR5" s="75"/>
      <c r="KYF5" s="75"/>
      <c r="KYT5" s="75"/>
      <c r="KZH5" s="75"/>
      <c r="KZV5" s="75"/>
      <c r="LAJ5" s="75"/>
      <c r="LAX5" s="75"/>
      <c r="LBL5" s="75"/>
      <c r="LBZ5" s="75"/>
      <c r="LCN5" s="75"/>
      <c r="LDB5" s="75"/>
      <c r="LDP5" s="75"/>
      <c r="LED5" s="75"/>
      <c r="LER5" s="75"/>
      <c r="LFF5" s="75"/>
      <c r="LFT5" s="75"/>
      <c r="LGH5" s="75"/>
      <c r="LGV5" s="75"/>
      <c r="LHJ5" s="75"/>
      <c r="LHX5" s="75"/>
      <c r="LIL5" s="75"/>
      <c r="LIZ5" s="75"/>
      <c r="LJN5" s="75"/>
      <c r="LKB5" s="75"/>
      <c r="LKP5" s="75"/>
      <c r="LLD5" s="75"/>
      <c r="LLR5" s="75"/>
      <c r="LMF5" s="75"/>
      <c r="LMT5" s="75"/>
      <c r="LNH5" s="75"/>
      <c r="LNV5" s="75"/>
      <c r="LOJ5" s="75"/>
      <c r="LOX5" s="75"/>
      <c r="LPL5" s="75"/>
      <c r="LPZ5" s="75"/>
      <c r="LQN5" s="75"/>
      <c r="LRB5" s="75"/>
      <c r="LRP5" s="75"/>
      <c r="LSD5" s="75"/>
      <c r="LSR5" s="75"/>
      <c r="LTF5" s="75"/>
      <c r="LTT5" s="75"/>
      <c r="LUH5" s="75"/>
      <c r="LUV5" s="75"/>
      <c r="LVJ5" s="75"/>
      <c r="LVX5" s="75"/>
      <c r="LWL5" s="75"/>
      <c r="LWZ5" s="75"/>
      <c r="LXN5" s="75"/>
      <c r="LYB5" s="75"/>
      <c r="LYP5" s="75"/>
      <c r="LZD5" s="75"/>
      <c r="LZR5" s="75"/>
      <c r="MAF5" s="75"/>
      <c r="MAT5" s="75"/>
      <c r="MBH5" s="75"/>
      <c r="MBV5" s="75"/>
      <c r="MCJ5" s="75"/>
      <c r="MCX5" s="75"/>
      <c r="MDL5" s="75"/>
      <c r="MDZ5" s="75"/>
      <c r="MEN5" s="75"/>
      <c r="MFB5" s="75"/>
      <c r="MFP5" s="75"/>
      <c r="MGD5" s="75"/>
      <c r="MGR5" s="75"/>
      <c r="MHF5" s="75"/>
      <c r="MHT5" s="75"/>
      <c r="MIH5" s="75"/>
      <c r="MIV5" s="75"/>
      <c r="MJJ5" s="75"/>
      <c r="MJX5" s="75"/>
      <c r="MKL5" s="75"/>
      <c r="MKZ5" s="75"/>
      <c r="MLN5" s="75"/>
      <c r="MMB5" s="75"/>
      <c r="MMP5" s="75"/>
      <c r="MND5" s="75"/>
      <c r="MNR5" s="75"/>
      <c r="MOF5" s="75"/>
      <c r="MOT5" s="75"/>
      <c r="MPH5" s="75"/>
      <c r="MPV5" s="75"/>
      <c r="MQJ5" s="75"/>
      <c r="MQX5" s="75"/>
      <c r="MRL5" s="75"/>
      <c r="MRZ5" s="75"/>
      <c r="MSN5" s="75"/>
      <c r="MTB5" s="75"/>
      <c r="MTP5" s="75"/>
      <c r="MUD5" s="75"/>
      <c r="MUR5" s="75"/>
      <c r="MVF5" s="75"/>
      <c r="MVT5" s="75"/>
      <c r="MWH5" s="75"/>
      <c r="MWV5" s="75"/>
      <c r="MXJ5" s="75"/>
      <c r="MXX5" s="75"/>
      <c r="MYL5" s="75"/>
      <c r="MYZ5" s="75"/>
      <c r="MZN5" s="75"/>
      <c r="NAB5" s="75"/>
      <c r="NAP5" s="75"/>
      <c r="NBD5" s="75"/>
      <c r="NBR5" s="75"/>
      <c r="NCF5" s="75"/>
      <c r="NCT5" s="75"/>
      <c r="NDH5" s="75"/>
      <c r="NDV5" s="75"/>
      <c r="NEJ5" s="75"/>
      <c r="NEX5" s="75"/>
      <c r="NFL5" s="75"/>
      <c r="NFZ5" s="75"/>
      <c r="NGN5" s="75"/>
      <c r="NHB5" s="75"/>
      <c r="NHP5" s="75"/>
      <c r="NID5" s="75"/>
      <c r="NIR5" s="75"/>
      <c r="NJF5" s="75"/>
      <c r="NJT5" s="75"/>
      <c r="NKH5" s="75"/>
      <c r="NKV5" s="75"/>
      <c r="NLJ5" s="75"/>
      <c r="NLX5" s="75"/>
      <c r="NML5" s="75"/>
      <c r="NMZ5" s="75"/>
      <c r="NNN5" s="75"/>
      <c r="NOB5" s="75"/>
      <c r="NOP5" s="75"/>
      <c r="NPD5" s="75"/>
      <c r="NPR5" s="75"/>
      <c r="NQF5" s="75"/>
      <c r="NQT5" s="75"/>
      <c r="NRH5" s="75"/>
      <c r="NRV5" s="75"/>
      <c r="NSJ5" s="75"/>
      <c r="NSX5" s="75"/>
      <c r="NTL5" s="75"/>
      <c r="NTZ5" s="75"/>
      <c r="NUN5" s="75"/>
      <c r="NVB5" s="75"/>
      <c r="NVP5" s="75"/>
      <c r="NWD5" s="75"/>
      <c r="NWR5" s="75"/>
      <c r="NXF5" s="75"/>
      <c r="NXT5" s="75"/>
      <c r="NYH5" s="75"/>
      <c r="NYV5" s="75"/>
      <c r="NZJ5" s="75"/>
      <c r="NZX5" s="75"/>
      <c r="OAL5" s="75"/>
      <c r="OAZ5" s="75"/>
      <c r="OBN5" s="75"/>
      <c r="OCB5" s="75"/>
      <c r="OCP5" s="75"/>
      <c r="ODD5" s="75"/>
      <c r="ODR5" s="75"/>
      <c r="OEF5" s="75"/>
      <c r="OET5" s="75"/>
      <c r="OFH5" s="75"/>
      <c r="OFV5" s="75"/>
      <c r="OGJ5" s="75"/>
      <c r="OGX5" s="75"/>
      <c r="OHL5" s="75"/>
      <c r="OHZ5" s="75"/>
      <c r="OIN5" s="75"/>
      <c r="OJB5" s="75"/>
      <c r="OJP5" s="75"/>
      <c r="OKD5" s="75"/>
      <c r="OKR5" s="75"/>
      <c r="OLF5" s="75"/>
      <c r="OLT5" s="75"/>
      <c r="OMH5" s="75"/>
      <c r="OMV5" s="75"/>
      <c r="ONJ5" s="75"/>
      <c r="ONX5" s="75"/>
      <c r="OOL5" s="75"/>
      <c r="OOZ5" s="75"/>
      <c r="OPN5" s="75"/>
      <c r="OQB5" s="75"/>
      <c r="OQP5" s="75"/>
      <c r="ORD5" s="75"/>
      <c r="ORR5" s="75"/>
      <c r="OSF5" s="75"/>
      <c r="OST5" s="75"/>
      <c r="OTH5" s="75"/>
      <c r="OTV5" s="75"/>
      <c r="OUJ5" s="75"/>
      <c r="OUX5" s="75"/>
      <c r="OVL5" s="75"/>
      <c r="OVZ5" s="75"/>
      <c r="OWN5" s="75"/>
      <c r="OXB5" s="75"/>
      <c r="OXP5" s="75"/>
      <c r="OYD5" s="75"/>
      <c r="OYR5" s="75"/>
      <c r="OZF5" s="75"/>
      <c r="OZT5" s="75"/>
      <c r="PAH5" s="75"/>
      <c r="PAV5" s="75"/>
      <c r="PBJ5" s="75"/>
      <c r="PBX5" s="75"/>
      <c r="PCL5" s="75"/>
      <c r="PCZ5" s="75"/>
      <c r="PDN5" s="75"/>
      <c r="PEB5" s="75"/>
      <c r="PEP5" s="75"/>
      <c r="PFD5" s="75"/>
      <c r="PFR5" s="75"/>
      <c r="PGF5" s="75"/>
      <c r="PGT5" s="75"/>
      <c r="PHH5" s="75"/>
      <c r="PHV5" s="75"/>
      <c r="PIJ5" s="75"/>
      <c r="PIX5" s="75"/>
      <c r="PJL5" s="75"/>
      <c r="PJZ5" s="75"/>
      <c r="PKN5" s="75"/>
      <c r="PLB5" s="75"/>
      <c r="PLP5" s="75"/>
      <c r="PMD5" s="75"/>
      <c r="PMR5" s="75"/>
      <c r="PNF5" s="75"/>
      <c r="PNT5" s="75"/>
      <c r="POH5" s="75"/>
      <c r="POV5" s="75"/>
      <c r="PPJ5" s="75"/>
      <c r="PPX5" s="75"/>
      <c r="PQL5" s="75"/>
      <c r="PQZ5" s="75"/>
      <c r="PRN5" s="75"/>
      <c r="PSB5" s="75"/>
      <c r="PSP5" s="75"/>
      <c r="PTD5" s="75"/>
      <c r="PTR5" s="75"/>
      <c r="PUF5" s="75"/>
      <c r="PUT5" s="75"/>
      <c r="PVH5" s="75"/>
      <c r="PVV5" s="75"/>
      <c r="PWJ5" s="75"/>
      <c r="PWX5" s="75"/>
      <c r="PXL5" s="75"/>
      <c r="PXZ5" s="75"/>
      <c r="PYN5" s="75"/>
      <c r="PZB5" s="75"/>
      <c r="PZP5" s="75"/>
      <c r="QAD5" s="75"/>
      <c r="QAR5" s="75"/>
      <c r="QBF5" s="75"/>
      <c r="QBT5" s="75"/>
      <c r="QCH5" s="75"/>
      <c r="QCV5" s="75"/>
      <c r="QDJ5" s="75"/>
      <c r="QDX5" s="75"/>
      <c r="QEL5" s="75"/>
      <c r="QEZ5" s="75"/>
      <c r="QFN5" s="75"/>
      <c r="QGB5" s="75"/>
      <c r="QGP5" s="75"/>
      <c r="QHD5" s="75"/>
      <c r="QHR5" s="75"/>
      <c r="QIF5" s="75"/>
      <c r="QIT5" s="75"/>
      <c r="QJH5" s="75"/>
      <c r="QJV5" s="75"/>
      <c r="QKJ5" s="75"/>
      <c r="QKX5" s="75"/>
      <c r="QLL5" s="75"/>
      <c r="QLZ5" s="75"/>
      <c r="QMN5" s="75"/>
      <c r="QNB5" s="75"/>
      <c r="QNP5" s="75"/>
      <c r="QOD5" s="75"/>
      <c r="QOR5" s="75"/>
      <c r="QPF5" s="75"/>
      <c r="QPT5" s="75"/>
      <c r="QQH5" s="75"/>
      <c r="QQV5" s="75"/>
      <c r="QRJ5" s="75"/>
      <c r="QRX5" s="75"/>
      <c r="QSL5" s="75"/>
      <c r="QSZ5" s="75"/>
      <c r="QTN5" s="75"/>
      <c r="QUB5" s="75"/>
      <c r="QUP5" s="75"/>
      <c r="QVD5" s="75"/>
      <c r="QVR5" s="75"/>
      <c r="QWF5" s="75"/>
      <c r="QWT5" s="75"/>
      <c r="QXH5" s="75"/>
      <c r="QXV5" s="75"/>
      <c r="QYJ5" s="75"/>
      <c r="QYX5" s="75"/>
      <c r="QZL5" s="75"/>
      <c r="QZZ5" s="75"/>
      <c r="RAN5" s="75"/>
      <c r="RBB5" s="75"/>
      <c r="RBP5" s="75"/>
      <c r="RCD5" s="75"/>
      <c r="RCR5" s="75"/>
      <c r="RDF5" s="75"/>
      <c r="RDT5" s="75"/>
      <c r="REH5" s="75"/>
      <c r="REV5" s="75"/>
      <c r="RFJ5" s="75"/>
      <c r="RFX5" s="75"/>
      <c r="RGL5" s="75"/>
      <c r="RGZ5" s="75"/>
      <c r="RHN5" s="75"/>
      <c r="RIB5" s="75"/>
      <c r="RIP5" s="75"/>
      <c r="RJD5" s="75"/>
      <c r="RJR5" s="75"/>
      <c r="RKF5" s="75"/>
      <c r="RKT5" s="75"/>
      <c r="RLH5" s="75"/>
      <c r="RLV5" s="75"/>
      <c r="RMJ5" s="75"/>
      <c r="RMX5" s="75"/>
      <c r="RNL5" s="75"/>
      <c r="RNZ5" s="75"/>
      <c r="RON5" s="75"/>
      <c r="RPB5" s="75"/>
      <c r="RPP5" s="75"/>
      <c r="RQD5" s="75"/>
      <c r="RQR5" s="75"/>
      <c r="RRF5" s="75"/>
      <c r="RRT5" s="75"/>
      <c r="RSH5" s="75"/>
      <c r="RSV5" s="75"/>
      <c r="RTJ5" s="75"/>
      <c r="RTX5" s="75"/>
      <c r="RUL5" s="75"/>
      <c r="RUZ5" s="75"/>
      <c r="RVN5" s="75"/>
      <c r="RWB5" s="75"/>
      <c r="RWP5" s="75"/>
      <c r="RXD5" s="75"/>
      <c r="RXR5" s="75"/>
      <c r="RYF5" s="75"/>
      <c r="RYT5" s="75"/>
      <c r="RZH5" s="75"/>
      <c r="RZV5" s="75"/>
      <c r="SAJ5" s="75"/>
      <c r="SAX5" s="75"/>
      <c r="SBL5" s="75"/>
      <c r="SBZ5" s="75"/>
      <c r="SCN5" s="75"/>
      <c r="SDB5" s="75"/>
      <c r="SDP5" s="75"/>
      <c r="SED5" s="75"/>
      <c r="SER5" s="75"/>
      <c r="SFF5" s="75"/>
      <c r="SFT5" s="75"/>
      <c r="SGH5" s="75"/>
      <c r="SGV5" s="75"/>
      <c r="SHJ5" s="75"/>
      <c r="SHX5" s="75"/>
      <c r="SIL5" s="75"/>
      <c r="SIZ5" s="75"/>
      <c r="SJN5" s="75"/>
      <c r="SKB5" s="75"/>
      <c r="SKP5" s="75"/>
      <c r="SLD5" s="75"/>
      <c r="SLR5" s="75"/>
      <c r="SMF5" s="75"/>
      <c r="SMT5" s="75"/>
      <c r="SNH5" s="75"/>
      <c r="SNV5" s="75"/>
      <c r="SOJ5" s="75"/>
      <c r="SOX5" s="75"/>
      <c r="SPL5" s="75"/>
      <c r="SPZ5" s="75"/>
      <c r="SQN5" s="75"/>
      <c r="SRB5" s="75"/>
      <c r="SRP5" s="75"/>
      <c r="SSD5" s="75"/>
      <c r="SSR5" s="75"/>
      <c r="STF5" s="75"/>
      <c r="STT5" s="75"/>
      <c r="SUH5" s="75"/>
      <c r="SUV5" s="75"/>
      <c r="SVJ5" s="75"/>
      <c r="SVX5" s="75"/>
      <c r="SWL5" s="75"/>
      <c r="SWZ5" s="75"/>
      <c r="SXN5" s="75"/>
      <c r="SYB5" s="75"/>
      <c r="SYP5" s="75"/>
      <c r="SZD5" s="75"/>
      <c r="SZR5" s="75"/>
      <c r="TAF5" s="75"/>
      <c r="TAT5" s="75"/>
      <c r="TBH5" s="75"/>
      <c r="TBV5" s="75"/>
      <c r="TCJ5" s="75"/>
      <c r="TCX5" s="75"/>
      <c r="TDL5" s="75"/>
      <c r="TDZ5" s="75"/>
      <c r="TEN5" s="75"/>
      <c r="TFB5" s="75"/>
      <c r="TFP5" s="75"/>
      <c r="TGD5" s="75"/>
      <c r="TGR5" s="75"/>
      <c r="THF5" s="75"/>
      <c r="THT5" s="75"/>
      <c r="TIH5" s="75"/>
      <c r="TIV5" s="75"/>
      <c r="TJJ5" s="75"/>
      <c r="TJX5" s="75"/>
      <c r="TKL5" s="75"/>
      <c r="TKZ5" s="75"/>
      <c r="TLN5" s="75"/>
      <c r="TMB5" s="75"/>
      <c r="TMP5" s="75"/>
      <c r="TND5" s="75"/>
      <c r="TNR5" s="75"/>
      <c r="TOF5" s="75"/>
      <c r="TOT5" s="75"/>
      <c r="TPH5" s="75"/>
      <c r="TPV5" s="75"/>
      <c r="TQJ5" s="75"/>
      <c r="TQX5" s="75"/>
      <c r="TRL5" s="75"/>
      <c r="TRZ5" s="75"/>
      <c r="TSN5" s="75"/>
      <c r="TTB5" s="75"/>
      <c r="TTP5" s="75"/>
      <c r="TUD5" s="75"/>
      <c r="TUR5" s="75"/>
      <c r="TVF5" s="75"/>
      <c r="TVT5" s="75"/>
      <c r="TWH5" s="75"/>
      <c r="TWV5" s="75"/>
      <c r="TXJ5" s="75"/>
      <c r="TXX5" s="75"/>
      <c r="TYL5" s="75"/>
      <c r="TYZ5" s="75"/>
      <c r="TZN5" s="75"/>
      <c r="UAB5" s="75"/>
      <c r="UAP5" s="75"/>
      <c r="UBD5" s="75"/>
      <c r="UBR5" s="75"/>
      <c r="UCF5" s="75"/>
      <c r="UCT5" s="75"/>
      <c r="UDH5" s="75"/>
      <c r="UDV5" s="75"/>
      <c r="UEJ5" s="75"/>
      <c r="UEX5" s="75"/>
      <c r="UFL5" s="75"/>
      <c r="UFZ5" s="75"/>
      <c r="UGN5" s="75"/>
      <c r="UHB5" s="75"/>
      <c r="UHP5" s="75"/>
      <c r="UID5" s="75"/>
      <c r="UIR5" s="75"/>
      <c r="UJF5" s="75"/>
      <c r="UJT5" s="75"/>
      <c r="UKH5" s="75"/>
      <c r="UKV5" s="75"/>
      <c r="ULJ5" s="75"/>
      <c r="ULX5" s="75"/>
      <c r="UML5" s="75"/>
      <c r="UMZ5" s="75"/>
      <c r="UNN5" s="75"/>
      <c r="UOB5" s="75"/>
      <c r="UOP5" s="75"/>
      <c r="UPD5" s="75"/>
      <c r="UPR5" s="75"/>
      <c r="UQF5" s="75"/>
      <c r="UQT5" s="75"/>
      <c r="URH5" s="75"/>
      <c r="URV5" s="75"/>
      <c r="USJ5" s="75"/>
      <c r="USX5" s="75"/>
      <c r="UTL5" s="75"/>
      <c r="UTZ5" s="75"/>
      <c r="UUN5" s="75"/>
      <c r="UVB5" s="75"/>
      <c r="UVP5" s="75"/>
      <c r="UWD5" s="75"/>
      <c r="UWR5" s="75"/>
      <c r="UXF5" s="75"/>
      <c r="UXT5" s="75"/>
      <c r="UYH5" s="75"/>
      <c r="UYV5" s="75"/>
      <c r="UZJ5" s="75"/>
      <c r="UZX5" s="75"/>
      <c r="VAL5" s="75"/>
      <c r="VAZ5" s="75"/>
      <c r="VBN5" s="75"/>
      <c r="VCB5" s="75"/>
      <c r="VCP5" s="75"/>
      <c r="VDD5" s="75"/>
      <c r="VDR5" s="75"/>
      <c r="VEF5" s="75"/>
      <c r="VET5" s="75"/>
      <c r="VFH5" s="75"/>
      <c r="VFV5" s="75"/>
      <c r="VGJ5" s="75"/>
      <c r="VGX5" s="75"/>
      <c r="VHL5" s="75"/>
      <c r="VHZ5" s="75"/>
      <c r="VIN5" s="75"/>
      <c r="VJB5" s="75"/>
      <c r="VJP5" s="75"/>
      <c r="VKD5" s="75"/>
      <c r="VKR5" s="75"/>
      <c r="VLF5" s="75"/>
      <c r="VLT5" s="75"/>
      <c r="VMH5" s="75"/>
      <c r="VMV5" s="75"/>
      <c r="VNJ5" s="75"/>
      <c r="VNX5" s="75"/>
      <c r="VOL5" s="75"/>
      <c r="VOZ5" s="75"/>
      <c r="VPN5" s="75"/>
      <c r="VQB5" s="75"/>
      <c r="VQP5" s="75"/>
      <c r="VRD5" s="75"/>
      <c r="VRR5" s="75"/>
      <c r="VSF5" s="75"/>
      <c r="VST5" s="75"/>
      <c r="VTH5" s="75"/>
      <c r="VTV5" s="75"/>
      <c r="VUJ5" s="75"/>
      <c r="VUX5" s="75"/>
      <c r="VVL5" s="75"/>
      <c r="VVZ5" s="75"/>
      <c r="VWN5" s="75"/>
      <c r="VXB5" s="75"/>
      <c r="VXP5" s="75"/>
      <c r="VYD5" s="75"/>
      <c r="VYR5" s="75"/>
      <c r="VZF5" s="75"/>
      <c r="VZT5" s="75"/>
      <c r="WAH5" s="75"/>
      <c r="WAV5" s="75"/>
      <c r="WBJ5" s="75"/>
      <c r="WBX5" s="75"/>
      <c r="WCL5" s="75"/>
      <c r="WCZ5" s="75"/>
      <c r="WDN5" s="75"/>
      <c r="WEB5" s="75"/>
      <c r="WEP5" s="75"/>
      <c r="WFD5" s="75"/>
      <c r="WFR5" s="75"/>
      <c r="WGF5" s="75"/>
      <c r="WGT5" s="75"/>
      <c r="WHH5" s="75"/>
      <c r="WHV5" s="75"/>
      <c r="WIJ5" s="75"/>
      <c r="WIX5" s="75"/>
      <c r="WJL5" s="75"/>
      <c r="WJZ5" s="75"/>
      <c r="WKN5" s="75"/>
      <c r="WLB5" s="75"/>
      <c r="WLP5" s="75"/>
      <c r="WMD5" s="75"/>
      <c r="WMR5" s="75"/>
      <c r="WNF5" s="75"/>
      <c r="WNT5" s="75"/>
      <c r="WOH5" s="75"/>
      <c r="WOV5" s="75"/>
      <c r="WPJ5" s="75"/>
      <c r="WPX5" s="75"/>
      <c r="WQL5" s="75"/>
      <c r="WQZ5" s="75"/>
      <c r="WRN5" s="75"/>
      <c r="WSB5" s="75"/>
      <c r="WSP5" s="75"/>
      <c r="WTD5" s="75"/>
      <c r="WTR5" s="75"/>
      <c r="WUF5" s="75"/>
      <c r="WUT5" s="75"/>
      <c r="WVH5" s="75"/>
      <c r="WVV5" s="75"/>
      <c r="WWJ5" s="75"/>
      <c r="WWX5" s="75"/>
      <c r="WXL5" s="75"/>
      <c r="WXZ5" s="75"/>
      <c r="WYN5" s="75"/>
      <c r="WZB5" s="75"/>
      <c r="WZP5" s="75"/>
      <c r="XAD5" s="75"/>
      <c r="XAR5" s="75"/>
      <c r="XBF5" s="75"/>
      <c r="XBT5" s="75"/>
      <c r="XCH5" s="75"/>
      <c r="XCV5" s="75"/>
      <c r="XDJ5" s="75"/>
      <c r="XDX5" s="75"/>
      <c r="XEL5" s="75"/>
      <c r="XEZ5" s="75"/>
    </row>
    <row r="6" spans="1:1022 1036:2044 2058:3066 3080:4088 4102:5110 5124:6132 6146:7168 7182:8190 8204:9212 9226:10234 10248:11256 11270:12278 12292:13300 13314:14336 14350:15358 15372:16380" s="74" customFormat="1" x14ac:dyDescent="0.2">
      <c r="A6" s="43" t="s">
        <v>50</v>
      </c>
      <c r="B6" s="44" t="e">
        <f>B21+B38+B54</f>
        <v>#REF!</v>
      </c>
      <c r="C6" s="44" t="e">
        <f t="shared" si="0"/>
        <v>#REF!</v>
      </c>
      <c r="D6" s="44" t="e">
        <f t="shared" si="0"/>
        <v>#REF!</v>
      </c>
      <c r="E6" s="44" t="e">
        <f t="shared" si="0"/>
        <v>#REF!</v>
      </c>
      <c r="F6" s="44" t="e">
        <f t="shared" si="0"/>
        <v>#REF!</v>
      </c>
      <c r="G6" s="44" t="e">
        <f t="shared" si="0"/>
        <v>#REF!</v>
      </c>
      <c r="H6" s="44" t="e">
        <f t="shared" si="0"/>
        <v>#REF!</v>
      </c>
      <c r="I6" s="44" t="e">
        <f t="shared" si="0"/>
        <v>#REF!</v>
      </c>
      <c r="J6" s="44" t="e">
        <f t="shared" si="0"/>
        <v>#REF!</v>
      </c>
      <c r="K6" s="44" t="e">
        <f t="shared" si="0"/>
        <v>#REF!</v>
      </c>
      <c r="L6" s="44" t="e">
        <f t="shared" si="0"/>
        <v>#REF!</v>
      </c>
      <c r="M6" s="44" t="e">
        <f t="shared" si="0"/>
        <v>#REF!</v>
      </c>
      <c r="N6" s="44" t="e">
        <f t="shared" si="0"/>
        <v>#REF!</v>
      </c>
      <c r="O6" s="44" t="e">
        <f t="shared" si="0"/>
        <v>#REF!</v>
      </c>
      <c r="P6" s="44" t="e">
        <f t="shared" si="0"/>
        <v>#REF!</v>
      </c>
      <c r="Q6" s="44" t="e">
        <f t="shared" si="0"/>
        <v>#REF!</v>
      </c>
      <c r="R6" s="44" t="e">
        <f t="shared" si="0"/>
        <v>#REF!</v>
      </c>
      <c r="S6" s="44" t="e">
        <f t="shared" si="0"/>
        <v>#REF!</v>
      </c>
      <c r="T6" s="44" t="e">
        <f t="shared" si="0"/>
        <v>#REF!</v>
      </c>
      <c r="U6" s="44" t="e">
        <f t="shared" si="0"/>
        <v>#REF!</v>
      </c>
      <c r="V6" s="44" t="e">
        <f t="shared" si="0"/>
        <v>#REF!</v>
      </c>
      <c r="W6" s="44" t="e">
        <f t="shared" si="0"/>
        <v>#REF!</v>
      </c>
      <c r="X6" s="44" t="e">
        <f t="shared" si="0"/>
        <v>#REF!</v>
      </c>
      <c r="Y6" s="44">
        <f t="shared" si="0"/>
        <v>5126.9273716000007</v>
      </c>
      <c r="Z6" s="44">
        <f t="shared" si="0"/>
        <v>5143.4035762000003</v>
      </c>
      <c r="AA6" s="44">
        <f t="shared" si="0"/>
        <v>4839.7056106</v>
      </c>
      <c r="AB6" s="44">
        <f t="shared" si="0"/>
        <v>5453.2913054000001</v>
      </c>
      <c r="AC6" s="44">
        <f t="shared" si="0"/>
        <v>5490.815989631792</v>
      </c>
      <c r="AD6" s="44">
        <f t="shared" si="0"/>
        <v>5389.4421393702814</v>
      </c>
      <c r="AE6" s="44">
        <f t="shared" si="0"/>
        <v>5442.860568989593</v>
      </c>
      <c r="AF6" s="170">
        <f t="shared" si="0"/>
        <v>5073.1842277047645</v>
      </c>
      <c r="AG6" s="170">
        <f t="shared" si="0"/>
        <v>5184.9106842617421</v>
      </c>
      <c r="AH6" s="170">
        <f t="shared" si="0"/>
        <v>5217.1782750798648</v>
      </c>
      <c r="AI6" s="170">
        <f t="shared" si="0"/>
        <v>5234.9863143353932</v>
      </c>
      <c r="AJ6" s="170">
        <f t="shared" si="0"/>
        <v>5243.3740234752649</v>
      </c>
      <c r="AK6" s="170">
        <f t="shared" si="0"/>
        <v>5305.1935740247609</v>
      </c>
      <c r="AL6" s="170">
        <f t="shared" si="0"/>
        <v>5333.9190757042961</v>
      </c>
      <c r="AM6" s="170">
        <f t="shared" si="0"/>
        <v>5434.2974496528714</v>
      </c>
      <c r="AN6" s="170">
        <f t="shared" si="0"/>
        <v>5395.1190301421248</v>
      </c>
      <c r="AO6" s="170">
        <f t="shared" si="0"/>
        <v>5386.5469005882205</v>
      </c>
      <c r="AP6" s="170">
        <f t="shared" si="0"/>
        <v>5395.157417038914</v>
      </c>
      <c r="AQ6" s="170">
        <f t="shared" si="0"/>
        <v>5437.3246054992351</v>
      </c>
      <c r="AR6" s="170">
        <f t="shared" si="0"/>
        <v>5541.1982633586813</v>
      </c>
      <c r="AS6" s="170">
        <f t="shared" si="0"/>
        <v>5527.2943498209743</v>
      </c>
      <c r="AT6" s="170">
        <f t="shared" si="0"/>
        <v>5492.825764624271</v>
      </c>
      <c r="AU6" s="170">
        <f t="shared" si="0"/>
        <v>5519.5715345754525</v>
      </c>
      <c r="AV6" s="170">
        <f t="shared" si="0"/>
        <v>5505.4778323363116</v>
      </c>
      <c r="AW6" s="170">
        <f t="shared" si="0"/>
        <v>5491.9434761878747</v>
      </c>
      <c r="AX6" s="170">
        <f t="shared" si="0"/>
        <v>5483.8001866471586</v>
      </c>
      <c r="AY6" s="170">
        <f t="shared" si="0"/>
        <v>5468.0513639402516</v>
      </c>
      <c r="AZ6" s="170">
        <f t="shared" si="0"/>
        <v>5455.1356480664199</v>
      </c>
      <c r="BA6" s="170">
        <f t="shared" si="0"/>
        <v>5442.8147122353257</v>
      </c>
      <c r="BB6" s="170">
        <f t="shared" si="0"/>
        <v>5430.9301953495942</v>
      </c>
      <c r="BC6" s="170">
        <f t="shared" si="0"/>
        <v>5419.6345448913698</v>
      </c>
      <c r="BD6" s="170">
        <f t="shared" si="0"/>
        <v>5409.5385886829808</v>
      </c>
      <c r="BE6" s="170">
        <f t="shared" si="0"/>
        <v>5391.3838948549464</v>
      </c>
      <c r="BR6" s="75"/>
      <c r="CF6" s="75"/>
      <c r="CT6" s="75"/>
      <c r="DH6" s="75"/>
      <c r="DV6" s="75"/>
      <c r="EJ6" s="75"/>
      <c r="EX6" s="75"/>
      <c r="FL6" s="75"/>
      <c r="FZ6" s="75"/>
      <c r="GN6" s="75"/>
      <c r="HB6" s="75"/>
      <c r="HP6" s="75"/>
      <c r="ID6" s="75"/>
      <c r="IR6" s="75"/>
      <c r="JF6" s="75"/>
      <c r="JT6" s="75"/>
      <c r="KH6" s="75"/>
      <c r="KV6" s="75"/>
      <c r="LJ6" s="75"/>
      <c r="LX6" s="75"/>
      <c r="ML6" s="75"/>
      <c r="MZ6" s="75"/>
      <c r="NN6" s="75"/>
      <c r="OB6" s="75"/>
      <c r="OP6" s="75"/>
      <c r="PD6" s="75"/>
      <c r="PR6" s="75"/>
      <c r="QF6" s="75"/>
      <c r="QT6" s="75"/>
      <c r="RH6" s="75"/>
      <c r="RV6" s="75"/>
      <c r="SJ6" s="75"/>
      <c r="SX6" s="75"/>
      <c r="TL6" s="75"/>
      <c r="TZ6" s="75"/>
      <c r="UN6" s="75"/>
      <c r="VB6" s="75"/>
      <c r="VP6" s="75"/>
      <c r="WD6" s="75"/>
      <c r="WR6" s="75"/>
      <c r="XF6" s="75"/>
      <c r="XT6" s="75"/>
      <c r="YH6" s="75"/>
      <c r="YV6" s="75"/>
      <c r="ZJ6" s="75"/>
      <c r="ZX6" s="75"/>
      <c r="AAL6" s="75"/>
      <c r="AAZ6" s="75"/>
      <c r="ABN6" s="75"/>
      <c r="ACB6" s="75"/>
      <c r="ACP6" s="75"/>
      <c r="ADD6" s="75"/>
      <c r="ADR6" s="75"/>
      <c r="AEF6" s="75"/>
      <c r="AET6" s="75"/>
      <c r="AFH6" s="75"/>
      <c r="AFV6" s="75"/>
      <c r="AGJ6" s="75"/>
      <c r="AGX6" s="75"/>
      <c r="AHL6" s="75"/>
      <c r="AHZ6" s="75"/>
      <c r="AIN6" s="75"/>
      <c r="AJB6" s="75"/>
      <c r="AJP6" s="75"/>
      <c r="AKD6" s="75"/>
      <c r="AKR6" s="75"/>
      <c r="ALF6" s="75"/>
      <c r="ALT6" s="75"/>
      <c r="AMH6" s="75"/>
      <c r="AMV6" s="75"/>
      <c r="ANJ6" s="75"/>
      <c r="ANX6" s="75"/>
      <c r="AOL6" s="75"/>
      <c r="AOZ6" s="75"/>
      <c r="APN6" s="75"/>
      <c r="AQB6" s="75"/>
      <c r="AQP6" s="75"/>
      <c r="ARD6" s="75"/>
      <c r="ARR6" s="75"/>
      <c r="ASF6" s="75"/>
      <c r="AST6" s="75"/>
      <c r="ATH6" s="75"/>
      <c r="ATV6" s="75"/>
      <c r="AUJ6" s="75"/>
      <c r="AUX6" s="75"/>
      <c r="AVL6" s="75"/>
      <c r="AVZ6" s="75"/>
      <c r="AWN6" s="75"/>
      <c r="AXB6" s="75"/>
      <c r="AXP6" s="75"/>
      <c r="AYD6" s="75"/>
      <c r="AYR6" s="75"/>
      <c r="AZF6" s="75"/>
      <c r="AZT6" s="75"/>
      <c r="BAH6" s="75"/>
      <c r="BAV6" s="75"/>
      <c r="BBJ6" s="75"/>
      <c r="BBX6" s="75"/>
      <c r="BCL6" s="75"/>
      <c r="BCZ6" s="75"/>
      <c r="BDN6" s="75"/>
      <c r="BEB6" s="75"/>
      <c r="BEP6" s="75"/>
      <c r="BFD6" s="75"/>
      <c r="BFR6" s="75"/>
      <c r="BGF6" s="75"/>
      <c r="BGT6" s="75"/>
      <c r="BHH6" s="75"/>
      <c r="BHV6" s="75"/>
      <c r="BIJ6" s="75"/>
      <c r="BIX6" s="75"/>
      <c r="BJL6" s="75"/>
      <c r="BJZ6" s="75"/>
      <c r="BKN6" s="75"/>
      <c r="BLB6" s="75"/>
      <c r="BLP6" s="75"/>
      <c r="BMD6" s="75"/>
      <c r="BMR6" s="75"/>
      <c r="BNF6" s="75"/>
      <c r="BNT6" s="75"/>
      <c r="BOH6" s="75"/>
      <c r="BOV6" s="75"/>
      <c r="BPJ6" s="75"/>
      <c r="BPX6" s="75"/>
      <c r="BQL6" s="75"/>
      <c r="BQZ6" s="75"/>
      <c r="BRN6" s="75"/>
      <c r="BSB6" s="75"/>
      <c r="BSP6" s="75"/>
      <c r="BTD6" s="75"/>
      <c r="BTR6" s="75"/>
      <c r="BUF6" s="75"/>
      <c r="BUT6" s="75"/>
      <c r="BVH6" s="75"/>
      <c r="BVV6" s="75"/>
      <c r="BWJ6" s="75"/>
      <c r="BWX6" s="75"/>
      <c r="BXL6" s="75"/>
      <c r="BXZ6" s="75"/>
      <c r="BYN6" s="75"/>
      <c r="BZB6" s="75"/>
      <c r="BZP6" s="75"/>
      <c r="CAD6" s="75"/>
      <c r="CAR6" s="75"/>
      <c r="CBF6" s="75"/>
      <c r="CBT6" s="75"/>
      <c r="CCH6" s="75"/>
      <c r="CCV6" s="75"/>
      <c r="CDJ6" s="75"/>
      <c r="CDX6" s="75"/>
      <c r="CEL6" s="75"/>
      <c r="CEZ6" s="75"/>
      <c r="CFN6" s="75"/>
      <c r="CGB6" s="75"/>
      <c r="CGP6" s="75"/>
      <c r="CHD6" s="75"/>
      <c r="CHR6" s="75"/>
      <c r="CIF6" s="75"/>
      <c r="CIT6" s="75"/>
      <c r="CJH6" s="75"/>
      <c r="CJV6" s="75"/>
      <c r="CKJ6" s="75"/>
      <c r="CKX6" s="75"/>
      <c r="CLL6" s="75"/>
      <c r="CLZ6" s="75"/>
      <c r="CMN6" s="75"/>
      <c r="CNB6" s="75"/>
      <c r="CNP6" s="75"/>
      <c r="COD6" s="75"/>
      <c r="COR6" s="75"/>
      <c r="CPF6" s="75"/>
      <c r="CPT6" s="75"/>
      <c r="CQH6" s="75"/>
      <c r="CQV6" s="75"/>
      <c r="CRJ6" s="75"/>
      <c r="CRX6" s="75"/>
      <c r="CSL6" s="75"/>
      <c r="CSZ6" s="75"/>
      <c r="CTN6" s="75"/>
      <c r="CUB6" s="75"/>
      <c r="CUP6" s="75"/>
      <c r="CVD6" s="75"/>
      <c r="CVR6" s="75"/>
      <c r="CWF6" s="75"/>
      <c r="CWT6" s="75"/>
      <c r="CXH6" s="75"/>
      <c r="CXV6" s="75"/>
      <c r="CYJ6" s="75"/>
      <c r="CYX6" s="75"/>
      <c r="CZL6" s="75"/>
      <c r="CZZ6" s="75"/>
      <c r="DAN6" s="75"/>
      <c r="DBB6" s="75"/>
      <c r="DBP6" s="75"/>
      <c r="DCD6" s="75"/>
      <c r="DCR6" s="75"/>
      <c r="DDF6" s="75"/>
      <c r="DDT6" s="75"/>
      <c r="DEH6" s="75"/>
      <c r="DEV6" s="75"/>
      <c r="DFJ6" s="75"/>
      <c r="DFX6" s="75"/>
      <c r="DGL6" s="75"/>
      <c r="DGZ6" s="75"/>
      <c r="DHN6" s="75"/>
      <c r="DIB6" s="75"/>
      <c r="DIP6" s="75"/>
      <c r="DJD6" s="75"/>
      <c r="DJR6" s="75"/>
      <c r="DKF6" s="75"/>
      <c r="DKT6" s="75"/>
      <c r="DLH6" s="75"/>
      <c r="DLV6" s="75"/>
      <c r="DMJ6" s="75"/>
      <c r="DMX6" s="75"/>
      <c r="DNL6" s="75"/>
      <c r="DNZ6" s="75"/>
      <c r="DON6" s="75"/>
      <c r="DPB6" s="75"/>
      <c r="DPP6" s="75"/>
      <c r="DQD6" s="75"/>
      <c r="DQR6" s="75"/>
      <c r="DRF6" s="75"/>
      <c r="DRT6" s="75"/>
      <c r="DSH6" s="75"/>
      <c r="DSV6" s="75"/>
      <c r="DTJ6" s="75"/>
      <c r="DTX6" s="75"/>
      <c r="DUL6" s="75"/>
      <c r="DUZ6" s="75"/>
      <c r="DVN6" s="75"/>
      <c r="DWB6" s="75"/>
      <c r="DWP6" s="75"/>
      <c r="DXD6" s="75"/>
      <c r="DXR6" s="75"/>
      <c r="DYF6" s="75"/>
      <c r="DYT6" s="75"/>
      <c r="DZH6" s="75"/>
      <c r="DZV6" s="75"/>
      <c r="EAJ6" s="75"/>
      <c r="EAX6" s="75"/>
      <c r="EBL6" s="75"/>
      <c r="EBZ6" s="75"/>
      <c r="ECN6" s="75"/>
      <c r="EDB6" s="75"/>
      <c r="EDP6" s="75"/>
      <c r="EED6" s="75"/>
      <c r="EER6" s="75"/>
      <c r="EFF6" s="75"/>
      <c r="EFT6" s="75"/>
      <c r="EGH6" s="75"/>
      <c r="EGV6" s="75"/>
      <c r="EHJ6" s="75"/>
      <c r="EHX6" s="75"/>
      <c r="EIL6" s="75"/>
      <c r="EIZ6" s="75"/>
      <c r="EJN6" s="75"/>
      <c r="EKB6" s="75"/>
      <c r="EKP6" s="75"/>
      <c r="ELD6" s="75"/>
      <c r="ELR6" s="75"/>
      <c r="EMF6" s="75"/>
      <c r="EMT6" s="75"/>
      <c r="ENH6" s="75"/>
      <c r="ENV6" s="75"/>
      <c r="EOJ6" s="75"/>
      <c r="EOX6" s="75"/>
      <c r="EPL6" s="75"/>
      <c r="EPZ6" s="75"/>
      <c r="EQN6" s="75"/>
      <c r="ERB6" s="75"/>
      <c r="ERP6" s="75"/>
      <c r="ESD6" s="75"/>
      <c r="ESR6" s="75"/>
      <c r="ETF6" s="75"/>
      <c r="ETT6" s="75"/>
      <c r="EUH6" s="75"/>
      <c r="EUV6" s="75"/>
      <c r="EVJ6" s="75"/>
      <c r="EVX6" s="75"/>
      <c r="EWL6" s="75"/>
      <c r="EWZ6" s="75"/>
      <c r="EXN6" s="75"/>
      <c r="EYB6" s="75"/>
      <c r="EYP6" s="75"/>
      <c r="EZD6" s="75"/>
      <c r="EZR6" s="75"/>
      <c r="FAF6" s="75"/>
      <c r="FAT6" s="75"/>
      <c r="FBH6" s="75"/>
      <c r="FBV6" s="75"/>
      <c r="FCJ6" s="75"/>
      <c r="FCX6" s="75"/>
      <c r="FDL6" s="75"/>
      <c r="FDZ6" s="75"/>
      <c r="FEN6" s="75"/>
      <c r="FFB6" s="75"/>
      <c r="FFP6" s="75"/>
      <c r="FGD6" s="75"/>
      <c r="FGR6" s="75"/>
      <c r="FHF6" s="75"/>
      <c r="FHT6" s="75"/>
      <c r="FIH6" s="75"/>
      <c r="FIV6" s="75"/>
      <c r="FJJ6" s="75"/>
      <c r="FJX6" s="75"/>
      <c r="FKL6" s="75"/>
      <c r="FKZ6" s="75"/>
      <c r="FLN6" s="75"/>
      <c r="FMB6" s="75"/>
      <c r="FMP6" s="75"/>
      <c r="FND6" s="75"/>
      <c r="FNR6" s="75"/>
      <c r="FOF6" s="75"/>
      <c r="FOT6" s="75"/>
      <c r="FPH6" s="75"/>
      <c r="FPV6" s="75"/>
      <c r="FQJ6" s="75"/>
      <c r="FQX6" s="75"/>
      <c r="FRL6" s="75"/>
      <c r="FRZ6" s="75"/>
      <c r="FSN6" s="75"/>
      <c r="FTB6" s="75"/>
      <c r="FTP6" s="75"/>
      <c r="FUD6" s="75"/>
      <c r="FUR6" s="75"/>
      <c r="FVF6" s="75"/>
      <c r="FVT6" s="75"/>
      <c r="FWH6" s="75"/>
      <c r="FWV6" s="75"/>
      <c r="FXJ6" s="75"/>
      <c r="FXX6" s="75"/>
      <c r="FYL6" s="75"/>
      <c r="FYZ6" s="75"/>
      <c r="FZN6" s="75"/>
      <c r="GAB6" s="75"/>
      <c r="GAP6" s="75"/>
      <c r="GBD6" s="75"/>
      <c r="GBR6" s="75"/>
      <c r="GCF6" s="75"/>
      <c r="GCT6" s="75"/>
      <c r="GDH6" s="75"/>
      <c r="GDV6" s="75"/>
      <c r="GEJ6" s="75"/>
      <c r="GEX6" s="75"/>
      <c r="GFL6" s="75"/>
      <c r="GFZ6" s="75"/>
      <c r="GGN6" s="75"/>
      <c r="GHB6" s="75"/>
      <c r="GHP6" s="75"/>
      <c r="GID6" s="75"/>
      <c r="GIR6" s="75"/>
      <c r="GJF6" s="75"/>
      <c r="GJT6" s="75"/>
      <c r="GKH6" s="75"/>
      <c r="GKV6" s="75"/>
      <c r="GLJ6" s="75"/>
      <c r="GLX6" s="75"/>
      <c r="GML6" s="75"/>
      <c r="GMZ6" s="75"/>
      <c r="GNN6" s="75"/>
      <c r="GOB6" s="75"/>
      <c r="GOP6" s="75"/>
      <c r="GPD6" s="75"/>
      <c r="GPR6" s="75"/>
      <c r="GQF6" s="75"/>
      <c r="GQT6" s="75"/>
      <c r="GRH6" s="75"/>
      <c r="GRV6" s="75"/>
      <c r="GSJ6" s="75"/>
      <c r="GSX6" s="75"/>
      <c r="GTL6" s="75"/>
      <c r="GTZ6" s="75"/>
      <c r="GUN6" s="75"/>
      <c r="GVB6" s="75"/>
      <c r="GVP6" s="75"/>
      <c r="GWD6" s="75"/>
      <c r="GWR6" s="75"/>
      <c r="GXF6" s="75"/>
      <c r="GXT6" s="75"/>
      <c r="GYH6" s="75"/>
      <c r="GYV6" s="75"/>
      <c r="GZJ6" s="75"/>
      <c r="GZX6" s="75"/>
      <c r="HAL6" s="75"/>
      <c r="HAZ6" s="75"/>
      <c r="HBN6" s="75"/>
      <c r="HCB6" s="75"/>
      <c r="HCP6" s="75"/>
      <c r="HDD6" s="75"/>
      <c r="HDR6" s="75"/>
      <c r="HEF6" s="75"/>
      <c r="HET6" s="75"/>
      <c r="HFH6" s="75"/>
      <c r="HFV6" s="75"/>
      <c r="HGJ6" s="75"/>
      <c r="HGX6" s="75"/>
      <c r="HHL6" s="75"/>
      <c r="HHZ6" s="75"/>
      <c r="HIN6" s="75"/>
      <c r="HJB6" s="75"/>
      <c r="HJP6" s="75"/>
      <c r="HKD6" s="75"/>
      <c r="HKR6" s="75"/>
      <c r="HLF6" s="75"/>
      <c r="HLT6" s="75"/>
      <c r="HMH6" s="75"/>
      <c r="HMV6" s="75"/>
      <c r="HNJ6" s="75"/>
      <c r="HNX6" s="75"/>
      <c r="HOL6" s="75"/>
      <c r="HOZ6" s="75"/>
      <c r="HPN6" s="75"/>
      <c r="HQB6" s="75"/>
      <c r="HQP6" s="75"/>
      <c r="HRD6" s="75"/>
      <c r="HRR6" s="75"/>
      <c r="HSF6" s="75"/>
      <c r="HST6" s="75"/>
      <c r="HTH6" s="75"/>
      <c r="HTV6" s="75"/>
      <c r="HUJ6" s="75"/>
      <c r="HUX6" s="75"/>
      <c r="HVL6" s="75"/>
      <c r="HVZ6" s="75"/>
      <c r="HWN6" s="75"/>
      <c r="HXB6" s="75"/>
      <c r="HXP6" s="75"/>
      <c r="HYD6" s="75"/>
      <c r="HYR6" s="75"/>
      <c r="HZF6" s="75"/>
      <c r="HZT6" s="75"/>
      <c r="IAH6" s="75"/>
      <c r="IAV6" s="75"/>
      <c r="IBJ6" s="75"/>
      <c r="IBX6" s="75"/>
      <c r="ICL6" s="75"/>
      <c r="ICZ6" s="75"/>
      <c r="IDN6" s="75"/>
      <c r="IEB6" s="75"/>
      <c r="IEP6" s="75"/>
      <c r="IFD6" s="75"/>
      <c r="IFR6" s="75"/>
      <c r="IGF6" s="75"/>
      <c r="IGT6" s="75"/>
      <c r="IHH6" s="75"/>
      <c r="IHV6" s="75"/>
      <c r="IIJ6" s="75"/>
      <c r="IIX6" s="75"/>
      <c r="IJL6" s="75"/>
      <c r="IJZ6" s="75"/>
      <c r="IKN6" s="75"/>
      <c r="ILB6" s="75"/>
      <c r="ILP6" s="75"/>
      <c r="IMD6" s="75"/>
      <c r="IMR6" s="75"/>
      <c r="INF6" s="75"/>
      <c r="INT6" s="75"/>
      <c r="IOH6" s="75"/>
      <c r="IOV6" s="75"/>
      <c r="IPJ6" s="75"/>
      <c r="IPX6" s="75"/>
      <c r="IQL6" s="75"/>
      <c r="IQZ6" s="75"/>
      <c r="IRN6" s="75"/>
      <c r="ISB6" s="75"/>
      <c r="ISP6" s="75"/>
      <c r="ITD6" s="75"/>
      <c r="ITR6" s="75"/>
      <c r="IUF6" s="75"/>
      <c r="IUT6" s="75"/>
      <c r="IVH6" s="75"/>
      <c r="IVV6" s="75"/>
      <c r="IWJ6" s="75"/>
      <c r="IWX6" s="75"/>
      <c r="IXL6" s="75"/>
      <c r="IXZ6" s="75"/>
      <c r="IYN6" s="75"/>
      <c r="IZB6" s="75"/>
      <c r="IZP6" s="75"/>
      <c r="JAD6" s="75"/>
      <c r="JAR6" s="75"/>
      <c r="JBF6" s="75"/>
      <c r="JBT6" s="75"/>
      <c r="JCH6" s="75"/>
      <c r="JCV6" s="75"/>
      <c r="JDJ6" s="75"/>
      <c r="JDX6" s="75"/>
      <c r="JEL6" s="75"/>
      <c r="JEZ6" s="75"/>
      <c r="JFN6" s="75"/>
      <c r="JGB6" s="75"/>
      <c r="JGP6" s="75"/>
      <c r="JHD6" s="75"/>
      <c r="JHR6" s="75"/>
      <c r="JIF6" s="75"/>
      <c r="JIT6" s="75"/>
      <c r="JJH6" s="75"/>
      <c r="JJV6" s="75"/>
      <c r="JKJ6" s="75"/>
      <c r="JKX6" s="75"/>
      <c r="JLL6" s="75"/>
      <c r="JLZ6" s="75"/>
      <c r="JMN6" s="75"/>
      <c r="JNB6" s="75"/>
      <c r="JNP6" s="75"/>
      <c r="JOD6" s="75"/>
      <c r="JOR6" s="75"/>
      <c r="JPF6" s="75"/>
      <c r="JPT6" s="75"/>
      <c r="JQH6" s="75"/>
      <c r="JQV6" s="75"/>
      <c r="JRJ6" s="75"/>
      <c r="JRX6" s="75"/>
      <c r="JSL6" s="75"/>
      <c r="JSZ6" s="75"/>
      <c r="JTN6" s="75"/>
      <c r="JUB6" s="75"/>
      <c r="JUP6" s="75"/>
      <c r="JVD6" s="75"/>
      <c r="JVR6" s="75"/>
      <c r="JWF6" s="75"/>
      <c r="JWT6" s="75"/>
      <c r="JXH6" s="75"/>
      <c r="JXV6" s="75"/>
      <c r="JYJ6" s="75"/>
      <c r="JYX6" s="75"/>
      <c r="JZL6" s="75"/>
      <c r="JZZ6" s="75"/>
      <c r="KAN6" s="75"/>
      <c r="KBB6" s="75"/>
      <c r="KBP6" s="75"/>
      <c r="KCD6" s="75"/>
      <c r="KCR6" s="75"/>
      <c r="KDF6" s="75"/>
      <c r="KDT6" s="75"/>
      <c r="KEH6" s="75"/>
      <c r="KEV6" s="75"/>
      <c r="KFJ6" s="75"/>
      <c r="KFX6" s="75"/>
      <c r="KGL6" s="75"/>
      <c r="KGZ6" s="75"/>
      <c r="KHN6" s="75"/>
      <c r="KIB6" s="75"/>
      <c r="KIP6" s="75"/>
      <c r="KJD6" s="75"/>
      <c r="KJR6" s="75"/>
      <c r="KKF6" s="75"/>
      <c r="KKT6" s="75"/>
      <c r="KLH6" s="75"/>
      <c r="KLV6" s="75"/>
      <c r="KMJ6" s="75"/>
      <c r="KMX6" s="75"/>
      <c r="KNL6" s="75"/>
      <c r="KNZ6" s="75"/>
      <c r="KON6" s="75"/>
      <c r="KPB6" s="75"/>
      <c r="KPP6" s="75"/>
      <c r="KQD6" s="75"/>
      <c r="KQR6" s="75"/>
      <c r="KRF6" s="75"/>
      <c r="KRT6" s="75"/>
      <c r="KSH6" s="75"/>
      <c r="KSV6" s="75"/>
      <c r="KTJ6" s="75"/>
      <c r="KTX6" s="75"/>
      <c r="KUL6" s="75"/>
      <c r="KUZ6" s="75"/>
      <c r="KVN6" s="75"/>
      <c r="KWB6" s="75"/>
      <c r="KWP6" s="75"/>
      <c r="KXD6" s="75"/>
      <c r="KXR6" s="75"/>
      <c r="KYF6" s="75"/>
      <c r="KYT6" s="75"/>
      <c r="KZH6" s="75"/>
      <c r="KZV6" s="75"/>
      <c r="LAJ6" s="75"/>
      <c r="LAX6" s="75"/>
      <c r="LBL6" s="75"/>
      <c r="LBZ6" s="75"/>
      <c r="LCN6" s="75"/>
      <c r="LDB6" s="75"/>
      <c r="LDP6" s="75"/>
      <c r="LED6" s="75"/>
      <c r="LER6" s="75"/>
      <c r="LFF6" s="75"/>
      <c r="LFT6" s="75"/>
      <c r="LGH6" s="75"/>
      <c r="LGV6" s="75"/>
      <c r="LHJ6" s="75"/>
      <c r="LHX6" s="75"/>
      <c r="LIL6" s="75"/>
      <c r="LIZ6" s="75"/>
      <c r="LJN6" s="75"/>
      <c r="LKB6" s="75"/>
      <c r="LKP6" s="75"/>
      <c r="LLD6" s="75"/>
      <c r="LLR6" s="75"/>
      <c r="LMF6" s="75"/>
      <c r="LMT6" s="75"/>
      <c r="LNH6" s="75"/>
      <c r="LNV6" s="75"/>
      <c r="LOJ6" s="75"/>
      <c r="LOX6" s="75"/>
      <c r="LPL6" s="75"/>
      <c r="LPZ6" s="75"/>
      <c r="LQN6" s="75"/>
      <c r="LRB6" s="75"/>
      <c r="LRP6" s="75"/>
      <c r="LSD6" s="75"/>
      <c r="LSR6" s="75"/>
      <c r="LTF6" s="75"/>
      <c r="LTT6" s="75"/>
      <c r="LUH6" s="75"/>
      <c r="LUV6" s="75"/>
      <c r="LVJ6" s="75"/>
      <c r="LVX6" s="75"/>
      <c r="LWL6" s="75"/>
      <c r="LWZ6" s="75"/>
      <c r="LXN6" s="75"/>
      <c r="LYB6" s="75"/>
      <c r="LYP6" s="75"/>
      <c r="LZD6" s="75"/>
      <c r="LZR6" s="75"/>
      <c r="MAF6" s="75"/>
      <c r="MAT6" s="75"/>
      <c r="MBH6" s="75"/>
      <c r="MBV6" s="75"/>
      <c r="MCJ6" s="75"/>
      <c r="MCX6" s="75"/>
      <c r="MDL6" s="75"/>
      <c r="MDZ6" s="75"/>
      <c r="MEN6" s="75"/>
      <c r="MFB6" s="75"/>
      <c r="MFP6" s="75"/>
      <c r="MGD6" s="75"/>
      <c r="MGR6" s="75"/>
      <c r="MHF6" s="75"/>
      <c r="MHT6" s="75"/>
      <c r="MIH6" s="75"/>
      <c r="MIV6" s="75"/>
      <c r="MJJ6" s="75"/>
      <c r="MJX6" s="75"/>
      <c r="MKL6" s="75"/>
      <c r="MKZ6" s="75"/>
      <c r="MLN6" s="75"/>
      <c r="MMB6" s="75"/>
      <c r="MMP6" s="75"/>
      <c r="MND6" s="75"/>
      <c r="MNR6" s="75"/>
      <c r="MOF6" s="75"/>
      <c r="MOT6" s="75"/>
      <c r="MPH6" s="75"/>
      <c r="MPV6" s="75"/>
      <c r="MQJ6" s="75"/>
      <c r="MQX6" s="75"/>
      <c r="MRL6" s="75"/>
      <c r="MRZ6" s="75"/>
      <c r="MSN6" s="75"/>
      <c r="MTB6" s="75"/>
      <c r="MTP6" s="75"/>
      <c r="MUD6" s="75"/>
      <c r="MUR6" s="75"/>
      <c r="MVF6" s="75"/>
      <c r="MVT6" s="75"/>
      <c r="MWH6" s="75"/>
      <c r="MWV6" s="75"/>
      <c r="MXJ6" s="75"/>
      <c r="MXX6" s="75"/>
      <c r="MYL6" s="75"/>
      <c r="MYZ6" s="75"/>
      <c r="MZN6" s="75"/>
      <c r="NAB6" s="75"/>
      <c r="NAP6" s="75"/>
      <c r="NBD6" s="75"/>
      <c r="NBR6" s="75"/>
      <c r="NCF6" s="75"/>
      <c r="NCT6" s="75"/>
      <c r="NDH6" s="75"/>
      <c r="NDV6" s="75"/>
      <c r="NEJ6" s="75"/>
      <c r="NEX6" s="75"/>
      <c r="NFL6" s="75"/>
      <c r="NFZ6" s="75"/>
      <c r="NGN6" s="75"/>
      <c r="NHB6" s="75"/>
      <c r="NHP6" s="75"/>
      <c r="NID6" s="75"/>
      <c r="NIR6" s="75"/>
      <c r="NJF6" s="75"/>
      <c r="NJT6" s="75"/>
      <c r="NKH6" s="75"/>
      <c r="NKV6" s="75"/>
      <c r="NLJ6" s="75"/>
      <c r="NLX6" s="75"/>
      <c r="NML6" s="75"/>
      <c r="NMZ6" s="75"/>
      <c r="NNN6" s="75"/>
      <c r="NOB6" s="75"/>
      <c r="NOP6" s="75"/>
      <c r="NPD6" s="75"/>
      <c r="NPR6" s="75"/>
      <c r="NQF6" s="75"/>
      <c r="NQT6" s="75"/>
      <c r="NRH6" s="75"/>
      <c r="NRV6" s="75"/>
      <c r="NSJ6" s="75"/>
      <c r="NSX6" s="75"/>
      <c r="NTL6" s="75"/>
      <c r="NTZ6" s="75"/>
      <c r="NUN6" s="75"/>
      <c r="NVB6" s="75"/>
      <c r="NVP6" s="75"/>
      <c r="NWD6" s="75"/>
      <c r="NWR6" s="75"/>
      <c r="NXF6" s="75"/>
      <c r="NXT6" s="75"/>
      <c r="NYH6" s="75"/>
      <c r="NYV6" s="75"/>
      <c r="NZJ6" s="75"/>
      <c r="NZX6" s="75"/>
      <c r="OAL6" s="75"/>
      <c r="OAZ6" s="75"/>
      <c r="OBN6" s="75"/>
      <c r="OCB6" s="75"/>
      <c r="OCP6" s="75"/>
      <c r="ODD6" s="75"/>
      <c r="ODR6" s="75"/>
      <c r="OEF6" s="75"/>
      <c r="OET6" s="75"/>
      <c r="OFH6" s="75"/>
      <c r="OFV6" s="75"/>
      <c r="OGJ6" s="75"/>
      <c r="OGX6" s="75"/>
      <c r="OHL6" s="75"/>
      <c r="OHZ6" s="75"/>
      <c r="OIN6" s="75"/>
      <c r="OJB6" s="75"/>
      <c r="OJP6" s="75"/>
      <c r="OKD6" s="75"/>
      <c r="OKR6" s="75"/>
      <c r="OLF6" s="75"/>
      <c r="OLT6" s="75"/>
      <c r="OMH6" s="75"/>
      <c r="OMV6" s="75"/>
      <c r="ONJ6" s="75"/>
      <c r="ONX6" s="75"/>
      <c r="OOL6" s="75"/>
      <c r="OOZ6" s="75"/>
      <c r="OPN6" s="75"/>
      <c r="OQB6" s="75"/>
      <c r="OQP6" s="75"/>
      <c r="ORD6" s="75"/>
      <c r="ORR6" s="75"/>
      <c r="OSF6" s="75"/>
      <c r="OST6" s="75"/>
      <c r="OTH6" s="75"/>
      <c r="OTV6" s="75"/>
      <c r="OUJ6" s="75"/>
      <c r="OUX6" s="75"/>
      <c r="OVL6" s="75"/>
      <c r="OVZ6" s="75"/>
      <c r="OWN6" s="75"/>
      <c r="OXB6" s="75"/>
      <c r="OXP6" s="75"/>
      <c r="OYD6" s="75"/>
      <c r="OYR6" s="75"/>
      <c r="OZF6" s="75"/>
      <c r="OZT6" s="75"/>
      <c r="PAH6" s="75"/>
      <c r="PAV6" s="75"/>
      <c r="PBJ6" s="75"/>
      <c r="PBX6" s="75"/>
      <c r="PCL6" s="75"/>
      <c r="PCZ6" s="75"/>
      <c r="PDN6" s="75"/>
      <c r="PEB6" s="75"/>
      <c r="PEP6" s="75"/>
      <c r="PFD6" s="75"/>
      <c r="PFR6" s="75"/>
      <c r="PGF6" s="75"/>
      <c r="PGT6" s="75"/>
      <c r="PHH6" s="75"/>
      <c r="PHV6" s="75"/>
      <c r="PIJ6" s="75"/>
      <c r="PIX6" s="75"/>
      <c r="PJL6" s="75"/>
      <c r="PJZ6" s="75"/>
      <c r="PKN6" s="75"/>
      <c r="PLB6" s="75"/>
      <c r="PLP6" s="75"/>
      <c r="PMD6" s="75"/>
      <c r="PMR6" s="75"/>
      <c r="PNF6" s="75"/>
      <c r="PNT6" s="75"/>
      <c r="POH6" s="75"/>
      <c r="POV6" s="75"/>
      <c r="PPJ6" s="75"/>
      <c r="PPX6" s="75"/>
      <c r="PQL6" s="75"/>
      <c r="PQZ6" s="75"/>
      <c r="PRN6" s="75"/>
      <c r="PSB6" s="75"/>
      <c r="PSP6" s="75"/>
      <c r="PTD6" s="75"/>
      <c r="PTR6" s="75"/>
      <c r="PUF6" s="75"/>
      <c r="PUT6" s="75"/>
      <c r="PVH6" s="75"/>
      <c r="PVV6" s="75"/>
      <c r="PWJ6" s="75"/>
      <c r="PWX6" s="75"/>
      <c r="PXL6" s="75"/>
      <c r="PXZ6" s="75"/>
      <c r="PYN6" s="75"/>
      <c r="PZB6" s="75"/>
      <c r="PZP6" s="75"/>
      <c r="QAD6" s="75"/>
      <c r="QAR6" s="75"/>
      <c r="QBF6" s="75"/>
      <c r="QBT6" s="75"/>
      <c r="QCH6" s="75"/>
      <c r="QCV6" s="75"/>
      <c r="QDJ6" s="75"/>
      <c r="QDX6" s="75"/>
      <c r="QEL6" s="75"/>
      <c r="QEZ6" s="75"/>
      <c r="QFN6" s="75"/>
      <c r="QGB6" s="75"/>
      <c r="QGP6" s="75"/>
      <c r="QHD6" s="75"/>
      <c r="QHR6" s="75"/>
      <c r="QIF6" s="75"/>
      <c r="QIT6" s="75"/>
      <c r="QJH6" s="75"/>
      <c r="QJV6" s="75"/>
      <c r="QKJ6" s="75"/>
      <c r="QKX6" s="75"/>
      <c r="QLL6" s="75"/>
      <c r="QLZ6" s="75"/>
      <c r="QMN6" s="75"/>
      <c r="QNB6" s="75"/>
      <c r="QNP6" s="75"/>
      <c r="QOD6" s="75"/>
      <c r="QOR6" s="75"/>
      <c r="QPF6" s="75"/>
      <c r="QPT6" s="75"/>
      <c r="QQH6" s="75"/>
      <c r="QQV6" s="75"/>
      <c r="QRJ6" s="75"/>
      <c r="QRX6" s="75"/>
      <c r="QSL6" s="75"/>
      <c r="QSZ6" s="75"/>
      <c r="QTN6" s="75"/>
      <c r="QUB6" s="75"/>
      <c r="QUP6" s="75"/>
      <c r="QVD6" s="75"/>
      <c r="QVR6" s="75"/>
      <c r="QWF6" s="75"/>
      <c r="QWT6" s="75"/>
      <c r="QXH6" s="75"/>
      <c r="QXV6" s="75"/>
      <c r="QYJ6" s="75"/>
      <c r="QYX6" s="75"/>
      <c r="QZL6" s="75"/>
      <c r="QZZ6" s="75"/>
      <c r="RAN6" s="75"/>
      <c r="RBB6" s="75"/>
      <c r="RBP6" s="75"/>
      <c r="RCD6" s="75"/>
      <c r="RCR6" s="75"/>
      <c r="RDF6" s="75"/>
      <c r="RDT6" s="75"/>
      <c r="REH6" s="75"/>
      <c r="REV6" s="75"/>
      <c r="RFJ6" s="75"/>
      <c r="RFX6" s="75"/>
      <c r="RGL6" s="75"/>
      <c r="RGZ6" s="75"/>
      <c r="RHN6" s="75"/>
      <c r="RIB6" s="75"/>
      <c r="RIP6" s="75"/>
      <c r="RJD6" s="75"/>
      <c r="RJR6" s="75"/>
      <c r="RKF6" s="75"/>
      <c r="RKT6" s="75"/>
      <c r="RLH6" s="75"/>
      <c r="RLV6" s="75"/>
      <c r="RMJ6" s="75"/>
      <c r="RMX6" s="75"/>
      <c r="RNL6" s="75"/>
      <c r="RNZ6" s="75"/>
      <c r="RON6" s="75"/>
      <c r="RPB6" s="75"/>
      <c r="RPP6" s="75"/>
      <c r="RQD6" s="75"/>
      <c r="RQR6" s="75"/>
      <c r="RRF6" s="75"/>
      <c r="RRT6" s="75"/>
      <c r="RSH6" s="75"/>
      <c r="RSV6" s="75"/>
      <c r="RTJ6" s="75"/>
      <c r="RTX6" s="75"/>
      <c r="RUL6" s="75"/>
      <c r="RUZ6" s="75"/>
      <c r="RVN6" s="75"/>
      <c r="RWB6" s="75"/>
      <c r="RWP6" s="75"/>
      <c r="RXD6" s="75"/>
      <c r="RXR6" s="75"/>
      <c r="RYF6" s="75"/>
      <c r="RYT6" s="75"/>
      <c r="RZH6" s="75"/>
      <c r="RZV6" s="75"/>
      <c r="SAJ6" s="75"/>
      <c r="SAX6" s="75"/>
      <c r="SBL6" s="75"/>
      <c r="SBZ6" s="75"/>
      <c r="SCN6" s="75"/>
      <c r="SDB6" s="75"/>
      <c r="SDP6" s="75"/>
      <c r="SED6" s="75"/>
      <c r="SER6" s="75"/>
      <c r="SFF6" s="75"/>
      <c r="SFT6" s="75"/>
      <c r="SGH6" s="75"/>
      <c r="SGV6" s="75"/>
      <c r="SHJ6" s="75"/>
      <c r="SHX6" s="75"/>
      <c r="SIL6" s="75"/>
      <c r="SIZ6" s="75"/>
      <c r="SJN6" s="75"/>
      <c r="SKB6" s="75"/>
      <c r="SKP6" s="75"/>
      <c r="SLD6" s="75"/>
      <c r="SLR6" s="75"/>
      <c r="SMF6" s="75"/>
      <c r="SMT6" s="75"/>
      <c r="SNH6" s="75"/>
      <c r="SNV6" s="75"/>
      <c r="SOJ6" s="75"/>
      <c r="SOX6" s="75"/>
      <c r="SPL6" s="75"/>
      <c r="SPZ6" s="75"/>
      <c r="SQN6" s="75"/>
      <c r="SRB6" s="75"/>
      <c r="SRP6" s="75"/>
      <c r="SSD6" s="75"/>
      <c r="SSR6" s="75"/>
      <c r="STF6" s="75"/>
      <c r="STT6" s="75"/>
      <c r="SUH6" s="75"/>
      <c r="SUV6" s="75"/>
      <c r="SVJ6" s="75"/>
      <c r="SVX6" s="75"/>
      <c r="SWL6" s="75"/>
      <c r="SWZ6" s="75"/>
      <c r="SXN6" s="75"/>
      <c r="SYB6" s="75"/>
      <c r="SYP6" s="75"/>
      <c r="SZD6" s="75"/>
      <c r="SZR6" s="75"/>
      <c r="TAF6" s="75"/>
      <c r="TAT6" s="75"/>
      <c r="TBH6" s="75"/>
      <c r="TBV6" s="75"/>
      <c r="TCJ6" s="75"/>
      <c r="TCX6" s="75"/>
      <c r="TDL6" s="75"/>
      <c r="TDZ6" s="75"/>
      <c r="TEN6" s="75"/>
      <c r="TFB6" s="75"/>
      <c r="TFP6" s="75"/>
      <c r="TGD6" s="75"/>
      <c r="TGR6" s="75"/>
      <c r="THF6" s="75"/>
      <c r="THT6" s="75"/>
      <c r="TIH6" s="75"/>
      <c r="TIV6" s="75"/>
      <c r="TJJ6" s="75"/>
      <c r="TJX6" s="75"/>
      <c r="TKL6" s="75"/>
      <c r="TKZ6" s="75"/>
      <c r="TLN6" s="75"/>
      <c r="TMB6" s="75"/>
      <c r="TMP6" s="75"/>
      <c r="TND6" s="75"/>
      <c r="TNR6" s="75"/>
      <c r="TOF6" s="75"/>
      <c r="TOT6" s="75"/>
      <c r="TPH6" s="75"/>
      <c r="TPV6" s="75"/>
      <c r="TQJ6" s="75"/>
      <c r="TQX6" s="75"/>
      <c r="TRL6" s="75"/>
      <c r="TRZ6" s="75"/>
      <c r="TSN6" s="75"/>
      <c r="TTB6" s="75"/>
      <c r="TTP6" s="75"/>
      <c r="TUD6" s="75"/>
      <c r="TUR6" s="75"/>
      <c r="TVF6" s="75"/>
      <c r="TVT6" s="75"/>
      <c r="TWH6" s="75"/>
      <c r="TWV6" s="75"/>
      <c r="TXJ6" s="75"/>
      <c r="TXX6" s="75"/>
      <c r="TYL6" s="75"/>
      <c r="TYZ6" s="75"/>
      <c r="TZN6" s="75"/>
      <c r="UAB6" s="75"/>
      <c r="UAP6" s="75"/>
      <c r="UBD6" s="75"/>
      <c r="UBR6" s="75"/>
      <c r="UCF6" s="75"/>
      <c r="UCT6" s="75"/>
      <c r="UDH6" s="75"/>
      <c r="UDV6" s="75"/>
      <c r="UEJ6" s="75"/>
      <c r="UEX6" s="75"/>
      <c r="UFL6" s="75"/>
      <c r="UFZ6" s="75"/>
      <c r="UGN6" s="75"/>
      <c r="UHB6" s="75"/>
      <c r="UHP6" s="75"/>
      <c r="UID6" s="75"/>
      <c r="UIR6" s="75"/>
      <c r="UJF6" s="75"/>
      <c r="UJT6" s="75"/>
      <c r="UKH6" s="75"/>
      <c r="UKV6" s="75"/>
      <c r="ULJ6" s="75"/>
      <c r="ULX6" s="75"/>
      <c r="UML6" s="75"/>
      <c r="UMZ6" s="75"/>
      <c r="UNN6" s="75"/>
      <c r="UOB6" s="75"/>
      <c r="UOP6" s="75"/>
      <c r="UPD6" s="75"/>
      <c r="UPR6" s="75"/>
      <c r="UQF6" s="75"/>
      <c r="UQT6" s="75"/>
      <c r="URH6" s="75"/>
      <c r="URV6" s="75"/>
      <c r="USJ6" s="75"/>
      <c r="USX6" s="75"/>
      <c r="UTL6" s="75"/>
      <c r="UTZ6" s="75"/>
      <c r="UUN6" s="75"/>
      <c r="UVB6" s="75"/>
      <c r="UVP6" s="75"/>
      <c r="UWD6" s="75"/>
      <c r="UWR6" s="75"/>
      <c r="UXF6" s="75"/>
      <c r="UXT6" s="75"/>
      <c r="UYH6" s="75"/>
      <c r="UYV6" s="75"/>
      <c r="UZJ6" s="75"/>
      <c r="UZX6" s="75"/>
      <c r="VAL6" s="75"/>
      <c r="VAZ6" s="75"/>
      <c r="VBN6" s="75"/>
      <c r="VCB6" s="75"/>
      <c r="VCP6" s="75"/>
      <c r="VDD6" s="75"/>
      <c r="VDR6" s="75"/>
      <c r="VEF6" s="75"/>
      <c r="VET6" s="75"/>
      <c r="VFH6" s="75"/>
      <c r="VFV6" s="75"/>
      <c r="VGJ6" s="75"/>
      <c r="VGX6" s="75"/>
      <c r="VHL6" s="75"/>
      <c r="VHZ6" s="75"/>
      <c r="VIN6" s="75"/>
      <c r="VJB6" s="75"/>
      <c r="VJP6" s="75"/>
      <c r="VKD6" s="75"/>
      <c r="VKR6" s="75"/>
      <c r="VLF6" s="75"/>
      <c r="VLT6" s="75"/>
      <c r="VMH6" s="75"/>
      <c r="VMV6" s="75"/>
      <c r="VNJ6" s="75"/>
      <c r="VNX6" s="75"/>
      <c r="VOL6" s="75"/>
      <c r="VOZ6" s="75"/>
      <c r="VPN6" s="75"/>
      <c r="VQB6" s="75"/>
      <c r="VQP6" s="75"/>
      <c r="VRD6" s="75"/>
      <c r="VRR6" s="75"/>
      <c r="VSF6" s="75"/>
      <c r="VST6" s="75"/>
      <c r="VTH6" s="75"/>
      <c r="VTV6" s="75"/>
      <c r="VUJ6" s="75"/>
      <c r="VUX6" s="75"/>
      <c r="VVL6" s="75"/>
      <c r="VVZ6" s="75"/>
      <c r="VWN6" s="75"/>
      <c r="VXB6" s="75"/>
      <c r="VXP6" s="75"/>
      <c r="VYD6" s="75"/>
      <c r="VYR6" s="75"/>
      <c r="VZF6" s="75"/>
      <c r="VZT6" s="75"/>
      <c r="WAH6" s="75"/>
      <c r="WAV6" s="75"/>
      <c r="WBJ6" s="75"/>
      <c r="WBX6" s="75"/>
      <c r="WCL6" s="75"/>
      <c r="WCZ6" s="75"/>
      <c r="WDN6" s="75"/>
      <c r="WEB6" s="75"/>
      <c r="WEP6" s="75"/>
      <c r="WFD6" s="75"/>
      <c r="WFR6" s="75"/>
      <c r="WGF6" s="75"/>
      <c r="WGT6" s="75"/>
      <c r="WHH6" s="75"/>
      <c r="WHV6" s="75"/>
      <c r="WIJ6" s="75"/>
      <c r="WIX6" s="75"/>
      <c r="WJL6" s="75"/>
      <c r="WJZ6" s="75"/>
      <c r="WKN6" s="75"/>
      <c r="WLB6" s="75"/>
      <c r="WLP6" s="75"/>
      <c r="WMD6" s="75"/>
      <c r="WMR6" s="75"/>
      <c r="WNF6" s="75"/>
      <c r="WNT6" s="75"/>
      <c r="WOH6" s="75"/>
      <c r="WOV6" s="75"/>
      <c r="WPJ6" s="75"/>
      <c r="WPX6" s="75"/>
      <c r="WQL6" s="75"/>
      <c r="WQZ6" s="75"/>
      <c r="WRN6" s="75"/>
      <c r="WSB6" s="75"/>
      <c r="WSP6" s="75"/>
      <c r="WTD6" s="75"/>
      <c r="WTR6" s="75"/>
      <c r="WUF6" s="75"/>
      <c r="WUT6" s="75"/>
      <c r="WVH6" s="75"/>
      <c r="WVV6" s="75"/>
      <c r="WWJ6" s="75"/>
      <c r="WWX6" s="75"/>
      <c r="WXL6" s="75"/>
      <c r="WXZ6" s="75"/>
      <c r="WYN6" s="75"/>
      <c r="WZB6" s="75"/>
      <c r="WZP6" s="75"/>
      <c r="XAD6" s="75"/>
      <c r="XAR6" s="75"/>
      <c r="XBF6" s="75"/>
      <c r="XBT6" s="75"/>
      <c r="XCH6" s="75"/>
      <c r="XCV6" s="75"/>
      <c r="XDJ6" s="75"/>
      <c r="XDX6" s="75"/>
      <c r="XEL6" s="75"/>
      <c r="XEZ6" s="75"/>
    </row>
    <row r="7" spans="1:1022 1036:2044 2058:3066 3080:4088 4102:5110 5124:6132 6146:7168 7182:8190 8204:9212 9226:10234 10248:11256 11270:12278 12292:13300 13314:14336 14350:15358 15372:16380" s="74" customFormat="1" x14ac:dyDescent="0.2">
      <c r="A7" s="43" t="s">
        <v>51</v>
      </c>
      <c r="B7" s="44">
        <f>'Inedible Tallow Trade'!C32</f>
        <v>0.31722567426169457</v>
      </c>
      <c r="C7" s="44">
        <f>'Inedible Tallow Trade'!D32</f>
        <v>1.7634077848011209</v>
      </c>
      <c r="D7" s="44">
        <f>'Inedible Tallow Trade'!E32</f>
        <v>1.0322192816753333</v>
      </c>
      <c r="E7" s="44">
        <f>'Inedible Tallow Trade'!F32</f>
        <v>5.6313178714021431E-2</v>
      </c>
      <c r="F7" s="44">
        <f>'Inedible Tallow Trade'!G32</f>
        <v>14.723257425743064</v>
      </c>
      <c r="G7" s="44">
        <f>'Inedible Tallow Trade'!H32</f>
        <v>3.5273951999996112E-2</v>
      </c>
      <c r="H7" s="44">
        <f>'Inedible Tallow Trade'!I32</f>
        <v>6.3934037999991977E-2</v>
      </c>
      <c r="I7" s="44">
        <f>'Inedible Tallow Trade'!J32</f>
        <v>5.070630600000714E-2</v>
      </c>
      <c r="J7" s="44">
        <f>'Inedible Tallow Trade'!K32</f>
        <v>0.1168449660000018</v>
      </c>
      <c r="K7" s="44">
        <f>'Inedible Tallow Trade'!L32</f>
        <v>9.526301999251327E-2</v>
      </c>
      <c r="L7" s="44">
        <f>'Inedible Tallow Trade'!M32</f>
        <v>0.91663722986063845</v>
      </c>
      <c r="M7" s="44">
        <f>'Inedible Tallow Trade'!N32</f>
        <v>0.2645677998296212</v>
      </c>
      <c r="N7" s="44">
        <f>'Inedible Tallow Trade'!O32</f>
        <v>1.2605702448630514</v>
      </c>
      <c r="O7" s="44">
        <f>'Inedible Tallow Trade'!P32</f>
        <v>0.11991402734099355</v>
      </c>
      <c r="P7" s="44">
        <f>'Inedible Tallow Trade'!Q32</f>
        <v>1.9701911386378203E-2</v>
      </c>
      <c r="Q7" s="44">
        <f>'Inedible Tallow Trade'!R32</f>
        <v>0.16039181937516531</v>
      </c>
      <c r="R7" s="44">
        <f>'Inedible Tallow Trade'!S32</f>
        <v>1.3121910143985709E-2</v>
      </c>
      <c r="S7" s="44">
        <f>'Inedible Tallow Trade'!T32</f>
        <v>7.5689082504013766E-2</v>
      </c>
      <c r="T7" s="44">
        <f>'Inedible Tallow Trade'!U32</f>
        <v>12.660586376633955</v>
      </c>
      <c r="U7" s="44">
        <f>'Inedible Tallow Trade'!V32</f>
        <v>7.5980092608004132E-2</v>
      </c>
      <c r="V7" s="44">
        <f>'Inedible Tallow Trade'!W32</f>
        <v>2.1756290160780334</v>
      </c>
      <c r="W7" s="44">
        <f>'Inedible Tallow Trade'!X32</f>
        <v>23.309743983749993</v>
      </c>
      <c r="X7" s="44">
        <f>'Inedible Tallow Trade'!Y32</f>
        <v>26.917566262913283</v>
      </c>
      <c r="Y7" s="44">
        <f t="shared" si="0"/>
        <v>936.20816686405999</v>
      </c>
      <c r="Z7" s="44">
        <f t="shared" si="0"/>
        <v>1034.6665913366396</v>
      </c>
      <c r="AA7" s="44">
        <f t="shared" si="0"/>
        <v>1128.20428539</v>
      </c>
      <c r="AB7" s="44">
        <f t="shared" si="0"/>
        <v>1303.4873872062001</v>
      </c>
      <c r="AC7" s="44">
        <f t="shared" si="0"/>
        <v>1539.6700853015998</v>
      </c>
      <c r="AD7" s="44">
        <f t="shared" si="0"/>
        <v>1974.1014325872</v>
      </c>
      <c r="AE7" s="44">
        <f t="shared" si="0"/>
        <v>2575.2531298409999</v>
      </c>
      <c r="AF7" s="170">
        <f t="shared" si="0"/>
        <v>3710.4244982176192</v>
      </c>
      <c r="AG7" s="170">
        <f t="shared" si="0"/>
        <v>4479.560317173974</v>
      </c>
      <c r="AH7" s="170">
        <f t="shared" si="0"/>
        <v>6164.1954098631431</v>
      </c>
      <c r="AI7" s="170">
        <f t="shared" si="0"/>
        <v>6317.9896905129208</v>
      </c>
      <c r="AJ7" s="170">
        <f t="shared" si="0"/>
        <v>6215.7701129787847</v>
      </c>
      <c r="AK7" s="170">
        <f t="shared" si="0"/>
        <v>6712.5216112644994</v>
      </c>
      <c r="AL7" s="170">
        <f t="shared" si="0"/>
        <v>7450.1135062707908</v>
      </c>
      <c r="AM7" s="170">
        <f t="shared" si="0"/>
        <v>8916.9316910044945</v>
      </c>
      <c r="AN7" s="170">
        <f t="shared" si="0"/>
        <v>9936.9564756897798</v>
      </c>
      <c r="AO7" s="170">
        <f t="shared" si="0"/>
        <v>10009.614651470401</v>
      </c>
      <c r="AP7" s="170">
        <f t="shared" si="0"/>
        <v>10423.512401241262</v>
      </c>
      <c r="AQ7" s="170">
        <f t="shared" si="0"/>
        <v>10756.960071703636</v>
      </c>
      <c r="AR7" s="170">
        <f t="shared" si="0"/>
        <v>10262.814130838869</v>
      </c>
      <c r="AS7" s="170">
        <f t="shared" si="0"/>
        <v>10959.836551930181</v>
      </c>
      <c r="AT7" s="170">
        <f t="shared" si="0"/>
        <v>11488.07516369539</v>
      </c>
      <c r="AU7" s="170">
        <f t="shared" si="0"/>
        <v>11152.432462095285</v>
      </c>
      <c r="AV7" s="170">
        <f t="shared" si="0"/>
        <v>11020.500194991149</v>
      </c>
      <c r="AW7" s="170">
        <f t="shared" si="0"/>
        <v>11566.276568253408</v>
      </c>
      <c r="AX7" s="170">
        <f t="shared" si="0"/>
        <v>12480.590529120396</v>
      </c>
      <c r="AY7" s="170">
        <f t="shared" si="0"/>
        <v>12797.943845690026</v>
      </c>
      <c r="AZ7" s="170">
        <f t="shared" si="0"/>
        <v>13012.707992429654</v>
      </c>
      <c r="BA7" s="170">
        <f t="shared" si="0"/>
        <v>12603.364544655964</v>
      </c>
      <c r="BB7" s="170">
        <f t="shared" si="0"/>
        <v>12985.01392763564</v>
      </c>
      <c r="BC7" s="170">
        <f t="shared" si="0"/>
        <v>12360.855291642651</v>
      </c>
      <c r="BD7" s="170">
        <f t="shared" si="0"/>
        <v>12751.492445587131</v>
      </c>
      <c r="BE7" s="170">
        <f t="shared" si="0"/>
        <v>12844.318474572459</v>
      </c>
      <c r="BR7" s="75"/>
      <c r="CF7" s="75"/>
      <c r="CT7" s="75"/>
      <c r="DH7" s="75"/>
      <c r="DV7" s="75"/>
      <c r="EJ7" s="75"/>
      <c r="EX7" s="75"/>
      <c r="FL7" s="75"/>
      <c r="FZ7" s="75"/>
      <c r="GN7" s="75"/>
      <c r="HB7" s="75"/>
      <c r="HP7" s="75"/>
      <c r="ID7" s="75"/>
      <c r="IR7" s="75"/>
      <c r="JF7" s="75"/>
      <c r="JT7" s="75"/>
      <c r="KH7" s="75"/>
      <c r="KV7" s="75"/>
      <c r="LJ7" s="75"/>
      <c r="LX7" s="75"/>
      <c r="ML7" s="75"/>
      <c r="MZ7" s="75"/>
      <c r="NN7" s="75"/>
      <c r="OB7" s="75"/>
      <c r="OP7" s="75"/>
      <c r="PD7" s="75"/>
      <c r="PR7" s="75"/>
      <c r="QF7" s="75"/>
      <c r="QT7" s="75"/>
      <c r="RH7" s="75"/>
      <c r="RV7" s="75"/>
      <c r="SJ7" s="75"/>
      <c r="SX7" s="75"/>
      <c r="TL7" s="75"/>
      <c r="TZ7" s="75"/>
      <c r="UN7" s="75"/>
      <c r="VB7" s="75"/>
      <c r="VP7" s="75"/>
      <c r="WD7" s="75"/>
      <c r="WR7" s="75"/>
      <c r="XF7" s="75"/>
      <c r="XT7" s="75"/>
      <c r="YH7" s="75"/>
      <c r="YV7" s="75"/>
      <c r="ZJ7" s="75"/>
      <c r="ZX7" s="75"/>
      <c r="AAL7" s="75"/>
      <c r="AAZ7" s="75"/>
      <c r="ABN7" s="75"/>
      <c r="ACB7" s="75"/>
      <c r="ACP7" s="75"/>
      <c r="ADD7" s="75"/>
      <c r="ADR7" s="75"/>
      <c r="AEF7" s="75"/>
      <c r="AET7" s="75"/>
      <c r="AFH7" s="75"/>
      <c r="AFV7" s="75"/>
      <c r="AGJ7" s="75"/>
      <c r="AGX7" s="75"/>
      <c r="AHL7" s="75"/>
      <c r="AHZ7" s="75"/>
      <c r="AIN7" s="75"/>
      <c r="AJB7" s="75"/>
      <c r="AJP7" s="75"/>
      <c r="AKD7" s="75"/>
      <c r="AKR7" s="75"/>
      <c r="ALF7" s="75"/>
      <c r="ALT7" s="75"/>
      <c r="AMH7" s="75"/>
      <c r="AMV7" s="75"/>
      <c r="ANJ7" s="75"/>
      <c r="ANX7" s="75"/>
      <c r="AOL7" s="75"/>
      <c r="AOZ7" s="75"/>
      <c r="APN7" s="75"/>
      <c r="AQB7" s="75"/>
      <c r="AQP7" s="75"/>
      <c r="ARD7" s="75"/>
      <c r="ARR7" s="75"/>
      <c r="ASF7" s="75"/>
      <c r="AST7" s="75"/>
      <c r="ATH7" s="75"/>
      <c r="ATV7" s="75"/>
      <c r="AUJ7" s="75"/>
      <c r="AUX7" s="75"/>
      <c r="AVL7" s="75"/>
      <c r="AVZ7" s="75"/>
      <c r="AWN7" s="75"/>
      <c r="AXB7" s="75"/>
      <c r="AXP7" s="75"/>
      <c r="AYD7" s="75"/>
      <c r="AYR7" s="75"/>
      <c r="AZF7" s="75"/>
      <c r="AZT7" s="75"/>
      <c r="BAH7" s="75"/>
      <c r="BAV7" s="75"/>
      <c r="BBJ7" s="75"/>
      <c r="BBX7" s="75"/>
      <c r="BCL7" s="75"/>
      <c r="BCZ7" s="75"/>
      <c r="BDN7" s="75"/>
      <c r="BEB7" s="75"/>
      <c r="BEP7" s="75"/>
      <c r="BFD7" s="75"/>
      <c r="BFR7" s="75"/>
      <c r="BGF7" s="75"/>
      <c r="BGT7" s="75"/>
      <c r="BHH7" s="75"/>
      <c r="BHV7" s="75"/>
      <c r="BIJ7" s="75"/>
      <c r="BIX7" s="75"/>
      <c r="BJL7" s="75"/>
      <c r="BJZ7" s="75"/>
      <c r="BKN7" s="75"/>
      <c r="BLB7" s="75"/>
      <c r="BLP7" s="75"/>
      <c r="BMD7" s="75"/>
      <c r="BMR7" s="75"/>
      <c r="BNF7" s="75"/>
      <c r="BNT7" s="75"/>
      <c r="BOH7" s="75"/>
      <c r="BOV7" s="75"/>
      <c r="BPJ7" s="75"/>
      <c r="BPX7" s="75"/>
      <c r="BQL7" s="75"/>
      <c r="BQZ7" s="75"/>
      <c r="BRN7" s="75"/>
      <c r="BSB7" s="75"/>
      <c r="BSP7" s="75"/>
      <c r="BTD7" s="75"/>
      <c r="BTR7" s="75"/>
      <c r="BUF7" s="75"/>
      <c r="BUT7" s="75"/>
      <c r="BVH7" s="75"/>
      <c r="BVV7" s="75"/>
      <c r="BWJ7" s="75"/>
      <c r="BWX7" s="75"/>
      <c r="BXL7" s="75"/>
      <c r="BXZ7" s="75"/>
      <c r="BYN7" s="75"/>
      <c r="BZB7" s="75"/>
      <c r="BZP7" s="75"/>
      <c r="CAD7" s="75"/>
      <c r="CAR7" s="75"/>
      <c r="CBF7" s="75"/>
      <c r="CBT7" s="75"/>
      <c r="CCH7" s="75"/>
      <c r="CCV7" s="75"/>
      <c r="CDJ7" s="75"/>
      <c r="CDX7" s="75"/>
      <c r="CEL7" s="75"/>
      <c r="CEZ7" s="75"/>
      <c r="CFN7" s="75"/>
      <c r="CGB7" s="75"/>
      <c r="CGP7" s="75"/>
      <c r="CHD7" s="75"/>
      <c r="CHR7" s="75"/>
      <c r="CIF7" s="75"/>
      <c r="CIT7" s="75"/>
      <c r="CJH7" s="75"/>
      <c r="CJV7" s="75"/>
      <c r="CKJ7" s="75"/>
      <c r="CKX7" s="75"/>
      <c r="CLL7" s="75"/>
      <c r="CLZ7" s="75"/>
      <c r="CMN7" s="75"/>
      <c r="CNB7" s="75"/>
      <c r="CNP7" s="75"/>
      <c r="COD7" s="75"/>
      <c r="COR7" s="75"/>
      <c r="CPF7" s="75"/>
      <c r="CPT7" s="75"/>
      <c r="CQH7" s="75"/>
      <c r="CQV7" s="75"/>
      <c r="CRJ7" s="75"/>
      <c r="CRX7" s="75"/>
      <c r="CSL7" s="75"/>
      <c r="CSZ7" s="75"/>
      <c r="CTN7" s="75"/>
      <c r="CUB7" s="75"/>
      <c r="CUP7" s="75"/>
      <c r="CVD7" s="75"/>
      <c r="CVR7" s="75"/>
      <c r="CWF7" s="75"/>
      <c r="CWT7" s="75"/>
      <c r="CXH7" s="75"/>
      <c r="CXV7" s="75"/>
      <c r="CYJ7" s="75"/>
      <c r="CYX7" s="75"/>
      <c r="CZL7" s="75"/>
      <c r="CZZ7" s="75"/>
      <c r="DAN7" s="75"/>
      <c r="DBB7" s="75"/>
      <c r="DBP7" s="75"/>
      <c r="DCD7" s="75"/>
      <c r="DCR7" s="75"/>
      <c r="DDF7" s="75"/>
      <c r="DDT7" s="75"/>
      <c r="DEH7" s="75"/>
      <c r="DEV7" s="75"/>
      <c r="DFJ7" s="75"/>
      <c r="DFX7" s="75"/>
      <c r="DGL7" s="75"/>
      <c r="DGZ7" s="75"/>
      <c r="DHN7" s="75"/>
      <c r="DIB7" s="75"/>
      <c r="DIP7" s="75"/>
      <c r="DJD7" s="75"/>
      <c r="DJR7" s="75"/>
      <c r="DKF7" s="75"/>
      <c r="DKT7" s="75"/>
      <c r="DLH7" s="75"/>
      <c r="DLV7" s="75"/>
      <c r="DMJ7" s="75"/>
      <c r="DMX7" s="75"/>
      <c r="DNL7" s="75"/>
      <c r="DNZ7" s="75"/>
      <c r="DON7" s="75"/>
      <c r="DPB7" s="75"/>
      <c r="DPP7" s="75"/>
      <c r="DQD7" s="75"/>
      <c r="DQR7" s="75"/>
      <c r="DRF7" s="75"/>
      <c r="DRT7" s="75"/>
      <c r="DSH7" s="75"/>
      <c r="DSV7" s="75"/>
      <c r="DTJ7" s="75"/>
      <c r="DTX7" s="75"/>
      <c r="DUL7" s="75"/>
      <c r="DUZ7" s="75"/>
      <c r="DVN7" s="75"/>
      <c r="DWB7" s="75"/>
      <c r="DWP7" s="75"/>
      <c r="DXD7" s="75"/>
      <c r="DXR7" s="75"/>
      <c r="DYF7" s="75"/>
      <c r="DYT7" s="75"/>
      <c r="DZH7" s="75"/>
      <c r="DZV7" s="75"/>
      <c r="EAJ7" s="75"/>
      <c r="EAX7" s="75"/>
      <c r="EBL7" s="75"/>
      <c r="EBZ7" s="75"/>
      <c r="ECN7" s="75"/>
      <c r="EDB7" s="75"/>
      <c r="EDP7" s="75"/>
      <c r="EED7" s="75"/>
      <c r="EER7" s="75"/>
      <c r="EFF7" s="75"/>
      <c r="EFT7" s="75"/>
      <c r="EGH7" s="75"/>
      <c r="EGV7" s="75"/>
      <c r="EHJ7" s="75"/>
      <c r="EHX7" s="75"/>
      <c r="EIL7" s="75"/>
      <c r="EIZ7" s="75"/>
      <c r="EJN7" s="75"/>
      <c r="EKB7" s="75"/>
      <c r="EKP7" s="75"/>
      <c r="ELD7" s="75"/>
      <c r="ELR7" s="75"/>
      <c r="EMF7" s="75"/>
      <c r="EMT7" s="75"/>
      <c r="ENH7" s="75"/>
      <c r="ENV7" s="75"/>
      <c r="EOJ7" s="75"/>
      <c r="EOX7" s="75"/>
      <c r="EPL7" s="75"/>
      <c r="EPZ7" s="75"/>
      <c r="EQN7" s="75"/>
      <c r="ERB7" s="75"/>
      <c r="ERP7" s="75"/>
      <c r="ESD7" s="75"/>
      <c r="ESR7" s="75"/>
      <c r="ETF7" s="75"/>
      <c r="ETT7" s="75"/>
      <c r="EUH7" s="75"/>
      <c r="EUV7" s="75"/>
      <c r="EVJ7" s="75"/>
      <c r="EVX7" s="75"/>
      <c r="EWL7" s="75"/>
      <c r="EWZ7" s="75"/>
      <c r="EXN7" s="75"/>
      <c r="EYB7" s="75"/>
      <c r="EYP7" s="75"/>
      <c r="EZD7" s="75"/>
      <c r="EZR7" s="75"/>
      <c r="FAF7" s="75"/>
      <c r="FAT7" s="75"/>
      <c r="FBH7" s="75"/>
      <c r="FBV7" s="75"/>
      <c r="FCJ7" s="75"/>
      <c r="FCX7" s="75"/>
      <c r="FDL7" s="75"/>
      <c r="FDZ7" s="75"/>
      <c r="FEN7" s="75"/>
      <c r="FFB7" s="75"/>
      <c r="FFP7" s="75"/>
      <c r="FGD7" s="75"/>
      <c r="FGR7" s="75"/>
      <c r="FHF7" s="75"/>
      <c r="FHT7" s="75"/>
      <c r="FIH7" s="75"/>
      <c r="FIV7" s="75"/>
      <c r="FJJ7" s="75"/>
      <c r="FJX7" s="75"/>
      <c r="FKL7" s="75"/>
      <c r="FKZ7" s="75"/>
      <c r="FLN7" s="75"/>
      <c r="FMB7" s="75"/>
      <c r="FMP7" s="75"/>
      <c r="FND7" s="75"/>
      <c r="FNR7" s="75"/>
      <c r="FOF7" s="75"/>
      <c r="FOT7" s="75"/>
      <c r="FPH7" s="75"/>
      <c r="FPV7" s="75"/>
      <c r="FQJ7" s="75"/>
      <c r="FQX7" s="75"/>
      <c r="FRL7" s="75"/>
      <c r="FRZ7" s="75"/>
      <c r="FSN7" s="75"/>
      <c r="FTB7" s="75"/>
      <c r="FTP7" s="75"/>
      <c r="FUD7" s="75"/>
      <c r="FUR7" s="75"/>
      <c r="FVF7" s="75"/>
      <c r="FVT7" s="75"/>
      <c r="FWH7" s="75"/>
      <c r="FWV7" s="75"/>
      <c r="FXJ7" s="75"/>
      <c r="FXX7" s="75"/>
      <c r="FYL7" s="75"/>
      <c r="FYZ7" s="75"/>
      <c r="FZN7" s="75"/>
      <c r="GAB7" s="75"/>
      <c r="GAP7" s="75"/>
      <c r="GBD7" s="75"/>
      <c r="GBR7" s="75"/>
      <c r="GCF7" s="75"/>
      <c r="GCT7" s="75"/>
      <c r="GDH7" s="75"/>
      <c r="GDV7" s="75"/>
      <c r="GEJ7" s="75"/>
      <c r="GEX7" s="75"/>
      <c r="GFL7" s="75"/>
      <c r="GFZ7" s="75"/>
      <c r="GGN7" s="75"/>
      <c r="GHB7" s="75"/>
      <c r="GHP7" s="75"/>
      <c r="GID7" s="75"/>
      <c r="GIR7" s="75"/>
      <c r="GJF7" s="75"/>
      <c r="GJT7" s="75"/>
      <c r="GKH7" s="75"/>
      <c r="GKV7" s="75"/>
      <c r="GLJ7" s="75"/>
      <c r="GLX7" s="75"/>
      <c r="GML7" s="75"/>
      <c r="GMZ7" s="75"/>
      <c r="GNN7" s="75"/>
      <c r="GOB7" s="75"/>
      <c r="GOP7" s="75"/>
      <c r="GPD7" s="75"/>
      <c r="GPR7" s="75"/>
      <c r="GQF7" s="75"/>
      <c r="GQT7" s="75"/>
      <c r="GRH7" s="75"/>
      <c r="GRV7" s="75"/>
      <c r="GSJ7" s="75"/>
      <c r="GSX7" s="75"/>
      <c r="GTL7" s="75"/>
      <c r="GTZ7" s="75"/>
      <c r="GUN7" s="75"/>
      <c r="GVB7" s="75"/>
      <c r="GVP7" s="75"/>
      <c r="GWD7" s="75"/>
      <c r="GWR7" s="75"/>
      <c r="GXF7" s="75"/>
      <c r="GXT7" s="75"/>
      <c r="GYH7" s="75"/>
      <c r="GYV7" s="75"/>
      <c r="GZJ7" s="75"/>
      <c r="GZX7" s="75"/>
      <c r="HAL7" s="75"/>
      <c r="HAZ7" s="75"/>
      <c r="HBN7" s="75"/>
      <c r="HCB7" s="75"/>
      <c r="HCP7" s="75"/>
      <c r="HDD7" s="75"/>
      <c r="HDR7" s="75"/>
      <c r="HEF7" s="75"/>
      <c r="HET7" s="75"/>
      <c r="HFH7" s="75"/>
      <c r="HFV7" s="75"/>
      <c r="HGJ7" s="75"/>
      <c r="HGX7" s="75"/>
      <c r="HHL7" s="75"/>
      <c r="HHZ7" s="75"/>
      <c r="HIN7" s="75"/>
      <c r="HJB7" s="75"/>
      <c r="HJP7" s="75"/>
      <c r="HKD7" s="75"/>
      <c r="HKR7" s="75"/>
      <c r="HLF7" s="75"/>
      <c r="HLT7" s="75"/>
      <c r="HMH7" s="75"/>
      <c r="HMV7" s="75"/>
      <c r="HNJ7" s="75"/>
      <c r="HNX7" s="75"/>
      <c r="HOL7" s="75"/>
      <c r="HOZ7" s="75"/>
      <c r="HPN7" s="75"/>
      <c r="HQB7" s="75"/>
      <c r="HQP7" s="75"/>
      <c r="HRD7" s="75"/>
      <c r="HRR7" s="75"/>
      <c r="HSF7" s="75"/>
      <c r="HST7" s="75"/>
      <c r="HTH7" s="75"/>
      <c r="HTV7" s="75"/>
      <c r="HUJ7" s="75"/>
      <c r="HUX7" s="75"/>
      <c r="HVL7" s="75"/>
      <c r="HVZ7" s="75"/>
      <c r="HWN7" s="75"/>
      <c r="HXB7" s="75"/>
      <c r="HXP7" s="75"/>
      <c r="HYD7" s="75"/>
      <c r="HYR7" s="75"/>
      <c r="HZF7" s="75"/>
      <c r="HZT7" s="75"/>
      <c r="IAH7" s="75"/>
      <c r="IAV7" s="75"/>
      <c r="IBJ7" s="75"/>
      <c r="IBX7" s="75"/>
      <c r="ICL7" s="75"/>
      <c r="ICZ7" s="75"/>
      <c r="IDN7" s="75"/>
      <c r="IEB7" s="75"/>
      <c r="IEP7" s="75"/>
      <c r="IFD7" s="75"/>
      <c r="IFR7" s="75"/>
      <c r="IGF7" s="75"/>
      <c r="IGT7" s="75"/>
      <c r="IHH7" s="75"/>
      <c r="IHV7" s="75"/>
      <c r="IIJ7" s="75"/>
      <c r="IIX7" s="75"/>
      <c r="IJL7" s="75"/>
      <c r="IJZ7" s="75"/>
      <c r="IKN7" s="75"/>
      <c r="ILB7" s="75"/>
      <c r="ILP7" s="75"/>
      <c r="IMD7" s="75"/>
      <c r="IMR7" s="75"/>
      <c r="INF7" s="75"/>
      <c r="INT7" s="75"/>
      <c r="IOH7" s="75"/>
      <c r="IOV7" s="75"/>
      <c r="IPJ7" s="75"/>
      <c r="IPX7" s="75"/>
      <c r="IQL7" s="75"/>
      <c r="IQZ7" s="75"/>
      <c r="IRN7" s="75"/>
      <c r="ISB7" s="75"/>
      <c r="ISP7" s="75"/>
      <c r="ITD7" s="75"/>
      <c r="ITR7" s="75"/>
      <c r="IUF7" s="75"/>
      <c r="IUT7" s="75"/>
      <c r="IVH7" s="75"/>
      <c r="IVV7" s="75"/>
      <c r="IWJ7" s="75"/>
      <c r="IWX7" s="75"/>
      <c r="IXL7" s="75"/>
      <c r="IXZ7" s="75"/>
      <c r="IYN7" s="75"/>
      <c r="IZB7" s="75"/>
      <c r="IZP7" s="75"/>
      <c r="JAD7" s="75"/>
      <c r="JAR7" s="75"/>
      <c r="JBF7" s="75"/>
      <c r="JBT7" s="75"/>
      <c r="JCH7" s="75"/>
      <c r="JCV7" s="75"/>
      <c r="JDJ7" s="75"/>
      <c r="JDX7" s="75"/>
      <c r="JEL7" s="75"/>
      <c r="JEZ7" s="75"/>
      <c r="JFN7" s="75"/>
      <c r="JGB7" s="75"/>
      <c r="JGP7" s="75"/>
      <c r="JHD7" s="75"/>
      <c r="JHR7" s="75"/>
      <c r="JIF7" s="75"/>
      <c r="JIT7" s="75"/>
      <c r="JJH7" s="75"/>
      <c r="JJV7" s="75"/>
      <c r="JKJ7" s="75"/>
      <c r="JKX7" s="75"/>
      <c r="JLL7" s="75"/>
      <c r="JLZ7" s="75"/>
      <c r="JMN7" s="75"/>
      <c r="JNB7" s="75"/>
      <c r="JNP7" s="75"/>
      <c r="JOD7" s="75"/>
      <c r="JOR7" s="75"/>
      <c r="JPF7" s="75"/>
      <c r="JPT7" s="75"/>
      <c r="JQH7" s="75"/>
      <c r="JQV7" s="75"/>
      <c r="JRJ7" s="75"/>
      <c r="JRX7" s="75"/>
      <c r="JSL7" s="75"/>
      <c r="JSZ7" s="75"/>
      <c r="JTN7" s="75"/>
      <c r="JUB7" s="75"/>
      <c r="JUP7" s="75"/>
      <c r="JVD7" s="75"/>
      <c r="JVR7" s="75"/>
      <c r="JWF7" s="75"/>
      <c r="JWT7" s="75"/>
      <c r="JXH7" s="75"/>
      <c r="JXV7" s="75"/>
      <c r="JYJ7" s="75"/>
      <c r="JYX7" s="75"/>
      <c r="JZL7" s="75"/>
      <c r="JZZ7" s="75"/>
      <c r="KAN7" s="75"/>
      <c r="KBB7" s="75"/>
      <c r="KBP7" s="75"/>
      <c r="KCD7" s="75"/>
      <c r="KCR7" s="75"/>
      <c r="KDF7" s="75"/>
      <c r="KDT7" s="75"/>
      <c r="KEH7" s="75"/>
      <c r="KEV7" s="75"/>
      <c r="KFJ7" s="75"/>
      <c r="KFX7" s="75"/>
      <c r="KGL7" s="75"/>
      <c r="KGZ7" s="75"/>
      <c r="KHN7" s="75"/>
      <c r="KIB7" s="75"/>
      <c r="KIP7" s="75"/>
      <c r="KJD7" s="75"/>
      <c r="KJR7" s="75"/>
      <c r="KKF7" s="75"/>
      <c r="KKT7" s="75"/>
      <c r="KLH7" s="75"/>
      <c r="KLV7" s="75"/>
      <c r="KMJ7" s="75"/>
      <c r="KMX7" s="75"/>
      <c r="KNL7" s="75"/>
      <c r="KNZ7" s="75"/>
      <c r="KON7" s="75"/>
      <c r="KPB7" s="75"/>
      <c r="KPP7" s="75"/>
      <c r="KQD7" s="75"/>
      <c r="KQR7" s="75"/>
      <c r="KRF7" s="75"/>
      <c r="KRT7" s="75"/>
      <c r="KSH7" s="75"/>
      <c r="KSV7" s="75"/>
      <c r="KTJ7" s="75"/>
      <c r="KTX7" s="75"/>
      <c r="KUL7" s="75"/>
      <c r="KUZ7" s="75"/>
      <c r="KVN7" s="75"/>
      <c r="KWB7" s="75"/>
      <c r="KWP7" s="75"/>
      <c r="KXD7" s="75"/>
      <c r="KXR7" s="75"/>
      <c r="KYF7" s="75"/>
      <c r="KYT7" s="75"/>
      <c r="KZH7" s="75"/>
      <c r="KZV7" s="75"/>
      <c r="LAJ7" s="75"/>
      <c r="LAX7" s="75"/>
      <c r="LBL7" s="75"/>
      <c r="LBZ7" s="75"/>
      <c r="LCN7" s="75"/>
      <c r="LDB7" s="75"/>
      <c r="LDP7" s="75"/>
      <c r="LED7" s="75"/>
      <c r="LER7" s="75"/>
      <c r="LFF7" s="75"/>
      <c r="LFT7" s="75"/>
      <c r="LGH7" s="75"/>
      <c r="LGV7" s="75"/>
      <c r="LHJ7" s="75"/>
      <c r="LHX7" s="75"/>
      <c r="LIL7" s="75"/>
      <c r="LIZ7" s="75"/>
      <c r="LJN7" s="75"/>
      <c r="LKB7" s="75"/>
      <c r="LKP7" s="75"/>
      <c r="LLD7" s="75"/>
      <c r="LLR7" s="75"/>
      <c r="LMF7" s="75"/>
      <c r="LMT7" s="75"/>
      <c r="LNH7" s="75"/>
      <c r="LNV7" s="75"/>
      <c r="LOJ7" s="75"/>
      <c r="LOX7" s="75"/>
      <c r="LPL7" s="75"/>
      <c r="LPZ7" s="75"/>
      <c r="LQN7" s="75"/>
      <c r="LRB7" s="75"/>
      <c r="LRP7" s="75"/>
      <c r="LSD7" s="75"/>
      <c r="LSR7" s="75"/>
      <c r="LTF7" s="75"/>
      <c r="LTT7" s="75"/>
      <c r="LUH7" s="75"/>
      <c r="LUV7" s="75"/>
      <c r="LVJ7" s="75"/>
      <c r="LVX7" s="75"/>
      <c r="LWL7" s="75"/>
      <c r="LWZ7" s="75"/>
      <c r="LXN7" s="75"/>
      <c r="LYB7" s="75"/>
      <c r="LYP7" s="75"/>
      <c r="LZD7" s="75"/>
      <c r="LZR7" s="75"/>
      <c r="MAF7" s="75"/>
      <c r="MAT7" s="75"/>
      <c r="MBH7" s="75"/>
      <c r="MBV7" s="75"/>
      <c r="MCJ7" s="75"/>
      <c r="MCX7" s="75"/>
      <c r="MDL7" s="75"/>
      <c r="MDZ7" s="75"/>
      <c r="MEN7" s="75"/>
      <c r="MFB7" s="75"/>
      <c r="MFP7" s="75"/>
      <c r="MGD7" s="75"/>
      <c r="MGR7" s="75"/>
      <c r="MHF7" s="75"/>
      <c r="MHT7" s="75"/>
      <c r="MIH7" s="75"/>
      <c r="MIV7" s="75"/>
      <c r="MJJ7" s="75"/>
      <c r="MJX7" s="75"/>
      <c r="MKL7" s="75"/>
      <c r="MKZ7" s="75"/>
      <c r="MLN7" s="75"/>
      <c r="MMB7" s="75"/>
      <c r="MMP7" s="75"/>
      <c r="MND7" s="75"/>
      <c r="MNR7" s="75"/>
      <c r="MOF7" s="75"/>
      <c r="MOT7" s="75"/>
      <c r="MPH7" s="75"/>
      <c r="MPV7" s="75"/>
      <c r="MQJ7" s="75"/>
      <c r="MQX7" s="75"/>
      <c r="MRL7" s="75"/>
      <c r="MRZ7" s="75"/>
      <c r="MSN7" s="75"/>
      <c r="MTB7" s="75"/>
      <c r="MTP7" s="75"/>
      <c r="MUD7" s="75"/>
      <c r="MUR7" s="75"/>
      <c r="MVF7" s="75"/>
      <c r="MVT7" s="75"/>
      <c r="MWH7" s="75"/>
      <c r="MWV7" s="75"/>
      <c r="MXJ7" s="75"/>
      <c r="MXX7" s="75"/>
      <c r="MYL7" s="75"/>
      <c r="MYZ7" s="75"/>
      <c r="MZN7" s="75"/>
      <c r="NAB7" s="75"/>
      <c r="NAP7" s="75"/>
      <c r="NBD7" s="75"/>
      <c r="NBR7" s="75"/>
      <c r="NCF7" s="75"/>
      <c r="NCT7" s="75"/>
      <c r="NDH7" s="75"/>
      <c r="NDV7" s="75"/>
      <c r="NEJ7" s="75"/>
      <c r="NEX7" s="75"/>
      <c r="NFL7" s="75"/>
      <c r="NFZ7" s="75"/>
      <c r="NGN7" s="75"/>
      <c r="NHB7" s="75"/>
      <c r="NHP7" s="75"/>
      <c r="NID7" s="75"/>
      <c r="NIR7" s="75"/>
      <c r="NJF7" s="75"/>
      <c r="NJT7" s="75"/>
      <c r="NKH7" s="75"/>
      <c r="NKV7" s="75"/>
      <c r="NLJ7" s="75"/>
      <c r="NLX7" s="75"/>
      <c r="NML7" s="75"/>
      <c r="NMZ7" s="75"/>
      <c r="NNN7" s="75"/>
      <c r="NOB7" s="75"/>
      <c r="NOP7" s="75"/>
      <c r="NPD7" s="75"/>
      <c r="NPR7" s="75"/>
      <c r="NQF7" s="75"/>
      <c r="NQT7" s="75"/>
      <c r="NRH7" s="75"/>
      <c r="NRV7" s="75"/>
      <c r="NSJ7" s="75"/>
      <c r="NSX7" s="75"/>
      <c r="NTL7" s="75"/>
      <c r="NTZ7" s="75"/>
      <c r="NUN7" s="75"/>
      <c r="NVB7" s="75"/>
      <c r="NVP7" s="75"/>
      <c r="NWD7" s="75"/>
      <c r="NWR7" s="75"/>
      <c r="NXF7" s="75"/>
      <c r="NXT7" s="75"/>
      <c r="NYH7" s="75"/>
      <c r="NYV7" s="75"/>
      <c r="NZJ7" s="75"/>
      <c r="NZX7" s="75"/>
      <c r="OAL7" s="75"/>
      <c r="OAZ7" s="75"/>
      <c r="OBN7" s="75"/>
      <c r="OCB7" s="75"/>
      <c r="OCP7" s="75"/>
      <c r="ODD7" s="75"/>
      <c r="ODR7" s="75"/>
      <c r="OEF7" s="75"/>
      <c r="OET7" s="75"/>
      <c r="OFH7" s="75"/>
      <c r="OFV7" s="75"/>
      <c r="OGJ7" s="75"/>
      <c r="OGX7" s="75"/>
      <c r="OHL7" s="75"/>
      <c r="OHZ7" s="75"/>
      <c r="OIN7" s="75"/>
      <c r="OJB7" s="75"/>
      <c r="OJP7" s="75"/>
      <c r="OKD7" s="75"/>
      <c r="OKR7" s="75"/>
      <c r="OLF7" s="75"/>
      <c r="OLT7" s="75"/>
      <c r="OMH7" s="75"/>
      <c r="OMV7" s="75"/>
      <c r="ONJ7" s="75"/>
      <c r="ONX7" s="75"/>
      <c r="OOL7" s="75"/>
      <c r="OOZ7" s="75"/>
      <c r="OPN7" s="75"/>
      <c r="OQB7" s="75"/>
      <c r="OQP7" s="75"/>
      <c r="ORD7" s="75"/>
      <c r="ORR7" s="75"/>
      <c r="OSF7" s="75"/>
      <c r="OST7" s="75"/>
      <c r="OTH7" s="75"/>
      <c r="OTV7" s="75"/>
      <c r="OUJ7" s="75"/>
      <c r="OUX7" s="75"/>
      <c r="OVL7" s="75"/>
      <c r="OVZ7" s="75"/>
      <c r="OWN7" s="75"/>
      <c r="OXB7" s="75"/>
      <c r="OXP7" s="75"/>
      <c r="OYD7" s="75"/>
      <c r="OYR7" s="75"/>
      <c r="OZF7" s="75"/>
      <c r="OZT7" s="75"/>
      <c r="PAH7" s="75"/>
      <c r="PAV7" s="75"/>
      <c r="PBJ7" s="75"/>
      <c r="PBX7" s="75"/>
      <c r="PCL7" s="75"/>
      <c r="PCZ7" s="75"/>
      <c r="PDN7" s="75"/>
      <c r="PEB7" s="75"/>
      <c r="PEP7" s="75"/>
      <c r="PFD7" s="75"/>
      <c r="PFR7" s="75"/>
      <c r="PGF7" s="75"/>
      <c r="PGT7" s="75"/>
      <c r="PHH7" s="75"/>
      <c r="PHV7" s="75"/>
      <c r="PIJ7" s="75"/>
      <c r="PIX7" s="75"/>
      <c r="PJL7" s="75"/>
      <c r="PJZ7" s="75"/>
      <c r="PKN7" s="75"/>
      <c r="PLB7" s="75"/>
      <c r="PLP7" s="75"/>
      <c r="PMD7" s="75"/>
      <c r="PMR7" s="75"/>
      <c r="PNF7" s="75"/>
      <c r="PNT7" s="75"/>
      <c r="POH7" s="75"/>
      <c r="POV7" s="75"/>
      <c r="PPJ7" s="75"/>
      <c r="PPX7" s="75"/>
      <c r="PQL7" s="75"/>
      <c r="PQZ7" s="75"/>
      <c r="PRN7" s="75"/>
      <c r="PSB7" s="75"/>
      <c r="PSP7" s="75"/>
      <c r="PTD7" s="75"/>
      <c r="PTR7" s="75"/>
      <c r="PUF7" s="75"/>
      <c r="PUT7" s="75"/>
      <c r="PVH7" s="75"/>
      <c r="PVV7" s="75"/>
      <c r="PWJ7" s="75"/>
      <c r="PWX7" s="75"/>
      <c r="PXL7" s="75"/>
      <c r="PXZ7" s="75"/>
      <c r="PYN7" s="75"/>
      <c r="PZB7" s="75"/>
      <c r="PZP7" s="75"/>
      <c r="QAD7" s="75"/>
      <c r="QAR7" s="75"/>
      <c r="QBF7" s="75"/>
      <c r="QBT7" s="75"/>
      <c r="QCH7" s="75"/>
      <c r="QCV7" s="75"/>
      <c r="QDJ7" s="75"/>
      <c r="QDX7" s="75"/>
      <c r="QEL7" s="75"/>
      <c r="QEZ7" s="75"/>
      <c r="QFN7" s="75"/>
      <c r="QGB7" s="75"/>
      <c r="QGP7" s="75"/>
      <c r="QHD7" s="75"/>
      <c r="QHR7" s="75"/>
      <c r="QIF7" s="75"/>
      <c r="QIT7" s="75"/>
      <c r="QJH7" s="75"/>
      <c r="QJV7" s="75"/>
      <c r="QKJ7" s="75"/>
      <c r="QKX7" s="75"/>
      <c r="QLL7" s="75"/>
      <c r="QLZ7" s="75"/>
      <c r="QMN7" s="75"/>
      <c r="QNB7" s="75"/>
      <c r="QNP7" s="75"/>
      <c r="QOD7" s="75"/>
      <c r="QOR7" s="75"/>
      <c r="QPF7" s="75"/>
      <c r="QPT7" s="75"/>
      <c r="QQH7" s="75"/>
      <c r="QQV7" s="75"/>
      <c r="QRJ7" s="75"/>
      <c r="QRX7" s="75"/>
      <c r="QSL7" s="75"/>
      <c r="QSZ7" s="75"/>
      <c r="QTN7" s="75"/>
      <c r="QUB7" s="75"/>
      <c r="QUP7" s="75"/>
      <c r="QVD7" s="75"/>
      <c r="QVR7" s="75"/>
      <c r="QWF7" s="75"/>
      <c r="QWT7" s="75"/>
      <c r="QXH7" s="75"/>
      <c r="QXV7" s="75"/>
      <c r="QYJ7" s="75"/>
      <c r="QYX7" s="75"/>
      <c r="QZL7" s="75"/>
      <c r="QZZ7" s="75"/>
      <c r="RAN7" s="75"/>
      <c r="RBB7" s="75"/>
      <c r="RBP7" s="75"/>
      <c r="RCD7" s="75"/>
      <c r="RCR7" s="75"/>
      <c r="RDF7" s="75"/>
      <c r="RDT7" s="75"/>
      <c r="REH7" s="75"/>
      <c r="REV7" s="75"/>
      <c r="RFJ7" s="75"/>
      <c r="RFX7" s="75"/>
      <c r="RGL7" s="75"/>
      <c r="RGZ7" s="75"/>
      <c r="RHN7" s="75"/>
      <c r="RIB7" s="75"/>
      <c r="RIP7" s="75"/>
      <c r="RJD7" s="75"/>
      <c r="RJR7" s="75"/>
      <c r="RKF7" s="75"/>
      <c r="RKT7" s="75"/>
      <c r="RLH7" s="75"/>
      <c r="RLV7" s="75"/>
      <c r="RMJ7" s="75"/>
      <c r="RMX7" s="75"/>
      <c r="RNL7" s="75"/>
      <c r="RNZ7" s="75"/>
      <c r="RON7" s="75"/>
      <c r="RPB7" s="75"/>
      <c r="RPP7" s="75"/>
      <c r="RQD7" s="75"/>
      <c r="RQR7" s="75"/>
      <c r="RRF7" s="75"/>
      <c r="RRT7" s="75"/>
      <c r="RSH7" s="75"/>
      <c r="RSV7" s="75"/>
      <c r="RTJ7" s="75"/>
      <c r="RTX7" s="75"/>
      <c r="RUL7" s="75"/>
      <c r="RUZ7" s="75"/>
      <c r="RVN7" s="75"/>
      <c r="RWB7" s="75"/>
      <c r="RWP7" s="75"/>
      <c r="RXD7" s="75"/>
      <c r="RXR7" s="75"/>
      <c r="RYF7" s="75"/>
      <c r="RYT7" s="75"/>
      <c r="RZH7" s="75"/>
      <c r="RZV7" s="75"/>
      <c r="SAJ7" s="75"/>
      <c r="SAX7" s="75"/>
      <c r="SBL7" s="75"/>
      <c r="SBZ7" s="75"/>
      <c r="SCN7" s="75"/>
      <c r="SDB7" s="75"/>
      <c r="SDP7" s="75"/>
      <c r="SED7" s="75"/>
      <c r="SER7" s="75"/>
      <c r="SFF7" s="75"/>
      <c r="SFT7" s="75"/>
      <c r="SGH7" s="75"/>
      <c r="SGV7" s="75"/>
      <c r="SHJ7" s="75"/>
      <c r="SHX7" s="75"/>
      <c r="SIL7" s="75"/>
      <c r="SIZ7" s="75"/>
      <c r="SJN7" s="75"/>
      <c r="SKB7" s="75"/>
      <c r="SKP7" s="75"/>
      <c r="SLD7" s="75"/>
      <c r="SLR7" s="75"/>
      <c r="SMF7" s="75"/>
      <c r="SMT7" s="75"/>
      <c r="SNH7" s="75"/>
      <c r="SNV7" s="75"/>
      <c r="SOJ7" s="75"/>
      <c r="SOX7" s="75"/>
      <c r="SPL7" s="75"/>
      <c r="SPZ7" s="75"/>
      <c r="SQN7" s="75"/>
      <c r="SRB7" s="75"/>
      <c r="SRP7" s="75"/>
      <c r="SSD7" s="75"/>
      <c r="SSR7" s="75"/>
      <c r="STF7" s="75"/>
      <c r="STT7" s="75"/>
      <c r="SUH7" s="75"/>
      <c r="SUV7" s="75"/>
      <c r="SVJ7" s="75"/>
      <c r="SVX7" s="75"/>
      <c r="SWL7" s="75"/>
      <c r="SWZ7" s="75"/>
      <c r="SXN7" s="75"/>
      <c r="SYB7" s="75"/>
      <c r="SYP7" s="75"/>
      <c r="SZD7" s="75"/>
      <c r="SZR7" s="75"/>
      <c r="TAF7" s="75"/>
      <c r="TAT7" s="75"/>
      <c r="TBH7" s="75"/>
      <c r="TBV7" s="75"/>
      <c r="TCJ7" s="75"/>
      <c r="TCX7" s="75"/>
      <c r="TDL7" s="75"/>
      <c r="TDZ7" s="75"/>
      <c r="TEN7" s="75"/>
      <c r="TFB7" s="75"/>
      <c r="TFP7" s="75"/>
      <c r="TGD7" s="75"/>
      <c r="TGR7" s="75"/>
      <c r="THF7" s="75"/>
      <c r="THT7" s="75"/>
      <c r="TIH7" s="75"/>
      <c r="TIV7" s="75"/>
      <c r="TJJ7" s="75"/>
      <c r="TJX7" s="75"/>
      <c r="TKL7" s="75"/>
      <c r="TKZ7" s="75"/>
      <c r="TLN7" s="75"/>
      <c r="TMB7" s="75"/>
      <c r="TMP7" s="75"/>
      <c r="TND7" s="75"/>
      <c r="TNR7" s="75"/>
      <c r="TOF7" s="75"/>
      <c r="TOT7" s="75"/>
      <c r="TPH7" s="75"/>
      <c r="TPV7" s="75"/>
      <c r="TQJ7" s="75"/>
      <c r="TQX7" s="75"/>
      <c r="TRL7" s="75"/>
      <c r="TRZ7" s="75"/>
      <c r="TSN7" s="75"/>
      <c r="TTB7" s="75"/>
      <c r="TTP7" s="75"/>
      <c r="TUD7" s="75"/>
      <c r="TUR7" s="75"/>
      <c r="TVF7" s="75"/>
      <c r="TVT7" s="75"/>
      <c r="TWH7" s="75"/>
      <c r="TWV7" s="75"/>
      <c r="TXJ7" s="75"/>
      <c r="TXX7" s="75"/>
      <c r="TYL7" s="75"/>
      <c r="TYZ7" s="75"/>
      <c r="TZN7" s="75"/>
      <c r="UAB7" s="75"/>
      <c r="UAP7" s="75"/>
      <c r="UBD7" s="75"/>
      <c r="UBR7" s="75"/>
      <c r="UCF7" s="75"/>
      <c r="UCT7" s="75"/>
      <c r="UDH7" s="75"/>
      <c r="UDV7" s="75"/>
      <c r="UEJ7" s="75"/>
      <c r="UEX7" s="75"/>
      <c r="UFL7" s="75"/>
      <c r="UFZ7" s="75"/>
      <c r="UGN7" s="75"/>
      <c r="UHB7" s="75"/>
      <c r="UHP7" s="75"/>
      <c r="UID7" s="75"/>
      <c r="UIR7" s="75"/>
      <c r="UJF7" s="75"/>
      <c r="UJT7" s="75"/>
      <c r="UKH7" s="75"/>
      <c r="UKV7" s="75"/>
      <c r="ULJ7" s="75"/>
      <c r="ULX7" s="75"/>
      <c r="UML7" s="75"/>
      <c r="UMZ7" s="75"/>
      <c r="UNN7" s="75"/>
      <c r="UOB7" s="75"/>
      <c r="UOP7" s="75"/>
      <c r="UPD7" s="75"/>
      <c r="UPR7" s="75"/>
      <c r="UQF7" s="75"/>
      <c r="UQT7" s="75"/>
      <c r="URH7" s="75"/>
      <c r="URV7" s="75"/>
      <c r="USJ7" s="75"/>
      <c r="USX7" s="75"/>
      <c r="UTL7" s="75"/>
      <c r="UTZ7" s="75"/>
      <c r="UUN7" s="75"/>
      <c r="UVB7" s="75"/>
      <c r="UVP7" s="75"/>
      <c r="UWD7" s="75"/>
      <c r="UWR7" s="75"/>
      <c r="UXF7" s="75"/>
      <c r="UXT7" s="75"/>
      <c r="UYH7" s="75"/>
      <c r="UYV7" s="75"/>
      <c r="UZJ7" s="75"/>
      <c r="UZX7" s="75"/>
      <c r="VAL7" s="75"/>
      <c r="VAZ7" s="75"/>
      <c r="VBN7" s="75"/>
      <c r="VCB7" s="75"/>
      <c r="VCP7" s="75"/>
      <c r="VDD7" s="75"/>
      <c r="VDR7" s="75"/>
      <c r="VEF7" s="75"/>
      <c r="VET7" s="75"/>
      <c r="VFH7" s="75"/>
      <c r="VFV7" s="75"/>
      <c r="VGJ7" s="75"/>
      <c r="VGX7" s="75"/>
      <c r="VHL7" s="75"/>
      <c r="VHZ7" s="75"/>
      <c r="VIN7" s="75"/>
      <c r="VJB7" s="75"/>
      <c r="VJP7" s="75"/>
      <c r="VKD7" s="75"/>
      <c r="VKR7" s="75"/>
      <c r="VLF7" s="75"/>
      <c r="VLT7" s="75"/>
      <c r="VMH7" s="75"/>
      <c r="VMV7" s="75"/>
      <c r="VNJ7" s="75"/>
      <c r="VNX7" s="75"/>
      <c r="VOL7" s="75"/>
      <c r="VOZ7" s="75"/>
      <c r="VPN7" s="75"/>
      <c r="VQB7" s="75"/>
      <c r="VQP7" s="75"/>
      <c r="VRD7" s="75"/>
      <c r="VRR7" s="75"/>
      <c r="VSF7" s="75"/>
      <c r="VST7" s="75"/>
      <c r="VTH7" s="75"/>
      <c r="VTV7" s="75"/>
      <c r="VUJ7" s="75"/>
      <c r="VUX7" s="75"/>
      <c r="VVL7" s="75"/>
      <c r="VVZ7" s="75"/>
      <c r="VWN7" s="75"/>
      <c r="VXB7" s="75"/>
      <c r="VXP7" s="75"/>
      <c r="VYD7" s="75"/>
      <c r="VYR7" s="75"/>
      <c r="VZF7" s="75"/>
      <c r="VZT7" s="75"/>
      <c r="WAH7" s="75"/>
      <c r="WAV7" s="75"/>
      <c r="WBJ7" s="75"/>
      <c r="WBX7" s="75"/>
      <c r="WCL7" s="75"/>
      <c r="WCZ7" s="75"/>
      <c r="WDN7" s="75"/>
      <c r="WEB7" s="75"/>
      <c r="WEP7" s="75"/>
      <c r="WFD7" s="75"/>
      <c r="WFR7" s="75"/>
      <c r="WGF7" s="75"/>
      <c r="WGT7" s="75"/>
      <c r="WHH7" s="75"/>
      <c r="WHV7" s="75"/>
      <c r="WIJ7" s="75"/>
      <c r="WIX7" s="75"/>
      <c r="WJL7" s="75"/>
      <c r="WJZ7" s="75"/>
      <c r="WKN7" s="75"/>
      <c r="WLB7" s="75"/>
      <c r="WLP7" s="75"/>
      <c r="WMD7" s="75"/>
      <c r="WMR7" s="75"/>
      <c r="WNF7" s="75"/>
      <c r="WNT7" s="75"/>
      <c r="WOH7" s="75"/>
      <c r="WOV7" s="75"/>
      <c r="WPJ7" s="75"/>
      <c r="WPX7" s="75"/>
      <c r="WQL7" s="75"/>
      <c r="WQZ7" s="75"/>
      <c r="WRN7" s="75"/>
      <c r="WSB7" s="75"/>
      <c r="WSP7" s="75"/>
      <c r="WTD7" s="75"/>
      <c r="WTR7" s="75"/>
      <c r="WUF7" s="75"/>
      <c r="WUT7" s="75"/>
      <c r="WVH7" s="75"/>
      <c r="WVV7" s="75"/>
      <c r="WWJ7" s="75"/>
      <c r="WWX7" s="75"/>
      <c r="WXL7" s="75"/>
      <c r="WXZ7" s="75"/>
      <c r="WYN7" s="75"/>
      <c r="WZB7" s="75"/>
      <c r="WZP7" s="75"/>
      <c r="XAD7" s="75"/>
      <c r="XAR7" s="75"/>
      <c r="XBF7" s="75"/>
      <c r="XBT7" s="75"/>
      <c r="XCH7" s="75"/>
      <c r="XCV7" s="75"/>
      <c r="XDJ7" s="75"/>
      <c r="XDX7" s="75"/>
      <c r="XEL7" s="75"/>
      <c r="XEZ7" s="75"/>
    </row>
    <row r="8" spans="1:1022 1036:2044 2058:3066 3080:4088 4102:5110 5124:6132 6146:7168 7182:8190 8204:9212 9226:10234 10248:11256 11270:12278 12292:13300 13314:14336 14350:15358 15372:16380" s="74" customFormat="1" x14ac:dyDescent="0.2">
      <c r="A8" s="43" t="s">
        <v>52</v>
      </c>
      <c r="B8" s="44" t="e">
        <f>SUM(B5:B7)</f>
        <v>#REF!</v>
      </c>
      <c r="C8" s="44" t="e">
        <f t="shared" ref="C8:BE8" si="1">SUM(C5:C7)</f>
        <v>#REF!</v>
      </c>
      <c r="D8" s="44" t="e">
        <f t="shared" si="1"/>
        <v>#REF!</v>
      </c>
      <c r="E8" s="44" t="e">
        <f t="shared" si="1"/>
        <v>#REF!</v>
      </c>
      <c r="F8" s="44" t="e">
        <f t="shared" si="1"/>
        <v>#REF!</v>
      </c>
      <c r="G8" s="44" t="e">
        <f t="shared" si="1"/>
        <v>#REF!</v>
      </c>
      <c r="H8" s="44" t="e">
        <f t="shared" si="1"/>
        <v>#REF!</v>
      </c>
      <c r="I8" s="44" t="e">
        <f t="shared" si="1"/>
        <v>#REF!</v>
      </c>
      <c r="J8" s="44" t="e">
        <f t="shared" si="1"/>
        <v>#REF!</v>
      </c>
      <c r="K8" s="44" t="e">
        <f t="shared" si="1"/>
        <v>#REF!</v>
      </c>
      <c r="L8" s="44" t="e">
        <f t="shared" si="1"/>
        <v>#REF!</v>
      </c>
      <c r="M8" s="44" t="e">
        <f t="shared" si="1"/>
        <v>#REF!</v>
      </c>
      <c r="N8" s="44" t="e">
        <f t="shared" si="1"/>
        <v>#REF!</v>
      </c>
      <c r="O8" s="44" t="e">
        <f t="shared" si="1"/>
        <v>#REF!</v>
      </c>
      <c r="P8" s="44" t="e">
        <f t="shared" si="1"/>
        <v>#REF!</v>
      </c>
      <c r="Q8" s="44" t="e">
        <f t="shared" si="1"/>
        <v>#REF!</v>
      </c>
      <c r="R8" s="44" t="e">
        <f t="shared" si="1"/>
        <v>#REF!</v>
      </c>
      <c r="S8" s="44" t="e">
        <f t="shared" si="1"/>
        <v>#REF!</v>
      </c>
      <c r="T8" s="44" t="e">
        <f t="shared" si="1"/>
        <v>#REF!</v>
      </c>
      <c r="U8" s="44" t="e">
        <f t="shared" si="1"/>
        <v>#REF!</v>
      </c>
      <c r="V8" s="44" t="e">
        <f t="shared" si="1"/>
        <v>#REF!</v>
      </c>
      <c r="W8" s="44" t="e">
        <f t="shared" si="1"/>
        <v>#REF!</v>
      </c>
      <c r="X8" s="44" t="e">
        <f t="shared" si="1"/>
        <v>#REF!</v>
      </c>
      <c r="Y8" s="44">
        <f t="shared" si="1"/>
        <v>6190.4448473240609</v>
      </c>
      <c r="Z8" s="44">
        <f t="shared" si="1"/>
        <v>6316.6788832046395</v>
      </c>
      <c r="AA8" s="44">
        <f t="shared" si="1"/>
        <v>6102.164671816</v>
      </c>
      <c r="AB8" s="44">
        <f t="shared" si="1"/>
        <v>6881.2439734842001</v>
      </c>
      <c r="AC8" s="44">
        <f t="shared" si="1"/>
        <v>7162.8848746953918</v>
      </c>
      <c r="AD8" s="44">
        <f t="shared" si="1"/>
        <v>7523.2310302864353</v>
      </c>
      <c r="AE8" s="44">
        <f t="shared" si="1"/>
        <v>8140.9220056717022</v>
      </c>
      <c r="AF8" s="170">
        <f t="shared" si="1"/>
        <v>8889.5413296720708</v>
      </c>
      <c r="AG8" s="170">
        <f t="shared" si="1"/>
        <v>9382.8812285301356</v>
      </c>
      <c r="AH8" s="170">
        <f t="shared" si="1"/>
        <v>11112.518037033251</v>
      </c>
      <c r="AI8" s="170">
        <f t="shared" si="1"/>
        <v>11314.790179933003</v>
      </c>
      <c r="AJ8" s="170">
        <f t="shared" si="1"/>
        <v>11249.369631392732</v>
      </c>
      <c r="AK8" s="170">
        <f t="shared" si="1"/>
        <v>11862.34558541799</v>
      </c>
      <c r="AL8" s="170">
        <f t="shared" si="1"/>
        <v>12693.554792409224</v>
      </c>
      <c r="AM8" s="170">
        <f t="shared" si="1"/>
        <v>14315.794977257854</v>
      </c>
      <c r="AN8" s="170">
        <f t="shared" si="1"/>
        <v>15357.536345578439</v>
      </c>
      <c r="AO8" s="170">
        <f t="shared" si="1"/>
        <v>15478.148436027479</v>
      </c>
      <c r="AP8" s="170">
        <f t="shared" si="1"/>
        <v>15956.470006471607</v>
      </c>
      <c r="AQ8" s="170">
        <f t="shared" si="1"/>
        <v>16393.986575064333</v>
      </c>
      <c r="AR8" s="170">
        <f t="shared" si="1"/>
        <v>16076.884797089444</v>
      </c>
      <c r="AS8" s="170">
        <f t="shared" si="1"/>
        <v>16825.439401271833</v>
      </c>
      <c r="AT8" s="170">
        <f t="shared" si="1"/>
        <v>17383.890741593234</v>
      </c>
      <c r="AU8" s="170">
        <f t="shared" si="1"/>
        <v>17135.745801036937</v>
      </c>
      <c r="AV8" s="170">
        <f t="shared" si="1"/>
        <v>17054.668823868091</v>
      </c>
      <c r="AW8" s="170">
        <f t="shared" si="1"/>
        <v>17657.267170876548</v>
      </c>
      <c r="AX8" s="170">
        <f t="shared" si="1"/>
        <v>18628.670377526378</v>
      </c>
      <c r="AY8" s="170">
        <f t="shared" si="1"/>
        <v>18999.833879100937</v>
      </c>
      <c r="AZ8" s="170">
        <f t="shared" si="1"/>
        <v>19265.957099477262</v>
      </c>
      <c r="BA8" s="170">
        <f t="shared" si="1"/>
        <v>18912.182970186168</v>
      </c>
      <c r="BB8" s="170">
        <f t="shared" si="1"/>
        <v>19353.624795127453</v>
      </c>
      <c r="BC8" s="170">
        <f t="shared" si="1"/>
        <v>18751.777012154125</v>
      </c>
      <c r="BD8" s="170">
        <f t="shared" si="1"/>
        <v>19205.032965105936</v>
      </c>
      <c r="BE8" s="170">
        <f t="shared" si="1"/>
        <v>19364.417472821286</v>
      </c>
      <c r="BR8" s="75"/>
      <c r="CF8" s="75"/>
      <c r="CT8" s="75"/>
      <c r="DH8" s="75"/>
      <c r="DV8" s="75"/>
      <c r="EJ8" s="75"/>
      <c r="EX8" s="75"/>
      <c r="FL8" s="75"/>
      <c r="FZ8" s="75"/>
      <c r="GN8" s="75"/>
      <c r="HB8" s="75"/>
      <c r="HP8" s="75"/>
      <c r="ID8" s="75"/>
      <c r="IR8" s="75"/>
      <c r="JF8" s="75"/>
      <c r="JT8" s="75"/>
      <c r="KH8" s="75"/>
      <c r="KV8" s="75"/>
      <c r="LJ8" s="75"/>
      <c r="LX8" s="75"/>
      <c r="ML8" s="75"/>
      <c r="MZ8" s="75"/>
      <c r="NN8" s="75"/>
      <c r="OB8" s="75"/>
      <c r="OP8" s="75"/>
      <c r="PD8" s="75"/>
      <c r="PR8" s="75"/>
      <c r="QF8" s="75"/>
      <c r="QT8" s="75"/>
      <c r="RH8" s="75"/>
      <c r="RV8" s="75"/>
      <c r="SJ8" s="75"/>
      <c r="SX8" s="75"/>
      <c r="TL8" s="75"/>
      <c r="TZ8" s="75"/>
      <c r="UN8" s="75"/>
      <c r="VB8" s="75"/>
      <c r="VP8" s="75"/>
      <c r="WD8" s="75"/>
      <c r="WR8" s="75"/>
      <c r="XF8" s="75"/>
      <c r="XT8" s="75"/>
      <c r="YH8" s="75"/>
      <c r="YV8" s="75"/>
      <c r="ZJ8" s="75"/>
      <c r="ZX8" s="75"/>
      <c r="AAL8" s="75"/>
      <c r="AAZ8" s="75"/>
      <c r="ABN8" s="75"/>
      <c r="ACB8" s="75"/>
      <c r="ACP8" s="75"/>
      <c r="ADD8" s="75"/>
      <c r="ADR8" s="75"/>
      <c r="AEF8" s="75"/>
      <c r="AET8" s="75"/>
      <c r="AFH8" s="75"/>
      <c r="AFV8" s="75"/>
      <c r="AGJ8" s="75"/>
      <c r="AGX8" s="75"/>
      <c r="AHL8" s="75"/>
      <c r="AHZ8" s="75"/>
      <c r="AIN8" s="75"/>
      <c r="AJB8" s="75"/>
      <c r="AJP8" s="75"/>
      <c r="AKD8" s="75"/>
      <c r="AKR8" s="75"/>
      <c r="ALF8" s="75"/>
      <c r="ALT8" s="75"/>
      <c r="AMH8" s="75"/>
      <c r="AMV8" s="75"/>
      <c r="ANJ8" s="75"/>
      <c r="ANX8" s="75"/>
      <c r="AOL8" s="75"/>
      <c r="AOZ8" s="75"/>
      <c r="APN8" s="75"/>
      <c r="AQB8" s="75"/>
      <c r="AQP8" s="75"/>
      <c r="ARD8" s="75"/>
      <c r="ARR8" s="75"/>
      <c r="ASF8" s="75"/>
      <c r="AST8" s="75"/>
      <c r="ATH8" s="75"/>
      <c r="ATV8" s="75"/>
      <c r="AUJ8" s="75"/>
      <c r="AUX8" s="75"/>
      <c r="AVL8" s="75"/>
      <c r="AVZ8" s="75"/>
      <c r="AWN8" s="75"/>
      <c r="AXB8" s="75"/>
      <c r="AXP8" s="75"/>
      <c r="AYD8" s="75"/>
      <c r="AYR8" s="75"/>
      <c r="AZF8" s="75"/>
      <c r="AZT8" s="75"/>
      <c r="BAH8" s="75"/>
      <c r="BAV8" s="75"/>
      <c r="BBJ8" s="75"/>
      <c r="BBX8" s="75"/>
      <c r="BCL8" s="75"/>
      <c r="BCZ8" s="75"/>
      <c r="BDN8" s="75"/>
      <c r="BEB8" s="75"/>
      <c r="BEP8" s="75"/>
      <c r="BFD8" s="75"/>
      <c r="BFR8" s="75"/>
      <c r="BGF8" s="75"/>
      <c r="BGT8" s="75"/>
      <c r="BHH8" s="75"/>
      <c r="BHV8" s="75"/>
      <c r="BIJ8" s="75"/>
      <c r="BIX8" s="75"/>
      <c r="BJL8" s="75"/>
      <c r="BJZ8" s="75"/>
      <c r="BKN8" s="75"/>
      <c r="BLB8" s="75"/>
      <c r="BLP8" s="75"/>
      <c r="BMD8" s="75"/>
      <c r="BMR8" s="75"/>
      <c r="BNF8" s="75"/>
      <c r="BNT8" s="75"/>
      <c r="BOH8" s="75"/>
      <c r="BOV8" s="75"/>
      <c r="BPJ8" s="75"/>
      <c r="BPX8" s="75"/>
      <c r="BQL8" s="75"/>
      <c r="BQZ8" s="75"/>
      <c r="BRN8" s="75"/>
      <c r="BSB8" s="75"/>
      <c r="BSP8" s="75"/>
      <c r="BTD8" s="75"/>
      <c r="BTR8" s="75"/>
      <c r="BUF8" s="75"/>
      <c r="BUT8" s="75"/>
      <c r="BVH8" s="75"/>
      <c r="BVV8" s="75"/>
      <c r="BWJ8" s="75"/>
      <c r="BWX8" s="75"/>
      <c r="BXL8" s="75"/>
      <c r="BXZ8" s="75"/>
      <c r="BYN8" s="75"/>
      <c r="BZB8" s="75"/>
      <c r="BZP8" s="75"/>
      <c r="CAD8" s="75"/>
      <c r="CAR8" s="75"/>
      <c r="CBF8" s="75"/>
      <c r="CBT8" s="75"/>
      <c r="CCH8" s="75"/>
      <c r="CCV8" s="75"/>
      <c r="CDJ8" s="75"/>
      <c r="CDX8" s="75"/>
      <c r="CEL8" s="75"/>
      <c r="CEZ8" s="75"/>
      <c r="CFN8" s="75"/>
      <c r="CGB8" s="75"/>
      <c r="CGP8" s="75"/>
      <c r="CHD8" s="75"/>
      <c r="CHR8" s="75"/>
      <c r="CIF8" s="75"/>
      <c r="CIT8" s="75"/>
      <c r="CJH8" s="75"/>
      <c r="CJV8" s="75"/>
      <c r="CKJ8" s="75"/>
      <c r="CKX8" s="75"/>
      <c r="CLL8" s="75"/>
      <c r="CLZ8" s="75"/>
      <c r="CMN8" s="75"/>
      <c r="CNB8" s="75"/>
      <c r="CNP8" s="75"/>
      <c r="COD8" s="75"/>
      <c r="COR8" s="75"/>
      <c r="CPF8" s="75"/>
      <c r="CPT8" s="75"/>
      <c r="CQH8" s="75"/>
      <c r="CQV8" s="75"/>
      <c r="CRJ8" s="75"/>
      <c r="CRX8" s="75"/>
      <c r="CSL8" s="75"/>
      <c r="CSZ8" s="75"/>
      <c r="CTN8" s="75"/>
      <c r="CUB8" s="75"/>
      <c r="CUP8" s="75"/>
      <c r="CVD8" s="75"/>
      <c r="CVR8" s="75"/>
      <c r="CWF8" s="75"/>
      <c r="CWT8" s="75"/>
      <c r="CXH8" s="75"/>
      <c r="CXV8" s="75"/>
      <c r="CYJ8" s="75"/>
      <c r="CYX8" s="75"/>
      <c r="CZL8" s="75"/>
      <c r="CZZ8" s="75"/>
      <c r="DAN8" s="75"/>
      <c r="DBB8" s="75"/>
      <c r="DBP8" s="75"/>
      <c r="DCD8" s="75"/>
      <c r="DCR8" s="75"/>
      <c r="DDF8" s="75"/>
      <c r="DDT8" s="75"/>
      <c r="DEH8" s="75"/>
      <c r="DEV8" s="75"/>
      <c r="DFJ8" s="75"/>
      <c r="DFX8" s="75"/>
      <c r="DGL8" s="75"/>
      <c r="DGZ8" s="75"/>
      <c r="DHN8" s="75"/>
      <c r="DIB8" s="75"/>
      <c r="DIP8" s="75"/>
      <c r="DJD8" s="75"/>
      <c r="DJR8" s="75"/>
      <c r="DKF8" s="75"/>
      <c r="DKT8" s="75"/>
      <c r="DLH8" s="75"/>
      <c r="DLV8" s="75"/>
      <c r="DMJ8" s="75"/>
      <c r="DMX8" s="75"/>
      <c r="DNL8" s="75"/>
      <c r="DNZ8" s="75"/>
      <c r="DON8" s="75"/>
      <c r="DPB8" s="75"/>
      <c r="DPP8" s="75"/>
      <c r="DQD8" s="75"/>
      <c r="DQR8" s="75"/>
      <c r="DRF8" s="75"/>
      <c r="DRT8" s="75"/>
      <c r="DSH8" s="75"/>
      <c r="DSV8" s="75"/>
      <c r="DTJ8" s="75"/>
      <c r="DTX8" s="75"/>
      <c r="DUL8" s="75"/>
      <c r="DUZ8" s="75"/>
      <c r="DVN8" s="75"/>
      <c r="DWB8" s="75"/>
      <c r="DWP8" s="75"/>
      <c r="DXD8" s="75"/>
      <c r="DXR8" s="75"/>
      <c r="DYF8" s="75"/>
      <c r="DYT8" s="75"/>
      <c r="DZH8" s="75"/>
      <c r="DZV8" s="75"/>
      <c r="EAJ8" s="75"/>
      <c r="EAX8" s="75"/>
      <c r="EBL8" s="75"/>
      <c r="EBZ8" s="75"/>
      <c r="ECN8" s="75"/>
      <c r="EDB8" s="75"/>
      <c r="EDP8" s="75"/>
      <c r="EED8" s="75"/>
      <c r="EER8" s="75"/>
      <c r="EFF8" s="75"/>
      <c r="EFT8" s="75"/>
      <c r="EGH8" s="75"/>
      <c r="EGV8" s="75"/>
      <c r="EHJ8" s="75"/>
      <c r="EHX8" s="75"/>
      <c r="EIL8" s="75"/>
      <c r="EIZ8" s="75"/>
      <c r="EJN8" s="75"/>
      <c r="EKB8" s="75"/>
      <c r="EKP8" s="75"/>
      <c r="ELD8" s="75"/>
      <c r="ELR8" s="75"/>
      <c r="EMF8" s="75"/>
      <c r="EMT8" s="75"/>
      <c r="ENH8" s="75"/>
      <c r="ENV8" s="75"/>
      <c r="EOJ8" s="75"/>
      <c r="EOX8" s="75"/>
      <c r="EPL8" s="75"/>
      <c r="EPZ8" s="75"/>
      <c r="EQN8" s="75"/>
      <c r="ERB8" s="75"/>
      <c r="ERP8" s="75"/>
      <c r="ESD8" s="75"/>
      <c r="ESR8" s="75"/>
      <c r="ETF8" s="75"/>
      <c r="ETT8" s="75"/>
      <c r="EUH8" s="75"/>
      <c r="EUV8" s="75"/>
      <c r="EVJ8" s="75"/>
      <c r="EVX8" s="75"/>
      <c r="EWL8" s="75"/>
      <c r="EWZ8" s="75"/>
      <c r="EXN8" s="75"/>
      <c r="EYB8" s="75"/>
      <c r="EYP8" s="75"/>
      <c r="EZD8" s="75"/>
      <c r="EZR8" s="75"/>
      <c r="FAF8" s="75"/>
      <c r="FAT8" s="75"/>
      <c r="FBH8" s="75"/>
      <c r="FBV8" s="75"/>
      <c r="FCJ8" s="75"/>
      <c r="FCX8" s="75"/>
      <c r="FDL8" s="75"/>
      <c r="FDZ8" s="75"/>
      <c r="FEN8" s="75"/>
      <c r="FFB8" s="75"/>
      <c r="FFP8" s="75"/>
      <c r="FGD8" s="75"/>
      <c r="FGR8" s="75"/>
      <c r="FHF8" s="75"/>
      <c r="FHT8" s="75"/>
      <c r="FIH8" s="75"/>
      <c r="FIV8" s="75"/>
      <c r="FJJ8" s="75"/>
      <c r="FJX8" s="75"/>
      <c r="FKL8" s="75"/>
      <c r="FKZ8" s="75"/>
      <c r="FLN8" s="75"/>
      <c r="FMB8" s="75"/>
      <c r="FMP8" s="75"/>
      <c r="FND8" s="75"/>
      <c r="FNR8" s="75"/>
      <c r="FOF8" s="75"/>
      <c r="FOT8" s="75"/>
      <c r="FPH8" s="75"/>
      <c r="FPV8" s="75"/>
      <c r="FQJ8" s="75"/>
      <c r="FQX8" s="75"/>
      <c r="FRL8" s="75"/>
      <c r="FRZ8" s="75"/>
      <c r="FSN8" s="75"/>
      <c r="FTB8" s="75"/>
      <c r="FTP8" s="75"/>
      <c r="FUD8" s="75"/>
      <c r="FUR8" s="75"/>
      <c r="FVF8" s="75"/>
      <c r="FVT8" s="75"/>
      <c r="FWH8" s="75"/>
      <c r="FWV8" s="75"/>
      <c r="FXJ8" s="75"/>
      <c r="FXX8" s="75"/>
      <c r="FYL8" s="75"/>
      <c r="FYZ8" s="75"/>
      <c r="FZN8" s="75"/>
      <c r="GAB8" s="75"/>
      <c r="GAP8" s="75"/>
      <c r="GBD8" s="75"/>
      <c r="GBR8" s="75"/>
      <c r="GCF8" s="75"/>
      <c r="GCT8" s="75"/>
      <c r="GDH8" s="75"/>
      <c r="GDV8" s="75"/>
      <c r="GEJ8" s="75"/>
      <c r="GEX8" s="75"/>
      <c r="GFL8" s="75"/>
      <c r="GFZ8" s="75"/>
      <c r="GGN8" s="75"/>
      <c r="GHB8" s="75"/>
      <c r="GHP8" s="75"/>
      <c r="GID8" s="75"/>
      <c r="GIR8" s="75"/>
      <c r="GJF8" s="75"/>
      <c r="GJT8" s="75"/>
      <c r="GKH8" s="75"/>
      <c r="GKV8" s="75"/>
      <c r="GLJ8" s="75"/>
      <c r="GLX8" s="75"/>
      <c r="GML8" s="75"/>
      <c r="GMZ8" s="75"/>
      <c r="GNN8" s="75"/>
      <c r="GOB8" s="75"/>
      <c r="GOP8" s="75"/>
      <c r="GPD8" s="75"/>
      <c r="GPR8" s="75"/>
      <c r="GQF8" s="75"/>
      <c r="GQT8" s="75"/>
      <c r="GRH8" s="75"/>
      <c r="GRV8" s="75"/>
      <c r="GSJ8" s="75"/>
      <c r="GSX8" s="75"/>
      <c r="GTL8" s="75"/>
      <c r="GTZ8" s="75"/>
      <c r="GUN8" s="75"/>
      <c r="GVB8" s="75"/>
      <c r="GVP8" s="75"/>
      <c r="GWD8" s="75"/>
      <c r="GWR8" s="75"/>
      <c r="GXF8" s="75"/>
      <c r="GXT8" s="75"/>
      <c r="GYH8" s="75"/>
      <c r="GYV8" s="75"/>
      <c r="GZJ8" s="75"/>
      <c r="GZX8" s="75"/>
      <c r="HAL8" s="75"/>
      <c r="HAZ8" s="75"/>
      <c r="HBN8" s="75"/>
      <c r="HCB8" s="75"/>
      <c r="HCP8" s="75"/>
      <c r="HDD8" s="75"/>
      <c r="HDR8" s="75"/>
      <c r="HEF8" s="75"/>
      <c r="HET8" s="75"/>
      <c r="HFH8" s="75"/>
      <c r="HFV8" s="75"/>
      <c r="HGJ8" s="75"/>
      <c r="HGX8" s="75"/>
      <c r="HHL8" s="75"/>
      <c r="HHZ8" s="75"/>
      <c r="HIN8" s="75"/>
      <c r="HJB8" s="75"/>
      <c r="HJP8" s="75"/>
      <c r="HKD8" s="75"/>
      <c r="HKR8" s="75"/>
      <c r="HLF8" s="75"/>
      <c r="HLT8" s="75"/>
      <c r="HMH8" s="75"/>
      <c r="HMV8" s="75"/>
      <c r="HNJ8" s="75"/>
      <c r="HNX8" s="75"/>
      <c r="HOL8" s="75"/>
      <c r="HOZ8" s="75"/>
      <c r="HPN8" s="75"/>
      <c r="HQB8" s="75"/>
      <c r="HQP8" s="75"/>
      <c r="HRD8" s="75"/>
      <c r="HRR8" s="75"/>
      <c r="HSF8" s="75"/>
      <c r="HST8" s="75"/>
      <c r="HTH8" s="75"/>
      <c r="HTV8" s="75"/>
      <c r="HUJ8" s="75"/>
      <c r="HUX8" s="75"/>
      <c r="HVL8" s="75"/>
      <c r="HVZ8" s="75"/>
      <c r="HWN8" s="75"/>
      <c r="HXB8" s="75"/>
      <c r="HXP8" s="75"/>
      <c r="HYD8" s="75"/>
      <c r="HYR8" s="75"/>
      <c r="HZF8" s="75"/>
      <c r="HZT8" s="75"/>
      <c r="IAH8" s="75"/>
      <c r="IAV8" s="75"/>
      <c r="IBJ8" s="75"/>
      <c r="IBX8" s="75"/>
      <c r="ICL8" s="75"/>
      <c r="ICZ8" s="75"/>
      <c r="IDN8" s="75"/>
      <c r="IEB8" s="75"/>
      <c r="IEP8" s="75"/>
      <c r="IFD8" s="75"/>
      <c r="IFR8" s="75"/>
      <c r="IGF8" s="75"/>
      <c r="IGT8" s="75"/>
      <c r="IHH8" s="75"/>
      <c r="IHV8" s="75"/>
      <c r="IIJ8" s="75"/>
      <c r="IIX8" s="75"/>
      <c r="IJL8" s="75"/>
      <c r="IJZ8" s="75"/>
      <c r="IKN8" s="75"/>
      <c r="ILB8" s="75"/>
      <c r="ILP8" s="75"/>
      <c r="IMD8" s="75"/>
      <c r="IMR8" s="75"/>
      <c r="INF8" s="75"/>
      <c r="INT8" s="75"/>
      <c r="IOH8" s="75"/>
      <c r="IOV8" s="75"/>
      <c r="IPJ8" s="75"/>
      <c r="IPX8" s="75"/>
      <c r="IQL8" s="75"/>
      <c r="IQZ8" s="75"/>
      <c r="IRN8" s="75"/>
      <c r="ISB8" s="75"/>
      <c r="ISP8" s="75"/>
      <c r="ITD8" s="75"/>
      <c r="ITR8" s="75"/>
      <c r="IUF8" s="75"/>
      <c r="IUT8" s="75"/>
      <c r="IVH8" s="75"/>
      <c r="IVV8" s="75"/>
      <c r="IWJ8" s="75"/>
      <c r="IWX8" s="75"/>
      <c r="IXL8" s="75"/>
      <c r="IXZ8" s="75"/>
      <c r="IYN8" s="75"/>
      <c r="IZB8" s="75"/>
      <c r="IZP8" s="75"/>
      <c r="JAD8" s="75"/>
      <c r="JAR8" s="75"/>
      <c r="JBF8" s="75"/>
      <c r="JBT8" s="75"/>
      <c r="JCH8" s="75"/>
      <c r="JCV8" s="75"/>
      <c r="JDJ8" s="75"/>
      <c r="JDX8" s="75"/>
      <c r="JEL8" s="75"/>
      <c r="JEZ8" s="75"/>
      <c r="JFN8" s="75"/>
      <c r="JGB8" s="75"/>
      <c r="JGP8" s="75"/>
      <c r="JHD8" s="75"/>
      <c r="JHR8" s="75"/>
      <c r="JIF8" s="75"/>
      <c r="JIT8" s="75"/>
      <c r="JJH8" s="75"/>
      <c r="JJV8" s="75"/>
      <c r="JKJ8" s="75"/>
      <c r="JKX8" s="75"/>
      <c r="JLL8" s="75"/>
      <c r="JLZ8" s="75"/>
      <c r="JMN8" s="75"/>
      <c r="JNB8" s="75"/>
      <c r="JNP8" s="75"/>
      <c r="JOD8" s="75"/>
      <c r="JOR8" s="75"/>
      <c r="JPF8" s="75"/>
      <c r="JPT8" s="75"/>
      <c r="JQH8" s="75"/>
      <c r="JQV8" s="75"/>
      <c r="JRJ8" s="75"/>
      <c r="JRX8" s="75"/>
      <c r="JSL8" s="75"/>
      <c r="JSZ8" s="75"/>
      <c r="JTN8" s="75"/>
      <c r="JUB8" s="75"/>
      <c r="JUP8" s="75"/>
      <c r="JVD8" s="75"/>
      <c r="JVR8" s="75"/>
      <c r="JWF8" s="75"/>
      <c r="JWT8" s="75"/>
      <c r="JXH8" s="75"/>
      <c r="JXV8" s="75"/>
      <c r="JYJ8" s="75"/>
      <c r="JYX8" s="75"/>
      <c r="JZL8" s="75"/>
      <c r="JZZ8" s="75"/>
      <c r="KAN8" s="75"/>
      <c r="KBB8" s="75"/>
      <c r="KBP8" s="75"/>
      <c r="KCD8" s="75"/>
      <c r="KCR8" s="75"/>
      <c r="KDF8" s="75"/>
      <c r="KDT8" s="75"/>
      <c r="KEH8" s="75"/>
      <c r="KEV8" s="75"/>
      <c r="KFJ8" s="75"/>
      <c r="KFX8" s="75"/>
      <c r="KGL8" s="75"/>
      <c r="KGZ8" s="75"/>
      <c r="KHN8" s="75"/>
      <c r="KIB8" s="75"/>
      <c r="KIP8" s="75"/>
      <c r="KJD8" s="75"/>
      <c r="KJR8" s="75"/>
      <c r="KKF8" s="75"/>
      <c r="KKT8" s="75"/>
      <c r="KLH8" s="75"/>
      <c r="KLV8" s="75"/>
      <c r="KMJ8" s="75"/>
      <c r="KMX8" s="75"/>
      <c r="KNL8" s="75"/>
      <c r="KNZ8" s="75"/>
      <c r="KON8" s="75"/>
      <c r="KPB8" s="75"/>
      <c r="KPP8" s="75"/>
      <c r="KQD8" s="75"/>
      <c r="KQR8" s="75"/>
      <c r="KRF8" s="75"/>
      <c r="KRT8" s="75"/>
      <c r="KSH8" s="75"/>
      <c r="KSV8" s="75"/>
      <c r="KTJ8" s="75"/>
      <c r="KTX8" s="75"/>
      <c r="KUL8" s="75"/>
      <c r="KUZ8" s="75"/>
      <c r="KVN8" s="75"/>
      <c r="KWB8" s="75"/>
      <c r="KWP8" s="75"/>
      <c r="KXD8" s="75"/>
      <c r="KXR8" s="75"/>
      <c r="KYF8" s="75"/>
      <c r="KYT8" s="75"/>
      <c r="KZH8" s="75"/>
      <c r="KZV8" s="75"/>
      <c r="LAJ8" s="75"/>
      <c r="LAX8" s="75"/>
      <c r="LBL8" s="75"/>
      <c r="LBZ8" s="75"/>
      <c r="LCN8" s="75"/>
      <c r="LDB8" s="75"/>
      <c r="LDP8" s="75"/>
      <c r="LED8" s="75"/>
      <c r="LER8" s="75"/>
      <c r="LFF8" s="75"/>
      <c r="LFT8" s="75"/>
      <c r="LGH8" s="75"/>
      <c r="LGV8" s="75"/>
      <c r="LHJ8" s="75"/>
      <c r="LHX8" s="75"/>
      <c r="LIL8" s="75"/>
      <c r="LIZ8" s="75"/>
      <c r="LJN8" s="75"/>
      <c r="LKB8" s="75"/>
      <c r="LKP8" s="75"/>
      <c r="LLD8" s="75"/>
      <c r="LLR8" s="75"/>
      <c r="LMF8" s="75"/>
      <c r="LMT8" s="75"/>
      <c r="LNH8" s="75"/>
      <c r="LNV8" s="75"/>
      <c r="LOJ8" s="75"/>
      <c r="LOX8" s="75"/>
      <c r="LPL8" s="75"/>
      <c r="LPZ8" s="75"/>
      <c r="LQN8" s="75"/>
      <c r="LRB8" s="75"/>
      <c r="LRP8" s="75"/>
      <c r="LSD8" s="75"/>
      <c r="LSR8" s="75"/>
      <c r="LTF8" s="75"/>
      <c r="LTT8" s="75"/>
      <c r="LUH8" s="75"/>
      <c r="LUV8" s="75"/>
      <c r="LVJ8" s="75"/>
      <c r="LVX8" s="75"/>
      <c r="LWL8" s="75"/>
      <c r="LWZ8" s="75"/>
      <c r="LXN8" s="75"/>
      <c r="LYB8" s="75"/>
      <c r="LYP8" s="75"/>
      <c r="LZD8" s="75"/>
      <c r="LZR8" s="75"/>
      <c r="MAF8" s="75"/>
      <c r="MAT8" s="75"/>
      <c r="MBH8" s="75"/>
      <c r="MBV8" s="75"/>
      <c r="MCJ8" s="75"/>
      <c r="MCX8" s="75"/>
      <c r="MDL8" s="75"/>
      <c r="MDZ8" s="75"/>
      <c r="MEN8" s="75"/>
      <c r="MFB8" s="75"/>
      <c r="MFP8" s="75"/>
      <c r="MGD8" s="75"/>
      <c r="MGR8" s="75"/>
      <c r="MHF8" s="75"/>
      <c r="MHT8" s="75"/>
      <c r="MIH8" s="75"/>
      <c r="MIV8" s="75"/>
      <c r="MJJ8" s="75"/>
      <c r="MJX8" s="75"/>
      <c r="MKL8" s="75"/>
      <c r="MKZ8" s="75"/>
      <c r="MLN8" s="75"/>
      <c r="MMB8" s="75"/>
      <c r="MMP8" s="75"/>
      <c r="MND8" s="75"/>
      <c r="MNR8" s="75"/>
      <c r="MOF8" s="75"/>
      <c r="MOT8" s="75"/>
      <c r="MPH8" s="75"/>
      <c r="MPV8" s="75"/>
      <c r="MQJ8" s="75"/>
      <c r="MQX8" s="75"/>
      <c r="MRL8" s="75"/>
      <c r="MRZ8" s="75"/>
      <c r="MSN8" s="75"/>
      <c r="MTB8" s="75"/>
      <c r="MTP8" s="75"/>
      <c r="MUD8" s="75"/>
      <c r="MUR8" s="75"/>
      <c r="MVF8" s="75"/>
      <c r="MVT8" s="75"/>
      <c r="MWH8" s="75"/>
      <c r="MWV8" s="75"/>
      <c r="MXJ8" s="75"/>
      <c r="MXX8" s="75"/>
      <c r="MYL8" s="75"/>
      <c r="MYZ8" s="75"/>
      <c r="MZN8" s="75"/>
      <c r="NAB8" s="75"/>
      <c r="NAP8" s="75"/>
      <c r="NBD8" s="75"/>
      <c r="NBR8" s="75"/>
      <c r="NCF8" s="75"/>
      <c r="NCT8" s="75"/>
      <c r="NDH8" s="75"/>
      <c r="NDV8" s="75"/>
      <c r="NEJ8" s="75"/>
      <c r="NEX8" s="75"/>
      <c r="NFL8" s="75"/>
      <c r="NFZ8" s="75"/>
      <c r="NGN8" s="75"/>
      <c r="NHB8" s="75"/>
      <c r="NHP8" s="75"/>
      <c r="NID8" s="75"/>
      <c r="NIR8" s="75"/>
      <c r="NJF8" s="75"/>
      <c r="NJT8" s="75"/>
      <c r="NKH8" s="75"/>
      <c r="NKV8" s="75"/>
      <c r="NLJ8" s="75"/>
      <c r="NLX8" s="75"/>
      <c r="NML8" s="75"/>
      <c r="NMZ8" s="75"/>
      <c r="NNN8" s="75"/>
      <c r="NOB8" s="75"/>
      <c r="NOP8" s="75"/>
      <c r="NPD8" s="75"/>
      <c r="NPR8" s="75"/>
      <c r="NQF8" s="75"/>
      <c r="NQT8" s="75"/>
      <c r="NRH8" s="75"/>
      <c r="NRV8" s="75"/>
      <c r="NSJ8" s="75"/>
      <c r="NSX8" s="75"/>
      <c r="NTL8" s="75"/>
      <c r="NTZ8" s="75"/>
      <c r="NUN8" s="75"/>
      <c r="NVB8" s="75"/>
      <c r="NVP8" s="75"/>
      <c r="NWD8" s="75"/>
      <c r="NWR8" s="75"/>
      <c r="NXF8" s="75"/>
      <c r="NXT8" s="75"/>
      <c r="NYH8" s="75"/>
      <c r="NYV8" s="75"/>
      <c r="NZJ8" s="75"/>
      <c r="NZX8" s="75"/>
      <c r="OAL8" s="75"/>
      <c r="OAZ8" s="75"/>
      <c r="OBN8" s="75"/>
      <c r="OCB8" s="75"/>
      <c r="OCP8" s="75"/>
      <c r="ODD8" s="75"/>
      <c r="ODR8" s="75"/>
      <c r="OEF8" s="75"/>
      <c r="OET8" s="75"/>
      <c r="OFH8" s="75"/>
      <c r="OFV8" s="75"/>
      <c r="OGJ8" s="75"/>
      <c r="OGX8" s="75"/>
      <c r="OHL8" s="75"/>
      <c r="OHZ8" s="75"/>
      <c r="OIN8" s="75"/>
      <c r="OJB8" s="75"/>
      <c r="OJP8" s="75"/>
      <c r="OKD8" s="75"/>
      <c r="OKR8" s="75"/>
      <c r="OLF8" s="75"/>
      <c r="OLT8" s="75"/>
      <c r="OMH8" s="75"/>
      <c r="OMV8" s="75"/>
      <c r="ONJ8" s="75"/>
      <c r="ONX8" s="75"/>
      <c r="OOL8" s="75"/>
      <c r="OOZ8" s="75"/>
      <c r="OPN8" s="75"/>
      <c r="OQB8" s="75"/>
      <c r="OQP8" s="75"/>
      <c r="ORD8" s="75"/>
      <c r="ORR8" s="75"/>
      <c r="OSF8" s="75"/>
      <c r="OST8" s="75"/>
      <c r="OTH8" s="75"/>
      <c r="OTV8" s="75"/>
      <c r="OUJ8" s="75"/>
      <c r="OUX8" s="75"/>
      <c r="OVL8" s="75"/>
      <c r="OVZ8" s="75"/>
      <c r="OWN8" s="75"/>
      <c r="OXB8" s="75"/>
      <c r="OXP8" s="75"/>
      <c r="OYD8" s="75"/>
      <c r="OYR8" s="75"/>
      <c r="OZF8" s="75"/>
      <c r="OZT8" s="75"/>
      <c r="PAH8" s="75"/>
      <c r="PAV8" s="75"/>
      <c r="PBJ8" s="75"/>
      <c r="PBX8" s="75"/>
      <c r="PCL8" s="75"/>
      <c r="PCZ8" s="75"/>
      <c r="PDN8" s="75"/>
      <c r="PEB8" s="75"/>
      <c r="PEP8" s="75"/>
      <c r="PFD8" s="75"/>
      <c r="PFR8" s="75"/>
      <c r="PGF8" s="75"/>
      <c r="PGT8" s="75"/>
      <c r="PHH8" s="75"/>
      <c r="PHV8" s="75"/>
      <c r="PIJ8" s="75"/>
      <c r="PIX8" s="75"/>
      <c r="PJL8" s="75"/>
      <c r="PJZ8" s="75"/>
      <c r="PKN8" s="75"/>
      <c r="PLB8" s="75"/>
      <c r="PLP8" s="75"/>
      <c r="PMD8" s="75"/>
      <c r="PMR8" s="75"/>
      <c r="PNF8" s="75"/>
      <c r="PNT8" s="75"/>
      <c r="POH8" s="75"/>
      <c r="POV8" s="75"/>
      <c r="PPJ8" s="75"/>
      <c r="PPX8" s="75"/>
      <c r="PQL8" s="75"/>
      <c r="PQZ8" s="75"/>
      <c r="PRN8" s="75"/>
      <c r="PSB8" s="75"/>
      <c r="PSP8" s="75"/>
      <c r="PTD8" s="75"/>
      <c r="PTR8" s="75"/>
      <c r="PUF8" s="75"/>
      <c r="PUT8" s="75"/>
      <c r="PVH8" s="75"/>
      <c r="PVV8" s="75"/>
      <c r="PWJ8" s="75"/>
      <c r="PWX8" s="75"/>
      <c r="PXL8" s="75"/>
      <c r="PXZ8" s="75"/>
      <c r="PYN8" s="75"/>
      <c r="PZB8" s="75"/>
      <c r="PZP8" s="75"/>
      <c r="QAD8" s="75"/>
      <c r="QAR8" s="75"/>
      <c r="QBF8" s="75"/>
      <c r="QBT8" s="75"/>
      <c r="QCH8" s="75"/>
      <c r="QCV8" s="75"/>
      <c r="QDJ8" s="75"/>
      <c r="QDX8" s="75"/>
      <c r="QEL8" s="75"/>
      <c r="QEZ8" s="75"/>
      <c r="QFN8" s="75"/>
      <c r="QGB8" s="75"/>
      <c r="QGP8" s="75"/>
      <c r="QHD8" s="75"/>
      <c r="QHR8" s="75"/>
      <c r="QIF8" s="75"/>
      <c r="QIT8" s="75"/>
      <c r="QJH8" s="75"/>
      <c r="QJV8" s="75"/>
      <c r="QKJ8" s="75"/>
      <c r="QKX8" s="75"/>
      <c r="QLL8" s="75"/>
      <c r="QLZ8" s="75"/>
      <c r="QMN8" s="75"/>
      <c r="QNB8" s="75"/>
      <c r="QNP8" s="75"/>
      <c r="QOD8" s="75"/>
      <c r="QOR8" s="75"/>
      <c r="QPF8" s="75"/>
      <c r="QPT8" s="75"/>
      <c r="QQH8" s="75"/>
      <c r="QQV8" s="75"/>
      <c r="QRJ8" s="75"/>
      <c r="QRX8" s="75"/>
      <c r="QSL8" s="75"/>
      <c r="QSZ8" s="75"/>
      <c r="QTN8" s="75"/>
      <c r="QUB8" s="75"/>
      <c r="QUP8" s="75"/>
      <c r="QVD8" s="75"/>
      <c r="QVR8" s="75"/>
      <c r="QWF8" s="75"/>
      <c r="QWT8" s="75"/>
      <c r="QXH8" s="75"/>
      <c r="QXV8" s="75"/>
      <c r="QYJ8" s="75"/>
      <c r="QYX8" s="75"/>
      <c r="QZL8" s="75"/>
      <c r="QZZ8" s="75"/>
      <c r="RAN8" s="75"/>
      <c r="RBB8" s="75"/>
      <c r="RBP8" s="75"/>
      <c r="RCD8" s="75"/>
      <c r="RCR8" s="75"/>
      <c r="RDF8" s="75"/>
      <c r="RDT8" s="75"/>
      <c r="REH8" s="75"/>
      <c r="REV8" s="75"/>
      <c r="RFJ8" s="75"/>
      <c r="RFX8" s="75"/>
      <c r="RGL8" s="75"/>
      <c r="RGZ8" s="75"/>
      <c r="RHN8" s="75"/>
      <c r="RIB8" s="75"/>
      <c r="RIP8" s="75"/>
      <c r="RJD8" s="75"/>
      <c r="RJR8" s="75"/>
      <c r="RKF8" s="75"/>
      <c r="RKT8" s="75"/>
      <c r="RLH8" s="75"/>
      <c r="RLV8" s="75"/>
      <c r="RMJ8" s="75"/>
      <c r="RMX8" s="75"/>
      <c r="RNL8" s="75"/>
      <c r="RNZ8" s="75"/>
      <c r="RON8" s="75"/>
      <c r="RPB8" s="75"/>
      <c r="RPP8" s="75"/>
      <c r="RQD8" s="75"/>
      <c r="RQR8" s="75"/>
      <c r="RRF8" s="75"/>
      <c r="RRT8" s="75"/>
      <c r="RSH8" s="75"/>
      <c r="RSV8" s="75"/>
      <c r="RTJ8" s="75"/>
      <c r="RTX8" s="75"/>
      <c r="RUL8" s="75"/>
      <c r="RUZ8" s="75"/>
      <c r="RVN8" s="75"/>
      <c r="RWB8" s="75"/>
      <c r="RWP8" s="75"/>
      <c r="RXD8" s="75"/>
      <c r="RXR8" s="75"/>
      <c r="RYF8" s="75"/>
      <c r="RYT8" s="75"/>
      <c r="RZH8" s="75"/>
      <c r="RZV8" s="75"/>
      <c r="SAJ8" s="75"/>
      <c r="SAX8" s="75"/>
      <c r="SBL8" s="75"/>
      <c r="SBZ8" s="75"/>
      <c r="SCN8" s="75"/>
      <c r="SDB8" s="75"/>
      <c r="SDP8" s="75"/>
      <c r="SED8" s="75"/>
      <c r="SER8" s="75"/>
      <c r="SFF8" s="75"/>
      <c r="SFT8" s="75"/>
      <c r="SGH8" s="75"/>
      <c r="SGV8" s="75"/>
      <c r="SHJ8" s="75"/>
      <c r="SHX8" s="75"/>
      <c r="SIL8" s="75"/>
      <c r="SIZ8" s="75"/>
      <c r="SJN8" s="75"/>
      <c r="SKB8" s="75"/>
      <c r="SKP8" s="75"/>
      <c r="SLD8" s="75"/>
      <c r="SLR8" s="75"/>
      <c r="SMF8" s="75"/>
      <c r="SMT8" s="75"/>
      <c r="SNH8" s="75"/>
      <c r="SNV8" s="75"/>
      <c r="SOJ8" s="75"/>
      <c r="SOX8" s="75"/>
      <c r="SPL8" s="75"/>
      <c r="SPZ8" s="75"/>
      <c r="SQN8" s="75"/>
      <c r="SRB8" s="75"/>
      <c r="SRP8" s="75"/>
      <c r="SSD8" s="75"/>
      <c r="SSR8" s="75"/>
      <c r="STF8" s="75"/>
      <c r="STT8" s="75"/>
      <c r="SUH8" s="75"/>
      <c r="SUV8" s="75"/>
      <c r="SVJ8" s="75"/>
      <c r="SVX8" s="75"/>
      <c r="SWL8" s="75"/>
      <c r="SWZ8" s="75"/>
      <c r="SXN8" s="75"/>
      <c r="SYB8" s="75"/>
      <c r="SYP8" s="75"/>
      <c r="SZD8" s="75"/>
      <c r="SZR8" s="75"/>
      <c r="TAF8" s="75"/>
      <c r="TAT8" s="75"/>
      <c r="TBH8" s="75"/>
      <c r="TBV8" s="75"/>
      <c r="TCJ8" s="75"/>
      <c r="TCX8" s="75"/>
      <c r="TDL8" s="75"/>
      <c r="TDZ8" s="75"/>
      <c r="TEN8" s="75"/>
      <c r="TFB8" s="75"/>
      <c r="TFP8" s="75"/>
      <c r="TGD8" s="75"/>
      <c r="TGR8" s="75"/>
      <c r="THF8" s="75"/>
      <c r="THT8" s="75"/>
      <c r="TIH8" s="75"/>
      <c r="TIV8" s="75"/>
      <c r="TJJ8" s="75"/>
      <c r="TJX8" s="75"/>
      <c r="TKL8" s="75"/>
      <c r="TKZ8" s="75"/>
      <c r="TLN8" s="75"/>
      <c r="TMB8" s="75"/>
      <c r="TMP8" s="75"/>
      <c r="TND8" s="75"/>
      <c r="TNR8" s="75"/>
      <c r="TOF8" s="75"/>
      <c r="TOT8" s="75"/>
      <c r="TPH8" s="75"/>
      <c r="TPV8" s="75"/>
      <c r="TQJ8" s="75"/>
      <c r="TQX8" s="75"/>
      <c r="TRL8" s="75"/>
      <c r="TRZ8" s="75"/>
      <c r="TSN8" s="75"/>
      <c r="TTB8" s="75"/>
      <c r="TTP8" s="75"/>
      <c r="TUD8" s="75"/>
      <c r="TUR8" s="75"/>
      <c r="TVF8" s="75"/>
      <c r="TVT8" s="75"/>
      <c r="TWH8" s="75"/>
      <c r="TWV8" s="75"/>
      <c r="TXJ8" s="75"/>
      <c r="TXX8" s="75"/>
      <c r="TYL8" s="75"/>
      <c r="TYZ8" s="75"/>
      <c r="TZN8" s="75"/>
      <c r="UAB8" s="75"/>
      <c r="UAP8" s="75"/>
      <c r="UBD8" s="75"/>
      <c r="UBR8" s="75"/>
      <c r="UCF8" s="75"/>
      <c r="UCT8" s="75"/>
      <c r="UDH8" s="75"/>
      <c r="UDV8" s="75"/>
      <c r="UEJ8" s="75"/>
      <c r="UEX8" s="75"/>
      <c r="UFL8" s="75"/>
      <c r="UFZ8" s="75"/>
      <c r="UGN8" s="75"/>
      <c r="UHB8" s="75"/>
      <c r="UHP8" s="75"/>
      <c r="UID8" s="75"/>
      <c r="UIR8" s="75"/>
      <c r="UJF8" s="75"/>
      <c r="UJT8" s="75"/>
      <c r="UKH8" s="75"/>
      <c r="UKV8" s="75"/>
      <c r="ULJ8" s="75"/>
      <c r="ULX8" s="75"/>
      <c r="UML8" s="75"/>
      <c r="UMZ8" s="75"/>
      <c r="UNN8" s="75"/>
      <c r="UOB8" s="75"/>
      <c r="UOP8" s="75"/>
      <c r="UPD8" s="75"/>
      <c r="UPR8" s="75"/>
      <c r="UQF8" s="75"/>
      <c r="UQT8" s="75"/>
      <c r="URH8" s="75"/>
      <c r="URV8" s="75"/>
      <c r="USJ8" s="75"/>
      <c r="USX8" s="75"/>
      <c r="UTL8" s="75"/>
      <c r="UTZ8" s="75"/>
      <c r="UUN8" s="75"/>
      <c r="UVB8" s="75"/>
      <c r="UVP8" s="75"/>
      <c r="UWD8" s="75"/>
      <c r="UWR8" s="75"/>
      <c r="UXF8" s="75"/>
      <c r="UXT8" s="75"/>
      <c r="UYH8" s="75"/>
      <c r="UYV8" s="75"/>
      <c r="UZJ8" s="75"/>
      <c r="UZX8" s="75"/>
      <c r="VAL8" s="75"/>
      <c r="VAZ8" s="75"/>
      <c r="VBN8" s="75"/>
      <c r="VCB8" s="75"/>
      <c r="VCP8" s="75"/>
      <c r="VDD8" s="75"/>
      <c r="VDR8" s="75"/>
      <c r="VEF8" s="75"/>
      <c r="VET8" s="75"/>
      <c r="VFH8" s="75"/>
      <c r="VFV8" s="75"/>
      <c r="VGJ8" s="75"/>
      <c r="VGX8" s="75"/>
      <c r="VHL8" s="75"/>
      <c r="VHZ8" s="75"/>
      <c r="VIN8" s="75"/>
      <c r="VJB8" s="75"/>
      <c r="VJP8" s="75"/>
      <c r="VKD8" s="75"/>
      <c r="VKR8" s="75"/>
      <c r="VLF8" s="75"/>
      <c r="VLT8" s="75"/>
      <c r="VMH8" s="75"/>
      <c r="VMV8" s="75"/>
      <c r="VNJ8" s="75"/>
      <c r="VNX8" s="75"/>
      <c r="VOL8" s="75"/>
      <c r="VOZ8" s="75"/>
      <c r="VPN8" s="75"/>
      <c r="VQB8" s="75"/>
      <c r="VQP8" s="75"/>
      <c r="VRD8" s="75"/>
      <c r="VRR8" s="75"/>
      <c r="VSF8" s="75"/>
      <c r="VST8" s="75"/>
      <c r="VTH8" s="75"/>
      <c r="VTV8" s="75"/>
      <c r="VUJ8" s="75"/>
      <c r="VUX8" s="75"/>
      <c r="VVL8" s="75"/>
      <c r="VVZ8" s="75"/>
      <c r="VWN8" s="75"/>
      <c r="VXB8" s="75"/>
      <c r="VXP8" s="75"/>
      <c r="VYD8" s="75"/>
      <c r="VYR8" s="75"/>
      <c r="VZF8" s="75"/>
      <c r="VZT8" s="75"/>
      <c r="WAH8" s="75"/>
      <c r="WAV8" s="75"/>
      <c r="WBJ8" s="75"/>
      <c r="WBX8" s="75"/>
      <c r="WCL8" s="75"/>
      <c r="WCZ8" s="75"/>
      <c r="WDN8" s="75"/>
      <c r="WEB8" s="75"/>
      <c r="WEP8" s="75"/>
      <c r="WFD8" s="75"/>
      <c r="WFR8" s="75"/>
      <c r="WGF8" s="75"/>
      <c r="WGT8" s="75"/>
      <c r="WHH8" s="75"/>
      <c r="WHV8" s="75"/>
      <c r="WIJ8" s="75"/>
      <c r="WIX8" s="75"/>
      <c r="WJL8" s="75"/>
      <c r="WJZ8" s="75"/>
      <c r="WKN8" s="75"/>
      <c r="WLB8" s="75"/>
      <c r="WLP8" s="75"/>
      <c r="WMD8" s="75"/>
      <c r="WMR8" s="75"/>
      <c r="WNF8" s="75"/>
      <c r="WNT8" s="75"/>
      <c r="WOH8" s="75"/>
      <c r="WOV8" s="75"/>
      <c r="WPJ8" s="75"/>
      <c r="WPX8" s="75"/>
      <c r="WQL8" s="75"/>
      <c r="WQZ8" s="75"/>
      <c r="WRN8" s="75"/>
      <c r="WSB8" s="75"/>
      <c r="WSP8" s="75"/>
      <c r="WTD8" s="75"/>
      <c r="WTR8" s="75"/>
      <c r="WUF8" s="75"/>
      <c r="WUT8" s="75"/>
      <c r="WVH8" s="75"/>
      <c r="WVV8" s="75"/>
      <c r="WWJ8" s="75"/>
      <c r="WWX8" s="75"/>
      <c r="WXL8" s="75"/>
      <c r="WXZ8" s="75"/>
      <c r="WYN8" s="75"/>
      <c r="WZB8" s="75"/>
      <c r="WZP8" s="75"/>
      <c r="XAD8" s="75"/>
      <c r="XAR8" s="75"/>
      <c r="XBF8" s="75"/>
      <c r="XBT8" s="75"/>
      <c r="XCH8" s="75"/>
      <c r="XCV8" s="75"/>
      <c r="XDJ8" s="75"/>
      <c r="XDX8" s="75"/>
      <c r="XEL8" s="75"/>
      <c r="XEZ8" s="75"/>
    </row>
    <row r="9" spans="1:1022 1036:2044 2058:3066 3080:4088 4102:5110 5124:6132 6146:7168 7182:8190 8204:9212 9226:10234 10248:11256 11270:12278 12292:13300 13314:14336 14350:15358 15372:16380" s="74" customFormat="1" x14ac:dyDescent="0.2">
      <c r="A9" s="43" t="s">
        <v>53</v>
      </c>
      <c r="B9" s="44" t="e">
        <f>B15-B14</f>
        <v>#REF!</v>
      </c>
      <c r="C9" s="44" t="e">
        <f t="shared" ref="C9:BE9" si="2">C15-C14</f>
        <v>#REF!</v>
      </c>
      <c r="D9" s="44" t="e">
        <f t="shared" si="2"/>
        <v>#REF!</v>
      </c>
      <c r="E9" s="44" t="e">
        <f t="shared" si="2"/>
        <v>#REF!</v>
      </c>
      <c r="F9" s="44" t="e">
        <f t="shared" si="2"/>
        <v>#REF!</v>
      </c>
      <c r="G9" s="44" t="e">
        <f t="shared" si="2"/>
        <v>#REF!</v>
      </c>
      <c r="H9" s="44" t="e">
        <f t="shared" si="2"/>
        <v>#REF!</v>
      </c>
      <c r="I9" s="44" t="e">
        <f t="shared" si="2"/>
        <v>#REF!</v>
      </c>
      <c r="J9" s="44" t="e">
        <f t="shared" si="2"/>
        <v>#REF!</v>
      </c>
      <c r="K9" s="44" t="e">
        <f t="shared" si="2"/>
        <v>#REF!</v>
      </c>
      <c r="L9" s="44" t="e">
        <f t="shared" si="2"/>
        <v>#REF!</v>
      </c>
      <c r="M9" s="44" t="e">
        <f t="shared" si="2"/>
        <v>#REF!</v>
      </c>
      <c r="N9" s="44" t="e">
        <f t="shared" si="2"/>
        <v>#REF!</v>
      </c>
      <c r="O9" s="44" t="e">
        <f t="shared" si="2"/>
        <v>#REF!</v>
      </c>
      <c r="P9" s="44" t="e">
        <f t="shared" si="2"/>
        <v>#REF!</v>
      </c>
      <c r="Q9" s="44" t="e">
        <f t="shared" si="2"/>
        <v>#REF!</v>
      </c>
      <c r="R9" s="44" t="e">
        <f t="shared" si="2"/>
        <v>#REF!</v>
      </c>
      <c r="S9" s="44" t="e">
        <f t="shared" si="2"/>
        <v>#REF!</v>
      </c>
      <c r="T9" s="44" t="e">
        <f t="shared" si="2"/>
        <v>#REF!</v>
      </c>
      <c r="U9" s="44" t="e">
        <f t="shared" si="2"/>
        <v>#REF!</v>
      </c>
      <c r="V9" s="44" t="e">
        <f t="shared" si="2"/>
        <v>#REF!</v>
      </c>
      <c r="W9" s="44" t="e">
        <f t="shared" si="2"/>
        <v>#REF!</v>
      </c>
      <c r="X9" s="44" t="e">
        <f t="shared" si="2"/>
        <v>#REF!</v>
      </c>
      <c r="Y9" s="44">
        <f t="shared" si="2"/>
        <v>4939.7793253098616</v>
      </c>
      <c r="Z9" s="44">
        <f t="shared" si="2"/>
        <v>5083.8908199054204</v>
      </c>
      <c r="AA9" s="44">
        <f t="shared" si="2"/>
        <v>4838.90088904002</v>
      </c>
      <c r="AB9" s="44">
        <f t="shared" si="2"/>
        <v>5741.2480431451204</v>
      </c>
      <c r="AC9" s="44">
        <f t="shared" si="2"/>
        <v>5818.8232814184375</v>
      </c>
      <c r="AD9" s="44">
        <f t="shared" si="2"/>
        <v>6687.7490908673262</v>
      </c>
      <c r="AE9" s="44">
        <f t="shared" si="2"/>
        <v>7351.5128617713544</v>
      </c>
      <c r="AF9" s="170">
        <f t="shared" si="2"/>
        <v>8691.8896252713184</v>
      </c>
      <c r="AG9" s="170">
        <f t="shared" si="2"/>
        <v>9027.6597032106656</v>
      </c>
      <c r="AH9" s="170">
        <f t="shared" si="2"/>
        <v>10793.810158339598</v>
      </c>
      <c r="AI9" s="170">
        <f t="shared" si="2"/>
        <v>11015.911219351761</v>
      </c>
      <c r="AJ9" s="170">
        <f t="shared" si="2"/>
        <v>10945.227463506206</v>
      </c>
      <c r="AK9" s="170">
        <f t="shared" si="2"/>
        <v>11478.539236186125</v>
      </c>
      <c r="AL9" s="170">
        <f t="shared" si="2"/>
        <v>12430.028551714066</v>
      </c>
      <c r="AM9" s="170">
        <f t="shared" si="2"/>
        <v>14047.266334692971</v>
      </c>
      <c r="AN9" s="170">
        <f t="shared" si="2"/>
        <v>15032.443599843933</v>
      </c>
      <c r="AO9" s="170">
        <f t="shared" si="2"/>
        <v>15104.581620802712</v>
      </c>
      <c r="AP9" s="170">
        <f t="shared" si="2"/>
        <v>15627.096335472721</v>
      </c>
      <c r="AQ9" s="170">
        <f t="shared" si="2"/>
        <v>15990.413636900299</v>
      </c>
      <c r="AR9" s="170">
        <f t="shared" si="2"/>
        <v>15608.523568394256</v>
      </c>
      <c r="AS9" s="170">
        <f t="shared" si="2"/>
        <v>16292.397091654255</v>
      </c>
      <c r="AT9" s="170">
        <f t="shared" si="2"/>
        <v>16790.072483898246</v>
      </c>
      <c r="AU9" s="170">
        <f t="shared" si="2"/>
        <v>16476.957461141345</v>
      </c>
      <c r="AV9" s="170">
        <f t="shared" si="2"/>
        <v>16325.510899981455</v>
      </c>
      <c r="AW9" s="170">
        <f t="shared" si="2"/>
        <v>16862.791557622844</v>
      </c>
      <c r="AX9" s="170">
        <f t="shared" si="2"/>
        <v>17764.753704124989</v>
      </c>
      <c r="AY9" s="170">
        <f t="shared" si="2"/>
        <v>18071.613771724948</v>
      </c>
      <c r="AZ9" s="170">
        <f t="shared" si="2"/>
        <v>18269.841636270237</v>
      </c>
      <c r="BA9" s="170">
        <f t="shared" si="2"/>
        <v>17844.384509118601</v>
      </c>
      <c r="BB9" s="170">
        <f t="shared" si="2"/>
        <v>18252.216989270564</v>
      </c>
      <c r="BC9" s="170">
        <f t="shared" si="2"/>
        <v>17577.653052786718</v>
      </c>
      <c r="BD9" s="170">
        <f t="shared" si="2"/>
        <v>17946.210897432094</v>
      </c>
      <c r="BE9" s="170">
        <f t="shared" si="2"/>
        <v>18036.853951976143</v>
      </c>
      <c r="BR9" s="75"/>
      <c r="CF9" s="75"/>
      <c r="CT9" s="75"/>
      <c r="DH9" s="75"/>
      <c r="DV9" s="75"/>
      <c r="EJ9" s="75"/>
      <c r="EX9" s="75"/>
      <c r="FL9" s="75"/>
      <c r="FZ9" s="75"/>
      <c r="GN9" s="75"/>
      <c r="HB9" s="75"/>
      <c r="HP9" s="75"/>
      <c r="ID9" s="75"/>
      <c r="IR9" s="75"/>
      <c r="JF9" s="75"/>
      <c r="JT9" s="75"/>
      <c r="KH9" s="75"/>
      <c r="KV9" s="75"/>
      <c r="LJ9" s="75"/>
      <c r="LX9" s="75"/>
      <c r="ML9" s="75"/>
      <c r="MZ9" s="75"/>
      <c r="NN9" s="75"/>
      <c r="OB9" s="75"/>
      <c r="OP9" s="75"/>
      <c r="PD9" s="75"/>
      <c r="PR9" s="75"/>
      <c r="QF9" s="75"/>
      <c r="QT9" s="75"/>
      <c r="RH9" s="75"/>
      <c r="RV9" s="75"/>
      <c r="SJ9" s="75"/>
      <c r="SX9" s="75"/>
      <c r="TL9" s="75"/>
      <c r="TZ9" s="75"/>
      <c r="UN9" s="75"/>
      <c r="VB9" s="75"/>
      <c r="VP9" s="75"/>
      <c r="WD9" s="75"/>
      <c r="WR9" s="75"/>
      <c r="XF9" s="75"/>
      <c r="XT9" s="75"/>
      <c r="YH9" s="75"/>
      <c r="YV9" s="75"/>
      <c r="ZJ9" s="75"/>
      <c r="ZX9" s="75"/>
      <c r="AAL9" s="75"/>
      <c r="AAZ9" s="75"/>
      <c r="ABN9" s="75"/>
      <c r="ACB9" s="75"/>
      <c r="ACP9" s="75"/>
      <c r="ADD9" s="75"/>
      <c r="ADR9" s="75"/>
      <c r="AEF9" s="75"/>
      <c r="AET9" s="75"/>
      <c r="AFH9" s="75"/>
      <c r="AFV9" s="75"/>
      <c r="AGJ9" s="75"/>
      <c r="AGX9" s="75"/>
      <c r="AHL9" s="75"/>
      <c r="AHZ9" s="75"/>
      <c r="AIN9" s="75"/>
      <c r="AJB9" s="75"/>
      <c r="AJP9" s="75"/>
      <c r="AKD9" s="75"/>
      <c r="AKR9" s="75"/>
      <c r="ALF9" s="75"/>
      <c r="ALT9" s="75"/>
      <c r="AMH9" s="75"/>
      <c r="AMV9" s="75"/>
      <c r="ANJ9" s="75"/>
      <c r="ANX9" s="75"/>
      <c r="AOL9" s="75"/>
      <c r="AOZ9" s="75"/>
      <c r="APN9" s="75"/>
      <c r="AQB9" s="75"/>
      <c r="AQP9" s="75"/>
      <c r="ARD9" s="75"/>
      <c r="ARR9" s="75"/>
      <c r="ASF9" s="75"/>
      <c r="AST9" s="75"/>
      <c r="ATH9" s="75"/>
      <c r="ATV9" s="75"/>
      <c r="AUJ9" s="75"/>
      <c r="AUX9" s="75"/>
      <c r="AVL9" s="75"/>
      <c r="AVZ9" s="75"/>
      <c r="AWN9" s="75"/>
      <c r="AXB9" s="75"/>
      <c r="AXP9" s="75"/>
      <c r="AYD9" s="75"/>
      <c r="AYR9" s="75"/>
      <c r="AZF9" s="75"/>
      <c r="AZT9" s="75"/>
      <c r="BAH9" s="75"/>
      <c r="BAV9" s="75"/>
      <c r="BBJ9" s="75"/>
      <c r="BBX9" s="75"/>
      <c r="BCL9" s="75"/>
      <c r="BCZ9" s="75"/>
      <c r="BDN9" s="75"/>
      <c r="BEB9" s="75"/>
      <c r="BEP9" s="75"/>
      <c r="BFD9" s="75"/>
      <c r="BFR9" s="75"/>
      <c r="BGF9" s="75"/>
      <c r="BGT9" s="75"/>
      <c r="BHH9" s="75"/>
      <c r="BHV9" s="75"/>
      <c r="BIJ9" s="75"/>
      <c r="BIX9" s="75"/>
      <c r="BJL9" s="75"/>
      <c r="BJZ9" s="75"/>
      <c r="BKN9" s="75"/>
      <c r="BLB9" s="75"/>
      <c r="BLP9" s="75"/>
      <c r="BMD9" s="75"/>
      <c r="BMR9" s="75"/>
      <c r="BNF9" s="75"/>
      <c r="BNT9" s="75"/>
      <c r="BOH9" s="75"/>
      <c r="BOV9" s="75"/>
      <c r="BPJ9" s="75"/>
      <c r="BPX9" s="75"/>
      <c r="BQL9" s="75"/>
      <c r="BQZ9" s="75"/>
      <c r="BRN9" s="75"/>
      <c r="BSB9" s="75"/>
      <c r="BSP9" s="75"/>
      <c r="BTD9" s="75"/>
      <c r="BTR9" s="75"/>
      <c r="BUF9" s="75"/>
      <c r="BUT9" s="75"/>
      <c r="BVH9" s="75"/>
      <c r="BVV9" s="75"/>
      <c r="BWJ9" s="75"/>
      <c r="BWX9" s="75"/>
      <c r="BXL9" s="75"/>
      <c r="BXZ9" s="75"/>
      <c r="BYN9" s="75"/>
      <c r="BZB9" s="75"/>
      <c r="BZP9" s="75"/>
      <c r="CAD9" s="75"/>
      <c r="CAR9" s="75"/>
      <c r="CBF9" s="75"/>
      <c r="CBT9" s="75"/>
      <c r="CCH9" s="75"/>
      <c r="CCV9" s="75"/>
      <c r="CDJ9" s="75"/>
      <c r="CDX9" s="75"/>
      <c r="CEL9" s="75"/>
      <c r="CEZ9" s="75"/>
      <c r="CFN9" s="75"/>
      <c r="CGB9" s="75"/>
      <c r="CGP9" s="75"/>
      <c r="CHD9" s="75"/>
      <c r="CHR9" s="75"/>
      <c r="CIF9" s="75"/>
      <c r="CIT9" s="75"/>
      <c r="CJH9" s="75"/>
      <c r="CJV9" s="75"/>
      <c r="CKJ9" s="75"/>
      <c r="CKX9" s="75"/>
      <c r="CLL9" s="75"/>
      <c r="CLZ9" s="75"/>
      <c r="CMN9" s="75"/>
      <c r="CNB9" s="75"/>
      <c r="CNP9" s="75"/>
      <c r="COD9" s="75"/>
      <c r="COR9" s="75"/>
      <c r="CPF9" s="75"/>
      <c r="CPT9" s="75"/>
      <c r="CQH9" s="75"/>
      <c r="CQV9" s="75"/>
      <c r="CRJ9" s="75"/>
      <c r="CRX9" s="75"/>
      <c r="CSL9" s="75"/>
      <c r="CSZ9" s="75"/>
      <c r="CTN9" s="75"/>
      <c r="CUB9" s="75"/>
      <c r="CUP9" s="75"/>
      <c r="CVD9" s="75"/>
      <c r="CVR9" s="75"/>
      <c r="CWF9" s="75"/>
      <c r="CWT9" s="75"/>
      <c r="CXH9" s="75"/>
      <c r="CXV9" s="75"/>
      <c r="CYJ9" s="75"/>
      <c r="CYX9" s="75"/>
      <c r="CZL9" s="75"/>
      <c r="CZZ9" s="75"/>
      <c r="DAN9" s="75"/>
      <c r="DBB9" s="75"/>
      <c r="DBP9" s="75"/>
      <c r="DCD9" s="75"/>
      <c r="DCR9" s="75"/>
      <c r="DDF9" s="75"/>
      <c r="DDT9" s="75"/>
      <c r="DEH9" s="75"/>
      <c r="DEV9" s="75"/>
      <c r="DFJ9" s="75"/>
      <c r="DFX9" s="75"/>
      <c r="DGL9" s="75"/>
      <c r="DGZ9" s="75"/>
      <c r="DHN9" s="75"/>
      <c r="DIB9" s="75"/>
      <c r="DIP9" s="75"/>
      <c r="DJD9" s="75"/>
      <c r="DJR9" s="75"/>
      <c r="DKF9" s="75"/>
      <c r="DKT9" s="75"/>
      <c r="DLH9" s="75"/>
      <c r="DLV9" s="75"/>
      <c r="DMJ9" s="75"/>
      <c r="DMX9" s="75"/>
      <c r="DNL9" s="75"/>
      <c r="DNZ9" s="75"/>
      <c r="DON9" s="75"/>
      <c r="DPB9" s="75"/>
      <c r="DPP9" s="75"/>
      <c r="DQD9" s="75"/>
      <c r="DQR9" s="75"/>
      <c r="DRF9" s="75"/>
      <c r="DRT9" s="75"/>
      <c r="DSH9" s="75"/>
      <c r="DSV9" s="75"/>
      <c r="DTJ9" s="75"/>
      <c r="DTX9" s="75"/>
      <c r="DUL9" s="75"/>
      <c r="DUZ9" s="75"/>
      <c r="DVN9" s="75"/>
      <c r="DWB9" s="75"/>
      <c r="DWP9" s="75"/>
      <c r="DXD9" s="75"/>
      <c r="DXR9" s="75"/>
      <c r="DYF9" s="75"/>
      <c r="DYT9" s="75"/>
      <c r="DZH9" s="75"/>
      <c r="DZV9" s="75"/>
      <c r="EAJ9" s="75"/>
      <c r="EAX9" s="75"/>
      <c r="EBL9" s="75"/>
      <c r="EBZ9" s="75"/>
      <c r="ECN9" s="75"/>
      <c r="EDB9" s="75"/>
      <c r="EDP9" s="75"/>
      <c r="EED9" s="75"/>
      <c r="EER9" s="75"/>
      <c r="EFF9" s="75"/>
      <c r="EFT9" s="75"/>
      <c r="EGH9" s="75"/>
      <c r="EGV9" s="75"/>
      <c r="EHJ9" s="75"/>
      <c r="EHX9" s="75"/>
      <c r="EIL9" s="75"/>
      <c r="EIZ9" s="75"/>
      <c r="EJN9" s="75"/>
      <c r="EKB9" s="75"/>
      <c r="EKP9" s="75"/>
      <c r="ELD9" s="75"/>
      <c r="ELR9" s="75"/>
      <c r="EMF9" s="75"/>
      <c r="EMT9" s="75"/>
      <c r="ENH9" s="75"/>
      <c r="ENV9" s="75"/>
      <c r="EOJ9" s="75"/>
      <c r="EOX9" s="75"/>
      <c r="EPL9" s="75"/>
      <c r="EPZ9" s="75"/>
      <c r="EQN9" s="75"/>
      <c r="ERB9" s="75"/>
      <c r="ERP9" s="75"/>
      <c r="ESD9" s="75"/>
      <c r="ESR9" s="75"/>
      <c r="ETF9" s="75"/>
      <c r="ETT9" s="75"/>
      <c r="EUH9" s="75"/>
      <c r="EUV9" s="75"/>
      <c r="EVJ9" s="75"/>
      <c r="EVX9" s="75"/>
      <c r="EWL9" s="75"/>
      <c r="EWZ9" s="75"/>
      <c r="EXN9" s="75"/>
      <c r="EYB9" s="75"/>
      <c r="EYP9" s="75"/>
      <c r="EZD9" s="75"/>
      <c r="EZR9" s="75"/>
      <c r="FAF9" s="75"/>
      <c r="FAT9" s="75"/>
      <c r="FBH9" s="75"/>
      <c r="FBV9" s="75"/>
      <c r="FCJ9" s="75"/>
      <c r="FCX9" s="75"/>
      <c r="FDL9" s="75"/>
      <c r="FDZ9" s="75"/>
      <c r="FEN9" s="75"/>
      <c r="FFB9" s="75"/>
      <c r="FFP9" s="75"/>
      <c r="FGD9" s="75"/>
      <c r="FGR9" s="75"/>
      <c r="FHF9" s="75"/>
      <c r="FHT9" s="75"/>
      <c r="FIH9" s="75"/>
      <c r="FIV9" s="75"/>
      <c r="FJJ9" s="75"/>
      <c r="FJX9" s="75"/>
      <c r="FKL9" s="75"/>
      <c r="FKZ9" s="75"/>
      <c r="FLN9" s="75"/>
      <c r="FMB9" s="75"/>
      <c r="FMP9" s="75"/>
      <c r="FND9" s="75"/>
      <c r="FNR9" s="75"/>
      <c r="FOF9" s="75"/>
      <c r="FOT9" s="75"/>
      <c r="FPH9" s="75"/>
      <c r="FPV9" s="75"/>
      <c r="FQJ9" s="75"/>
      <c r="FQX9" s="75"/>
      <c r="FRL9" s="75"/>
      <c r="FRZ9" s="75"/>
      <c r="FSN9" s="75"/>
      <c r="FTB9" s="75"/>
      <c r="FTP9" s="75"/>
      <c r="FUD9" s="75"/>
      <c r="FUR9" s="75"/>
      <c r="FVF9" s="75"/>
      <c r="FVT9" s="75"/>
      <c r="FWH9" s="75"/>
      <c r="FWV9" s="75"/>
      <c r="FXJ9" s="75"/>
      <c r="FXX9" s="75"/>
      <c r="FYL9" s="75"/>
      <c r="FYZ9" s="75"/>
      <c r="FZN9" s="75"/>
      <c r="GAB9" s="75"/>
      <c r="GAP9" s="75"/>
      <c r="GBD9" s="75"/>
      <c r="GBR9" s="75"/>
      <c r="GCF9" s="75"/>
      <c r="GCT9" s="75"/>
      <c r="GDH9" s="75"/>
      <c r="GDV9" s="75"/>
      <c r="GEJ9" s="75"/>
      <c r="GEX9" s="75"/>
      <c r="GFL9" s="75"/>
      <c r="GFZ9" s="75"/>
      <c r="GGN9" s="75"/>
      <c r="GHB9" s="75"/>
      <c r="GHP9" s="75"/>
      <c r="GID9" s="75"/>
      <c r="GIR9" s="75"/>
      <c r="GJF9" s="75"/>
      <c r="GJT9" s="75"/>
      <c r="GKH9" s="75"/>
      <c r="GKV9" s="75"/>
      <c r="GLJ9" s="75"/>
      <c r="GLX9" s="75"/>
      <c r="GML9" s="75"/>
      <c r="GMZ9" s="75"/>
      <c r="GNN9" s="75"/>
      <c r="GOB9" s="75"/>
      <c r="GOP9" s="75"/>
      <c r="GPD9" s="75"/>
      <c r="GPR9" s="75"/>
      <c r="GQF9" s="75"/>
      <c r="GQT9" s="75"/>
      <c r="GRH9" s="75"/>
      <c r="GRV9" s="75"/>
      <c r="GSJ9" s="75"/>
      <c r="GSX9" s="75"/>
      <c r="GTL9" s="75"/>
      <c r="GTZ9" s="75"/>
      <c r="GUN9" s="75"/>
      <c r="GVB9" s="75"/>
      <c r="GVP9" s="75"/>
      <c r="GWD9" s="75"/>
      <c r="GWR9" s="75"/>
      <c r="GXF9" s="75"/>
      <c r="GXT9" s="75"/>
      <c r="GYH9" s="75"/>
      <c r="GYV9" s="75"/>
      <c r="GZJ9" s="75"/>
      <c r="GZX9" s="75"/>
      <c r="HAL9" s="75"/>
      <c r="HAZ9" s="75"/>
      <c r="HBN9" s="75"/>
      <c r="HCB9" s="75"/>
      <c r="HCP9" s="75"/>
      <c r="HDD9" s="75"/>
      <c r="HDR9" s="75"/>
      <c r="HEF9" s="75"/>
      <c r="HET9" s="75"/>
      <c r="HFH9" s="75"/>
      <c r="HFV9" s="75"/>
      <c r="HGJ9" s="75"/>
      <c r="HGX9" s="75"/>
      <c r="HHL9" s="75"/>
      <c r="HHZ9" s="75"/>
      <c r="HIN9" s="75"/>
      <c r="HJB9" s="75"/>
      <c r="HJP9" s="75"/>
      <c r="HKD9" s="75"/>
      <c r="HKR9" s="75"/>
      <c r="HLF9" s="75"/>
      <c r="HLT9" s="75"/>
      <c r="HMH9" s="75"/>
      <c r="HMV9" s="75"/>
      <c r="HNJ9" s="75"/>
      <c r="HNX9" s="75"/>
      <c r="HOL9" s="75"/>
      <c r="HOZ9" s="75"/>
      <c r="HPN9" s="75"/>
      <c r="HQB9" s="75"/>
      <c r="HQP9" s="75"/>
      <c r="HRD9" s="75"/>
      <c r="HRR9" s="75"/>
      <c r="HSF9" s="75"/>
      <c r="HST9" s="75"/>
      <c r="HTH9" s="75"/>
      <c r="HTV9" s="75"/>
      <c r="HUJ9" s="75"/>
      <c r="HUX9" s="75"/>
      <c r="HVL9" s="75"/>
      <c r="HVZ9" s="75"/>
      <c r="HWN9" s="75"/>
      <c r="HXB9" s="75"/>
      <c r="HXP9" s="75"/>
      <c r="HYD9" s="75"/>
      <c r="HYR9" s="75"/>
      <c r="HZF9" s="75"/>
      <c r="HZT9" s="75"/>
      <c r="IAH9" s="75"/>
      <c r="IAV9" s="75"/>
      <c r="IBJ9" s="75"/>
      <c r="IBX9" s="75"/>
      <c r="ICL9" s="75"/>
      <c r="ICZ9" s="75"/>
      <c r="IDN9" s="75"/>
      <c r="IEB9" s="75"/>
      <c r="IEP9" s="75"/>
      <c r="IFD9" s="75"/>
      <c r="IFR9" s="75"/>
      <c r="IGF9" s="75"/>
      <c r="IGT9" s="75"/>
      <c r="IHH9" s="75"/>
      <c r="IHV9" s="75"/>
      <c r="IIJ9" s="75"/>
      <c r="IIX9" s="75"/>
      <c r="IJL9" s="75"/>
      <c r="IJZ9" s="75"/>
      <c r="IKN9" s="75"/>
      <c r="ILB9" s="75"/>
      <c r="ILP9" s="75"/>
      <c r="IMD9" s="75"/>
      <c r="IMR9" s="75"/>
      <c r="INF9" s="75"/>
      <c r="INT9" s="75"/>
      <c r="IOH9" s="75"/>
      <c r="IOV9" s="75"/>
      <c r="IPJ9" s="75"/>
      <c r="IPX9" s="75"/>
      <c r="IQL9" s="75"/>
      <c r="IQZ9" s="75"/>
      <c r="IRN9" s="75"/>
      <c r="ISB9" s="75"/>
      <c r="ISP9" s="75"/>
      <c r="ITD9" s="75"/>
      <c r="ITR9" s="75"/>
      <c r="IUF9" s="75"/>
      <c r="IUT9" s="75"/>
      <c r="IVH9" s="75"/>
      <c r="IVV9" s="75"/>
      <c r="IWJ9" s="75"/>
      <c r="IWX9" s="75"/>
      <c r="IXL9" s="75"/>
      <c r="IXZ9" s="75"/>
      <c r="IYN9" s="75"/>
      <c r="IZB9" s="75"/>
      <c r="IZP9" s="75"/>
      <c r="JAD9" s="75"/>
      <c r="JAR9" s="75"/>
      <c r="JBF9" s="75"/>
      <c r="JBT9" s="75"/>
      <c r="JCH9" s="75"/>
      <c r="JCV9" s="75"/>
      <c r="JDJ9" s="75"/>
      <c r="JDX9" s="75"/>
      <c r="JEL9" s="75"/>
      <c r="JEZ9" s="75"/>
      <c r="JFN9" s="75"/>
      <c r="JGB9" s="75"/>
      <c r="JGP9" s="75"/>
      <c r="JHD9" s="75"/>
      <c r="JHR9" s="75"/>
      <c r="JIF9" s="75"/>
      <c r="JIT9" s="75"/>
      <c r="JJH9" s="75"/>
      <c r="JJV9" s="75"/>
      <c r="JKJ9" s="75"/>
      <c r="JKX9" s="75"/>
      <c r="JLL9" s="75"/>
      <c r="JLZ9" s="75"/>
      <c r="JMN9" s="75"/>
      <c r="JNB9" s="75"/>
      <c r="JNP9" s="75"/>
      <c r="JOD9" s="75"/>
      <c r="JOR9" s="75"/>
      <c r="JPF9" s="75"/>
      <c r="JPT9" s="75"/>
      <c r="JQH9" s="75"/>
      <c r="JQV9" s="75"/>
      <c r="JRJ9" s="75"/>
      <c r="JRX9" s="75"/>
      <c r="JSL9" s="75"/>
      <c r="JSZ9" s="75"/>
      <c r="JTN9" s="75"/>
      <c r="JUB9" s="75"/>
      <c r="JUP9" s="75"/>
      <c r="JVD9" s="75"/>
      <c r="JVR9" s="75"/>
      <c r="JWF9" s="75"/>
      <c r="JWT9" s="75"/>
      <c r="JXH9" s="75"/>
      <c r="JXV9" s="75"/>
      <c r="JYJ9" s="75"/>
      <c r="JYX9" s="75"/>
      <c r="JZL9" s="75"/>
      <c r="JZZ9" s="75"/>
      <c r="KAN9" s="75"/>
      <c r="KBB9" s="75"/>
      <c r="KBP9" s="75"/>
      <c r="KCD9" s="75"/>
      <c r="KCR9" s="75"/>
      <c r="KDF9" s="75"/>
      <c r="KDT9" s="75"/>
      <c r="KEH9" s="75"/>
      <c r="KEV9" s="75"/>
      <c r="KFJ9" s="75"/>
      <c r="KFX9" s="75"/>
      <c r="KGL9" s="75"/>
      <c r="KGZ9" s="75"/>
      <c r="KHN9" s="75"/>
      <c r="KIB9" s="75"/>
      <c r="KIP9" s="75"/>
      <c r="KJD9" s="75"/>
      <c r="KJR9" s="75"/>
      <c r="KKF9" s="75"/>
      <c r="KKT9" s="75"/>
      <c r="KLH9" s="75"/>
      <c r="KLV9" s="75"/>
      <c r="KMJ9" s="75"/>
      <c r="KMX9" s="75"/>
      <c r="KNL9" s="75"/>
      <c r="KNZ9" s="75"/>
      <c r="KON9" s="75"/>
      <c r="KPB9" s="75"/>
      <c r="KPP9" s="75"/>
      <c r="KQD9" s="75"/>
      <c r="KQR9" s="75"/>
      <c r="KRF9" s="75"/>
      <c r="KRT9" s="75"/>
      <c r="KSH9" s="75"/>
      <c r="KSV9" s="75"/>
      <c r="KTJ9" s="75"/>
      <c r="KTX9" s="75"/>
      <c r="KUL9" s="75"/>
      <c r="KUZ9" s="75"/>
      <c r="KVN9" s="75"/>
      <c r="KWB9" s="75"/>
      <c r="KWP9" s="75"/>
      <c r="KXD9" s="75"/>
      <c r="KXR9" s="75"/>
      <c r="KYF9" s="75"/>
      <c r="KYT9" s="75"/>
      <c r="KZH9" s="75"/>
      <c r="KZV9" s="75"/>
      <c r="LAJ9" s="75"/>
      <c r="LAX9" s="75"/>
      <c r="LBL9" s="75"/>
      <c r="LBZ9" s="75"/>
      <c r="LCN9" s="75"/>
      <c r="LDB9" s="75"/>
      <c r="LDP9" s="75"/>
      <c r="LED9" s="75"/>
      <c r="LER9" s="75"/>
      <c r="LFF9" s="75"/>
      <c r="LFT9" s="75"/>
      <c r="LGH9" s="75"/>
      <c r="LGV9" s="75"/>
      <c r="LHJ9" s="75"/>
      <c r="LHX9" s="75"/>
      <c r="LIL9" s="75"/>
      <c r="LIZ9" s="75"/>
      <c r="LJN9" s="75"/>
      <c r="LKB9" s="75"/>
      <c r="LKP9" s="75"/>
      <c r="LLD9" s="75"/>
      <c r="LLR9" s="75"/>
      <c r="LMF9" s="75"/>
      <c r="LMT9" s="75"/>
      <c r="LNH9" s="75"/>
      <c r="LNV9" s="75"/>
      <c r="LOJ9" s="75"/>
      <c r="LOX9" s="75"/>
      <c r="LPL9" s="75"/>
      <c r="LPZ9" s="75"/>
      <c r="LQN9" s="75"/>
      <c r="LRB9" s="75"/>
      <c r="LRP9" s="75"/>
      <c r="LSD9" s="75"/>
      <c r="LSR9" s="75"/>
      <c r="LTF9" s="75"/>
      <c r="LTT9" s="75"/>
      <c r="LUH9" s="75"/>
      <c r="LUV9" s="75"/>
      <c r="LVJ9" s="75"/>
      <c r="LVX9" s="75"/>
      <c r="LWL9" s="75"/>
      <c r="LWZ9" s="75"/>
      <c r="LXN9" s="75"/>
      <c r="LYB9" s="75"/>
      <c r="LYP9" s="75"/>
      <c r="LZD9" s="75"/>
      <c r="LZR9" s="75"/>
      <c r="MAF9" s="75"/>
      <c r="MAT9" s="75"/>
      <c r="MBH9" s="75"/>
      <c r="MBV9" s="75"/>
      <c r="MCJ9" s="75"/>
      <c r="MCX9" s="75"/>
      <c r="MDL9" s="75"/>
      <c r="MDZ9" s="75"/>
      <c r="MEN9" s="75"/>
      <c r="MFB9" s="75"/>
      <c r="MFP9" s="75"/>
      <c r="MGD9" s="75"/>
      <c r="MGR9" s="75"/>
      <c r="MHF9" s="75"/>
      <c r="MHT9" s="75"/>
      <c r="MIH9" s="75"/>
      <c r="MIV9" s="75"/>
      <c r="MJJ9" s="75"/>
      <c r="MJX9" s="75"/>
      <c r="MKL9" s="75"/>
      <c r="MKZ9" s="75"/>
      <c r="MLN9" s="75"/>
      <c r="MMB9" s="75"/>
      <c r="MMP9" s="75"/>
      <c r="MND9" s="75"/>
      <c r="MNR9" s="75"/>
      <c r="MOF9" s="75"/>
      <c r="MOT9" s="75"/>
      <c r="MPH9" s="75"/>
      <c r="MPV9" s="75"/>
      <c r="MQJ9" s="75"/>
      <c r="MQX9" s="75"/>
      <c r="MRL9" s="75"/>
      <c r="MRZ9" s="75"/>
      <c r="MSN9" s="75"/>
      <c r="MTB9" s="75"/>
      <c r="MTP9" s="75"/>
      <c r="MUD9" s="75"/>
      <c r="MUR9" s="75"/>
      <c r="MVF9" s="75"/>
      <c r="MVT9" s="75"/>
      <c r="MWH9" s="75"/>
      <c r="MWV9" s="75"/>
      <c r="MXJ9" s="75"/>
      <c r="MXX9" s="75"/>
      <c r="MYL9" s="75"/>
      <c r="MYZ9" s="75"/>
      <c r="MZN9" s="75"/>
      <c r="NAB9" s="75"/>
      <c r="NAP9" s="75"/>
      <c r="NBD9" s="75"/>
      <c r="NBR9" s="75"/>
      <c r="NCF9" s="75"/>
      <c r="NCT9" s="75"/>
      <c r="NDH9" s="75"/>
      <c r="NDV9" s="75"/>
      <c r="NEJ9" s="75"/>
      <c r="NEX9" s="75"/>
      <c r="NFL9" s="75"/>
      <c r="NFZ9" s="75"/>
      <c r="NGN9" s="75"/>
      <c r="NHB9" s="75"/>
      <c r="NHP9" s="75"/>
      <c r="NID9" s="75"/>
      <c r="NIR9" s="75"/>
      <c r="NJF9" s="75"/>
      <c r="NJT9" s="75"/>
      <c r="NKH9" s="75"/>
      <c r="NKV9" s="75"/>
      <c r="NLJ9" s="75"/>
      <c r="NLX9" s="75"/>
      <c r="NML9" s="75"/>
      <c r="NMZ9" s="75"/>
      <c r="NNN9" s="75"/>
      <c r="NOB9" s="75"/>
      <c r="NOP9" s="75"/>
      <c r="NPD9" s="75"/>
      <c r="NPR9" s="75"/>
      <c r="NQF9" s="75"/>
      <c r="NQT9" s="75"/>
      <c r="NRH9" s="75"/>
      <c r="NRV9" s="75"/>
      <c r="NSJ9" s="75"/>
      <c r="NSX9" s="75"/>
      <c r="NTL9" s="75"/>
      <c r="NTZ9" s="75"/>
      <c r="NUN9" s="75"/>
      <c r="NVB9" s="75"/>
      <c r="NVP9" s="75"/>
      <c r="NWD9" s="75"/>
      <c r="NWR9" s="75"/>
      <c r="NXF9" s="75"/>
      <c r="NXT9" s="75"/>
      <c r="NYH9" s="75"/>
      <c r="NYV9" s="75"/>
      <c r="NZJ9" s="75"/>
      <c r="NZX9" s="75"/>
      <c r="OAL9" s="75"/>
      <c r="OAZ9" s="75"/>
      <c r="OBN9" s="75"/>
      <c r="OCB9" s="75"/>
      <c r="OCP9" s="75"/>
      <c r="ODD9" s="75"/>
      <c r="ODR9" s="75"/>
      <c r="OEF9" s="75"/>
      <c r="OET9" s="75"/>
      <c r="OFH9" s="75"/>
      <c r="OFV9" s="75"/>
      <c r="OGJ9" s="75"/>
      <c r="OGX9" s="75"/>
      <c r="OHL9" s="75"/>
      <c r="OHZ9" s="75"/>
      <c r="OIN9" s="75"/>
      <c r="OJB9" s="75"/>
      <c r="OJP9" s="75"/>
      <c r="OKD9" s="75"/>
      <c r="OKR9" s="75"/>
      <c r="OLF9" s="75"/>
      <c r="OLT9" s="75"/>
      <c r="OMH9" s="75"/>
      <c r="OMV9" s="75"/>
      <c r="ONJ9" s="75"/>
      <c r="ONX9" s="75"/>
      <c r="OOL9" s="75"/>
      <c r="OOZ9" s="75"/>
      <c r="OPN9" s="75"/>
      <c r="OQB9" s="75"/>
      <c r="OQP9" s="75"/>
      <c r="ORD9" s="75"/>
      <c r="ORR9" s="75"/>
      <c r="OSF9" s="75"/>
      <c r="OST9" s="75"/>
      <c r="OTH9" s="75"/>
      <c r="OTV9" s="75"/>
      <c r="OUJ9" s="75"/>
      <c r="OUX9" s="75"/>
      <c r="OVL9" s="75"/>
      <c r="OVZ9" s="75"/>
      <c r="OWN9" s="75"/>
      <c r="OXB9" s="75"/>
      <c r="OXP9" s="75"/>
      <c r="OYD9" s="75"/>
      <c r="OYR9" s="75"/>
      <c r="OZF9" s="75"/>
      <c r="OZT9" s="75"/>
      <c r="PAH9" s="75"/>
      <c r="PAV9" s="75"/>
      <c r="PBJ9" s="75"/>
      <c r="PBX9" s="75"/>
      <c r="PCL9" s="75"/>
      <c r="PCZ9" s="75"/>
      <c r="PDN9" s="75"/>
      <c r="PEB9" s="75"/>
      <c r="PEP9" s="75"/>
      <c r="PFD9" s="75"/>
      <c r="PFR9" s="75"/>
      <c r="PGF9" s="75"/>
      <c r="PGT9" s="75"/>
      <c r="PHH9" s="75"/>
      <c r="PHV9" s="75"/>
      <c r="PIJ9" s="75"/>
      <c r="PIX9" s="75"/>
      <c r="PJL9" s="75"/>
      <c r="PJZ9" s="75"/>
      <c r="PKN9" s="75"/>
      <c r="PLB9" s="75"/>
      <c r="PLP9" s="75"/>
      <c r="PMD9" s="75"/>
      <c r="PMR9" s="75"/>
      <c r="PNF9" s="75"/>
      <c r="PNT9" s="75"/>
      <c r="POH9" s="75"/>
      <c r="POV9" s="75"/>
      <c r="PPJ9" s="75"/>
      <c r="PPX9" s="75"/>
      <c r="PQL9" s="75"/>
      <c r="PQZ9" s="75"/>
      <c r="PRN9" s="75"/>
      <c r="PSB9" s="75"/>
      <c r="PSP9" s="75"/>
      <c r="PTD9" s="75"/>
      <c r="PTR9" s="75"/>
      <c r="PUF9" s="75"/>
      <c r="PUT9" s="75"/>
      <c r="PVH9" s="75"/>
      <c r="PVV9" s="75"/>
      <c r="PWJ9" s="75"/>
      <c r="PWX9" s="75"/>
      <c r="PXL9" s="75"/>
      <c r="PXZ9" s="75"/>
      <c r="PYN9" s="75"/>
      <c r="PZB9" s="75"/>
      <c r="PZP9" s="75"/>
      <c r="QAD9" s="75"/>
      <c r="QAR9" s="75"/>
      <c r="QBF9" s="75"/>
      <c r="QBT9" s="75"/>
      <c r="QCH9" s="75"/>
      <c r="QCV9" s="75"/>
      <c r="QDJ9" s="75"/>
      <c r="QDX9" s="75"/>
      <c r="QEL9" s="75"/>
      <c r="QEZ9" s="75"/>
      <c r="QFN9" s="75"/>
      <c r="QGB9" s="75"/>
      <c r="QGP9" s="75"/>
      <c r="QHD9" s="75"/>
      <c r="QHR9" s="75"/>
      <c r="QIF9" s="75"/>
      <c r="QIT9" s="75"/>
      <c r="QJH9" s="75"/>
      <c r="QJV9" s="75"/>
      <c r="QKJ9" s="75"/>
      <c r="QKX9" s="75"/>
      <c r="QLL9" s="75"/>
      <c r="QLZ9" s="75"/>
      <c r="QMN9" s="75"/>
      <c r="QNB9" s="75"/>
      <c r="QNP9" s="75"/>
      <c r="QOD9" s="75"/>
      <c r="QOR9" s="75"/>
      <c r="QPF9" s="75"/>
      <c r="QPT9" s="75"/>
      <c r="QQH9" s="75"/>
      <c r="QQV9" s="75"/>
      <c r="QRJ9" s="75"/>
      <c r="QRX9" s="75"/>
      <c r="QSL9" s="75"/>
      <c r="QSZ9" s="75"/>
      <c r="QTN9" s="75"/>
      <c r="QUB9" s="75"/>
      <c r="QUP9" s="75"/>
      <c r="QVD9" s="75"/>
      <c r="QVR9" s="75"/>
      <c r="QWF9" s="75"/>
      <c r="QWT9" s="75"/>
      <c r="QXH9" s="75"/>
      <c r="QXV9" s="75"/>
      <c r="QYJ9" s="75"/>
      <c r="QYX9" s="75"/>
      <c r="QZL9" s="75"/>
      <c r="QZZ9" s="75"/>
      <c r="RAN9" s="75"/>
      <c r="RBB9" s="75"/>
      <c r="RBP9" s="75"/>
      <c r="RCD9" s="75"/>
      <c r="RCR9" s="75"/>
      <c r="RDF9" s="75"/>
      <c r="RDT9" s="75"/>
      <c r="REH9" s="75"/>
      <c r="REV9" s="75"/>
      <c r="RFJ9" s="75"/>
      <c r="RFX9" s="75"/>
      <c r="RGL9" s="75"/>
      <c r="RGZ9" s="75"/>
      <c r="RHN9" s="75"/>
      <c r="RIB9" s="75"/>
      <c r="RIP9" s="75"/>
      <c r="RJD9" s="75"/>
      <c r="RJR9" s="75"/>
      <c r="RKF9" s="75"/>
      <c r="RKT9" s="75"/>
      <c r="RLH9" s="75"/>
      <c r="RLV9" s="75"/>
      <c r="RMJ9" s="75"/>
      <c r="RMX9" s="75"/>
      <c r="RNL9" s="75"/>
      <c r="RNZ9" s="75"/>
      <c r="RON9" s="75"/>
      <c r="RPB9" s="75"/>
      <c r="RPP9" s="75"/>
      <c r="RQD9" s="75"/>
      <c r="RQR9" s="75"/>
      <c r="RRF9" s="75"/>
      <c r="RRT9" s="75"/>
      <c r="RSH9" s="75"/>
      <c r="RSV9" s="75"/>
      <c r="RTJ9" s="75"/>
      <c r="RTX9" s="75"/>
      <c r="RUL9" s="75"/>
      <c r="RUZ9" s="75"/>
      <c r="RVN9" s="75"/>
      <c r="RWB9" s="75"/>
      <c r="RWP9" s="75"/>
      <c r="RXD9" s="75"/>
      <c r="RXR9" s="75"/>
      <c r="RYF9" s="75"/>
      <c r="RYT9" s="75"/>
      <c r="RZH9" s="75"/>
      <c r="RZV9" s="75"/>
      <c r="SAJ9" s="75"/>
      <c r="SAX9" s="75"/>
      <c r="SBL9" s="75"/>
      <c r="SBZ9" s="75"/>
      <c r="SCN9" s="75"/>
      <c r="SDB9" s="75"/>
      <c r="SDP9" s="75"/>
      <c r="SED9" s="75"/>
      <c r="SER9" s="75"/>
      <c r="SFF9" s="75"/>
      <c r="SFT9" s="75"/>
      <c r="SGH9" s="75"/>
      <c r="SGV9" s="75"/>
      <c r="SHJ9" s="75"/>
      <c r="SHX9" s="75"/>
      <c r="SIL9" s="75"/>
      <c r="SIZ9" s="75"/>
      <c r="SJN9" s="75"/>
      <c r="SKB9" s="75"/>
      <c r="SKP9" s="75"/>
      <c r="SLD9" s="75"/>
      <c r="SLR9" s="75"/>
      <c r="SMF9" s="75"/>
      <c r="SMT9" s="75"/>
      <c r="SNH9" s="75"/>
      <c r="SNV9" s="75"/>
      <c r="SOJ9" s="75"/>
      <c r="SOX9" s="75"/>
      <c r="SPL9" s="75"/>
      <c r="SPZ9" s="75"/>
      <c r="SQN9" s="75"/>
      <c r="SRB9" s="75"/>
      <c r="SRP9" s="75"/>
      <c r="SSD9" s="75"/>
      <c r="SSR9" s="75"/>
      <c r="STF9" s="75"/>
      <c r="STT9" s="75"/>
      <c r="SUH9" s="75"/>
      <c r="SUV9" s="75"/>
      <c r="SVJ9" s="75"/>
      <c r="SVX9" s="75"/>
      <c r="SWL9" s="75"/>
      <c r="SWZ9" s="75"/>
      <c r="SXN9" s="75"/>
      <c r="SYB9" s="75"/>
      <c r="SYP9" s="75"/>
      <c r="SZD9" s="75"/>
      <c r="SZR9" s="75"/>
      <c r="TAF9" s="75"/>
      <c r="TAT9" s="75"/>
      <c r="TBH9" s="75"/>
      <c r="TBV9" s="75"/>
      <c r="TCJ9" s="75"/>
      <c r="TCX9" s="75"/>
      <c r="TDL9" s="75"/>
      <c r="TDZ9" s="75"/>
      <c r="TEN9" s="75"/>
      <c r="TFB9" s="75"/>
      <c r="TFP9" s="75"/>
      <c r="TGD9" s="75"/>
      <c r="TGR9" s="75"/>
      <c r="THF9" s="75"/>
      <c r="THT9" s="75"/>
      <c r="TIH9" s="75"/>
      <c r="TIV9" s="75"/>
      <c r="TJJ9" s="75"/>
      <c r="TJX9" s="75"/>
      <c r="TKL9" s="75"/>
      <c r="TKZ9" s="75"/>
      <c r="TLN9" s="75"/>
      <c r="TMB9" s="75"/>
      <c r="TMP9" s="75"/>
      <c r="TND9" s="75"/>
      <c r="TNR9" s="75"/>
      <c r="TOF9" s="75"/>
      <c r="TOT9" s="75"/>
      <c r="TPH9" s="75"/>
      <c r="TPV9" s="75"/>
      <c r="TQJ9" s="75"/>
      <c r="TQX9" s="75"/>
      <c r="TRL9" s="75"/>
      <c r="TRZ9" s="75"/>
      <c r="TSN9" s="75"/>
      <c r="TTB9" s="75"/>
      <c r="TTP9" s="75"/>
      <c r="TUD9" s="75"/>
      <c r="TUR9" s="75"/>
      <c r="TVF9" s="75"/>
      <c r="TVT9" s="75"/>
      <c r="TWH9" s="75"/>
      <c r="TWV9" s="75"/>
      <c r="TXJ9" s="75"/>
      <c r="TXX9" s="75"/>
      <c r="TYL9" s="75"/>
      <c r="TYZ9" s="75"/>
      <c r="TZN9" s="75"/>
      <c r="UAB9" s="75"/>
      <c r="UAP9" s="75"/>
      <c r="UBD9" s="75"/>
      <c r="UBR9" s="75"/>
      <c r="UCF9" s="75"/>
      <c r="UCT9" s="75"/>
      <c r="UDH9" s="75"/>
      <c r="UDV9" s="75"/>
      <c r="UEJ9" s="75"/>
      <c r="UEX9" s="75"/>
      <c r="UFL9" s="75"/>
      <c r="UFZ9" s="75"/>
      <c r="UGN9" s="75"/>
      <c r="UHB9" s="75"/>
      <c r="UHP9" s="75"/>
      <c r="UID9" s="75"/>
      <c r="UIR9" s="75"/>
      <c r="UJF9" s="75"/>
      <c r="UJT9" s="75"/>
      <c r="UKH9" s="75"/>
      <c r="UKV9" s="75"/>
      <c r="ULJ9" s="75"/>
      <c r="ULX9" s="75"/>
      <c r="UML9" s="75"/>
      <c r="UMZ9" s="75"/>
      <c r="UNN9" s="75"/>
      <c r="UOB9" s="75"/>
      <c r="UOP9" s="75"/>
      <c r="UPD9" s="75"/>
      <c r="UPR9" s="75"/>
      <c r="UQF9" s="75"/>
      <c r="UQT9" s="75"/>
      <c r="URH9" s="75"/>
      <c r="URV9" s="75"/>
      <c r="USJ9" s="75"/>
      <c r="USX9" s="75"/>
      <c r="UTL9" s="75"/>
      <c r="UTZ9" s="75"/>
      <c r="UUN9" s="75"/>
      <c r="UVB9" s="75"/>
      <c r="UVP9" s="75"/>
      <c r="UWD9" s="75"/>
      <c r="UWR9" s="75"/>
      <c r="UXF9" s="75"/>
      <c r="UXT9" s="75"/>
      <c r="UYH9" s="75"/>
      <c r="UYV9" s="75"/>
      <c r="UZJ9" s="75"/>
      <c r="UZX9" s="75"/>
      <c r="VAL9" s="75"/>
      <c r="VAZ9" s="75"/>
      <c r="VBN9" s="75"/>
      <c r="VCB9" s="75"/>
      <c r="VCP9" s="75"/>
      <c r="VDD9" s="75"/>
      <c r="VDR9" s="75"/>
      <c r="VEF9" s="75"/>
      <c r="VET9" s="75"/>
      <c r="VFH9" s="75"/>
      <c r="VFV9" s="75"/>
      <c r="VGJ9" s="75"/>
      <c r="VGX9" s="75"/>
      <c r="VHL9" s="75"/>
      <c r="VHZ9" s="75"/>
      <c r="VIN9" s="75"/>
      <c r="VJB9" s="75"/>
      <c r="VJP9" s="75"/>
      <c r="VKD9" s="75"/>
      <c r="VKR9" s="75"/>
      <c r="VLF9" s="75"/>
      <c r="VLT9" s="75"/>
      <c r="VMH9" s="75"/>
      <c r="VMV9" s="75"/>
      <c r="VNJ9" s="75"/>
      <c r="VNX9" s="75"/>
      <c r="VOL9" s="75"/>
      <c r="VOZ9" s="75"/>
      <c r="VPN9" s="75"/>
      <c r="VQB9" s="75"/>
      <c r="VQP9" s="75"/>
      <c r="VRD9" s="75"/>
      <c r="VRR9" s="75"/>
      <c r="VSF9" s="75"/>
      <c r="VST9" s="75"/>
      <c r="VTH9" s="75"/>
      <c r="VTV9" s="75"/>
      <c r="VUJ9" s="75"/>
      <c r="VUX9" s="75"/>
      <c r="VVL9" s="75"/>
      <c r="VVZ9" s="75"/>
      <c r="VWN9" s="75"/>
      <c r="VXB9" s="75"/>
      <c r="VXP9" s="75"/>
      <c r="VYD9" s="75"/>
      <c r="VYR9" s="75"/>
      <c r="VZF9" s="75"/>
      <c r="VZT9" s="75"/>
      <c r="WAH9" s="75"/>
      <c r="WAV9" s="75"/>
      <c r="WBJ9" s="75"/>
      <c r="WBX9" s="75"/>
      <c r="WCL9" s="75"/>
      <c r="WCZ9" s="75"/>
      <c r="WDN9" s="75"/>
      <c r="WEB9" s="75"/>
      <c r="WEP9" s="75"/>
      <c r="WFD9" s="75"/>
      <c r="WFR9" s="75"/>
      <c r="WGF9" s="75"/>
      <c r="WGT9" s="75"/>
      <c r="WHH9" s="75"/>
      <c r="WHV9" s="75"/>
      <c r="WIJ9" s="75"/>
      <c r="WIX9" s="75"/>
      <c r="WJL9" s="75"/>
      <c r="WJZ9" s="75"/>
      <c r="WKN9" s="75"/>
      <c r="WLB9" s="75"/>
      <c r="WLP9" s="75"/>
      <c r="WMD9" s="75"/>
      <c r="WMR9" s="75"/>
      <c r="WNF9" s="75"/>
      <c r="WNT9" s="75"/>
      <c r="WOH9" s="75"/>
      <c r="WOV9" s="75"/>
      <c r="WPJ9" s="75"/>
      <c r="WPX9" s="75"/>
      <c r="WQL9" s="75"/>
      <c r="WQZ9" s="75"/>
      <c r="WRN9" s="75"/>
      <c r="WSB9" s="75"/>
      <c r="WSP9" s="75"/>
      <c r="WTD9" s="75"/>
      <c r="WTR9" s="75"/>
      <c r="WUF9" s="75"/>
      <c r="WUT9" s="75"/>
      <c r="WVH9" s="75"/>
      <c r="WVV9" s="75"/>
      <c r="WWJ9" s="75"/>
      <c r="WWX9" s="75"/>
      <c r="WXL9" s="75"/>
      <c r="WXZ9" s="75"/>
      <c r="WYN9" s="75"/>
      <c r="WZB9" s="75"/>
      <c r="WZP9" s="75"/>
      <c r="XAD9" s="75"/>
      <c r="XAR9" s="75"/>
      <c r="XBF9" s="75"/>
      <c r="XBT9" s="75"/>
      <c r="XCH9" s="75"/>
      <c r="XCV9" s="75"/>
      <c r="XDJ9" s="75"/>
      <c r="XDX9" s="75"/>
      <c r="XEL9" s="75"/>
      <c r="XEZ9" s="75"/>
    </row>
    <row r="10" spans="1:1022 1036:2044 2058:3066 3080:4088 4102:5110 5124:6132 6146:7168 7182:8190 8204:9212 9226:10234 10248:11256 11270:12278 12292:13300 13314:14336 14350:15358 15372:16380" s="74" customFormat="1" x14ac:dyDescent="0.2">
      <c r="A10" s="43" t="s">
        <v>54</v>
      </c>
      <c r="B10" s="44" t="e">
        <f>B11+B12</f>
        <v>#REF!</v>
      </c>
      <c r="C10" s="44" t="e">
        <f t="shared" ref="C10:X10" si="3">C11+C12</f>
        <v>#REF!</v>
      </c>
      <c r="D10" s="44" t="e">
        <f t="shared" si="3"/>
        <v>#REF!</v>
      </c>
      <c r="E10" s="44" t="e">
        <f t="shared" si="3"/>
        <v>#REF!</v>
      </c>
      <c r="F10" s="44" t="e">
        <f t="shared" si="3"/>
        <v>#REF!</v>
      </c>
      <c r="G10" s="44" t="e">
        <f t="shared" si="3"/>
        <v>#REF!</v>
      </c>
      <c r="H10" s="44" t="e">
        <f t="shared" si="3"/>
        <v>#REF!</v>
      </c>
      <c r="I10" s="44" t="e">
        <f t="shared" si="3"/>
        <v>#REF!</v>
      </c>
      <c r="J10" s="44" t="e">
        <f t="shared" si="3"/>
        <v>#REF!</v>
      </c>
      <c r="K10" s="44" t="e">
        <f t="shared" si="3"/>
        <v>#REF!</v>
      </c>
      <c r="L10" s="44" t="e">
        <f t="shared" si="3"/>
        <v>#REF!</v>
      </c>
      <c r="M10" s="44" t="e">
        <f t="shared" si="3"/>
        <v>#REF!</v>
      </c>
      <c r="N10" s="44" t="e">
        <f t="shared" si="3"/>
        <v>#REF!</v>
      </c>
      <c r="O10" s="44" t="e">
        <f t="shared" si="3"/>
        <v>#REF!</v>
      </c>
      <c r="P10" s="44" t="e">
        <f t="shared" si="3"/>
        <v>#REF!</v>
      </c>
      <c r="Q10" s="44" t="e">
        <f t="shared" si="3"/>
        <v>#REF!</v>
      </c>
      <c r="R10" s="44" t="e">
        <f t="shared" si="3"/>
        <v>#REF!</v>
      </c>
      <c r="S10" s="44" t="e">
        <f t="shared" si="3"/>
        <v>#REF!</v>
      </c>
      <c r="T10" s="44" t="e">
        <f t="shared" si="3"/>
        <v>#REF!</v>
      </c>
      <c r="U10" s="44" t="e">
        <f t="shared" si="3"/>
        <v>#REF!</v>
      </c>
      <c r="V10" s="44" t="e">
        <f t="shared" si="3"/>
        <v>#REF!</v>
      </c>
      <c r="W10" s="44" t="e">
        <f t="shared" si="3"/>
        <v>#REF!</v>
      </c>
      <c r="X10" s="44" t="e">
        <f t="shared" si="3"/>
        <v>#REF!</v>
      </c>
      <c r="Y10" s="44">
        <f t="shared" ref="Y10:AD10" si="4">SUM(Y11:Y12)</f>
        <v>1282.3507250936641</v>
      </c>
      <c r="Z10" s="44">
        <f t="shared" si="4"/>
        <v>1432.449827142764</v>
      </c>
      <c r="AA10" s="44">
        <f t="shared" si="4"/>
        <v>1867.535694283632</v>
      </c>
      <c r="AB10" s="44">
        <f t="shared" si="4"/>
        <v>1725.4218269672238</v>
      </c>
      <c r="AC10" s="44">
        <f t="shared" si="4"/>
        <v>2036.5995324989472</v>
      </c>
      <c r="AD10" s="44">
        <f t="shared" si="4"/>
        <v>4427.1263832787472</v>
      </c>
      <c r="AE10" s="44">
        <f>SUM(AE11:AE12)</f>
        <v>7701.7329014077668</v>
      </c>
      <c r="AF10" s="170">
        <f>SUM(AF11:AF12)</f>
        <v>5793.8877787129622</v>
      </c>
      <c r="AG10" s="170">
        <f>SUM(AG11:AG12)</f>
        <v>5579.08561581514</v>
      </c>
      <c r="AH10" s="170">
        <f t="shared" ref="AH10:BE10" si="5">SUM(AH11:AH12)</f>
        <v>7676.0579136644674</v>
      </c>
      <c r="AI10" s="170">
        <f t="shared" si="5"/>
        <v>7313.8993603130766</v>
      </c>
      <c r="AJ10" s="170">
        <f t="shared" si="5"/>
        <v>7555.9841794374242</v>
      </c>
      <c r="AK10" s="170">
        <f t="shared" si="5"/>
        <v>8154.4949972492132</v>
      </c>
      <c r="AL10" s="170">
        <f t="shared" si="5"/>
        <v>9352.8503474160789</v>
      </c>
      <c r="AM10" s="170">
        <f t="shared" si="5"/>
        <v>11174.647916573158</v>
      </c>
      <c r="AN10" s="170">
        <f t="shared" si="5"/>
        <v>11458.77972935188</v>
      </c>
      <c r="AO10" s="170">
        <f t="shared" si="5"/>
        <v>11795.276017439206</v>
      </c>
      <c r="AP10" s="170">
        <f t="shared" si="5"/>
        <v>12483.970906093722</v>
      </c>
      <c r="AQ10" s="170">
        <f t="shared" si="5"/>
        <v>12808.193873858665</v>
      </c>
      <c r="AR10" s="170">
        <f t="shared" si="5"/>
        <v>12060.797081633182</v>
      </c>
      <c r="AS10" s="170">
        <f t="shared" si="5"/>
        <v>13084.690141111201</v>
      </c>
      <c r="AT10" s="170">
        <f t="shared" si="5"/>
        <v>13728.545515208583</v>
      </c>
      <c r="AU10" s="170">
        <f t="shared" si="5"/>
        <v>12912.774020237193</v>
      </c>
      <c r="AV10" s="170">
        <f t="shared" si="5"/>
        <v>13205.033483486244</v>
      </c>
      <c r="AW10" s="170">
        <f t="shared" si="5"/>
        <v>13814.785125921724</v>
      </c>
      <c r="AX10" s="170">
        <f t="shared" si="5"/>
        <v>14562.820341783932</v>
      </c>
      <c r="AY10" s="170">
        <f t="shared" si="5"/>
        <v>14869.048008109914</v>
      </c>
      <c r="AZ10" s="170">
        <f t="shared" si="5"/>
        <v>14932.37093498691</v>
      </c>
      <c r="BA10" s="170">
        <f t="shared" si="5"/>
        <v>14830.171634578266</v>
      </c>
      <c r="BB10" s="170">
        <f t="shared" si="5"/>
        <v>15527.140421061285</v>
      </c>
      <c r="BC10" s="170">
        <f t="shared" si="5"/>
        <v>15714.520520304402</v>
      </c>
      <c r="BD10" s="170">
        <f t="shared" si="5"/>
        <v>15272.446128330645</v>
      </c>
      <c r="BE10" s="170">
        <f t="shared" si="5"/>
        <v>15892.938374739921</v>
      </c>
      <c r="BR10" s="75"/>
      <c r="CF10" s="75"/>
      <c r="CT10" s="75"/>
      <c r="DH10" s="75"/>
      <c r="DV10" s="75"/>
      <c r="EJ10" s="75"/>
      <c r="EX10" s="75"/>
      <c r="FL10" s="75"/>
      <c r="FZ10" s="75"/>
      <c r="GN10" s="75"/>
      <c r="HB10" s="75"/>
      <c r="HP10" s="75"/>
      <c r="ID10" s="75"/>
      <c r="IR10" s="75"/>
      <c r="JF10" s="75"/>
      <c r="JT10" s="75"/>
      <c r="KH10" s="75"/>
      <c r="KV10" s="75"/>
      <c r="LJ10" s="75"/>
      <c r="LX10" s="75"/>
      <c r="ML10" s="75"/>
      <c r="MZ10" s="75"/>
      <c r="NN10" s="75"/>
      <c r="OB10" s="75"/>
      <c r="OP10" s="75"/>
      <c r="PD10" s="75"/>
      <c r="PR10" s="75"/>
      <c r="QF10" s="75"/>
      <c r="QT10" s="75"/>
      <c r="RH10" s="75"/>
      <c r="RV10" s="75"/>
      <c r="SJ10" s="75"/>
      <c r="SX10" s="75"/>
      <c r="TL10" s="75"/>
      <c r="TZ10" s="75"/>
      <c r="UN10" s="75"/>
      <c r="VB10" s="75"/>
      <c r="VP10" s="75"/>
      <c r="WD10" s="75"/>
      <c r="WR10" s="75"/>
      <c r="XF10" s="75"/>
      <c r="XT10" s="75"/>
      <c r="YH10" s="75"/>
      <c r="YV10" s="75"/>
      <c r="ZJ10" s="75"/>
      <c r="ZX10" s="75"/>
      <c r="AAL10" s="75"/>
      <c r="AAZ10" s="75"/>
      <c r="ABN10" s="75"/>
      <c r="ACB10" s="75"/>
      <c r="ACP10" s="75"/>
      <c r="ADD10" s="75"/>
      <c r="ADR10" s="75"/>
      <c r="AEF10" s="75"/>
      <c r="AET10" s="75"/>
      <c r="AFH10" s="75"/>
      <c r="AFV10" s="75"/>
      <c r="AGJ10" s="75"/>
      <c r="AGX10" s="75"/>
      <c r="AHL10" s="75"/>
      <c r="AHZ10" s="75"/>
      <c r="AIN10" s="75"/>
      <c r="AJB10" s="75"/>
      <c r="AJP10" s="75"/>
      <c r="AKD10" s="75"/>
      <c r="AKR10" s="75"/>
      <c r="ALF10" s="75"/>
      <c r="ALT10" s="75"/>
      <c r="AMH10" s="75"/>
      <c r="AMV10" s="75"/>
      <c r="ANJ10" s="75"/>
      <c r="ANX10" s="75"/>
      <c r="AOL10" s="75"/>
      <c r="AOZ10" s="75"/>
      <c r="APN10" s="75"/>
      <c r="AQB10" s="75"/>
      <c r="AQP10" s="75"/>
      <c r="ARD10" s="75"/>
      <c r="ARR10" s="75"/>
      <c r="ASF10" s="75"/>
      <c r="AST10" s="75"/>
      <c r="ATH10" s="75"/>
      <c r="ATV10" s="75"/>
      <c r="AUJ10" s="75"/>
      <c r="AUX10" s="75"/>
      <c r="AVL10" s="75"/>
      <c r="AVZ10" s="75"/>
      <c r="AWN10" s="75"/>
      <c r="AXB10" s="75"/>
      <c r="AXP10" s="75"/>
      <c r="AYD10" s="75"/>
      <c r="AYR10" s="75"/>
      <c r="AZF10" s="75"/>
      <c r="AZT10" s="75"/>
      <c r="BAH10" s="75"/>
      <c r="BAV10" s="75"/>
      <c r="BBJ10" s="75"/>
      <c r="BBX10" s="75"/>
      <c r="BCL10" s="75"/>
      <c r="BCZ10" s="75"/>
      <c r="BDN10" s="75"/>
      <c r="BEB10" s="75"/>
      <c r="BEP10" s="75"/>
      <c r="BFD10" s="75"/>
      <c r="BFR10" s="75"/>
      <c r="BGF10" s="75"/>
      <c r="BGT10" s="75"/>
      <c r="BHH10" s="75"/>
      <c r="BHV10" s="75"/>
      <c r="BIJ10" s="75"/>
      <c r="BIX10" s="75"/>
      <c r="BJL10" s="75"/>
      <c r="BJZ10" s="75"/>
      <c r="BKN10" s="75"/>
      <c r="BLB10" s="75"/>
      <c r="BLP10" s="75"/>
      <c r="BMD10" s="75"/>
      <c r="BMR10" s="75"/>
      <c r="BNF10" s="75"/>
      <c r="BNT10" s="75"/>
      <c r="BOH10" s="75"/>
      <c r="BOV10" s="75"/>
      <c r="BPJ10" s="75"/>
      <c r="BPX10" s="75"/>
      <c r="BQL10" s="75"/>
      <c r="BQZ10" s="75"/>
      <c r="BRN10" s="75"/>
      <c r="BSB10" s="75"/>
      <c r="BSP10" s="75"/>
      <c r="BTD10" s="75"/>
      <c r="BTR10" s="75"/>
      <c r="BUF10" s="75"/>
      <c r="BUT10" s="75"/>
      <c r="BVH10" s="75"/>
      <c r="BVV10" s="75"/>
      <c r="BWJ10" s="75"/>
      <c r="BWX10" s="75"/>
      <c r="BXL10" s="75"/>
      <c r="BXZ10" s="75"/>
      <c r="BYN10" s="75"/>
      <c r="BZB10" s="75"/>
      <c r="BZP10" s="75"/>
      <c r="CAD10" s="75"/>
      <c r="CAR10" s="75"/>
      <c r="CBF10" s="75"/>
      <c r="CBT10" s="75"/>
      <c r="CCH10" s="75"/>
      <c r="CCV10" s="75"/>
      <c r="CDJ10" s="75"/>
      <c r="CDX10" s="75"/>
      <c r="CEL10" s="75"/>
      <c r="CEZ10" s="75"/>
      <c r="CFN10" s="75"/>
      <c r="CGB10" s="75"/>
      <c r="CGP10" s="75"/>
      <c r="CHD10" s="75"/>
      <c r="CHR10" s="75"/>
      <c r="CIF10" s="75"/>
      <c r="CIT10" s="75"/>
      <c r="CJH10" s="75"/>
      <c r="CJV10" s="75"/>
      <c r="CKJ10" s="75"/>
      <c r="CKX10" s="75"/>
      <c r="CLL10" s="75"/>
      <c r="CLZ10" s="75"/>
      <c r="CMN10" s="75"/>
      <c r="CNB10" s="75"/>
      <c r="CNP10" s="75"/>
      <c r="COD10" s="75"/>
      <c r="COR10" s="75"/>
      <c r="CPF10" s="75"/>
      <c r="CPT10" s="75"/>
      <c r="CQH10" s="75"/>
      <c r="CQV10" s="75"/>
      <c r="CRJ10" s="75"/>
      <c r="CRX10" s="75"/>
      <c r="CSL10" s="75"/>
      <c r="CSZ10" s="75"/>
      <c r="CTN10" s="75"/>
      <c r="CUB10" s="75"/>
      <c r="CUP10" s="75"/>
      <c r="CVD10" s="75"/>
      <c r="CVR10" s="75"/>
      <c r="CWF10" s="75"/>
      <c r="CWT10" s="75"/>
      <c r="CXH10" s="75"/>
      <c r="CXV10" s="75"/>
      <c r="CYJ10" s="75"/>
      <c r="CYX10" s="75"/>
      <c r="CZL10" s="75"/>
      <c r="CZZ10" s="75"/>
      <c r="DAN10" s="75"/>
      <c r="DBB10" s="75"/>
      <c r="DBP10" s="75"/>
      <c r="DCD10" s="75"/>
      <c r="DCR10" s="75"/>
      <c r="DDF10" s="75"/>
      <c r="DDT10" s="75"/>
      <c r="DEH10" s="75"/>
      <c r="DEV10" s="75"/>
      <c r="DFJ10" s="75"/>
      <c r="DFX10" s="75"/>
      <c r="DGL10" s="75"/>
      <c r="DGZ10" s="75"/>
      <c r="DHN10" s="75"/>
      <c r="DIB10" s="75"/>
      <c r="DIP10" s="75"/>
      <c r="DJD10" s="75"/>
      <c r="DJR10" s="75"/>
      <c r="DKF10" s="75"/>
      <c r="DKT10" s="75"/>
      <c r="DLH10" s="75"/>
      <c r="DLV10" s="75"/>
      <c r="DMJ10" s="75"/>
      <c r="DMX10" s="75"/>
      <c r="DNL10" s="75"/>
      <c r="DNZ10" s="75"/>
      <c r="DON10" s="75"/>
      <c r="DPB10" s="75"/>
      <c r="DPP10" s="75"/>
      <c r="DQD10" s="75"/>
      <c r="DQR10" s="75"/>
      <c r="DRF10" s="75"/>
      <c r="DRT10" s="75"/>
      <c r="DSH10" s="75"/>
      <c r="DSV10" s="75"/>
      <c r="DTJ10" s="75"/>
      <c r="DTX10" s="75"/>
      <c r="DUL10" s="75"/>
      <c r="DUZ10" s="75"/>
      <c r="DVN10" s="75"/>
      <c r="DWB10" s="75"/>
      <c r="DWP10" s="75"/>
      <c r="DXD10" s="75"/>
      <c r="DXR10" s="75"/>
      <c r="DYF10" s="75"/>
      <c r="DYT10" s="75"/>
      <c r="DZH10" s="75"/>
      <c r="DZV10" s="75"/>
      <c r="EAJ10" s="75"/>
      <c r="EAX10" s="75"/>
      <c r="EBL10" s="75"/>
      <c r="EBZ10" s="75"/>
      <c r="ECN10" s="75"/>
      <c r="EDB10" s="75"/>
      <c r="EDP10" s="75"/>
      <c r="EED10" s="75"/>
      <c r="EER10" s="75"/>
      <c r="EFF10" s="75"/>
      <c r="EFT10" s="75"/>
      <c r="EGH10" s="75"/>
      <c r="EGV10" s="75"/>
      <c r="EHJ10" s="75"/>
      <c r="EHX10" s="75"/>
      <c r="EIL10" s="75"/>
      <c r="EIZ10" s="75"/>
      <c r="EJN10" s="75"/>
      <c r="EKB10" s="75"/>
      <c r="EKP10" s="75"/>
      <c r="ELD10" s="75"/>
      <c r="ELR10" s="75"/>
      <c r="EMF10" s="75"/>
      <c r="EMT10" s="75"/>
      <c r="ENH10" s="75"/>
      <c r="ENV10" s="75"/>
      <c r="EOJ10" s="75"/>
      <c r="EOX10" s="75"/>
      <c r="EPL10" s="75"/>
      <c r="EPZ10" s="75"/>
      <c r="EQN10" s="75"/>
      <c r="ERB10" s="75"/>
      <c r="ERP10" s="75"/>
      <c r="ESD10" s="75"/>
      <c r="ESR10" s="75"/>
      <c r="ETF10" s="75"/>
      <c r="ETT10" s="75"/>
      <c r="EUH10" s="75"/>
      <c r="EUV10" s="75"/>
      <c r="EVJ10" s="75"/>
      <c r="EVX10" s="75"/>
      <c r="EWL10" s="75"/>
      <c r="EWZ10" s="75"/>
      <c r="EXN10" s="75"/>
      <c r="EYB10" s="75"/>
      <c r="EYP10" s="75"/>
      <c r="EZD10" s="75"/>
      <c r="EZR10" s="75"/>
      <c r="FAF10" s="75"/>
      <c r="FAT10" s="75"/>
      <c r="FBH10" s="75"/>
      <c r="FBV10" s="75"/>
      <c r="FCJ10" s="75"/>
      <c r="FCX10" s="75"/>
      <c r="FDL10" s="75"/>
      <c r="FDZ10" s="75"/>
      <c r="FEN10" s="75"/>
      <c r="FFB10" s="75"/>
      <c r="FFP10" s="75"/>
      <c r="FGD10" s="75"/>
      <c r="FGR10" s="75"/>
      <c r="FHF10" s="75"/>
      <c r="FHT10" s="75"/>
      <c r="FIH10" s="75"/>
      <c r="FIV10" s="75"/>
      <c r="FJJ10" s="75"/>
      <c r="FJX10" s="75"/>
      <c r="FKL10" s="75"/>
      <c r="FKZ10" s="75"/>
      <c r="FLN10" s="75"/>
      <c r="FMB10" s="75"/>
      <c r="FMP10" s="75"/>
      <c r="FND10" s="75"/>
      <c r="FNR10" s="75"/>
      <c r="FOF10" s="75"/>
      <c r="FOT10" s="75"/>
      <c r="FPH10" s="75"/>
      <c r="FPV10" s="75"/>
      <c r="FQJ10" s="75"/>
      <c r="FQX10" s="75"/>
      <c r="FRL10" s="75"/>
      <c r="FRZ10" s="75"/>
      <c r="FSN10" s="75"/>
      <c r="FTB10" s="75"/>
      <c r="FTP10" s="75"/>
      <c r="FUD10" s="75"/>
      <c r="FUR10" s="75"/>
      <c r="FVF10" s="75"/>
      <c r="FVT10" s="75"/>
      <c r="FWH10" s="75"/>
      <c r="FWV10" s="75"/>
      <c r="FXJ10" s="75"/>
      <c r="FXX10" s="75"/>
      <c r="FYL10" s="75"/>
      <c r="FYZ10" s="75"/>
      <c r="FZN10" s="75"/>
      <c r="GAB10" s="75"/>
      <c r="GAP10" s="75"/>
      <c r="GBD10" s="75"/>
      <c r="GBR10" s="75"/>
      <c r="GCF10" s="75"/>
      <c r="GCT10" s="75"/>
      <c r="GDH10" s="75"/>
      <c r="GDV10" s="75"/>
      <c r="GEJ10" s="75"/>
      <c r="GEX10" s="75"/>
      <c r="GFL10" s="75"/>
      <c r="GFZ10" s="75"/>
      <c r="GGN10" s="75"/>
      <c r="GHB10" s="75"/>
      <c r="GHP10" s="75"/>
      <c r="GID10" s="75"/>
      <c r="GIR10" s="75"/>
      <c r="GJF10" s="75"/>
      <c r="GJT10" s="75"/>
      <c r="GKH10" s="75"/>
      <c r="GKV10" s="75"/>
      <c r="GLJ10" s="75"/>
      <c r="GLX10" s="75"/>
      <c r="GML10" s="75"/>
      <c r="GMZ10" s="75"/>
      <c r="GNN10" s="75"/>
      <c r="GOB10" s="75"/>
      <c r="GOP10" s="75"/>
      <c r="GPD10" s="75"/>
      <c r="GPR10" s="75"/>
      <c r="GQF10" s="75"/>
      <c r="GQT10" s="75"/>
      <c r="GRH10" s="75"/>
      <c r="GRV10" s="75"/>
      <c r="GSJ10" s="75"/>
      <c r="GSX10" s="75"/>
      <c r="GTL10" s="75"/>
      <c r="GTZ10" s="75"/>
      <c r="GUN10" s="75"/>
      <c r="GVB10" s="75"/>
      <c r="GVP10" s="75"/>
      <c r="GWD10" s="75"/>
      <c r="GWR10" s="75"/>
      <c r="GXF10" s="75"/>
      <c r="GXT10" s="75"/>
      <c r="GYH10" s="75"/>
      <c r="GYV10" s="75"/>
      <c r="GZJ10" s="75"/>
      <c r="GZX10" s="75"/>
      <c r="HAL10" s="75"/>
      <c r="HAZ10" s="75"/>
      <c r="HBN10" s="75"/>
      <c r="HCB10" s="75"/>
      <c r="HCP10" s="75"/>
      <c r="HDD10" s="75"/>
      <c r="HDR10" s="75"/>
      <c r="HEF10" s="75"/>
      <c r="HET10" s="75"/>
      <c r="HFH10" s="75"/>
      <c r="HFV10" s="75"/>
      <c r="HGJ10" s="75"/>
      <c r="HGX10" s="75"/>
      <c r="HHL10" s="75"/>
      <c r="HHZ10" s="75"/>
      <c r="HIN10" s="75"/>
      <c r="HJB10" s="75"/>
      <c r="HJP10" s="75"/>
      <c r="HKD10" s="75"/>
      <c r="HKR10" s="75"/>
      <c r="HLF10" s="75"/>
      <c r="HLT10" s="75"/>
      <c r="HMH10" s="75"/>
      <c r="HMV10" s="75"/>
      <c r="HNJ10" s="75"/>
      <c r="HNX10" s="75"/>
      <c r="HOL10" s="75"/>
      <c r="HOZ10" s="75"/>
      <c r="HPN10" s="75"/>
      <c r="HQB10" s="75"/>
      <c r="HQP10" s="75"/>
      <c r="HRD10" s="75"/>
      <c r="HRR10" s="75"/>
      <c r="HSF10" s="75"/>
      <c r="HST10" s="75"/>
      <c r="HTH10" s="75"/>
      <c r="HTV10" s="75"/>
      <c r="HUJ10" s="75"/>
      <c r="HUX10" s="75"/>
      <c r="HVL10" s="75"/>
      <c r="HVZ10" s="75"/>
      <c r="HWN10" s="75"/>
      <c r="HXB10" s="75"/>
      <c r="HXP10" s="75"/>
      <c r="HYD10" s="75"/>
      <c r="HYR10" s="75"/>
      <c r="HZF10" s="75"/>
      <c r="HZT10" s="75"/>
      <c r="IAH10" s="75"/>
      <c r="IAV10" s="75"/>
      <c r="IBJ10" s="75"/>
      <c r="IBX10" s="75"/>
      <c r="ICL10" s="75"/>
      <c r="ICZ10" s="75"/>
      <c r="IDN10" s="75"/>
      <c r="IEB10" s="75"/>
      <c r="IEP10" s="75"/>
      <c r="IFD10" s="75"/>
      <c r="IFR10" s="75"/>
      <c r="IGF10" s="75"/>
      <c r="IGT10" s="75"/>
      <c r="IHH10" s="75"/>
      <c r="IHV10" s="75"/>
      <c r="IIJ10" s="75"/>
      <c r="IIX10" s="75"/>
      <c r="IJL10" s="75"/>
      <c r="IJZ10" s="75"/>
      <c r="IKN10" s="75"/>
      <c r="ILB10" s="75"/>
      <c r="ILP10" s="75"/>
      <c r="IMD10" s="75"/>
      <c r="IMR10" s="75"/>
      <c r="INF10" s="75"/>
      <c r="INT10" s="75"/>
      <c r="IOH10" s="75"/>
      <c r="IOV10" s="75"/>
      <c r="IPJ10" s="75"/>
      <c r="IPX10" s="75"/>
      <c r="IQL10" s="75"/>
      <c r="IQZ10" s="75"/>
      <c r="IRN10" s="75"/>
      <c r="ISB10" s="75"/>
      <c r="ISP10" s="75"/>
      <c r="ITD10" s="75"/>
      <c r="ITR10" s="75"/>
      <c r="IUF10" s="75"/>
      <c r="IUT10" s="75"/>
      <c r="IVH10" s="75"/>
      <c r="IVV10" s="75"/>
      <c r="IWJ10" s="75"/>
      <c r="IWX10" s="75"/>
      <c r="IXL10" s="75"/>
      <c r="IXZ10" s="75"/>
      <c r="IYN10" s="75"/>
      <c r="IZB10" s="75"/>
      <c r="IZP10" s="75"/>
      <c r="JAD10" s="75"/>
      <c r="JAR10" s="75"/>
      <c r="JBF10" s="75"/>
      <c r="JBT10" s="75"/>
      <c r="JCH10" s="75"/>
      <c r="JCV10" s="75"/>
      <c r="JDJ10" s="75"/>
      <c r="JDX10" s="75"/>
      <c r="JEL10" s="75"/>
      <c r="JEZ10" s="75"/>
      <c r="JFN10" s="75"/>
      <c r="JGB10" s="75"/>
      <c r="JGP10" s="75"/>
      <c r="JHD10" s="75"/>
      <c r="JHR10" s="75"/>
      <c r="JIF10" s="75"/>
      <c r="JIT10" s="75"/>
      <c r="JJH10" s="75"/>
      <c r="JJV10" s="75"/>
      <c r="JKJ10" s="75"/>
      <c r="JKX10" s="75"/>
      <c r="JLL10" s="75"/>
      <c r="JLZ10" s="75"/>
      <c r="JMN10" s="75"/>
      <c r="JNB10" s="75"/>
      <c r="JNP10" s="75"/>
      <c r="JOD10" s="75"/>
      <c r="JOR10" s="75"/>
      <c r="JPF10" s="75"/>
      <c r="JPT10" s="75"/>
      <c r="JQH10" s="75"/>
      <c r="JQV10" s="75"/>
      <c r="JRJ10" s="75"/>
      <c r="JRX10" s="75"/>
      <c r="JSL10" s="75"/>
      <c r="JSZ10" s="75"/>
      <c r="JTN10" s="75"/>
      <c r="JUB10" s="75"/>
      <c r="JUP10" s="75"/>
      <c r="JVD10" s="75"/>
      <c r="JVR10" s="75"/>
      <c r="JWF10" s="75"/>
      <c r="JWT10" s="75"/>
      <c r="JXH10" s="75"/>
      <c r="JXV10" s="75"/>
      <c r="JYJ10" s="75"/>
      <c r="JYX10" s="75"/>
      <c r="JZL10" s="75"/>
      <c r="JZZ10" s="75"/>
      <c r="KAN10" s="75"/>
      <c r="KBB10" s="75"/>
      <c r="KBP10" s="75"/>
      <c r="KCD10" s="75"/>
      <c r="KCR10" s="75"/>
      <c r="KDF10" s="75"/>
      <c r="KDT10" s="75"/>
      <c r="KEH10" s="75"/>
      <c r="KEV10" s="75"/>
      <c r="KFJ10" s="75"/>
      <c r="KFX10" s="75"/>
      <c r="KGL10" s="75"/>
      <c r="KGZ10" s="75"/>
      <c r="KHN10" s="75"/>
      <c r="KIB10" s="75"/>
      <c r="KIP10" s="75"/>
      <c r="KJD10" s="75"/>
      <c r="KJR10" s="75"/>
      <c r="KKF10" s="75"/>
      <c r="KKT10" s="75"/>
      <c r="KLH10" s="75"/>
      <c r="KLV10" s="75"/>
      <c r="KMJ10" s="75"/>
      <c r="KMX10" s="75"/>
      <c r="KNL10" s="75"/>
      <c r="KNZ10" s="75"/>
      <c r="KON10" s="75"/>
      <c r="KPB10" s="75"/>
      <c r="KPP10" s="75"/>
      <c r="KQD10" s="75"/>
      <c r="KQR10" s="75"/>
      <c r="KRF10" s="75"/>
      <c r="KRT10" s="75"/>
      <c r="KSH10" s="75"/>
      <c r="KSV10" s="75"/>
      <c r="KTJ10" s="75"/>
      <c r="KTX10" s="75"/>
      <c r="KUL10" s="75"/>
      <c r="KUZ10" s="75"/>
      <c r="KVN10" s="75"/>
      <c r="KWB10" s="75"/>
      <c r="KWP10" s="75"/>
      <c r="KXD10" s="75"/>
      <c r="KXR10" s="75"/>
      <c r="KYF10" s="75"/>
      <c r="KYT10" s="75"/>
      <c r="KZH10" s="75"/>
      <c r="KZV10" s="75"/>
      <c r="LAJ10" s="75"/>
      <c r="LAX10" s="75"/>
      <c r="LBL10" s="75"/>
      <c r="LBZ10" s="75"/>
      <c r="LCN10" s="75"/>
      <c r="LDB10" s="75"/>
      <c r="LDP10" s="75"/>
      <c r="LED10" s="75"/>
      <c r="LER10" s="75"/>
      <c r="LFF10" s="75"/>
      <c r="LFT10" s="75"/>
      <c r="LGH10" s="75"/>
      <c r="LGV10" s="75"/>
      <c r="LHJ10" s="75"/>
      <c r="LHX10" s="75"/>
      <c r="LIL10" s="75"/>
      <c r="LIZ10" s="75"/>
      <c r="LJN10" s="75"/>
      <c r="LKB10" s="75"/>
      <c r="LKP10" s="75"/>
      <c r="LLD10" s="75"/>
      <c r="LLR10" s="75"/>
      <c r="LMF10" s="75"/>
      <c r="LMT10" s="75"/>
      <c r="LNH10" s="75"/>
      <c r="LNV10" s="75"/>
      <c r="LOJ10" s="75"/>
      <c r="LOX10" s="75"/>
      <c r="LPL10" s="75"/>
      <c r="LPZ10" s="75"/>
      <c r="LQN10" s="75"/>
      <c r="LRB10" s="75"/>
      <c r="LRP10" s="75"/>
      <c r="LSD10" s="75"/>
      <c r="LSR10" s="75"/>
      <c r="LTF10" s="75"/>
      <c r="LTT10" s="75"/>
      <c r="LUH10" s="75"/>
      <c r="LUV10" s="75"/>
      <c r="LVJ10" s="75"/>
      <c r="LVX10" s="75"/>
      <c r="LWL10" s="75"/>
      <c r="LWZ10" s="75"/>
      <c r="LXN10" s="75"/>
      <c r="LYB10" s="75"/>
      <c r="LYP10" s="75"/>
      <c r="LZD10" s="75"/>
      <c r="LZR10" s="75"/>
      <c r="MAF10" s="75"/>
      <c r="MAT10" s="75"/>
      <c r="MBH10" s="75"/>
      <c r="MBV10" s="75"/>
      <c r="MCJ10" s="75"/>
      <c r="MCX10" s="75"/>
      <c r="MDL10" s="75"/>
      <c r="MDZ10" s="75"/>
      <c r="MEN10" s="75"/>
      <c r="MFB10" s="75"/>
      <c r="MFP10" s="75"/>
      <c r="MGD10" s="75"/>
      <c r="MGR10" s="75"/>
      <c r="MHF10" s="75"/>
      <c r="MHT10" s="75"/>
      <c r="MIH10" s="75"/>
      <c r="MIV10" s="75"/>
      <c r="MJJ10" s="75"/>
      <c r="MJX10" s="75"/>
      <c r="MKL10" s="75"/>
      <c r="MKZ10" s="75"/>
      <c r="MLN10" s="75"/>
      <c r="MMB10" s="75"/>
      <c r="MMP10" s="75"/>
      <c r="MND10" s="75"/>
      <c r="MNR10" s="75"/>
      <c r="MOF10" s="75"/>
      <c r="MOT10" s="75"/>
      <c r="MPH10" s="75"/>
      <c r="MPV10" s="75"/>
      <c r="MQJ10" s="75"/>
      <c r="MQX10" s="75"/>
      <c r="MRL10" s="75"/>
      <c r="MRZ10" s="75"/>
      <c r="MSN10" s="75"/>
      <c r="MTB10" s="75"/>
      <c r="MTP10" s="75"/>
      <c r="MUD10" s="75"/>
      <c r="MUR10" s="75"/>
      <c r="MVF10" s="75"/>
      <c r="MVT10" s="75"/>
      <c r="MWH10" s="75"/>
      <c r="MWV10" s="75"/>
      <c r="MXJ10" s="75"/>
      <c r="MXX10" s="75"/>
      <c r="MYL10" s="75"/>
      <c r="MYZ10" s="75"/>
      <c r="MZN10" s="75"/>
      <c r="NAB10" s="75"/>
      <c r="NAP10" s="75"/>
      <c r="NBD10" s="75"/>
      <c r="NBR10" s="75"/>
      <c r="NCF10" s="75"/>
      <c r="NCT10" s="75"/>
      <c r="NDH10" s="75"/>
      <c r="NDV10" s="75"/>
      <c r="NEJ10" s="75"/>
      <c r="NEX10" s="75"/>
      <c r="NFL10" s="75"/>
      <c r="NFZ10" s="75"/>
      <c r="NGN10" s="75"/>
      <c r="NHB10" s="75"/>
      <c r="NHP10" s="75"/>
      <c r="NID10" s="75"/>
      <c r="NIR10" s="75"/>
      <c r="NJF10" s="75"/>
      <c r="NJT10" s="75"/>
      <c r="NKH10" s="75"/>
      <c r="NKV10" s="75"/>
      <c r="NLJ10" s="75"/>
      <c r="NLX10" s="75"/>
      <c r="NML10" s="75"/>
      <c r="NMZ10" s="75"/>
      <c r="NNN10" s="75"/>
      <c r="NOB10" s="75"/>
      <c r="NOP10" s="75"/>
      <c r="NPD10" s="75"/>
      <c r="NPR10" s="75"/>
      <c r="NQF10" s="75"/>
      <c r="NQT10" s="75"/>
      <c r="NRH10" s="75"/>
      <c r="NRV10" s="75"/>
      <c r="NSJ10" s="75"/>
      <c r="NSX10" s="75"/>
      <c r="NTL10" s="75"/>
      <c r="NTZ10" s="75"/>
      <c r="NUN10" s="75"/>
      <c r="NVB10" s="75"/>
      <c r="NVP10" s="75"/>
      <c r="NWD10" s="75"/>
      <c r="NWR10" s="75"/>
      <c r="NXF10" s="75"/>
      <c r="NXT10" s="75"/>
      <c r="NYH10" s="75"/>
      <c r="NYV10" s="75"/>
      <c r="NZJ10" s="75"/>
      <c r="NZX10" s="75"/>
      <c r="OAL10" s="75"/>
      <c r="OAZ10" s="75"/>
      <c r="OBN10" s="75"/>
      <c r="OCB10" s="75"/>
      <c r="OCP10" s="75"/>
      <c r="ODD10" s="75"/>
      <c r="ODR10" s="75"/>
      <c r="OEF10" s="75"/>
      <c r="OET10" s="75"/>
      <c r="OFH10" s="75"/>
      <c r="OFV10" s="75"/>
      <c r="OGJ10" s="75"/>
      <c r="OGX10" s="75"/>
      <c r="OHL10" s="75"/>
      <c r="OHZ10" s="75"/>
      <c r="OIN10" s="75"/>
      <c r="OJB10" s="75"/>
      <c r="OJP10" s="75"/>
      <c r="OKD10" s="75"/>
      <c r="OKR10" s="75"/>
      <c r="OLF10" s="75"/>
      <c r="OLT10" s="75"/>
      <c r="OMH10" s="75"/>
      <c r="OMV10" s="75"/>
      <c r="ONJ10" s="75"/>
      <c r="ONX10" s="75"/>
      <c r="OOL10" s="75"/>
      <c r="OOZ10" s="75"/>
      <c r="OPN10" s="75"/>
      <c r="OQB10" s="75"/>
      <c r="OQP10" s="75"/>
      <c r="ORD10" s="75"/>
      <c r="ORR10" s="75"/>
      <c r="OSF10" s="75"/>
      <c r="OST10" s="75"/>
      <c r="OTH10" s="75"/>
      <c r="OTV10" s="75"/>
      <c r="OUJ10" s="75"/>
      <c r="OUX10" s="75"/>
      <c r="OVL10" s="75"/>
      <c r="OVZ10" s="75"/>
      <c r="OWN10" s="75"/>
      <c r="OXB10" s="75"/>
      <c r="OXP10" s="75"/>
      <c r="OYD10" s="75"/>
      <c r="OYR10" s="75"/>
      <c r="OZF10" s="75"/>
      <c r="OZT10" s="75"/>
      <c r="PAH10" s="75"/>
      <c r="PAV10" s="75"/>
      <c r="PBJ10" s="75"/>
      <c r="PBX10" s="75"/>
      <c r="PCL10" s="75"/>
      <c r="PCZ10" s="75"/>
      <c r="PDN10" s="75"/>
      <c r="PEB10" s="75"/>
      <c r="PEP10" s="75"/>
      <c r="PFD10" s="75"/>
      <c r="PFR10" s="75"/>
      <c r="PGF10" s="75"/>
      <c r="PGT10" s="75"/>
      <c r="PHH10" s="75"/>
      <c r="PHV10" s="75"/>
      <c r="PIJ10" s="75"/>
      <c r="PIX10" s="75"/>
      <c r="PJL10" s="75"/>
      <c r="PJZ10" s="75"/>
      <c r="PKN10" s="75"/>
      <c r="PLB10" s="75"/>
      <c r="PLP10" s="75"/>
      <c r="PMD10" s="75"/>
      <c r="PMR10" s="75"/>
      <c r="PNF10" s="75"/>
      <c r="PNT10" s="75"/>
      <c r="POH10" s="75"/>
      <c r="POV10" s="75"/>
      <c r="PPJ10" s="75"/>
      <c r="PPX10" s="75"/>
      <c r="PQL10" s="75"/>
      <c r="PQZ10" s="75"/>
      <c r="PRN10" s="75"/>
      <c r="PSB10" s="75"/>
      <c r="PSP10" s="75"/>
      <c r="PTD10" s="75"/>
      <c r="PTR10" s="75"/>
      <c r="PUF10" s="75"/>
      <c r="PUT10" s="75"/>
      <c r="PVH10" s="75"/>
      <c r="PVV10" s="75"/>
      <c r="PWJ10" s="75"/>
      <c r="PWX10" s="75"/>
      <c r="PXL10" s="75"/>
      <c r="PXZ10" s="75"/>
      <c r="PYN10" s="75"/>
      <c r="PZB10" s="75"/>
      <c r="PZP10" s="75"/>
      <c r="QAD10" s="75"/>
      <c r="QAR10" s="75"/>
      <c r="QBF10" s="75"/>
      <c r="QBT10" s="75"/>
      <c r="QCH10" s="75"/>
      <c r="QCV10" s="75"/>
      <c r="QDJ10" s="75"/>
      <c r="QDX10" s="75"/>
      <c r="QEL10" s="75"/>
      <c r="QEZ10" s="75"/>
      <c r="QFN10" s="75"/>
      <c r="QGB10" s="75"/>
      <c r="QGP10" s="75"/>
      <c r="QHD10" s="75"/>
      <c r="QHR10" s="75"/>
      <c r="QIF10" s="75"/>
      <c r="QIT10" s="75"/>
      <c r="QJH10" s="75"/>
      <c r="QJV10" s="75"/>
      <c r="QKJ10" s="75"/>
      <c r="QKX10" s="75"/>
      <c r="QLL10" s="75"/>
      <c r="QLZ10" s="75"/>
      <c r="QMN10" s="75"/>
      <c r="QNB10" s="75"/>
      <c r="QNP10" s="75"/>
      <c r="QOD10" s="75"/>
      <c r="QOR10" s="75"/>
      <c r="QPF10" s="75"/>
      <c r="QPT10" s="75"/>
      <c r="QQH10" s="75"/>
      <c r="QQV10" s="75"/>
      <c r="QRJ10" s="75"/>
      <c r="QRX10" s="75"/>
      <c r="QSL10" s="75"/>
      <c r="QSZ10" s="75"/>
      <c r="QTN10" s="75"/>
      <c r="QUB10" s="75"/>
      <c r="QUP10" s="75"/>
      <c r="QVD10" s="75"/>
      <c r="QVR10" s="75"/>
      <c r="QWF10" s="75"/>
      <c r="QWT10" s="75"/>
      <c r="QXH10" s="75"/>
      <c r="QXV10" s="75"/>
      <c r="QYJ10" s="75"/>
      <c r="QYX10" s="75"/>
      <c r="QZL10" s="75"/>
      <c r="QZZ10" s="75"/>
      <c r="RAN10" s="75"/>
      <c r="RBB10" s="75"/>
      <c r="RBP10" s="75"/>
      <c r="RCD10" s="75"/>
      <c r="RCR10" s="75"/>
      <c r="RDF10" s="75"/>
      <c r="RDT10" s="75"/>
      <c r="REH10" s="75"/>
      <c r="REV10" s="75"/>
      <c r="RFJ10" s="75"/>
      <c r="RFX10" s="75"/>
      <c r="RGL10" s="75"/>
      <c r="RGZ10" s="75"/>
      <c r="RHN10" s="75"/>
      <c r="RIB10" s="75"/>
      <c r="RIP10" s="75"/>
      <c r="RJD10" s="75"/>
      <c r="RJR10" s="75"/>
      <c r="RKF10" s="75"/>
      <c r="RKT10" s="75"/>
      <c r="RLH10" s="75"/>
      <c r="RLV10" s="75"/>
      <c r="RMJ10" s="75"/>
      <c r="RMX10" s="75"/>
      <c r="RNL10" s="75"/>
      <c r="RNZ10" s="75"/>
      <c r="RON10" s="75"/>
      <c r="RPB10" s="75"/>
      <c r="RPP10" s="75"/>
      <c r="RQD10" s="75"/>
      <c r="RQR10" s="75"/>
      <c r="RRF10" s="75"/>
      <c r="RRT10" s="75"/>
      <c r="RSH10" s="75"/>
      <c r="RSV10" s="75"/>
      <c r="RTJ10" s="75"/>
      <c r="RTX10" s="75"/>
      <c r="RUL10" s="75"/>
      <c r="RUZ10" s="75"/>
      <c r="RVN10" s="75"/>
      <c r="RWB10" s="75"/>
      <c r="RWP10" s="75"/>
      <c r="RXD10" s="75"/>
      <c r="RXR10" s="75"/>
      <c r="RYF10" s="75"/>
      <c r="RYT10" s="75"/>
      <c r="RZH10" s="75"/>
      <c r="RZV10" s="75"/>
      <c r="SAJ10" s="75"/>
      <c r="SAX10" s="75"/>
      <c r="SBL10" s="75"/>
      <c r="SBZ10" s="75"/>
      <c r="SCN10" s="75"/>
      <c r="SDB10" s="75"/>
      <c r="SDP10" s="75"/>
      <c r="SED10" s="75"/>
      <c r="SER10" s="75"/>
      <c r="SFF10" s="75"/>
      <c r="SFT10" s="75"/>
      <c r="SGH10" s="75"/>
      <c r="SGV10" s="75"/>
      <c r="SHJ10" s="75"/>
      <c r="SHX10" s="75"/>
      <c r="SIL10" s="75"/>
      <c r="SIZ10" s="75"/>
      <c r="SJN10" s="75"/>
      <c r="SKB10" s="75"/>
      <c r="SKP10" s="75"/>
      <c r="SLD10" s="75"/>
      <c r="SLR10" s="75"/>
      <c r="SMF10" s="75"/>
      <c r="SMT10" s="75"/>
      <c r="SNH10" s="75"/>
      <c r="SNV10" s="75"/>
      <c r="SOJ10" s="75"/>
      <c r="SOX10" s="75"/>
      <c r="SPL10" s="75"/>
      <c r="SPZ10" s="75"/>
      <c r="SQN10" s="75"/>
      <c r="SRB10" s="75"/>
      <c r="SRP10" s="75"/>
      <c r="SSD10" s="75"/>
      <c r="SSR10" s="75"/>
      <c r="STF10" s="75"/>
      <c r="STT10" s="75"/>
      <c r="SUH10" s="75"/>
      <c r="SUV10" s="75"/>
      <c r="SVJ10" s="75"/>
      <c r="SVX10" s="75"/>
      <c r="SWL10" s="75"/>
      <c r="SWZ10" s="75"/>
      <c r="SXN10" s="75"/>
      <c r="SYB10" s="75"/>
      <c r="SYP10" s="75"/>
      <c r="SZD10" s="75"/>
      <c r="SZR10" s="75"/>
      <c r="TAF10" s="75"/>
      <c r="TAT10" s="75"/>
      <c r="TBH10" s="75"/>
      <c r="TBV10" s="75"/>
      <c r="TCJ10" s="75"/>
      <c r="TCX10" s="75"/>
      <c r="TDL10" s="75"/>
      <c r="TDZ10" s="75"/>
      <c r="TEN10" s="75"/>
      <c r="TFB10" s="75"/>
      <c r="TFP10" s="75"/>
      <c r="TGD10" s="75"/>
      <c r="TGR10" s="75"/>
      <c r="THF10" s="75"/>
      <c r="THT10" s="75"/>
      <c r="TIH10" s="75"/>
      <c r="TIV10" s="75"/>
      <c r="TJJ10" s="75"/>
      <c r="TJX10" s="75"/>
      <c r="TKL10" s="75"/>
      <c r="TKZ10" s="75"/>
      <c r="TLN10" s="75"/>
      <c r="TMB10" s="75"/>
      <c r="TMP10" s="75"/>
      <c r="TND10" s="75"/>
      <c r="TNR10" s="75"/>
      <c r="TOF10" s="75"/>
      <c r="TOT10" s="75"/>
      <c r="TPH10" s="75"/>
      <c r="TPV10" s="75"/>
      <c r="TQJ10" s="75"/>
      <c r="TQX10" s="75"/>
      <c r="TRL10" s="75"/>
      <c r="TRZ10" s="75"/>
      <c r="TSN10" s="75"/>
      <c r="TTB10" s="75"/>
      <c r="TTP10" s="75"/>
      <c r="TUD10" s="75"/>
      <c r="TUR10" s="75"/>
      <c r="TVF10" s="75"/>
      <c r="TVT10" s="75"/>
      <c r="TWH10" s="75"/>
      <c r="TWV10" s="75"/>
      <c r="TXJ10" s="75"/>
      <c r="TXX10" s="75"/>
      <c r="TYL10" s="75"/>
      <c r="TYZ10" s="75"/>
      <c r="TZN10" s="75"/>
      <c r="UAB10" s="75"/>
      <c r="UAP10" s="75"/>
      <c r="UBD10" s="75"/>
      <c r="UBR10" s="75"/>
      <c r="UCF10" s="75"/>
      <c r="UCT10" s="75"/>
      <c r="UDH10" s="75"/>
      <c r="UDV10" s="75"/>
      <c r="UEJ10" s="75"/>
      <c r="UEX10" s="75"/>
      <c r="UFL10" s="75"/>
      <c r="UFZ10" s="75"/>
      <c r="UGN10" s="75"/>
      <c r="UHB10" s="75"/>
      <c r="UHP10" s="75"/>
      <c r="UID10" s="75"/>
      <c r="UIR10" s="75"/>
      <c r="UJF10" s="75"/>
      <c r="UJT10" s="75"/>
      <c r="UKH10" s="75"/>
      <c r="UKV10" s="75"/>
      <c r="ULJ10" s="75"/>
      <c r="ULX10" s="75"/>
      <c r="UML10" s="75"/>
      <c r="UMZ10" s="75"/>
      <c r="UNN10" s="75"/>
      <c r="UOB10" s="75"/>
      <c r="UOP10" s="75"/>
      <c r="UPD10" s="75"/>
      <c r="UPR10" s="75"/>
      <c r="UQF10" s="75"/>
      <c r="UQT10" s="75"/>
      <c r="URH10" s="75"/>
      <c r="URV10" s="75"/>
      <c r="USJ10" s="75"/>
      <c r="USX10" s="75"/>
      <c r="UTL10" s="75"/>
      <c r="UTZ10" s="75"/>
      <c r="UUN10" s="75"/>
      <c r="UVB10" s="75"/>
      <c r="UVP10" s="75"/>
      <c r="UWD10" s="75"/>
      <c r="UWR10" s="75"/>
      <c r="UXF10" s="75"/>
      <c r="UXT10" s="75"/>
      <c r="UYH10" s="75"/>
      <c r="UYV10" s="75"/>
      <c r="UZJ10" s="75"/>
      <c r="UZX10" s="75"/>
      <c r="VAL10" s="75"/>
      <c r="VAZ10" s="75"/>
      <c r="VBN10" s="75"/>
      <c r="VCB10" s="75"/>
      <c r="VCP10" s="75"/>
      <c r="VDD10" s="75"/>
      <c r="VDR10" s="75"/>
      <c r="VEF10" s="75"/>
      <c r="VET10" s="75"/>
      <c r="VFH10" s="75"/>
      <c r="VFV10" s="75"/>
      <c r="VGJ10" s="75"/>
      <c r="VGX10" s="75"/>
      <c r="VHL10" s="75"/>
      <c r="VHZ10" s="75"/>
      <c r="VIN10" s="75"/>
      <c r="VJB10" s="75"/>
      <c r="VJP10" s="75"/>
      <c r="VKD10" s="75"/>
      <c r="VKR10" s="75"/>
      <c r="VLF10" s="75"/>
      <c r="VLT10" s="75"/>
      <c r="VMH10" s="75"/>
      <c r="VMV10" s="75"/>
      <c r="VNJ10" s="75"/>
      <c r="VNX10" s="75"/>
      <c r="VOL10" s="75"/>
      <c r="VOZ10" s="75"/>
      <c r="VPN10" s="75"/>
      <c r="VQB10" s="75"/>
      <c r="VQP10" s="75"/>
      <c r="VRD10" s="75"/>
      <c r="VRR10" s="75"/>
      <c r="VSF10" s="75"/>
      <c r="VST10" s="75"/>
      <c r="VTH10" s="75"/>
      <c r="VTV10" s="75"/>
      <c r="VUJ10" s="75"/>
      <c r="VUX10" s="75"/>
      <c r="VVL10" s="75"/>
      <c r="VVZ10" s="75"/>
      <c r="VWN10" s="75"/>
      <c r="VXB10" s="75"/>
      <c r="VXP10" s="75"/>
      <c r="VYD10" s="75"/>
      <c r="VYR10" s="75"/>
      <c r="VZF10" s="75"/>
      <c r="VZT10" s="75"/>
      <c r="WAH10" s="75"/>
      <c r="WAV10" s="75"/>
      <c r="WBJ10" s="75"/>
      <c r="WBX10" s="75"/>
      <c r="WCL10" s="75"/>
      <c r="WCZ10" s="75"/>
      <c r="WDN10" s="75"/>
      <c r="WEB10" s="75"/>
      <c r="WEP10" s="75"/>
      <c r="WFD10" s="75"/>
      <c r="WFR10" s="75"/>
      <c r="WGF10" s="75"/>
      <c r="WGT10" s="75"/>
      <c r="WHH10" s="75"/>
      <c r="WHV10" s="75"/>
      <c r="WIJ10" s="75"/>
      <c r="WIX10" s="75"/>
      <c r="WJL10" s="75"/>
      <c r="WJZ10" s="75"/>
      <c r="WKN10" s="75"/>
      <c r="WLB10" s="75"/>
      <c r="WLP10" s="75"/>
      <c r="WMD10" s="75"/>
      <c r="WMR10" s="75"/>
      <c r="WNF10" s="75"/>
      <c r="WNT10" s="75"/>
      <c r="WOH10" s="75"/>
      <c r="WOV10" s="75"/>
      <c r="WPJ10" s="75"/>
      <c r="WPX10" s="75"/>
      <c r="WQL10" s="75"/>
      <c r="WQZ10" s="75"/>
      <c r="WRN10" s="75"/>
      <c r="WSB10" s="75"/>
      <c r="WSP10" s="75"/>
      <c r="WTD10" s="75"/>
      <c r="WTR10" s="75"/>
      <c r="WUF10" s="75"/>
      <c r="WUT10" s="75"/>
      <c r="WVH10" s="75"/>
      <c r="WVV10" s="75"/>
      <c r="WWJ10" s="75"/>
      <c r="WWX10" s="75"/>
      <c r="WXL10" s="75"/>
      <c r="WXZ10" s="75"/>
      <c r="WYN10" s="75"/>
      <c r="WZB10" s="75"/>
      <c r="WZP10" s="75"/>
      <c r="XAD10" s="75"/>
      <c r="XAR10" s="75"/>
      <c r="XBF10" s="75"/>
      <c r="XBT10" s="75"/>
      <c r="XCH10" s="75"/>
      <c r="XCV10" s="75"/>
      <c r="XDJ10" s="75"/>
      <c r="XDX10" s="75"/>
      <c r="XEL10" s="75"/>
      <c r="XEZ10" s="75"/>
    </row>
    <row r="11" spans="1:1022 1036:2044 2058:3066 3080:4088 4102:5110 5124:6132 6146:7168 7182:8190 8204:9212 9226:10234 10248:11256 11270:12278 12292:13300 13314:14336 14350:15358 15372:16380" s="74" customFormat="1" x14ac:dyDescent="0.2">
      <c r="A11" s="43" t="s">
        <v>55</v>
      </c>
      <c r="B11" s="44" t="e">
        <f>B26+B43+B59</f>
        <v>#REF!</v>
      </c>
      <c r="C11" s="44" t="e">
        <f t="shared" ref="C11:BE12" si="6">C26+C43+C59</f>
        <v>#REF!</v>
      </c>
      <c r="D11" s="44" t="e">
        <f t="shared" si="6"/>
        <v>#REF!</v>
      </c>
      <c r="E11" s="44" t="e">
        <f t="shared" si="6"/>
        <v>#REF!</v>
      </c>
      <c r="F11" s="44" t="e">
        <f t="shared" si="6"/>
        <v>#REF!</v>
      </c>
      <c r="G11" s="44" t="e">
        <f t="shared" si="6"/>
        <v>#REF!</v>
      </c>
      <c r="H11" s="44" t="e">
        <f t="shared" si="6"/>
        <v>#REF!</v>
      </c>
      <c r="I11" s="44" t="e">
        <f t="shared" si="6"/>
        <v>#REF!</v>
      </c>
      <c r="J11" s="44" t="e">
        <f t="shared" si="6"/>
        <v>#REF!</v>
      </c>
      <c r="K11" s="44" t="e">
        <f t="shared" si="6"/>
        <v>#REF!</v>
      </c>
      <c r="L11" s="44" t="e">
        <f t="shared" si="6"/>
        <v>#REF!</v>
      </c>
      <c r="M11" s="44" t="e">
        <f t="shared" si="6"/>
        <v>#REF!</v>
      </c>
      <c r="N11" s="44" t="e">
        <f t="shared" si="6"/>
        <v>#REF!</v>
      </c>
      <c r="O11" s="44" t="e">
        <f t="shared" si="6"/>
        <v>#REF!</v>
      </c>
      <c r="P11" s="44" t="e">
        <f t="shared" si="6"/>
        <v>#REF!</v>
      </c>
      <c r="Q11" s="44" t="e">
        <f t="shared" si="6"/>
        <v>#REF!</v>
      </c>
      <c r="R11" s="44" t="e">
        <f t="shared" si="6"/>
        <v>#REF!</v>
      </c>
      <c r="S11" s="44" t="e">
        <f t="shared" si="6"/>
        <v>#REF!</v>
      </c>
      <c r="T11" s="44" t="e">
        <f t="shared" si="6"/>
        <v>#REF!</v>
      </c>
      <c r="U11" s="44" t="e">
        <f t="shared" si="6"/>
        <v>#REF!</v>
      </c>
      <c r="V11" s="44" t="e">
        <f t="shared" si="6"/>
        <v>#REF!</v>
      </c>
      <c r="W11" s="44" t="e">
        <f t="shared" si="6"/>
        <v>#REF!</v>
      </c>
      <c r="X11" s="44" t="e">
        <f t="shared" si="6"/>
        <v>#REF!</v>
      </c>
      <c r="Y11" s="44">
        <f t="shared" si="6"/>
        <v>468.9387939453124</v>
      </c>
      <c r="Z11" s="44">
        <f t="shared" si="6"/>
        <v>292.41000000000003</v>
      </c>
      <c r="AA11" s="44">
        <f t="shared" si="6"/>
        <v>531.61532991961269</v>
      </c>
      <c r="AB11" s="44">
        <f t="shared" si="6"/>
        <v>455.80379371593773</v>
      </c>
      <c r="AC11" s="44">
        <f t="shared" si="6"/>
        <v>617.56374216003462</v>
      </c>
      <c r="AD11" s="44">
        <f t="shared" si="6"/>
        <v>1017.6451037208456</v>
      </c>
      <c r="AE11" s="44">
        <f t="shared" si="6"/>
        <v>931.18020492444589</v>
      </c>
      <c r="AF11" s="170">
        <f t="shared" si="6"/>
        <v>731.14833540946552</v>
      </c>
      <c r="AG11" s="170">
        <f t="shared" si="6"/>
        <v>699.06835671403439</v>
      </c>
      <c r="AH11" s="170">
        <f t="shared" si="6"/>
        <v>802.91371727458204</v>
      </c>
      <c r="AI11" s="170">
        <f t="shared" si="6"/>
        <v>706.17534792193351</v>
      </c>
      <c r="AJ11" s="170">
        <f t="shared" si="6"/>
        <v>752.59366126717066</v>
      </c>
      <c r="AK11" s="170">
        <f t="shared" si="6"/>
        <v>704.25149123217329</v>
      </c>
      <c r="AL11" s="170">
        <f t="shared" si="6"/>
        <v>1038.0268434409752</v>
      </c>
      <c r="AM11" s="170">
        <f t="shared" si="6"/>
        <v>1160.228271286674</v>
      </c>
      <c r="AN11" s="170">
        <f t="shared" si="6"/>
        <v>1089.9886754049855</v>
      </c>
      <c r="AO11" s="170">
        <f t="shared" si="6"/>
        <v>1067.3815070030205</v>
      </c>
      <c r="AP11" s="170">
        <f t="shared" si="6"/>
        <v>1359.680253972248</v>
      </c>
      <c r="AQ11" s="170">
        <f t="shared" si="6"/>
        <v>1220.9646142207209</v>
      </c>
      <c r="AR11" s="170">
        <f t="shared" si="6"/>
        <v>1138.9679393434385</v>
      </c>
      <c r="AS11" s="170">
        <f t="shared" si="6"/>
        <v>1121.7865283171004</v>
      </c>
      <c r="AT11" s="170">
        <f t="shared" si="6"/>
        <v>1098.4777534815992</v>
      </c>
      <c r="AU11" s="170">
        <f t="shared" si="6"/>
        <v>1055.8019433001054</v>
      </c>
      <c r="AV11" s="170">
        <f t="shared" si="6"/>
        <v>1036.6316699607041</v>
      </c>
      <c r="AW11" s="170">
        <f t="shared" si="6"/>
        <v>1037.042628442229</v>
      </c>
      <c r="AX11" s="170">
        <f t="shared" si="6"/>
        <v>1039.8258489658494</v>
      </c>
      <c r="AY11" s="170">
        <f t="shared" si="6"/>
        <v>1040.9483774824016</v>
      </c>
      <c r="AZ11" s="170">
        <f t="shared" si="6"/>
        <v>1041.3067759088071</v>
      </c>
      <c r="BA11" s="170">
        <f t="shared" si="6"/>
        <v>1042.1478523087112</v>
      </c>
      <c r="BB11" s="170">
        <f t="shared" si="6"/>
        <v>1043.2526384111329</v>
      </c>
      <c r="BC11" s="170">
        <f t="shared" si="6"/>
        <v>1044.4981980751688</v>
      </c>
      <c r="BD11" s="170">
        <f t="shared" si="6"/>
        <v>1045.431695132693</v>
      </c>
      <c r="BE11" s="170">
        <f t="shared" si="6"/>
        <v>1046.326852079173</v>
      </c>
      <c r="BR11" s="75"/>
      <c r="CF11" s="75"/>
      <c r="CT11" s="75"/>
      <c r="DH11" s="75"/>
      <c r="DV11" s="75"/>
      <c r="EJ11" s="75"/>
      <c r="EX11" s="75"/>
      <c r="FL11" s="75"/>
      <c r="FZ11" s="75"/>
      <c r="GN11" s="75"/>
      <c r="HB11" s="75"/>
      <c r="HP11" s="75"/>
      <c r="ID11" s="75"/>
      <c r="IR11" s="75"/>
      <c r="JF11" s="75"/>
      <c r="JT11" s="75"/>
      <c r="KH11" s="75"/>
      <c r="KV11" s="75"/>
      <c r="LJ11" s="75"/>
      <c r="LX11" s="75"/>
      <c r="ML11" s="75"/>
      <c r="MZ11" s="75"/>
      <c r="NN11" s="75"/>
      <c r="OB11" s="75"/>
      <c r="OP11" s="75"/>
      <c r="PD11" s="75"/>
      <c r="PR11" s="75"/>
      <c r="QF11" s="75"/>
      <c r="QT11" s="75"/>
      <c r="RH11" s="75"/>
      <c r="RV11" s="75"/>
      <c r="SJ11" s="75"/>
      <c r="SX11" s="75"/>
      <c r="TL11" s="75"/>
      <c r="TZ11" s="75"/>
      <c r="UN11" s="75"/>
      <c r="VB11" s="75"/>
      <c r="VP11" s="75"/>
      <c r="WD11" s="75"/>
      <c r="WR11" s="75"/>
      <c r="XF11" s="75"/>
      <c r="XT11" s="75"/>
      <c r="YH11" s="75"/>
      <c r="YV11" s="75"/>
      <c r="ZJ11" s="75"/>
      <c r="ZX11" s="75"/>
      <c r="AAL11" s="75"/>
      <c r="AAZ11" s="75"/>
      <c r="ABN11" s="75"/>
      <c r="ACB11" s="75"/>
      <c r="ACP11" s="75"/>
      <c r="ADD11" s="75"/>
      <c r="ADR11" s="75"/>
      <c r="AEF11" s="75"/>
      <c r="AET11" s="75"/>
      <c r="AFH11" s="75"/>
      <c r="AFV11" s="75"/>
      <c r="AGJ11" s="75"/>
      <c r="AGX11" s="75"/>
      <c r="AHL11" s="75"/>
      <c r="AHZ11" s="75"/>
      <c r="AIN11" s="75"/>
      <c r="AJB11" s="75"/>
      <c r="AJP11" s="75"/>
      <c r="AKD11" s="75"/>
      <c r="AKR11" s="75"/>
      <c r="ALF11" s="75"/>
      <c r="ALT11" s="75"/>
      <c r="AMH11" s="75"/>
      <c r="AMV11" s="75"/>
      <c r="ANJ11" s="75"/>
      <c r="ANX11" s="75"/>
      <c r="AOL11" s="75"/>
      <c r="AOZ11" s="75"/>
      <c r="APN11" s="75"/>
      <c r="AQB11" s="75"/>
      <c r="AQP11" s="75"/>
      <c r="ARD11" s="75"/>
      <c r="ARR11" s="75"/>
      <c r="ASF11" s="75"/>
      <c r="AST11" s="75"/>
      <c r="ATH11" s="75"/>
      <c r="ATV11" s="75"/>
      <c r="AUJ11" s="75"/>
      <c r="AUX11" s="75"/>
      <c r="AVL11" s="75"/>
      <c r="AVZ11" s="75"/>
      <c r="AWN11" s="75"/>
      <c r="AXB11" s="75"/>
      <c r="AXP11" s="75"/>
      <c r="AYD11" s="75"/>
      <c r="AYR11" s="75"/>
      <c r="AZF11" s="75"/>
      <c r="AZT11" s="75"/>
      <c r="BAH11" s="75"/>
      <c r="BAV11" s="75"/>
      <c r="BBJ11" s="75"/>
      <c r="BBX11" s="75"/>
      <c r="BCL11" s="75"/>
      <c r="BCZ11" s="75"/>
      <c r="BDN11" s="75"/>
      <c r="BEB11" s="75"/>
      <c r="BEP11" s="75"/>
      <c r="BFD11" s="75"/>
      <c r="BFR11" s="75"/>
      <c r="BGF11" s="75"/>
      <c r="BGT11" s="75"/>
      <c r="BHH11" s="75"/>
      <c r="BHV11" s="75"/>
      <c r="BIJ11" s="75"/>
      <c r="BIX11" s="75"/>
      <c r="BJL11" s="75"/>
      <c r="BJZ11" s="75"/>
      <c r="BKN11" s="75"/>
      <c r="BLB11" s="75"/>
      <c r="BLP11" s="75"/>
      <c r="BMD11" s="75"/>
      <c r="BMR11" s="75"/>
      <c r="BNF11" s="75"/>
      <c r="BNT11" s="75"/>
      <c r="BOH11" s="75"/>
      <c r="BOV11" s="75"/>
      <c r="BPJ11" s="75"/>
      <c r="BPX11" s="75"/>
      <c r="BQL11" s="75"/>
      <c r="BQZ11" s="75"/>
      <c r="BRN11" s="75"/>
      <c r="BSB11" s="75"/>
      <c r="BSP11" s="75"/>
      <c r="BTD11" s="75"/>
      <c r="BTR11" s="75"/>
      <c r="BUF11" s="75"/>
      <c r="BUT11" s="75"/>
      <c r="BVH11" s="75"/>
      <c r="BVV11" s="75"/>
      <c r="BWJ11" s="75"/>
      <c r="BWX11" s="75"/>
      <c r="BXL11" s="75"/>
      <c r="BXZ11" s="75"/>
      <c r="BYN11" s="75"/>
      <c r="BZB11" s="75"/>
      <c r="BZP11" s="75"/>
      <c r="CAD11" s="75"/>
      <c r="CAR11" s="75"/>
      <c r="CBF11" s="75"/>
      <c r="CBT11" s="75"/>
      <c r="CCH11" s="75"/>
      <c r="CCV11" s="75"/>
      <c r="CDJ11" s="75"/>
      <c r="CDX11" s="75"/>
      <c r="CEL11" s="75"/>
      <c r="CEZ11" s="75"/>
      <c r="CFN11" s="75"/>
      <c r="CGB11" s="75"/>
      <c r="CGP11" s="75"/>
      <c r="CHD11" s="75"/>
      <c r="CHR11" s="75"/>
      <c r="CIF11" s="75"/>
      <c r="CIT11" s="75"/>
      <c r="CJH11" s="75"/>
      <c r="CJV11" s="75"/>
      <c r="CKJ11" s="75"/>
      <c r="CKX11" s="75"/>
      <c r="CLL11" s="75"/>
      <c r="CLZ11" s="75"/>
      <c r="CMN11" s="75"/>
      <c r="CNB11" s="75"/>
      <c r="CNP11" s="75"/>
      <c r="COD11" s="75"/>
      <c r="COR11" s="75"/>
      <c r="CPF11" s="75"/>
      <c r="CPT11" s="75"/>
      <c r="CQH11" s="75"/>
      <c r="CQV11" s="75"/>
      <c r="CRJ11" s="75"/>
      <c r="CRX11" s="75"/>
      <c r="CSL11" s="75"/>
      <c r="CSZ11" s="75"/>
      <c r="CTN11" s="75"/>
      <c r="CUB11" s="75"/>
      <c r="CUP11" s="75"/>
      <c r="CVD11" s="75"/>
      <c r="CVR11" s="75"/>
      <c r="CWF11" s="75"/>
      <c r="CWT11" s="75"/>
      <c r="CXH11" s="75"/>
      <c r="CXV11" s="75"/>
      <c r="CYJ11" s="75"/>
      <c r="CYX11" s="75"/>
      <c r="CZL11" s="75"/>
      <c r="CZZ11" s="75"/>
      <c r="DAN11" s="75"/>
      <c r="DBB11" s="75"/>
      <c r="DBP11" s="75"/>
      <c r="DCD11" s="75"/>
      <c r="DCR11" s="75"/>
      <c r="DDF11" s="75"/>
      <c r="DDT11" s="75"/>
      <c r="DEH11" s="75"/>
      <c r="DEV11" s="75"/>
      <c r="DFJ11" s="75"/>
      <c r="DFX11" s="75"/>
      <c r="DGL11" s="75"/>
      <c r="DGZ11" s="75"/>
      <c r="DHN11" s="75"/>
      <c r="DIB11" s="75"/>
      <c r="DIP11" s="75"/>
      <c r="DJD11" s="75"/>
      <c r="DJR11" s="75"/>
      <c r="DKF11" s="75"/>
      <c r="DKT11" s="75"/>
      <c r="DLH11" s="75"/>
      <c r="DLV11" s="75"/>
      <c r="DMJ11" s="75"/>
      <c r="DMX11" s="75"/>
      <c r="DNL11" s="75"/>
      <c r="DNZ11" s="75"/>
      <c r="DON11" s="75"/>
      <c r="DPB11" s="75"/>
      <c r="DPP11" s="75"/>
      <c r="DQD11" s="75"/>
      <c r="DQR11" s="75"/>
      <c r="DRF11" s="75"/>
      <c r="DRT11" s="75"/>
      <c r="DSH11" s="75"/>
      <c r="DSV11" s="75"/>
      <c r="DTJ11" s="75"/>
      <c r="DTX11" s="75"/>
      <c r="DUL11" s="75"/>
      <c r="DUZ11" s="75"/>
      <c r="DVN11" s="75"/>
      <c r="DWB11" s="75"/>
      <c r="DWP11" s="75"/>
      <c r="DXD11" s="75"/>
      <c r="DXR11" s="75"/>
      <c r="DYF11" s="75"/>
      <c r="DYT11" s="75"/>
      <c r="DZH11" s="75"/>
      <c r="DZV11" s="75"/>
      <c r="EAJ11" s="75"/>
      <c r="EAX11" s="75"/>
      <c r="EBL11" s="75"/>
      <c r="EBZ11" s="75"/>
      <c r="ECN11" s="75"/>
      <c r="EDB11" s="75"/>
      <c r="EDP11" s="75"/>
      <c r="EED11" s="75"/>
      <c r="EER11" s="75"/>
      <c r="EFF11" s="75"/>
      <c r="EFT11" s="75"/>
      <c r="EGH11" s="75"/>
      <c r="EGV11" s="75"/>
      <c r="EHJ11" s="75"/>
      <c r="EHX11" s="75"/>
      <c r="EIL11" s="75"/>
      <c r="EIZ11" s="75"/>
      <c r="EJN11" s="75"/>
      <c r="EKB11" s="75"/>
      <c r="EKP11" s="75"/>
      <c r="ELD11" s="75"/>
      <c r="ELR11" s="75"/>
      <c r="EMF11" s="75"/>
      <c r="EMT11" s="75"/>
      <c r="ENH11" s="75"/>
      <c r="ENV11" s="75"/>
      <c r="EOJ11" s="75"/>
      <c r="EOX11" s="75"/>
      <c r="EPL11" s="75"/>
      <c r="EPZ11" s="75"/>
      <c r="EQN11" s="75"/>
      <c r="ERB11" s="75"/>
      <c r="ERP11" s="75"/>
      <c r="ESD11" s="75"/>
      <c r="ESR11" s="75"/>
      <c r="ETF11" s="75"/>
      <c r="ETT11" s="75"/>
      <c r="EUH11" s="75"/>
      <c r="EUV11" s="75"/>
      <c r="EVJ11" s="75"/>
      <c r="EVX11" s="75"/>
      <c r="EWL11" s="75"/>
      <c r="EWZ11" s="75"/>
      <c r="EXN11" s="75"/>
      <c r="EYB11" s="75"/>
      <c r="EYP11" s="75"/>
      <c r="EZD11" s="75"/>
      <c r="EZR11" s="75"/>
      <c r="FAF11" s="75"/>
      <c r="FAT11" s="75"/>
      <c r="FBH11" s="75"/>
      <c r="FBV11" s="75"/>
      <c r="FCJ11" s="75"/>
      <c r="FCX11" s="75"/>
      <c r="FDL11" s="75"/>
      <c r="FDZ11" s="75"/>
      <c r="FEN11" s="75"/>
      <c r="FFB11" s="75"/>
      <c r="FFP11" s="75"/>
      <c r="FGD11" s="75"/>
      <c r="FGR11" s="75"/>
      <c r="FHF11" s="75"/>
      <c r="FHT11" s="75"/>
      <c r="FIH11" s="75"/>
      <c r="FIV11" s="75"/>
      <c r="FJJ11" s="75"/>
      <c r="FJX11" s="75"/>
      <c r="FKL11" s="75"/>
      <c r="FKZ11" s="75"/>
      <c r="FLN11" s="75"/>
      <c r="FMB11" s="75"/>
      <c r="FMP11" s="75"/>
      <c r="FND11" s="75"/>
      <c r="FNR11" s="75"/>
      <c r="FOF11" s="75"/>
      <c r="FOT11" s="75"/>
      <c r="FPH11" s="75"/>
      <c r="FPV11" s="75"/>
      <c r="FQJ11" s="75"/>
      <c r="FQX11" s="75"/>
      <c r="FRL11" s="75"/>
      <c r="FRZ11" s="75"/>
      <c r="FSN11" s="75"/>
      <c r="FTB11" s="75"/>
      <c r="FTP11" s="75"/>
      <c r="FUD11" s="75"/>
      <c r="FUR11" s="75"/>
      <c r="FVF11" s="75"/>
      <c r="FVT11" s="75"/>
      <c r="FWH11" s="75"/>
      <c r="FWV11" s="75"/>
      <c r="FXJ11" s="75"/>
      <c r="FXX11" s="75"/>
      <c r="FYL11" s="75"/>
      <c r="FYZ11" s="75"/>
      <c r="FZN11" s="75"/>
      <c r="GAB11" s="75"/>
      <c r="GAP11" s="75"/>
      <c r="GBD11" s="75"/>
      <c r="GBR11" s="75"/>
      <c r="GCF11" s="75"/>
      <c r="GCT11" s="75"/>
      <c r="GDH11" s="75"/>
      <c r="GDV11" s="75"/>
      <c r="GEJ11" s="75"/>
      <c r="GEX11" s="75"/>
      <c r="GFL11" s="75"/>
      <c r="GFZ11" s="75"/>
      <c r="GGN11" s="75"/>
      <c r="GHB11" s="75"/>
      <c r="GHP11" s="75"/>
      <c r="GID11" s="75"/>
      <c r="GIR11" s="75"/>
      <c r="GJF11" s="75"/>
      <c r="GJT11" s="75"/>
      <c r="GKH11" s="75"/>
      <c r="GKV11" s="75"/>
      <c r="GLJ11" s="75"/>
      <c r="GLX11" s="75"/>
      <c r="GML11" s="75"/>
      <c r="GMZ11" s="75"/>
      <c r="GNN11" s="75"/>
      <c r="GOB11" s="75"/>
      <c r="GOP11" s="75"/>
      <c r="GPD11" s="75"/>
      <c r="GPR11" s="75"/>
      <c r="GQF11" s="75"/>
      <c r="GQT11" s="75"/>
      <c r="GRH11" s="75"/>
      <c r="GRV11" s="75"/>
      <c r="GSJ11" s="75"/>
      <c r="GSX11" s="75"/>
      <c r="GTL11" s="75"/>
      <c r="GTZ11" s="75"/>
      <c r="GUN11" s="75"/>
      <c r="GVB11" s="75"/>
      <c r="GVP11" s="75"/>
      <c r="GWD11" s="75"/>
      <c r="GWR11" s="75"/>
      <c r="GXF11" s="75"/>
      <c r="GXT11" s="75"/>
      <c r="GYH11" s="75"/>
      <c r="GYV11" s="75"/>
      <c r="GZJ11" s="75"/>
      <c r="GZX11" s="75"/>
      <c r="HAL11" s="75"/>
      <c r="HAZ11" s="75"/>
      <c r="HBN11" s="75"/>
      <c r="HCB11" s="75"/>
      <c r="HCP11" s="75"/>
      <c r="HDD11" s="75"/>
      <c r="HDR11" s="75"/>
      <c r="HEF11" s="75"/>
      <c r="HET11" s="75"/>
      <c r="HFH11" s="75"/>
      <c r="HFV11" s="75"/>
      <c r="HGJ11" s="75"/>
      <c r="HGX11" s="75"/>
      <c r="HHL11" s="75"/>
      <c r="HHZ11" s="75"/>
      <c r="HIN11" s="75"/>
      <c r="HJB11" s="75"/>
      <c r="HJP11" s="75"/>
      <c r="HKD11" s="75"/>
      <c r="HKR11" s="75"/>
      <c r="HLF11" s="75"/>
      <c r="HLT11" s="75"/>
      <c r="HMH11" s="75"/>
      <c r="HMV11" s="75"/>
      <c r="HNJ11" s="75"/>
      <c r="HNX11" s="75"/>
      <c r="HOL11" s="75"/>
      <c r="HOZ11" s="75"/>
      <c r="HPN11" s="75"/>
      <c r="HQB11" s="75"/>
      <c r="HQP11" s="75"/>
      <c r="HRD11" s="75"/>
      <c r="HRR11" s="75"/>
      <c r="HSF11" s="75"/>
      <c r="HST11" s="75"/>
      <c r="HTH11" s="75"/>
      <c r="HTV11" s="75"/>
      <c r="HUJ11" s="75"/>
      <c r="HUX11" s="75"/>
      <c r="HVL11" s="75"/>
      <c r="HVZ11" s="75"/>
      <c r="HWN11" s="75"/>
      <c r="HXB11" s="75"/>
      <c r="HXP11" s="75"/>
      <c r="HYD11" s="75"/>
      <c r="HYR11" s="75"/>
      <c r="HZF11" s="75"/>
      <c r="HZT11" s="75"/>
      <c r="IAH11" s="75"/>
      <c r="IAV11" s="75"/>
      <c r="IBJ11" s="75"/>
      <c r="IBX11" s="75"/>
      <c r="ICL11" s="75"/>
      <c r="ICZ11" s="75"/>
      <c r="IDN11" s="75"/>
      <c r="IEB11" s="75"/>
      <c r="IEP11" s="75"/>
      <c r="IFD11" s="75"/>
      <c r="IFR11" s="75"/>
      <c r="IGF11" s="75"/>
      <c r="IGT11" s="75"/>
      <c r="IHH11" s="75"/>
      <c r="IHV11" s="75"/>
      <c r="IIJ11" s="75"/>
      <c r="IIX11" s="75"/>
      <c r="IJL11" s="75"/>
      <c r="IJZ11" s="75"/>
      <c r="IKN11" s="75"/>
      <c r="ILB11" s="75"/>
      <c r="ILP11" s="75"/>
      <c r="IMD11" s="75"/>
      <c r="IMR11" s="75"/>
      <c r="INF11" s="75"/>
      <c r="INT11" s="75"/>
      <c r="IOH11" s="75"/>
      <c r="IOV11" s="75"/>
      <c r="IPJ11" s="75"/>
      <c r="IPX11" s="75"/>
      <c r="IQL11" s="75"/>
      <c r="IQZ11" s="75"/>
      <c r="IRN11" s="75"/>
      <c r="ISB11" s="75"/>
      <c r="ISP11" s="75"/>
      <c r="ITD11" s="75"/>
      <c r="ITR11" s="75"/>
      <c r="IUF11" s="75"/>
      <c r="IUT11" s="75"/>
      <c r="IVH11" s="75"/>
      <c r="IVV11" s="75"/>
      <c r="IWJ11" s="75"/>
      <c r="IWX11" s="75"/>
      <c r="IXL11" s="75"/>
      <c r="IXZ11" s="75"/>
      <c r="IYN11" s="75"/>
      <c r="IZB11" s="75"/>
      <c r="IZP11" s="75"/>
      <c r="JAD11" s="75"/>
      <c r="JAR11" s="75"/>
      <c r="JBF11" s="75"/>
      <c r="JBT11" s="75"/>
      <c r="JCH11" s="75"/>
      <c r="JCV11" s="75"/>
      <c r="JDJ11" s="75"/>
      <c r="JDX11" s="75"/>
      <c r="JEL11" s="75"/>
      <c r="JEZ11" s="75"/>
      <c r="JFN11" s="75"/>
      <c r="JGB11" s="75"/>
      <c r="JGP11" s="75"/>
      <c r="JHD11" s="75"/>
      <c r="JHR11" s="75"/>
      <c r="JIF11" s="75"/>
      <c r="JIT11" s="75"/>
      <c r="JJH11" s="75"/>
      <c r="JJV11" s="75"/>
      <c r="JKJ11" s="75"/>
      <c r="JKX11" s="75"/>
      <c r="JLL11" s="75"/>
      <c r="JLZ11" s="75"/>
      <c r="JMN11" s="75"/>
      <c r="JNB11" s="75"/>
      <c r="JNP11" s="75"/>
      <c r="JOD11" s="75"/>
      <c r="JOR11" s="75"/>
      <c r="JPF11" s="75"/>
      <c r="JPT11" s="75"/>
      <c r="JQH11" s="75"/>
      <c r="JQV11" s="75"/>
      <c r="JRJ11" s="75"/>
      <c r="JRX11" s="75"/>
      <c r="JSL11" s="75"/>
      <c r="JSZ11" s="75"/>
      <c r="JTN11" s="75"/>
      <c r="JUB11" s="75"/>
      <c r="JUP11" s="75"/>
      <c r="JVD11" s="75"/>
      <c r="JVR11" s="75"/>
      <c r="JWF11" s="75"/>
      <c r="JWT11" s="75"/>
      <c r="JXH11" s="75"/>
      <c r="JXV11" s="75"/>
      <c r="JYJ11" s="75"/>
      <c r="JYX11" s="75"/>
      <c r="JZL11" s="75"/>
      <c r="JZZ11" s="75"/>
      <c r="KAN11" s="75"/>
      <c r="KBB11" s="75"/>
      <c r="KBP11" s="75"/>
      <c r="KCD11" s="75"/>
      <c r="KCR11" s="75"/>
      <c r="KDF11" s="75"/>
      <c r="KDT11" s="75"/>
      <c r="KEH11" s="75"/>
      <c r="KEV11" s="75"/>
      <c r="KFJ11" s="75"/>
      <c r="KFX11" s="75"/>
      <c r="KGL11" s="75"/>
      <c r="KGZ11" s="75"/>
      <c r="KHN11" s="75"/>
      <c r="KIB11" s="75"/>
      <c r="KIP11" s="75"/>
      <c r="KJD11" s="75"/>
      <c r="KJR11" s="75"/>
      <c r="KKF11" s="75"/>
      <c r="KKT11" s="75"/>
      <c r="KLH11" s="75"/>
      <c r="KLV11" s="75"/>
      <c r="KMJ11" s="75"/>
      <c r="KMX11" s="75"/>
      <c r="KNL11" s="75"/>
      <c r="KNZ11" s="75"/>
      <c r="KON11" s="75"/>
      <c r="KPB11" s="75"/>
      <c r="KPP11" s="75"/>
      <c r="KQD11" s="75"/>
      <c r="KQR11" s="75"/>
      <c r="KRF11" s="75"/>
      <c r="KRT11" s="75"/>
      <c r="KSH11" s="75"/>
      <c r="KSV11" s="75"/>
      <c r="KTJ11" s="75"/>
      <c r="KTX11" s="75"/>
      <c r="KUL11" s="75"/>
      <c r="KUZ11" s="75"/>
      <c r="KVN11" s="75"/>
      <c r="KWB11" s="75"/>
      <c r="KWP11" s="75"/>
      <c r="KXD11" s="75"/>
      <c r="KXR11" s="75"/>
      <c r="KYF11" s="75"/>
      <c r="KYT11" s="75"/>
      <c r="KZH11" s="75"/>
      <c r="KZV11" s="75"/>
      <c r="LAJ11" s="75"/>
      <c r="LAX11" s="75"/>
      <c r="LBL11" s="75"/>
      <c r="LBZ11" s="75"/>
      <c r="LCN11" s="75"/>
      <c r="LDB11" s="75"/>
      <c r="LDP11" s="75"/>
      <c r="LED11" s="75"/>
      <c r="LER11" s="75"/>
      <c r="LFF11" s="75"/>
      <c r="LFT11" s="75"/>
      <c r="LGH11" s="75"/>
      <c r="LGV11" s="75"/>
      <c r="LHJ11" s="75"/>
      <c r="LHX11" s="75"/>
      <c r="LIL11" s="75"/>
      <c r="LIZ11" s="75"/>
      <c r="LJN11" s="75"/>
      <c r="LKB11" s="75"/>
      <c r="LKP11" s="75"/>
      <c r="LLD11" s="75"/>
      <c r="LLR11" s="75"/>
      <c r="LMF11" s="75"/>
      <c r="LMT11" s="75"/>
      <c r="LNH11" s="75"/>
      <c r="LNV11" s="75"/>
      <c r="LOJ11" s="75"/>
      <c r="LOX11" s="75"/>
      <c r="LPL11" s="75"/>
      <c r="LPZ11" s="75"/>
      <c r="LQN11" s="75"/>
      <c r="LRB11" s="75"/>
      <c r="LRP11" s="75"/>
      <c r="LSD11" s="75"/>
      <c r="LSR11" s="75"/>
      <c r="LTF11" s="75"/>
      <c r="LTT11" s="75"/>
      <c r="LUH11" s="75"/>
      <c r="LUV11" s="75"/>
      <c r="LVJ11" s="75"/>
      <c r="LVX11" s="75"/>
      <c r="LWL11" s="75"/>
      <c r="LWZ11" s="75"/>
      <c r="LXN11" s="75"/>
      <c r="LYB11" s="75"/>
      <c r="LYP11" s="75"/>
      <c r="LZD11" s="75"/>
      <c r="LZR11" s="75"/>
      <c r="MAF11" s="75"/>
      <c r="MAT11" s="75"/>
      <c r="MBH11" s="75"/>
      <c r="MBV11" s="75"/>
      <c r="MCJ11" s="75"/>
      <c r="MCX11" s="75"/>
      <c r="MDL11" s="75"/>
      <c r="MDZ11" s="75"/>
      <c r="MEN11" s="75"/>
      <c r="MFB11" s="75"/>
      <c r="MFP11" s="75"/>
      <c r="MGD11" s="75"/>
      <c r="MGR11" s="75"/>
      <c r="MHF11" s="75"/>
      <c r="MHT11" s="75"/>
      <c r="MIH11" s="75"/>
      <c r="MIV11" s="75"/>
      <c r="MJJ11" s="75"/>
      <c r="MJX11" s="75"/>
      <c r="MKL11" s="75"/>
      <c r="MKZ11" s="75"/>
      <c r="MLN11" s="75"/>
      <c r="MMB11" s="75"/>
      <c r="MMP11" s="75"/>
      <c r="MND11" s="75"/>
      <c r="MNR11" s="75"/>
      <c r="MOF11" s="75"/>
      <c r="MOT11" s="75"/>
      <c r="MPH11" s="75"/>
      <c r="MPV11" s="75"/>
      <c r="MQJ11" s="75"/>
      <c r="MQX11" s="75"/>
      <c r="MRL11" s="75"/>
      <c r="MRZ11" s="75"/>
      <c r="MSN11" s="75"/>
      <c r="MTB11" s="75"/>
      <c r="MTP11" s="75"/>
      <c r="MUD11" s="75"/>
      <c r="MUR11" s="75"/>
      <c r="MVF11" s="75"/>
      <c r="MVT11" s="75"/>
      <c r="MWH11" s="75"/>
      <c r="MWV11" s="75"/>
      <c r="MXJ11" s="75"/>
      <c r="MXX11" s="75"/>
      <c r="MYL11" s="75"/>
      <c r="MYZ11" s="75"/>
      <c r="MZN11" s="75"/>
      <c r="NAB11" s="75"/>
      <c r="NAP11" s="75"/>
      <c r="NBD11" s="75"/>
      <c r="NBR11" s="75"/>
      <c r="NCF11" s="75"/>
      <c r="NCT11" s="75"/>
      <c r="NDH11" s="75"/>
      <c r="NDV11" s="75"/>
      <c r="NEJ11" s="75"/>
      <c r="NEX11" s="75"/>
      <c r="NFL11" s="75"/>
      <c r="NFZ11" s="75"/>
      <c r="NGN11" s="75"/>
      <c r="NHB11" s="75"/>
      <c r="NHP11" s="75"/>
      <c r="NID11" s="75"/>
      <c r="NIR11" s="75"/>
      <c r="NJF11" s="75"/>
      <c r="NJT11" s="75"/>
      <c r="NKH11" s="75"/>
      <c r="NKV11" s="75"/>
      <c r="NLJ11" s="75"/>
      <c r="NLX11" s="75"/>
      <c r="NML11" s="75"/>
      <c r="NMZ11" s="75"/>
      <c r="NNN11" s="75"/>
      <c r="NOB11" s="75"/>
      <c r="NOP11" s="75"/>
      <c r="NPD11" s="75"/>
      <c r="NPR11" s="75"/>
      <c r="NQF11" s="75"/>
      <c r="NQT11" s="75"/>
      <c r="NRH11" s="75"/>
      <c r="NRV11" s="75"/>
      <c r="NSJ11" s="75"/>
      <c r="NSX11" s="75"/>
      <c r="NTL11" s="75"/>
      <c r="NTZ11" s="75"/>
      <c r="NUN11" s="75"/>
      <c r="NVB11" s="75"/>
      <c r="NVP11" s="75"/>
      <c r="NWD11" s="75"/>
      <c r="NWR11" s="75"/>
      <c r="NXF11" s="75"/>
      <c r="NXT11" s="75"/>
      <c r="NYH11" s="75"/>
      <c r="NYV11" s="75"/>
      <c r="NZJ11" s="75"/>
      <c r="NZX11" s="75"/>
      <c r="OAL11" s="75"/>
      <c r="OAZ11" s="75"/>
      <c r="OBN11" s="75"/>
      <c r="OCB11" s="75"/>
      <c r="OCP11" s="75"/>
      <c r="ODD11" s="75"/>
      <c r="ODR11" s="75"/>
      <c r="OEF11" s="75"/>
      <c r="OET11" s="75"/>
      <c r="OFH11" s="75"/>
      <c r="OFV11" s="75"/>
      <c r="OGJ11" s="75"/>
      <c r="OGX11" s="75"/>
      <c r="OHL11" s="75"/>
      <c r="OHZ11" s="75"/>
      <c r="OIN11" s="75"/>
      <c r="OJB11" s="75"/>
      <c r="OJP11" s="75"/>
      <c r="OKD11" s="75"/>
      <c r="OKR11" s="75"/>
      <c r="OLF11" s="75"/>
      <c r="OLT11" s="75"/>
      <c r="OMH11" s="75"/>
      <c r="OMV11" s="75"/>
      <c r="ONJ11" s="75"/>
      <c r="ONX11" s="75"/>
      <c r="OOL11" s="75"/>
      <c r="OOZ11" s="75"/>
      <c r="OPN11" s="75"/>
      <c r="OQB11" s="75"/>
      <c r="OQP11" s="75"/>
      <c r="ORD11" s="75"/>
      <c r="ORR11" s="75"/>
      <c r="OSF11" s="75"/>
      <c r="OST11" s="75"/>
      <c r="OTH11" s="75"/>
      <c r="OTV11" s="75"/>
      <c r="OUJ11" s="75"/>
      <c r="OUX11" s="75"/>
      <c r="OVL11" s="75"/>
      <c r="OVZ11" s="75"/>
      <c r="OWN11" s="75"/>
      <c r="OXB11" s="75"/>
      <c r="OXP11" s="75"/>
      <c r="OYD11" s="75"/>
      <c r="OYR11" s="75"/>
      <c r="OZF11" s="75"/>
      <c r="OZT11" s="75"/>
      <c r="PAH11" s="75"/>
      <c r="PAV11" s="75"/>
      <c r="PBJ11" s="75"/>
      <c r="PBX11" s="75"/>
      <c r="PCL11" s="75"/>
      <c r="PCZ11" s="75"/>
      <c r="PDN11" s="75"/>
      <c r="PEB11" s="75"/>
      <c r="PEP11" s="75"/>
      <c r="PFD11" s="75"/>
      <c r="PFR11" s="75"/>
      <c r="PGF11" s="75"/>
      <c r="PGT11" s="75"/>
      <c r="PHH11" s="75"/>
      <c r="PHV11" s="75"/>
      <c r="PIJ11" s="75"/>
      <c r="PIX11" s="75"/>
      <c r="PJL11" s="75"/>
      <c r="PJZ11" s="75"/>
      <c r="PKN11" s="75"/>
      <c r="PLB11" s="75"/>
      <c r="PLP11" s="75"/>
      <c r="PMD11" s="75"/>
      <c r="PMR11" s="75"/>
      <c r="PNF11" s="75"/>
      <c r="PNT11" s="75"/>
      <c r="POH11" s="75"/>
      <c r="POV11" s="75"/>
      <c r="PPJ11" s="75"/>
      <c r="PPX11" s="75"/>
      <c r="PQL11" s="75"/>
      <c r="PQZ11" s="75"/>
      <c r="PRN11" s="75"/>
      <c r="PSB11" s="75"/>
      <c r="PSP11" s="75"/>
      <c r="PTD11" s="75"/>
      <c r="PTR11" s="75"/>
      <c r="PUF11" s="75"/>
      <c r="PUT11" s="75"/>
      <c r="PVH11" s="75"/>
      <c r="PVV11" s="75"/>
      <c r="PWJ11" s="75"/>
      <c r="PWX11" s="75"/>
      <c r="PXL11" s="75"/>
      <c r="PXZ11" s="75"/>
      <c r="PYN11" s="75"/>
      <c r="PZB11" s="75"/>
      <c r="PZP11" s="75"/>
      <c r="QAD11" s="75"/>
      <c r="QAR11" s="75"/>
      <c r="QBF11" s="75"/>
      <c r="QBT11" s="75"/>
      <c r="QCH11" s="75"/>
      <c r="QCV11" s="75"/>
      <c r="QDJ11" s="75"/>
      <c r="QDX11" s="75"/>
      <c r="QEL11" s="75"/>
      <c r="QEZ11" s="75"/>
      <c r="QFN11" s="75"/>
      <c r="QGB11" s="75"/>
      <c r="QGP11" s="75"/>
      <c r="QHD11" s="75"/>
      <c r="QHR11" s="75"/>
      <c r="QIF11" s="75"/>
      <c r="QIT11" s="75"/>
      <c r="QJH11" s="75"/>
      <c r="QJV11" s="75"/>
      <c r="QKJ11" s="75"/>
      <c r="QKX11" s="75"/>
      <c r="QLL11" s="75"/>
      <c r="QLZ11" s="75"/>
      <c r="QMN11" s="75"/>
      <c r="QNB11" s="75"/>
      <c r="QNP11" s="75"/>
      <c r="QOD11" s="75"/>
      <c r="QOR11" s="75"/>
      <c r="QPF11" s="75"/>
      <c r="QPT11" s="75"/>
      <c r="QQH11" s="75"/>
      <c r="QQV11" s="75"/>
      <c r="QRJ11" s="75"/>
      <c r="QRX11" s="75"/>
      <c r="QSL11" s="75"/>
      <c r="QSZ11" s="75"/>
      <c r="QTN11" s="75"/>
      <c r="QUB11" s="75"/>
      <c r="QUP11" s="75"/>
      <c r="QVD11" s="75"/>
      <c r="QVR11" s="75"/>
      <c r="QWF11" s="75"/>
      <c r="QWT11" s="75"/>
      <c r="QXH11" s="75"/>
      <c r="QXV11" s="75"/>
      <c r="QYJ11" s="75"/>
      <c r="QYX11" s="75"/>
      <c r="QZL11" s="75"/>
      <c r="QZZ11" s="75"/>
      <c r="RAN11" s="75"/>
      <c r="RBB11" s="75"/>
      <c r="RBP11" s="75"/>
      <c r="RCD11" s="75"/>
      <c r="RCR11" s="75"/>
      <c r="RDF11" s="75"/>
      <c r="RDT11" s="75"/>
      <c r="REH11" s="75"/>
      <c r="REV11" s="75"/>
      <c r="RFJ11" s="75"/>
      <c r="RFX11" s="75"/>
      <c r="RGL11" s="75"/>
      <c r="RGZ11" s="75"/>
      <c r="RHN11" s="75"/>
      <c r="RIB11" s="75"/>
      <c r="RIP11" s="75"/>
      <c r="RJD11" s="75"/>
      <c r="RJR11" s="75"/>
      <c r="RKF11" s="75"/>
      <c r="RKT11" s="75"/>
      <c r="RLH11" s="75"/>
      <c r="RLV11" s="75"/>
      <c r="RMJ11" s="75"/>
      <c r="RMX11" s="75"/>
      <c r="RNL11" s="75"/>
      <c r="RNZ11" s="75"/>
      <c r="RON11" s="75"/>
      <c r="RPB11" s="75"/>
      <c r="RPP11" s="75"/>
      <c r="RQD11" s="75"/>
      <c r="RQR11" s="75"/>
      <c r="RRF11" s="75"/>
      <c r="RRT11" s="75"/>
      <c r="RSH11" s="75"/>
      <c r="RSV11" s="75"/>
      <c r="RTJ11" s="75"/>
      <c r="RTX11" s="75"/>
      <c r="RUL11" s="75"/>
      <c r="RUZ11" s="75"/>
      <c r="RVN11" s="75"/>
      <c r="RWB11" s="75"/>
      <c r="RWP11" s="75"/>
      <c r="RXD11" s="75"/>
      <c r="RXR11" s="75"/>
      <c r="RYF11" s="75"/>
      <c r="RYT11" s="75"/>
      <c r="RZH11" s="75"/>
      <c r="RZV11" s="75"/>
      <c r="SAJ11" s="75"/>
      <c r="SAX11" s="75"/>
      <c r="SBL11" s="75"/>
      <c r="SBZ11" s="75"/>
      <c r="SCN11" s="75"/>
      <c r="SDB11" s="75"/>
      <c r="SDP11" s="75"/>
      <c r="SED11" s="75"/>
      <c r="SER11" s="75"/>
      <c r="SFF11" s="75"/>
      <c r="SFT11" s="75"/>
      <c r="SGH11" s="75"/>
      <c r="SGV11" s="75"/>
      <c r="SHJ11" s="75"/>
      <c r="SHX11" s="75"/>
      <c r="SIL11" s="75"/>
      <c r="SIZ11" s="75"/>
      <c r="SJN11" s="75"/>
      <c r="SKB11" s="75"/>
      <c r="SKP11" s="75"/>
      <c r="SLD11" s="75"/>
      <c r="SLR11" s="75"/>
      <c r="SMF11" s="75"/>
      <c r="SMT11" s="75"/>
      <c r="SNH11" s="75"/>
      <c r="SNV11" s="75"/>
      <c r="SOJ11" s="75"/>
      <c r="SOX11" s="75"/>
      <c r="SPL11" s="75"/>
      <c r="SPZ11" s="75"/>
      <c r="SQN11" s="75"/>
      <c r="SRB11" s="75"/>
      <c r="SRP11" s="75"/>
      <c r="SSD11" s="75"/>
      <c r="SSR11" s="75"/>
      <c r="STF11" s="75"/>
      <c r="STT11" s="75"/>
      <c r="SUH11" s="75"/>
      <c r="SUV11" s="75"/>
      <c r="SVJ11" s="75"/>
      <c r="SVX11" s="75"/>
      <c r="SWL11" s="75"/>
      <c r="SWZ11" s="75"/>
      <c r="SXN11" s="75"/>
      <c r="SYB11" s="75"/>
      <c r="SYP11" s="75"/>
      <c r="SZD11" s="75"/>
      <c r="SZR11" s="75"/>
      <c r="TAF11" s="75"/>
      <c r="TAT11" s="75"/>
      <c r="TBH11" s="75"/>
      <c r="TBV11" s="75"/>
      <c r="TCJ11" s="75"/>
      <c r="TCX11" s="75"/>
      <c r="TDL11" s="75"/>
      <c r="TDZ11" s="75"/>
      <c r="TEN11" s="75"/>
      <c r="TFB11" s="75"/>
      <c r="TFP11" s="75"/>
      <c r="TGD11" s="75"/>
      <c r="TGR11" s="75"/>
      <c r="THF11" s="75"/>
      <c r="THT11" s="75"/>
      <c r="TIH11" s="75"/>
      <c r="TIV11" s="75"/>
      <c r="TJJ11" s="75"/>
      <c r="TJX11" s="75"/>
      <c r="TKL11" s="75"/>
      <c r="TKZ11" s="75"/>
      <c r="TLN11" s="75"/>
      <c r="TMB11" s="75"/>
      <c r="TMP11" s="75"/>
      <c r="TND11" s="75"/>
      <c r="TNR11" s="75"/>
      <c r="TOF11" s="75"/>
      <c r="TOT11" s="75"/>
      <c r="TPH11" s="75"/>
      <c r="TPV11" s="75"/>
      <c r="TQJ11" s="75"/>
      <c r="TQX11" s="75"/>
      <c r="TRL11" s="75"/>
      <c r="TRZ11" s="75"/>
      <c r="TSN11" s="75"/>
      <c r="TTB11" s="75"/>
      <c r="TTP11" s="75"/>
      <c r="TUD11" s="75"/>
      <c r="TUR11" s="75"/>
      <c r="TVF11" s="75"/>
      <c r="TVT11" s="75"/>
      <c r="TWH11" s="75"/>
      <c r="TWV11" s="75"/>
      <c r="TXJ11" s="75"/>
      <c r="TXX11" s="75"/>
      <c r="TYL11" s="75"/>
      <c r="TYZ11" s="75"/>
      <c r="TZN11" s="75"/>
      <c r="UAB11" s="75"/>
      <c r="UAP11" s="75"/>
      <c r="UBD11" s="75"/>
      <c r="UBR11" s="75"/>
      <c r="UCF11" s="75"/>
      <c r="UCT11" s="75"/>
      <c r="UDH11" s="75"/>
      <c r="UDV11" s="75"/>
      <c r="UEJ11" s="75"/>
      <c r="UEX11" s="75"/>
      <c r="UFL11" s="75"/>
      <c r="UFZ11" s="75"/>
      <c r="UGN11" s="75"/>
      <c r="UHB11" s="75"/>
      <c r="UHP11" s="75"/>
      <c r="UID11" s="75"/>
      <c r="UIR11" s="75"/>
      <c r="UJF11" s="75"/>
      <c r="UJT11" s="75"/>
      <c r="UKH11" s="75"/>
      <c r="UKV11" s="75"/>
      <c r="ULJ11" s="75"/>
      <c r="ULX11" s="75"/>
      <c r="UML11" s="75"/>
      <c r="UMZ11" s="75"/>
      <c r="UNN11" s="75"/>
      <c r="UOB11" s="75"/>
      <c r="UOP11" s="75"/>
      <c r="UPD11" s="75"/>
      <c r="UPR11" s="75"/>
      <c r="UQF11" s="75"/>
      <c r="UQT11" s="75"/>
      <c r="URH11" s="75"/>
      <c r="URV11" s="75"/>
      <c r="USJ11" s="75"/>
      <c r="USX11" s="75"/>
      <c r="UTL11" s="75"/>
      <c r="UTZ11" s="75"/>
      <c r="UUN11" s="75"/>
      <c r="UVB11" s="75"/>
      <c r="UVP11" s="75"/>
      <c r="UWD11" s="75"/>
      <c r="UWR11" s="75"/>
      <c r="UXF11" s="75"/>
      <c r="UXT11" s="75"/>
      <c r="UYH11" s="75"/>
      <c r="UYV11" s="75"/>
      <c r="UZJ11" s="75"/>
      <c r="UZX11" s="75"/>
      <c r="VAL11" s="75"/>
      <c r="VAZ11" s="75"/>
      <c r="VBN11" s="75"/>
      <c r="VCB11" s="75"/>
      <c r="VCP11" s="75"/>
      <c r="VDD11" s="75"/>
      <c r="VDR11" s="75"/>
      <c r="VEF11" s="75"/>
      <c r="VET11" s="75"/>
      <c r="VFH11" s="75"/>
      <c r="VFV11" s="75"/>
      <c r="VGJ11" s="75"/>
      <c r="VGX11" s="75"/>
      <c r="VHL11" s="75"/>
      <c r="VHZ11" s="75"/>
      <c r="VIN11" s="75"/>
      <c r="VJB11" s="75"/>
      <c r="VJP11" s="75"/>
      <c r="VKD11" s="75"/>
      <c r="VKR11" s="75"/>
      <c r="VLF11" s="75"/>
      <c r="VLT11" s="75"/>
      <c r="VMH11" s="75"/>
      <c r="VMV11" s="75"/>
      <c r="VNJ11" s="75"/>
      <c r="VNX11" s="75"/>
      <c r="VOL11" s="75"/>
      <c r="VOZ11" s="75"/>
      <c r="VPN11" s="75"/>
      <c r="VQB11" s="75"/>
      <c r="VQP11" s="75"/>
      <c r="VRD11" s="75"/>
      <c r="VRR11" s="75"/>
      <c r="VSF11" s="75"/>
      <c r="VST11" s="75"/>
      <c r="VTH11" s="75"/>
      <c r="VTV11" s="75"/>
      <c r="VUJ11" s="75"/>
      <c r="VUX11" s="75"/>
      <c r="VVL11" s="75"/>
      <c r="VVZ11" s="75"/>
      <c r="VWN11" s="75"/>
      <c r="VXB11" s="75"/>
      <c r="VXP11" s="75"/>
      <c r="VYD11" s="75"/>
      <c r="VYR11" s="75"/>
      <c r="VZF11" s="75"/>
      <c r="VZT11" s="75"/>
      <c r="WAH11" s="75"/>
      <c r="WAV11" s="75"/>
      <c r="WBJ11" s="75"/>
      <c r="WBX11" s="75"/>
      <c r="WCL11" s="75"/>
      <c r="WCZ11" s="75"/>
      <c r="WDN11" s="75"/>
      <c r="WEB11" s="75"/>
      <c r="WEP11" s="75"/>
      <c r="WFD11" s="75"/>
      <c r="WFR11" s="75"/>
      <c r="WGF11" s="75"/>
      <c r="WGT11" s="75"/>
      <c r="WHH11" s="75"/>
      <c r="WHV11" s="75"/>
      <c r="WIJ11" s="75"/>
      <c r="WIX11" s="75"/>
      <c r="WJL11" s="75"/>
      <c r="WJZ11" s="75"/>
      <c r="WKN11" s="75"/>
      <c r="WLB11" s="75"/>
      <c r="WLP11" s="75"/>
      <c r="WMD11" s="75"/>
      <c r="WMR11" s="75"/>
      <c r="WNF11" s="75"/>
      <c r="WNT11" s="75"/>
      <c r="WOH11" s="75"/>
      <c r="WOV11" s="75"/>
      <c r="WPJ11" s="75"/>
      <c r="WPX11" s="75"/>
      <c r="WQL11" s="75"/>
      <c r="WQZ11" s="75"/>
      <c r="WRN11" s="75"/>
      <c r="WSB11" s="75"/>
      <c r="WSP11" s="75"/>
      <c r="WTD11" s="75"/>
      <c r="WTR11" s="75"/>
      <c r="WUF11" s="75"/>
      <c r="WUT11" s="75"/>
      <c r="WVH11" s="75"/>
      <c r="WVV11" s="75"/>
      <c r="WWJ11" s="75"/>
      <c r="WWX11" s="75"/>
      <c r="WXL11" s="75"/>
      <c r="WXZ11" s="75"/>
      <c r="WYN11" s="75"/>
      <c r="WZB11" s="75"/>
      <c r="WZP11" s="75"/>
      <c r="XAD11" s="75"/>
      <c r="XAR11" s="75"/>
      <c r="XBF11" s="75"/>
      <c r="XBT11" s="75"/>
      <c r="XCH11" s="75"/>
      <c r="XCV11" s="75"/>
      <c r="XDJ11" s="75"/>
      <c r="XDX11" s="75"/>
      <c r="XEL11" s="75"/>
      <c r="XEZ11" s="75"/>
    </row>
    <row r="12" spans="1:1022 1036:2044 2058:3066 3080:4088 4102:5110 5124:6132 6146:7168 7182:8190 8204:9212 9226:10234 10248:11256 11270:12278 12292:13300 13314:14336 14350:15358 15372:16380" s="74" customFormat="1" x14ac:dyDescent="0.2">
      <c r="A12" s="49" t="s">
        <v>108</v>
      </c>
      <c r="B12" s="44" t="e">
        <f>B27+B44+B60</f>
        <v>#REF!</v>
      </c>
      <c r="C12" s="44" t="e">
        <f t="shared" si="6"/>
        <v>#REF!</v>
      </c>
      <c r="D12" s="44" t="e">
        <f t="shared" si="6"/>
        <v>#REF!</v>
      </c>
      <c r="E12" s="44" t="e">
        <f t="shared" si="6"/>
        <v>#REF!</v>
      </c>
      <c r="F12" s="44" t="e">
        <f t="shared" si="6"/>
        <v>#REF!</v>
      </c>
      <c r="G12" s="44" t="e">
        <f t="shared" si="6"/>
        <v>#REF!</v>
      </c>
      <c r="H12" s="44" t="e">
        <f t="shared" si="6"/>
        <v>#REF!</v>
      </c>
      <c r="I12" s="44" t="e">
        <f t="shared" si="6"/>
        <v>#REF!</v>
      </c>
      <c r="J12" s="44" t="e">
        <f t="shared" si="6"/>
        <v>#REF!</v>
      </c>
      <c r="K12" s="44" t="e">
        <f t="shared" si="6"/>
        <v>#REF!</v>
      </c>
      <c r="L12" s="44" t="e">
        <f t="shared" si="6"/>
        <v>#REF!</v>
      </c>
      <c r="M12" s="44" t="e">
        <f t="shared" si="6"/>
        <v>#REF!</v>
      </c>
      <c r="N12" s="44" t="e">
        <f t="shared" si="6"/>
        <v>#REF!</v>
      </c>
      <c r="O12" s="44" t="e">
        <f t="shared" si="6"/>
        <v>#REF!</v>
      </c>
      <c r="P12" s="44" t="e">
        <f t="shared" si="6"/>
        <v>#REF!</v>
      </c>
      <c r="Q12" s="44" t="e">
        <f t="shared" si="6"/>
        <v>#REF!</v>
      </c>
      <c r="R12" s="44" t="e">
        <f t="shared" si="6"/>
        <v>#REF!</v>
      </c>
      <c r="S12" s="44" t="e">
        <f t="shared" si="6"/>
        <v>#REF!</v>
      </c>
      <c r="T12" s="44" t="e">
        <f t="shared" si="6"/>
        <v>#REF!</v>
      </c>
      <c r="U12" s="44" t="e">
        <f t="shared" si="6"/>
        <v>#REF!</v>
      </c>
      <c r="V12" s="44" t="e">
        <f t="shared" si="6"/>
        <v>#REF!</v>
      </c>
      <c r="W12" s="44" t="e">
        <f t="shared" si="6"/>
        <v>#REF!</v>
      </c>
      <c r="X12" s="44" t="e">
        <f t="shared" si="6"/>
        <v>#REF!</v>
      </c>
      <c r="Y12" s="44">
        <f t="shared" si="6"/>
        <v>813.41193114835164</v>
      </c>
      <c r="Z12" s="44">
        <f t="shared" si="6"/>
        <v>1140.0398271427639</v>
      </c>
      <c r="AA12" s="44">
        <f t="shared" si="6"/>
        <v>1335.9203643640194</v>
      </c>
      <c r="AB12" s="44">
        <f t="shared" si="6"/>
        <v>1269.6180332512861</v>
      </c>
      <c r="AC12" s="44">
        <f t="shared" si="6"/>
        <v>1419.0357903389126</v>
      </c>
      <c r="AD12" s="44">
        <f t="shared" si="6"/>
        <v>3409.4812795579019</v>
      </c>
      <c r="AE12" s="44">
        <f t="shared" si="6"/>
        <v>6770.5526964833207</v>
      </c>
      <c r="AF12" s="170">
        <f t="shared" si="6"/>
        <v>5062.739443303497</v>
      </c>
      <c r="AG12" s="170">
        <f t="shared" si="6"/>
        <v>4880.017259101106</v>
      </c>
      <c r="AH12" s="170">
        <f t="shared" si="6"/>
        <v>6873.1441963898851</v>
      </c>
      <c r="AI12" s="170">
        <f t="shared" si="6"/>
        <v>6607.7240123911433</v>
      </c>
      <c r="AJ12" s="170">
        <f t="shared" si="6"/>
        <v>6803.3905181702539</v>
      </c>
      <c r="AK12" s="170">
        <f t="shared" si="6"/>
        <v>7450.2435060170401</v>
      </c>
      <c r="AL12" s="170">
        <f t="shared" si="6"/>
        <v>8314.8235039751034</v>
      </c>
      <c r="AM12" s="170">
        <f t="shared" si="6"/>
        <v>10014.419645286484</v>
      </c>
      <c r="AN12" s="170">
        <f t="shared" si="6"/>
        <v>10368.791053946894</v>
      </c>
      <c r="AO12" s="170">
        <f t="shared" si="6"/>
        <v>10727.894510436185</v>
      </c>
      <c r="AP12" s="170">
        <f t="shared" si="6"/>
        <v>11124.290652121474</v>
      </c>
      <c r="AQ12" s="170">
        <f t="shared" si="6"/>
        <v>11587.229259637945</v>
      </c>
      <c r="AR12" s="170">
        <f t="shared" si="6"/>
        <v>10921.829142289744</v>
      </c>
      <c r="AS12" s="170">
        <f t="shared" si="6"/>
        <v>11962.9036127941</v>
      </c>
      <c r="AT12" s="170">
        <f t="shared" si="6"/>
        <v>12630.067761726985</v>
      </c>
      <c r="AU12" s="170">
        <f t="shared" si="6"/>
        <v>11856.972076937087</v>
      </c>
      <c r="AV12" s="170">
        <f t="shared" si="6"/>
        <v>12168.401813525539</v>
      </c>
      <c r="AW12" s="170">
        <f t="shared" si="6"/>
        <v>12777.742497479496</v>
      </c>
      <c r="AX12" s="170">
        <f t="shared" si="6"/>
        <v>13522.994492818083</v>
      </c>
      <c r="AY12" s="170">
        <f t="shared" si="6"/>
        <v>13828.099630627512</v>
      </c>
      <c r="AZ12" s="170">
        <f t="shared" si="6"/>
        <v>13891.064159078102</v>
      </c>
      <c r="BA12" s="170">
        <f t="shared" si="6"/>
        <v>13788.023782269554</v>
      </c>
      <c r="BB12" s="170">
        <f t="shared" si="6"/>
        <v>14483.887782650152</v>
      </c>
      <c r="BC12" s="170">
        <f t="shared" si="6"/>
        <v>14670.022322229233</v>
      </c>
      <c r="BD12" s="170">
        <f t="shared" si="6"/>
        <v>14227.014433197952</v>
      </c>
      <c r="BE12" s="170">
        <f t="shared" si="6"/>
        <v>14846.611522660747</v>
      </c>
      <c r="BR12" s="75"/>
      <c r="CF12" s="75"/>
      <c r="CT12" s="75"/>
      <c r="DH12" s="75"/>
      <c r="DV12" s="75"/>
      <c r="EJ12" s="75"/>
      <c r="EX12" s="75"/>
      <c r="FL12" s="75"/>
      <c r="FZ12" s="75"/>
      <c r="GN12" s="75"/>
      <c r="HB12" s="75"/>
      <c r="HP12" s="75"/>
      <c r="ID12" s="75"/>
      <c r="IR12" s="75"/>
      <c r="JF12" s="75"/>
      <c r="JT12" s="75"/>
      <c r="KH12" s="75"/>
      <c r="KV12" s="75"/>
      <c r="LJ12" s="75"/>
      <c r="LX12" s="75"/>
      <c r="ML12" s="75"/>
      <c r="MZ12" s="75"/>
      <c r="NN12" s="75"/>
      <c r="OB12" s="75"/>
      <c r="OP12" s="75"/>
      <c r="PD12" s="75"/>
      <c r="PR12" s="75"/>
      <c r="QF12" s="75"/>
      <c r="QT12" s="75"/>
      <c r="RH12" s="75"/>
      <c r="RV12" s="75"/>
      <c r="SJ12" s="75"/>
      <c r="SX12" s="75"/>
      <c r="TL12" s="75"/>
      <c r="TZ12" s="75"/>
      <c r="UN12" s="75"/>
      <c r="VB12" s="75"/>
      <c r="VP12" s="75"/>
      <c r="WD12" s="75"/>
      <c r="WR12" s="75"/>
      <c r="XF12" s="75"/>
      <c r="XT12" s="75"/>
      <c r="YH12" s="75"/>
      <c r="YV12" s="75"/>
      <c r="ZJ12" s="75"/>
      <c r="ZX12" s="75"/>
      <c r="AAL12" s="75"/>
      <c r="AAZ12" s="75"/>
      <c r="ABN12" s="75"/>
      <c r="ACB12" s="75"/>
      <c r="ACP12" s="75"/>
      <c r="ADD12" s="75"/>
      <c r="ADR12" s="75"/>
      <c r="AEF12" s="75"/>
      <c r="AET12" s="75"/>
      <c r="AFH12" s="75"/>
      <c r="AFV12" s="75"/>
      <c r="AGJ12" s="75"/>
      <c r="AGX12" s="75"/>
      <c r="AHL12" s="75"/>
      <c r="AHZ12" s="75"/>
      <c r="AIN12" s="75"/>
      <c r="AJB12" s="75"/>
      <c r="AJP12" s="75"/>
      <c r="AKD12" s="75"/>
      <c r="AKR12" s="75"/>
      <c r="ALF12" s="75"/>
      <c r="ALT12" s="75"/>
      <c r="AMH12" s="75"/>
      <c r="AMV12" s="75"/>
      <c r="ANJ12" s="75"/>
      <c r="ANX12" s="75"/>
      <c r="AOL12" s="75"/>
      <c r="AOZ12" s="75"/>
      <c r="APN12" s="75"/>
      <c r="AQB12" s="75"/>
      <c r="AQP12" s="75"/>
      <c r="ARD12" s="75"/>
      <c r="ARR12" s="75"/>
      <c r="ASF12" s="75"/>
      <c r="AST12" s="75"/>
      <c r="ATH12" s="75"/>
      <c r="ATV12" s="75"/>
      <c r="AUJ12" s="75"/>
      <c r="AUX12" s="75"/>
      <c r="AVL12" s="75"/>
      <c r="AVZ12" s="75"/>
      <c r="AWN12" s="75"/>
      <c r="AXB12" s="75"/>
      <c r="AXP12" s="75"/>
      <c r="AYD12" s="75"/>
      <c r="AYR12" s="75"/>
      <c r="AZF12" s="75"/>
      <c r="AZT12" s="75"/>
      <c r="BAH12" s="75"/>
      <c r="BAV12" s="75"/>
      <c r="BBJ12" s="75"/>
      <c r="BBX12" s="75"/>
      <c r="BCL12" s="75"/>
      <c r="BCZ12" s="75"/>
      <c r="BDN12" s="75"/>
      <c r="BEB12" s="75"/>
      <c r="BEP12" s="75"/>
      <c r="BFD12" s="75"/>
      <c r="BFR12" s="75"/>
      <c r="BGF12" s="75"/>
      <c r="BGT12" s="75"/>
      <c r="BHH12" s="75"/>
      <c r="BHV12" s="75"/>
      <c r="BIJ12" s="75"/>
      <c r="BIX12" s="75"/>
      <c r="BJL12" s="75"/>
      <c r="BJZ12" s="75"/>
      <c r="BKN12" s="75"/>
      <c r="BLB12" s="75"/>
      <c r="BLP12" s="75"/>
      <c r="BMD12" s="75"/>
      <c r="BMR12" s="75"/>
      <c r="BNF12" s="75"/>
      <c r="BNT12" s="75"/>
      <c r="BOH12" s="75"/>
      <c r="BOV12" s="75"/>
      <c r="BPJ12" s="75"/>
      <c r="BPX12" s="75"/>
      <c r="BQL12" s="75"/>
      <c r="BQZ12" s="75"/>
      <c r="BRN12" s="75"/>
      <c r="BSB12" s="75"/>
      <c r="BSP12" s="75"/>
      <c r="BTD12" s="75"/>
      <c r="BTR12" s="75"/>
      <c r="BUF12" s="75"/>
      <c r="BUT12" s="75"/>
      <c r="BVH12" s="75"/>
      <c r="BVV12" s="75"/>
      <c r="BWJ12" s="75"/>
      <c r="BWX12" s="75"/>
      <c r="BXL12" s="75"/>
      <c r="BXZ12" s="75"/>
      <c r="BYN12" s="75"/>
      <c r="BZB12" s="75"/>
      <c r="BZP12" s="75"/>
      <c r="CAD12" s="75"/>
      <c r="CAR12" s="75"/>
      <c r="CBF12" s="75"/>
      <c r="CBT12" s="75"/>
      <c r="CCH12" s="75"/>
      <c r="CCV12" s="75"/>
      <c r="CDJ12" s="75"/>
      <c r="CDX12" s="75"/>
      <c r="CEL12" s="75"/>
      <c r="CEZ12" s="75"/>
      <c r="CFN12" s="75"/>
      <c r="CGB12" s="75"/>
      <c r="CGP12" s="75"/>
      <c r="CHD12" s="75"/>
      <c r="CHR12" s="75"/>
      <c r="CIF12" s="75"/>
      <c r="CIT12" s="75"/>
      <c r="CJH12" s="75"/>
      <c r="CJV12" s="75"/>
      <c r="CKJ12" s="75"/>
      <c r="CKX12" s="75"/>
      <c r="CLL12" s="75"/>
      <c r="CLZ12" s="75"/>
      <c r="CMN12" s="75"/>
      <c r="CNB12" s="75"/>
      <c r="CNP12" s="75"/>
      <c r="COD12" s="75"/>
      <c r="COR12" s="75"/>
      <c r="CPF12" s="75"/>
      <c r="CPT12" s="75"/>
      <c r="CQH12" s="75"/>
      <c r="CQV12" s="75"/>
      <c r="CRJ12" s="75"/>
      <c r="CRX12" s="75"/>
      <c r="CSL12" s="75"/>
      <c r="CSZ12" s="75"/>
      <c r="CTN12" s="75"/>
      <c r="CUB12" s="75"/>
      <c r="CUP12" s="75"/>
      <c r="CVD12" s="75"/>
      <c r="CVR12" s="75"/>
      <c r="CWF12" s="75"/>
      <c r="CWT12" s="75"/>
      <c r="CXH12" s="75"/>
      <c r="CXV12" s="75"/>
      <c r="CYJ12" s="75"/>
      <c r="CYX12" s="75"/>
      <c r="CZL12" s="75"/>
      <c r="CZZ12" s="75"/>
      <c r="DAN12" s="75"/>
      <c r="DBB12" s="75"/>
      <c r="DBP12" s="75"/>
      <c r="DCD12" s="75"/>
      <c r="DCR12" s="75"/>
      <c r="DDF12" s="75"/>
      <c r="DDT12" s="75"/>
      <c r="DEH12" s="75"/>
      <c r="DEV12" s="75"/>
      <c r="DFJ12" s="75"/>
      <c r="DFX12" s="75"/>
      <c r="DGL12" s="75"/>
      <c r="DGZ12" s="75"/>
      <c r="DHN12" s="75"/>
      <c r="DIB12" s="75"/>
      <c r="DIP12" s="75"/>
      <c r="DJD12" s="75"/>
      <c r="DJR12" s="75"/>
      <c r="DKF12" s="75"/>
      <c r="DKT12" s="75"/>
      <c r="DLH12" s="75"/>
      <c r="DLV12" s="75"/>
      <c r="DMJ12" s="75"/>
      <c r="DMX12" s="75"/>
      <c r="DNL12" s="75"/>
      <c r="DNZ12" s="75"/>
      <c r="DON12" s="75"/>
      <c r="DPB12" s="75"/>
      <c r="DPP12" s="75"/>
      <c r="DQD12" s="75"/>
      <c r="DQR12" s="75"/>
      <c r="DRF12" s="75"/>
      <c r="DRT12" s="75"/>
      <c r="DSH12" s="75"/>
      <c r="DSV12" s="75"/>
      <c r="DTJ12" s="75"/>
      <c r="DTX12" s="75"/>
      <c r="DUL12" s="75"/>
      <c r="DUZ12" s="75"/>
      <c r="DVN12" s="75"/>
      <c r="DWB12" s="75"/>
      <c r="DWP12" s="75"/>
      <c r="DXD12" s="75"/>
      <c r="DXR12" s="75"/>
      <c r="DYF12" s="75"/>
      <c r="DYT12" s="75"/>
      <c r="DZH12" s="75"/>
      <c r="DZV12" s="75"/>
      <c r="EAJ12" s="75"/>
      <c r="EAX12" s="75"/>
      <c r="EBL12" s="75"/>
      <c r="EBZ12" s="75"/>
      <c r="ECN12" s="75"/>
      <c r="EDB12" s="75"/>
      <c r="EDP12" s="75"/>
      <c r="EED12" s="75"/>
      <c r="EER12" s="75"/>
      <c r="EFF12" s="75"/>
      <c r="EFT12" s="75"/>
      <c r="EGH12" s="75"/>
      <c r="EGV12" s="75"/>
      <c r="EHJ12" s="75"/>
      <c r="EHX12" s="75"/>
      <c r="EIL12" s="75"/>
      <c r="EIZ12" s="75"/>
      <c r="EJN12" s="75"/>
      <c r="EKB12" s="75"/>
      <c r="EKP12" s="75"/>
      <c r="ELD12" s="75"/>
      <c r="ELR12" s="75"/>
      <c r="EMF12" s="75"/>
      <c r="EMT12" s="75"/>
      <c r="ENH12" s="75"/>
      <c r="ENV12" s="75"/>
      <c r="EOJ12" s="75"/>
      <c r="EOX12" s="75"/>
      <c r="EPL12" s="75"/>
      <c r="EPZ12" s="75"/>
      <c r="EQN12" s="75"/>
      <c r="ERB12" s="75"/>
      <c r="ERP12" s="75"/>
      <c r="ESD12" s="75"/>
      <c r="ESR12" s="75"/>
      <c r="ETF12" s="75"/>
      <c r="ETT12" s="75"/>
      <c r="EUH12" s="75"/>
      <c r="EUV12" s="75"/>
      <c r="EVJ12" s="75"/>
      <c r="EVX12" s="75"/>
      <c r="EWL12" s="75"/>
      <c r="EWZ12" s="75"/>
      <c r="EXN12" s="75"/>
      <c r="EYB12" s="75"/>
      <c r="EYP12" s="75"/>
      <c r="EZD12" s="75"/>
      <c r="EZR12" s="75"/>
      <c r="FAF12" s="75"/>
      <c r="FAT12" s="75"/>
      <c r="FBH12" s="75"/>
      <c r="FBV12" s="75"/>
      <c r="FCJ12" s="75"/>
      <c r="FCX12" s="75"/>
      <c r="FDL12" s="75"/>
      <c r="FDZ12" s="75"/>
      <c r="FEN12" s="75"/>
      <c r="FFB12" s="75"/>
      <c r="FFP12" s="75"/>
      <c r="FGD12" s="75"/>
      <c r="FGR12" s="75"/>
      <c r="FHF12" s="75"/>
      <c r="FHT12" s="75"/>
      <c r="FIH12" s="75"/>
      <c r="FIV12" s="75"/>
      <c r="FJJ12" s="75"/>
      <c r="FJX12" s="75"/>
      <c r="FKL12" s="75"/>
      <c r="FKZ12" s="75"/>
      <c r="FLN12" s="75"/>
      <c r="FMB12" s="75"/>
      <c r="FMP12" s="75"/>
      <c r="FND12" s="75"/>
      <c r="FNR12" s="75"/>
      <c r="FOF12" s="75"/>
      <c r="FOT12" s="75"/>
      <c r="FPH12" s="75"/>
      <c r="FPV12" s="75"/>
      <c r="FQJ12" s="75"/>
      <c r="FQX12" s="75"/>
      <c r="FRL12" s="75"/>
      <c r="FRZ12" s="75"/>
      <c r="FSN12" s="75"/>
      <c r="FTB12" s="75"/>
      <c r="FTP12" s="75"/>
      <c r="FUD12" s="75"/>
      <c r="FUR12" s="75"/>
      <c r="FVF12" s="75"/>
      <c r="FVT12" s="75"/>
      <c r="FWH12" s="75"/>
      <c r="FWV12" s="75"/>
      <c r="FXJ12" s="75"/>
      <c r="FXX12" s="75"/>
      <c r="FYL12" s="75"/>
      <c r="FYZ12" s="75"/>
      <c r="FZN12" s="75"/>
      <c r="GAB12" s="75"/>
      <c r="GAP12" s="75"/>
      <c r="GBD12" s="75"/>
      <c r="GBR12" s="75"/>
      <c r="GCF12" s="75"/>
      <c r="GCT12" s="75"/>
      <c r="GDH12" s="75"/>
      <c r="GDV12" s="75"/>
      <c r="GEJ12" s="75"/>
      <c r="GEX12" s="75"/>
      <c r="GFL12" s="75"/>
      <c r="GFZ12" s="75"/>
      <c r="GGN12" s="75"/>
      <c r="GHB12" s="75"/>
      <c r="GHP12" s="75"/>
      <c r="GID12" s="75"/>
      <c r="GIR12" s="75"/>
      <c r="GJF12" s="75"/>
      <c r="GJT12" s="75"/>
      <c r="GKH12" s="75"/>
      <c r="GKV12" s="75"/>
      <c r="GLJ12" s="75"/>
      <c r="GLX12" s="75"/>
      <c r="GML12" s="75"/>
      <c r="GMZ12" s="75"/>
      <c r="GNN12" s="75"/>
      <c r="GOB12" s="75"/>
      <c r="GOP12" s="75"/>
      <c r="GPD12" s="75"/>
      <c r="GPR12" s="75"/>
      <c r="GQF12" s="75"/>
      <c r="GQT12" s="75"/>
      <c r="GRH12" s="75"/>
      <c r="GRV12" s="75"/>
      <c r="GSJ12" s="75"/>
      <c r="GSX12" s="75"/>
      <c r="GTL12" s="75"/>
      <c r="GTZ12" s="75"/>
      <c r="GUN12" s="75"/>
      <c r="GVB12" s="75"/>
      <c r="GVP12" s="75"/>
      <c r="GWD12" s="75"/>
      <c r="GWR12" s="75"/>
      <c r="GXF12" s="75"/>
      <c r="GXT12" s="75"/>
      <c r="GYH12" s="75"/>
      <c r="GYV12" s="75"/>
      <c r="GZJ12" s="75"/>
      <c r="GZX12" s="75"/>
      <c r="HAL12" s="75"/>
      <c r="HAZ12" s="75"/>
      <c r="HBN12" s="75"/>
      <c r="HCB12" s="75"/>
      <c r="HCP12" s="75"/>
      <c r="HDD12" s="75"/>
      <c r="HDR12" s="75"/>
      <c r="HEF12" s="75"/>
      <c r="HET12" s="75"/>
      <c r="HFH12" s="75"/>
      <c r="HFV12" s="75"/>
      <c r="HGJ12" s="75"/>
      <c r="HGX12" s="75"/>
      <c r="HHL12" s="75"/>
      <c r="HHZ12" s="75"/>
      <c r="HIN12" s="75"/>
      <c r="HJB12" s="75"/>
      <c r="HJP12" s="75"/>
      <c r="HKD12" s="75"/>
      <c r="HKR12" s="75"/>
      <c r="HLF12" s="75"/>
      <c r="HLT12" s="75"/>
      <c r="HMH12" s="75"/>
      <c r="HMV12" s="75"/>
      <c r="HNJ12" s="75"/>
      <c r="HNX12" s="75"/>
      <c r="HOL12" s="75"/>
      <c r="HOZ12" s="75"/>
      <c r="HPN12" s="75"/>
      <c r="HQB12" s="75"/>
      <c r="HQP12" s="75"/>
      <c r="HRD12" s="75"/>
      <c r="HRR12" s="75"/>
      <c r="HSF12" s="75"/>
      <c r="HST12" s="75"/>
      <c r="HTH12" s="75"/>
      <c r="HTV12" s="75"/>
      <c r="HUJ12" s="75"/>
      <c r="HUX12" s="75"/>
      <c r="HVL12" s="75"/>
      <c r="HVZ12" s="75"/>
      <c r="HWN12" s="75"/>
      <c r="HXB12" s="75"/>
      <c r="HXP12" s="75"/>
      <c r="HYD12" s="75"/>
      <c r="HYR12" s="75"/>
      <c r="HZF12" s="75"/>
      <c r="HZT12" s="75"/>
      <c r="IAH12" s="75"/>
      <c r="IAV12" s="75"/>
      <c r="IBJ12" s="75"/>
      <c r="IBX12" s="75"/>
      <c r="ICL12" s="75"/>
      <c r="ICZ12" s="75"/>
      <c r="IDN12" s="75"/>
      <c r="IEB12" s="75"/>
      <c r="IEP12" s="75"/>
      <c r="IFD12" s="75"/>
      <c r="IFR12" s="75"/>
      <c r="IGF12" s="75"/>
      <c r="IGT12" s="75"/>
      <c r="IHH12" s="75"/>
      <c r="IHV12" s="75"/>
      <c r="IIJ12" s="75"/>
      <c r="IIX12" s="75"/>
      <c r="IJL12" s="75"/>
      <c r="IJZ12" s="75"/>
      <c r="IKN12" s="75"/>
      <c r="ILB12" s="75"/>
      <c r="ILP12" s="75"/>
      <c r="IMD12" s="75"/>
      <c r="IMR12" s="75"/>
      <c r="INF12" s="75"/>
      <c r="INT12" s="75"/>
      <c r="IOH12" s="75"/>
      <c r="IOV12" s="75"/>
      <c r="IPJ12" s="75"/>
      <c r="IPX12" s="75"/>
      <c r="IQL12" s="75"/>
      <c r="IQZ12" s="75"/>
      <c r="IRN12" s="75"/>
      <c r="ISB12" s="75"/>
      <c r="ISP12" s="75"/>
      <c r="ITD12" s="75"/>
      <c r="ITR12" s="75"/>
      <c r="IUF12" s="75"/>
      <c r="IUT12" s="75"/>
      <c r="IVH12" s="75"/>
      <c r="IVV12" s="75"/>
      <c r="IWJ12" s="75"/>
      <c r="IWX12" s="75"/>
      <c r="IXL12" s="75"/>
      <c r="IXZ12" s="75"/>
      <c r="IYN12" s="75"/>
      <c r="IZB12" s="75"/>
      <c r="IZP12" s="75"/>
      <c r="JAD12" s="75"/>
      <c r="JAR12" s="75"/>
      <c r="JBF12" s="75"/>
      <c r="JBT12" s="75"/>
      <c r="JCH12" s="75"/>
      <c r="JCV12" s="75"/>
      <c r="JDJ12" s="75"/>
      <c r="JDX12" s="75"/>
      <c r="JEL12" s="75"/>
      <c r="JEZ12" s="75"/>
      <c r="JFN12" s="75"/>
      <c r="JGB12" s="75"/>
      <c r="JGP12" s="75"/>
      <c r="JHD12" s="75"/>
      <c r="JHR12" s="75"/>
      <c r="JIF12" s="75"/>
      <c r="JIT12" s="75"/>
      <c r="JJH12" s="75"/>
      <c r="JJV12" s="75"/>
      <c r="JKJ12" s="75"/>
      <c r="JKX12" s="75"/>
      <c r="JLL12" s="75"/>
      <c r="JLZ12" s="75"/>
      <c r="JMN12" s="75"/>
      <c r="JNB12" s="75"/>
      <c r="JNP12" s="75"/>
      <c r="JOD12" s="75"/>
      <c r="JOR12" s="75"/>
      <c r="JPF12" s="75"/>
      <c r="JPT12" s="75"/>
      <c r="JQH12" s="75"/>
      <c r="JQV12" s="75"/>
      <c r="JRJ12" s="75"/>
      <c r="JRX12" s="75"/>
      <c r="JSL12" s="75"/>
      <c r="JSZ12" s="75"/>
      <c r="JTN12" s="75"/>
      <c r="JUB12" s="75"/>
      <c r="JUP12" s="75"/>
      <c r="JVD12" s="75"/>
      <c r="JVR12" s="75"/>
      <c r="JWF12" s="75"/>
      <c r="JWT12" s="75"/>
      <c r="JXH12" s="75"/>
      <c r="JXV12" s="75"/>
      <c r="JYJ12" s="75"/>
      <c r="JYX12" s="75"/>
      <c r="JZL12" s="75"/>
      <c r="JZZ12" s="75"/>
      <c r="KAN12" s="75"/>
      <c r="KBB12" s="75"/>
      <c r="KBP12" s="75"/>
      <c r="KCD12" s="75"/>
      <c r="KCR12" s="75"/>
      <c r="KDF12" s="75"/>
      <c r="KDT12" s="75"/>
      <c r="KEH12" s="75"/>
      <c r="KEV12" s="75"/>
      <c r="KFJ12" s="75"/>
      <c r="KFX12" s="75"/>
      <c r="KGL12" s="75"/>
      <c r="KGZ12" s="75"/>
      <c r="KHN12" s="75"/>
      <c r="KIB12" s="75"/>
      <c r="KIP12" s="75"/>
      <c r="KJD12" s="75"/>
      <c r="KJR12" s="75"/>
      <c r="KKF12" s="75"/>
      <c r="KKT12" s="75"/>
      <c r="KLH12" s="75"/>
      <c r="KLV12" s="75"/>
      <c r="KMJ12" s="75"/>
      <c r="KMX12" s="75"/>
      <c r="KNL12" s="75"/>
      <c r="KNZ12" s="75"/>
      <c r="KON12" s="75"/>
      <c r="KPB12" s="75"/>
      <c r="KPP12" s="75"/>
      <c r="KQD12" s="75"/>
      <c r="KQR12" s="75"/>
      <c r="KRF12" s="75"/>
      <c r="KRT12" s="75"/>
      <c r="KSH12" s="75"/>
      <c r="KSV12" s="75"/>
      <c r="KTJ12" s="75"/>
      <c r="KTX12" s="75"/>
      <c r="KUL12" s="75"/>
      <c r="KUZ12" s="75"/>
      <c r="KVN12" s="75"/>
      <c r="KWB12" s="75"/>
      <c r="KWP12" s="75"/>
      <c r="KXD12" s="75"/>
      <c r="KXR12" s="75"/>
      <c r="KYF12" s="75"/>
      <c r="KYT12" s="75"/>
      <c r="KZH12" s="75"/>
      <c r="KZV12" s="75"/>
      <c r="LAJ12" s="75"/>
      <c r="LAX12" s="75"/>
      <c r="LBL12" s="75"/>
      <c r="LBZ12" s="75"/>
      <c r="LCN12" s="75"/>
      <c r="LDB12" s="75"/>
      <c r="LDP12" s="75"/>
      <c r="LED12" s="75"/>
      <c r="LER12" s="75"/>
      <c r="LFF12" s="75"/>
      <c r="LFT12" s="75"/>
      <c r="LGH12" s="75"/>
      <c r="LGV12" s="75"/>
      <c r="LHJ12" s="75"/>
      <c r="LHX12" s="75"/>
      <c r="LIL12" s="75"/>
      <c r="LIZ12" s="75"/>
      <c r="LJN12" s="75"/>
      <c r="LKB12" s="75"/>
      <c r="LKP12" s="75"/>
      <c r="LLD12" s="75"/>
      <c r="LLR12" s="75"/>
      <c r="LMF12" s="75"/>
      <c r="LMT12" s="75"/>
      <c r="LNH12" s="75"/>
      <c r="LNV12" s="75"/>
      <c r="LOJ12" s="75"/>
      <c r="LOX12" s="75"/>
      <c r="LPL12" s="75"/>
      <c r="LPZ12" s="75"/>
      <c r="LQN12" s="75"/>
      <c r="LRB12" s="75"/>
      <c r="LRP12" s="75"/>
      <c r="LSD12" s="75"/>
      <c r="LSR12" s="75"/>
      <c r="LTF12" s="75"/>
      <c r="LTT12" s="75"/>
      <c r="LUH12" s="75"/>
      <c r="LUV12" s="75"/>
      <c r="LVJ12" s="75"/>
      <c r="LVX12" s="75"/>
      <c r="LWL12" s="75"/>
      <c r="LWZ12" s="75"/>
      <c r="LXN12" s="75"/>
      <c r="LYB12" s="75"/>
      <c r="LYP12" s="75"/>
      <c r="LZD12" s="75"/>
      <c r="LZR12" s="75"/>
      <c r="MAF12" s="75"/>
      <c r="MAT12" s="75"/>
      <c r="MBH12" s="75"/>
      <c r="MBV12" s="75"/>
      <c r="MCJ12" s="75"/>
      <c r="MCX12" s="75"/>
      <c r="MDL12" s="75"/>
      <c r="MDZ12" s="75"/>
      <c r="MEN12" s="75"/>
      <c r="MFB12" s="75"/>
      <c r="MFP12" s="75"/>
      <c r="MGD12" s="75"/>
      <c r="MGR12" s="75"/>
      <c r="MHF12" s="75"/>
      <c r="MHT12" s="75"/>
      <c r="MIH12" s="75"/>
      <c r="MIV12" s="75"/>
      <c r="MJJ12" s="75"/>
      <c r="MJX12" s="75"/>
      <c r="MKL12" s="75"/>
      <c r="MKZ12" s="75"/>
      <c r="MLN12" s="75"/>
      <c r="MMB12" s="75"/>
      <c r="MMP12" s="75"/>
      <c r="MND12" s="75"/>
      <c r="MNR12" s="75"/>
      <c r="MOF12" s="75"/>
      <c r="MOT12" s="75"/>
      <c r="MPH12" s="75"/>
      <c r="MPV12" s="75"/>
      <c r="MQJ12" s="75"/>
      <c r="MQX12" s="75"/>
      <c r="MRL12" s="75"/>
      <c r="MRZ12" s="75"/>
      <c r="MSN12" s="75"/>
      <c r="MTB12" s="75"/>
      <c r="MTP12" s="75"/>
      <c r="MUD12" s="75"/>
      <c r="MUR12" s="75"/>
      <c r="MVF12" s="75"/>
      <c r="MVT12" s="75"/>
      <c r="MWH12" s="75"/>
      <c r="MWV12" s="75"/>
      <c r="MXJ12" s="75"/>
      <c r="MXX12" s="75"/>
      <c r="MYL12" s="75"/>
      <c r="MYZ12" s="75"/>
      <c r="MZN12" s="75"/>
      <c r="NAB12" s="75"/>
      <c r="NAP12" s="75"/>
      <c r="NBD12" s="75"/>
      <c r="NBR12" s="75"/>
      <c r="NCF12" s="75"/>
      <c r="NCT12" s="75"/>
      <c r="NDH12" s="75"/>
      <c r="NDV12" s="75"/>
      <c r="NEJ12" s="75"/>
      <c r="NEX12" s="75"/>
      <c r="NFL12" s="75"/>
      <c r="NFZ12" s="75"/>
      <c r="NGN12" s="75"/>
      <c r="NHB12" s="75"/>
      <c r="NHP12" s="75"/>
      <c r="NID12" s="75"/>
      <c r="NIR12" s="75"/>
      <c r="NJF12" s="75"/>
      <c r="NJT12" s="75"/>
      <c r="NKH12" s="75"/>
      <c r="NKV12" s="75"/>
      <c r="NLJ12" s="75"/>
      <c r="NLX12" s="75"/>
      <c r="NML12" s="75"/>
      <c r="NMZ12" s="75"/>
      <c r="NNN12" s="75"/>
      <c r="NOB12" s="75"/>
      <c r="NOP12" s="75"/>
      <c r="NPD12" s="75"/>
      <c r="NPR12" s="75"/>
      <c r="NQF12" s="75"/>
      <c r="NQT12" s="75"/>
      <c r="NRH12" s="75"/>
      <c r="NRV12" s="75"/>
      <c r="NSJ12" s="75"/>
      <c r="NSX12" s="75"/>
      <c r="NTL12" s="75"/>
      <c r="NTZ12" s="75"/>
      <c r="NUN12" s="75"/>
      <c r="NVB12" s="75"/>
      <c r="NVP12" s="75"/>
      <c r="NWD12" s="75"/>
      <c r="NWR12" s="75"/>
      <c r="NXF12" s="75"/>
      <c r="NXT12" s="75"/>
      <c r="NYH12" s="75"/>
      <c r="NYV12" s="75"/>
      <c r="NZJ12" s="75"/>
      <c r="NZX12" s="75"/>
      <c r="OAL12" s="75"/>
      <c r="OAZ12" s="75"/>
      <c r="OBN12" s="75"/>
      <c r="OCB12" s="75"/>
      <c r="OCP12" s="75"/>
      <c r="ODD12" s="75"/>
      <c r="ODR12" s="75"/>
      <c r="OEF12" s="75"/>
      <c r="OET12" s="75"/>
      <c r="OFH12" s="75"/>
      <c r="OFV12" s="75"/>
      <c r="OGJ12" s="75"/>
      <c r="OGX12" s="75"/>
      <c r="OHL12" s="75"/>
      <c r="OHZ12" s="75"/>
      <c r="OIN12" s="75"/>
      <c r="OJB12" s="75"/>
      <c r="OJP12" s="75"/>
      <c r="OKD12" s="75"/>
      <c r="OKR12" s="75"/>
      <c r="OLF12" s="75"/>
      <c r="OLT12" s="75"/>
      <c r="OMH12" s="75"/>
      <c r="OMV12" s="75"/>
      <c r="ONJ12" s="75"/>
      <c r="ONX12" s="75"/>
      <c r="OOL12" s="75"/>
      <c r="OOZ12" s="75"/>
      <c r="OPN12" s="75"/>
      <c r="OQB12" s="75"/>
      <c r="OQP12" s="75"/>
      <c r="ORD12" s="75"/>
      <c r="ORR12" s="75"/>
      <c r="OSF12" s="75"/>
      <c r="OST12" s="75"/>
      <c r="OTH12" s="75"/>
      <c r="OTV12" s="75"/>
      <c r="OUJ12" s="75"/>
      <c r="OUX12" s="75"/>
      <c r="OVL12" s="75"/>
      <c r="OVZ12" s="75"/>
      <c r="OWN12" s="75"/>
      <c r="OXB12" s="75"/>
      <c r="OXP12" s="75"/>
      <c r="OYD12" s="75"/>
      <c r="OYR12" s="75"/>
      <c r="OZF12" s="75"/>
      <c r="OZT12" s="75"/>
      <c r="PAH12" s="75"/>
      <c r="PAV12" s="75"/>
      <c r="PBJ12" s="75"/>
      <c r="PBX12" s="75"/>
      <c r="PCL12" s="75"/>
      <c r="PCZ12" s="75"/>
      <c r="PDN12" s="75"/>
      <c r="PEB12" s="75"/>
      <c r="PEP12" s="75"/>
      <c r="PFD12" s="75"/>
      <c r="PFR12" s="75"/>
      <c r="PGF12" s="75"/>
      <c r="PGT12" s="75"/>
      <c r="PHH12" s="75"/>
      <c r="PHV12" s="75"/>
      <c r="PIJ12" s="75"/>
      <c r="PIX12" s="75"/>
      <c r="PJL12" s="75"/>
      <c r="PJZ12" s="75"/>
      <c r="PKN12" s="75"/>
      <c r="PLB12" s="75"/>
      <c r="PLP12" s="75"/>
      <c r="PMD12" s="75"/>
      <c r="PMR12" s="75"/>
      <c r="PNF12" s="75"/>
      <c r="PNT12" s="75"/>
      <c r="POH12" s="75"/>
      <c r="POV12" s="75"/>
      <c r="PPJ12" s="75"/>
      <c r="PPX12" s="75"/>
      <c r="PQL12" s="75"/>
      <c r="PQZ12" s="75"/>
      <c r="PRN12" s="75"/>
      <c r="PSB12" s="75"/>
      <c r="PSP12" s="75"/>
      <c r="PTD12" s="75"/>
      <c r="PTR12" s="75"/>
      <c r="PUF12" s="75"/>
      <c r="PUT12" s="75"/>
      <c r="PVH12" s="75"/>
      <c r="PVV12" s="75"/>
      <c r="PWJ12" s="75"/>
      <c r="PWX12" s="75"/>
      <c r="PXL12" s="75"/>
      <c r="PXZ12" s="75"/>
      <c r="PYN12" s="75"/>
      <c r="PZB12" s="75"/>
      <c r="PZP12" s="75"/>
      <c r="QAD12" s="75"/>
      <c r="QAR12" s="75"/>
      <c r="QBF12" s="75"/>
      <c r="QBT12" s="75"/>
      <c r="QCH12" s="75"/>
      <c r="QCV12" s="75"/>
      <c r="QDJ12" s="75"/>
      <c r="QDX12" s="75"/>
      <c r="QEL12" s="75"/>
      <c r="QEZ12" s="75"/>
      <c r="QFN12" s="75"/>
      <c r="QGB12" s="75"/>
      <c r="QGP12" s="75"/>
      <c r="QHD12" s="75"/>
      <c r="QHR12" s="75"/>
      <c r="QIF12" s="75"/>
      <c r="QIT12" s="75"/>
      <c r="QJH12" s="75"/>
      <c r="QJV12" s="75"/>
      <c r="QKJ12" s="75"/>
      <c r="QKX12" s="75"/>
      <c r="QLL12" s="75"/>
      <c r="QLZ12" s="75"/>
      <c r="QMN12" s="75"/>
      <c r="QNB12" s="75"/>
      <c r="QNP12" s="75"/>
      <c r="QOD12" s="75"/>
      <c r="QOR12" s="75"/>
      <c r="QPF12" s="75"/>
      <c r="QPT12" s="75"/>
      <c r="QQH12" s="75"/>
      <c r="QQV12" s="75"/>
      <c r="QRJ12" s="75"/>
      <c r="QRX12" s="75"/>
      <c r="QSL12" s="75"/>
      <c r="QSZ12" s="75"/>
      <c r="QTN12" s="75"/>
      <c r="QUB12" s="75"/>
      <c r="QUP12" s="75"/>
      <c r="QVD12" s="75"/>
      <c r="QVR12" s="75"/>
      <c r="QWF12" s="75"/>
      <c r="QWT12" s="75"/>
      <c r="QXH12" s="75"/>
      <c r="QXV12" s="75"/>
      <c r="QYJ12" s="75"/>
      <c r="QYX12" s="75"/>
      <c r="QZL12" s="75"/>
      <c r="QZZ12" s="75"/>
      <c r="RAN12" s="75"/>
      <c r="RBB12" s="75"/>
      <c r="RBP12" s="75"/>
      <c r="RCD12" s="75"/>
      <c r="RCR12" s="75"/>
      <c r="RDF12" s="75"/>
      <c r="RDT12" s="75"/>
      <c r="REH12" s="75"/>
      <c r="REV12" s="75"/>
      <c r="RFJ12" s="75"/>
      <c r="RFX12" s="75"/>
      <c r="RGL12" s="75"/>
      <c r="RGZ12" s="75"/>
      <c r="RHN12" s="75"/>
      <c r="RIB12" s="75"/>
      <c r="RIP12" s="75"/>
      <c r="RJD12" s="75"/>
      <c r="RJR12" s="75"/>
      <c r="RKF12" s="75"/>
      <c r="RKT12" s="75"/>
      <c r="RLH12" s="75"/>
      <c r="RLV12" s="75"/>
      <c r="RMJ12" s="75"/>
      <c r="RMX12" s="75"/>
      <c r="RNL12" s="75"/>
      <c r="RNZ12" s="75"/>
      <c r="RON12" s="75"/>
      <c r="RPB12" s="75"/>
      <c r="RPP12" s="75"/>
      <c r="RQD12" s="75"/>
      <c r="RQR12" s="75"/>
      <c r="RRF12" s="75"/>
      <c r="RRT12" s="75"/>
      <c r="RSH12" s="75"/>
      <c r="RSV12" s="75"/>
      <c r="RTJ12" s="75"/>
      <c r="RTX12" s="75"/>
      <c r="RUL12" s="75"/>
      <c r="RUZ12" s="75"/>
      <c r="RVN12" s="75"/>
      <c r="RWB12" s="75"/>
      <c r="RWP12" s="75"/>
      <c r="RXD12" s="75"/>
      <c r="RXR12" s="75"/>
      <c r="RYF12" s="75"/>
      <c r="RYT12" s="75"/>
      <c r="RZH12" s="75"/>
      <c r="RZV12" s="75"/>
      <c r="SAJ12" s="75"/>
      <c r="SAX12" s="75"/>
      <c r="SBL12" s="75"/>
      <c r="SBZ12" s="75"/>
      <c r="SCN12" s="75"/>
      <c r="SDB12" s="75"/>
      <c r="SDP12" s="75"/>
      <c r="SED12" s="75"/>
      <c r="SER12" s="75"/>
      <c r="SFF12" s="75"/>
      <c r="SFT12" s="75"/>
      <c r="SGH12" s="75"/>
      <c r="SGV12" s="75"/>
      <c r="SHJ12" s="75"/>
      <c r="SHX12" s="75"/>
      <c r="SIL12" s="75"/>
      <c r="SIZ12" s="75"/>
      <c r="SJN12" s="75"/>
      <c r="SKB12" s="75"/>
      <c r="SKP12" s="75"/>
      <c r="SLD12" s="75"/>
      <c r="SLR12" s="75"/>
      <c r="SMF12" s="75"/>
      <c r="SMT12" s="75"/>
      <c r="SNH12" s="75"/>
      <c r="SNV12" s="75"/>
      <c r="SOJ12" s="75"/>
      <c r="SOX12" s="75"/>
      <c r="SPL12" s="75"/>
      <c r="SPZ12" s="75"/>
      <c r="SQN12" s="75"/>
      <c r="SRB12" s="75"/>
      <c r="SRP12" s="75"/>
      <c r="SSD12" s="75"/>
      <c r="SSR12" s="75"/>
      <c r="STF12" s="75"/>
      <c r="STT12" s="75"/>
      <c r="SUH12" s="75"/>
      <c r="SUV12" s="75"/>
      <c r="SVJ12" s="75"/>
      <c r="SVX12" s="75"/>
      <c r="SWL12" s="75"/>
      <c r="SWZ12" s="75"/>
      <c r="SXN12" s="75"/>
      <c r="SYB12" s="75"/>
      <c r="SYP12" s="75"/>
      <c r="SZD12" s="75"/>
      <c r="SZR12" s="75"/>
      <c r="TAF12" s="75"/>
      <c r="TAT12" s="75"/>
      <c r="TBH12" s="75"/>
      <c r="TBV12" s="75"/>
      <c r="TCJ12" s="75"/>
      <c r="TCX12" s="75"/>
      <c r="TDL12" s="75"/>
      <c r="TDZ12" s="75"/>
      <c r="TEN12" s="75"/>
      <c r="TFB12" s="75"/>
      <c r="TFP12" s="75"/>
      <c r="TGD12" s="75"/>
      <c r="TGR12" s="75"/>
      <c r="THF12" s="75"/>
      <c r="THT12" s="75"/>
      <c r="TIH12" s="75"/>
      <c r="TIV12" s="75"/>
      <c r="TJJ12" s="75"/>
      <c r="TJX12" s="75"/>
      <c r="TKL12" s="75"/>
      <c r="TKZ12" s="75"/>
      <c r="TLN12" s="75"/>
      <c r="TMB12" s="75"/>
      <c r="TMP12" s="75"/>
      <c r="TND12" s="75"/>
      <c r="TNR12" s="75"/>
      <c r="TOF12" s="75"/>
      <c r="TOT12" s="75"/>
      <c r="TPH12" s="75"/>
      <c r="TPV12" s="75"/>
      <c r="TQJ12" s="75"/>
      <c r="TQX12" s="75"/>
      <c r="TRL12" s="75"/>
      <c r="TRZ12" s="75"/>
      <c r="TSN12" s="75"/>
      <c r="TTB12" s="75"/>
      <c r="TTP12" s="75"/>
      <c r="TUD12" s="75"/>
      <c r="TUR12" s="75"/>
      <c r="TVF12" s="75"/>
      <c r="TVT12" s="75"/>
      <c r="TWH12" s="75"/>
      <c r="TWV12" s="75"/>
      <c r="TXJ12" s="75"/>
      <c r="TXX12" s="75"/>
      <c r="TYL12" s="75"/>
      <c r="TYZ12" s="75"/>
      <c r="TZN12" s="75"/>
      <c r="UAB12" s="75"/>
      <c r="UAP12" s="75"/>
      <c r="UBD12" s="75"/>
      <c r="UBR12" s="75"/>
      <c r="UCF12" s="75"/>
      <c r="UCT12" s="75"/>
      <c r="UDH12" s="75"/>
      <c r="UDV12" s="75"/>
      <c r="UEJ12" s="75"/>
      <c r="UEX12" s="75"/>
      <c r="UFL12" s="75"/>
      <c r="UFZ12" s="75"/>
      <c r="UGN12" s="75"/>
      <c r="UHB12" s="75"/>
      <c r="UHP12" s="75"/>
      <c r="UID12" s="75"/>
      <c r="UIR12" s="75"/>
      <c r="UJF12" s="75"/>
      <c r="UJT12" s="75"/>
      <c r="UKH12" s="75"/>
      <c r="UKV12" s="75"/>
      <c r="ULJ12" s="75"/>
      <c r="ULX12" s="75"/>
      <c r="UML12" s="75"/>
      <c r="UMZ12" s="75"/>
      <c r="UNN12" s="75"/>
      <c r="UOB12" s="75"/>
      <c r="UOP12" s="75"/>
      <c r="UPD12" s="75"/>
      <c r="UPR12" s="75"/>
      <c r="UQF12" s="75"/>
      <c r="UQT12" s="75"/>
      <c r="URH12" s="75"/>
      <c r="URV12" s="75"/>
      <c r="USJ12" s="75"/>
      <c r="USX12" s="75"/>
      <c r="UTL12" s="75"/>
      <c r="UTZ12" s="75"/>
      <c r="UUN12" s="75"/>
      <c r="UVB12" s="75"/>
      <c r="UVP12" s="75"/>
      <c r="UWD12" s="75"/>
      <c r="UWR12" s="75"/>
      <c r="UXF12" s="75"/>
      <c r="UXT12" s="75"/>
      <c r="UYH12" s="75"/>
      <c r="UYV12" s="75"/>
      <c r="UZJ12" s="75"/>
      <c r="UZX12" s="75"/>
      <c r="VAL12" s="75"/>
      <c r="VAZ12" s="75"/>
      <c r="VBN12" s="75"/>
      <c r="VCB12" s="75"/>
      <c r="VCP12" s="75"/>
      <c r="VDD12" s="75"/>
      <c r="VDR12" s="75"/>
      <c r="VEF12" s="75"/>
      <c r="VET12" s="75"/>
      <c r="VFH12" s="75"/>
      <c r="VFV12" s="75"/>
      <c r="VGJ12" s="75"/>
      <c r="VGX12" s="75"/>
      <c r="VHL12" s="75"/>
      <c r="VHZ12" s="75"/>
      <c r="VIN12" s="75"/>
      <c r="VJB12" s="75"/>
      <c r="VJP12" s="75"/>
      <c r="VKD12" s="75"/>
      <c r="VKR12" s="75"/>
      <c r="VLF12" s="75"/>
      <c r="VLT12" s="75"/>
      <c r="VMH12" s="75"/>
      <c r="VMV12" s="75"/>
      <c r="VNJ12" s="75"/>
      <c r="VNX12" s="75"/>
      <c r="VOL12" s="75"/>
      <c r="VOZ12" s="75"/>
      <c r="VPN12" s="75"/>
      <c r="VQB12" s="75"/>
      <c r="VQP12" s="75"/>
      <c r="VRD12" s="75"/>
      <c r="VRR12" s="75"/>
      <c r="VSF12" s="75"/>
      <c r="VST12" s="75"/>
      <c r="VTH12" s="75"/>
      <c r="VTV12" s="75"/>
      <c r="VUJ12" s="75"/>
      <c r="VUX12" s="75"/>
      <c r="VVL12" s="75"/>
      <c r="VVZ12" s="75"/>
      <c r="VWN12" s="75"/>
      <c r="VXB12" s="75"/>
      <c r="VXP12" s="75"/>
      <c r="VYD12" s="75"/>
      <c r="VYR12" s="75"/>
      <c r="VZF12" s="75"/>
      <c r="VZT12" s="75"/>
      <c r="WAH12" s="75"/>
      <c r="WAV12" s="75"/>
      <c r="WBJ12" s="75"/>
      <c r="WBX12" s="75"/>
      <c r="WCL12" s="75"/>
      <c r="WCZ12" s="75"/>
      <c r="WDN12" s="75"/>
      <c r="WEB12" s="75"/>
      <c r="WEP12" s="75"/>
      <c r="WFD12" s="75"/>
      <c r="WFR12" s="75"/>
      <c r="WGF12" s="75"/>
      <c r="WGT12" s="75"/>
      <c r="WHH12" s="75"/>
      <c r="WHV12" s="75"/>
      <c r="WIJ12" s="75"/>
      <c r="WIX12" s="75"/>
      <c r="WJL12" s="75"/>
      <c r="WJZ12" s="75"/>
      <c r="WKN12" s="75"/>
      <c r="WLB12" s="75"/>
      <c r="WLP12" s="75"/>
      <c r="WMD12" s="75"/>
      <c r="WMR12" s="75"/>
      <c r="WNF12" s="75"/>
      <c r="WNT12" s="75"/>
      <c r="WOH12" s="75"/>
      <c r="WOV12" s="75"/>
      <c r="WPJ12" s="75"/>
      <c r="WPX12" s="75"/>
      <c r="WQL12" s="75"/>
      <c r="WQZ12" s="75"/>
      <c r="WRN12" s="75"/>
      <c r="WSB12" s="75"/>
      <c r="WSP12" s="75"/>
      <c r="WTD12" s="75"/>
      <c r="WTR12" s="75"/>
      <c r="WUF12" s="75"/>
      <c r="WUT12" s="75"/>
      <c r="WVH12" s="75"/>
      <c r="WVV12" s="75"/>
      <c r="WWJ12" s="75"/>
      <c r="WWX12" s="75"/>
      <c r="WXL12" s="75"/>
      <c r="WXZ12" s="75"/>
      <c r="WYN12" s="75"/>
      <c r="WZB12" s="75"/>
      <c r="WZP12" s="75"/>
      <c r="XAD12" s="75"/>
      <c r="XAR12" s="75"/>
      <c r="XBF12" s="75"/>
      <c r="XBT12" s="75"/>
      <c r="XCH12" s="75"/>
      <c r="XCV12" s="75"/>
      <c r="XDJ12" s="75"/>
      <c r="XDX12" s="75"/>
      <c r="XEL12" s="75"/>
      <c r="XEZ12" s="75"/>
    </row>
    <row r="13" spans="1:1022 1036:2044 2058:3066 3080:4088 4102:5110 5124:6132 6146:7168 7182:8190 8204:9212 9226:10234 10248:11256 11270:12278 12292:13300 13314:14336 14350:15358 15372:16380" s="74" customFormat="1" x14ac:dyDescent="0.2">
      <c r="A13" s="43" t="s">
        <v>57</v>
      </c>
      <c r="B13" s="44" t="e">
        <f>B9-B10</f>
        <v>#REF!</v>
      </c>
      <c r="C13" s="44" t="e">
        <f t="shared" ref="C13:AD13" si="7">C9-C10</f>
        <v>#REF!</v>
      </c>
      <c r="D13" s="44" t="e">
        <f t="shared" si="7"/>
        <v>#REF!</v>
      </c>
      <c r="E13" s="44" t="e">
        <f t="shared" si="7"/>
        <v>#REF!</v>
      </c>
      <c r="F13" s="44" t="e">
        <f t="shared" si="7"/>
        <v>#REF!</v>
      </c>
      <c r="G13" s="44" t="e">
        <f t="shared" si="7"/>
        <v>#REF!</v>
      </c>
      <c r="H13" s="44" t="e">
        <f t="shared" si="7"/>
        <v>#REF!</v>
      </c>
      <c r="I13" s="44" t="e">
        <f t="shared" si="7"/>
        <v>#REF!</v>
      </c>
      <c r="J13" s="44" t="e">
        <f t="shared" si="7"/>
        <v>#REF!</v>
      </c>
      <c r="K13" s="44" t="e">
        <f t="shared" si="7"/>
        <v>#REF!</v>
      </c>
      <c r="L13" s="44" t="e">
        <f t="shared" si="7"/>
        <v>#REF!</v>
      </c>
      <c r="M13" s="44" t="e">
        <f t="shared" si="7"/>
        <v>#REF!</v>
      </c>
      <c r="N13" s="44" t="e">
        <f t="shared" si="7"/>
        <v>#REF!</v>
      </c>
      <c r="O13" s="44" t="e">
        <f t="shared" si="7"/>
        <v>#REF!</v>
      </c>
      <c r="P13" s="44" t="e">
        <f t="shared" si="7"/>
        <v>#REF!</v>
      </c>
      <c r="Q13" s="44" t="e">
        <f t="shared" si="7"/>
        <v>#REF!</v>
      </c>
      <c r="R13" s="44" t="e">
        <f t="shared" si="7"/>
        <v>#REF!</v>
      </c>
      <c r="S13" s="44" t="e">
        <f t="shared" si="7"/>
        <v>#REF!</v>
      </c>
      <c r="T13" s="44" t="e">
        <f t="shared" si="7"/>
        <v>#REF!</v>
      </c>
      <c r="U13" s="44" t="e">
        <f t="shared" si="7"/>
        <v>#REF!</v>
      </c>
      <c r="V13" s="44" t="e">
        <f t="shared" si="7"/>
        <v>#REF!</v>
      </c>
      <c r="W13" s="44" t="e">
        <f t="shared" si="7"/>
        <v>#REF!</v>
      </c>
      <c r="X13" s="44" t="e">
        <f t="shared" si="7"/>
        <v>#REF!</v>
      </c>
      <c r="Y13" s="44">
        <f t="shared" si="7"/>
        <v>3657.4286002161975</v>
      </c>
      <c r="Z13" s="44">
        <f t="shared" si="7"/>
        <v>3651.4409927626566</v>
      </c>
      <c r="AA13" s="44">
        <f t="shared" si="7"/>
        <v>2971.3651947563881</v>
      </c>
      <c r="AB13" s="44">
        <f t="shared" si="7"/>
        <v>4015.8262161778966</v>
      </c>
      <c r="AC13" s="44">
        <f t="shared" si="7"/>
        <v>3782.2237489194904</v>
      </c>
      <c r="AD13" s="44">
        <f t="shared" si="7"/>
        <v>2260.622707588579</v>
      </c>
      <c r="AE13" s="44">
        <f>AE9-AE10</f>
        <v>-350.22003963641237</v>
      </c>
      <c r="AF13" s="170">
        <f>AF9-AF10</f>
        <v>2898.0018465583562</v>
      </c>
      <c r="AG13" s="170">
        <f>AG9-AG10</f>
        <v>3448.5740873955256</v>
      </c>
      <c r="AH13" s="170">
        <f t="shared" ref="AH13:BE13" si="8">AH9-AH10</f>
        <v>3117.7522446751309</v>
      </c>
      <c r="AI13" s="170">
        <f t="shared" si="8"/>
        <v>3702.0118590386846</v>
      </c>
      <c r="AJ13" s="170">
        <f t="shared" si="8"/>
        <v>3389.2432840687816</v>
      </c>
      <c r="AK13" s="170">
        <f t="shared" si="8"/>
        <v>3324.0442389369118</v>
      </c>
      <c r="AL13" s="170">
        <f t="shared" si="8"/>
        <v>3077.1782042979867</v>
      </c>
      <c r="AM13" s="170">
        <f t="shared" si="8"/>
        <v>2872.6184181198132</v>
      </c>
      <c r="AN13" s="170">
        <f t="shared" si="8"/>
        <v>3573.6638704920533</v>
      </c>
      <c r="AO13" s="170">
        <f t="shared" si="8"/>
        <v>3309.3056033635057</v>
      </c>
      <c r="AP13" s="170">
        <f t="shared" si="8"/>
        <v>3143.1254293789989</v>
      </c>
      <c r="AQ13" s="170">
        <f t="shared" si="8"/>
        <v>3182.219763041634</v>
      </c>
      <c r="AR13" s="170">
        <f t="shared" si="8"/>
        <v>3547.7264867610738</v>
      </c>
      <c r="AS13" s="170">
        <f t="shared" si="8"/>
        <v>3207.7069505430536</v>
      </c>
      <c r="AT13" s="170">
        <f t="shared" si="8"/>
        <v>3061.5269686896627</v>
      </c>
      <c r="AU13" s="170">
        <f t="shared" si="8"/>
        <v>3564.1834409041512</v>
      </c>
      <c r="AV13" s="170">
        <f t="shared" si="8"/>
        <v>3120.4774164952105</v>
      </c>
      <c r="AW13" s="170">
        <f t="shared" si="8"/>
        <v>3048.0064317011202</v>
      </c>
      <c r="AX13" s="170">
        <f t="shared" si="8"/>
        <v>3201.9333623410566</v>
      </c>
      <c r="AY13" s="170">
        <f t="shared" si="8"/>
        <v>3202.5657636150336</v>
      </c>
      <c r="AZ13" s="170">
        <f t="shared" si="8"/>
        <v>3337.4707012833278</v>
      </c>
      <c r="BA13" s="170">
        <f t="shared" si="8"/>
        <v>3014.2128745403352</v>
      </c>
      <c r="BB13" s="170">
        <f t="shared" si="8"/>
        <v>2725.0765682092788</v>
      </c>
      <c r="BC13" s="170">
        <f t="shared" si="8"/>
        <v>1863.1325324823156</v>
      </c>
      <c r="BD13" s="170">
        <f t="shared" si="8"/>
        <v>2673.7647691014499</v>
      </c>
      <c r="BE13" s="170">
        <f t="shared" si="8"/>
        <v>2143.9155772362228</v>
      </c>
      <c r="BR13" s="75"/>
      <c r="CF13" s="75"/>
      <c r="CT13" s="75"/>
      <c r="DH13" s="75"/>
      <c r="DV13" s="75"/>
      <c r="EJ13" s="75"/>
      <c r="EX13" s="75"/>
      <c r="FL13" s="75"/>
      <c r="FZ13" s="75"/>
      <c r="GN13" s="75"/>
      <c r="HB13" s="75"/>
      <c r="HP13" s="75"/>
      <c r="ID13" s="75"/>
      <c r="IR13" s="75"/>
      <c r="JF13" s="75"/>
      <c r="JT13" s="75"/>
      <c r="KH13" s="75"/>
      <c r="KV13" s="75"/>
      <c r="LJ13" s="75"/>
      <c r="LX13" s="75"/>
      <c r="ML13" s="75"/>
      <c r="MZ13" s="75"/>
      <c r="NN13" s="75"/>
      <c r="OB13" s="75"/>
      <c r="OP13" s="75"/>
      <c r="PD13" s="75"/>
      <c r="PR13" s="75"/>
      <c r="QF13" s="75"/>
      <c r="QT13" s="75"/>
      <c r="RH13" s="75"/>
      <c r="RV13" s="75"/>
      <c r="SJ13" s="75"/>
      <c r="SX13" s="75"/>
      <c r="TL13" s="75"/>
      <c r="TZ13" s="75"/>
      <c r="UN13" s="75"/>
      <c r="VB13" s="75"/>
      <c r="VP13" s="75"/>
      <c r="WD13" s="75"/>
      <c r="WR13" s="75"/>
      <c r="XF13" s="75"/>
      <c r="XT13" s="75"/>
      <c r="YH13" s="75"/>
      <c r="YV13" s="75"/>
      <c r="ZJ13" s="75"/>
      <c r="ZX13" s="75"/>
      <c r="AAL13" s="75"/>
      <c r="AAZ13" s="75"/>
      <c r="ABN13" s="75"/>
      <c r="ACB13" s="75"/>
      <c r="ACP13" s="75"/>
      <c r="ADD13" s="75"/>
      <c r="ADR13" s="75"/>
      <c r="AEF13" s="75"/>
      <c r="AET13" s="75"/>
      <c r="AFH13" s="75"/>
      <c r="AFV13" s="75"/>
      <c r="AGJ13" s="75"/>
      <c r="AGX13" s="75"/>
      <c r="AHL13" s="75"/>
      <c r="AHZ13" s="75"/>
      <c r="AIN13" s="75"/>
      <c r="AJB13" s="75"/>
      <c r="AJP13" s="75"/>
      <c r="AKD13" s="75"/>
      <c r="AKR13" s="75"/>
      <c r="ALF13" s="75"/>
      <c r="ALT13" s="75"/>
      <c r="AMH13" s="75"/>
      <c r="AMV13" s="75"/>
      <c r="ANJ13" s="75"/>
      <c r="ANX13" s="75"/>
      <c r="AOL13" s="75"/>
      <c r="AOZ13" s="75"/>
      <c r="APN13" s="75"/>
      <c r="AQB13" s="75"/>
      <c r="AQP13" s="75"/>
      <c r="ARD13" s="75"/>
      <c r="ARR13" s="75"/>
      <c r="ASF13" s="75"/>
      <c r="AST13" s="75"/>
      <c r="ATH13" s="75"/>
      <c r="ATV13" s="75"/>
      <c r="AUJ13" s="75"/>
      <c r="AUX13" s="75"/>
      <c r="AVL13" s="75"/>
      <c r="AVZ13" s="75"/>
      <c r="AWN13" s="75"/>
      <c r="AXB13" s="75"/>
      <c r="AXP13" s="75"/>
      <c r="AYD13" s="75"/>
      <c r="AYR13" s="75"/>
      <c r="AZF13" s="75"/>
      <c r="AZT13" s="75"/>
      <c r="BAH13" s="75"/>
      <c r="BAV13" s="75"/>
      <c r="BBJ13" s="75"/>
      <c r="BBX13" s="75"/>
      <c r="BCL13" s="75"/>
      <c r="BCZ13" s="75"/>
      <c r="BDN13" s="75"/>
      <c r="BEB13" s="75"/>
      <c r="BEP13" s="75"/>
      <c r="BFD13" s="75"/>
      <c r="BFR13" s="75"/>
      <c r="BGF13" s="75"/>
      <c r="BGT13" s="75"/>
      <c r="BHH13" s="75"/>
      <c r="BHV13" s="75"/>
      <c r="BIJ13" s="75"/>
      <c r="BIX13" s="75"/>
      <c r="BJL13" s="75"/>
      <c r="BJZ13" s="75"/>
      <c r="BKN13" s="75"/>
      <c r="BLB13" s="75"/>
      <c r="BLP13" s="75"/>
      <c r="BMD13" s="75"/>
      <c r="BMR13" s="75"/>
      <c r="BNF13" s="75"/>
      <c r="BNT13" s="75"/>
      <c r="BOH13" s="75"/>
      <c r="BOV13" s="75"/>
      <c r="BPJ13" s="75"/>
      <c r="BPX13" s="75"/>
      <c r="BQL13" s="75"/>
      <c r="BQZ13" s="75"/>
      <c r="BRN13" s="75"/>
      <c r="BSB13" s="75"/>
      <c r="BSP13" s="75"/>
      <c r="BTD13" s="75"/>
      <c r="BTR13" s="75"/>
      <c r="BUF13" s="75"/>
      <c r="BUT13" s="75"/>
      <c r="BVH13" s="75"/>
      <c r="BVV13" s="75"/>
      <c r="BWJ13" s="75"/>
      <c r="BWX13" s="75"/>
      <c r="BXL13" s="75"/>
      <c r="BXZ13" s="75"/>
      <c r="BYN13" s="75"/>
      <c r="BZB13" s="75"/>
      <c r="BZP13" s="75"/>
      <c r="CAD13" s="75"/>
      <c r="CAR13" s="75"/>
      <c r="CBF13" s="75"/>
      <c r="CBT13" s="75"/>
      <c r="CCH13" s="75"/>
      <c r="CCV13" s="75"/>
      <c r="CDJ13" s="75"/>
      <c r="CDX13" s="75"/>
      <c r="CEL13" s="75"/>
      <c r="CEZ13" s="75"/>
      <c r="CFN13" s="75"/>
      <c r="CGB13" s="75"/>
      <c r="CGP13" s="75"/>
      <c r="CHD13" s="75"/>
      <c r="CHR13" s="75"/>
      <c r="CIF13" s="75"/>
      <c r="CIT13" s="75"/>
      <c r="CJH13" s="75"/>
      <c r="CJV13" s="75"/>
      <c r="CKJ13" s="75"/>
      <c r="CKX13" s="75"/>
      <c r="CLL13" s="75"/>
      <c r="CLZ13" s="75"/>
      <c r="CMN13" s="75"/>
      <c r="CNB13" s="75"/>
      <c r="CNP13" s="75"/>
      <c r="COD13" s="75"/>
      <c r="COR13" s="75"/>
      <c r="CPF13" s="75"/>
      <c r="CPT13" s="75"/>
      <c r="CQH13" s="75"/>
      <c r="CQV13" s="75"/>
      <c r="CRJ13" s="75"/>
      <c r="CRX13" s="75"/>
      <c r="CSL13" s="75"/>
      <c r="CSZ13" s="75"/>
      <c r="CTN13" s="75"/>
      <c r="CUB13" s="75"/>
      <c r="CUP13" s="75"/>
      <c r="CVD13" s="75"/>
      <c r="CVR13" s="75"/>
      <c r="CWF13" s="75"/>
      <c r="CWT13" s="75"/>
      <c r="CXH13" s="75"/>
      <c r="CXV13" s="75"/>
      <c r="CYJ13" s="75"/>
      <c r="CYX13" s="75"/>
      <c r="CZL13" s="75"/>
      <c r="CZZ13" s="75"/>
      <c r="DAN13" s="75"/>
      <c r="DBB13" s="75"/>
      <c r="DBP13" s="75"/>
      <c r="DCD13" s="75"/>
      <c r="DCR13" s="75"/>
      <c r="DDF13" s="75"/>
      <c r="DDT13" s="75"/>
      <c r="DEH13" s="75"/>
      <c r="DEV13" s="75"/>
      <c r="DFJ13" s="75"/>
      <c r="DFX13" s="75"/>
      <c r="DGL13" s="75"/>
      <c r="DGZ13" s="75"/>
      <c r="DHN13" s="75"/>
      <c r="DIB13" s="75"/>
      <c r="DIP13" s="75"/>
      <c r="DJD13" s="75"/>
      <c r="DJR13" s="75"/>
      <c r="DKF13" s="75"/>
      <c r="DKT13" s="75"/>
      <c r="DLH13" s="75"/>
      <c r="DLV13" s="75"/>
      <c r="DMJ13" s="75"/>
      <c r="DMX13" s="75"/>
      <c r="DNL13" s="75"/>
      <c r="DNZ13" s="75"/>
      <c r="DON13" s="75"/>
      <c r="DPB13" s="75"/>
      <c r="DPP13" s="75"/>
      <c r="DQD13" s="75"/>
      <c r="DQR13" s="75"/>
      <c r="DRF13" s="75"/>
      <c r="DRT13" s="75"/>
      <c r="DSH13" s="75"/>
      <c r="DSV13" s="75"/>
      <c r="DTJ13" s="75"/>
      <c r="DTX13" s="75"/>
      <c r="DUL13" s="75"/>
      <c r="DUZ13" s="75"/>
      <c r="DVN13" s="75"/>
      <c r="DWB13" s="75"/>
      <c r="DWP13" s="75"/>
      <c r="DXD13" s="75"/>
      <c r="DXR13" s="75"/>
      <c r="DYF13" s="75"/>
      <c r="DYT13" s="75"/>
      <c r="DZH13" s="75"/>
      <c r="DZV13" s="75"/>
      <c r="EAJ13" s="75"/>
      <c r="EAX13" s="75"/>
      <c r="EBL13" s="75"/>
      <c r="EBZ13" s="75"/>
      <c r="ECN13" s="75"/>
      <c r="EDB13" s="75"/>
      <c r="EDP13" s="75"/>
      <c r="EED13" s="75"/>
      <c r="EER13" s="75"/>
      <c r="EFF13" s="75"/>
      <c r="EFT13" s="75"/>
      <c r="EGH13" s="75"/>
      <c r="EGV13" s="75"/>
      <c r="EHJ13" s="75"/>
      <c r="EHX13" s="75"/>
      <c r="EIL13" s="75"/>
      <c r="EIZ13" s="75"/>
      <c r="EJN13" s="75"/>
      <c r="EKB13" s="75"/>
      <c r="EKP13" s="75"/>
      <c r="ELD13" s="75"/>
      <c r="ELR13" s="75"/>
      <c r="EMF13" s="75"/>
      <c r="EMT13" s="75"/>
      <c r="ENH13" s="75"/>
      <c r="ENV13" s="75"/>
      <c r="EOJ13" s="75"/>
      <c r="EOX13" s="75"/>
      <c r="EPL13" s="75"/>
      <c r="EPZ13" s="75"/>
      <c r="EQN13" s="75"/>
      <c r="ERB13" s="75"/>
      <c r="ERP13" s="75"/>
      <c r="ESD13" s="75"/>
      <c r="ESR13" s="75"/>
      <c r="ETF13" s="75"/>
      <c r="ETT13" s="75"/>
      <c r="EUH13" s="75"/>
      <c r="EUV13" s="75"/>
      <c r="EVJ13" s="75"/>
      <c r="EVX13" s="75"/>
      <c r="EWL13" s="75"/>
      <c r="EWZ13" s="75"/>
      <c r="EXN13" s="75"/>
      <c r="EYB13" s="75"/>
      <c r="EYP13" s="75"/>
      <c r="EZD13" s="75"/>
      <c r="EZR13" s="75"/>
      <c r="FAF13" s="75"/>
      <c r="FAT13" s="75"/>
      <c r="FBH13" s="75"/>
      <c r="FBV13" s="75"/>
      <c r="FCJ13" s="75"/>
      <c r="FCX13" s="75"/>
      <c r="FDL13" s="75"/>
      <c r="FDZ13" s="75"/>
      <c r="FEN13" s="75"/>
      <c r="FFB13" s="75"/>
      <c r="FFP13" s="75"/>
      <c r="FGD13" s="75"/>
      <c r="FGR13" s="75"/>
      <c r="FHF13" s="75"/>
      <c r="FHT13" s="75"/>
      <c r="FIH13" s="75"/>
      <c r="FIV13" s="75"/>
      <c r="FJJ13" s="75"/>
      <c r="FJX13" s="75"/>
      <c r="FKL13" s="75"/>
      <c r="FKZ13" s="75"/>
      <c r="FLN13" s="75"/>
      <c r="FMB13" s="75"/>
      <c r="FMP13" s="75"/>
      <c r="FND13" s="75"/>
      <c r="FNR13" s="75"/>
      <c r="FOF13" s="75"/>
      <c r="FOT13" s="75"/>
      <c r="FPH13" s="75"/>
      <c r="FPV13" s="75"/>
      <c r="FQJ13" s="75"/>
      <c r="FQX13" s="75"/>
      <c r="FRL13" s="75"/>
      <c r="FRZ13" s="75"/>
      <c r="FSN13" s="75"/>
      <c r="FTB13" s="75"/>
      <c r="FTP13" s="75"/>
      <c r="FUD13" s="75"/>
      <c r="FUR13" s="75"/>
      <c r="FVF13" s="75"/>
      <c r="FVT13" s="75"/>
      <c r="FWH13" s="75"/>
      <c r="FWV13" s="75"/>
      <c r="FXJ13" s="75"/>
      <c r="FXX13" s="75"/>
      <c r="FYL13" s="75"/>
      <c r="FYZ13" s="75"/>
      <c r="FZN13" s="75"/>
      <c r="GAB13" s="75"/>
      <c r="GAP13" s="75"/>
      <c r="GBD13" s="75"/>
      <c r="GBR13" s="75"/>
      <c r="GCF13" s="75"/>
      <c r="GCT13" s="75"/>
      <c r="GDH13" s="75"/>
      <c r="GDV13" s="75"/>
      <c r="GEJ13" s="75"/>
      <c r="GEX13" s="75"/>
      <c r="GFL13" s="75"/>
      <c r="GFZ13" s="75"/>
      <c r="GGN13" s="75"/>
      <c r="GHB13" s="75"/>
      <c r="GHP13" s="75"/>
      <c r="GID13" s="75"/>
      <c r="GIR13" s="75"/>
      <c r="GJF13" s="75"/>
      <c r="GJT13" s="75"/>
      <c r="GKH13" s="75"/>
      <c r="GKV13" s="75"/>
      <c r="GLJ13" s="75"/>
      <c r="GLX13" s="75"/>
      <c r="GML13" s="75"/>
      <c r="GMZ13" s="75"/>
      <c r="GNN13" s="75"/>
      <c r="GOB13" s="75"/>
      <c r="GOP13" s="75"/>
      <c r="GPD13" s="75"/>
      <c r="GPR13" s="75"/>
      <c r="GQF13" s="75"/>
      <c r="GQT13" s="75"/>
      <c r="GRH13" s="75"/>
      <c r="GRV13" s="75"/>
      <c r="GSJ13" s="75"/>
      <c r="GSX13" s="75"/>
      <c r="GTL13" s="75"/>
      <c r="GTZ13" s="75"/>
      <c r="GUN13" s="75"/>
      <c r="GVB13" s="75"/>
      <c r="GVP13" s="75"/>
      <c r="GWD13" s="75"/>
      <c r="GWR13" s="75"/>
      <c r="GXF13" s="75"/>
      <c r="GXT13" s="75"/>
      <c r="GYH13" s="75"/>
      <c r="GYV13" s="75"/>
      <c r="GZJ13" s="75"/>
      <c r="GZX13" s="75"/>
      <c r="HAL13" s="75"/>
      <c r="HAZ13" s="75"/>
      <c r="HBN13" s="75"/>
      <c r="HCB13" s="75"/>
      <c r="HCP13" s="75"/>
      <c r="HDD13" s="75"/>
      <c r="HDR13" s="75"/>
      <c r="HEF13" s="75"/>
      <c r="HET13" s="75"/>
      <c r="HFH13" s="75"/>
      <c r="HFV13" s="75"/>
      <c r="HGJ13" s="75"/>
      <c r="HGX13" s="75"/>
      <c r="HHL13" s="75"/>
      <c r="HHZ13" s="75"/>
      <c r="HIN13" s="75"/>
      <c r="HJB13" s="75"/>
      <c r="HJP13" s="75"/>
      <c r="HKD13" s="75"/>
      <c r="HKR13" s="75"/>
      <c r="HLF13" s="75"/>
      <c r="HLT13" s="75"/>
      <c r="HMH13" s="75"/>
      <c r="HMV13" s="75"/>
      <c r="HNJ13" s="75"/>
      <c r="HNX13" s="75"/>
      <c r="HOL13" s="75"/>
      <c r="HOZ13" s="75"/>
      <c r="HPN13" s="75"/>
      <c r="HQB13" s="75"/>
      <c r="HQP13" s="75"/>
      <c r="HRD13" s="75"/>
      <c r="HRR13" s="75"/>
      <c r="HSF13" s="75"/>
      <c r="HST13" s="75"/>
      <c r="HTH13" s="75"/>
      <c r="HTV13" s="75"/>
      <c r="HUJ13" s="75"/>
      <c r="HUX13" s="75"/>
      <c r="HVL13" s="75"/>
      <c r="HVZ13" s="75"/>
      <c r="HWN13" s="75"/>
      <c r="HXB13" s="75"/>
      <c r="HXP13" s="75"/>
      <c r="HYD13" s="75"/>
      <c r="HYR13" s="75"/>
      <c r="HZF13" s="75"/>
      <c r="HZT13" s="75"/>
      <c r="IAH13" s="75"/>
      <c r="IAV13" s="75"/>
      <c r="IBJ13" s="75"/>
      <c r="IBX13" s="75"/>
      <c r="ICL13" s="75"/>
      <c r="ICZ13" s="75"/>
      <c r="IDN13" s="75"/>
      <c r="IEB13" s="75"/>
      <c r="IEP13" s="75"/>
      <c r="IFD13" s="75"/>
      <c r="IFR13" s="75"/>
      <c r="IGF13" s="75"/>
      <c r="IGT13" s="75"/>
      <c r="IHH13" s="75"/>
      <c r="IHV13" s="75"/>
      <c r="IIJ13" s="75"/>
      <c r="IIX13" s="75"/>
      <c r="IJL13" s="75"/>
      <c r="IJZ13" s="75"/>
      <c r="IKN13" s="75"/>
      <c r="ILB13" s="75"/>
      <c r="ILP13" s="75"/>
      <c r="IMD13" s="75"/>
      <c r="IMR13" s="75"/>
      <c r="INF13" s="75"/>
      <c r="INT13" s="75"/>
      <c r="IOH13" s="75"/>
      <c r="IOV13" s="75"/>
      <c r="IPJ13" s="75"/>
      <c r="IPX13" s="75"/>
      <c r="IQL13" s="75"/>
      <c r="IQZ13" s="75"/>
      <c r="IRN13" s="75"/>
      <c r="ISB13" s="75"/>
      <c r="ISP13" s="75"/>
      <c r="ITD13" s="75"/>
      <c r="ITR13" s="75"/>
      <c r="IUF13" s="75"/>
      <c r="IUT13" s="75"/>
      <c r="IVH13" s="75"/>
      <c r="IVV13" s="75"/>
      <c r="IWJ13" s="75"/>
      <c r="IWX13" s="75"/>
      <c r="IXL13" s="75"/>
      <c r="IXZ13" s="75"/>
      <c r="IYN13" s="75"/>
      <c r="IZB13" s="75"/>
      <c r="IZP13" s="75"/>
      <c r="JAD13" s="75"/>
      <c r="JAR13" s="75"/>
      <c r="JBF13" s="75"/>
      <c r="JBT13" s="75"/>
      <c r="JCH13" s="75"/>
      <c r="JCV13" s="75"/>
      <c r="JDJ13" s="75"/>
      <c r="JDX13" s="75"/>
      <c r="JEL13" s="75"/>
      <c r="JEZ13" s="75"/>
      <c r="JFN13" s="75"/>
      <c r="JGB13" s="75"/>
      <c r="JGP13" s="75"/>
      <c r="JHD13" s="75"/>
      <c r="JHR13" s="75"/>
      <c r="JIF13" s="75"/>
      <c r="JIT13" s="75"/>
      <c r="JJH13" s="75"/>
      <c r="JJV13" s="75"/>
      <c r="JKJ13" s="75"/>
      <c r="JKX13" s="75"/>
      <c r="JLL13" s="75"/>
      <c r="JLZ13" s="75"/>
      <c r="JMN13" s="75"/>
      <c r="JNB13" s="75"/>
      <c r="JNP13" s="75"/>
      <c r="JOD13" s="75"/>
      <c r="JOR13" s="75"/>
      <c r="JPF13" s="75"/>
      <c r="JPT13" s="75"/>
      <c r="JQH13" s="75"/>
      <c r="JQV13" s="75"/>
      <c r="JRJ13" s="75"/>
      <c r="JRX13" s="75"/>
      <c r="JSL13" s="75"/>
      <c r="JSZ13" s="75"/>
      <c r="JTN13" s="75"/>
      <c r="JUB13" s="75"/>
      <c r="JUP13" s="75"/>
      <c r="JVD13" s="75"/>
      <c r="JVR13" s="75"/>
      <c r="JWF13" s="75"/>
      <c r="JWT13" s="75"/>
      <c r="JXH13" s="75"/>
      <c r="JXV13" s="75"/>
      <c r="JYJ13" s="75"/>
      <c r="JYX13" s="75"/>
      <c r="JZL13" s="75"/>
      <c r="JZZ13" s="75"/>
      <c r="KAN13" s="75"/>
      <c r="KBB13" s="75"/>
      <c r="KBP13" s="75"/>
      <c r="KCD13" s="75"/>
      <c r="KCR13" s="75"/>
      <c r="KDF13" s="75"/>
      <c r="KDT13" s="75"/>
      <c r="KEH13" s="75"/>
      <c r="KEV13" s="75"/>
      <c r="KFJ13" s="75"/>
      <c r="KFX13" s="75"/>
      <c r="KGL13" s="75"/>
      <c r="KGZ13" s="75"/>
      <c r="KHN13" s="75"/>
      <c r="KIB13" s="75"/>
      <c r="KIP13" s="75"/>
      <c r="KJD13" s="75"/>
      <c r="KJR13" s="75"/>
      <c r="KKF13" s="75"/>
      <c r="KKT13" s="75"/>
      <c r="KLH13" s="75"/>
      <c r="KLV13" s="75"/>
      <c r="KMJ13" s="75"/>
      <c r="KMX13" s="75"/>
      <c r="KNL13" s="75"/>
      <c r="KNZ13" s="75"/>
      <c r="KON13" s="75"/>
      <c r="KPB13" s="75"/>
      <c r="KPP13" s="75"/>
      <c r="KQD13" s="75"/>
      <c r="KQR13" s="75"/>
      <c r="KRF13" s="75"/>
      <c r="KRT13" s="75"/>
      <c r="KSH13" s="75"/>
      <c r="KSV13" s="75"/>
      <c r="KTJ13" s="75"/>
      <c r="KTX13" s="75"/>
      <c r="KUL13" s="75"/>
      <c r="KUZ13" s="75"/>
      <c r="KVN13" s="75"/>
      <c r="KWB13" s="75"/>
      <c r="KWP13" s="75"/>
      <c r="KXD13" s="75"/>
      <c r="KXR13" s="75"/>
      <c r="KYF13" s="75"/>
      <c r="KYT13" s="75"/>
      <c r="KZH13" s="75"/>
      <c r="KZV13" s="75"/>
      <c r="LAJ13" s="75"/>
      <c r="LAX13" s="75"/>
      <c r="LBL13" s="75"/>
      <c r="LBZ13" s="75"/>
      <c r="LCN13" s="75"/>
      <c r="LDB13" s="75"/>
      <c r="LDP13" s="75"/>
      <c r="LED13" s="75"/>
      <c r="LER13" s="75"/>
      <c r="LFF13" s="75"/>
      <c r="LFT13" s="75"/>
      <c r="LGH13" s="75"/>
      <c r="LGV13" s="75"/>
      <c r="LHJ13" s="75"/>
      <c r="LHX13" s="75"/>
      <c r="LIL13" s="75"/>
      <c r="LIZ13" s="75"/>
      <c r="LJN13" s="75"/>
      <c r="LKB13" s="75"/>
      <c r="LKP13" s="75"/>
      <c r="LLD13" s="75"/>
      <c r="LLR13" s="75"/>
      <c r="LMF13" s="75"/>
      <c r="LMT13" s="75"/>
      <c r="LNH13" s="75"/>
      <c r="LNV13" s="75"/>
      <c r="LOJ13" s="75"/>
      <c r="LOX13" s="75"/>
      <c r="LPL13" s="75"/>
      <c r="LPZ13" s="75"/>
      <c r="LQN13" s="75"/>
      <c r="LRB13" s="75"/>
      <c r="LRP13" s="75"/>
      <c r="LSD13" s="75"/>
      <c r="LSR13" s="75"/>
      <c r="LTF13" s="75"/>
      <c r="LTT13" s="75"/>
      <c r="LUH13" s="75"/>
      <c r="LUV13" s="75"/>
      <c r="LVJ13" s="75"/>
      <c r="LVX13" s="75"/>
      <c r="LWL13" s="75"/>
      <c r="LWZ13" s="75"/>
      <c r="LXN13" s="75"/>
      <c r="LYB13" s="75"/>
      <c r="LYP13" s="75"/>
      <c r="LZD13" s="75"/>
      <c r="LZR13" s="75"/>
      <c r="MAF13" s="75"/>
      <c r="MAT13" s="75"/>
      <c r="MBH13" s="75"/>
      <c r="MBV13" s="75"/>
      <c r="MCJ13" s="75"/>
      <c r="MCX13" s="75"/>
      <c r="MDL13" s="75"/>
      <c r="MDZ13" s="75"/>
      <c r="MEN13" s="75"/>
      <c r="MFB13" s="75"/>
      <c r="MFP13" s="75"/>
      <c r="MGD13" s="75"/>
      <c r="MGR13" s="75"/>
      <c r="MHF13" s="75"/>
      <c r="MHT13" s="75"/>
      <c r="MIH13" s="75"/>
      <c r="MIV13" s="75"/>
      <c r="MJJ13" s="75"/>
      <c r="MJX13" s="75"/>
      <c r="MKL13" s="75"/>
      <c r="MKZ13" s="75"/>
      <c r="MLN13" s="75"/>
      <c r="MMB13" s="75"/>
      <c r="MMP13" s="75"/>
      <c r="MND13" s="75"/>
      <c r="MNR13" s="75"/>
      <c r="MOF13" s="75"/>
      <c r="MOT13" s="75"/>
      <c r="MPH13" s="75"/>
      <c r="MPV13" s="75"/>
      <c r="MQJ13" s="75"/>
      <c r="MQX13" s="75"/>
      <c r="MRL13" s="75"/>
      <c r="MRZ13" s="75"/>
      <c r="MSN13" s="75"/>
      <c r="MTB13" s="75"/>
      <c r="MTP13" s="75"/>
      <c r="MUD13" s="75"/>
      <c r="MUR13" s="75"/>
      <c r="MVF13" s="75"/>
      <c r="MVT13" s="75"/>
      <c r="MWH13" s="75"/>
      <c r="MWV13" s="75"/>
      <c r="MXJ13" s="75"/>
      <c r="MXX13" s="75"/>
      <c r="MYL13" s="75"/>
      <c r="MYZ13" s="75"/>
      <c r="MZN13" s="75"/>
      <c r="NAB13" s="75"/>
      <c r="NAP13" s="75"/>
      <c r="NBD13" s="75"/>
      <c r="NBR13" s="75"/>
      <c r="NCF13" s="75"/>
      <c r="NCT13" s="75"/>
      <c r="NDH13" s="75"/>
      <c r="NDV13" s="75"/>
      <c r="NEJ13" s="75"/>
      <c r="NEX13" s="75"/>
      <c r="NFL13" s="75"/>
      <c r="NFZ13" s="75"/>
      <c r="NGN13" s="75"/>
      <c r="NHB13" s="75"/>
      <c r="NHP13" s="75"/>
      <c r="NID13" s="75"/>
      <c r="NIR13" s="75"/>
      <c r="NJF13" s="75"/>
      <c r="NJT13" s="75"/>
      <c r="NKH13" s="75"/>
      <c r="NKV13" s="75"/>
      <c r="NLJ13" s="75"/>
      <c r="NLX13" s="75"/>
      <c r="NML13" s="75"/>
      <c r="NMZ13" s="75"/>
      <c r="NNN13" s="75"/>
      <c r="NOB13" s="75"/>
      <c r="NOP13" s="75"/>
      <c r="NPD13" s="75"/>
      <c r="NPR13" s="75"/>
      <c r="NQF13" s="75"/>
      <c r="NQT13" s="75"/>
      <c r="NRH13" s="75"/>
      <c r="NRV13" s="75"/>
      <c r="NSJ13" s="75"/>
      <c r="NSX13" s="75"/>
      <c r="NTL13" s="75"/>
      <c r="NTZ13" s="75"/>
      <c r="NUN13" s="75"/>
      <c r="NVB13" s="75"/>
      <c r="NVP13" s="75"/>
      <c r="NWD13" s="75"/>
      <c r="NWR13" s="75"/>
      <c r="NXF13" s="75"/>
      <c r="NXT13" s="75"/>
      <c r="NYH13" s="75"/>
      <c r="NYV13" s="75"/>
      <c r="NZJ13" s="75"/>
      <c r="NZX13" s="75"/>
      <c r="OAL13" s="75"/>
      <c r="OAZ13" s="75"/>
      <c r="OBN13" s="75"/>
      <c r="OCB13" s="75"/>
      <c r="OCP13" s="75"/>
      <c r="ODD13" s="75"/>
      <c r="ODR13" s="75"/>
      <c r="OEF13" s="75"/>
      <c r="OET13" s="75"/>
      <c r="OFH13" s="75"/>
      <c r="OFV13" s="75"/>
      <c r="OGJ13" s="75"/>
      <c r="OGX13" s="75"/>
      <c r="OHL13" s="75"/>
      <c r="OHZ13" s="75"/>
      <c r="OIN13" s="75"/>
      <c r="OJB13" s="75"/>
      <c r="OJP13" s="75"/>
      <c r="OKD13" s="75"/>
      <c r="OKR13" s="75"/>
      <c r="OLF13" s="75"/>
      <c r="OLT13" s="75"/>
      <c r="OMH13" s="75"/>
      <c r="OMV13" s="75"/>
      <c r="ONJ13" s="75"/>
      <c r="ONX13" s="75"/>
      <c r="OOL13" s="75"/>
      <c r="OOZ13" s="75"/>
      <c r="OPN13" s="75"/>
      <c r="OQB13" s="75"/>
      <c r="OQP13" s="75"/>
      <c r="ORD13" s="75"/>
      <c r="ORR13" s="75"/>
      <c r="OSF13" s="75"/>
      <c r="OST13" s="75"/>
      <c r="OTH13" s="75"/>
      <c r="OTV13" s="75"/>
      <c r="OUJ13" s="75"/>
      <c r="OUX13" s="75"/>
      <c r="OVL13" s="75"/>
      <c r="OVZ13" s="75"/>
      <c r="OWN13" s="75"/>
      <c r="OXB13" s="75"/>
      <c r="OXP13" s="75"/>
      <c r="OYD13" s="75"/>
      <c r="OYR13" s="75"/>
      <c r="OZF13" s="75"/>
      <c r="OZT13" s="75"/>
      <c r="PAH13" s="75"/>
      <c r="PAV13" s="75"/>
      <c r="PBJ13" s="75"/>
      <c r="PBX13" s="75"/>
      <c r="PCL13" s="75"/>
      <c r="PCZ13" s="75"/>
      <c r="PDN13" s="75"/>
      <c r="PEB13" s="75"/>
      <c r="PEP13" s="75"/>
      <c r="PFD13" s="75"/>
      <c r="PFR13" s="75"/>
      <c r="PGF13" s="75"/>
      <c r="PGT13" s="75"/>
      <c r="PHH13" s="75"/>
      <c r="PHV13" s="75"/>
      <c r="PIJ13" s="75"/>
      <c r="PIX13" s="75"/>
      <c r="PJL13" s="75"/>
      <c r="PJZ13" s="75"/>
      <c r="PKN13" s="75"/>
      <c r="PLB13" s="75"/>
      <c r="PLP13" s="75"/>
      <c r="PMD13" s="75"/>
      <c r="PMR13" s="75"/>
      <c r="PNF13" s="75"/>
      <c r="PNT13" s="75"/>
      <c r="POH13" s="75"/>
      <c r="POV13" s="75"/>
      <c r="PPJ13" s="75"/>
      <c r="PPX13" s="75"/>
      <c r="PQL13" s="75"/>
      <c r="PQZ13" s="75"/>
      <c r="PRN13" s="75"/>
      <c r="PSB13" s="75"/>
      <c r="PSP13" s="75"/>
      <c r="PTD13" s="75"/>
      <c r="PTR13" s="75"/>
      <c r="PUF13" s="75"/>
      <c r="PUT13" s="75"/>
      <c r="PVH13" s="75"/>
      <c r="PVV13" s="75"/>
      <c r="PWJ13" s="75"/>
      <c r="PWX13" s="75"/>
      <c r="PXL13" s="75"/>
      <c r="PXZ13" s="75"/>
      <c r="PYN13" s="75"/>
      <c r="PZB13" s="75"/>
      <c r="PZP13" s="75"/>
      <c r="QAD13" s="75"/>
      <c r="QAR13" s="75"/>
      <c r="QBF13" s="75"/>
      <c r="QBT13" s="75"/>
      <c r="QCH13" s="75"/>
      <c r="QCV13" s="75"/>
      <c r="QDJ13" s="75"/>
      <c r="QDX13" s="75"/>
      <c r="QEL13" s="75"/>
      <c r="QEZ13" s="75"/>
      <c r="QFN13" s="75"/>
      <c r="QGB13" s="75"/>
      <c r="QGP13" s="75"/>
      <c r="QHD13" s="75"/>
      <c r="QHR13" s="75"/>
      <c r="QIF13" s="75"/>
      <c r="QIT13" s="75"/>
      <c r="QJH13" s="75"/>
      <c r="QJV13" s="75"/>
      <c r="QKJ13" s="75"/>
      <c r="QKX13" s="75"/>
      <c r="QLL13" s="75"/>
      <c r="QLZ13" s="75"/>
      <c r="QMN13" s="75"/>
      <c r="QNB13" s="75"/>
      <c r="QNP13" s="75"/>
      <c r="QOD13" s="75"/>
      <c r="QOR13" s="75"/>
      <c r="QPF13" s="75"/>
      <c r="QPT13" s="75"/>
      <c r="QQH13" s="75"/>
      <c r="QQV13" s="75"/>
      <c r="QRJ13" s="75"/>
      <c r="QRX13" s="75"/>
      <c r="QSL13" s="75"/>
      <c r="QSZ13" s="75"/>
      <c r="QTN13" s="75"/>
      <c r="QUB13" s="75"/>
      <c r="QUP13" s="75"/>
      <c r="QVD13" s="75"/>
      <c r="QVR13" s="75"/>
      <c r="QWF13" s="75"/>
      <c r="QWT13" s="75"/>
      <c r="QXH13" s="75"/>
      <c r="QXV13" s="75"/>
      <c r="QYJ13" s="75"/>
      <c r="QYX13" s="75"/>
      <c r="QZL13" s="75"/>
      <c r="QZZ13" s="75"/>
      <c r="RAN13" s="75"/>
      <c r="RBB13" s="75"/>
      <c r="RBP13" s="75"/>
      <c r="RCD13" s="75"/>
      <c r="RCR13" s="75"/>
      <c r="RDF13" s="75"/>
      <c r="RDT13" s="75"/>
      <c r="REH13" s="75"/>
      <c r="REV13" s="75"/>
      <c r="RFJ13" s="75"/>
      <c r="RFX13" s="75"/>
      <c r="RGL13" s="75"/>
      <c r="RGZ13" s="75"/>
      <c r="RHN13" s="75"/>
      <c r="RIB13" s="75"/>
      <c r="RIP13" s="75"/>
      <c r="RJD13" s="75"/>
      <c r="RJR13" s="75"/>
      <c r="RKF13" s="75"/>
      <c r="RKT13" s="75"/>
      <c r="RLH13" s="75"/>
      <c r="RLV13" s="75"/>
      <c r="RMJ13" s="75"/>
      <c r="RMX13" s="75"/>
      <c r="RNL13" s="75"/>
      <c r="RNZ13" s="75"/>
      <c r="RON13" s="75"/>
      <c r="RPB13" s="75"/>
      <c r="RPP13" s="75"/>
      <c r="RQD13" s="75"/>
      <c r="RQR13" s="75"/>
      <c r="RRF13" s="75"/>
      <c r="RRT13" s="75"/>
      <c r="RSH13" s="75"/>
      <c r="RSV13" s="75"/>
      <c r="RTJ13" s="75"/>
      <c r="RTX13" s="75"/>
      <c r="RUL13" s="75"/>
      <c r="RUZ13" s="75"/>
      <c r="RVN13" s="75"/>
      <c r="RWB13" s="75"/>
      <c r="RWP13" s="75"/>
      <c r="RXD13" s="75"/>
      <c r="RXR13" s="75"/>
      <c r="RYF13" s="75"/>
      <c r="RYT13" s="75"/>
      <c r="RZH13" s="75"/>
      <c r="RZV13" s="75"/>
      <c r="SAJ13" s="75"/>
      <c r="SAX13" s="75"/>
      <c r="SBL13" s="75"/>
      <c r="SBZ13" s="75"/>
      <c r="SCN13" s="75"/>
      <c r="SDB13" s="75"/>
      <c r="SDP13" s="75"/>
      <c r="SED13" s="75"/>
      <c r="SER13" s="75"/>
      <c r="SFF13" s="75"/>
      <c r="SFT13" s="75"/>
      <c r="SGH13" s="75"/>
      <c r="SGV13" s="75"/>
      <c r="SHJ13" s="75"/>
      <c r="SHX13" s="75"/>
      <c r="SIL13" s="75"/>
      <c r="SIZ13" s="75"/>
      <c r="SJN13" s="75"/>
      <c r="SKB13" s="75"/>
      <c r="SKP13" s="75"/>
      <c r="SLD13" s="75"/>
      <c r="SLR13" s="75"/>
      <c r="SMF13" s="75"/>
      <c r="SMT13" s="75"/>
      <c r="SNH13" s="75"/>
      <c r="SNV13" s="75"/>
      <c r="SOJ13" s="75"/>
      <c r="SOX13" s="75"/>
      <c r="SPL13" s="75"/>
      <c r="SPZ13" s="75"/>
      <c r="SQN13" s="75"/>
      <c r="SRB13" s="75"/>
      <c r="SRP13" s="75"/>
      <c r="SSD13" s="75"/>
      <c r="SSR13" s="75"/>
      <c r="STF13" s="75"/>
      <c r="STT13" s="75"/>
      <c r="SUH13" s="75"/>
      <c r="SUV13" s="75"/>
      <c r="SVJ13" s="75"/>
      <c r="SVX13" s="75"/>
      <c r="SWL13" s="75"/>
      <c r="SWZ13" s="75"/>
      <c r="SXN13" s="75"/>
      <c r="SYB13" s="75"/>
      <c r="SYP13" s="75"/>
      <c r="SZD13" s="75"/>
      <c r="SZR13" s="75"/>
      <c r="TAF13" s="75"/>
      <c r="TAT13" s="75"/>
      <c r="TBH13" s="75"/>
      <c r="TBV13" s="75"/>
      <c r="TCJ13" s="75"/>
      <c r="TCX13" s="75"/>
      <c r="TDL13" s="75"/>
      <c r="TDZ13" s="75"/>
      <c r="TEN13" s="75"/>
      <c r="TFB13" s="75"/>
      <c r="TFP13" s="75"/>
      <c r="TGD13" s="75"/>
      <c r="TGR13" s="75"/>
      <c r="THF13" s="75"/>
      <c r="THT13" s="75"/>
      <c r="TIH13" s="75"/>
      <c r="TIV13" s="75"/>
      <c r="TJJ13" s="75"/>
      <c r="TJX13" s="75"/>
      <c r="TKL13" s="75"/>
      <c r="TKZ13" s="75"/>
      <c r="TLN13" s="75"/>
      <c r="TMB13" s="75"/>
      <c r="TMP13" s="75"/>
      <c r="TND13" s="75"/>
      <c r="TNR13" s="75"/>
      <c r="TOF13" s="75"/>
      <c r="TOT13" s="75"/>
      <c r="TPH13" s="75"/>
      <c r="TPV13" s="75"/>
      <c r="TQJ13" s="75"/>
      <c r="TQX13" s="75"/>
      <c r="TRL13" s="75"/>
      <c r="TRZ13" s="75"/>
      <c r="TSN13" s="75"/>
      <c r="TTB13" s="75"/>
      <c r="TTP13" s="75"/>
      <c r="TUD13" s="75"/>
      <c r="TUR13" s="75"/>
      <c r="TVF13" s="75"/>
      <c r="TVT13" s="75"/>
      <c r="TWH13" s="75"/>
      <c r="TWV13" s="75"/>
      <c r="TXJ13" s="75"/>
      <c r="TXX13" s="75"/>
      <c r="TYL13" s="75"/>
      <c r="TYZ13" s="75"/>
      <c r="TZN13" s="75"/>
      <c r="UAB13" s="75"/>
      <c r="UAP13" s="75"/>
      <c r="UBD13" s="75"/>
      <c r="UBR13" s="75"/>
      <c r="UCF13" s="75"/>
      <c r="UCT13" s="75"/>
      <c r="UDH13" s="75"/>
      <c r="UDV13" s="75"/>
      <c r="UEJ13" s="75"/>
      <c r="UEX13" s="75"/>
      <c r="UFL13" s="75"/>
      <c r="UFZ13" s="75"/>
      <c r="UGN13" s="75"/>
      <c r="UHB13" s="75"/>
      <c r="UHP13" s="75"/>
      <c r="UID13" s="75"/>
      <c r="UIR13" s="75"/>
      <c r="UJF13" s="75"/>
      <c r="UJT13" s="75"/>
      <c r="UKH13" s="75"/>
      <c r="UKV13" s="75"/>
      <c r="ULJ13" s="75"/>
      <c r="ULX13" s="75"/>
      <c r="UML13" s="75"/>
      <c r="UMZ13" s="75"/>
      <c r="UNN13" s="75"/>
      <c r="UOB13" s="75"/>
      <c r="UOP13" s="75"/>
      <c r="UPD13" s="75"/>
      <c r="UPR13" s="75"/>
      <c r="UQF13" s="75"/>
      <c r="UQT13" s="75"/>
      <c r="URH13" s="75"/>
      <c r="URV13" s="75"/>
      <c r="USJ13" s="75"/>
      <c r="USX13" s="75"/>
      <c r="UTL13" s="75"/>
      <c r="UTZ13" s="75"/>
      <c r="UUN13" s="75"/>
      <c r="UVB13" s="75"/>
      <c r="UVP13" s="75"/>
      <c r="UWD13" s="75"/>
      <c r="UWR13" s="75"/>
      <c r="UXF13" s="75"/>
      <c r="UXT13" s="75"/>
      <c r="UYH13" s="75"/>
      <c r="UYV13" s="75"/>
      <c r="UZJ13" s="75"/>
      <c r="UZX13" s="75"/>
      <c r="VAL13" s="75"/>
      <c r="VAZ13" s="75"/>
      <c r="VBN13" s="75"/>
      <c r="VCB13" s="75"/>
      <c r="VCP13" s="75"/>
      <c r="VDD13" s="75"/>
      <c r="VDR13" s="75"/>
      <c r="VEF13" s="75"/>
      <c r="VET13" s="75"/>
      <c r="VFH13" s="75"/>
      <c r="VFV13" s="75"/>
      <c r="VGJ13" s="75"/>
      <c r="VGX13" s="75"/>
      <c r="VHL13" s="75"/>
      <c r="VHZ13" s="75"/>
      <c r="VIN13" s="75"/>
      <c r="VJB13" s="75"/>
      <c r="VJP13" s="75"/>
      <c r="VKD13" s="75"/>
      <c r="VKR13" s="75"/>
      <c r="VLF13" s="75"/>
      <c r="VLT13" s="75"/>
      <c r="VMH13" s="75"/>
      <c r="VMV13" s="75"/>
      <c r="VNJ13" s="75"/>
      <c r="VNX13" s="75"/>
      <c r="VOL13" s="75"/>
      <c r="VOZ13" s="75"/>
      <c r="VPN13" s="75"/>
      <c r="VQB13" s="75"/>
      <c r="VQP13" s="75"/>
      <c r="VRD13" s="75"/>
      <c r="VRR13" s="75"/>
      <c r="VSF13" s="75"/>
      <c r="VST13" s="75"/>
      <c r="VTH13" s="75"/>
      <c r="VTV13" s="75"/>
      <c r="VUJ13" s="75"/>
      <c r="VUX13" s="75"/>
      <c r="VVL13" s="75"/>
      <c r="VVZ13" s="75"/>
      <c r="VWN13" s="75"/>
      <c r="VXB13" s="75"/>
      <c r="VXP13" s="75"/>
      <c r="VYD13" s="75"/>
      <c r="VYR13" s="75"/>
      <c r="VZF13" s="75"/>
      <c r="VZT13" s="75"/>
      <c r="WAH13" s="75"/>
      <c r="WAV13" s="75"/>
      <c r="WBJ13" s="75"/>
      <c r="WBX13" s="75"/>
      <c r="WCL13" s="75"/>
      <c r="WCZ13" s="75"/>
      <c r="WDN13" s="75"/>
      <c r="WEB13" s="75"/>
      <c r="WEP13" s="75"/>
      <c r="WFD13" s="75"/>
      <c r="WFR13" s="75"/>
      <c r="WGF13" s="75"/>
      <c r="WGT13" s="75"/>
      <c r="WHH13" s="75"/>
      <c r="WHV13" s="75"/>
      <c r="WIJ13" s="75"/>
      <c r="WIX13" s="75"/>
      <c r="WJL13" s="75"/>
      <c r="WJZ13" s="75"/>
      <c r="WKN13" s="75"/>
      <c r="WLB13" s="75"/>
      <c r="WLP13" s="75"/>
      <c r="WMD13" s="75"/>
      <c r="WMR13" s="75"/>
      <c r="WNF13" s="75"/>
      <c r="WNT13" s="75"/>
      <c r="WOH13" s="75"/>
      <c r="WOV13" s="75"/>
      <c r="WPJ13" s="75"/>
      <c r="WPX13" s="75"/>
      <c r="WQL13" s="75"/>
      <c r="WQZ13" s="75"/>
      <c r="WRN13" s="75"/>
      <c r="WSB13" s="75"/>
      <c r="WSP13" s="75"/>
      <c r="WTD13" s="75"/>
      <c r="WTR13" s="75"/>
      <c r="WUF13" s="75"/>
      <c r="WUT13" s="75"/>
      <c r="WVH13" s="75"/>
      <c r="WVV13" s="75"/>
      <c r="WWJ13" s="75"/>
      <c r="WWX13" s="75"/>
      <c r="WXL13" s="75"/>
      <c r="WXZ13" s="75"/>
      <c r="WYN13" s="75"/>
      <c r="WZB13" s="75"/>
      <c r="WZP13" s="75"/>
      <c r="XAD13" s="75"/>
      <c r="XAR13" s="75"/>
      <c r="XBF13" s="75"/>
      <c r="XBT13" s="75"/>
      <c r="XCH13" s="75"/>
      <c r="XCV13" s="75"/>
      <c r="XDJ13" s="75"/>
      <c r="XDX13" s="75"/>
      <c r="XEL13" s="75"/>
      <c r="XEZ13" s="75"/>
    </row>
    <row r="14" spans="1:1022 1036:2044 2058:3066 3080:4088 4102:5110 5124:6132 6146:7168 7182:8190 8204:9212 9226:10234 10248:11256 11270:12278 12292:13300 13314:14336 14350:15358 15372:16380" s="74" customFormat="1" x14ac:dyDescent="0.2">
      <c r="A14" s="43" t="s">
        <v>58</v>
      </c>
      <c r="B14" s="44">
        <f>'Inedible Tallow Trade'!C33</f>
        <v>4367.5278382596453</v>
      </c>
      <c r="C14" s="44">
        <f>'Inedible Tallow Trade'!D33</f>
        <v>2873.4734880661726</v>
      </c>
      <c r="D14" s="44">
        <f>'Inedible Tallow Trade'!E33</f>
        <v>3925.9756086026478</v>
      </c>
      <c r="E14" s="44">
        <f>'Inedible Tallow Trade'!F33</f>
        <v>3765.6708169878093</v>
      </c>
      <c r="F14" s="44">
        <f>'Inedible Tallow Trade'!G33</f>
        <v>3223.6323484831578</v>
      </c>
      <c r="G14" s="44">
        <f>'Inedible Tallow Trade'!H33</f>
        <v>2619.5358130985296</v>
      </c>
      <c r="H14" s="44">
        <f>'Inedible Tallow Trade'!I33</f>
        <v>2993.3143077523832</v>
      </c>
      <c r="I14" s="44">
        <f>'Inedible Tallow Trade'!J33</f>
        <v>2933.2601755426717</v>
      </c>
      <c r="J14" s="44">
        <f>'Inedible Tallow Trade'!K33</f>
        <v>2494.2503165682365</v>
      </c>
      <c r="K14" s="44">
        <f>'Inedible Tallow Trade'!L33</f>
        <v>2053.2301940618077</v>
      </c>
      <c r="L14" s="44">
        <f>'Inedible Tallow Trade'!M33</f>
        <v>2487.0661108259051</v>
      </c>
      <c r="M14" s="44">
        <f>'Inedible Tallow Trade'!N33</f>
        <v>2571.5183286564948</v>
      </c>
      <c r="N14" s="44">
        <f>'Inedible Tallow Trade'!O33</f>
        <v>2609.9118853603136</v>
      </c>
      <c r="O14" s="44">
        <f>'Inedible Tallow Trade'!P33</f>
        <v>1844.1177719023747</v>
      </c>
      <c r="P14" s="44">
        <f>'Inedible Tallow Trade'!Q33</f>
        <v>2166.3987004030555</v>
      </c>
      <c r="Q14" s="44">
        <f>'Inedible Tallow Trade'!R33</f>
        <v>1814.16869188847</v>
      </c>
      <c r="R14" s="44">
        <f>'Inedible Tallow Trade'!S33</f>
        <v>1409.6232387639875</v>
      </c>
      <c r="S14" s="44">
        <f>'Inedible Tallow Trade'!T33</f>
        <v>1561.9863714965993</v>
      </c>
      <c r="T14" s="44">
        <f>'Inedible Tallow Trade'!U33</f>
        <v>1704.446670758706</v>
      </c>
      <c r="U14" s="44">
        <f>'Inedible Tallow Trade'!V33</f>
        <v>1243.4712689426578</v>
      </c>
      <c r="V14" s="44">
        <f>'Inedible Tallow Trade'!W33</f>
        <v>1381.5466235484478</v>
      </c>
      <c r="W14" s="44">
        <f>'Inedible Tallow Trade'!X33</f>
        <v>1671.4194931313459</v>
      </c>
      <c r="X14" s="44">
        <f>'Inedible Tallow Trade'!Y33</f>
        <v>1420.5362490894861</v>
      </c>
      <c r="Y14" s="44">
        <f t="shared" ref="Y14:AD14" si="9">Y30+Y47+Y62</f>
        <v>1112.0568063461999</v>
      </c>
      <c r="Z14" s="44">
        <f t="shared" si="9"/>
        <v>1098.5332874732198</v>
      </c>
      <c r="AA14" s="44">
        <f t="shared" si="9"/>
        <v>1138.7985018979798</v>
      </c>
      <c r="AB14" s="44">
        <f t="shared" si="9"/>
        <v>1007.59713057708</v>
      </c>
      <c r="AC14" s="44">
        <f t="shared" si="9"/>
        <v>1184.3741349480001</v>
      </c>
      <c r="AD14" s="44">
        <f t="shared" si="9"/>
        <v>712.67363257800002</v>
      </c>
      <c r="AE14" s="44">
        <f>AE30+AE47+AE62</f>
        <v>683.47654015065996</v>
      </c>
      <c r="AF14" s="170">
        <f>AF30+AF47+AF62</f>
        <v>479.24147730633365</v>
      </c>
      <c r="AG14" s="170">
        <f>AG30+AG47+AG62</f>
        <v>624.07717322922747</v>
      </c>
      <c r="AH14" s="170">
        <f t="shared" ref="AH14:BE14" si="10">AH30+AH47+AH62</f>
        <v>556.89370360896442</v>
      </c>
      <c r="AI14" s="170">
        <f t="shared" si="10"/>
        <v>508.65346564255975</v>
      </c>
      <c r="AJ14" s="170">
        <f t="shared" si="10"/>
        <v>459.51176775779663</v>
      </c>
      <c r="AK14" s="170">
        <f t="shared" si="10"/>
        <v>474.2841387977291</v>
      </c>
      <c r="AL14" s="170">
        <f t="shared" si="10"/>
        <v>298.96040409467281</v>
      </c>
      <c r="AM14" s="170">
        <f t="shared" si="10"/>
        <v>243.06780281834915</v>
      </c>
      <c r="AN14" s="170">
        <f t="shared" si="10"/>
        <v>243.10586176564823</v>
      </c>
      <c r="AO14" s="170">
        <f t="shared" si="10"/>
        <v>235.76662703333625</v>
      </c>
      <c r="AP14" s="170">
        <f t="shared" si="10"/>
        <v>129.67177313742405</v>
      </c>
      <c r="AQ14" s="170">
        <f t="shared" si="10"/>
        <v>130.70053527214156</v>
      </c>
      <c r="AR14" s="170">
        <f t="shared" si="10"/>
        <v>130.05272917450969</v>
      </c>
      <c r="AS14" s="170">
        <f t="shared" si="10"/>
        <v>130.05249634400533</v>
      </c>
      <c r="AT14" s="170">
        <f t="shared" si="10"/>
        <v>130.0764533287861</v>
      </c>
      <c r="AU14" s="170">
        <f t="shared" si="10"/>
        <v>130.09754335496234</v>
      </c>
      <c r="AV14" s="170">
        <f t="shared" si="10"/>
        <v>130.11079745137334</v>
      </c>
      <c r="AW14" s="170">
        <f t="shared" si="10"/>
        <v>130.195951494881</v>
      </c>
      <c r="AX14" s="170">
        <f t="shared" si="10"/>
        <v>130.07800393072739</v>
      </c>
      <c r="AY14" s="170">
        <f t="shared" si="10"/>
        <v>130.10664839480165</v>
      </c>
      <c r="AZ14" s="170">
        <f t="shared" si="10"/>
        <v>130.11174991214602</v>
      </c>
      <c r="BA14" s="170">
        <f t="shared" si="10"/>
        <v>130.11778892534915</v>
      </c>
      <c r="BB14" s="170">
        <f t="shared" si="10"/>
        <v>130.12063023678587</v>
      </c>
      <c r="BC14" s="170">
        <f t="shared" si="10"/>
        <v>130.12202853158104</v>
      </c>
      <c r="BD14" s="170">
        <f t="shared" si="10"/>
        <v>130.10696427996203</v>
      </c>
      <c r="BE14" s="170">
        <f t="shared" si="10"/>
        <v>130.11576920013275</v>
      </c>
      <c r="BR14" s="75"/>
      <c r="CF14" s="75"/>
      <c r="CT14" s="75"/>
      <c r="DH14" s="75"/>
      <c r="DV14" s="75"/>
      <c r="EJ14" s="75"/>
      <c r="EX14" s="75"/>
      <c r="FL14" s="75"/>
      <c r="FZ14" s="75"/>
      <c r="GN14" s="75"/>
      <c r="HB14" s="75"/>
      <c r="HP14" s="75"/>
      <c r="ID14" s="75"/>
      <c r="IR14" s="75"/>
      <c r="JF14" s="75"/>
      <c r="JT14" s="75"/>
      <c r="KH14" s="75"/>
      <c r="KV14" s="75"/>
      <c r="LJ14" s="75"/>
      <c r="LX14" s="75"/>
      <c r="ML14" s="75"/>
      <c r="MZ14" s="75"/>
      <c r="NN14" s="75"/>
      <c r="OB14" s="75"/>
      <c r="OP14" s="75"/>
      <c r="PD14" s="75"/>
      <c r="PR14" s="75"/>
      <c r="QF14" s="75"/>
      <c r="QT14" s="75"/>
      <c r="RH14" s="75"/>
      <c r="RV14" s="75"/>
      <c r="SJ14" s="75"/>
      <c r="SX14" s="75"/>
      <c r="TL14" s="75"/>
      <c r="TZ14" s="75"/>
      <c r="UN14" s="75"/>
      <c r="VB14" s="75"/>
      <c r="VP14" s="75"/>
      <c r="WD14" s="75"/>
      <c r="WR14" s="75"/>
      <c r="XF14" s="75"/>
      <c r="XT14" s="75"/>
      <c r="YH14" s="75"/>
      <c r="YV14" s="75"/>
      <c r="ZJ14" s="75"/>
      <c r="ZX14" s="75"/>
      <c r="AAL14" s="75"/>
      <c r="AAZ14" s="75"/>
      <c r="ABN14" s="75"/>
      <c r="ACB14" s="75"/>
      <c r="ACP14" s="75"/>
      <c r="ADD14" s="75"/>
      <c r="ADR14" s="75"/>
      <c r="AEF14" s="75"/>
      <c r="AET14" s="75"/>
      <c r="AFH14" s="75"/>
      <c r="AFV14" s="75"/>
      <c r="AGJ14" s="75"/>
      <c r="AGX14" s="75"/>
      <c r="AHL14" s="75"/>
      <c r="AHZ14" s="75"/>
      <c r="AIN14" s="75"/>
      <c r="AJB14" s="75"/>
      <c r="AJP14" s="75"/>
      <c r="AKD14" s="75"/>
      <c r="AKR14" s="75"/>
      <c r="ALF14" s="75"/>
      <c r="ALT14" s="75"/>
      <c r="AMH14" s="75"/>
      <c r="AMV14" s="75"/>
      <c r="ANJ14" s="75"/>
      <c r="ANX14" s="75"/>
      <c r="AOL14" s="75"/>
      <c r="AOZ14" s="75"/>
      <c r="APN14" s="75"/>
      <c r="AQB14" s="75"/>
      <c r="AQP14" s="75"/>
      <c r="ARD14" s="75"/>
      <c r="ARR14" s="75"/>
      <c r="ASF14" s="75"/>
      <c r="AST14" s="75"/>
      <c r="ATH14" s="75"/>
      <c r="ATV14" s="75"/>
      <c r="AUJ14" s="75"/>
      <c r="AUX14" s="75"/>
      <c r="AVL14" s="75"/>
      <c r="AVZ14" s="75"/>
      <c r="AWN14" s="75"/>
      <c r="AXB14" s="75"/>
      <c r="AXP14" s="75"/>
      <c r="AYD14" s="75"/>
      <c r="AYR14" s="75"/>
      <c r="AZF14" s="75"/>
      <c r="AZT14" s="75"/>
      <c r="BAH14" s="75"/>
      <c r="BAV14" s="75"/>
      <c r="BBJ14" s="75"/>
      <c r="BBX14" s="75"/>
      <c r="BCL14" s="75"/>
      <c r="BCZ14" s="75"/>
      <c r="BDN14" s="75"/>
      <c r="BEB14" s="75"/>
      <c r="BEP14" s="75"/>
      <c r="BFD14" s="75"/>
      <c r="BFR14" s="75"/>
      <c r="BGF14" s="75"/>
      <c r="BGT14" s="75"/>
      <c r="BHH14" s="75"/>
      <c r="BHV14" s="75"/>
      <c r="BIJ14" s="75"/>
      <c r="BIX14" s="75"/>
      <c r="BJL14" s="75"/>
      <c r="BJZ14" s="75"/>
      <c r="BKN14" s="75"/>
      <c r="BLB14" s="75"/>
      <c r="BLP14" s="75"/>
      <c r="BMD14" s="75"/>
      <c r="BMR14" s="75"/>
      <c r="BNF14" s="75"/>
      <c r="BNT14" s="75"/>
      <c r="BOH14" s="75"/>
      <c r="BOV14" s="75"/>
      <c r="BPJ14" s="75"/>
      <c r="BPX14" s="75"/>
      <c r="BQL14" s="75"/>
      <c r="BQZ14" s="75"/>
      <c r="BRN14" s="75"/>
      <c r="BSB14" s="75"/>
      <c r="BSP14" s="75"/>
      <c r="BTD14" s="75"/>
      <c r="BTR14" s="75"/>
      <c r="BUF14" s="75"/>
      <c r="BUT14" s="75"/>
      <c r="BVH14" s="75"/>
      <c r="BVV14" s="75"/>
      <c r="BWJ14" s="75"/>
      <c r="BWX14" s="75"/>
      <c r="BXL14" s="75"/>
      <c r="BXZ14" s="75"/>
      <c r="BYN14" s="75"/>
      <c r="BZB14" s="75"/>
      <c r="BZP14" s="75"/>
      <c r="CAD14" s="75"/>
      <c r="CAR14" s="75"/>
      <c r="CBF14" s="75"/>
      <c r="CBT14" s="75"/>
      <c r="CCH14" s="75"/>
      <c r="CCV14" s="75"/>
      <c r="CDJ14" s="75"/>
      <c r="CDX14" s="75"/>
      <c r="CEL14" s="75"/>
      <c r="CEZ14" s="75"/>
      <c r="CFN14" s="75"/>
      <c r="CGB14" s="75"/>
      <c r="CGP14" s="75"/>
      <c r="CHD14" s="75"/>
      <c r="CHR14" s="75"/>
      <c r="CIF14" s="75"/>
      <c r="CIT14" s="75"/>
      <c r="CJH14" s="75"/>
      <c r="CJV14" s="75"/>
      <c r="CKJ14" s="75"/>
      <c r="CKX14" s="75"/>
      <c r="CLL14" s="75"/>
      <c r="CLZ14" s="75"/>
      <c r="CMN14" s="75"/>
      <c r="CNB14" s="75"/>
      <c r="CNP14" s="75"/>
      <c r="COD14" s="75"/>
      <c r="COR14" s="75"/>
      <c r="CPF14" s="75"/>
      <c r="CPT14" s="75"/>
      <c r="CQH14" s="75"/>
      <c r="CQV14" s="75"/>
      <c r="CRJ14" s="75"/>
      <c r="CRX14" s="75"/>
      <c r="CSL14" s="75"/>
      <c r="CSZ14" s="75"/>
      <c r="CTN14" s="75"/>
      <c r="CUB14" s="75"/>
      <c r="CUP14" s="75"/>
      <c r="CVD14" s="75"/>
      <c r="CVR14" s="75"/>
      <c r="CWF14" s="75"/>
      <c r="CWT14" s="75"/>
      <c r="CXH14" s="75"/>
      <c r="CXV14" s="75"/>
      <c r="CYJ14" s="75"/>
      <c r="CYX14" s="75"/>
      <c r="CZL14" s="75"/>
      <c r="CZZ14" s="75"/>
      <c r="DAN14" s="75"/>
      <c r="DBB14" s="75"/>
      <c r="DBP14" s="75"/>
      <c r="DCD14" s="75"/>
      <c r="DCR14" s="75"/>
      <c r="DDF14" s="75"/>
      <c r="DDT14" s="75"/>
      <c r="DEH14" s="75"/>
      <c r="DEV14" s="75"/>
      <c r="DFJ14" s="75"/>
      <c r="DFX14" s="75"/>
      <c r="DGL14" s="75"/>
      <c r="DGZ14" s="75"/>
      <c r="DHN14" s="75"/>
      <c r="DIB14" s="75"/>
      <c r="DIP14" s="75"/>
      <c r="DJD14" s="75"/>
      <c r="DJR14" s="75"/>
      <c r="DKF14" s="75"/>
      <c r="DKT14" s="75"/>
      <c r="DLH14" s="75"/>
      <c r="DLV14" s="75"/>
      <c r="DMJ14" s="75"/>
      <c r="DMX14" s="75"/>
      <c r="DNL14" s="75"/>
      <c r="DNZ14" s="75"/>
      <c r="DON14" s="75"/>
      <c r="DPB14" s="75"/>
      <c r="DPP14" s="75"/>
      <c r="DQD14" s="75"/>
      <c r="DQR14" s="75"/>
      <c r="DRF14" s="75"/>
      <c r="DRT14" s="75"/>
      <c r="DSH14" s="75"/>
      <c r="DSV14" s="75"/>
      <c r="DTJ14" s="75"/>
      <c r="DTX14" s="75"/>
      <c r="DUL14" s="75"/>
      <c r="DUZ14" s="75"/>
      <c r="DVN14" s="75"/>
      <c r="DWB14" s="75"/>
      <c r="DWP14" s="75"/>
      <c r="DXD14" s="75"/>
      <c r="DXR14" s="75"/>
      <c r="DYF14" s="75"/>
      <c r="DYT14" s="75"/>
      <c r="DZH14" s="75"/>
      <c r="DZV14" s="75"/>
      <c r="EAJ14" s="75"/>
      <c r="EAX14" s="75"/>
      <c r="EBL14" s="75"/>
      <c r="EBZ14" s="75"/>
      <c r="ECN14" s="75"/>
      <c r="EDB14" s="75"/>
      <c r="EDP14" s="75"/>
      <c r="EED14" s="75"/>
      <c r="EER14" s="75"/>
      <c r="EFF14" s="75"/>
      <c r="EFT14" s="75"/>
      <c r="EGH14" s="75"/>
      <c r="EGV14" s="75"/>
      <c r="EHJ14" s="75"/>
      <c r="EHX14" s="75"/>
      <c r="EIL14" s="75"/>
      <c r="EIZ14" s="75"/>
      <c r="EJN14" s="75"/>
      <c r="EKB14" s="75"/>
      <c r="EKP14" s="75"/>
      <c r="ELD14" s="75"/>
      <c r="ELR14" s="75"/>
      <c r="EMF14" s="75"/>
      <c r="EMT14" s="75"/>
      <c r="ENH14" s="75"/>
      <c r="ENV14" s="75"/>
      <c r="EOJ14" s="75"/>
      <c r="EOX14" s="75"/>
      <c r="EPL14" s="75"/>
      <c r="EPZ14" s="75"/>
      <c r="EQN14" s="75"/>
      <c r="ERB14" s="75"/>
      <c r="ERP14" s="75"/>
      <c r="ESD14" s="75"/>
      <c r="ESR14" s="75"/>
      <c r="ETF14" s="75"/>
      <c r="ETT14" s="75"/>
      <c r="EUH14" s="75"/>
      <c r="EUV14" s="75"/>
      <c r="EVJ14" s="75"/>
      <c r="EVX14" s="75"/>
      <c r="EWL14" s="75"/>
      <c r="EWZ14" s="75"/>
      <c r="EXN14" s="75"/>
      <c r="EYB14" s="75"/>
      <c r="EYP14" s="75"/>
      <c r="EZD14" s="75"/>
      <c r="EZR14" s="75"/>
      <c r="FAF14" s="75"/>
      <c r="FAT14" s="75"/>
      <c r="FBH14" s="75"/>
      <c r="FBV14" s="75"/>
      <c r="FCJ14" s="75"/>
      <c r="FCX14" s="75"/>
      <c r="FDL14" s="75"/>
      <c r="FDZ14" s="75"/>
      <c r="FEN14" s="75"/>
      <c r="FFB14" s="75"/>
      <c r="FFP14" s="75"/>
      <c r="FGD14" s="75"/>
      <c r="FGR14" s="75"/>
      <c r="FHF14" s="75"/>
      <c r="FHT14" s="75"/>
      <c r="FIH14" s="75"/>
      <c r="FIV14" s="75"/>
      <c r="FJJ14" s="75"/>
      <c r="FJX14" s="75"/>
      <c r="FKL14" s="75"/>
      <c r="FKZ14" s="75"/>
      <c r="FLN14" s="75"/>
      <c r="FMB14" s="75"/>
      <c r="FMP14" s="75"/>
      <c r="FND14" s="75"/>
      <c r="FNR14" s="75"/>
      <c r="FOF14" s="75"/>
      <c r="FOT14" s="75"/>
      <c r="FPH14" s="75"/>
      <c r="FPV14" s="75"/>
      <c r="FQJ14" s="75"/>
      <c r="FQX14" s="75"/>
      <c r="FRL14" s="75"/>
      <c r="FRZ14" s="75"/>
      <c r="FSN14" s="75"/>
      <c r="FTB14" s="75"/>
      <c r="FTP14" s="75"/>
      <c r="FUD14" s="75"/>
      <c r="FUR14" s="75"/>
      <c r="FVF14" s="75"/>
      <c r="FVT14" s="75"/>
      <c r="FWH14" s="75"/>
      <c r="FWV14" s="75"/>
      <c r="FXJ14" s="75"/>
      <c r="FXX14" s="75"/>
      <c r="FYL14" s="75"/>
      <c r="FYZ14" s="75"/>
      <c r="FZN14" s="75"/>
      <c r="GAB14" s="75"/>
      <c r="GAP14" s="75"/>
      <c r="GBD14" s="75"/>
      <c r="GBR14" s="75"/>
      <c r="GCF14" s="75"/>
      <c r="GCT14" s="75"/>
      <c r="GDH14" s="75"/>
      <c r="GDV14" s="75"/>
      <c r="GEJ14" s="75"/>
      <c r="GEX14" s="75"/>
      <c r="GFL14" s="75"/>
      <c r="GFZ14" s="75"/>
      <c r="GGN14" s="75"/>
      <c r="GHB14" s="75"/>
      <c r="GHP14" s="75"/>
      <c r="GID14" s="75"/>
      <c r="GIR14" s="75"/>
      <c r="GJF14" s="75"/>
      <c r="GJT14" s="75"/>
      <c r="GKH14" s="75"/>
      <c r="GKV14" s="75"/>
      <c r="GLJ14" s="75"/>
      <c r="GLX14" s="75"/>
      <c r="GML14" s="75"/>
      <c r="GMZ14" s="75"/>
      <c r="GNN14" s="75"/>
      <c r="GOB14" s="75"/>
      <c r="GOP14" s="75"/>
      <c r="GPD14" s="75"/>
      <c r="GPR14" s="75"/>
      <c r="GQF14" s="75"/>
      <c r="GQT14" s="75"/>
      <c r="GRH14" s="75"/>
      <c r="GRV14" s="75"/>
      <c r="GSJ14" s="75"/>
      <c r="GSX14" s="75"/>
      <c r="GTL14" s="75"/>
      <c r="GTZ14" s="75"/>
      <c r="GUN14" s="75"/>
      <c r="GVB14" s="75"/>
      <c r="GVP14" s="75"/>
      <c r="GWD14" s="75"/>
      <c r="GWR14" s="75"/>
      <c r="GXF14" s="75"/>
      <c r="GXT14" s="75"/>
      <c r="GYH14" s="75"/>
      <c r="GYV14" s="75"/>
      <c r="GZJ14" s="75"/>
      <c r="GZX14" s="75"/>
      <c r="HAL14" s="75"/>
      <c r="HAZ14" s="75"/>
      <c r="HBN14" s="75"/>
      <c r="HCB14" s="75"/>
      <c r="HCP14" s="75"/>
      <c r="HDD14" s="75"/>
      <c r="HDR14" s="75"/>
      <c r="HEF14" s="75"/>
      <c r="HET14" s="75"/>
      <c r="HFH14" s="75"/>
      <c r="HFV14" s="75"/>
      <c r="HGJ14" s="75"/>
      <c r="HGX14" s="75"/>
      <c r="HHL14" s="75"/>
      <c r="HHZ14" s="75"/>
      <c r="HIN14" s="75"/>
      <c r="HJB14" s="75"/>
      <c r="HJP14" s="75"/>
      <c r="HKD14" s="75"/>
      <c r="HKR14" s="75"/>
      <c r="HLF14" s="75"/>
      <c r="HLT14" s="75"/>
      <c r="HMH14" s="75"/>
      <c r="HMV14" s="75"/>
      <c r="HNJ14" s="75"/>
      <c r="HNX14" s="75"/>
      <c r="HOL14" s="75"/>
      <c r="HOZ14" s="75"/>
      <c r="HPN14" s="75"/>
      <c r="HQB14" s="75"/>
      <c r="HQP14" s="75"/>
      <c r="HRD14" s="75"/>
      <c r="HRR14" s="75"/>
      <c r="HSF14" s="75"/>
      <c r="HST14" s="75"/>
      <c r="HTH14" s="75"/>
      <c r="HTV14" s="75"/>
      <c r="HUJ14" s="75"/>
      <c r="HUX14" s="75"/>
      <c r="HVL14" s="75"/>
      <c r="HVZ14" s="75"/>
      <c r="HWN14" s="75"/>
      <c r="HXB14" s="75"/>
      <c r="HXP14" s="75"/>
      <c r="HYD14" s="75"/>
      <c r="HYR14" s="75"/>
      <c r="HZF14" s="75"/>
      <c r="HZT14" s="75"/>
      <c r="IAH14" s="75"/>
      <c r="IAV14" s="75"/>
      <c r="IBJ14" s="75"/>
      <c r="IBX14" s="75"/>
      <c r="ICL14" s="75"/>
      <c r="ICZ14" s="75"/>
      <c r="IDN14" s="75"/>
      <c r="IEB14" s="75"/>
      <c r="IEP14" s="75"/>
      <c r="IFD14" s="75"/>
      <c r="IFR14" s="75"/>
      <c r="IGF14" s="75"/>
      <c r="IGT14" s="75"/>
      <c r="IHH14" s="75"/>
      <c r="IHV14" s="75"/>
      <c r="IIJ14" s="75"/>
      <c r="IIX14" s="75"/>
      <c r="IJL14" s="75"/>
      <c r="IJZ14" s="75"/>
      <c r="IKN14" s="75"/>
      <c r="ILB14" s="75"/>
      <c r="ILP14" s="75"/>
      <c r="IMD14" s="75"/>
      <c r="IMR14" s="75"/>
      <c r="INF14" s="75"/>
      <c r="INT14" s="75"/>
      <c r="IOH14" s="75"/>
      <c r="IOV14" s="75"/>
      <c r="IPJ14" s="75"/>
      <c r="IPX14" s="75"/>
      <c r="IQL14" s="75"/>
      <c r="IQZ14" s="75"/>
      <c r="IRN14" s="75"/>
      <c r="ISB14" s="75"/>
      <c r="ISP14" s="75"/>
      <c r="ITD14" s="75"/>
      <c r="ITR14" s="75"/>
      <c r="IUF14" s="75"/>
      <c r="IUT14" s="75"/>
      <c r="IVH14" s="75"/>
      <c r="IVV14" s="75"/>
      <c r="IWJ14" s="75"/>
      <c r="IWX14" s="75"/>
      <c r="IXL14" s="75"/>
      <c r="IXZ14" s="75"/>
      <c r="IYN14" s="75"/>
      <c r="IZB14" s="75"/>
      <c r="IZP14" s="75"/>
      <c r="JAD14" s="75"/>
      <c r="JAR14" s="75"/>
      <c r="JBF14" s="75"/>
      <c r="JBT14" s="75"/>
      <c r="JCH14" s="75"/>
      <c r="JCV14" s="75"/>
      <c r="JDJ14" s="75"/>
      <c r="JDX14" s="75"/>
      <c r="JEL14" s="75"/>
      <c r="JEZ14" s="75"/>
      <c r="JFN14" s="75"/>
      <c r="JGB14" s="75"/>
      <c r="JGP14" s="75"/>
      <c r="JHD14" s="75"/>
      <c r="JHR14" s="75"/>
      <c r="JIF14" s="75"/>
      <c r="JIT14" s="75"/>
      <c r="JJH14" s="75"/>
      <c r="JJV14" s="75"/>
      <c r="JKJ14" s="75"/>
      <c r="JKX14" s="75"/>
      <c r="JLL14" s="75"/>
      <c r="JLZ14" s="75"/>
      <c r="JMN14" s="75"/>
      <c r="JNB14" s="75"/>
      <c r="JNP14" s="75"/>
      <c r="JOD14" s="75"/>
      <c r="JOR14" s="75"/>
      <c r="JPF14" s="75"/>
      <c r="JPT14" s="75"/>
      <c r="JQH14" s="75"/>
      <c r="JQV14" s="75"/>
      <c r="JRJ14" s="75"/>
      <c r="JRX14" s="75"/>
      <c r="JSL14" s="75"/>
      <c r="JSZ14" s="75"/>
      <c r="JTN14" s="75"/>
      <c r="JUB14" s="75"/>
      <c r="JUP14" s="75"/>
      <c r="JVD14" s="75"/>
      <c r="JVR14" s="75"/>
      <c r="JWF14" s="75"/>
      <c r="JWT14" s="75"/>
      <c r="JXH14" s="75"/>
      <c r="JXV14" s="75"/>
      <c r="JYJ14" s="75"/>
      <c r="JYX14" s="75"/>
      <c r="JZL14" s="75"/>
      <c r="JZZ14" s="75"/>
      <c r="KAN14" s="75"/>
      <c r="KBB14" s="75"/>
      <c r="KBP14" s="75"/>
      <c r="KCD14" s="75"/>
      <c r="KCR14" s="75"/>
      <c r="KDF14" s="75"/>
      <c r="KDT14" s="75"/>
      <c r="KEH14" s="75"/>
      <c r="KEV14" s="75"/>
      <c r="KFJ14" s="75"/>
      <c r="KFX14" s="75"/>
      <c r="KGL14" s="75"/>
      <c r="KGZ14" s="75"/>
      <c r="KHN14" s="75"/>
      <c r="KIB14" s="75"/>
      <c r="KIP14" s="75"/>
      <c r="KJD14" s="75"/>
      <c r="KJR14" s="75"/>
      <c r="KKF14" s="75"/>
      <c r="KKT14" s="75"/>
      <c r="KLH14" s="75"/>
      <c r="KLV14" s="75"/>
      <c r="KMJ14" s="75"/>
      <c r="KMX14" s="75"/>
      <c r="KNL14" s="75"/>
      <c r="KNZ14" s="75"/>
      <c r="KON14" s="75"/>
      <c r="KPB14" s="75"/>
      <c r="KPP14" s="75"/>
      <c r="KQD14" s="75"/>
      <c r="KQR14" s="75"/>
      <c r="KRF14" s="75"/>
      <c r="KRT14" s="75"/>
      <c r="KSH14" s="75"/>
      <c r="KSV14" s="75"/>
      <c r="KTJ14" s="75"/>
      <c r="KTX14" s="75"/>
      <c r="KUL14" s="75"/>
      <c r="KUZ14" s="75"/>
      <c r="KVN14" s="75"/>
      <c r="KWB14" s="75"/>
      <c r="KWP14" s="75"/>
      <c r="KXD14" s="75"/>
      <c r="KXR14" s="75"/>
      <c r="KYF14" s="75"/>
      <c r="KYT14" s="75"/>
      <c r="KZH14" s="75"/>
      <c r="KZV14" s="75"/>
      <c r="LAJ14" s="75"/>
      <c r="LAX14" s="75"/>
      <c r="LBL14" s="75"/>
      <c r="LBZ14" s="75"/>
      <c r="LCN14" s="75"/>
      <c r="LDB14" s="75"/>
      <c r="LDP14" s="75"/>
      <c r="LED14" s="75"/>
      <c r="LER14" s="75"/>
      <c r="LFF14" s="75"/>
      <c r="LFT14" s="75"/>
      <c r="LGH14" s="75"/>
      <c r="LGV14" s="75"/>
      <c r="LHJ14" s="75"/>
      <c r="LHX14" s="75"/>
      <c r="LIL14" s="75"/>
      <c r="LIZ14" s="75"/>
      <c r="LJN14" s="75"/>
      <c r="LKB14" s="75"/>
      <c r="LKP14" s="75"/>
      <c r="LLD14" s="75"/>
      <c r="LLR14" s="75"/>
      <c r="LMF14" s="75"/>
      <c r="LMT14" s="75"/>
      <c r="LNH14" s="75"/>
      <c r="LNV14" s="75"/>
      <c r="LOJ14" s="75"/>
      <c r="LOX14" s="75"/>
      <c r="LPL14" s="75"/>
      <c r="LPZ14" s="75"/>
      <c r="LQN14" s="75"/>
      <c r="LRB14" s="75"/>
      <c r="LRP14" s="75"/>
      <c r="LSD14" s="75"/>
      <c r="LSR14" s="75"/>
      <c r="LTF14" s="75"/>
      <c r="LTT14" s="75"/>
      <c r="LUH14" s="75"/>
      <c r="LUV14" s="75"/>
      <c r="LVJ14" s="75"/>
      <c r="LVX14" s="75"/>
      <c r="LWL14" s="75"/>
      <c r="LWZ14" s="75"/>
      <c r="LXN14" s="75"/>
      <c r="LYB14" s="75"/>
      <c r="LYP14" s="75"/>
      <c r="LZD14" s="75"/>
      <c r="LZR14" s="75"/>
      <c r="MAF14" s="75"/>
      <c r="MAT14" s="75"/>
      <c r="MBH14" s="75"/>
      <c r="MBV14" s="75"/>
      <c r="MCJ14" s="75"/>
      <c r="MCX14" s="75"/>
      <c r="MDL14" s="75"/>
      <c r="MDZ14" s="75"/>
      <c r="MEN14" s="75"/>
      <c r="MFB14" s="75"/>
      <c r="MFP14" s="75"/>
      <c r="MGD14" s="75"/>
      <c r="MGR14" s="75"/>
      <c r="MHF14" s="75"/>
      <c r="MHT14" s="75"/>
      <c r="MIH14" s="75"/>
      <c r="MIV14" s="75"/>
      <c r="MJJ14" s="75"/>
      <c r="MJX14" s="75"/>
      <c r="MKL14" s="75"/>
      <c r="MKZ14" s="75"/>
      <c r="MLN14" s="75"/>
      <c r="MMB14" s="75"/>
      <c r="MMP14" s="75"/>
      <c r="MND14" s="75"/>
      <c r="MNR14" s="75"/>
      <c r="MOF14" s="75"/>
      <c r="MOT14" s="75"/>
      <c r="MPH14" s="75"/>
      <c r="MPV14" s="75"/>
      <c r="MQJ14" s="75"/>
      <c r="MQX14" s="75"/>
      <c r="MRL14" s="75"/>
      <c r="MRZ14" s="75"/>
      <c r="MSN14" s="75"/>
      <c r="MTB14" s="75"/>
      <c r="MTP14" s="75"/>
      <c r="MUD14" s="75"/>
      <c r="MUR14" s="75"/>
      <c r="MVF14" s="75"/>
      <c r="MVT14" s="75"/>
      <c r="MWH14" s="75"/>
      <c r="MWV14" s="75"/>
      <c r="MXJ14" s="75"/>
      <c r="MXX14" s="75"/>
      <c r="MYL14" s="75"/>
      <c r="MYZ14" s="75"/>
      <c r="MZN14" s="75"/>
      <c r="NAB14" s="75"/>
      <c r="NAP14" s="75"/>
      <c r="NBD14" s="75"/>
      <c r="NBR14" s="75"/>
      <c r="NCF14" s="75"/>
      <c r="NCT14" s="75"/>
      <c r="NDH14" s="75"/>
      <c r="NDV14" s="75"/>
      <c r="NEJ14" s="75"/>
      <c r="NEX14" s="75"/>
      <c r="NFL14" s="75"/>
      <c r="NFZ14" s="75"/>
      <c r="NGN14" s="75"/>
      <c r="NHB14" s="75"/>
      <c r="NHP14" s="75"/>
      <c r="NID14" s="75"/>
      <c r="NIR14" s="75"/>
      <c r="NJF14" s="75"/>
      <c r="NJT14" s="75"/>
      <c r="NKH14" s="75"/>
      <c r="NKV14" s="75"/>
      <c r="NLJ14" s="75"/>
      <c r="NLX14" s="75"/>
      <c r="NML14" s="75"/>
      <c r="NMZ14" s="75"/>
      <c r="NNN14" s="75"/>
      <c r="NOB14" s="75"/>
      <c r="NOP14" s="75"/>
      <c r="NPD14" s="75"/>
      <c r="NPR14" s="75"/>
      <c r="NQF14" s="75"/>
      <c r="NQT14" s="75"/>
      <c r="NRH14" s="75"/>
      <c r="NRV14" s="75"/>
      <c r="NSJ14" s="75"/>
      <c r="NSX14" s="75"/>
      <c r="NTL14" s="75"/>
      <c r="NTZ14" s="75"/>
      <c r="NUN14" s="75"/>
      <c r="NVB14" s="75"/>
      <c r="NVP14" s="75"/>
      <c r="NWD14" s="75"/>
      <c r="NWR14" s="75"/>
      <c r="NXF14" s="75"/>
      <c r="NXT14" s="75"/>
      <c r="NYH14" s="75"/>
      <c r="NYV14" s="75"/>
      <c r="NZJ14" s="75"/>
      <c r="NZX14" s="75"/>
      <c r="OAL14" s="75"/>
      <c r="OAZ14" s="75"/>
      <c r="OBN14" s="75"/>
      <c r="OCB14" s="75"/>
      <c r="OCP14" s="75"/>
      <c r="ODD14" s="75"/>
      <c r="ODR14" s="75"/>
      <c r="OEF14" s="75"/>
      <c r="OET14" s="75"/>
      <c r="OFH14" s="75"/>
      <c r="OFV14" s="75"/>
      <c r="OGJ14" s="75"/>
      <c r="OGX14" s="75"/>
      <c r="OHL14" s="75"/>
      <c r="OHZ14" s="75"/>
      <c r="OIN14" s="75"/>
      <c r="OJB14" s="75"/>
      <c r="OJP14" s="75"/>
      <c r="OKD14" s="75"/>
      <c r="OKR14" s="75"/>
      <c r="OLF14" s="75"/>
      <c r="OLT14" s="75"/>
      <c r="OMH14" s="75"/>
      <c r="OMV14" s="75"/>
      <c r="ONJ14" s="75"/>
      <c r="ONX14" s="75"/>
      <c r="OOL14" s="75"/>
      <c r="OOZ14" s="75"/>
      <c r="OPN14" s="75"/>
      <c r="OQB14" s="75"/>
      <c r="OQP14" s="75"/>
      <c r="ORD14" s="75"/>
      <c r="ORR14" s="75"/>
      <c r="OSF14" s="75"/>
      <c r="OST14" s="75"/>
      <c r="OTH14" s="75"/>
      <c r="OTV14" s="75"/>
      <c r="OUJ14" s="75"/>
      <c r="OUX14" s="75"/>
      <c r="OVL14" s="75"/>
      <c r="OVZ14" s="75"/>
      <c r="OWN14" s="75"/>
      <c r="OXB14" s="75"/>
      <c r="OXP14" s="75"/>
      <c r="OYD14" s="75"/>
      <c r="OYR14" s="75"/>
      <c r="OZF14" s="75"/>
      <c r="OZT14" s="75"/>
      <c r="PAH14" s="75"/>
      <c r="PAV14" s="75"/>
      <c r="PBJ14" s="75"/>
      <c r="PBX14" s="75"/>
      <c r="PCL14" s="75"/>
      <c r="PCZ14" s="75"/>
      <c r="PDN14" s="75"/>
      <c r="PEB14" s="75"/>
      <c r="PEP14" s="75"/>
      <c r="PFD14" s="75"/>
      <c r="PFR14" s="75"/>
      <c r="PGF14" s="75"/>
      <c r="PGT14" s="75"/>
      <c r="PHH14" s="75"/>
      <c r="PHV14" s="75"/>
      <c r="PIJ14" s="75"/>
      <c r="PIX14" s="75"/>
      <c r="PJL14" s="75"/>
      <c r="PJZ14" s="75"/>
      <c r="PKN14" s="75"/>
      <c r="PLB14" s="75"/>
      <c r="PLP14" s="75"/>
      <c r="PMD14" s="75"/>
      <c r="PMR14" s="75"/>
      <c r="PNF14" s="75"/>
      <c r="PNT14" s="75"/>
      <c r="POH14" s="75"/>
      <c r="POV14" s="75"/>
      <c r="PPJ14" s="75"/>
      <c r="PPX14" s="75"/>
      <c r="PQL14" s="75"/>
      <c r="PQZ14" s="75"/>
      <c r="PRN14" s="75"/>
      <c r="PSB14" s="75"/>
      <c r="PSP14" s="75"/>
      <c r="PTD14" s="75"/>
      <c r="PTR14" s="75"/>
      <c r="PUF14" s="75"/>
      <c r="PUT14" s="75"/>
      <c r="PVH14" s="75"/>
      <c r="PVV14" s="75"/>
      <c r="PWJ14" s="75"/>
      <c r="PWX14" s="75"/>
      <c r="PXL14" s="75"/>
      <c r="PXZ14" s="75"/>
      <c r="PYN14" s="75"/>
      <c r="PZB14" s="75"/>
      <c r="PZP14" s="75"/>
      <c r="QAD14" s="75"/>
      <c r="QAR14" s="75"/>
      <c r="QBF14" s="75"/>
      <c r="QBT14" s="75"/>
      <c r="QCH14" s="75"/>
      <c r="QCV14" s="75"/>
      <c r="QDJ14" s="75"/>
      <c r="QDX14" s="75"/>
      <c r="QEL14" s="75"/>
      <c r="QEZ14" s="75"/>
      <c r="QFN14" s="75"/>
      <c r="QGB14" s="75"/>
      <c r="QGP14" s="75"/>
      <c r="QHD14" s="75"/>
      <c r="QHR14" s="75"/>
      <c r="QIF14" s="75"/>
      <c r="QIT14" s="75"/>
      <c r="QJH14" s="75"/>
      <c r="QJV14" s="75"/>
      <c r="QKJ14" s="75"/>
      <c r="QKX14" s="75"/>
      <c r="QLL14" s="75"/>
      <c r="QLZ14" s="75"/>
      <c r="QMN14" s="75"/>
      <c r="QNB14" s="75"/>
      <c r="QNP14" s="75"/>
      <c r="QOD14" s="75"/>
      <c r="QOR14" s="75"/>
      <c r="QPF14" s="75"/>
      <c r="QPT14" s="75"/>
      <c r="QQH14" s="75"/>
      <c r="QQV14" s="75"/>
      <c r="QRJ14" s="75"/>
      <c r="QRX14" s="75"/>
      <c r="QSL14" s="75"/>
      <c r="QSZ14" s="75"/>
      <c r="QTN14" s="75"/>
      <c r="QUB14" s="75"/>
      <c r="QUP14" s="75"/>
      <c r="QVD14" s="75"/>
      <c r="QVR14" s="75"/>
      <c r="QWF14" s="75"/>
      <c r="QWT14" s="75"/>
      <c r="QXH14" s="75"/>
      <c r="QXV14" s="75"/>
      <c r="QYJ14" s="75"/>
      <c r="QYX14" s="75"/>
      <c r="QZL14" s="75"/>
      <c r="QZZ14" s="75"/>
      <c r="RAN14" s="75"/>
      <c r="RBB14" s="75"/>
      <c r="RBP14" s="75"/>
      <c r="RCD14" s="75"/>
      <c r="RCR14" s="75"/>
      <c r="RDF14" s="75"/>
      <c r="RDT14" s="75"/>
      <c r="REH14" s="75"/>
      <c r="REV14" s="75"/>
      <c r="RFJ14" s="75"/>
      <c r="RFX14" s="75"/>
      <c r="RGL14" s="75"/>
      <c r="RGZ14" s="75"/>
      <c r="RHN14" s="75"/>
      <c r="RIB14" s="75"/>
      <c r="RIP14" s="75"/>
      <c r="RJD14" s="75"/>
      <c r="RJR14" s="75"/>
      <c r="RKF14" s="75"/>
      <c r="RKT14" s="75"/>
      <c r="RLH14" s="75"/>
      <c r="RLV14" s="75"/>
      <c r="RMJ14" s="75"/>
      <c r="RMX14" s="75"/>
      <c r="RNL14" s="75"/>
      <c r="RNZ14" s="75"/>
      <c r="RON14" s="75"/>
      <c r="RPB14" s="75"/>
      <c r="RPP14" s="75"/>
      <c r="RQD14" s="75"/>
      <c r="RQR14" s="75"/>
      <c r="RRF14" s="75"/>
      <c r="RRT14" s="75"/>
      <c r="RSH14" s="75"/>
      <c r="RSV14" s="75"/>
      <c r="RTJ14" s="75"/>
      <c r="RTX14" s="75"/>
      <c r="RUL14" s="75"/>
      <c r="RUZ14" s="75"/>
      <c r="RVN14" s="75"/>
      <c r="RWB14" s="75"/>
      <c r="RWP14" s="75"/>
      <c r="RXD14" s="75"/>
      <c r="RXR14" s="75"/>
      <c r="RYF14" s="75"/>
      <c r="RYT14" s="75"/>
      <c r="RZH14" s="75"/>
      <c r="RZV14" s="75"/>
      <c r="SAJ14" s="75"/>
      <c r="SAX14" s="75"/>
      <c r="SBL14" s="75"/>
      <c r="SBZ14" s="75"/>
      <c r="SCN14" s="75"/>
      <c r="SDB14" s="75"/>
      <c r="SDP14" s="75"/>
      <c r="SED14" s="75"/>
      <c r="SER14" s="75"/>
      <c r="SFF14" s="75"/>
      <c r="SFT14" s="75"/>
      <c r="SGH14" s="75"/>
      <c r="SGV14" s="75"/>
      <c r="SHJ14" s="75"/>
      <c r="SHX14" s="75"/>
      <c r="SIL14" s="75"/>
      <c r="SIZ14" s="75"/>
      <c r="SJN14" s="75"/>
      <c r="SKB14" s="75"/>
      <c r="SKP14" s="75"/>
      <c r="SLD14" s="75"/>
      <c r="SLR14" s="75"/>
      <c r="SMF14" s="75"/>
      <c r="SMT14" s="75"/>
      <c r="SNH14" s="75"/>
      <c r="SNV14" s="75"/>
      <c r="SOJ14" s="75"/>
      <c r="SOX14" s="75"/>
      <c r="SPL14" s="75"/>
      <c r="SPZ14" s="75"/>
      <c r="SQN14" s="75"/>
      <c r="SRB14" s="75"/>
      <c r="SRP14" s="75"/>
      <c r="SSD14" s="75"/>
      <c r="SSR14" s="75"/>
      <c r="STF14" s="75"/>
      <c r="STT14" s="75"/>
      <c r="SUH14" s="75"/>
      <c r="SUV14" s="75"/>
      <c r="SVJ14" s="75"/>
      <c r="SVX14" s="75"/>
      <c r="SWL14" s="75"/>
      <c r="SWZ14" s="75"/>
      <c r="SXN14" s="75"/>
      <c r="SYB14" s="75"/>
      <c r="SYP14" s="75"/>
      <c r="SZD14" s="75"/>
      <c r="SZR14" s="75"/>
      <c r="TAF14" s="75"/>
      <c r="TAT14" s="75"/>
      <c r="TBH14" s="75"/>
      <c r="TBV14" s="75"/>
      <c r="TCJ14" s="75"/>
      <c r="TCX14" s="75"/>
      <c r="TDL14" s="75"/>
      <c r="TDZ14" s="75"/>
      <c r="TEN14" s="75"/>
      <c r="TFB14" s="75"/>
      <c r="TFP14" s="75"/>
      <c r="TGD14" s="75"/>
      <c r="TGR14" s="75"/>
      <c r="THF14" s="75"/>
      <c r="THT14" s="75"/>
      <c r="TIH14" s="75"/>
      <c r="TIV14" s="75"/>
      <c r="TJJ14" s="75"/>
      <c r="TJX14" s="75"/>
      <c r="TKL14" s="75"/>
      <c r="TKZ14" s="75"/>
      <c r="TLN14" s="75"/>
      <c r="TMB14" s="75"/>
      <c r="TMP14" s="75"/>
      <c r="TND14" s="75"/>
      <c r="TNR14" s="75"/>
      <c r="TOF14" s="75"/>
      <c r="TOT14" s="75"/>
      <c r="TPH14" s="75"/>
      <c r="TPV14" s="75"/>
      <c r="TQJ14" s="75"/>
      <c r="TQX14" s="75"/>
      <c r="TRL14" s="75"/>
      <c r="TRZ14" s="75"/>
      <c r="TSN14" s="75"/>
      <c r="TTB14" s="75"/>
      <c r="TTP14" s="75"/>
      <c r="TUD14" s="75"/>
      <c r="TUR14" s="75"/>
      <c r="TVF14" s="75"/>
      <c r="TVT14" s="75"/>
      <c r="TWH14" s="75"/>
      <c r="TWV14" s="75"/>
      <c r="TXJ14" s="75"/>
      <c r="TXX14" s="75"/>
      <c r="TYL14" s="75"/>
      <c r="TYZ14" s="75"/>
      <c r="TZN14" s="75"/>
      <c r="UAB14" s="75"/>
      <c r="UAP14" s="75"/>
      <c r="UBD14" s="75"/>
      <c r="UBR14" s="75"/>
      <c r="UCF14" s="75"/>
      <c r="UCT14" s="75"/>
      <c r="UDH14" s="75"/>
      <c r="UDV14" s="75"/>
      <c r="UEJ14" s="75"/>
      <c r="UEX14" s="75"/>
      <c r="UFL14" s="75"/>
      <c r="UFZ14" s="75"/>
      <c r="UGN14" s="75"/>
      <c r="UHB14" s="75"/>
      <c r="UHP14" s="75"/>
      <c r="UID14" s="75"/>
      <c r="UIR14" s="75"/>
      <c r="UJF14" s="75"/>
      <c r="UJT14" s="75"/>
      <c r="UKH14" s="75"/>
      <c r="UKV14" s="75"/>
      <c r="ULJ14" s="75"/>
      <c r="ULX14" s="75"/>
      <c r="UML14" s="75"/>
      <c r="UMZ14" s="75"/>
      <c r="UNN14" s="75"/>
      <c r="UOB14" s="75"/>
      <c r="UOP14" s="75"/>
      <c r="UPD14" s="75"/>
      <c r="UPR14" s="75"/>
      <c r="UQF14" s="75"/>
      <c r="UQT14" s="75"/>
      <c r="URH14" s="75"/>
      <c r="URV14" s="75"/>
      <c r="USJ14" s="75"/>
      <c r="USX14" s="75"/>
      <c r="UTL14" s="75"/>
      <c r="UTZ14" s="75"/>
      <c r="UUN14" s="75"/>
      <c r="UVB14" s="75"/>
      <c r="UVP14" s="75"/>
      <c r="UWD14" s="75"/>
      <c r="UWR14" s="75"/>
      <c r="UXF14" s="75"/>
      <c r="UXT14" s="75"/>
      <c r="UYH14" s="75"/>
      <c r="UYV14" s="75"/>
      <c r="UZJ14" s="75"/>
      <c r="UZX14" s="75"/>
      <c r="VAL14" s="75"/>
      <c r="VAZ14" s="75"/>
      <c r="VBN14" s="75"/>
      <c r="VCB14" s="75"/>
      <c r="VCP14" s="75"/>
      <c r="VDD14" s="75"/>
      <c r="VDR14" s="75"/>
      <c r="VEF14" s="75"/>
      <c r="VET14" s="75"/>
      <c r="VFH14" s="75"/>
      <c r="VFV14" s="75"/>
      <c r="VGJ14" s="75"/>
      <c r="VGX14" s="75"/>
      <c r="VHL14" s="75"/>
      <c r="VHZ14" s="75"/>
      <c r="VIN14" s="75"/>
      <c r="VJB14" s="75"/>
      <c r="VJP14" s="75"/>
      <c r="VKD14" s="75"/>
      <c r="VKR14" s="75"/>
      <c r="VLF14" s="75"/>
      <c r="VLT14" s="75"/>
      <c r="VMH14" s="75"/>
      <c r="VMV14" s="75"/>
      <c r="VNJ14" s="75"/>
      <c r="VNX14" s="75"/>
      <c r="VOL14" s="75"/>
      <c r="VOZ14" s="75"/>
      <c r="VPN14" s="75"/>
      <c r="VQB14" s="75"/>
      <c r="VQP14" s="75"/>
      <c r="VRD14" s="75"/>
      <c r="VRR14" s="75"/>
      <c r="VSF14" s="75"/>
      <c r="VST14" s="75"/>
      <c r="VTH14" s="75"/>
      <c r="VTV14" s="75"/>
      <c r="VUJ14" s="75"/>
      <c r="VUX14" s="75"/>
      <c r="VVL14" s="75"/>
      <c r="VVZ14" s="75"/>
      <c r="VWN14" s="75"/>
      <c r="VXB14" s="75"/>
      <c r="VXP14" s="75"/>
      <c r="VYD14" s="75"/>
      <c r="VYR14" s="75"/>
      <c r="VZF14" s="75"/>
      <c r="VZT14" s="75"/>
      <c r="WAH14" s="75"/>
      <c r="WAV14" s="75"/>
      <c r="WBJ14" s="75"/>
      <c r="WBX14" s="75"/>
      <c r="WCL14" s="75"/>
      <c r="WCZ14" s="75"/>
      <c r="WDN14" s="75"/>
      <c r="WEB14" s="75"/>
      <c r="WEP14" s="75"/>
      <c r="WFD14" s="75"/>
      <c r="WFR14" s="75"/>
      <c r="WGF14" s="75"/>
      <c r="WGT14" s="75"/>
      <c r="WHH14" s="75"/>
      <c r="WHV14" s="75"/>
      <c r="WIJ14" s="75"/>
      <c r="WIX14" s="75"/>
      <c r="WJL14" s="75"/>
      <c r="WJZ14" s="75"/>
      <c r="WKN14" s="75"/>
      <c r="WLB14" s="75"/>
      <c r="WLP14" s="75"/>
      <c r="WMD14" s="75"/>
      <c r="WMR14" s="75"/>
      <c r="WNF14" s="75"/>
      <c r="WNT14" s="75"/>
      <c r="WOH14" s="75"/>
      <c r="WOV14" s="75"/>
      <c r="WPJ14" s="75"/>
      <c r="WPX14" s="75"/>
      <c r="WQL14" s="75"/>
      <c r="WQZ14" s="75"/>
      <c r="WRN14" s="75"/>
      <c r="WSB14" s="75"/>
      <c r="WSP14" s="75"/>
      <c r="WTD14" s="75"/>
      <c r="WTR14" s="75"/>
      <c r="WUF14" s="75"/>
      <c r="WUT14" s="75"/>
      <c r="WVH14" s="75"/>
      <c r="WVV14" s="75"/>
      <c r="WWJ14" s="75"/>
      <c r="WWX14" s="75"/>
      <c r="WXL14" s="75"/>
      <c r="WXZ14" s="75"/>
      <c r="WYN14" s="75"/>
      <c r="WZB14" s="75"/>
      <c r="WZP14" s="75"/>
      <c r="XAD14" s="75"/>
      <c r="XAR14" s="75"/>
      <c r="XBF14" s="75"/>
      <c r="XBT14" s="75"/>
      <c r="XCH14" s="75"/>
      <c r="XCV14" s="75"/>
      <c r="XDJ14" s="75"/>
      <c r="XDX14" s="75"/>
      <c r="XEL14" s="75"/>
      <c r="XEZ14" s="75"/>
    </row>
    <row r="15" spans="1:1022 1036:2044 2058:3066 3080:4088 4102:5110 5124:6132 6146:7168 7182:8190 8204:9212 9226:10234 10248:11256 11270:12278 12292:13300 13314:14336 14350:15358 15372:16380" s="74" customFormat="1" x14ac:dyDescent="0.2">
      <c r="A15" s="43" t="s">
        <v>59</v>
      </c>
      <c r="B15" s="44" t="e">
        <f>B8-B16</f>
        <v>#REF!</v>
      </c>
      <c r="C15" s="44" t="e">
        <f t="shared" ref="C15:AD15" si="11">C8-C16</f>
        <v>#REF!</v>
      </c>
      <c r="D15" s="44" t="e">
        <f t="shared" si="11"/>
        <v>#REF!</v>
      </c>
      <c r="E15" s="44" t="e">
        <f t="shared" si="11"/>
        <v>#REF!</v>
      </c>
      <c r="F15" s="44" t="e">
        <f t="shared" si="11"/>
        <v>#REF!</v>
      </c>
      <c r="G15" s="44" t="e">
        <f t="shared" si="11"/>
        <v>#REF!</v>
      </c>
      <c r="H15" s="44" t="e">
        <f t="shared" si="11"/>
        <v>#REF!</v>
      </c>
      <c r="I15" s="44" t="e">
        <f t="shared" si="11"/>
        <v>#REF!</v>
      </c>
      <c r="J15" s="44" t="e">
        <f t="shared" si="11"/>
        <v>#REF!</v>
      </c>
      <c r="K15" s="44" t="e">
        <f t="shared" si="11"/>
        <v>#REF!</v>
      </c>
      <c r="L15" s="44" t="e">
        <f t="shared" si="11"/>
        <v>#REF!</v>
      </c>
      <c r="M15" s="44" t="e">
        <f t="shared" si="11"/>
        <v>#REF!</v>
      </c>
      <c r="N15" s="44" t="e">
        <f t="shared" si="11"/>
        <v>#REF!</v>
      </c>
      <c r="O15" s="44" t="e">
        <f t="shared" si="11"/>
        <v>#REF!</v>
      </c>
      <c r="P15" s="44" t="e">
        <f t="shared" si="11"/>
        <v>#REF!</v>
      </c>
      <c r="Q15" s="44" t="e">
        <f t="shared" si="11"/>
        <v>#REF!</v>
      </c>
      <c r="R15" s="44" t="e">
        <f t="shared" si="11"/>
        <v>#REF!</v>
      </c>
      <c r="S15" s="44" t="e">
        <f t="shared" si="11"/>
        <v>#REF!</v>
      </c>
      <c r="T15" s="44" t="e">
        <f t="shared" si="11"/>
        <v>#REF!</v>
      </c>
      <c r="U15" s="44" t="e">
        <f t="shared" si="11"/>
        <v>#REF!</v>
      </c>
      <c r="V15" s="44" t="e">
        <f t="shared" si="11"/>
        <v>#REF!</v>
      </c>
      <c r="W15" s="44" t="e">
        <f t="shared" si="11"/>
        <v>#REF!</v>
      </c>
      <c r="X15" s="44" t="e">
        <f t="shared" si="11"/>
        <v>#REF!</v>
      </c>
      <c r="Y15" s="44">
        <f t="shared" si="11"/>
        <v>6051.8361316560613</v>
      </c>
      <c r="Z15" s="44">
        <f t="shared" si="11"/>
        <v>6182.4241073786397</v>
      </c>
      <c r="AA15" s="44">
        <f t="shared" si="11"/>
        <v>5977.6993909379999</v>
      </c>
      <c r="AB15" s="44">
        <f t="shared" si="11"/>
        <v>6748.8451737222003</v>
      </c>
      <c r="AC15" s="44">
        <f t="shared" si="11"/>
        <v>7003.1974163664381</v>
      </c>
      <c r="AD15" s="44">
        <f t="shared" si="11"/>
        <v>7400.4227234453265</v>
      </c>
      <c r="AE15" s="44">
        <f>AE8-AE16</f>
        <v>8034.9894019220146</v>
      </c>
      <c r="AF15" s="170">
        <f>AF8-AF16</f>
        <v>9171.1311025776522</v>
      </c>
      <c r="AG15" s="170">
        <f>AG8-AG16</f>
        <v>9651.7368764398925</v>
      </c>
      <c r="AH15" s="170">
        <f t="shared" ref="AH15:BE15" si="12">AH8-AH16</f>
        <v>11350.703861948563</v>
      </c>
      <c r="AI15" s="170">
        <f t="shared" si="12"/>
        <v>11524.56468499432</v>
      </c>
      <c r="AJ15" s="170">
        <f t="shared" si="12"/>
        <v>11404.739231264002</v>
      </c>
      <c r="AK15" s="170">
        <f t="shared" si="12"/>
        <v>11952.823374983855</v>
      </c>
      <c r="AL15" s="170">
        <f t="shared" si="12"/>
        <v>12728.988955808738</v>
      </c>
      <c r="AM15" s="170">
        <f t="shared" si="12"/>
        <v>14290.33413751132</v>
      </c>
      <c r="AN15" s="170">
        <f t="shared" si="12"/>
        <v>15275.549461609582</v>
      </c>
      <c r="AO15" s="170">
        <f t="shared" si="12"/>
        <v>15340.348247836047</v>
      </c>
      <c r="AP15" s="170">
        <f t="shared" si="12"/>
        <v>15756.768108610146</v>
      </c>
      <c r="AQ15" s="170">
        <f t="shared" si="12"/>
        <v>16121.11417217244</v>
      </c>
      <c r="AR15" s="170">
        <f t="shared" si="12"/>
        <v>15738.576297568765</v>
      </c>
      <c r="AS15" s="170">
        <f t="shared" si="12"/>
        <v>16422.449587998261</v>
      </c>
      <c r="AT15" s="170">
        <f t="shared" si="12"/>
        <v>16920.148937227033</v>
      </c>
      <c r="AU15" s="170">
        <f t="shared" si="12"/>
        <v>16607.055004496306</v>
      </c>
      <c r="AV15" s="170">
        <f t="shared" si="12"/>
        <v>16455.621697432827</v>
      </c>
      <c r="AW15" s="170">
        <f t="shared" si="12"/>
        <v>16992.987509117724</v>
      </c>
      <c r="AX15" s="170">
        <f t="shared" si="12"/>
        <v>17894.831708055717</v>
      </c>
      <c r="AY15" s="170">
        <f t="shared" si="12"/>
        <v>18201.720420119749</v>
      </c>
      <c r="AZ15" s="170">
        <f t="shared" si="12"/>
        <v>18399.953386182384</v>
      </c>
      <c r="BA15" s="170">
        <f t="shared" si="12"/>
        <v>17974.50229804395</v>
      </c>
      <c r="BB15" s="170">
        <f t="shared" si="12"/>
        <v>18382.337619507351</v>
      </c>
      <c r="BC15" s="170">
        <f t="shared" si="12"/>
        <v>17707.775081318297</v>
      </c>
      <c r="BD15" s="170">
        <f t="shared" si="12"/>
        <v>18076.317861712057</v>
      </c>
      <c r="BE15" s="170">
        <f t="shared" si="12"/>
        <v>18166.969721176276</v>
      </c>
      <c r="BR15" s="75"/>
      <c r="CF15" s="75"/>
      <c r="CT15" s="75"/>
      <c r="DH15" s="75"/>
      <c r="DV15" s="75"/>
      <c r="EJ15" s="75"/>
      <c r="EX15" s="75"/>
      <c r="FL15" s="75"/>
      <c r="FZ15" s="75"/>
      <c r="GN15" s="75"/>
      <c r="HB15" s="75"/>
      <c r="HP15" s="75"/>
      <c r="ID15" s="75"/>
      <c r="IR15" s="75"/>
      <c r="JF15" s="75"/>
      <c r="JT15" s="75"/>
      <c r="KH15" s="75"/>
      <c r="KV15" s="75"/>
      <c r="LJ15" s="75"/>
      <c r="LX15" s="75"/>
      <c r="ML15" s="75"/>
      <c r="MZ15" s="75"/>
      <c r="NN15" s="75"/>
      <c r="OB15" s="75"/>
      <c r="OP15" s="75"/>
      <c r="PD15" s="75"/>
      <c r="PR15" s="75"/>
      <c r="QF15" s="75"/>
      <c r="QT15" s="75"/>
      <c r="RH15" s="75"/>
      <c r="RV15" s="75"/>
      <c r="SJ15" s="75"/>
      <c r="SX15" s="75"/>
      <c r="TL15" s="75"/>
      <c r="TZ15" s="75"/>
      <c r="UN15" s="75"/>
      <c r="VB15" s="75"/>
      <c r="VP15" s="75"/>
      <c r="WD15" s="75"/>
      <c r="WR15" s="75"/>
      <c r="XF15" s="75"/>
      <c r="XT15" s="75"/>
      <c r="YH15" s="75"/>
      <c r="YV15" s="75"/>
      <c r="ZJ15" s="75"/>
      <c r="ZX15" s="75"/>
      <c r="AAL15" s="75"/>
      <c r="AAZ15" s="75"/>
      <c r="ABN15" s="75"/>
      <c r="ACB15" s="75"/>
      <c r="ACP15" s="75"/>
      <c r="ADD15" s="75"/>
      <c r="ADR15" s="75"/>
      <c r="AEF15" s="75"/>
      <c r="AET15" s="75"/>
      <c r="AFH15" s="75"/>
      <c r="AFV15" s="75"/>
      <c r="AGJ15" s="75"/>
      <c r="AGX15" s="75"/>
      <c r="AHL15" s="75"/>
      <c r="AHZ15" s="75"/>
      <c r="AIN15" s="75"/>
      <c r="AJB15" s="75"/>
      <c r="AJP15" s="75"/>
      <c r="AKD15" s="75"/>
      <c r="AKR15" s="75"/>
      <c r="ALF15" s="75"/>
      <c r="ALT15" s="75"/>
      <c r="AMH15" s="75"/>
      <c r="AMV15" s="75"/>
      <c r="ANJ15" s="75"/>
      <c r="ANX15" s="75"/>
      <c r="AOL15" s="75"/>
      <c r="AOZ15" s="75"/>
      <c r="APN15" s="75"/>
      <c r="AQB15" s="75"/>
      <c r="AQP15" s="75"/>
      <c r="ARD15" s="75"/>
      <c r="ARR15" s="75"/>
      <c r="ASF15" s="75"/>
      <c r="AST15" s="75"/>
      <c r="ATH15" s="75"/>
      <c r="ATV15" s="75"/>
      <c r="AUJ15" s="75"/>
      <c r="AUX15" s="75"/>
      <c r="AVL15" s="75"/>
      <c r="AVZ15" s="75"/>
      <c r="AWN15" s="75"/>
      <c r="AXB15" s="75"/>
      <c r="AXP15" s="75"/>
      <c r="AYD15" s="75"/>
      <c r="AYR15" s="75"/>
      <c r="AZF15" s="75"/>
      <c r="AZT15" s="75"/>
      <c r="BAH15" s="75"/>
      <c r="BAV15" s="75"/>
      <c r="BBJ15" s="75"/>
      <c r="BBX15" s="75"/>
      <c r="BCL15" s="75"/>
      <c r="BCZ15" s="75"/>
      <c r="BDN15" s="75"/>
      <c r="BEB15" s="75"/>
      <c r="BEP15" s="75"/>
      <c r="BFD15" s="75"/>
      <c r="BFR15" s="75"/>
      <c r="BGF15" s="75"/>
      <c r="BGT15" s="75"/>
      <c r="BHH15" s="75"/>
      <c r="BHV15" s="75"/>
      <c r="BIJ15" s="75"/>
      <c r="BIX15" s="75"/>
      <c r="BJL15" s="75"/>
      <c r="BJZ15" s="75"/>
      <c r="BKN15" s="75"/>
      <c r="BLB15" s="75"/>
      <c r="BLP15" s="75"/>
      <c r="BMD15" s="75"/>
      <c r="BMR15" s="75"/>
      <c r="BNF15" s="75"/>
      <c r="BNT15" s="75"/>
      <c r="BOH15" s="75"/>
      <c r="BOV15" s="75"/>
      <c r="BPJ15" s="75"/>
      <c r="BPX15" s="75"/>
      <c r="BQL15" s="75"/>
      <c r="BQZ15" s="75"/>
      <c r="BRN15" s="75"/>
      <c r="BSB15" s="75"/>
      <c r="BSP15" s="75"/>
      <c r="BTD15" s="75"/>
      <c r="BTR15" s="75"/>
      <c r="BUF15" s="75"/>
      <c r="BUT15" s="75"/>
      <c r="BVH15" s="75"/>
      <c r="BVV15" s="75"/>
      <c r="BWJ15" s="75"/>
      <c r="BWX15" s="75"/>
      <c r="BXL15" s="75"/>
      <c r="BXZ15" s="75"/>
      <c r="BYN15" s="75"/>
      <c r="BZB15" s="75"/>
      <c r="BZP15" s="75"/>
      <c r="CAD15" s="75"/>
      <c r="CAR15" s="75"/>
      <c r="CBF15" s="75"/>
      <c r="CBT15" s="75"/>
      <c r="CCH15" s="75"/>
      <c r="CCV15" s="75"/>
      <c r="CDJ15" s="75"/>
      <c r="CDX15" s="75"/>
      <c r="CEL15" s="75"/>
      <c r="CEZ15" s="75"/>
      <c r="CFN15" s="75"/>
      <c r="CGB15" s="75"/>
      <c r="CGP15" s="75"/>
      <c r="CHD15" s="75"/>
      <c r="CHR15" s="75"/>
      <c r="CIF15" s="75"/>
      <c r="CIT15" s="75"/>
      <c r="CJH15" s="75"/>
      <c r="CJV15" s="75"/>
      <c r="CKJ15" s="75"/>
      <c r="CKX15" s="75"/>
      <c r="CLL15" s="75"/>
      <c r="CLZ15" s="75"/>
      <c r="CMN15" s="75"/>
      <c r="CNB15" s="75"/>
      <c r="CNP15" s="75"/>
      <c r="COD15" s="75"/>
      <c r="COR15" s="75"/>
      <c r="CPF15" s="75"/>
      <c r="CPT15" s="75"/>
      <c r="CQH15" s="75"/>
      <c r="CQV15" s="75"/>
      <c r="CRJ15" s="75"/>
      <c r="CRX15" s="75"/>
      <c r="CSL15" s="75"/>
      <c r="CSZ15" s="75"/>
      <c r="CTN15" s="75"/>
      <c r="CUB15" s="75"/>
      <c r="CUP15" s="75"/>
      <c r="CVD15" s="75"/>
      <c r="CVR15" s="75"/>
      <c r="CWF15" s="75"/>
      <c r="CWT15" s="75"/>
      <c r="CXH15" s="75"/>
      <c r="CXV15" s="75"/>
      <c r="CYJ15" s="75"/>
      <c r="CYX15" s="75"/>
      <c r="CZL15" s="75"/>
      <c r="CZZ15" s="75"/>
      <c r="DAN15" s="75"/>
      <c r="DBB15" s="75"/>
      <c r="DBP15" s="75"/>
      <c r="DCD15" s="75"/>
      <c r="DCR15" s="75"/>
      <c r="DDF15" s="75"/>
      <c r="DDT15" s="75"/>
      <c r="DEH15" s="75"/>
      <c r="DEV15" s="75"/>
      <c r="DFJ15" s="75"/>
      <c r="DFX15" s="75"/>
      <c r="DGL15" s="75"/>
      <c r="DGZ15" s="75"/>
      <c r="DHN15" s="75"/>
      <c r="DIB15" s="75"/>
      <c r="DIP15" s="75"/>
      <c r="DJD15" s="75"/>
      <c r="DJR15" s="75"/>
      <c r="DKF15" s="75"/>
      <c r="DKT15" s="75"/>
      <c r="DLH15" s="75"/>
      <c r="DLV15" s="75"/>
      <c r="DMJ15" s="75"/>
      <c r="DMX15" s="75"/>
      <c r="DNL15" s="75"/>
      <c r="DNZ15" s="75"/>
      <c r="DON15" s="75"/>
      <c r="DPB15" s="75"/>
      <c r="DPP15" s="75"/>
      <c r="DQD15" s="75"/>
      <c r="DQR15" s="75"/>
      <c r="DRF15" s="75"/>
      <c r="DRT15" s="75"/>
      <c r="DSH15" s="75"/>
      <c r="DSV15" s="75"/>
      <c r="DTJ15" s="75"/>
      <c r="DTX15" s="75"/>
      <c r="DUL15" s="75"/>
      <c r="DUZ15" s="75"/>
      <c r="DVN15" s="75"/>
      <c r="DWB15" s="75"/>
      <c r="DWP15" s="75"/>
      <c r="DXD15" s="75"/>
      <c r="DXR15" s="75"/>
      <c r="DYF15" s="75"/>
      <c r="DYT15" s="75"/>
      <c r="DZH15" s="75"/>
      <c r="DZV15" s="75"/>
      <c r="EAJ15" s="75"/>
      <c r="EAX15" s="75"/>
      <c r="EBL15" s="75"/>
      <c r="EBZ15" s="75"/>
      <c r="ECN15" s="75"/>
      <c r="EDB15" s="75"/>
      <c r="EDP15" s="75"/>
      <c r="EED15" s="75"/>
      <c r="EER15" s="75"/>
      <c r="EFF15" s="75"/>
      <c r="EFT15" s="75"/>
      <c r="EGH15" s="75"/>
      <c r="EGV15" s="75"/>
      <c r="EHJ15" s="75"/>
      <c r="EHX15" s="75"/>
      <c r="EIL15" s="75"/>
      <c r="EIZ15" s="75"/>
      <c r="EJN15" s="75"/>
      <c r="EKB15" s="75"/>
      <c r="EKP15" s="75"/>
      <c r="ELD15" s="75"/>
      <c r="ELR15" s="75"/>
      <c r="EMF15" s="75"/>
      <c r="EMT15" s="75"/>
      <c r="ENH15" s="75"/>
      <c r="ENV15" s="75"/>
      <c r="EOJ15" s="75"/>
      <c r="EOX15" s="75"/>
      <c r="EPL15" s="75"/>
      <c r="EPZ15" s="75"/>
      <c r="EQN15" s="75"/>
      <c r="ERB15" s="75"/>
      <c r="ERP15" s="75"/>
      <c r="ESD15" s="75"/>
      <c r="ESR15" s="75"/>
      <c r="ETF15" s="75"/>
      <c r="ETT15" s="75"/>
      <c r="EUH15" s="75"/>
      <c r="EUV15" s="75"/>
      <c r="EVJ15" s="75"/>
      <c r="EVX15" s="75"/>
      <c r="EWL15" s="75"/>
      <c r="EWZ15" s="75"/>
      <c r="EXN15" s="75"/>
      <c r="EYB15" s="75"/>
      <c r="EYP15" s="75"/>
      <c r="EZD15" s="75"/>
      <c r="EZR15" s="75"/>
      <c r="FAF15" s="75"/>
      <c r="FAT15" s="75"/>
      <c r="FBH15" s="75"/>
      <c r="FBV15" s="75"/>
      <c r="FCJ15" s="75"/>
      <c r="FCX15" s="75"/>
      <c r="FDL15" s="75"/>
      <c r="FDZ15" s="75"/>
      <c r="FEN15" s="75"/>
      <c r="FFB15" s="75"/>
      <c r="FFP15" s="75"/>
      <c r="FGD15" s="75"/>
      <c r="FGR15" s="75"/>
      <c r="FHF15" s="75"/>
      <c r="FHT15" s="75"/>
      <c r="FIH15" s="75"/>
      <c r="FIV15" s="75"/>
      <c r="FJJ15" s="75"/>
      <c r="FJX15" s="75"/>
      <c r="FKL15" s="75"/>
      <c r="FKZ15" s="75"/>
      <c r="FLN15" s="75"/>
      <c r="FMB15" s="75"/>
      <c r="FMP15" s="75"/>
      <c r="FND15" s="75"/>
      <c r="FNR15" s="75"/>
      <c r="FOF15" s="75"/>
      <c r="FOT15" s="75"/>
      <c r="FPH15" s="75"/>
      <c r="FPV15" s="75"/>
      <c r="FQJ15" s="75"/>
      <c r="FQX15" s="75"/>
      <c r="FRL15" s="75"/>
      <c r="FRZ15" s="75"/>
      <c r="FSN15" s="75"/>
      <c r="FTB15" s="75"/>
      <c r="FTP15" s="75"/>
      <c r="FUD15" s="75"/>
      <c r="FUR15" s="75"/>
      <c r="FVF15" s="75"/>
      <c r="FVT15" s="75"/>
      <c r="FWH15" s="75"/>
      <c r="FWV15" s="75"/>
      <c r="FXJ15" s="75"/>
      <c r="FXX15" s="75"/>
      <c r="FYL15" s="75"/>
      <c r="FYZ15" s="75"/>
      <c r="FZN15" s="75"/>
      <c r="GAB15" s="75"/>
      <c r="GAP15" s="75"/>
      <c r="GBD15" s="75"/>
      <c r="GBR15" s="75"/>
      <c r="GCF15" s="75"/>
      <c r="GCT15" s="75"/>
      <c r="GDH15" s="75"/>
      <c r="GDV15" s="75"/>
      <c r="GEJ15" s="75"/>
      <c r="GEX15" s="75"/>
      <c r="GFL15" s="75"/>
      <c r="GFZ15" s="75"/>
      <c r="GGN15" s="75"/>
      <c r="GHB15" s="75"/>
      <c r="GHP15" s="75"/>
      <c r="GID15" s="75"/>
      <c r="GIR15" s="75"/>
      <c r="GJF15" s="75"/>
      <c r="GJT15" s="75"/>
      <c r="GKH15" s="75"/>
      <c r="GKV15" s="75"/>
      <c r="GLJ15" s="75"/>
      <c r="GLX15" s="75"/>
      <c r="GML15" s="75"/>
      <c r="GMZ15" s="75"/>
      <c r="GNN15" s="75"/>
      <c r="GOB15" s="75"/>
      <c r="GOP15" s="75"/>
      <c r="GPD15" s="75"/>
      <c r="GPR15" s="75"/>
      <c r="GQF15" s="75"/>
      <c r="GQT15" s="75"/>
      <c r="GRH15" s="75"/>
      <c r="GRV15" s="75"/>
      <c r="GSJ15" s="75"/>
      <c r="GSX15" s="75"/>
      <c r="GTL15" s="75"/>
      <c r="GTZ15" s="75"/>
      <c r="GUN15" s="75"/>
      <c r="GVB15" s="75"/>
      <c r="GVP15" s="75"/>
      <c r="GWD15" s="75"/>
      <c r="GWR15" s="75"/>
      <c r="GXF15" s="75"/>
      <c r="GXT15" s="75"/>
      <c r="GYH15" s="75"/>
      <c r="GYV15" s="75"/>
      <c r="GZJ15" s="75"/>
      <c r="GZX15" s="75"/>
      <c r="HAL15" s="75"/>
      <c r="HAZ15" s="75"/>
      <c r="HBN15" s="75"/>
      <c r="HCB15" s="75"/>
      <c r="HCP15" s="75"/>
      <c r="HDD15" s="75"/>
      <c r="HDR15" s="75"/>
      <c r="HEF15" s="75"/>
      <c r="HET15" s="75"/>
      <c r="HFH15" s="75"/>
      <c r="HFV15" s="75"/>
      <c r="HGJ15" s="75"/>
      <c r="HGX15" s="75"/>
      <c r="HHL15" s="75"/>
      <c r="HHZ15" s="75"/>
      <c r="HIN15" s="75"/>
      <c r="HJB15" s="75"/>
      <c r="HJP15" s="75"/>
      <c r="HKD15" s="75"/>
      <c r="HKR15" s="75"/>
      <c r="HLF15" s="75"/>
      <c r="HLT15" s="75"/>
      <c r="HMH15" s="75"/>
      <c r="HMV15" s="75"/>
      <c r="HNJ15" s="75"/>
      <c r="HNX15" s="75"/>
      <c r="HOL15" s="75"/>
      <c r="HOZ15" s="75"/>
      <c r="HPN15" s="75"/>
      <c r="HQB15" s="75"/>
      <c r="HQP15" s="75"/>
      <c r="HRD15" s="75"/>
      <c r="HRR15" s="75"/>
      <c r="HSF15" s="75"/>
      <c r="HST15" s="75"/>
      <c r="HTH15" s="75"/>
      <c r="HTV15" s="75"/>
      <c r="HUJ15" s="75"/>
      <c r="HUX15" s="75"/>
      <c r="HVL15" s="75"/>
      <c r="HVZ15" s="75"/>
      <c r="HWN15" s="75"/>
      <c r="HXB15" s="75"/>
      <c r="HXP15" s="75"/>
      <c r="HYD15" s="75"/>
      <c r="HYR15" s="75"/>
      <c r="HZF15" s="75"/>
      <c r="HZT15" s="75"/>
      <c r="IAH15" s="75"/>
      <c r="IAV15" s="75"/>
      <c r="IBJ15" s="75"/>
      <c r="IBX15" s="75"/>
      <c r="ICL15" s="75"/>
      <c r="ICZ15" s="75"/>
      <c r="IDN15" s="75"/>
      <c r="IEB15" s="75"/>
      <c r="IEP15" s="75"/>
      <c r="IFD15" s="75"/>
      <c r="IFR15" s="75"/>
      <c r="IGF15" s="75"/>
      <c r="IGT15" s="75"/>
      <c r="IHH15" s="75"/>
      <c r="IHV15" s="75"/>
      <c r="IIJ15" s="75"/>
      <c r="IIX15" s="75"/>
      <c r="IJL15" s="75"/>
      <c r="IJZ15" s="75"/>
      <c r="IKN15" s="75"/>
      <c r="ILB15" s="75"/>
      <c r="ILP15" s="75"/>
      <c r="IMD15" s="75"/>
      <c r="IMR15" s="75"/>
      <c r="INF15" s="75"/>
      <c r="INT15" s="75"/>
      <c r="IOH15" s="75"/>
      <c r="IOV15" s="75"/>
      <c r="IPJ15" s="75"/>
      <c r="IPX15" s="75"/>
      <c r="IQL15" s="75"/>
      <c r="IQZ15" s="75"/>
      <c r="IRN15" s="75"/>
      <c r="ISB15" s="75"/>
      <c r="ISP15" s="75"/>
      <c r="ITD15" s="75"/>
      <c r="ITR15" s="75"/>
      <c r="IUF15" s="75"/>
      <c r="IUT15" s="75"/>
      <c r="IVH15" s="75"/>
      <c r="IVV15" s="75"/>
      <c r="IWJ15" s="75"/>
      <c r="IWX15" s="75"/>
      <c r="IXL15" s="75"/>
      <c r="IXZ15" s="75"/>
      <c r="IYN15" s="75"/>
      <c r="IZB15" s="75"/>
      <c r="IZP15" s="75"/>
      <c r="JAD15" s="75"/>
      <c r="JAR15" s="75"/>
      <c r="JBF15" s="75"/>
      <c r="JBT15" s="75"/>
      <c r="JCH15" s="75"/>
      <c r="JCV15" s="75"/>
      <c r="JDJ15" s="75"/>
      <c r="JDX15" s="75"/>
      <c r="JEL15" s="75"/>
      <c r="JEZ15" s="75"/>
      <c r="JFN15" s="75"/>
      <c r="JGB15" s="75"/>
      <c r="JGP15" s="75"/>
      <c r="JHD15" s="75"/>
      <c r="JHR15" s="75"/>
      <c r="JIF15" s="75"/>
      <c r="JIT15" s="75"/>
      <c r="JJH15" s="75"/>
      <c r="JJV15" s="75"/>
      <c r="JKJ15" s="75"/>
      <c r="JKX15" s="75"/>
      <c r="JLL15" s="75"/>
      <c r="JLZ15" s="75"/>
      <c r="JMN15" s="75"/>
      <c r="JNB15" s="75"/>
      <c r="JNP15" s="75"/>
      <c r="JOD15" s="75"/>
      <c r="JOR15" s="75"/>
      <c r="JPF15" s="75"/>
      <c r="JPT15" s="75"/>
      <c r="JQH15" s="75"/>
      <c r="JQV15" s="75"/>
      <c r="JRJ15" s="75"/>
      <c r="JRX15" s="75"/>
      <c r="JSL15" s="75"/>
      <c r="JSZ15" s="75"/>
      <c r="JTN15" s="75"/>
      <c r="JUB15" s="75"/>
      <c r="JUP15" s="75"/>
      <c r="JVD15" s="75"/>
      <c r="JVR15" s="75"/>
      <c r="JWF15" s="75"/>
      <c r="JWT15" s="75"/>
      <c r="JXH15" s="75"/>
      <c r="JXV15" s="75"/>
      <c r="JYJ15" s="75"/>
      <c r="JYX15" s="75"/>
      <c r="JZL15" s="75"/>
      <c r="JZZ15" s="75"/>
      <c r="KAN15" s="75"/>
      <c r="KBB15" s="75"/>
      <c r="KBP15" s="75"/>
      <c r="KCD15" s="75"/>
      <c r="KCR15" s="75"/>
      <c r="KDF15" s="75"/>
      <c r="KDT15" s="75"/>
      <c r="KEH15" s="75"/>
      <c r="KEV15" s="75"/>
      <c r="KFJ15" s="75"/>
      <c r="KFX15" s="75"/>
      <c r="KGL15" s="75"/>
      <c r="KGZ15" s="75"/>
      <c r="KHN15" s="75"/>
      <c r="KIB15" s="75"/>
      <c r="KIP15" s="75"/>
      <c r="KJD15" s="75"/>
      <c r="KJR15" s="75"/>
      <c r="KKF15" s="75"/>
      <c r="KKT15" s="75"/>
      <c r="KLH15" s="75"/>
      <c r="KLV15" s="75"/>
      <c r="KMJ15" s="75"/>
      <c r="KMX15" s="75"/>
      <c r="KNL15" s="75"/>
      <c r="KNZ15" s="75"/>
      <c r="KON15" s="75"/>
      <c r="KPB15" s="75"/>
      <c r="KPP15" s="75"/>
      <c r="KQD15" s="75"/>
      <c r="KQR15" s="75"/>
      <c r="KRF15" s="75"/>
      <c r="KRT15" s="75"/>
      <c r="KSH15" s="75"/>
      <c r="KSV15" s="75"/>
      <c r="KTJ15" s="75"/>
      <c r="KTX15" s="75"/>
      <c r="KUL15" s="75"/>
      <c r="KUZ15" s="75"/>
      <c r="KVN15" s="75"/>
      <c r="KWB15" s="75"/>
      <c r="KWP15" s="75"/>
      <c r="KXD15" s="75"/>
      <c r="KXR15" s="75"/>
      <c r="KYF15" s="75"/>
      <c r="KYT15" s="75"/>
      <c r="KZH15" s="75"/>
      <c r="KZV15" s="75"/>
      <c r="LAJ15" s="75"/>
      <c r="LAX15" s="75"/>
      <c r="LBL15" s="75"/>
      <c r="LBZ15" s="75"/>
      <c r="LCN15" s="75"/>
      <c r="LDB15" s="75"/>
      <c r="LDP15" s="75"/>
      <c r="LED15" s="75"/>
      <c r="LER15" s="75"/>
      <c r="LFF15" s="75"/>
      <c r="LFT15" s="75"/>
      <c r="LGH15" s="75"/>
      <c r="LGV15" s="75"/>
      <c r="LHJ15" s="75"/>
      <c r="LHX15" s="75"/>
      <c r="LIL15" s="75"/>
      <c r="LIZ15" s="75"/>
      <c r="LJN15" s="75"/>
      <c r="LKB15" s="75"/>
      <c r="LKP15" s="75"/>
      <c r="LLD15" s="75"/>
      <c r="LLR15" s="75"/>
      <c r="LMF15" s="75"/>
      <c r="LMT15" s="75"/>
      <c r="LNH15" s="75"/>
      <c r="LNV15" s="75"/>
      <c r="LOJ15" s="75"/>
      <c r="LOX15" s="75"/>
      <c r="LPL15" s="75"/>
      <c r="LPZ15" s="75"/>
      <c r="LQN15" s="75"/>
      <c r="LRB15" s="75"/>
      <c r="LRP15" s="75"/>
      <c r="LSD15" s="75"/>
      <c r="LSR15" s="75"/>
      <c r="LTF15" s="75"/>
      <c r="LTT15" s="75"/>
      <c r="LUH15" s="75"/>
      <c r="LUV15" s="75"/>
      <c r="LVJ15" s="75"/>
      <c r="LVX15" s="75"/>
      <c r="LWL15" s="75"/>
      <c r="LWZ15" s="75"/>
      <c r="LXN15" s="75"/>
      <c r="LYB15" s="75"/>
      <c r="LYP15" s="75"/>
      <c r="LZD15" s="75"/>
      <c r="LZR15" s="75"/>
      <c r="MAF15" s="75"/>
      <c r="MAT15" s="75"/>
      <c r="MBH15" s="75"/>
      <c r="MBV15" s="75"/>
      <c r="MCJ15" s="75"/>
      <c r="MCX15" s="75"/>
      <c r="MDL15" s="75"/>
      <c r="MDZ15" s="75"/>
      <c r="MEN15" s="75"/>
      <c r="MFB15" s="75"/>
      <c r="MFP15" s="75"/>
      <c r="MGD15" s="75"/>
      <c r="MGR15" s="75"/>
      <c r="MHF15" s="75"/>
      <c r="MHT15" s="75"/>
      <c r="MIH15" s="75"/>
      <c r="MIV15" s="75"/>
      <c r="MJJ15" s="75"/>
      <c r="MJX15" s="75"/>
      <c r="MKL15" s="75"/>
      <c r="MKZ15" s="75"/>
      <c r="MLN15" s="75"/>
      <c r="MMB15" s="75"/>
      <c r="MMP15" s="75"/>
      <c r="MND15" s="75"/>
      <c r="MNR15" s="75"/>
      <c r="MOF15" s="75"/>
      <c r="MOT15" s="75"/>
      <c r="MPH15" s="75"/>
      <c r="MPV15" s="75"/>
      <c r="MQJ15" s="75"/>
      <c r="MQX15" s="75"/>
      <c r="MRL15" s="75"/>
      <c r="MRZ15" s="75"/>
      <c r="MSN15" s="75"/>
      <c r="MTB15" s="75"/>
      <c r="MTP15" s="75"/>
      <c r="MUD15" s="75"/>
      <c r="MUR15" s="75"/>
      <c r="MVF15" s="75"/>
      <c r="MVT15" s="75"/>
      <c r="MWH15" s="75"/>
      <c r="MWV15" s="75"/>
      <c r="MXJ15" s="75"/>
      <c r="MXX15" s="75"/>
      <c r="MYL15" s="75"/>
      <c r="MYZ15" s="75"/>
      <c r="MZN15" s="75"/>
      <c r="NAB15" s="75"/>
      <c r="NAP15" s="75"/>
      <c r="NBD15" s="75"/>
      <c r="NBR15" s="75"/>
      <c r="NCF15" s="75"/>
      <c r="NCT15" s="75"/>
      <c r="NDH15" s="75"/>
      <c r="NDV15" s="75"/>
      <c r="NEJ15" s="75"/>
      <c r="NEX15" s="75"/>
      <c r="NFL15" s="75"/>
      <c r="NFZ15" s="75"/>
      <c r="NGN15" s="75"/>
      <c r="NHB15" s="75"/>
      <c r="NHP15" s="75"/>
      <c r="NID15" s="75"/>
      <c r="NIR15" s="75"/>
      <c r="NJF15" s="75"/>
      <c r="NJT15" s="75"/>
      <c r="NKH15" s="75"/>
      <c r="NKV15" s="75"/>
      <c r="NLJ15" s="75"/>
      <c r="NLX15" s="75"/>
      <c r="NML15" s="75"/>
      <c r="NMZ15" s="75"/>
      <c r="NNN15" s="75"/>
      <c r="NOB15" s="75"/>
      <c r="NOP15" s="75"/>
      <c r="NPD15" s="75"/>
      <c r="NPR15" s="75"/>
      <c r="NQF15" s="75"/>
      <c r="NQT15" s="75"/>
      <c r="NRH15" s="75"/>
      <c r="NRV15" s="75"/>
      <c r="NSJ15" s="75"/>
      <c r="NSX15" s="75"/>
      <c r="NTL15" s="75"/>
      <c r="NTZ15" s="75"/>
      <c r="NUN15" s="75"/>
      <c r="NVB15" s="75"/>
      <c r="NVP15" s="75"/>
      <c r="NWD15" s="75"/>
      <c r="NWR15" s="75"/>
      <c r="NXF15" s="75"/>
      <c r="NXT15" s="75"/>
      <c r="NYH15" s="75"/>
      <c r="NYV15" s="75"/>
      <c r="NZJ15" s="75"/>
      <c r="NZX15" s="75"/>
      <c r="OAL15" s="75"/>
      <c r="OAZ15" s="75"/>
      <c r="OBN15" s="75"/>
      <c r="OCB15" s="75"/>
      <c r="OCP15" s="75"/>
      <c r="ODD15" s="75"/>
      <c r="ODR15" s="75"/>
      <c r="OEF15" s="75"/>
      <c r="OET15" s="75"/>
      <c r="OFH15" s="75"/>
      <c r="OFV15" s="75"/>
      <c r="OGJ15" s="75"/>
      <c r="OGX15" s="75"/>
      <c r="OHL15" s="75"/>
      <c r="OHZ15" s="75"/>
      <c r="OIN15" s="75"/>
      <c r="OJB15" s="75"/>
      <c r="OJP15" s="75"/>
      <c r="OKD15" s="75"/>
      <c r="OKR15" s="75"/>
      <c r="OLF15" s="75"/>
      <c r="OLT15" s="75"/>
      <c r="OMH15" s="75"/>
      <c r="OMV15" s="75"/>
      <c r="ONJ15" s="75"/>
      <c r="ONX15" s="75"/>
      <c r="OOL15" s="75"/>
      <c r="OOZ15" s="75"/>
      <c r="OPN15" s="75"/>
      <c r="OQB15" s="75"/>
      <c r="OQP15" s="75"/>
      <c r="ORD15" s="75"/>
      <c r="ORR15" s="75"/>
      <c r="OSF15" s="75"/>
      <c r="OST15" s="75"/>
      <c r="OTH15" s="75"/>
      <c r="OTV15" s="75"/>
      <c r="OUJ15" s="75"/>
      <c r="OUX15" s="75"/>
      <c r="OVL15" s="75"/>
      <c r="OVZ15" s="75"/>
      <c r="OWN15" s="75"/>
      <c r="OXB15" s="75"/>
      <c r="OXP15" s="75"/>
      <c r="OYD15" s="75"/>
      <c r="OYR15" s="75"/>
      <c r="OZF15" s="75"/>
      <c r="OZT15" s="75"/>
      <c r="PAH15" s="75"/>
      <c r="PAV15" s="75"/>
      <c r="PBJ15" s="75"/>
      <c r="PBX15" s="75"/>
      <c r="PCL15" s="75"/>
      <c r="PCZ15" s="75"/>
      <c r="PDN15" s="75"/>
      <c r="PEB15" s="75"/>
      <c r="PEP15" s="75"/>
      <c r="PFD15" s="75"/>
      <c r="PFR15" s="75"/>
      <c r="PGF15" s="75"/>
      <c r="PGT15" s="75"/>
      <c r="PHH15" s="75"/>
      <c r="PHV15" s="75"/>
      <c r="PIJ15" s="75"/>
      <c r="PIX15" s="75"/>
      <c r="PJL15" s="75"/>
      <c r="PJZ15" s="75"/>
      <c r="PKN15" s="75"/>
      <c r="PLB15" s="75"/>
      <c r="PLP15" s="75"/>
      <c r="PMD15" s="75"/>
      <c r="PMR15" s="75"/>
      <c r="PNF15" s="75"/>
      <c r="PNT15" s="75"/>
      <c r="POH15" s="75"/>
      <c r="POV15" s="75"/>
      <c r="PPJ15" s="75"/>
      <c r="PPX15" s="75"/>
      <c r="PQL15" s="75"/>
      <c r="PQZ15" s="75"/>
      <c r="PRN15" s="75"/>
      <c r="PSB15" s="75"/>
      <c r="PSP15" s="75"/>
      <c r="PTD15" s="75"/>
      <c r="PTR15" s="75"/>
      <c r="PUF15" s="75"/>
      <c r="PUT15" s="75"/>
      <c r="PVH15" s="75"/>
      <c r="PVV15" s="75"/>
      <c r="PWJ15" s="75"/>
      <c r="PWX15" s="75"/>
      <c r="PXL15" s="75"/>
      <c r="PXZ15" s="75"/>
      <c r="PYN15" s="75"/>
      <c r="PZB15" s="75"/>
      <c r="PZP15" s="75"/>
      <c r="QAD15" s="75"/>
      <c r="QAR15" s="75"/>
      <c r="QBF15" s="75"/>
      <c r="QBT15" s="75"/>
      <c r="QCH15" s="75"/>
      <c r="QCV15" s="75"/>
      <c r="QDJ15" s="75"/>
      <c r="QDX15" s="75"/>
      <c r="QEL15" s="75"/>
      <c r="QEZ15" s="75"/>
      <c r="QFN15" s="75"/>
      <c r="QGB15" s="75"/>
      <c r="QGP15" s="75"/>
      <c r="QHD15" s="75"/>
      <c r="QHR15" s="75"/>
      <c r="QIF15" s="75"/>
      <c r="QIT15" s="75"/>
      <c r="QJH15" s="75"/>
      <c r="QJV15" s="75"/>
      <c r="QKJ15" s="75"/>
      <c r="QKX15" s="75"/>
      <c r="QLL15" s="75"/>
      <c r="QLZ15" s="75"/>
      <c r="QMN15" s="75"/>
      <c r="QNB15" s="75"/>
      <c r="QNP15" s="75"/>
      <c r="QOD15" s="75"/>
      <c r="QOR15" s="75"/>
      <c r="QPF15" s="75"/>
      <c r="QPT15" s="75"/>
      <c r="QQH15" s="75"/>
      <c r="QQV15" s="75"/>
      <c r="QRJ15" s="75"/>
      <c r="QRX15" s="75"/>
      <c r="QSL15" s="75"/>
      <c r="QSZ15" s="75"/>
      <c r="QTN15" s="75"/>
      <c r="QUB15" s="75"/>
      <c r="QUP15" s="75"/>
      <c r="QVD15" s="75"/>
      <c r="QVR15" s="75"/>
      <c r="QWF15" s="75"/>
      <c r="QWT15" s="75"/>
      <c r="QXH15" s="75"/>
      <c r="QXV15" s="75"/>
      <c r="QYJ15" s="75"/>
      <c r="QYX15" s="75"/>
      <c r="QZL15" s="75"/>
      <c r="QZZ15" s="75"/>
      <c r="RAN15" s="75"/>
      <c r="RBB15" s="75"/>
      <c r="RBP15" s="75"/>
      <c r="RCD15" s="75"/>
      <c r="RCR15" s="75"/>
      <c r="RDF15" s="75"/>
      <c r="RDT15" s="75"/>
      <c r="REH15" s="75"/>
      <c r="REV15" s="75"/>
      <c r="RFJ15" s="75"/>
      <c r="RFX15" s="75"/>
      <c r="RGL15" s="75"/>
      <c r="RGZ15" s="75"/>
      <c r="RHN15" s="75"/>
      <c r="RIB15" s="75"/>
      <c r="RIP15" s="75"/>
      <c r="RJD15" s="75"/>
      <c r="RJR15" s="75"/>
      <c r="RKF15" s="75"/>
      <c r="RKT15" s="75"/>
      <c r="RLH15" s="75"/>
      <c r="RLV15" s="75"/>
      <c r="RMJ15" s="75"/>
      <c r="RMX15" s="75"/>
      <c r="RNL15" s="75"/>
      <c r="RNZ15" s="75"/>
      <c r="RON15" s="75"/>
      <c r="RPB15" s="75"/>
      <c r="RPP15" s="75"/>
      <c r="RQD15" s="75"/>
      <c r="RQR15" s="75"/>
      <c r="RRF15" s="75"/>
      <c r="RRT15" s="75"/>
      <c r="RSH15" s="75"/>
      <c r="RSV15" s="75"/>
      <c r="RTJ15" s="75"/>
      <c r="RTX15" s="75"/>
      <c r="RUL15" s="75"/>
      <c r="RUZ15" s="75"/>
      <c r="RVN15" s="75"/>
      <c r="RWB15" s="75"/>
      <c r="RWP15" s="75"/>
      <c r="RXD15" s="75"/>
      <c r="RXR15" s="75"/>
      <c r="RYF15" s="75"/>
      <c r="RYT15" s="75"/>
      <c r="RZH15" s="75"/>
      <c r="RZV15" s="75"/>
      <c r="SAJ15" s="75"/>
      <c r="SAX15" s="75"/>
      <c r="SBL15" s="75"/>
      <c r="SBZ15" s="75"/>
      <c r="SCN15" s="75"/>
      <c r="SDB15" s="75"/>
      <c r="SDP15" s="75"/>
      <c r="SED15" s="75"/>
      <c r="SER15" s="75"/>
      <c r="SFF15" s="75"/>
      <c r="SFT15" s="75"/>
      <c r="SGH15" s="75"/>
      <c r="SGV15" s="75"/>
      <c r="SHJ15" s="75"/>
      <c r="SHX15" s="75"/>
      <c r="SIL15" s="75"/>
      <c r="SIZ15" s="75"/>
      <c r="SJN15" s="75"/>
      <c r="SKB15" s="75"/>
      <c r="SKP15" s="75"/>
      <c r="SLD15" s="75"/>
      <c r="SLR15" s="75"/>
      <c r="SMF15" s="75"/>
      <c r="SMT15" s="75"/>
      <c r="SNH15" s="75"/>
      <c r="SNV15" s="75"/>
      <c r="SOJ15" s="75"/>
      <c r="SOX15" s="75"/>
      <c r="SPL15" s="75"/>
      <c r="SPZ15" s="75"/>
      <c r="SQN15" s="75"/>
      <c r="SRB15" s="75"/>
      <c r="SRP15" s="75"/>
      <c r="SSD15" s="75"/>
      <c r="SSR15" s="75"/>
      <c r="STF15" s="75"/>
      <c r="STT15" s="75"/>
      <c r="SUH15" s="75"/>
      <c r="SUV15" s="75"/>
      <c r="SVJ15" s="75"/>
      <c r="SVX15" s="75"/>
      <c r="SWL15" s="75"/>
      <c r="SWZ15" s="75"/>
      <c r="SXN15" s="75"/>
      <c r="SYB15" s="75"/>
      <c r="SYP15" s="75"/>
      <c r="SZD15" s="75"/>
      <c r="SZR15" s="75"/>
      <c r="TAF15" s="75"/>
      <c r="TAT15" s="75"/>
      <c r="TBH15" s="75"/>
      <c r="TBV15" s="75"/>
      <c r="TCJ15" s="75"/>
      <c r="TCX15" s="75"/>
      <c r="TDL15" s="75"/>
      <c r="TDZ15" s="75"/>
      <c r="TEN15" s="75"/>
      <c r="TFB15" s="75"/>
      <c r="TFP15" s="75"/>
      <c r="TGD15" s="75"/>
      <c r="TGR15" s="75"/>
      <c r="THF15" s="75"/>
      <c r="THT15" s="75"/>
      <c r="TIH15" s="75"/>
      <c r="TIV15" s="75"/>
      <c r="TJJ15" s="75"/>
      <c r="TJX15" s="75"/>
      <c r="TKL15" s="75"/>
      <c r="TKZ15" s="75"/>
      <c r="TLN15" s="75"/>
      <c r="TMB15" s="75"/>
      <c r="TMP15" s="75"/>
      <c r="TND15" s="75"/>
      <c r="TNR15" s="75"/>
      <c r="TOF15" s="75"/>
      <c r="TOT15" s="75"/>
      <c r="TPH15" s="75"/>
      <c r="TPV15" s="75"/>
      <c r="TQJ15" s="75"/>
      <c r="TQX15" s="75"/>
      <c r="TRL15" s="75"/>
      <c r="TRZ15" s="75"/>
      <c r="TSN15" s="75"/>
      <c r="TTB15" s="75"/>
      <c r="TTP15" s="75"/>
      <c r="TUD15" s="75"/>
      <c r="TUR15" s="75"/>
      <c r="TVF15" s="75"/>
      <c r="TVT15" s="75"/>
      <c r="TWH15" s="75"/>
      <c r="TWV15" s="75"/>
      <c r="TXJ15" s="75"/>
      <c r="TXX15" s="75"/>
      <c r="TYL15" s="75"/>
      <c r="TYZ15" s="75"/>
      <c r="TZN15" s="75"/>
      <c r="UAB15" s="75"/>
      <c r="UAP15" s="75"/>
      <c r="UBD15" s="75"/>
      <c r="UBR15" s="75"/>
      <c r="UCF15" s="75"/>
      <c r="UCT15" s="75"/>
      <c r="UDH15" s="75"/>
      <c r="UDV15" s="75"/>
      <c r="UEJ15" s="75"/>
      <c r="UEX15" s="75"/>
      <c r="UFL15" s="75"/>
      <c r="UFZ15" s="75"/>
      <c r="UGN15" s="75"/>
      <c r="UHB15" s="75"/>
      <c r="UHP15" s="75"/>
      <c r="UID15" s="75"/>
      <c r="UIR15" s="75"/>
      <c r="UJF15" s="75"/>
      <c r="UJT15" s="75"/>
      <c r="UKH15" s="75"/>
      <c r="UKV15" s="75"/>
      <c r="ULJ15" s="75"/>
      <c r="ULX15" s="75"/>
      <c r="UML15" s="75"/>
      <c r="UMZ15" s="75"/>
      <c r="UNN15" s="75"/>
      <c r="UOB15" s="75"/>
      <c r="UOP15" s="75"/>
      <c r="UPD15" s="75"/>
      <c r="UPR15" s="75"/>
      <c r="UQF15" s="75"/>
      <c r="UQT15" s="75"/>
      <c r="URH15" s="75"/>
      <c r="URV15" s="75"/>
      <c r="USJ15" s="75"/>
      <c r="USX15" s="75"/>
      <c r="UTL15" s="75"/>
      <c r="UTZ15" s="75"/>
      <c r="UUN15" s="75"/>
      <c r="UVB15" s="75"/>
      <c r="UVP15" s="75"/>
      <c r="UWD15" s="75"/>
      <c r="UWR15" s="75"/>
      <c r="UXF15" s="75"/>
      <c r="UXT15" s="75"/>
      <c r="UYH15" s="75"/>
      <c r="UYV15" s="75"/>
      <c r="UZJ15" s="75"/>
      <c r="UZX15" s="75"/>
      <c r="VAL15" s="75"/>
      <c r="VAZ15" s="75"/>
      <c r="VBN15" s="75"/>
      <c r="VCB15" s="75"/>
      <c r="VCP15" s="75"/>
      <c r="VDD15" s="75"/>
      <c r="VDR15" s="75"/>
      <c r="VEF15" s="75"/>
      <c r="VET15" s="75"/>
      <c r="VFH15" s="75"/>
      <c r="VFV15" s="75"/>
      <c r="VGJ15" s="75"/>
      <c r="VGX15" s="75"/>
      <c r="VHL15" s="75"/>
      <c r="VHZ15" s="75"/>
      <c r="VIN15" s="75"/>
      <c r="VJB15" s="75"/>
      <c r="VJP15" s="75"/>
      <c r="VKD15" s="75"/>
      <c r="VKR15" s="75"/>
      <c r="VLF15" s="75"/>
      <c r="VLT15" s="75"/>
      <c r="VMH15" s="75"/>
      <c r="VMV15" s="75"/>
      <c r="VNJ15" s="75"/>
      <c r="VNX15" s="75"/>
      <c r="VOL15" s="75"/>
      <c r="VOZ15" s="75"/>
      <c r="VPN15" s="75"/>
      <c r="VQB15" s="75"/>
      <c r="VQP15" s="75"/>
      <c r="VRD15" s="75"/>
      <c r="VRR15" s="75"/>
      <c r="VSF15" s="75"/>
      <c r="VST15" s="75"/>
      <c r="VTH15" s="75"/>
      <c r="VTV15" s="75"/>
      <c r="VUJ15" s="75"/>
      <c r="VUX15" s="75"/>
      <c r="VVL15" s="75"/>
      <c r="VVZ15" s="75"/>
      <c r="VWN15" s="75"/>
      <c r="VXB15" s="75"/>
      <c r="VXP15" s="75"/>
      <c r="VYD15" s="75"/>
      <c r="VYR15" s="75"/>
      <c r="VZF15" s="75"/>
      <c r="VZT15" s="75"/>
      <c r="WAH15" s="75"/>
      <c r="WAV15" s="75"/>
      <c r="WBJ15" s="75"/>
      <c r="WBX15" s="75"/>
      <c r="WCL15" s="75"/>
      <c r="WCZ15" s="75"/>
      <c r="WDN15" s="75"/>
      <c r="WEB15" s="75"/>
      <c r="WEP15" s="75"/>
      <c r="WFD15" s="75"/>
      <c r="WFR15" s="75"/>
      <c r="WGF15" s="75"/>
      <c r="WGT15" s="75"/>
      <c r="WHH15" s="75"/>
      <c r="WHV15" s="75"/>
      <c r="WIJ15" s="75"/>
      <c r="WIX15" s="75"/>
      <c r="WJL15" s="75"/>
      <c r="WJZ15" s="75"/>
      <c r="WKN15" s="75"/>
      <c r="WLB15" s="75"/>
      <c r="WLP15" s="75"/>
      <c r="WMD15" s="75"/>
      <c r="WMR15" s="75"/>
      <c r="WNF15" s="75"/>
      <c r="WNT15" s="75"/>
      <c r="WOH15" s="75"/>
      <c r="WOV15" s="75"/>
      <c r="WPJ15" s="75"/>
      <c r="WPX15" s="75"/>
      <c r="WQL15" s="75"/>
      <c r="WQZ15" s="75"/>
      <c r="WRN15" s="75"/>
      <c r="WSB15" s="75"/>
      <c r="WSP15" s="75"/>
      <c r="WTD15" s="75"/>
      <c r="WTR15" s="75"/>
      <c r="WUF15" s="75"/>
      <c r="WUT15" s="75"/>
      <c r="WVH15" s="75"/>
      <c r="WVV15" s="75"/>
      <c r="WWJ15" s="75"/>
      <c r="WWX15" s="75"/>
      <c r="WXL15" s="75"/>
      <c r="WXZ15" s="75"/>
      <c r="WYN15" s="75"/>
      <c r="WZB15" s="75"/>
      <c r="WZP15" s="75"/>
      <c r="XAD15" s="75"/>
      <c r="XAR15" s="75"/>
      <c r="XBF15" s="75"/>
      <c r="XBT15" s="75"/>
      <c r="XCH15" s="75"/>
      <c r="XCV15" s="75"/>
      <c r="XDJ15" s="75"/>
      <c r="XDX15" s="75"/>
      <c r="XEL15" s="75"/>
      <c r="XEZ15" s="75"/>
    </row>
    <row r="16" spans="1:1022 1036:2044 2058:3066 3080:4088 4102:5110 5124:6132 6146:7168 7182:8190 8204:9212 9226:10234 10248:11256 11270:12278 12292:13300 13314:14336 14350:15358 15372:16380" s="74" customFormat="1" ht="12" thickBot="1" x14ac:dyDescent="0.25">
      <c r="A16" s="43" t="s">
        <v>60</v>
      </c>
      <c r="B16" s="44" t="e">
        <f>B32+B49+B64</f>
        <v>#REF!</v>
      </c>
      <c r="C16" s="44" t="e">
        <f t="shared" ref="C16:AD16" si="13">C32+C49+C64</f>
        <v>#REF!</v>
      </c>
      <c r="D16" s="44" t="e">
        <f t="shared" si="13"/>
        <v>#REF!</v>
      </c>
      <c r="E16" s="44" t="e">
        <f t="shared" si="13"/>
        <v>#REF!</v>
      </c>
      <c r="F16" s="44" t="e">
        <f t="shared" si="13"/>
        <v>#REF!</v>
      </c>
      <c r="G16" s="44" t="e">
        <f t="shared" si="13"/>
        <v>#REF!</v>
      </c>
      <c r="H16" s="44" t="e">
        <f t="shared" si="13"/>
        <v>#REF!</v>
      </c>
      <c r="I16" s="44" t="e">
        <f t="shared" si="13"/>
        <v>#REF!</v>
      </c>
      <c r="J16" s="44" t="e">
        <f t="shared" si="13"/>
        <v>#REF!</v>
      </c>
      <c r="K16" s="44" t="e">
        <f t="shared" si="13"/>
        <v>#REF!</v>
      </c>
      <c r="L16" s="44" t="e">
        <f t="shared" si="13"/>
        <v>#REF!</v>
      </c>
      <c r="M16" s="44" t="e">
        <f t="shared" si="13"/>
        <v>#REF!</v>
      </c>
      <c r="N16" s="44" t="e">
        <f t="shared" si="13"/>
        <v>#REF!</v>
      </c>
      <c r="O16" s="44" t="e">
        <f t="shared" si="13"/>
        <v>#REF!</v>
      </c>
      <c r="P16" s="44" t="e">
        <f t="shared" si="13"/>
        <v>#REF!</v>
      </c>
      <c r="Q16" s="44" t="e">
        <f t="shared" si="13"/>
        <v>#REF!</v>
      </c>
      <c r="R16" s="44" t="e">
        <f t="shared" si="13"/>
        <v>#REF!</v>
      </c>
      <c r="S16" s="44" t="e">
        <f t="shared" si="13"/>
        <v>#REF!</v>
      </c>
      <c r="T16" s="44" t="e">
        <f t="shared" si="13"/>
        <v>#REF!</v>
      </c>
      <c r="U16" s="44" t="e">
        <f t="shared" si="13"/>
        <v>#REF!</v>
      </c>
      <c r="V16" s="44" t="e">
        <f t="shared" si="13"/>
        <v>#REF!</v>
      </c>
      <c r="W16" s="44" t="e">
        <f t="shared" si="13"/>
        <v>#REF!</v>
      </c>
      <c r="X16" s="44" t="e">
        <f t="shared" si="13"/>
        <v>#REF!</v>
      </c>
      <c r="Y16" s="44">
        <f t="shared" si="13"/>
        <v>138.608715668</v>
      </c>
      <c r="Z16" s="44">
        <f t="shared" si="13"/>
        <v>134.25477582600001</v>
      </c>
      <c r="AA16" s="44">
        <f t="shared" si="13"/>
        <v>124.46528087799999</v>
      </c>
      <c r="AB16" s="44">
        <f t="shared" si="13"/>
        <v>132.39879976199998</v>
      </c>
      <c r="AC16" s="44">
        <f t="shared" si="13"/>
        <v>159.68745832895377</v>
      </c>
      <c r="AD16" s="44">
        <f t="shared" si="13"/>
        <v>122.80830684110842</v>
      </c>
      <c r="AE16" s="44">
        <f>AE32+AE49+AE64</f>
        <v>105.93260374968784</v>
      </c>
      <c r="AF16" s="170">
        <f>AF32+AF49+AF64</f>
        <v>-281.58977290558119</v>
      </c>
      <c r="AG16" s="170">
        <f>AG32+AG49+AG64</f>
        <v>-268.85564790975724</v>
      </c>
      <c r="AH16" s="170">
        <f t="shared" ref="AH16:BE16" si="14">AH32+AH49+AH64</f>
        <v>-238.18582491531205</v>
      </c>
      <c r="AI16" s="170">
        <f t="shared" si="14"/>
        <v>-209.77450506131754</v>
      </c>
      <c r="AJ16" s="170">
        <f t="shared" si="14"/>
        <v>-155.36959987126994</v>
      </c>
      <c r="AK16" s="170">
        <f t="shared" si="14"/>
        <v>-90.477789565863816</v>
      </c>
      <c r="AL16" s="170">
        <f t="shared" si="14"/>
        <v>-35.434163399513018</v>
      </c>
      <c r="AM16" s="170">
        <f t="shared" si="14"/>
        <v>25.460839746534116</v>
      </c>
      <c r="AN16" s="170">
        <f t="shared" si="14"/>
        <v>81.986883968856858</v>
      </c>
      <c r="AO16" s="170">
        <f t="shared" si="14"/>
        <v>137.80018819143169</v>
      </c>
      <c r="AP16" s="170">
        <f t="shared" si="14"/>
        <v>199.70189786146142</v>
      </c>
      <c r="AQ16" s="170">
        <f t="shared" si="14"/>
        <v>272.87240289189305</v>
      </c>
      <c r="AR16" s="170">
        <f t="shared" si="14"/>
        <v>338.30849952067859</v>
      </c>
      <c r="AS16" s="170">
        <f t="shared" si="14"/>
        <v>402.98981327357149</v>
      </c>
      <c r="AT16" s="170">
        <f t="shared" si="14"/>
        <v>463.74180436619838</v>
      </c>
      <c r="AU16" s="170">
        <f t="shared" si="14"/>
        <v>528.69079654063012</v>
      </c>
      <c r="AV16" s="170">
        <f t="shared" si="14"/>
        <v>599.04712643526534</v>
      </c>
      <c r="AW16" s="170">
        <f t="shared" si="14"/>
        <v>664.27966175882329</v>
      </c>
      <c r="AX16" s="170">
        <f t="shared" si="14"/>
        <v>733.83866947066053</v>
      </c>
      <c r="AY16" s="170">
        <f t="shared" si="14"/>
        <v>798.11345898118907</v>
      </c>
      <c r="AZ16" s="170">
        <f t="shared" si="14"/>
        <v>866.00371329487939</v>
      </c>
      <c r="BA16" s="170">
        <f t="shared" si="14"/>
        <v>937.68067214221753</v>
      </c>
      <c r="BB16" s="170">
        <f t="shared" si="14"/>
        <v>971.28717562010354</v>
      </c>
      <c r="BC16" s="170">
        <f t="shared" si="14"/>
        <v>1044.0019308358264</v>
      </c>
      <c r="BD16" s="170">
        <f t="shared" si="14"/>
        <v>1128.7151033938801</v>
      </c>
      <c r="BE16" s="170">
        <f t="shared" si="14"/>
        <v>1197.4477516450113</v>
      </c>
      <c r="BR16" s="75"/>
      <c r="CF16" s="75"/>
      <c r="CT16" s="75"/>
      <c r="DH16" s="75"/>
      <c r="DV16" s="75"/>
      <c r="EJ16" s="75"/>
      <c r="EX16" s="75"/>
      <c r="FL16" s="75"/>
      <c r="FZ16" s="75"/>
      <c r="GN16" s="75"/>
      <c r="HB16" s="75"/>
      <c r="HP16" s="75"/>
      <c r="ID16" s="75"/>
      <c r="IR16" s="75"/>
      <c r="JF16" s="75"/>
      <c r="JT16" s="75"/>
      <c r="KH16" s="75"/>
      <c r="KV16" s="75"/>
      <c r="LJ16" s="75"/>
      <c r="LX16" s="75"/>
      <c r="ML16" s="75"/>
      <c r="MZ16" s="75"/>
      <c r="NN16" s="75"/>
      <c r="OB16" s="75"/>
      <c r="OP16" s="75"/>
      <c r="PD16" s="75"/>
      <c r="PR16" s="75"/>
      <c r="QF16" s="75"/>
      <c r="QT16" s="75"/>
      <c r="RH16" s="75"/>
      <c r="RV16" s="75"/>
      <c r="SJ16" s="75"/>
      <c r="SX16" s="75"/>
      <c r="TL16" s="75"/>
      <c r="TZ16" s="75"/>
      <c r="UN16" s="75"/>
      <c r="VB16" s="75"/>
      <c r="VP16" s="75"/>
      <c r="WD16" s="75"/>
      <c r="WR16" s="75"/>
      <c r="XF16" s="75"/>
      <c r="XT16" s="75"/>
      <c r="YH16" s="75"/>
      <c r="YV16" s="75"/>
      <c r="ZJ16" s="75"/>
      <c r="ZX16" s="75"/>
      <c r="AAL16" s="75"/>
      <c r="AAZ16" s="75"/>
      <c r="ABN16" s="75"/>
      <c r="ACB16" s="75"/>
      <c r="ACP16" s="75"/>
      <c r="ADD16" s="75"/>
      <c r="ADR16" s="75"/>
      <c r="AEF16" s="75"/>
      <c r="AET16" s="75"/>
      <c r="AFH16" s="75"/>
      <c r="AFV16" s="75"/>
      <c r="AGJ16" s="75"/>
      <c r="AGX16" s="75"/>
      <c r="AHL16" s="75"/>
      <c r="AHZ16" s="75"/>
      <c r="AIN16" s="75"/>
      <c r="AJB16" s="75"/>
      <c r="AJP16" s="75"/>
      <c r="AKD16" s="75"/>
      <c r="AKR16" s="75"/>
      <c r="ALF16" s="75"/>
      <c r="ALT16" s="75"/>
      <c r="AMH16" s="75"/>
      <c r="AMV16" s="75"/>
      <c r="ANJ16" s="75"/>
      <c r="ANX16" s="75"/>
      <c r="AOL16" s="75"/>
      <c r="AOZ16" s="75"/>
      <c r="APN16" s="75"/>
      <c r="AQB16" s="75"/>
      <c r="AQP16" s="75"/>
      <c r="ARD16" s="75"/>
      <c r="ARR16" s="75"/>
      <c r="ASF16" s="75"/>
      <c r="AST16" s="75"/>
      <c r="ATH16" s="75"/>
      <c r="ATV16" s="75"/>
      <c r="AUJ16" s="75"/>
      <c r="AUX16" s="75"/>
      <c r="AVL16" s="75"/>
      <c r="AVZ16" s="75"/>
      <c r="AWN16" s="75"/>
      <c r="AXB16" s="75"/>
      <c r="AXP16" s="75"/>
      <c r="AYD16" s="75"/>
      <c r="AYR16" s="75"/>
      <c r="AZF16" s="75"/>
      <c r="AZT16" s="75"/>
      <c r="BAH16" s="75"/>
      <c r="BAV16" s="75"/>
      <c r="BBJ16" s="75"/>
      <c r="BBX16" s="75"/>
      <c r="BCL16" s="75"/>
      <c r="BCZ16" s="75"/>
      <c r="BDN16" s="75"/>
      <c r="BEB16" s="75"/>
      <c r="BEP16" s="75"/>
      <c r="BFD16" s="75"/>
      <c r="BFR16" s="75"/>
      <c r="BGF16" s="75"/>
      <c r="BGT16" s="75"/>
      <c r="BHH16" s="75"/>
      <c r="BHV16" s="75"/>
      <c r="BIJ16" s="75"/>
      <c r="BIX16" s="75"/>
      <c r="BJL16" s="75"/>
      <c r="BJZ16" s="75"/>
      <c r="BKN16" s="75"/>
      <c r="BLB16" s="75"/>
      <c r="BLP16" s="75"/>
      <c r="BMD16" s="75"/>
      <c r="BMR16" s="75"/>
      <c r="BNF16" s="75"/>
      <c r="BNT16" s="75"/>
      <c r="BOH16" s="75"/>
      <c r="BOV16" s="75"/>
      <c r="BPJ16" s="75"/>
      <c r="BPX16" s="75"/>
      <c r="BQL16" s="75"/>
      <c r="BQZ16" s="75"/>
      <c r="BRN16" s="75"/>
      <c r="BSB16" s="75"/>
      <c r="BSP16" s="75"/>
      <c r="BTD16" s="75"/>
      <c r="BTR16" s="75"/>
      <c r="BUF16" s="75"/>
      <c r="BUT16" s="75"/>
      <c r="BVH16" s="75"/>
      <c r="BVV16" s="75"/>
      <c r="BWJ16" s="75"/>
      <c r="BWX16" s="75"/>
      <c r="BXL16" s="75"/>
      <c r="BXZ16" s="75"/>
      <c r="BYN16" s="75"/>
      <c r="BZB16" s="75"/>
      <c r="BZP16" s="75"/>
      <c r="CAD16" s="75"/>
      <c r="CAR16" s="75"/>
      <c r="CBF16" s="75"/>
      <c r="CBT16" s="75"/>
      <c r="CCH16" s="75"/>
      <c r="CCV16" s="75"/>
      <c r="CDJ16" s="75"/>
      <c r="CDX16" s="75"/>
      <c r="CEL16" s="75"/>
      <c r="CEZ16" s="75"/>
      <c r="CFN16" s="75"/>
      <c r="CGB16" s="75"/>
      <c r="CGP16" s="75"/>
      <c r="CHD16" s="75"/>
      <c r="CHR16" s="75"/>
      <c r="CIF16" s="75"/>
      <c r="CIT16" s="75"/>
      <c r="CJH16" s="75"/>
      <c r="CJV16" s="75"/>
      <c r="CKJ16" s="75"/>
      <c r="CKX16" s="75"/>
      <c r="CLL16" s="75"/>
      <c r="CLZ16" s="75"/>
      <c r="CMN16" s="75"/>
      <c r="CNB16" s="75"/>
      <c r="CNP16" s="75"/>
      <c r="COD16" s="75"/>
      <c r="COR16" s="75"/>
      <c r="CPF16" s="75"/>
      <c r="CPT16" s="75"/>
      <c r="CQH16" s="75"/>
      <c r="CQV16" s="75"/>
      <c r="CRJ16" s="75"/>
      <c r="CRX16" s="75"/>
      <c r="CSL16" s="75"/>
      <c r="CSZ16" s="75"/>
      <c r="CTN16" s="75"/>
      <c r="CUB16" s="75"/>
      <c r="CUP16" s="75"/>
      <c r="CVD16" s="75"/>
      <c r="CVR16" s="75"/>
      <c r="CWF16" s="75"/>
      <c r="CWT16" s="75"/>
      <c r="CXH16" s="75"/>
      <c r="CXV16" s="75"/>
      <c r="CYJ16" s="75"/>
      <c r="CYX16" s="75"/>
      <c r="CZL16" s="75"/>
      <c r="CZZ16" s="75"/>
      <c r="DAN16" s="75"/>
      <c r="DBB16" s="75"/>
      <c r="DBP16" s="75"/>
      <c r="DCD16" s="75"/>
      <c r="DCR16" s="75"/>
      <c r="DDF16" s="75"/>
      <c r="DDT16" s="75"/>
      <c r="DEH16" s="75"/>
      <c r="DEV16" s="75"/>
      <c r="DFJ16" s="75"/>
      <c r="DFX16" s="75"/>
      <c r="DGL16" s="75"/>
      <c r="DGZ16" s="75"/>
      <c r="DHN16" s="75"/>
      <c r="DIB16" s="75"/>
      <c r="DIP16" s="75"/>
      <c r="DJD16" s="75"/>
      <c r="DJR16" s="75"/>
      <c r="DKF16" s="75"/>
      <c r="DKT16" s="75"/>
      <c r="DLH16" s="75"/>
      <c r="DLV16" s="75"/>
      <c r="DMJ16" s="75"/>
      <c r="DMX16" s="75"/>
      <c r="DNL16" s="75"/>
      <c r="DNZ16" s="75"/>
      <c r="DON16" s="75"/>
      <c r="DPB16" s="75"/>
      <c r="DPP16" s="75"/>
      <c r="DQD16" s="75"/>
      <c r="DQR16" s="75"/>
      <c r="DRF16" s="75"/>
      <c r="DRT16" s="75"/>
      <c r="DSH16" s="75"/>
      <c r="DSV16" s="75"/>
      <c r="DTJ16" s="75"/>
      <c r="DTX16" s="75"/>
      <c r="DUL16" s="75"/>
      <c r="DUZ16" s="75"/>
      <c r="DVN16" s="75"/>
      <c r="DWB16" s="75"/>
      <c r="DWP16" s="75"/>
      <c r="DXD16" s="75"/>
      <c r="DXR16" s="75"/>
      <c r="DYF16" s="75"/>
      <c r="DYT16" s="75"/>
      <c r="DZH16" s="75"/>
      <c r="DZV16" s="75"/>
      <c r="EAJ16" s="75"/>
      <c r="EAX16" s="75"/>
      <c r="EBL16" s="75"/>
      <c r="EBZ16" s="75"/>
      <c r="ECN16" s="75"/>
      <c r="EDB16" s="75"/>
      <c r="EDP16" s="75"/>
      <c r="EED16" s="75"/>
      <c r="EER16" s="75"/>
      <c r="EFF16" s="75"/>
      <c r="EFT16" s="75"/>
      <c r="EGH16" s="75"/>
      <c r="EGV16" s="75"/>
      <c r="EHJ16" s="75"/>
      <c r="EHX16" s="75"/>
      <c r="EIL16" s="75"/>
      <c r="EIZ16" s="75"/>
      <c r="EJN16" s="75"/>
      <c r="EKB16" s="75"/>
      <c r="EKP16" s="75"/>
      <c r="ELD16" s="75"/>
      <c r="ELR16" s="75"/>
      <c r="EMF16" s="75"/>
      <c r="EMT16" s="75"/>
      <c r="ENH16" s="75"/>
      <c r="ENV16" s="75"/>
      <c r="EOJ16" s="75"/>
      <c r="EOX16" s="75"/>
      <c r="EPL16" s="75"/>
      <c r="EPZ16" s="75"/>
      <c r="EQN16" s="75"/>
      <c r="ERB16" s="75"/>
      <c r="ERP16" s="75"/>
      <c r="ESD16" s="75"/>
      <c r="ESR16" s="75"/>
      <c r="ETF16" s="75"/>
      <c r="ETT16" s="75"/>
      <c r="EUH16" s="75"/>
      <c r="EUV16" s="75"/>
      <c r="EVJ16" s="75"/>
      <c r="EVX16" s="75"/>
      <c r="EWL16" s="75"/>
      <c r="EWZ16" s="75"/>
      <c r="EXN16" s="75"/>
      <c r="EYB16" s="75"/>
      <c r="EYP16" s="75"/>
      <c r="EZD16" s="75"/>
      <c r="EZR16" s="75"/>
      <c r="FAF16" s="75"/>
      <c r="FAT16" s="75"/>
      <c r="FBH16" s="75"/>
      <c r="FBV16" s="75"/>
      <c r="FCJ16" s="75"/>
      <c r="FCX16" s="75"/>
      <c r="FDL16" s="75"/>
      <c r="FDZ16" s="75"/>
      <c r="FEN16" s="75"/>
      <c r="FFB16" s="75"/>
      <c r="FFP16" s="75"/>
      <c r="FGD16" s="75"/>
      <c r="FGR16" s="75"/>
      <c r="FHF16" s="75"/>
      <c r="FHT16" s="75"/>
      <c r="FIH16" s="75"/>
      <c r="FIV16" s="75"/>
      <c r="FJJ16" s="75"/>
      <c r="FJX16" s="75"/>
      <c r="FKL16" s="75"/>
      <c r="FKZ16" s="75"/>
      <c r="FLN16" s="75"/>
      <c r="FMB16" s="75"/>
      <c r="FMP16" s="75"/>
      <c r="FND16" s="75"/>
      <c r="FNR16" s="75"/>
      <c r="FOF16" s="75"/>
      <c r="FOT16" s="75"/>
      <c r="FPH16" s="75"/>
      <c r="FPV16" s="75"/>
      <c r="FQJ16" s="75"/>
      <c r="FQX16" s="75"/>
      <c r="FRL16" s="75"/>
      <c r="FRZ16" s="75"/>
      <c r="FSN16" s="75"/>
      <c r="FTB16" s="75"/>
      <c r="FTP16" s="75"/>
      <c r="FUD16" s="75"/>
      <c r="FUR16" s="75"/>
      <c r="FVF16" s="75"/>
      <c r="FVT16" s="75"/>
      <c r="FWH16" s="75"/>
      <c r="FWV16" s="75"/>
      <c r="FXJ16" s="75"/>
      <c r="FXX16" s="75"/>
      <c r="FYL16" s="75"/>
      <c r="FYZ16" s="75"/>
      <c r="FZN16" s="75"/>
      <c r="GAB16" s="75"/>
      <c r="GAP16" s="75"/>
      <c r="GBD16" s="75"/>
      <c r="GBR16" s="75"/>
      <c r="GCF16" s="75"/>
      <c r="GCT16" s="75"/>
      <c r="GDH16" s="75"/>
      <c r="GDV16" s="75"/>
      <c r="GEJ16" s="75"/>
      <c r="GEX16" s="75"/>
      <c r="GFL16" s="75"/>
      <c r="GFZ16" s="75"/>
      <c r="GGN16" s="75"/>
      <c r="GHB16" s="75"/>
      <c r="GHP16" s="75"/>
      <c r="GID16" s="75"/>
      <c r="GIR16" s="75"/>
      <c r="GJF16" s="75"/>
      <c r="GJT16" s="75"/>
      <c r="GKH16" s="75"/>
      <c r="GKV16" s="75"/>
      <c r="GLJ16" s="75"/>
      <c r="GLX16" s="75"/>
      <c r="GML16" s="75"/>
      <c r="GMZ16" s="75"/>
      <c r="GNN16" s="75"/>
      <c r="GOB16" s="75"/>
      <c r="GOP16" s="75"/>
      <c r="GPD16" s="75"/>
      <c r="GPR16" s="75"/>
      <c r="GQF16" s="75"/>
      <c r="GQT16" s="75"/>
      <c r="GRH16" s="75"/>
      <c r="GRV16" s="75"/>
      <c r="GSJ16" s="75"/>
      <c r="GSX16" s="75"/>
      <c r="GTL16" s="75"/>
      <c r="GTZ16" s="75"/>
      <c r="GUN16" s="75"/>
      <c r="GVB16" s="75"/>
      <c r="GVP16" s="75"/>
      <c r="GWD16" s="75"/>
      <c r="GWR16" s="75"/>
      <c r="GXF16" s="75"/>
      <c r="GXT16" s="75"/>
      <c r="GYH16" s="75"/>
      <c r="GYV16" s="75"/>
      <c r="GZJ16" s="75"/>
      <c r="GZX16" s="75"/>
      <c r="HAL16" s="75"/>
      <c r="HAZ16" s="75"/>
      <c r="HBN16" s="75"/>
      <c r="HCB16" s="75"/>
      <c r="HCP16" s="75"/>
      <c r="HDD16" s="75"/>
      <c r="HDR16" s="75"/>
      <c r="HEF16" s="75"/>
      <c r="HET16" s="75"/>
      <c r="HFH16" s="75"/>
      <c r="HFV16" s="75"/>
      <c r="HGJ16" s="75"/>
      <c r="HGX16" s="75"/>
      <c r="HHL16" s="75"/>
      <c r="HHZ16" s="75"/>
      <c r="HIN16" s="75"/>
      <c r="HJB16" s="75"/>
      <c r="HJP16" s="75"/>
      <c r="HKD16" s="75"/>
      <c r="HKR16" s="75"/>
      <c r="HLF16" s="75"/>
      <c r="HLT16" s="75"/>
      <c r="HMH16" s="75"/>
      <c r="HMV16" s="75"/>
      <c r="HNJ16" s="75"/>
      <c r="HNX16" s="75"/>
      <c r="HOL16" s="75"/>
      <c r="HOZ16" s="75"/>
      <c r="HPN16" s="75"/>
      <c r="HQB16" s="75"/>
      <c r="HQP16" s="75"/>
      <c r="HRD16" s="75"/>
      <c r="HRR16" s="75"/>
      <c r="HSF16" s="75"/>
      <c r="HST16" s="75"/>
      <c r="HTH16" s="75"/>
      <c r="HTV16" s="75"/>
      <c r="HUJ16" s="75"/>
      <c r="HUX16" s="75"/>
      <c r="HVL16" s="75"/>
      <c r="HVZ16" s="75"/>
      <c r="HWN16" s="75"/>
      <c r="HXB16" s="75"/>
      <c r="HXP16" s="75"/>
      <c r="HYD16" s="75"/>
      <c r="HYR16" s="75"/>
      <c r="HZF16" s="75"/>
      <c r="HZT16" s="75"/>
      <c r="IAH16" s="75"/>
      <c r="IAV16" s="75"/>
      <c r="IBJ16" s="75"/>
      <c r="IBX16" s="75"/>
      <c r="ICL16" s="75"/>
      <c r="ICZ16" s="75"/>
      <c r="IDN16" s="75"/>
      <c r="IEB16" s="75"/>
      <c r="IEP16" s="75"/>
      <c r="IFD16" s="75"/>
      <c r="IFR16" s="75"/>
      <c r="IGF16" s="75"/>
      <c r="IGT16" s="75"/>
      <c r="IHH16" s="75"/>
      <c r="IHV16" s="75"/>
      <c r="IIJ16" s="75"/>
      <c r="IIX16" s="75"/>
      <c r="IJL16" s="75"/>
      <c r="IJZ16" s="75"/>
      <c r="IKN16" s="75"/>
      <c r="ILB16" s="75"/>
      <c r="ILP16" s="75"/>
      <c r="IMD16" s="75"/>
      <c r="IMR16" s="75"/>
      <c r="INF16" s="75"/>
      <c r="INT16" s="75"/>
      <c r="IOH16" s="75"/>
      <c r="IOV16" s="75"/>
      <c r="IPJ16" s="75"/>
      <c r="IPX16" s="75"/>
      <c r="IQL16" s="75"/>
      <c r="IQZ16" s="75"/>
      <c r="IRN16" s="75"/>
      <c r="ISB16" s="75"/>
      <c r="ISP16" s="75"/>
      <c r="ITD16" s="75"/>
      <c r="ITR16" s="75"/>
      <c r="IUF16" s="75"/>
      <c r="IUT16" s="75"/>
      <c r="IVH16" s="75"/>
      <c r="IVV16" s="75"/>
      <c r="IWJ16" s="75"/>
      <c r="IWX16" s="75"/>
      <c r="IXL16" s="75"/>
      <c r="IXZ16" s="75"/>
      <c r="IYN16" s="75"/>
      <c r="IZB16" s="75"/>
      <c r="IZP16" s="75"/>
      <c r="JAD16" s="75"/>
      <c r="JAR16" s="75"/>
      <c r="JBF16" s="75"/>
      <c r="JBT16" s="75"/>
      <c r="JCH16" s="75"/>
      <c r="JCV16" s="75"/>
      <c r="JDJ16" s="75"/>
      <c r="JDX16" s="75"/>
      <c r="JEL16" s="75"/>
      <c r="JEZ16" s="75"/>
      <c r="JFN16" s="75"/>
      <c r="JGB16" s="75"/>
      <c r="JGP16" s="75"/>
      <c r="JHD16" s="75"/>
      <c r="JHR16" s="75"/>
      <c r="JIF16" s="75"/>
      <c r="JIT16" s="75"/>
      <c r="JJH16" s="75"/>
      <c r="JJV16" s="75"/>
      <c r="JKJ16" s="75"/>
      <c r="JKX16" s="75"/>
      <c r="JLL16" s="75"/>
      <c r="JLZ16" s="75"/>
      <c r="JMN16" s="75"/>
      <c r="JNB16" s="75"/>
      <c r="JNP16" s="75"/>
      <c r="JOD16" s="75"/>
      <c r="JOR16" s="75"/>
      <c r="JPF16" s="75"/>
      <c r="JPT16" s="75"/>
      <c r="JQH16" s="75"/>
      <c r="JQV16" s="75"/>
      <c r="JRJ16" s="75"/>
      <c r="JRX16" s="75"/>
      <c r="JSL16" s="75"/>
      <c r="JSZ16" s="75"/>
      <c r="JTN16" s="75"/>
      <c r="JUB16" s="75"/>
      <c r="JUP16" s="75"/>
      <c r="JVD16" s="75"/>
      <c r="JVR16" s="75"/>
      <c r="JWF16" s="75"/>
      <c r="JWT16" s="75"/>
      <c r="JXH16" s="75"/>
      <c r="JXV16" s="75"/>
      <c r="JYJ16" s="75"/>
      <c r="JYX16" s="75"/>
      <c r="JZL16" s="75"/>
      <c r="JZZ16" s="75"/>
      <c r="KAN16" s="75"/>
      <c r="KBB16" s="75"/>
      <c r="KBP16" s="75"/>
      <c r="KCD16" s="75"/>
      <c r="KCR16" s="75"/>
      <c r="KDF16" s="75"/>
      <c r="KDT16" s="75"/>
      <c r="KEH16" s="75"/>
      <c r="KEV16" s="75"/>
      <c r="KFJ16" s="75"/>
      <c r="KFX16" s="75"/>
      <c r="KGL16" s="75"/>
      <c r="KGZ16" s="75"/>
      <c r="KHN16" s="75"/>
      <c r="KIB16" s="75"/>
      <c r="KIP16" s="75"/>
      <c r="KJD16" s="75"/>
      <c r="KJR16" s="75"/>
      <c r="KKF16" s="75"/>
      <c r="KKT16" s="75"/>
      <c r="KLH16" s="75"/>
      <c r="KLV16" s="75"/>
      <c r="KMJ16" s="75"/>
      <c r="KMX16" s="75"/>
      <c r="KNL16" s="75"/>
      <c r="KNZ16" s="75"/>
      <c r="KON16" s="75"/>
      <c r="KPB16" s="75"/>
      <c r="KPP16" s="75"/>
      <c r="KQD16" s="75"/>
      <c r="KQR16" s="75"/>
      <c r="KRF16" s="75"/>
      <c r="KRT16" s="75"/>
      <c r="KSH16" s="75"/>
      <c r="KSV16" s="75"/>
      <c r="KTJ16" s="75"/>
      <c r="KTX16" s="75"/>
      <c r="KUL16" s="75"/>
      <c r="KUZ16" s="75"/>
      <c r="KVN16" s="75"/>
      <c r="KWB16" s="75"/>
      <c r="KWP16" s="75"/>
      <c r="KXD16" s="75"/>
      <c r="KXR16" s="75"/>
      <c r="KYF16" s="75"/>
      <c r="KYT16" s="75"/>
      <c r="KZH16" s="75"/>
      <c r="KZV16" s="75"/>
      <c r="LAJ16" s="75"/>
      <c r="LAX16" s="75"/>
      <c r="LBL16" s="75"/>
      <c r="LBZ16" s="75"/>
      <c r="LCN16" s="75"/>
      <c r="LDB16" s="75"/>
      <c r="LDP16" s="75"/>
      <c r="LED16" s="75"/>
      <c r="LER16" s="75"/>
      <c r="LFF16" s="75"/>
      <c r="LFT16" s="75"/>
      <c r="LGH16" s="75"/>
      <c r="LGV16" s="75"/>
      <c r="LHJ16" s="75"/>
      <c r="LHX16" s="75"/>
      <c r="LIL16" s="75"/>
      <c r="LIZ16" s="75"/>
      <c r="LJN16" s="75"/>
      <c r="LKB16" s="75"/>
      <c r="LKP16" s="75"/>
      <c r="LLD16" s="75"/>
      <c r="LLR16" s="75"/>
      <c r="LMF16" s="75"/>
      <c r="LMT16" s="75"/>
      <c r="LNH16" s="75"/>
      <c r="LNV16" s="75"/>
      <c r="LOJ16" s="75"/>
      <c r="LOX16" s="75"/>
      <c r="LPL16" s="75"/>
      <c r="LPZ16" s="75"/>
      <c r="LQN16" s="75"/>
      <c r="LRB16" s="75"/>
      <c r="LRP16" s="75"/>
      <c r="LSD16" s="75"/>
      <c r="LSR16" s="75"/>
      <c r="LTF16" s="75"/>
      <c r="LTT16" s="75"/>
      <c r="LUH16" s="75"/>
      <c r="LUV16" s="75"/>
      <c r="LVJ16" s="75"/>
      <c r="LVX16" s="75"/>
      <c r="LWL16" s="75"/>
      <c r="LWZ16" s="75"/>
      <c r="LXN16" s="75"/>
      <c r="LYB16" s="75"/>
      <c r="LYP16" s="75"/>
      <c r="LZD16" s="75"/>
      <c r="LZR16" s="75"/>
      <c r="MAF16" s="75"/>
      <c r="MAT16" s="75"/>
      <c r="MBH16" s="75"/>
      <c r="MBV16" s="75"/>
      <c r="MCJ16" s="75"/>
      <c r="MCX16" s="75"/>
      <c r="MDL16" s="75"/>
      <c r="MDZ16" s="75"/>
      <c r="MEN16" s="75"/>
      <c r="MFB16" s="75"/>
      <c r="MFP16" s="75"/>
      <c r="MGD16" s="75"/>
      <c r="MGR16" s="75"/>
      <c r="MHF16" s="75"/>
      <c r="MHT16" s="75"/>
      <c r="MIH16" s="75"/>
      <c r="MIV16" s="75"/>
      <c r="MJJ16" s="75"/>
      <c r="MJX16" s="75"/>
      <c r="MKL16" s="75"/>
      <c r="MKZ16" s="75"/>
      <c r="MLN16" s="75"/>
      <c r="MMB16" s="75"/>
      <c r="MMP16" s="75"/>
      <c r="MND16" s="75"/>
      <c r="MNR16" s="75"/>
      <c r="MOF16" s="75"/>
      <c r="MOT16" s="75"/>
      <c r="MPH16" s="75"/>
      <c r="MPV16" s="75"/>
      <c r="MQJ16" s="75"/>
      <c r="MQX16" s="75"/>
      <c r="MRL16" s="75"/>
      <c r="MRZ16" s="75"/>
      <c r="MSN16" s="75"/>
      <c r="MTB16" s="75"/>
      <c r="MTP16" s="75"/>
      <c r="MUD16" s="75"/>
      <c r="MUR16" s="75"/>
      <c r="MVF16" s="75"/>
      <c r="MVT16" s="75"/>
      <c r="MWH16" s="75"/>
      <c r="MWV16" s="75"/>
      <c r="MXJ16" s="75"/>
      <c r="MXX16" s="75"/>
      <c r="MYL16" s="75"/>
      <c r="MYZ16" s="75"/>
      <c r="MZN16" s="75"/>
      <c r="NAB16" s="75"/>
      <c r="NAP16" s="75"/>
      <c r="NBD16" s="75"/>
      <c r="NBR16" s="75"/>
      <c r="NCF16" s="75"/>
      <c r="NCT16" s="75"/>
      <c r="NDH16" s="75"/>
      <c r="NDV16" s="75"/>
      <c r="NEJ16" s="75"/>
      <c r="NEX16" s="75"/>
      <c r="NFL16" s="75"/>
      <c r="NFZ16" s="75"/>
      <c r="NGN16" s="75"/>
      <c r="NHB16" s="75"/>
      <c r="NHP16" s="75"/>
      <c r="NID16" s="75"/>
      <c r="NIR16" s="75"/>
      <c r="NJF16" s="75"/>
      <c r="NJT16" s="75"/>
      <c r="NKH16" s="75"/>
      <c r="NKV16" s="75"/>
      <c r="NLJ16" s="75"/>
      <c r="NLX16" s="75"/>
      <c r="NML16" s="75"/>
      <c r="NMZ16" s="75"/>
      <c r="NNN16" s="75"/>
      <c r="NOB16" s="75"/>
      <c r="NOP16" s="75"/>
      <c r="NPD16" s="75"/>
      <c r="NPR16" s="75"/>
      <c r="NQF16" s="75"/>
      <c r="NQT16" s="75"/>
      <c r="NRH16" s="75"/>
      <c r="NRV16" s="75"/>
      <c r="NSJ16" s="75"/>
      <c r="NSX16" s="75"/>
      <c r="NTL16" s="75"/>
      <c r="NTZ16" s="75"/>
      <c r="NUN16" s="75"/>
      <c r="NVB16" s="75"/>
      <c r="NVP16" s="75"/>
      <c r="NWD16" s="75"/>
      <c r="NWR16" s="75"/>
      <c r="NXF16" s="75"/>
      <c r="NXT16" s="75"/>
      <c r="NYH16" s="75"/>
      <c r="NYV16" s="75"/>
      <c r="NZJ16" s="75"/>
      <c r="NZX16" s="75"/>
      <c r="OAL16" s="75"/>
      <c r="OAZ16" s="75"/>
      <c r="OBN16" s="75"/>
      <c r="OCB16" s="75"/>
      <c r="OCP16" s="75"/>
      <c r="ODD16" s="75"/>
      <c r="ODR16" s="75"/>
      <c r="OEF16" s="75"/>
      <c r="OET16" s="75"/>
      <c r="OFH16" s="75"/>
      <c r="OFV16" s="75"/>
      <c r="OGJ16" s="75"/>
      <c r="OGX16" s="75"/>
      <c r="OHL16" s="75"/>
      <c r="OHZ16" s="75"/>
      <c r="OIN16" s="75"/>
      <c r="OJB16" s="75"/>
      <c r="OJP16" s="75"/>
      <c r="OKD16" s="75"/>
      <c r="OKR16" s="75"/>
      <c r="OLF16" s="75"/>
      <c r="OLT16" s="75"/>
      <c r="OMH16" s="75"/>
      <c r="OMV16" s="75"/>
      <c r="ONJ16" s="75"/>
      <c r="ONX16" s="75"/>
      <c r="OOL16" s="75"/>
      <c r="OOZ16" s="75"/>
      <c r="OPN16" s="75"/>
      <c r="OQB16" s="75"/>
      <c r="OQP16" s="75"/>
      <c r="ORD16" s="75"/>
      <c r="ORR16" s="75"/>
      <c r="OSF16" s="75"/>
      <c r="OST16" s="75"/>
      <c r="OTH16" s="75"/>
      <c r="OTV16" s="75"/>
      <c r="OUJ16" s="75"/>
      <c r="OUX16" s="75"/>
      <c r="OVL16" s="75"/>
      <c r="OVZ16" s="75"/>
      <c r="OWN16" s="75"/>
      <c r="OXB16" s="75"/>
      <c r="OXP16" s="75"/>
      <c r="OYD16" s="75"/>
      <c r="OYR16" s="75"/>
      <c r="OZF16" s="75"/>
      <c r="OZT16" s="75"/>
      <c r="PAH16" s="75"/>
      <c r="PAV16" s="75"/>
      <c r="PBJ16" s="75"/>
      <c r="PBX16" s="75"/>
      <c r="PCL16" s="75"/>
      <c r="PCZ16" s="75"/>
      <c r="PDN16" s="75"/>
      <c r="PEB16" s="75"/>
      <c r="PEP16" s="75"/>
      <c r="PFD16" s="75"/>
      <c r="PFR16" s="75"/>
      <c r="PGF16" s="75"/>
      <c r="PGT16" s="75"/>
      <c r="PHH16" s="75"/>
      <c r="PHV16" s="75"/>
      <c r="PIJ16" s="75"/>
      <c r="PIX16" s="75"/>
      <c r="PJL16" s="75"/>
      <c r="PJZ16" s="75"/>
      <c r="PKN16" s="75"/>
      <c r="PLB16" s="75"/>
      <c r="PLP16" s="75"/>
      <c r="PMD16" s="75"/>
      <c r="PMR16" s="75"/>
      <c r="PNF16" s="75"/>
      <c r="PNT16" s="75"/>
      <c r="POH16" s="75"/>
      <c r="POV16" s="75"/>
      <c r="PPJ16" s="75"/>
      <c r="PPX16" s="75"/>
      <c r="PQL16" s="75"/>
      <c r="PQZ16" s="75"/>
      <c r="PRN16" s="75"/>
      <c r="PSB16" s="75"/>
      <c r="PSP16" s="75"/>
      <c r="PTD16" s="75"/>
      <c r="PTR16" s="75"/>
      <c r="PUF16" s="75"/>
      <c r="PUT16" s="75"/>
      <c r="PVH16" s="75"/>
      <c r="PVV16" s="75"/>
      <c r="PWJ16" s="75"/>
      <c r="PWX16" s="75"/>
      <c r="PXL16" s="75"/>
      <c r="PXZ16" s="75"/>
      <c r="PYN16" s="75"/>
      <c r="PZB16" s="75"/>
      <c r="PZP16" s="75"/>
      <c r="QAD16" s="75"/>
      <c r="QAR16" s="75"/>
      <c r="QBF16" s="75"/>
      <c r="QBT16" s="75"/>
      <c r="QCH16" s="75"/>
      <c r="QCV16" s="75"/>
      <c r="QDJ16" s="75"/>
      <c r="QDX16" s="75"/>
      <c r="QEL16" s="75"/>
      <c r="QEZ16" s="75"/>
      <c r="QFN16" s="75"/>
      <c r="QGB16" s="75"/>
      <c r="QGP16" s="75"/>
      <c r="QHD16" s="75"/>
      <c r="QHR16" s="75"/>
      <c r="QIF16" s="75"/>
      <c r="QIT16" s="75"/>
      <c r="QJH16" s="75"/>
      <c r="QJV16" s="75"/>
      <c r="QKJ16" s="75"/>
      <c r="QKX16" s="75"/>
      <c r="QLL16" s="75"/>
      <c r="QLZ16" s="75"/>
      <c r="QMN16" s="75"/>
      <c r="QNB16" s="75"/>
      <c r="QNP16" s="75"/>
      <c r="QOD16" s="75"/>
      <c r="QOR16" s="75"/>
      <c r="QPF16" s="75"/>
      <c r="QPT16" s="75"/>
      <c r="QQH16" s="75"/>
      <c r="QQV16" s="75"/>
      <c r="QRJ16" s="75"/>
      <c r="QRX16" s="75"/>
      <c r="QSL16" s="75"/>
      <c r="QSZ16" s="75"/>
      <c r="QTN16" s="75"/>
      <c r="QUB16" s="75"/>
      <c r="QUP16" s="75"/>
      <c r="QVD16" s="75"/>
      <c r="QVR16" s="75"/>
      <c r="QWF16" s="75"/>
      <c r="QWT16" s="75"/>
      <c r="QXH16" s="75"/>
      <c r="QXV16" s="75"/>
      <c r="QYJ16" s="75"/>
      <c r="QYX16" s="75"/>
      <c r="QZL16" s="75"/>
      <c r="QZZ16" s="75"/>
      <c r="RAN16" s="75"/>
      <c r="RBB16" s="75"/>
      <c r="RBP16" s="75"/>
      <c r="RCD16" s="75"/>
      <c r="RCR16" s="75"/>
      <c r="RDF16" s="75"/>
      <c r="RDT16" s="75"/>
      <c r="REH16" s="75"/>
      <c r="REV16" s="75"/>
      <c r="RFJ16" s="75"/>
      <c r="RFX16" s="75"/>
      <c r="RGL16" s="75"/>
      <c r="RGZ16" s="75"/>
      <c r="RHN16" s="75"/>
      <c r="RIB16" s="75"/>
      <c r="RIP16" s="75"/>
      <c r="RJD16" s="75"/>
      <c r="RJR16" s="75"/>
      <c r="RKF16" s="75"/>
      <c r="RKT16" s="75"/>
      <c r="RLH16" s="75"/>
      <c r="RLV16" s="75"/>
      <c r="RMJ16" s="75"/>
      <c r="RMX16" s="75"/>
      <c r="RNL16" s="75"/>
      <c r="RNZ16" s="75"/>
      <c r="RON16" s="75"/>
      <c r="RPB16" s="75"/>
      <c r="RPP16" s="75"/>
      <c r="RQD16" s="75"/>
      <c r="RQR16" s="75"/>
      <c r="RRF16" s="75"/>
      <c r="RRT16" s="75"/>
      <c r="RSH16" s="75"/>
      <c r="RSV16" s="75"/>
      <c r="RTJ16" s="75"/>
      <c r="RTX16" s="75"/>
      <c r="RUL16" s="75"/>
      <c r="RUZ16" s="75"/>
      <c r="RVN16" s="75"/>
      <c r="RWB16" s="75"/>
      <c r="RWP16" s="75"/>
      <c r="RXD16" s="75"/>
      <c r="RXR16" s="75"/>
      <c r="RYF16" s="75"/>
      <c r="RYT16" s="75"/>
      <c r="RZH16" s="75"/>
      <c r="RZV16" s="75"/>
      <c r="SAJ16" s="75"/>
      <c r="SAX16" s="75"/>
      <c r="SBL16" s="75"/>
      <c r="SBZ16" s="75"/>
      <c r="SCN16" s="75"/>
      <c r="SDB16" s="75"/>
      <c r="SDP16" s="75"/>
      <c r="SED16" s="75"/>
      <c r="SER16" s="75"/>
      <c r="SFF16" s="75"/>
      <c r="SFT16" s="75"/>
      <c r="SGH16" s="75"/>
      <c r="SGV16" s="75"/>
      <c r="SHJ16" s="75"/>
      <c r="SHX16" s="75"/>
      <c r="SIL16" s="75"/>
      <c r="SIZ16" s="75"/>
      <c r="SJN16" s="75"/>
      <c r="SKB16" s="75"/>
      <c r="SKP16" s="75"/>
      <c r="SLD16" s="75"/>
      <c r="SLR16" s="75"/>
      <c r="SMF16" s="75"/>
      <c r="SMT16" s="75"/>
      <c r="SNH16" s="75"/>
      <c r="SNV16" s="75"/>
      <c r="SOJ16" s="75"/>
      <c r="SOX16" s="75"/>
      <c r="SPL16" s="75"/>
      <c r="SPZ16" s="75"/>
      <c r="SQN16" s="75"/>
      <c r="SRB16" s="75"/>
      <c r="SRP16" s="75"/>
      <c r="SSD16" s="75"/>
      <c r="SSR16" s="75"/>
      <c r="STF16" s="75"/>
      <c r="STT16" s="75"/>
      <c r="SUH16" s="75"/>
      <c r="SUV16" s="75"/>
      <c r="SVJ16" s="75"/>
      <c r="SVX16" s="75"/>
      <c r="SWL16" s="75"/>
      <c r="SWZ16" s="75"/>
      <c r="SXN16" s="75"/>
      <c r="SYB16" s="75"/>
      <c r="SYP16" s="75"/>
      <c r="SZD16" s="75"/>
      <c r="SZR16" s="75"/>
      <c r="TAF16" s="75"/>
      <c r="TAT16" s="75"/>
      <c r="TBH16" s="75"/>
      <c r="TBV16" s="75"/>
      <c r="TCJ16" s="75"/>
      <c r="TCX16" s="75"/>
      <c r="TDL16" s="75"/>
      <c r="TDZ16" s="75"/>
      <c r="TEN16" s="75"/>
      <c r="TFB16" s="75"/>
      <c r="TFP16" s="75"/>
      <c r="TGD16" s="75"/>
      <c r="TGR16" s="75"/>
      <c r="THF16" s="75"/>
      <c r="THT16" s="75"/>
      <c r="TIH16" s="75"/>
      <c r="TIV16" s="75"/>
      <c r="TJJ16" s="75"/>
      <c r="TJX16" s="75"/>
      <c r="TKL16" s="75"/>
      <c r="TKZ16" s="75"/>
      <c r="TLN16" s="75"/>
      <c r="TMB16" s="75"/>
      <c r="TMP16" s="75"/>
      <c r="TND16" s="75"/>
      <c r="TNR16" s="75"/>
      <c r="TOF16" s="75"/>
      <c r="TOT16" s="75"/>
      <c r="TPH16" s="75"/>
      <c r="TPV16" s="75"/>
      <c r="TQJ16" s="75"/>
      <c r="TQX16" s="75"/>
      <c r="TRL16" s="75"/>
      <c r="TRZ16" s="75"/>
      <c r="TSN16" s="75"/>
      <c r="TTB16" s="75"/>
      <c r="TTP16" s="75"/>
      <c r="TUD16" s="75"/>
      <c r="TUR16" s="75"/>
      <c r="TVF16" s="75"/>
      <c r="TVT16" s="75"/>
      <c r="TWH16" s="75"/>
      <c r="TWV16" s="75"/>
      <c r="TXJ16" s="75"/>
      <c r="TXX16" s="75"/>
      <c r="TYL16" s="75"/>
      <c r="TYZ16" s="75"/>
      <c r="TZN16" s="75"/>
      <c r="UAB16" s="75"/>
      <c r="UAP16" s="75"/>
      <c r="UBD16" s="75"/>
      <c r="UBR16" s="75"/>
      <c r="UCF16" s="75"/>
      <c r="UCT16" s="75"/>
      <c r="UDH16" s="75"/>
      <c r="UDV16" s="75"/>
      <c r="UEJ16" s="75"/>
      <c r="UEX16" s="75"/>
      <c r="UFL16" s="75"/>
      <c r="UFZ16" s="75"/>
      <c r="UGN16" s="75"/>
      <c r="UHB16" s="75"/>
      <c r="UHP16" s="75"/>
      <c r="UID16" s="75"/>
      <c r="UIR16" s="75"/>
      <c r="UJF16" s="75"/>
      <c r="UJT16" s="75"/>
      <c r="UKH16" s="75"/>
      <c r="UKV16" s="75"/>
      <c r="ULJ16" s="75"/>
      <c r="ULX16" s="75"/>
      <c r="UML16" s="75"/>
      <c r="UMZ16" s="75"/>
      <c r="UNN16" s="75"/>
      <c r="UOB16" s="75"/>
      <c r="UOP16" s="75"/>
      <c r="UPD16" s="75"/>
      <c r="UPR16" s="75"/>
      <c r="UQF16" s="75"/>
      <c r="UQT16" s="75"/>
      <c r="URH16" s="75"/>
      <c r="URV16" s="75"/>
      <c r="USJ16" s="75"/>
      <c r="USX16" s="75"/>
      <c r="UTL16" s="75"/>
      <c r="UTZ16" s="75"/>
      <c r="UUN16" s="75"/>
      <c r="UVB16" s="75"/>
      <c r="UVP16" s="75"/>
      <c r="UWD16" s="75"/>
      <c r="UWR16" s="75"/>
      <c r="UXF16" s="75"/>
      <c r="UXT16" s="75"/>
      <c r="UYH16" s="75"/>
      <c r="UYV16" s="75"/>
      <c r="UZJ16" s="75"/>
      <c r="UZX16" s="75"/>
      <c r="VAL16" s="75"/>
      <c r="VAZ16" s="75"/>
      <c r="VBN16" s="75"/>
      <c r="VCB16" s="75"/>
      <c r="VCP16" s="75"/>
      <c r="VDD16" s="75"/>
      <c r="VDR16" s="75"/>
      <c r="VEF16" s="75"/>
      <c r="VET16" s="75"/>
      <c r="VFH16" s="75"/>
      <c r="VFV16" s="75"/>
      <c r="VGJ16" s="75"/>
      <c r="VGX16" s="75"/>
      <c r="VHL16" s="75"/>
      <c r="VHZ16" s="75"/>
      <c r="VIN16" s="75"/>
      <c r="VJB16" s="75"/>
      <c r="VJP16" s="75"/>
      <c r="VKD16" s="75"/>
      <c r="VKR16" s="75"/>
      <c r="VLF16" s="75"/>
      <c r="VLT16" s="75"/>
      <c r="VMH16" s="75"/>
      <c r="VMV16" s="75"/>
      <c r="VNJ16" s="75"/>
      <c r="VNX16" s="75"/>
      <c r="VOL16" s="75"/>
      <c r="VOZ16" s="75"/>
      <c r="VPN16" s="75"/>
      <c r="VQB16" s="75"/>
      <c r="VQP16" s="75"/>
      <c r="VRD16" s="75"/>
      <c r="VRR16" s="75"/>
      <c r="VSF16" s="75"/>
      <c r="VST16" s="75"/>
      <c r="VTH16" s="75"/>
      <c r="VTV16" s="75"/>
      <c r="VUJ16" s="75"/>
      <c r="VUX16" s="75"/>
      <c r="VVL16" s="75"/>
      <c r="VVZ16" s="75"/>
      <c r="VWN16" s="75"/>
      <c r="VXB16" s="75"/>
      <c r="VXP16" s="75"/>
      <c r="VYD16" s="75"/>
      <c r="VYR16" s="75"/>
      <c r="VZF16" s="75"/>
      <c r="VZT16" s="75"/>
      <c r="WAH16" s="75"/>
      <c r="WAV16" s="75"/>
      <c r="WBJ16" s="75"/>
      <c r="WBX16" s="75"/>
      <c r="WCL16" s="75"/>
      <c r="WCZ16" s="75"/>
      <c r="WDN16" s="75"/>
      <c r="WEB16" s="75"/>
      <c r="WEP16" s="75"/>
      <c r="WFD16" s="75"/>
      <c r="WFR16" s="75"/>
      <c r="WGF16" s="75"/>
      <c r="WGT16" s="75"/>
      <c r="WHH16" s="75"/>
      <c r="WHV16" s="75"/>
      <c r="WIJ16" s="75"/>
      <c r="WIX16" s="75"/>
      <c r="WJL16" s="75"/>
      <c r="WJZ16" s="75"/>
      <c r="WKN16" s="75"/>
      <c r="WLB16" s="75"/>
      <c r="WLP16" s="75"/>
      <c r="WMD16" s="75"/>
      <c r="WMR16" s="75"/>
      <c r="WNF16" s="75"/>
      <c r="WNT16" s="75"/>
      <c r="WOH16" s="75"/>
      <c r="WOV16" s="75"/>
      <c r="WPJ16" s="75"/>
      <c r="WPX16" s="75"/>
      <c r="WQL16" s="75"/>
      <c r="WQZ16" s="75"/>
      <c r="WRN16" s="75"/>
      <c r="WSB16" s="75"/>
      <c r="WSP16" s="75"/>
      <c r="WTD16" s="75"/>
      <c r="WTR16" s="75"/>
      <c r="WUF16" s="75"/>
      <c r="WUT16" s="75"/>
      <c r="WVH16" s="75"/>
      <c r="WVV16" s="75"/>
      <c r="WWJ16" s="75"/>
      <c r="WWX16" s="75"/>
      <c r="WXL16" s="75"/>
      <c r="WXZ16" s="75"/>
      <c r="WYN16" s="75"/>
      <c r="WZB16" s="75"/>
      <c r="WZP16" s="75"/>
      <c r="XAD16" s="75"/>
      <c r="XAR16" s="75"/>
      <c r="XBF16" s="75"/>
      <c r="XBT16" s="75"/>
      <c r="XCH16" s="75"/>
      <c r="XCV16" s="75"/>
      <c r="XDJ16" s="75"/>
      <c r="XDX16" s="75"/>
      <c r="XEL16" s="75"/>
      <c r="XEZ16" s="75"/>
    </row>
    <row r="17" spans="1:57" ht="12" thickBot="1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</row>
    <row r="18" spans="1:57" x14ac:dyDescent="0.2">
      <c r="A18" s="40" t="s">
        <v>129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</row>
    <row r="19" spans="1:57" ht="12" thickBot="1" x14ac:dyDescent="0.25">
      <c r="A19" s="48"/>
      <c r="B19" s="48" t="e">
        <f t="shared" ref="B19:AO19" si="15">B4</f>
        <v>#REF!</v>
      </c>
      <c r="C19" s="48" t="e">
        <f t="shared" si="15"/>
        <v>#REF!</v>
      </c>
      <c r="D19" s="48" t="str">
        <f t="shared" si="15"/>
        <v xml:space="preserve">97/98 </v>
      </c>
      <c r="E19" s="48" t="str">
        <f t="shared" si="15"/>
        <v xml:space="preserve">98/99 </v>
      </c>
      <c r="F19" s="48" t="str">
        <f t="shared" si="15"/>
        <v xml:space="preserve">99/00 </v>
      </c>
      <c r="G19" s="48" t="str">
        <f t="shared" si="15"/>
        <v xml:space="preserve">00/01 </v>
      </c>
      <c r="H19" s="48" t="str">
        <f t="shared" si="15"/>
        <v xml:space="preserve">01/02 </v>
      </c>
      <c r="I19" s="48" t="str">
        <f t="shared" si="15"/>
        <v xml:space="preserve">02/03 </v>
      </c>
      <c r="J19" s="48" t="str">
        <f t="shared" si="15"/>
        <v xml:space="preserve">03/04 </v>
      </c>
      <c r="K19" s="48" t="str">
        <f t="shared" si="15"/>
        <v xml:space="preserve">04/05 </v>
      </c>
      <c r="L19" s="48" t="str">
        <f t="shared" si="15"/>
        <v xml:space="preserve">05/06 </v>
      </c>
      <c r="M19" s="48" t="str">
        <f t="shared" si="15"/>
        <v xml:space="preserve">06/07 </v>
      </c>
      <c r="N19" s="48" t="str">
        <f t="shared" si="15"/>
        <v xml:space="preserve">07/08 </v>
      </c>
      <c r="O19" s="48" t="str">
        <f t="shared" si="15"/>
        <v xml:space="preserve">08/09 </v>
      </c>
      <c r="P19" s="48" t="str">
        <f t="shared" si="15"/>
        <v xml:space="preserve">09/10 </v>
      </c>
      <c r="Q19" s="48" t="str">
        <f t="shared" si="15"/>
        <v xml:space="preserve">10/11 </v>
      </c>
      <c r="R19" s="48" t="str">
        <f t="shared" si="15"/>
        <v xml:space="preserve">11/12 </v>
      </c>
      <c r="S19" s="48" t="str">
        <f t="shared" si="15"/>
        <v xml:space="preserve">12/13 </v>
      </c>
      <c r="T19" s="48" t="str">
        <f t="shared" si="15"/>
        <v xml:space="preserve">13/14 </v>
      </c>
      <c r="U19" s="48" t="str">
        <f t="shared" si="15"/>
        <v xml:space="preserve">14/15 </v>
      </c>
      <c r="V19" s="48" t="str">
        <f t="shared" si="15"/>
        <v xml:space="preserve">15/16 </v>
      </c>
      <c r="W19" s="48" t="str">
        <f t="shared" si="15"/>
        <v xml:space="preserve">16/17 </v>
      </c>
      <c r="X19" s="48" t="str">
        <f t="shared" si="15"/>
        <v xml:space="preserve">17/18 </v>
      </c>
      <c r="Y19" s="48">
        <f t="shared" si="15"/>
        <v>2018</v>
      </c>
      <c r="Z19" s="48">
        <f t="shared" si="15"/>
        <v>2019</v>
      </c>
      <c r="AA19" s="48">
        <f t="shared" si="15"/>
        <v>2020</v>
      </c>
      <c r="AB19" s="48">
        <f t="shared" si="15"/>
        <v>2021</v>
      </c>
      <c r="AC19" s="48">
        <f t="shared" si="15"/>
        <v>2022</v>
      </c>
      <c r="AD19" s="48">
        <f t="shared" si="15"/>
        <v>2023</v>
      </c>
      <c r="AE19" s="48">
        <f t="shared" si="15"/>
        <v>2024</v>
      </c>
      <c r="AF19" s="48">
        <f t="shared" si="15"/>
        <v>2025</v>
      </c>
      <c r="AG19" s="48">
        <f t="shared" si="15"/>
        <v>2026</v>
      </c>
      <c r="AH19" s="48">
        <f t="shared" si="15"/>
        <v>2027</v>
      </c>
      <c r="AI19" s="48">
        <f t="shared" si="15"/>
        <v>2028</v>
      </c>
      <c r="AJ19" s="48">
        <f t="shared" si="15"/>
        <v>2029</v>
      </c>
      <c r="AK19" s="48">
        <f t="shared" si="15"/>
        <v>2030</v>
      </c>
      <c r="AL19" s="48">
        <f t="shared" si="15"/>
        <v>2031</v>
      </c>
      <c r="AM19" s="48">
        <f t="shared" si="15"/>
        <v>2032</v>
      </c>
      <c r="AN19" s="48">
        <f t="shared" si="15"/>
        <v>2033</v>
      </c>
      <c r="AO19" s="48">
        <f t="shared" si="15"/>
        <v>2034</v>
      </c>
      <c r="AP19" s="48">
        <f>AP4</f>
        <v>2035</v>
      </c>
      <c r="AQ19" s="48">
        <f t="shared" ref="AQ19:BD19" si="16">AQ4</f>
        <v>2036</v>
      </c>
      <c r="AR19" s="48">
        <f t="shared" si="16"/>
        <v>2037</v>
      </c>
      <c r="AS19" s="48">
        <f t="shared" si="16"/>
        <v>2038</v>
      </c>
      <c r="AT19" s="48">
        <f t="shared" si="16"/>
        <v>2039</v>
      </c>
      <c r="AU19" s="48">
        <f t="shared" si="16"/>
        <v>2040</v>
      </c>
      <c r="AV19" s="48">
        <f t="shared" si="16"/>
        <v>2041</v>
      </c>
      <c r="AW19" s="48">
        <f t="shared" si="16"/>
        <v>2042</v>
      </c>
      <c r="AX19" s="48">
        <f t="shared" si="16"/>
        <v>2043</v>
      </c>
      <c r="AY19" s="48">
        <f t="shared" si="16"/>
        <v>2044</v>
      </c>
      <c r="AZ19" s="48">
        <f t="shared" si="16"/>
        <v>2045</v>
      </c>
      <c r="BA19" s="48">
        <f t="shared" si="16"/>
        <v>2046</v>
      </c>
      <c r="BB19" s="48">
        <f t="shared" si="16"/>
        <v>2047</v>
      </c>
      <c r="BC19" s="48">
        <f t="shared" si="16"/>
        <v>2048</v>
      </c>
      <c r="BD19" s="48">
        <f t="shared" si="16"/>
        <v>2049</v>
      </c>
      <c r="BE19" s="48">
        <f>BE4</f>
        <v>2050</v>
      </c>
    </row>
    <row r="20" spans="1:57" x14ac:dyDescent="0.2">
      <c r="A20" s="49" t="str">
        <f>'[7]Inedible Tallow Complex'!A3</f>
        <v>Carryin (October 1)</v>
      </c>
      <c r="B20" s="50">
        <f>'[7]Inedible Tallow Complex'!D3</f>
        <v>287.7</v>
      </c>
      <c r="C20" s="50">
        <f>'[7]Inedible Tallow Complex'!E3</f>
        <v>162</v>
      </c>
      <c r="D20" s="50">
        <f>'[7]Inedible Tallow Complex'!F3</f>
        <v>220.2</v>
      </c>
      <c r="E20" s="50">
        <f>'[7]Inedible Tallow Complex'!G3</f>
        <v>300.8</v>
      </c>
      <c r="F20" s="50">
        <f>'[7]Inedible Tallow Complex'!H3</f>
        <v>247.3</v>
      </c>
      <c r="G20" s="50">
        <f>'[7]Inedible Tallow Complex'!I3</f>
        <v>254.4</v>
      </c>
      <c r="H20" s="50">
        <f>'[7]Inedible Tallow Complex'!J3</f>
        <v>220.9</v>
      </c>
      <c r="I20" s="50">
        <f>'[7]Inedible Tallow Complex'!K3</f>
        <v>257.39999999999998</v>
      </c>
      <c r="J20" s="50">
        <f>'[7]Inedible Tallow Complex'!L3</f>
        <v>181.666</v>
      </c>
      <c r="K20" s="50">
        <f>'[7]Inedible Tallow Complex'!M3</f>
        <v>246</v>
      </c>
      <c r="L20" s="50">
        <f>'[7]Inedible Tallow Complex'!N3</f>
        <v>205.7</v>
      </c>
      <c r="M20" s="50">
        <f>'[7]Inedible Tallow Complex'!O3</f>
        <v>206.2</v>
      </c>
      <c r="N20" s="50">
        <f>'[7]Inedible Tallow Complex'!P3</f>
        <v>242.4</v>
      </c>
      <c r="O20" s="50">
        <f>'[7]Inedible Tallow Complex'!Q3</f>
        <v>161.4</v>
      </c>
      <c r="P20" s="50">
        <f>'[7]Inedible Tallow Complex'!R3</f>
        <v>165.3</v>
      </c>
      <c r="Q20" s="50">
        <f>'[7]Inedible Tallow Complex'!S3</f>
        <v>158.654</v>
      </c>
      <c r="R20" s="50">
        <f>'[7]Inedible Tallow Complex'!T3</f>
        <v>160</v>
      </c>
      <c r="S20" s="50">
        <f>'[7]Inedible Tallow Complex'!U3</f>
        <v>150</v>
      </c>
      <c r="T20" s="50">
        <f>'[7]Inedible Tallow Complex'!V3</f>
        <v>150</v>
      </c>
      <c r="U20" s="50">
        <f>'[7]Inedible Tallow Complex'!W3</f>
        <v>150</v>
      </c>
      <c r="V20" s="50">
        <f>'[7]Inedible Tallow Complex'!X3</f>
        <v>93.731999999999999</v>
      </c>
      <c r="W20" s="50">
        <f>'[7]Inedible Tallow Complex'!Y3</f>
        <v>84.911000000000001</v>
      </c>
      <c r="X20" s="50">
        <f>'[7]Inedible Tallow Complex'!Z3</f>
        <v>88.643000000000001</v>
      </c>
      <c r="Y20" s="50">
        <f>'[7]Inedible Tallow Complex'!Z$216</f>
        <v>96.158000000000001</v>
      </c>
      <c r="Z20" s="50">
        <f>'[7]Inedible Tallow Complex'!AA$216</f>
        <v>106.214</v>
      </c>
      <c r="AA20" s="50">
        <f>'[7]Inedible Tallow Complex'!AB$216</f>
        <v>100.782</v>
      </c>
      <c r="AB20" s="50">
        <f>'[7]Inedible Tallow Complex'!AC$216</f>
        <v>90.846999999999994</v>
      </c>
      <c r="AC20" s="50">
        <f>'[7]Inedible Tallow Complex'!AD$216</f>
        <v>93</v>
      </c>
      <c r="AD20" s="50">
        <f>'[7]Inedible Tallow Complex'!AE$216</f>
        <v>119.997</v>
      </c>
      <c r="AE20" s="50">
        <f>'[7]Inedible Tallow Complex'!AF$216</f>
        <v>82.706000000000003</v>
      </c>
      <c r="AF20" s="50">
        <f>'[7]Inedible Tallow Complex'!AG$216</f>
        <v>65.438000000000002</v>
      </c>
      <c r="AG20" s="172">
        <f>'[7]Inedible Tallow Complex'!AH$216</f>
        <v>-329.94521440868618</v>
      </c>
      <c r="AH20" s="172">
        <f>'[7]Inedible Tallow Complex'!AI$216</f>
        <v>-313.24069465008961</v>
      </c>
      <c r="AI20" s="172">
        <f>'[7]Inedible Tallow Complex'!AJ$216</f>
        <v>-277.86301182072754</v>
      </c>
      <c r="AJ20" s="172">
        <f>'[7]Inedible Tallow Complex'!AK$216</f>
        <v>-246.21790608326461</v>
      </c>
      <c r="AK20" s="172">
        <f>'[7]Inedible Tallow Complex'!AL$216</f>
        <v>-192.79693479321759</v>
      </c>
      <c r="AL20" s="172">
        <f>'[7]Inedible Tallow Complex'!AM$216</f>
        <v>-130.30114726891571</v>
      </c>
      <c r="AM20" s="172">
        <f>'[7]Inedible Tallow Complex'!AN$216</f>
        <v>-78.270118791313507</v>
      </c>
      <c r="AN20" s="172">
        <f>'[7]Inedible Tallow Complex'!AO$216</f>
        <v>-15.968213469450475</v>
      </c>
      <c r="AO20" s="172">
        <f>'[7]Inedible Tallow Complex'!AP$216</f>
        <v>43.351510201649944</v>
      </c>
      <c r="AP20" s="172">
        <f>'[7]Inedible Tallow Complex'!AQ$216</f>
        <v>100.88056394276714</v>
      </c>
      <c r="AQ20" s="172">
        <f>'[7]Inedible Tallow Complex'!AR$216</f>
        <v>155.04436270786744</v>
      </c>
      <c r="AR20" s="172">
        <f>'[7]Inedible Tallow Complex'!AS$216</f>
        <v>228.48472905134122</v>
      </c>
      <c r="AS20" s="172">
        <f>'[7]Inedible Tallow Complex'!AT$216</f>
        <v>290.71737494672402</v>
      </c>
      <c r="AT20" s="172">
        <f>'[7]Inedible Tallow Complex'!AU$216</f>
        <v>351.02768531555535</v>
      </c>
      <c r="AU20" s="172">
        <f>'[7]Inedible Tallow Complex'!AV$216</f>
        <v>415.22389253402378</v>
      </c>
      <c r="AV20" s="172">
        <f>'[7]Inedible Tallow Complex'!AW$216</f>
        <v>485.98278792829637</v>
      </c>
      <c r="AW20" s="172">
        <f>'[7]Inedible Tallow Complex'!AX$216</f>
        <v>550.33420556262433</v>
      </c>
      <c r="AX20" s="172">
        <f>'[7]Inedible Tallow Complex'!AY$216</f>
        <v>620.15794094095293</v>
      </c>
      <c r="AY20" s="172">
        <f>'[7]Inedible Tallow Complex'!AZ$216</f>
        <v>684.25406677065712</v>
      </c>
      <c r="AZ20" s="172">
        <f>'[7]Inedible Tallow Complex'!BA$216</f>
        <v>754.70118545452658</v>
      </c>
      <c r="BA20" s="172">
        <f>'[7]Inedible Tallow Complex'!BB$216</f>
        <v>826.75747861904813</v>
      </c>
      <c r="BB20" s="172">
        <f>'[7]Inedible Tallow Complex'!BC$216</f>
        <v>900.05164997148563</v>
      </c>
      <c r="BC20" s="172">
        <f>'[7]Inedible Tallow Complex'!BD$216</f>
        <v>932.26112733633954</v>
      </c>
      <c r="BD20" s="172">
        <f>'[7]Inedible Tallow Complex'!BE$216</f>
        <v>1000.7058184579064</v>
      </c>
      <c r="BE20" s="172">
        <f>'[7]Inedible Tallow Complex'!BF$216</f>
        <v>1078.5315343473012</v>
      </c>
    </row>
    <row r="21" spans="1:57" x14ac:dyDescent="0.2">
      <c r="A21" s="49" t="str">
        <f>'[7]Inedible Tallow Complex'!A4</f>
        <v>Production</v>
      </c>
      <c r="B21" s="50">
        <f>'[7]Inedible Tallow Complex'!D4</f>
        <v>3652.6000000000004</v>
      </c>
      <c r="C21" s="50">
        <f>'[7]Inedible Tallow Complex'!E4</f>
        <v>3453.4000000000005</v>
      </c>
      <c r="D21" s="50">
        <f>'[7]Inedible Tallow Complex'!F4</f>
        <v>3624.5</v>
      </c>
      <c r="E21" s="50">
        <f>'[7]Inedible Tallow Complex'!G4</f>
        <v>3775.2999999999997</v>
      </c>
      <c r="F21" s="50">
        <f>'[7]Inedible Tallow Complex'!H4</f>
        <v>3731.9999999999995</v>
      </c>
      <c r="G21" s="50">
        <f>'[7]Inedible Tallow Complex'!I4</f>
        <v>3456.6000000000004</v>
      </c>
      <c r="H21" s="50">
        <f>'[7]Inedible Tallow Complex'!J4</f>
        <v>3666.9999999999995</v>
      </c>
      <c r="I21" s="50">
        <f>'[7]Inedible Tallow Complex'!K4</f>
        <v>3758</v>
      </c>
      <c r="J21" s="50">
        <f>'[7]Inedible Tallow Complex'!L4</f>
        <v>3651.8</v>
      </c>
      <c r="K21" s="50">
        <f>'[7]Inedible Tallow Complex'!M4</f>
        <v>3820.4</v>
      </c>
      <c r="L21" s="50">
        <f>'[7]Inedible Tallow Complex'!N4</f>
        <v>3874.8</v>
      </c>
      <c r="M21" s="50">
        <f>'[7]Inedible Tallow Complex'!O4</f>
        <v>3796.4</v>
      </c>
      <c r="N21" s="50">
        <f>'[7]Inedible Tallow Complex'!P4</f>
        <v>3652.9</v>
      </c>
      <c r="O21" s="50">
        <f>'[7]Inedible Tallow Complex'!Q4</f>
        <v>3408.6</v>
      </c>
      <c r="P21" s="50">
        <f>'[7]Inedible Tallow Complex'!R4</f>
        <v>3285.4419300000004</v>
      </c>
      <c r="Q21" s="50">
        <f>'[7]Inedible Tallow Complex'!S4</f>
        <v>3352.9892527189008</v>
      </c>
      <c r="R21" s="50">
        <f>'[7]Inedible Tallow Complex'!T4</f>
        <v>3382.9207759406836</v>
      </c>
      <c r="S21" s="50">
        <f>'[7]Inedible Tallow Complex'!U4</f>
        <v>3330.231457518556</v>
      </c>
      <c r="T21" s="50">
        <f>'[7]Inedible Tallow Complex'!V4</f>
        <v>3017.539785426482</v>
      </c>
      <c r="U21" s="50">
        <f>'[7]Inedible Tallow Complex'!W4</f>
        <v>2999.7547753837384</v>
      </c>
      <c r="V21" s="50">
        <f>'[7]Inedible Tallow Complex'!X4</f>
        <v>3450.6240000000003</v>
      </c>
      <c r="W21" s="50">
        <f>'[7]Inedible Tallow Complex'!Y4</f>
        <v>3663.17</v>
      </c>
      <c r="X21" s="50">
        <f>'[7]Inedible Tallow Complex'!Z4</f>
        <v>3783.3150000000001</v>
      </c>
      <c r="Y21" s="50">
        <f>SUM('[7]Inedible Tallow Complex'!Z$25:Z$33,'[7]Inedible Tallow Complex'!AA$22:AA$24)</f>
        <v>3875.1430000000005</v>
      </c>
      <c r="Z21" s="50">
        <f>SUM('[7]Inedible Tallow Complex'!AA$25:AA$33,'[7]Inedible Tallow Complex'!AB$22:AB$24)</f>
        <v>3849.07</v>
      </c>
      <c r="AA21" s="50">
        <f>SUM('[7]Inedible Tallow Complex'!AB$25:AB$33,'[7]Inedible Tallow Complex'!AC$22:AC$24)</f>
        <v>3533.9079999999999</v>
      </c>
      <c r="AB21" s="50">
        <f>SUM('[7]Inedible Tallow Complex'!AC$25:AC$33,'[7]Inedible Tallow Complex'!AD$22:AD$24)</f>
        <v>3941.5820000000003</v>
      </c>
      <c r="AC21" s="50">
        <f>SUM('[7]Inedible Tallow Complex'!AD$25:AD$33,'[7]Inedible Tallow Complex'!AE$22:AE$24)</f>
        <v>3956.1569999999997</v>
      </c>
      <c r="AD21" s="50">
        <f>SUM('[7]Inedible Tallow Complex'!AE$25:AE$33,'[7]Inedible Tallow Complex'!AF$22:AF$24)</f>
        <v>3834.4410000000003</v>
      </c>
      <c r="AE21" s="50">
        <f>SUM('[7]Inedible Tallow Complex'!AF$25:AF$33,'[7]Inedible Tallow Complex'!AG$22:AG$24)</f>
        <v>3868.1689999999994</v>
      </c>
      <c r="AF21" s="172">
        <f>SUM('[7]Inedible Tallow Complex'!AG$25:AG$33,'[7]Inedible Tallow Complex'!AH$22:AH$24)</f>
        <v>3754.4835732384167</v>
      </c>
      <c r="AG21" s="172">
        <f>SUM('[7]Inedible Tallow Complex'!AH$25:AH$33,'[7]Inedible Tallow Complex'!AI$22:AI$24)</f>
        <v>3798.322111640256</v>
      </c>
      <c r="AH21" s="172">
        <f>SUM('[7]Inedible Tallow Complex'!AI$25:AI$33,'[7]Inedible Tallow Complex'!AJ$22:AJ$24)</f>
        <v>3841.8915082494095</v>
      </c>
      <c r="AI21" s="172">
        <f>SUM('[7]Inedible Tallow Complex'!AJ$25:AJ$33,'[7]Inedible Tallow Complex'!AK$22:AK$24)</f>
        <v>3868.4763215027433</v>
      </c>
      <c r="AJ21" s="172">
        <f>SUM('[7]Inedible Tallow Complex'!AK$25:AK$33,'[7]Inedible Tallow Complex'!AL$22:AL$24)</f>
        <v>3847.9659432105886</v>
      </c>
      <c r="AK21" s="172">
        <f>SUM('[7]Inedible Tallow Complex'!AL$25:AL$33,'[7]Inedible Tallow Complex'!AM$22:AM$24)</f>
        <v>3824.6611085653972</v>
      </c>
      <c r="AL21" s="172">
        <f>SUM('[7]Inedible Tallow Complex'!AM$25:AM$33,'[7]Inedible Tallow Complex'!AN$22:AN$24)</f>
        <v>3829.3981349142646</v>
      </c>
      <c r="AM21" s="172">
        <f>SUM('[7]Inedible Tallow Complex'!AN$25:AN$33,'[7]Inedible Tallow Complex'!AO$22:AO$24)</f>
        <v>3892.3179290050648</v>
      </c>
      <c r="AN21" s="172">
        <f>SUM('[7]Inedible Tallow Complex'!AO$25:AO$33,'[7]Inedible Tallow Complex'!AP$22:AP$24)</f>
        <v>3869.8138911891929</v>
      </c>
      <c r="AO21" s="172">
        <f>SUM('[7]Inedible Tallow Complex'!AP$25:AP$33,'[7]Inedible Tallow Complex'!AQ$22:AQ$24)</f>
        <v>3845.819335520247</v>
      </c>
      <c r="AP21" s="172">
        <f>SUM('[7]Inedible Tallow Complex'!AQ$25:AQ$33,'[7]Inedible Tallow Complex'!AR$22:AR$24)</f>
        <v>3821.1744247167744</v>
      </c>
      <c r="AQ21" s="172">
        <f>SUM('[7]Inedible Tallow Complex'!AR$25:AR$33,'[7]Inedible Tallow Complex'!AS$22:AS$24)</f>
        <v>3827.6425579573161</v>
      </c>
      <c r="AR21" s="172">
        <f>SUM('[7]Inedible Tallow Complex'!AS$25:AS$33,'[7]Inedible Tallow Complex'!AT$22:AT$24)</f>
        <v>3896.828988303027</v>
      </c>
      <c r="AS21" s="172">
        <f>SUM('[7]Inedible Tallow Complex'!AT$25:AT$33,'[7]Inedible Tallow Complex'!AU$22:AU$24)</f>
        <v>3872.6810419012704</v>
      </c>
      <c r="AT21" s="172">
        <f>SUM('[7]Inedible Tallow Complex'!AU$25:AU$33,'[7]Inedible Tallow Complex'!AV$22:AV$24)</f>
        <v>3848.432022212985</v>
      </c>
      <c r="AU21" s="172">
        <f>SUM('[7]Inedible Tallow Complex'!AV$25:AV$33,'[7]Inedible Tallow Complex'!AW$22:AW$24)</f>
        <v>3824.7115953370999</v>
      </c>
      <c r="AV21" s="172">
        <f>SUM('[7]Inedible Tallow Complex'!AW$25:AW$33,'[7]Inedible Tallow Complex'!AX$22:AX$24)</f>
        <v>3801.0183688042225</v>
      </c>
      <c r="AW21" s="172">
        <f>SUM('[7]Inedible Tallow Complex'!AX$25:AX$33,'[7]Inedible Tallow Complex'!AY$22:AY$24)</f>
        <v>3778.2280604306798</v>
      </c>
      <c r="AX21" s="172">
        <f>SUM('[7]Inedible Tallow Complex'!AY$25:AY$33,'[7]Inedible Tallow Complex'!AZ$22:AZ$24)</f>
        <v>3756.7779853798038</v>
      </c>
      <c r="AY21" s="172">
        <f>SUM('[7]Inedible Tallow Complex'!AZ$25:AZ$33,'[7]Inedible Tallow Complex'!BA$22:BA$24)</f>
        <v>3732.8240445943657</v>
      </c>
      <c r="AZ21" s="172">
        <f>SUM('[7]Inedible Tallow Complex'!BA$25:BA$33,'[7]Inedible Tallow Complex'!BB$22:BB$24)</f>
        <v>3709.0864814533234</v>
      </c>
      <c r="BA21" s="172">
        <f>SUM('[7]Inedible Tallow Complex'!BB$25:BB$33,'[7]Inedible Tallow Complex'!BC$22:BC$24)</f>
        <v>3685.3984806669005</v>
      </c>
      <c r="BB21" s="172">
        <f>SUM('[7]Inedible Tallow Complex'!BC$25:BC$33,'[7]Inedible Tallow Complex'!BD$22:BD$24)</f>
        <v>3661.6794025942386</v>
      </c>
      <c r="BC21" s="172">
        <f>SUM('[7]Inedible Tallow Complex'!BD$25:BD$33,'[7]Inedible Tallow Complex'!BE$22:BE$24)</f>
        <v>3638.6921179803685</v>
      </c>
      <c r="BD21" s="172">
        <f>SUM('[7]Inedible Tallow Complex'!BE$25:BE$33,'[7]Inedible Tallow Complex'!BF$22:BF$24)</f>
        <v>3617.1607825111528</v>
      </c>
      <c r="BE21" s="172">
        <f>SUM('[7]Inedible Tallow Complex'!BF$25:BF$33,'[7]Inedible Tallow Complex'!BG$22:BG$24)</f>
        <v>3593.4049002975885</v>
      </c>
    </row>
    <row r="22" spans="1:57" x14ac:dyDescent="0.2">
      <c r="A22" s="49" t="str">
        <f>'[7]Inedible Tallow Complex'!A5</f>
        <v>Imports</v>
      </c>
      <c r="B22" s="50">
        <f>'[7]Inedible Tallow Complex'!D5</f>
        <v>25.883585053200001</v>
      </c>
      <c r="C22" s="50">
        <f>'[7]Inedible Tallow Complex'!E5</f>
        <v>56.462794504200005</v>
      </c>
      <c r="D22" s="50">
        <f>'[7]Inedible Tallow Complex'!F5</f>
        <v>68.145747868800001</v>
      </c>
      <c r="E22" s="50">
        <f>'[7]Inedible Tallow Complex'!G5</f>
        <v>57.262190441400001</v>
      </c>
      <c r="F22" s="50">
        <f>'[7]Inedible Tallow Complex'!H5</f>
        <v>59.870258267400004</v>
      </c>
      <c r="G22" s="50">
        <f>'[7]Inedible Tallow Complex'!I5</f>
        <v>67.4601104268</v>
      </c>
      <c r="H22" s="50">
        <f>'[7]Inedible Tallow Complex'!J5</f>
        <v>58.008895912800007</v>
      </c>
      <c r="I22" s="50">
        <f>'[7]Inedible Tallow Complex'!K5</f>
        <v>31.407265474200003</v>
      </c>
      <c r="J22" s="50">
        <f>'[7]Inedible Tallow Complex'!L5</f>
        <v>37.482101395199997</v>
      </c>
      <c r="K22" s="50">
        <f>'[7]Inedible Tallow Complex'!M5</f>
        <v>65.511224578799997</v>
      </c>
      <c r="L22" s="50">
        <f>'[7]Inedible Tallow Complex'!N5</f>
        <v>31.871117943000002</v>
      </c>
      <c r="M22" s="50">
        <f>'[7]Inedible Tallow Complex'!O5</f>
        <v>51.7385100204</v>
      </c>
      <c r="N22" s="50">
        <f>'[7]Inedible Tallow Complex'!P5</f>
        <v>56.206396965599993</v>
      </c>
      <c r="O22" s="50">
        <f>'[7]Inedible Tallow Complex'!Q5</f>
        <v>36.077757181199999</v>
      </c>
      <c r="P22" s="50">
        <f>'[7]Inedible Tallow Complex'!R5</f>
        <v>51.930753058800001</v>
      </c>
      <c r="Q22" s="50">
        <f>'[7]Inedible Tallow Complex'!S5</f>
        <v>72.047046960000003</v>
      </c>
      <c r="R22" s="50">
        <f>'[7]Inedible Tallow Complex'!T5</f>
        <v>124.95682394460002</v>
      </c>
      <c r="S22" s="50">
        <f>'[7]Inedible Tallow Complex'!U5</f>
        <v>128.92424599999998</v>
      </c>
      <c r="T22" s="50">
        <f>'[7]Inedible Tallow Complex'!V5</f>
        <v>135.630763</v>
      </c>
      <c r="U22" s="50">
        <f>'[7]Inedible Tallow Complex'!W5</f>
        <v>138.53992700000001</v>
      </c>
      <c r="V22" s="50">
        <f>'[7]Inedible Tallow Complex'!X5</f>
        <v>172.967221</v>
      </c>
      <c r="W22" s="50">
        <f>'[7]Inedible Tallow Complex'!Y5</f>
        <v>172.32750999999999</v>
      </c>
      <c r="X22" s="50">
        <f>'[7]Inedible Tallow Complex'!Z5</f>
        <v>226.45140170642</v>
      </c>
      <c r="Y22" s="50">
        <f>SUM('[7]Inedible Tallow Complex'!Z$41:Z$49,'[7]Inedible Tallow Complex'!AA$38:AA$40)</f>
        <v>271.04284475605999</v>
      </c>
      <c r="Z22" s="50">
        <f>SUM('[7]Inedible Tallow Complex'!AA$41:AA$49,'[7]Inedible Tallow Complex'!AB$38:AB$40)</f>
        <v>408.99266311463992</v>
      </c>
      <c r="AA22" s="50">
        <f>SUM('[7]Inedible Tallow Complex'!AB$41:AB$49,'[7]Inedible Tallow Complex'!AC$38:AC$40)</f>
        <v>511.70599393200007</v>
      </c>
      <c r="AB22" s="50">
        <f>SUM('[7]Inedible Tallow Complex'!AC$41:AC$49,'[7]Inedible Tallow Complex'!AD$38:AD$40)</f>
        <v>702.44129134619993</v>
      </c>
      <c r="AC22" s="50">
        <f>SUM('[7]Inedible Tallow Complex'!AD$41:AD$49,'[7]Inedible Tallow Complex'!AE$38:AE$40)</f>
        <v>1148.6825782235999</v>
      </c>
      <c r="AD22" s="50">
        <f>SUM('[7]Inedible Tallow Complex'!AE$41:AE$49,'[7]Inedible Tallow Complex'!AF$38:AF$40)</f>
        <v>1698.3561313151999</v>
      </c>
      <c r="AE22" s="50">
        <f>SUM('[7]Inedible Tallow Complex'!AF$41:AF$49,'[7]Inedible Tallow Complex'!AG$38:AG$40)</f>
        <v>1930.5378814049998</v>
      </c>
      <c r="AF22" s="172">
        <f>SUM('[7]Inedible Tallow Complex'!AG$41:AG$49,'[7]Inedible Tallow Complex'!AH$38:AH$40)</f>
        <v>2916.7605782176192</v>
      </c>
      <c r="AG22" s="172">
        <f>SUM('[7]Inedible Tallow Complex'!AH$41:AH$49,'[7]Inedible Tallow Complex'!AI$38:AI$40)</f>
        <v>3851.2430471739744</v>
      </c>
      <c r="AH22" s="172">
        <f>SUM('[7]Inedible Tallow Complex'!AI$41:AI$49,'[7]Inedible Tallow Complex'!AJ$38:AJ$40)</f>
        <v>5546.9012498631428</v>
      </c>
      <c r="AI22" s="172">
        <f>SUM('[7]Inedible Tallow Complex'!AJ$41:AJ$49,'[7]Inedible Tallow Complex'!AK$38:AK$40)</f>
        <v>5711.7186405129205</v>
      </c>
      <c r="AJ22" s="172">
        <f>SUM('[7]Inedible Tallow Complex'!AK$41:AK$49,'[7]Inedible Tallow Complex'!AL$38:AL$40)</f>
        <v>5653.5915029787848</v>
      </c>
      <c r="AK22" s="172">
        <f>SUM('[7]Inedible Tallow Complex'!AL$41:AL$49,'[7]Inedible Tallow Complex'!AM$38:AM$40)</f>
        <v>6238.5278812644992</v>
      </c>
      <c r="AL22" s="172">
        <f>SUM('[7]Inedible Tallow Complex'!AM$41:AM$49,'[7]Inedible Tallow Complex'!AN$38:AN$40)</f>
        <v>6821.7962362707904</v>
      </c>
      <c r="AM22" s="172">
        <f>SUM('[7]Inedible Tallow Complex'!AN$41:AN$49,'[7]Inedible Tallow Complex'!AO$38:AO$40)</f>
        <v>8299.637531004495</v>
      </c>
      <c r="AN22" s="172">
        <f>SUM('[7]Inedible Tallow Complex'!AO$41:AO$49,'[7]Inedible Tallow Complex'!AP$38:AP$40)</f>
        <v>9330.6854256897786</v>
      </c>
      <c r="AO22" s="172">
        <f>SUM('[7]Inedible Tallow Complex'!AP$41:AP$49,'[7]Inedible Tallow Complex'!AQ$38:AQ$40)</f>
        <v>9414.3667114704003</v>
      </c>
      <c r="AP22" s="172">
        <f>SUM('[7]Inedible Tallow Complex'!AQ$41:AQ$49,'[7]Inedible Tallow Complex'!AR$38:AR$40)</f>
        <v>9607.8022612412606</v>
      </c>
      <c r="AQ22" s="172">
        <f>SUM('[7]Inedible Tallow Complex'!AR$41:AR$49,'[7]Inedible Tallow Complex'!AS$38:AS$40)</f>
        <v>9985.3423717036349</v>
      </c>
      <c r="AR22" s="172">
        <f>SUM('[7]Inedible Tallow Complex'!AS$41:AS$49,'[7]Inedible Tallow Complex'!AT$38:AT$40)</f>
        <v>9524.265760838869</v>
      </c>
      <c r="AS22" s="172">
        <f>SUM('[7]Inedible Tallow Complex'!AT$41:AT$49,'[7]Inedible Tallow Complex'!AU$38:AU$40)</f>
        <v>10232.31129193018</v>
      </c>
      <c r="AT22" s="172">
        <f>SUM('[7]Inedible Tallow Complex'!AU$41:AU$49,'[7]Inedible Tallow Complex'!AV$38:AV$40)</f>
        <v>10760.54990369539</v>
      </c>
      <c r="AU22" s="172">
        <f>SUM('[7]Inedible Tallow Complex'!AV$41:AV$49,'[7]Inedible Tallow Complex'!AW$38:AW$40)</f>
        <v>10480.022752095285</v>
      </c>
      <c r="AV22" s="172">
        <f>SUM('[7]Inedible Tallow Complex'!AW$41:AW$49,'[7]Inedible Tallow Complex'!AX$38:AX$40)</f>
        <v>10348.090484991149</v>
      </c>
      <c r="AW22" s="172">
        <f>SUM('[7]Inedible Tallow Complex'!AX$41:AX$49,'[7]Inedible Tallow Complex'!AY$38:AY$40)</f>
        <v>10915.913078253408</v>
      </c>
      <c r="AX22" s="172">
        <f>SUM('[7]Inedible Tallow Complex'!AY$41:AY$49,'[7]Inedible Tallow Complex'!AZ$38:AZ$40)</f>
        <v>11852.273259120397</v>
      </c>
      <c r="AY22" s="172">
        <f>SUM('[7]Inedible Tallow Complex'!AZ$41:AZ$49,'[7]Inedible Tallow Complex'!BA$38:BA$40)</f>
        <v>12191.672795690027</v>
      </c>
      <c r="AZ22" s="172">
        <f>SUM('[7]Inedible Tallow Complex'!BA$41:BA$49,'[7]Inedible Tallow Complex'!BB$38:BB$40)</f>
        <v>12417.460052429655</v>
      </c>
      <c r="BA22" s="172">
        <f>SUM('[7]Inedible Tallow Complex'!BB$41:BB$49,'[7]Inedible Tallow Complex'!BC$38:BC$40)</f>
        <v>12019.139714655965</v>
      </c>
      <c r="BB22" s="172">
        <f>SUM('[7]Inedible Tallow Complex'!BC$41:BC$49,'[7]Inedible Tallow Complex'!BD$38:BD$40)</f>
        <v>12411.812207635641</v>
      </c>
      <c r="BC22" s="172">
        <f>SUM('[7]Inedible Tallow Complex'!BD$41:BD$49,'[7]Inedible Tallow Complex'!BE$38:BE$40)</f>
        <v>11798.676681642652</v>
      </c>
      <c r="BD22" s="172">
        <f>SUM('[7]Inedible Tallow Complex'!BE$41:BE$49,'[7]Inedible Tallow Complex'!BF$38:BF$40)</f>
        <v>12200.336945587133</v>
      </c>
      <c r="BE22" s="172">
        <f>SUM('[7]Inedible Tallow Complex'!BF$41:BF$49,'[7]Inedible Tallow Complex'!BG$38:BG$40)</f>
        <v>12304.18608457246</v>
      </c>
    </row>
    <row r="23" spans="1:57" x14ac:dyDescent="0.2">
      <c r="A23" s="49" t="str">
        <f>'[7]Inedible Tallow Complex'!A6</f>
        <v xml:space="preserve">    Total Supply</v>
      </c>
      <c r="B23" s="50">
        <f>SUM(B20:B22)</f>
        <v>3966.1835850532002</v>
      </c>
      <c r="C23" s="50">
        <f>SUM(C20:C22)</f>
        <v>3671.8627945042003</v>
      </c>
      <c r="D23" s="50">
        <f t="shared" ref="D23:X23" si="17">SUM(D20:D22)</f>
        <v>3912.8457478687997</v>
      </c>
      <c r="E23" s="50">
        <f t="shared" si="17"/>
        <v>4133.3621904414003</v>
      </c>
      <c r="F23" s="50">
        <f t="shared" si="17"/>
        <v>4039.1702582673997</v>
      </c>
      <c r="G23" s="50">
        <f t="shared" si="17"/>
        <v>3778.4601104268004</v>
      </c>
      <c r="H23" s="50">
        <f t="shared" si="17"/>
        <v>3945.9088959127998</v>
      </c>
      <c r="I23" s="50">
        <f t="shared" si="17"/>
        <v>4046.8072654742</v>
      </c>
      <c r="J23" s="50">
        <f t="shared" si="17"/>
        <v>3870.9481013952004</v>
      </c>
      <c r="K23" s="50">
        <f t="shared" si="17"/>
        <v>4131.9112245788001</v>
      </c>
      <c r="L23" s="50">
        <f t="shared" si="17"/>
        <v>4112.3711179430002</v>
      </c>
      <c r="M23" s="50">
        <f t="shared" si="17"/>
        <v>4054.3385100204</v>
      </c>
      <c r="N23" s="50">
        <f t="shared" si="17"/>
        <v>3951.5063969656003</v>
      </c>
      <c r="O23" s="50">
        <f t="shared" si="17"/>
        <v>3606.0777571812</v>
      </c>
      <c r="P23" s="50">
        <f t="shared" si="17"/>
        <v>3502.6726830588004</v>
      </c>
      <c r="Q23" s="50">
        <f t="shared" si="17"/>
        <v>3583.6902996789008</v>
      </c>
      <c r="R23" s="50">
        <f t="shared" si="17"/>
        <v>3667.8775998852834</v>
      </c>
      <c r="S23" s="50">
        <f t="shared" si="17"/>
        <v>3609.155703518556</v>
      </c>
      <c r="T23" s="50">
        <f t="shared" si="17"/>
        <v>3303.1705484264821</v>
      </c>
      <c r="U23" s="50">
        <f t="shared" si="17"/>
        <v>3288.2947023837382</v>
      </c>
      <c r="V23" s="50">
        <f t="shared" si="17"/>
        <v>3717.3232210000001</v>
      </c>
      <c r="W23" s="50">
        <f t="shared" si="17"/>
        <v>3920.4085100000002</v>
      </c>
      <c r="X23" s="50">
        <f t="shared" si="17"/>
        <v>4098.4094017064199</v>
      </c>
      <c r="Y23" s="50">
        <f>SUM(Y20:Y22)</f>
        <v>4242.3438447560602</v>
      </c>
      <c r="Z23" s="50">
        <f t="shared" ref="Z23:AE23" si="18">SUM(Z20:Z22)</f>
        <v>4364.2766631146396</v>
      </c>
      <c r="AA23" s="50">
        <f t="shared" si="18"/>
        <v>4146.3959939320002</v>
      </c>
      <c r="AB23" s="50">
        <f t="shared" si="18"/>
        <v>4734.8702913462002</v>
      </c>
      <c r="AC23" s="50">
        <f t="shared" si="18"/>
        <v>5197.8395782235993</v>
      </c>
      <c r="AD23" s="50">
        <f t="shared" si="18"/>
        <v>5652.7941313152005</v>
      </c>
      <c r="AE23" s="50">
        <f t="shared" si="18"/>
        <v>5881.4128814049991</v>
      </c>
      <c r="AF23" s="172">
        <f>SUM(AF20:AF22)</f>
        <v>6736.6821514560361</v>
      </c>
      <c r="AG23" s="172">
        <f t="shared" ref="AG23:BE23" si="19">SUM(AG20:AG22)</f>
        <v>7319.6199444055437</v>
      </c>
      <c r="AH23" s="172">
        <f t="shared" si="19"/>
        <v>9075.5520634624627</v>
      </c>
      <c r="AI23" s="172">
        <f t="shared" si="19"/>
        <v>9302.3319501949372</v>
      </c>
      <c r="AJ23" s="172">
        <f t="shared" si="19"/>
        <v>9255.3395401061098</v>
      </c>
      <c r="AK23" s="172">
        <f t="shared" si="19"/>
        <v>9870.3920550366784</v>
      </c>
      <c r="AL23" s="172">
        <f t="shared" si="19"/>
        <v>10520.893223916139</v>
      </c>
      <c r="AM23" s="172">
        <f t="shared" si="19"/>
        <v>12113.685341218246</v>
      </c>
      <c r="AN23" s="172">
        <f t="shared" si="19"/>
        <v>13184.531103409521</v>
      </c>
      <c r="AO23" s="172">
        <f t="shared" si="19"/>
        <v>13303.537557192298</v>
      </c>
      <c r="AP23" s="172">
        <f t="shared" si="19"/>
        <v>13529.857249900802</v>
      </c>
      <c r="AQ23" s="172">
        <f t="shared" si="19"/>
        <v>13968.029292368818</v>
      </c>
      <c r="AR23" s="172">
        <f t="shared" si="19"/>
        <v>13649.579478193238</v>
      </c>
      <c r="AS23" s="172">
        <f t="shared" si="19"/>
        <v>14395.709708778175</v>
      </c>
      <c r="AT23" s="172">
        <f t="shared" si="19"/>
        <v>14960.00961122393</v>
      </c>
      <c r="AU23" s="172">
        <f t="shared" si="19"/>
        <v>14719.958239966409</v>
      </c>
      <c r="AV23" s="172">
        <f t="shared" si="19"/>
        <v>14635.091641723669</v>
      </c>
      <c r="AW23" s="172">
        <f t="shared" si="19"/>
        <v>15244.475344246712</v>
      </c>
      <c r="AX23" s="172">
        <f t="shared" si="19"/>
        <v>16229.209185441154</v>
      </c>
      <c r="AY23" s="172">
        <f t="shared" si="19"/>
        <v>16608.750907055051</v>
      </c>
      <c r="AZ23" s="172">
        <f t="shared" si="19"/>
        <v>16881.247719337505</v>
      </c>
      <c r="BA23" s="172">
        <f t="shared" si="19"/>
        <v>16531.295673941913</v>
      </c>
      <c r="BB23" s="172">
        <f t="shared" si="19"/>
        <v>16973.543260201364</v>
      </c>
      <c r="BC23" s="172">
        <f t="shared" si="19"/>
        <v>16369.62992695936</v>
      </c>
      <c r="BD23" s="172">
        <f t="shared" si="19"/>
        <v>16818.203546556193</v>
      </c>
      <c r="BE23" s="172">
        <f t="shared" si="19"/>
        <v>16976.122519217352</v>
      </c>
    </row>
    <row r="24" spans="1:57" x14ac:dyDescent="0.2">
      <c r="A24" s="49" t="str">
        <f>'[7]Inedible Tallow Complex'!A7</f>
        <v>Domestic Use</v>
      </c>
      <c r="B24" s="50">
        <f>B31-B30</f>
        <v>1557.1420122268</v>
      </c>
      <c r="C24" s="50">
        <f>C31-C30</f>
        <v>1843.3903841176004</v>
      </c>
      <c r="D24" s="50">
        <f t="shared" ref="D24:X24" si="20">D31-D30</f>
        <v>1456.9589586623993</v>
      </c>
      <c r="E24" s="50">
        <f t="shared" si="20"/>
        <v>1832.3084263808</v>
      </c>
      <c r="F24" s="50">
        <f t="shared" si="20"/>
        <v>2015.2235756391992</v>
      </c>
      <c r="G24" s="50">
        <f t="shared" si="20"/>
        <v>2166.5315928446003</v>
      </c>
      <c r="H24" s="50">
        <f t="shared" si="20"/>
        <v>2050.6674338755997</v>
      </c>
      <c r="I24" s="50">
        <f t="shared" si="20"/>
        <v>2141.6976381099994</v>
      </c>
      <c r="J24" s="50">
        <f t="shared" si="20"/>
        <v>2083.7632203174007</v>
      </c>
      <c r="K24" s="50">
        <f t="shared" si="20"/>
        <v>2510.9578795362004</v>
      </c>
      <c r="L24" s="50">
        <f t="shared" si="20"/>
        <v>2307.9129825292002</v>
      </c>
      <c r="M24" s="50">
        <f t="shared" si="20"/>
        <v>2047.1399217936</v>
      </c>
      <c r="N24" s="50">
        <f t="shared" si="20"/>
        <v>2060.8725503805999</v>
      </c>
      <c r="O24" s="50">
        <f t="shared" si="20"/>
        <v>1967.6222199305998</v>
      </c>
      <c r="P24" s="50">
        <f t="shared" si="20"/>
        <v>1653.8932875184005</v>
      </c>
      <c r="Q24" s="50">
        <f t="shared" si="20"/>
        <v>1912.5054738527006</v>
      </c>
      <c r="R24" s="50">
        <f t="shared" si="20"/>
        <v>2335.8356497944833</v>
      </c>
      <c r="S24" s="50">
        <f t="shared" si="20"/>
        <v>2437.6700795185561</v>
      </c>
      <c r="T24" s="50">
        <f t="shared" si="20"/>
        <v>2110.4846124264823</v>
      </c>
      <c r="U24" s="50">
        <f t="shared" si="20"/>
        <v>2340.4706473837377</v>
      </c>
      <c r="V24" s="50">
        <f t="shared" si="20"/>
        <v>2708.7657429999999</v>
      </c>
      <c r="W24" s="50">
        <f t="shared" si="20"/>
        <v>2916.807264</v>
      </c>
      <c r="X24" s="50">
        <f t="shared" si="20"/>
        <v>3217.8525950671601</v>
      </c>
      <c r="Y24" s="50">
        <f>Y31-Y30</f>
        <v>3398.3803754358605</v>
      </c>
      <c r="Z24" s="50">
        <f t="shared" ref="Z24:AE24" si="21">Z31-Z30</f>
        <v>3599.9068407774193</v>
      </c>
      <c r="AA24" s="50">
        <f t="shared" si="21"/>
        <v>3394.8558420640202</v>
      </c>
      <c r="AB24" s="50">
        <f t="shared" si="21"/>
        <v>4156.5767726551203</v>
      </c>
      <c r="AC24" s="50">
        <f t="shared" si="21"/>
        <v>4466.5246582235986</v>
      </c>
      <c r="AD24" s="50">
        <f t="shared" si="21"/>
        <v>5328.3195533152002</v>
      </c>
      <c r="AE24" s="50">
        <f t="shared" si="21"/>
        <v>5546.2177057743393</v>
      </c>
      <c r="AF24" s="172">
        <f>AF31-AF30</f>
        <v>6907.0560785583884</v>
      </c>
      <c r="AG24" s="172">
        <f t="shared" ref="AG24:BE24" si="22">AG31-AG30</f>
        <v>7482.7771958264057</v>
      </c>
      <c r="AH24" s="172">
        <f t="shared" si="22"/>
        <v>9204.3764416742251</v>
      </c>
      <c r="AI24" s="172">
        <f t="shared" si="22"/>
        <v>9403.6590206356414</v>
      </c>
      <c r="AJ24" s="172">
        <f t="shared" si="22"/>
        <v>9330.34111714153</v>
      </c>
      <c r="AK24" s="172">
        <f t="shared" si="22"/>
        <v>9879.1485835078656</v>
      </c>
      <c r="AL24" s="172">
        <f t="shared" si="22"/>
        <v>10498.618918612779</v>
      </c>
      <c r="AM24" s="172">
        <f t="shared" si="22"/>
        <v>12029.886181869348</v>
      </c>
      <c r="AN24" s="172">
        <f t="shared" si="22"/>
        <v>13041.374161442223</v>
      </c>
      <c r="AO24" s="172">
        <f t="shared" si="22"/>
        <v>13110.190796216195</v>
      </c>
      <c r="AP24" s="172">
        <f t="shared" si="22"/>
        <v>13300.256664055511</v>
      </c>
      <c r="AQ24" s="172">
        <f t="shared" si="22"/>
        <v>13663.959578045335</v>
      </c>
      <c r="AR24" s="172">
        <f t="shared" si="22"/>
        <v>13283.924924072006</v>
      </c>
      <c r="AS24" s="172">
        <f t="shared" si="22"/>
        <v>13969.745077118614</v>
      </c>
      <c r="AT24" s="172">
        <f t="shared" si="22"/>
        <v>14469.82481536112</v>
      </c>
      <c r="AU24" s="172">
        <f t="shared" si="22"/>
        <v>14158.99345868315</v>
      </c>
      <c r="AV24" s="172">
        <f t="shared" si="22"/>
        <v>14009.762188709672</v>
      </c>
      <c r="AW24" s="172">
        <f t="shared" si="22"/>
        <v>14549.237001810878</v>
      </c>
      <c r="AX24" s="172">
        <f t="shared" si="22"/>
        <v>15469.992664739768</v>
      </c>
      <c r="AY24" s="172">
        <f t="shared" si="22"/>
        <v>15779.058623205723</v>
      </c>
      <c r="AZ24" s="172">
        <f t="shared" si="22"/>
        <v>15979.49404080631</v>
      </c>
      <c r="BA24" s="172">
        <f t="shared" si="22"/>
        <v>15556.241785045078</v>
      </c>
      <c r="BB24" s="172">
        <f t="shared" si="22"/>
        <v>15966.277052628238</v>
      </c>
      <c r="BC24" s="172">
        <f t="shared" si="22"/>
        <v>15293.917629969874</v>
      </c>
      <c r="BD24" s="172">
        <f t="shared" si="22"/>
        <v>15664.680597928929</v>
      </c>
      <c r="BE24" s="172">
        <f t="shared" si="22"/>
        <v>15757.528622276188</v>
      </c>
    </row>
    <row r="25" spans="1:57" x14ac:dyDescent="0.2">
      <c r="A25" s="49" t="str">
        <f>'[7]Inedible Tallow Complex'!A8</f>
        <v xml:space="preserve">  Biomas-Based Diesel</v>
      </c>
      <c r="B25" s="50">
        <f>B26+B27</f>
        <v>0</v>
      </c>
      <c r="C25" s="50">
        <f>C26+C27</f>
        <v>0</v>
      </c>
      <c r="D25" s="50">
        <f t="shared" ref="D25:X25" si="23">D26+D27</f>
        <v>0</v>
      </c>
      <c r="E25" s="50">
        <f t="shared" si="23"/>
        <v>0.45285098741238267</v>
      </c>
      <c r="F25" s="50">
        <f t="shared" si="23"/>
        <v>1.8114039496495307</v>
      </c>
      <c r="G25" s="50">
        <f t="shared" si="23"/>
        <v>9.0570197482476527</v>
      </c>
      <c r="H25" s="50">
        <f t="shared" si="23"/>
        <v>13.585529622371483</v>
      </c>
      <c r="I25" s="50">
        <f t="shared" si="23"/>
        <v>16.661774614106189</v>
      </c>
      <c r="J25" s="50">
        <f t="shared" si="23"/>
        <v>14.703075697218374</v>
      </c>
      <c r="K25" s="50">
        <f t="shared" si="23"/>
        <v>44.484880304753538</v>
      </c>
      <c r="L25" s="50">
        <f t="shared" si="23"/>
        <v>57.091905779893025</v>
      </c>
      <c r="M25" s="50">
        <f t="shared" si="23"/>
        <v>26.203152739516376</v>
      </c>
      <c r="N25" s="50">
        <f t="shared" si="23"/>
        <v>167.4</v>
      </c>
      <c r="O25" s="50">
        <f t="shared" si="23"/>
        <v>488.1</v>
      </c>
      <c r="P25" s="50">
        <f t="shared" si="23"/>
        <v>260</v>
      </c>
      <c r="Q25" s="50">
        <f t="shared" si="23"/>
        <v>427.39885947950819</v>
      </c>
      <c r="R25" s="50">
        <f t="shared" si="23"/>
        <v>454.86685510655735</v>
      </c>
      <c r="S25" s="50">
        <f t="shared" si="23"/>
        <v>623.38723790573772</v>
      </c>
      <c r="T25" s="50">
        <f t="shared" si="23"/>
        <v>412.99382322950817</v>
      </c>
      <c r="U25" s="50">
        <f t="shared" si="23"/>
        <v>756.22992638085236</v>
      </c>
      <c r="V25" s="50">
        <f t="shared" si="23"/>
        <v>919.44379859557841</v>
      </c>
      <c r="W25" s="50">
        <f t="shared" si="23"/>
        <v>1075.771126824206</v>
      </c>
      <c r="X25" s="50">
        <f t="shared" si="23"/>
        <v>1177.9523569659632</v>
      </c>
      <c r="Y25" s="50">
        <f>SUM(Y26:Y27)</f>
        <v>1282.3507250936641</v>
      </c>
      <c r="Z25" s="50">
        <f t="shared" ref="Z25:AE25" si="24">SUM(Z26:Z27)</f>
        <v>1432.449827142764</v>
      </c>
      <c r="AA25" s="50">
        <f t="shared" si="24"/>
        <v>1703.4236468354347</v>
      </c>
      <c r="AB25" s="50">
        <f t="shared" si="24"/>
        <v>1621.3770000000004</v>
      </c>
      <c r="AC25" s="50">
        <f t="shared" si="24"/>
        <v>1981.5650000000001</v>
      </c>
      <c r="AD25" s="50">
        <f t="shared" si="24"/>
        <v>4197.9790000000003</v>
      </c>
      <c r="AE25" s="50">
        <f t="shared" si="24"/>
        <v>7164.8866087262013</v>
      </c>
      <c r="AF25" s="172">
        <f>SUM(AF26:AF27)</f>
        <v>5248.5545208505227</v>
      </c>
      <c r="AG25" s="172">
        <f t="shared" ref="AG25:BE25" si="25">SUM(AG26:AG27)</f>
        <v>5253.6178362279106</v>
      </c>
      <c r="AH25" s="172">
        <f t="shared" si="25"/>
        <v>7319.7055597376202</v>
      </c>
      <c r="AI25" s="172">
        <f t="shared" si="25"/>
        <v>6937.6940997664042</v>
      </c>
      <c r="AJ25" s="172">
        <f t="shared" si="25"/>
        <v>7180.3594359736535</v>
      </c>
      <c r="AK25" s="172">
        <f t="shared" si="25"/>
        <v>7798.3824667022072</v>
      </c>
      <c r="AL25" s="172">
        <f t="shared" si="25"/>
        <v>8659.15062969479</v>
      </c>
      <c r="AM25" s="172">
        <f t="shared" si="25"/>
        <v>10394.294048409969</v>
      </c>
      <c r="AN25" s="172">
        <f t="shared" si="25"/>
        <v>10704.963100527684</v>
      </c>
      <c r="AO25" s="172">
        <f t="shared" si="25"/>
        <v>11038.284486469916</v>
      </c>
      <c r="AP25" s="172">
        <f t="shared" si="25"/>
        <v>11392.663830545074</v>
      </c>
      <c r="AQ25" s="172">
        <f t="shared" si="25"/>
        <v>11714.997738114876</v>
      </c>
      <c r="AR25" s="172">
        <f t="shared" si="25"/>
        <v>10967.298759585676</v>
      </c>
      <c r="AS25" s="172">
        <f t="shared" si="25"/>
        <v>11990.959104873316</v>
      </c>
      <c r="AT25" s="172">
        <f t="shared" si="25"/>
        <v>12635.02124504974</v>
      </c>
      <c r="AU25" s="172">
        <f t="shared" si="25"/>
        <v>11819.312454777502</v>
      </c>
      <c r="AV25" s="172">
        <f t="shared" si="25"/>
        <v>12111.571918026553</v>
      </c>
      <c r="AW25" s="172">
        <f t="shared" si="25"/>
        <v>12721.323560462035</v>
      </c>
      <c r="AX25" s="172">
        <f t="shared" si="25"/>
        <v>13485.950826366494</v>
      </c>
      <c r="AY25" s="172">
        <f t="shared" si="25"/>
        <v>13792.178492692476</v>
      </c>
      <c r="AZ25" s="172">
        <f t="shared" si="25"/>
        <v>13855.501419569469</v>
      </c>
      <c r="BA25" s="172">
        <f t="shared" si="25"/>
        <v>13753.302119160826</v>
      </c>
      <c r="BB25" s="172">
        <f t="shared" si="25"/>
        <v>14450.270905643847</v>
      </c>
      <c r="BC25" s="172">
        <f t="shared" si="25"/>
        <v>14637.651004886964</v>
      </c>
      <c r="BD25" s="172">
        <f t="shared" si="25"/>
        <v>14195.576612913206</v>
      </c>
      <c r="BE25" s="172">
        <f t="shared" si="25"/>
        <v>14816.06885932248</v>
      </c>
    </row>
    <row r="26" spans="1:57" x14ac:dyDescent="0.2">
      <c r="A26" s="49" t="str">
        <f>'[7]Inedible Tallow Complex'!A9</f>
        <v xml:space="preserve">    Biodiesel</v>
      </c>
      <c r="B26" s="50">
        <f>'[7]Inedible Tallow Complex'!D9</f>
        <v>0</v>
      </c>
      <c r="C26" s="50">
        <f>'[7]Inedible Tallow Complex'!E9</f>
        <v>0</v>
      </c>
      <c r="D26" s="50">
        <f>'[7]Inedible Tallow Complex'!F9</f>
        <v>0</v>
      </c>
      <c r="E26" s="50">
        <f>'[7]Inedible Tallow Complex'!G9</f>
        <v>0.45285098741238267</v>
      </c>
      <c r="F26" s="50">
        <f>'[7]Inedible Tallow Complex'!H9</f>
        <v>1.8114039496495307</v>
      </c>
      <c r="G26" s="50">
        <f>'[7]Inedible Tallow Complex'!I9</f>
        <v>9.0570197482476527</v>
      </c>
      <c r="H26" s="50">
        <f>'[7]Inedible Tallow Complex'!J9</f>
        <v>13.585529622371483</v>
      </c>
      <c r="I26" s="50">
        <f>'[7]Inedible Tallow Complex'!K9</f>
        <v>16.661774614106189</v>
      </c>
      <c r="J26" s="50">
        <f>'[7]Inedible Tallow Complex'!L9</f>
        <v>14.703075697218374</v>
      </c>
      <c r="K26" s="50">
        <f>'[7]Inedible Tallow Complex'!M9</f>
        <v>44.484880304753538</v>
      </c>
      <c r="L26" s="50">
        <f>'[7]Inedible Tallow Complex'!N9</f>
        <v>57.091905779893025</v>
      </c>
      <c r="M26" s="50">
        <f>'[7]Inedible Tallow Complex'!O9</f>
        <v>26.203152739516376</v>
      </c>
      <c r="N26" s="50">
        <f>'[7]Inedible Tallow Complex'!P9</f>
        <v>167.4</v>
      </c>
      <c r="O26" s="50">
        <f>'[7]Inedible Tallow Complex'!Q9</f>
        <v>488.1</v>
      </c>
      <c r="P26" s="50">
        <f>'[7]Inedible Tallow Complex'!R9</f>
        <v>260</v>
      </c>
      <c r="Q26" s="50">
        <f>'[7]Inedible Tallow Complex'!S9</f>
        <v>353</v>
      </c>
      <c r="R26" s="50">
        <f>'[7]Inedible Tallow Complex'!T9</f>
        <v>413</v>
      </c>
      <c r="S26" s="50">
        <f>'[7]Inedible Tallow Complex'!U9</f>
        <v>491</v>
      </c>
      <c r="T26" s="50">
        <f>'[7]Inedible Tallow Complex'!V9</f>
        <v>336.9</v>
      </c>
      <c r="U26" s="50">
        <f>'[7]Inedible Tallow Complex'!W9</f>
        <v>392.03999999999996</v>
      </c>
      <c r="V26" s="50">
        <f>'[7]Inedible Tallow Complex'!X9</f>
        <v>351.18000000000006</v>
      </c>
      <c r="W26" s="50">
        <f>'[7]Inedible Tallow Complex'!Y9</f>
        <v>369.26</v>
      </c>
      <c r="X26" s="50">
        <f>'[7]Inedible Tallow Complex'!Z9</f>
        <v>459.26879394531238</v>
      </c>
      <c r="Y26" s="50">
        <f>SUM('[7]Inedible Tallow Complex'!Z$105:Z$113,'[7]Inedible Tallow Complex'!AA$102:AA$104)</f>
        <v>468.9387939453124</v>
      </c>
      <c r="Z26" s="50">
        <f>SUM('[7]Inedible Tallow Complex'!AA$105:AA$113,'[7]Inedible Tallow Complex'!AB$102:AB$104)</f>
        <v>292.41000000000003</v>
      </c>
      <c r="AA26" s="50">
        <f>SUM('[7]Inedible Tallow Complex'!AB$105:AB$113,'[7]Inedible Tallow Complex'!AC$102:AC$104)</f>
        <v>367.50328247141533</v>
      </c>
      <c r="AB26" s="50">
        <f>SUM('[7]Inedible Tallow Complex'!AC$105:AC$113,'[7]Inedible Tallow Complex'!AD$102:AD$104)</f>
        <v>351.75896674871439</v>
      </c>
      <c r="AC26" s="50">
        <f>SUM('[7]Inedible Tallow Complex'!AD$105:AD$113,'[7]Inedible Tallow Complex'!AE$102:AE$104)</f>
        <v>562.52920966108729</v>
      </c>
      <c r="AD26" s="50">
        <f>SUM('[7]Inedible Tallow Complex'!AE$105:AE$113,'[7]Inedible Tallow Complex'!AF$102:AF$104)</f>
        <v>937.19771795737722</v>
      </c>
      <c r="AE26" s="50">
        <f>SUM('[7]Inedible Tallow Complex'!AF$105:AF$113,'[7]Inedible Tallow Complex'!AG$102:AG$104)</f>
        <v>847.05788805010093</v>
      </c>
      <c r="AF26" s="172">
        <f>SUM('[7]Inedible Tallow Complex'!AG$105:AG$113,'[7]Inedible Tallow Complex'!AH$102:AH$104)</f>
        <v>644.72971960562654</v>
      </c>
      <c r="AG26" s="172">
        <f>SUM('[7]Inedible Tallow Complex'!AH$105:AH$113,'[7]Inedible Tallow Complex'!AI$102:AI$104)</f>
        <v>592.64582817517464</v>
      </c>
      <c r="AH26" s="172">
        <f>SUM('[7]Inedible Tallow Complex'!AI$105:AI$113,'[7]Inedible Tallow Complex'!AJ$102:AJ$104)</f>
        <v>663.66694617126871</v>
      </c>
      <c r="AI26" s="172">
        <f>SUM('[7]Inedible Tallow Complex'!AJ$105:AJ$113,'[7]Inedible Tallow Complex'!AK$102:AK$104)</f>
        <v>551.47674404709471</v>
      </c>
      <c r="AJ26" s="172">
        <f>SUM('[7]Inedible Tallow Complex'!AK$105:AK$113,'[7]Inedible Tallow Complex'!AL$102:AL$104)</f>
        <v>598.47557447523343</v>
      </c>
      <c r="AK26" s="172">
        <f>SUM('[7]Inedible Tallow Complex'!AL$105:AL$113,'[7]Inedible Tallow Complex'!AM$102:AM$104)</f>
        <v>581.95154272765876</v>
      </c>
      <c r="AL26" s="172">
        <f>SUM('[7]Inedible Tallow Complex'!AM$105:AM$113,'[7]Inedible Tallow Complex'!AN$102:AN$104)</f>
        <v>582.24168288573026</v>
      </c>
      <c r="AM26" s="172">
        <f>SUM('[7]Inedible Tallow Complex'!AN$105:AN$113,'[7]Inedible Tallow Complex'!AO$102:AO$104)</f>
        <v>621.89093541308148</v>
      </c>
      <c r="AN26" s="172">
        <f>SUM('[7]Inedible Tallow Complex'!AO$105:AO$113,'[7]Inedible Tallow Complex'!AP$102:AP$104)</f>
        <v>582.29055399393917</v>
      </c>
      <c r="AO26" s="172">
        <f>SUM('[7]Inedible Tallow Complex'!AP$105:AP$113,'[7]Inedible Tallow Complex'!AQ$102:AQ$104)</f>
        <v>560.61045857043234</v>
      </c>
      <c r="AP26" s="172">
        <f>SUM('[7]Inedible Tallow Complex'!AQ$105:AQ$113,'[7]Inedible Tallow Complex'!AR$102:AR$104)</f>
        <v>522.69563608385408</v>
      </c>
      <c r="AQ26" s="172">
        <f>SUM('[7]Inedible Tallow Complex'!AR$105:AR$113,'[7]Inedible Tallow Complex'!AS$102:AS$104)</f>
        <v>384.14192369896165</v>
      </c>
      <c r="AR26" s="172">
        <f>SUM('[7]Inedible Tallow Complex'!AS$105:AS$113,'[7]Inedible Tallow Complex'!AT$102:AT$104)</f>
        <v>301.84306251796227</v>
      </c>
      <c r="AS26" s="172">
        <f>SUM('[7]Inedible Tallow Complex'!AT$105:AT$113,'[7]Inedible Tallow Complex'!AU$102:AU$104)</f>
        <v>284.4289373012474</v>
      </c>
      <c r="AT26" s="172">
        <f>SUM('[7]Inedible Tallow Complex'!AU$105:AU$113,'[7]Inedible Tallow Complex'!AV$102:AV$104)</f>
        <v>261.32692854478506</v>
      </c>
      <c r="AU26" s="172">
        <f>SUM('[7]Inedible Tallow Complex'!AV$105:AV$113,'[7]Inedible Tallow Complex'!AW$102:AW$104)</f>
        <v>218.71382306244647</v>
      </c>
      <c r="AV26" s="172">
        <f>SUM('[7]Inedible Tallow Complex'!AW$105:AW$113,'[7]Inedible Tallow Complex'!AX$102:AX$104)</f>
        <v>199.543549723045</v>
      </c>
      <c r="AW26" s="172">
        <f>SUM('[7]Inedible Tallow Complex'!AX$105:AX$113,'[7]Inedible Tallow Complex'!AY$102:AY$104)</f>
        <v>199.95450820456986</v>
      </c>
      <c r="AX26" s="172">
        <f>SUM('[7]Inedible Tallow Complex'!AY$105:AY$113,'[7]Inedible Tallow Complex'!AZ$102:AZ$104)</f>
        <v>202.73772872819032</v>
      </c>
      <c r="AY26" s="172">
        <f>SUM('[7]Inedible Tallow Complex'!AZ$105:AZ$113,'[7]Inedible Tallow Complex'!BA$102:BA$104)</f>
        <v>203.8602572447426</v>
      </c>
      <c r="AZ26" s="172">
        <f>SUM('[7]Inedible Tallow Complex'!BA$105:BA$113,'[7]Inedible Tallow Complex'!BB$102:BB$104)</f>
        <v>204.21865567114804</v>
      </c>
      <c r="BA26" s="172">
        <f>SUM('[7]Inedible Tallow Complex'!BB$105:BB$113,'[7]Inedible Tallow Complex'!BC$102:BC$104)</f>
        <v>205.05973207105211</v>
      </c>
      <c r="BB26" s="172">
        <f>SUM('[7]Inedible Tallow Complex'!BC$105:BC$113,'[7]Inedible Tallow Complex'!BD$102:BD$104)</f>
        <v>206.16451817347394</v>
      </c>
      <c r="BC26" s="172">
        <f>SUM('[7]Inedible Tallow Complex'!BD$105:BD$113,'[7]Inedible Tallow Complex'!BE$102:BE$104)</f>
        <v>207.41007783750982</v>
      </c>
      <c r="BD26" s="172">
        <f>SUM('[7]Inedible Tallow Complex'!BE$105:BE$113,'[7]Inedible Tallow Complex'!BF$102:BF$104)</f>
        <v>208.34357489503395</v>
      </c>
      <c r="BE26" s="172">
        <f>SUM('[7]Inedible Tallow Complex'!BF$105:BF$113,'[7]Inedible Tallow Complex'!BG$102:BG$104)</f>
        <v>209.23873184151387</v>
      </c>
    </row>
    <row r="27" spans="1:57" x14ac:dyDescent="0.2">
      <c r="A27" s="49" t="s">
        <v>108</v>
      </c>
      <c r="B27" s="50">
        <f>'[7]Inedible Tallow Complex'!D10+'[7]Inedible Tallow Complex'!D$11</f>
        <v>0</v>
      </c>
      <c r="C27" s="50">
        <f>'[7]Inedible Tallow Complex'!E10+'[7]Inedible Tallow Complex'!E$11</f>
        <v>0</v>
      </c>
      <c r="D27" s="50">
        <f>'[7]Inedible Tallow Complex'!F10+'[7]Inedible Tallow Complex'!F$11</f>
        <v>0</v>
      </c>
      <c r="E27" s="50">
        <f>'[7]Inedible Tallow Complex'!G10+'[7]Inedible Tallow Complex'!G$11</f>
        <v>0</v>
      </c>
      <c r="F27" s="50">
        <f>'[7]Inedible Tallow Complex'!H10+'[7]Inedible Tallow Complex'!H$11</f>
        <v>0</v>
      </c>
      <c r="G27" s="50">
        <f>'[7]Inedible Tallow Complex'!I10+'[7]Inedible Tallow Complex'!I$11</f>
        <v>0</v>
      </c>
      <c r="H27" s="50">
        <f>'[7]Inedible Tallow Complex'!J10+'[7]Inedible Tallow Complex'!J$11</f>
        <v>0</v>
      </c>
      <c r="I27" s="50">
        <f>'[7]Inedible Tallow Complex'!K10+'[7]Inedible Tallow Complex'!K$11</f>
        <v>0</v>
      </c>
      <c r="J27" s="50">
        <f>'[7]Inedible Tallow Complex'!L10+'[7]Inedible Tallow Complex'!L$11</f>
        <v>0</v>
      </c>
      <c r="K27" s="50">
        <f>'[7]Inedible Tallow Complex'!M10+'[7]Inedible Tallow Complex'!M$11</f>
        <v>0</v>
      </c>
      <c r="L27" s="50">
        <f>'[7]Inedible Tallow Complex'!N10+'[7]Inedible Tallow Complex'!N$11</f>
        <v>0</v>
      </c>
      <c r="M27" s="50">
        <f>'[7]Inedible Tallow Complex'!O10+'[7]Inedible Tallow Complex'!O$11</f>
        <v>0</v>
      </c>
      <c r="N27" s="50">
        <f>'[7]Inedible Tallow Complex'!P10+'[7]Inedible Tallow Complex'!P$11</f>
        <v>0</v>
      </c>
      <c r="O27" s="50">
        <f>'[7]Inedible Tallow Complex'!Q10+'[7]Inedible Tallow Complex'!Q$11</f>
        <v>0</v>
      </c>
      <c r="P27" s="50">
        <f>'[7]Inedible Tallow Complex'!R10+'[7]Inedible Tallow Complex'!R$11</f>
        <v>0</v>
      </c>
      <c r="Q27" s="50">
        <f>'[7]Inedible Tallow Complex'!S10+'[7]Inedible Tallow Complex'!S$11</f>
        <v>74.398859479508204</v>
      </c>
      <c r="R27" s="50">
        <f>'[7]Inedible Tallow Complex'!T10+'[7]Inedible Tallow Complex'!T$11</f>
        <v>41.866855106557374</v>
      </c>
      <c r="S27" s="50">
        <f>'[7]Inedible Tallow Complex'!U10+'[7]Inedible Tallow Complex'!U$11</f>
        <v>132.38723790573772</v>
      </c>
      <c r="T27" s="50">
        <f>'[7]Inedible Tallow Complex'!V10+'[7]Inedible Tallow Complex'!V$11</f>
        <v>76.093823229508203</v>
      </c>
      <c r="U27" s="50">
        <f>'[7]Inedible Tallow Complex'!W10+'[7]Inedible Tallow Complex'!W$11</f>
        <v>364.1899263808524</v>
      </c>
      <c r="V27" s="50">
        <f>'[7]Inedible Tallow Complex'!X10+'[7]Inedible Tallow Complex'!X$11</f>
        <v>568.26379859557835</v>
      </c>
      <c r="W27" s="50">
        <f>'[7]Inedible Tallow Complex'!Y10+'[7]Inedible Tallow Complex'!Y$11</f>
        <v>706.51112682420614</v>
      </c>
      <c r="X27" s="50">
        <f>'[7]Inedible Tallow Complex'!Z10+'[7]Inedible Tallow Complex'!Z$11</f>
        <v>718.68356302065092</v>
      </c>
      <c r="Y27" s="50">
        <f>SUM('[7]Inedible Tallow Complex'!Z$121:Z$129,'[7]Inedible Tallow Complex'!AA$118:AA$120,'[7]Inedible Tallow Complex'!Z$137:Z$145,'[7]Inedible Tallow Complex'!AA$134:AA$136,'[7]Inedible Tallow Complex'!Z$153:Z$161,'[7]Inedible Tallow Complex'!AA$150:AA$152)</f>
        <v>813.41193114835164</v>
      </c>
      <c r="Z27" s="50">
        <f>SUM('[7]Inedible Tallow Complex'!AA$121:AA$129,'[7]Inedible Tallow Complex'!AB$118:AB$120,'[7]Inedible Tallow Complex'!AA$137:AA$145,'[7]Inedible Tallow Complex'!AB$134:AB$136,'[7]Inedible Tallow Complex'!AA$153:AA$161,'[7]Inedible Tallow Complex'!AB$150:AB$152)</f>
        <v>1140.0398271427639</v>
      </c>
      <c r="AA27" s="50">
        <f>SUM('[7]Inedible Tallow Complex'!AB$121:AB$129,'[7]Inedible Tallow Complex'!AC$118:AC$120,'[7]Inedible Tallow Complex'!AB$137:AB$145,'[7]Inedible Tallow Complex'!AC$134:AC$136,'[7]Inedible Tallow Complex'!AB$153:AB$161,'[7]Inedible Tallow Complex'!AC$150:AC$152)</f>
        <v>1335.9203643640194</v>
      </c>
      <c r="AB27" s="50">
        <f>SUM('[7]Inedible Tallow Complex'!AC$121:AC$129,'[7]Inedible Tallow Complex'!AD$118:AD$120,'[7]Inedible Tallow Complex'!AC$137:AC$145,'[7]Inedible Tallow Complex'!AD$134:AD$136,'[7]Inedible Tallow Complex'!AC$153:AC$161,'[7]Inedible Tallow Complex'!AD$150:AD$152)</f>
        <v>1269.6180332512861</v>
      </c>
      <c r="AC27" s="50">
        <f>SUM('[7]Inedible Tallow Complex'!AD$121:AD$129,'[7]Inedible Tallow Complex'!AE$118:AE$120,'[7]Inedible Tallow Complex'!AD$137:AD$145,'[7]Inedible Tallow Complex'!AE$134:AE$136,'[7]Inedible Tallow Complex'!AD$153:AD$161,'[7]Inedible Tallow Complex'!AE$150:AE$152)</f>
        <v>1419.0357903389126</v>
      </c>
      <c r="AD27" s="50">
        <f>SUM('[7]Inedible Tallow Complex'!AE$121:AE$129,'[7]Inedible Tallow Complex'!AF$118:AF$120,'[7]Inedible Tallow Complex'!AE$137:AE$145,'[7]Inedible Tallow Complex'!AF$134:AF$136,'[7]Inedible Tallow Complex'!AE$153:AE$161,'[7]Inedible Tallow Complex'!AF$150:AF$152)</f>
        <v>3260.7812820426229</v>
      </c>
      <c r="AE27" s="50">
        <f>SUM('[7]Inedible Tallow Complex'!AF$121:AF$129,'[7]Inedible Tallow Complex'!AG$118:AG$120,'[7]Inedible Tallow Complex'!AF$137:AF$145,'[7]Inedible Tallow Complex'!AG$134:AG$136,'[7]Inedible Tallow Complex'!AF$153:AF$161,'[7]Inedible Tallow Complex'!AG$150:AG$152)</f>
        <v>6317.8287206761006</v>
      </c>
      <c r="AF27" s="172">
        <f>SUM('[7]Inedible Tallow Complex'!AG$121:AG$129,'[7]Inedible Tallow Complex'!AH$118:AH$120,'[7]Inedible Tallow Complex'!AG$137:AG$145,'[7]Inedible Tallow Complex'!AH$134:AH$136,'[7]Inedible Tallow Complex'!AG$153:AG$161,'[7]Inedible Tallow Complex'!AH$150:AH$152)</f>
        <v>4603.8248012448958</v>
      </c>
      <c r="AG27" s="172">
        <f>SUM('[7]Inedible Tallow Complex'!AH$121:AH$129,'[7]Inedible Tallow Complex'!AI$118:AI$120,'[7]Inedible Tallow Complex'!AH$137:AH$145,'[7]Inedible Tallow Complex'!AI$134:AI$136,'[7]Inedible Tallow Complex'!AH$153:AH$161,'[7]Inedible Tallow Complex'!AI$150:AI$152)</f>
        <v>4660.9720080527359</v>
      </c>
      <c r="AH27" s="172">
        <f>SUM('[7]Inedible Tallow Complex'!AI$121:AI$129,'[7]Inedible Tallow Complex'!AJ$118:AJ$120,'[7]Inedible Tallow Complex'!AI$137:AI$145,'[7]Inedible Tallow Complex'!AJ$134:AJ$136,'[7]Inedible Tallow Complex'!AI$153:AI$161,'[7]Inedible Tallow Complex'!AJ$150:AJ$152)</f>
        <v>6656.0386135663512</v>
      </c>
      <c r="AI27" s="172">
        <f>SUM('[7]Inedible Tallow Complex'!AJ$121:AJ$129,'[7]Inedible Tallow Complex'!AK$118:AK$120,'[7]Inedible Tallow Complex'!AJ$137:AJ$145,'[7]Inedible Tallow Complex'!AK$134:AK$136,'[7]Inedible Tallow Complex'!AJ$153:AJ$161,'[7]Inedible Tallow Complex'!AK$150:AK$152)</f>
        <v>6386.2173557193091</v>
      </c>
      <c r="AJ27" s="172">
        <f>SUM('[7]Inedible Tallow Complex'!AK$121:AK$129,'[7]Inedible Tallow Complex'!AL$118:AL$120,'[7]Inedible Tallow Complex'!AK$137:AK$145,'[7]Inedible Tallow Complex'!AL$134:AL$136,'[7]Inedible Tallow Complex'!AK$153:AK$161,'[7]Inedible Tallow Complex'!AL$150:AL$152)</f>
        <v>6581.8838614984197</v>
      </c>
      <c r="AK27" s="172">
        <f>SUM('[7]Inedible Tallow Complex'!AL$121:AL$129,'[7]Inedible Tallow Complex'!AM$118:AM$120,'[7]Inedible Tallow Complex'!AL$137:AL$145,'[7]Inedible Tallow Complex'!AM$134:AM$136,'[7]Inedible Tallow Complex'!AL$153:AL$161,'[7]Inedible Tallow Complex'!AM$150:AM$152)</f>
        <v>7216.4309239745489</v>
      </c>
      <c r="AL27" s="172">
        <f>SUM('[7]Inedible Tallow Complex'!AM$121:AM$129,'[7]Inedible Tallow Complex'!AN$118:AN$120,'[7]Inedible Tallow Complex'!AM$137:AM$145,'[7]Inedible Tallow Complex'!AN$134:AN$136,'[7]Inedible Tallow Complex'!AM$153:AM$161,'[7]Inedible Tallow Complex'!AN$150:AN$152)</f>
        <v>8076.9089468090597</v>
      </c>
      <c r="AM27" s="172">
        <f>SUM('[7]Inedible Tallow Complex'!AN$121:AN$129,'[7]Inedible Tallow Complex'!AO$118:AO$120,'[7]Inedible Tallow Complex'!AN$137:AN$145,'[7]Inedible Tallow Complex'!AO$134:AO$136,'[7]Inedible Tallow Complex'!AN$153:AN$161,'[7]Inedible Tallow Complex'!AO$150:AO$152)</f>
        <v>9772.403112996888</v>
      </c>
      <c r="AN27" s="172">
        <f>SUM('[7]Inedible Tallow Complex'!AO$121:AO$129,'[7]Inedible Tallow Complex'!AP$118:AP$120,'[7]Inedible Tallow Complex'!AO$137:AO$145,'[7]Inedible Tallow Complex'!AP$134:AP$136,'[7]Inedible Tallow Complex'!AO$153:AO$161,'[7]Inedible Tallow Complex'!AP$150:AP$152)</f>
        <v>10122.672546533746</v>
      </c>
      <c r="AO27" s="172">
        <f>SUM('[7]Inedible Tallow Complex'!AP$121:AP$129,'[7]Inedible Tallow Complex'!AQ$118:AQ$120,'[7]Inedible Tallow Complex'!AP$137:AP$145,'[7]Inedible Tallow Complex'!AQ$134:AQ$136,'[7]Inedible Tallow Complex'!AP$153:AP$161,'[7]Inedible Tallow Complex'!AQ$150:AQ$152)</f>
        <v>10477.674027899484</v>
      </c>
      <c r="AP27" s="172">
        <f>SUM('[7]Inedible Tallow Complex'!AQ$121:AQ$129,'[7]Inedible Tallow Complex'!AR$118:AR$120,'[7]Inedible Tallow Complex'!AQ$137:AQ$145,'[7]Inedible Tallow Complex'!AR$134:AR$136,'[7]Inedible Tallow Complex'!AQ$153:AQ$161,'[7]Inedible Tallow Complex'!AR$150:AR$152)</f>
        <v>10869.96819446122</v>
      </c>
      <c r="AQ27" s="172">
        <f>SUM('[7]Inedible Tallow Complex'!AR$121:AR$129,'[7]Inedible Tallow Complex'!AS$118:AS$120,'[7]Inedible Tallow Complex'!AR$137:AR$145,'[7]Inedible Tallow Complex'!AS$134:AS$136,'[7]Inedible Tallow Complex'!AR$153:AR$161,'[7]Inedible Tallow Complex'!AS$150:AS$152)</f>
        <v>11330.855814415914</v>
      </c>
      <c r="AR27" s="172">
        <f>SUM('[7]Inedible Tallow Complex'!AS$121:AS$129,'[7]Inedible Tallow Complex'!AT$118:AT$120,'[7]Inedible Tallow Complex'!AS$137:AS$145,'[7]Inedible Tallow Complex'!AT$134:AT$136,'[7]Inedible Tallow Complex'!AS$153:AS$161,'[7]Inedible Tallow Complex'!AT$150:AT$152)</f>
        <v>10665.455697067713</v>
      </c>
      <c r="AS27" s="172">
        <f>SUM('[7]Inedible Tallow Complex'!AT$121:AT$129,'[7]Inedible Tallow Complex'!AU$118:AU$120,'[7]Inedible Tallow Complex'!AT$137:AT$145,'[7]Inedible Tallow Complex'!AU$134:AU$136,'[7]Inedible Tallow Complex'!AT$153:AT$161,'[7]Inedible Tallow Complex'!AU$150:AU$152)</f>
        <v>11706.530167572069</v>
      </c>
      <c r="AT27" s="172">
        <f>SUM('[7]Inedible Tallow Complex'!AU$121:AU$129,'[7]Inedible Tallow Complex'!AV$118:AV$120,'[7]Inedible Tallow Complex'!AU$137:AU$145,'[7]Inedible Tallow Complex'!AV$134:AV$136,'[7]Inedible Tallow Complex'!AU$153:AU$161,'[7]Inedible Tallow Complex'!AV$150:AV$152)</f>
        <v>12373.694316504954</v>
      </c>
      <c r="AU27" s="172">
        <f>SUM('[7]Inedible Tallow Complex'!AV$121:AV$129,'[7]Inedible Tallow Complex'!AW$118:AW$120,'[7]Inedible Tallow Complex'!AV$137:AV$145,'[7]Inedible Tallow Complex'!AW$134:AW$136,'[7]Inedible Tallow Complex'!AV$153:AV$161,'[7]Inedible Tallow Complex'!AW$150:AW$152)</f>
        <v>11600.598631715056</v>
      </c>
      <c r="AV27" s="172">
        <f>SUM('[7]Inedible Tallow Complex'!AW$121:AW$129,'[7]Inedible Tallow Complex'!AX$118:AX$120,'[7]Inedible Tallow Complex'!AW$137:AW$145,'[7]Inedible Tallow Complex'!AX$134:AX$136,'[7]Inedible Tallow Complex'!AW$153:AW$161,'[7]Inedible Tallow Complex'!AX$150:AX$152)</f>
        <v>11912.028368303509</v>
      </c>
      <c r="AW27" s="172">
        <f>SUM('[7]Inedible Tallow Complex'!AX$121:AX$129,'[7]Inedible Tallow Complex'!AY$118:AY$120,'[7]Inedible Tallow Complex'!AX$137:AX$145,'[7]Inedible Tallow Complex'!AY$134:AY$136,'[7]Inedible Tallow Complex'!AX$153:AX$161,'[7]Inedible Tallow Complex'!AY$150:AY$152)</f>
        <v>12521.369052257465</v>
      </c>
      <c r="AX27" s="172">
        <f>SUM('[7]Inedible Tallow Complex'!AY$121:AY$129,'[7]Inedible Tallow Complex'!AZ$118:AZ$120,'[7]Inedible Tallow Complex'!AY$137:AY$145,'[7]Inedible Tallow Complex'!AZ$134:AZ$136,'[7]Inedible Tallow Complex'!AY$153:AY$161,'[7]Inedible Tallow Complex'!AZ$150:AZ$152)</f>
        <v>13283.213097638303</v>
      </c>
      <c r="AY27" s="172">
        <f>SUM('[7]Inedible Tallow Complex'!AZ$121:AZ$129,'[7]Inedible Tallow Complex'!BA$118:BA$120,'[7]Inedible Tallow Complex'!AZ$137:AZ$145,'[7]Inedible Tallow Complex'!BA$134:BA$136,'[7]Inedible Tallow Complex'!AZ$153:AZ$161,'[7]Inedible Tallow Complex'!BA$150:BA$152)</f>
        <v>13588.318235447732</v>
      </c>
      <c r="AZ27" s="172">
        <f>SUM('[7]Inedible Tallow Complex'!BA$121:BA$129,'[7]Inedible Tallow Complex'!BB$118:BB$120,'[7]Inedible Tallow Complex'!BA$137:BA$145,'[7]Inedible Tallow Complex'!BB$134:BB$136,'[7]Inedible Tallow Complex'!BA$153:BA$161,'[7]Inedible Tallow Complex'!BB$150:BB$152)</f>
        <v>13651.282763898322</v>
      </c>
      <c r="BA27" s="172">
        <f>SUM('[7]Inedible Tallow Complex'!BB$121:BB$129,'[7]Inedible Tallow Complex'!BC$118:BC$120,'[7]Inedible Tallow Complex'!BB$137:BB$145,'[7]Inedible Tallow Complex'!BC$134:BC$136,'[7]Inedible Tallow Complex'!BB$153:BB$161,'[7]Inedible Tallow Complex'!BC$150:BC$152)</f>
        <v>13548.242387089775</v>
      </c>
      <c r="BB27" s="172">
        <f>SUM('[7]Inedible Tallow Complex'!BC$121:BC$129,'[7]Inedible Tallow Complex'!BD$118:BD$120,'[7]Inedible Tallow Complex'!BC$137:BC$145,'[7]Inedible Tallow Complex'!BD$134:BD$136,'[7]Inedible Tallow Complex'!BC$153:BC$161,'[7]Inedible Tallow Complex'!BD$150:BD$152)</f>
        <v>14244.106387470372</v>
      </c>
      <c r="BC27" s="172">
        <f>SUM('[7]Inedible Tallow Complex'!BD$121:BD$129,'[7]Inedible Tallow Complex'!BE$118:BE$120,'[7]Inedible Tallow Complex'!BD$137:BD$145,'[7]Inedible Tallow Complex'!BE$134:BE$136,'[7]Inedible Tallow Complex'!BD$153:BD$161,'[7]Inedible Tallow Complex'!BE$150:BE$152)</f>
        <v>14430.240927049454</v>
      </c>
      <c r="BD27" s="172">
        <f>SUM('[7]Inedible Tallow Complex'!BE$121:BE$129,'[7]Inedible Tallow Complex'!BF$118:BF$120,'[7]Inedible Tallow Complex'!BE$137:BE$145,'[7]Inedible Tallow Complex'!BF$134:BF$136,'[7]Inedible Tallow Complex'!BE$153:BE$161,'[7]Inedible Tallow Complex'!BF$150:BF$152)</f>
        <v>13987.233038018172</v>
      </c>
      <c r="BE27" s="172">
        <f>SUM('[7]Inedible Tallow Complex'!BF$121:BF$129,'[7]Inedible Tallow Complex'!BG$118:BG$120,'[7]Inedible Tallow Complex'!BF$137:BF$145,'[7]Inedible Tallow Complex'!BG$134:BG$136,'[7]Inedible Tallow Complex'!BF$153:BF$161,'[7]Inedible Tallow Complex'!BG$150:BG$152)</f>
        <v>14606.830127480967</v>
      </c>
    </row>
    <row r="28" spans="1:57" hidden="1" x14ac:dyDescent="0.2">
      <c r="A28" s="49" t="str">
        <f>'[7]Inedible Tallow Complex'!A11</f>
        <v xml:space="preserve">    Co-Processing</v>
      </c>
      <c r="B28" s="50">
        <f>'[7]Inedible Tallow Complex'!D11</f>
        <v>0</v>
      </c>
      <c r="C28" s="50">
        <f>'[7]Inedible Tallow Complex'!E11</f>
        <v>0</v>
      </c>
      <c r="D28" s="50">
        <f>'[7]Inedible Tallow Complex'!F11</f>
        <v>0</v>
      </c>
      <c r="E28" s="50">
        <f>'[7]Inedible Tallow Complex'!G11</f>
        <v>0</v>
      </c>
      <c r="F28" s="50">
        <f>'[7]Inedible Tallow Complex'!H11</f>
        <v>0</v>
      </c>
      <c r="G28" s="50">
        <f>'[7]Inedible Tallow Complex'!I11</f>
        <v>0</v>
      </c>
      <c r="H28" s="50">
        <f>'[7]Inedible Tallow Complex'!J11</f>
        <v>0</v>
      </c>
      <c r="I28" s="50">
        <f>'[7]Inedible Tallow Complex'!K11</f>
        <v>0</v>
      </c>
      <c r="J28" s="50">
        <f>'[7]Inedible Tallow Complex'!L11</f>
        <v>0</v>
      </c>
      <c r="K28" s="50">
        <f>'[7]Inedible Tallow Complex'!M11</f>
        <v>0</v>
      </c>
      <c r="L28" s="50">
        <f>'[7]Inedible Tallow Complex'!N11</f>
        <v>0</v>
      </c>
      <c r="M28" s="50">
        <f>'[7]Inedible Tallow Complex'!O11</f>
        <v>0</v>
      </c>
      <c r="N28" s="50">
        <f>'[7]Inedible Tallow Complex'!P11</f>
        <v>0</v>
      </c>
      <c r="O28" s="50">
        <f>'[7]Inedible Tallow Complex'!Q11</f>
        <v>0</v>
      </c>
      <c r="P28" s="50">
        <f>'[7]Inedible Tallow Complex'!R11</f>
        <v>0</v>
      </c>
      <c r="Q28" s="50">
        <f>'[7]Inedible Tallow Complex'!S11</f>
        <v>74.398859479508204</v>
      </c>
      <c r="R28" s="50">
        <f>'[7]Inedible Tallow Complex'!T11</f>
        <v>41.866855106557374</v>
      </c>
      <c r="S28" s="50">
        <f>'[7]Inedible Tallow Complex'!U11</f>
        <v>132.38723790573772</v>
      </c>
      <c r="T28" s="50">
        <f>'[7]Inedible Tallow Complex'!V11</f>
        <v>76.093823229508203</v>
      </c>
      <c r="U28" s="50">
        <f>'[7]Inedible Tallow Complex'!W11</f>
        <v>24.20434465573771</v>
      </c>
      <c r="V28" s="50">
        <f>'[7]Inedible Tallow Complex'!X11</f>
        <v>17.563090274590166</v>
      </c>
      <c r="W28" s="50">
        <f>'[7]Inedible Tallow Complex'!Y11</f>
        <v>19.191938012295083</v>
      </c>
      <c r="X28" s="50">
        <f>'[7]Inedible Tallow Complex'!Z11</f>
        <v>75.774586906799414</v>
      </c>
      <c r="Y28" s="50">
        <f>'[7]Inedible Tallow Complex'!AA11</f>
        <v>195.57330333004933</v>
      </c>
      <c r="Z28" s="50">
        <f>'[7]Inedible Tallow Complex'!AB11</f>
        <v>214.32752782610839</v>
      </c>
      <c r="AA28" s="50">
        <f>'[7]Inedible Tallow Complex'!AC11</f>
        <v>332.95065961164204</v>
      </c>
      <c r="AB28" s="50">
        <f>'[7]Inedible Tallow Complex'!AD11</f>
        <v>372.22226683128088</v>
      </c>
      <c r="AC28" s="50">
        <f>'[7]Inedible Tallow Complex'!AE11</f>
        <v>181.07147755659386</v>
      </c>
      <c r="AD28" s="50">
        <f>'[7]Inedible Tallow Complex'!AF11</f>
        <v>122.15113766243417</v>
      </c>
      <c r="AE28" s="50">
        <f>'[7]Inedible Tallow Complex'!AG11</f>
        <v>100.91589807575672</v>
      </c>
      <c r="AF28" s="172">
        <f>'[7]Inedible Tallow Complex'!AH11</f>
        <v>105.76586193170404</v>
      </c>
      <c r="AG28" s="172">
        <f>'[7]Inedible Tallow Complex'!AI11</f>
        <v>131.43703855909189</v>
      </c>
      <c r="AH28" s="172">
        <f>'[7]Inedible Tallow Complex'!AJ11</f>
        <v>109.56421943712174</v>
      </c>
      <c r="AI28" s="172">
        <f>'[7]Inedible Tallow Complex'!AK11</f>
        <v>95.924472910934909</v>
      </c>
      <c r="AJ28" s="172">
        <f>'[7]Inedible Tallow Complex'!AL11</f>
        <v>101.3411363668465</v>
      </c>
      <c r="AK28" s="172">
        <f>'[7]Inedible Tallow Complex'!AM11</f>
        <v>105.3754190283108</v>
      </c>
      <c r="AL28" s="172">
        <f>'[7]Inedible Tallow Complex'!AN11</f>
        <v>117.46471269625351</v>
      </c>
      <c r="AM28" s="172">
        <f>'[7]Inedible Tallow Complex'!AO11</f>
        <v>123.4218557437668</v>
      </c>
      <c r="AN28" s="172">
        <f>'[7]Inedible Tallow Complex'!AP11</f>
        <v>128.49496756073742</v>
      </c>
      <c r="AO28" s="172">
        <f>'[7]Inedible Tallow Complex'!AQ11</f>
        <v>135.95351639411314</v>
      </c>
      <c r="AP28" s="172">
        <f>'[7]Inedible Tallow Complex'!AR11</f>
        <v>135.54795299552438</v>
      </c>
      <c r="AQ28" s="172">
        <f>'[7]Inedible Tallow Complex'!AS11</f>
        <v>143.04079062646497</v>
      </c>
      <c r="AR28" s="172">
        <f>'[7]Inedible Tallow Complex'!AT11</f>
        <v>156.98514275559029</v>
      </c>
      <c r="AS28" s="172">
        <f>'[7]Inedible Tallow Complex'!AU11</f>
        <v>173.07612319470306</v>
      </c>
      <c r="AT28" s="172">
        <f>'[7]Inedible Tallow Complex'!AV11</f>
        <v>190.81642946775798</v>
      </c>
      <c r="AU28" s="172">
        <f>'[7]Inedible Tallow Complex'!AW11</f>
        <v>210.37511750747501</v>
      </c>
      <c r="AV28" s="172">
        <f>'[7]Inedible Tallow Complex'!AX11</f>
        <v>231.93857148323849</v>
      </c>
      <c r="AW28" s="172">
        <f>'[7]Inedible Tallow Complex'!AY11</f>
        <v>255.71227994572058</v>
      </c>
      <c r="AX28" s="172">
        <f>'[7]Inedible Tallow Complex'!AZ11</f>
        <v>281.92279402636586</v>
      </c>
      <c r="AY28" s="172">
        <f>'[7]Inedible Tallow Complex'!BA11</f>
        <v>310.81988635236382</v>
      </c>
      <c r="AZ28" s="172">
        <f>'[7]Inedible Tallow Complex'!BB11</f>
        <v>342.67893125045191</v>
      </c>
      <c r="BA28" s="172">
        <f>'[7]Inedible Tallow Complex'!BC11</f>
        <v>377.80352892165871</v>
      </c>
      <c r="BB28" s="172">
        <f>'[7]Inedible Tallow Complex'!BD11</f>
        <v>416.52839859401308</v>
      </c>
      <c r="BC28" s="172">
        <f>'[7]Inedible Tallow Complex'!BE11</f>
        <v>459.22256822346702</v>
      </c>
      <c r="BD28" s="172">
        <f>'[7]Inedible Tallow Complex'!BF11</f>
        <v>506.29289113923085</v>
      </c>
      <c r="BE28" s="172">
        <f>'[7]Inedible Tallow Complex'!BG11</f>
        <v>558.18792314532868</v>
      </c>
    </row>
    <row r="29" spans="1:57" x14ac:dyDescent="0.2">
      <c r="A29" s="49" t="str">
        <f>'[7]Inedible Tallow Complex'!A12</f>
        <v xml:space="preserve">  Non-Biodiesel</v>
      </c>
      <c r="B29" s="50">
        <f>B24-B25</f>
        <v>1557.1420122268</v>
      </c>
      <c r="C29" s="50">
        <f>C24-C25</f>
        <v>1843.3903841176004</v>
      </c>
      <c r="D29" s="50">
        <f t="shared" ref="D29:X29" si="26">D24-D25</f>
        <v>1456.9589586623993</v>
      </c>
      <c r="E29" s="50">
        <f t="shared" si="26"/>
        <v>1831.8555753933877</v>
      </c>
      <c r="F29" s="50">
        <f t="shared" si="26"/>
        <v>2013.4121716895497</v>
      </c>
      <c r="G29" s="50">
        <f t="shared" si="26"/>
        <v>2157.4745730963527</v>
      </c>
      <c r="H29" s="50">
        <f t="shared" si="26"/>
        <v>2037.0819042532282</v>
      </c>
      <c r="I29" s="50">
        <f t="shared" si="26"/>
        <v>2125.0358634958934</v>
      </c>
      <c r="J29" s="50">
        <f t="shared" si="26"/>
        <v>2069.0601446201822</v>
      </c>
      <c r="K29" s="50">
        <f t="shared" si="26"/>
        <v>2466.4729992314469</v>
      </c>
      <c r="L29" s="50">
        <f t="shared" si="26"/>
        <v>2250.8210767493074</v>
      </c>
      <c r="M29" s="50">
        <f t="shared" si="26"/>
        <v>2020.9367690540837</v>
      </c>
      <c r="N29" s="50">
        <f t="shared" si="26"/>
        <v>1893.4725503805998</v>
      </c>
      <c r="O29" s="50">
        <f t="shared" si="26"/>
        <v>1479.5222199305999</v>
      </c>
      <c r="P29" s="50">
        <f t="shared" si="26"/>
        <v>1393.8932875184005</v>
      </c>
      <c r="Q29" s="50">
        <f t="shared" si="26"/>
        <v>1485.1066143731923</v>
      </c>
      <c r="R29" s="50">
        <f t="shared" si="26"/>
        <v>1880.968794687926</v>
      </c>
      <c r="S29" s="50">
        <f t="shared" si="26"/>
        <v>1814.2828416128184</v>
      </c>
      <c r="T29" s="50">
        <f t="shared" si="26"/>
        <v>1697.4907891969742</v>
      </c>
      <c r="U29" s="50">
        <f t="shared" si="26"/>
        <v>1584.2407210028855</v>
      </c>
      <c r="V29" s="50">
        <f t="shared" si="26"/>
        <v>1789.3219444044216</v>
      </c>
      <c r="W29" s="50">
        <f t="shared" si="26"/>
        <v>1841.036137175794</v>
      </c>
      <c r="X29" s="50">
        <f t="shared" si="26"/>
        <v>2039.9002381011969</v>
      </c>
      <c r="Y29" s="50">
        <f>Y24-Y25</f>
        <v>2116.0296503421964</v>
      </c>
      <c r="Z29" s="50">
        <f t="shared" ref="Z29:AE29" si="27">Z24-Z25</f>
        <v>2167.4570136346556</v>
      </c>
      <c r="AA29" s="50">
        <f t="shared" si="27"/>
        <v>1691.4321952285854</v>
      </c>
      <c r="AB29" s="50">
        <f t="shared" si="27"/>
        <v>2535.1997726551199</v>
      </c>
      <c r="AC29" s="50">
        <f t="shared" si="27"/>
        <v>2484.9596582235986</v>
      </c>
      <c r="AD29" s="50">
        <f t="shared" si="27"/>
        <v>1130.3405533151999</v>
      </c>
      <c r="AE29" s="50">
        <f t="shared" si="27"/>
        <v>-1618.668902951862</v>
      </c>
      <c r="AF29" s="172">
        <f>AF24-AF25</f>
        <v>1658.5015577078657</v>
      </c>
      <c r="AG29" s="172">
        <f t="shared" ref="AG29:BE29" si="28">AG24-AG25</f>
        <v>2229.159359598495</v>
      </c>
      <c r="AH29" s="172">
        <f t="shared" si="28"/>
        <v>1884.6708819366049</v>
      </c>
      <c r="AI29" s="172">
        <f t="shared" si="28"/>
        <v>2465.9649208692372</v>
      </c>
      <c r="AJ29" s="172">
        <f t="shared" si="28"/>
        <v>2149.9816811678766</v>
      </c>
      <c r="AK29" s="172">
        <f t="shared" si="28"/>
        <v>2080.7661168056584</v>
      </c>
      <c r="AL29" s="172">
        <f t="shared" si="28"/>
        <v>1839.4682889179894</v>
      </c>
      <c r="AM29" s="172">
        <f t="shared" si="28"/>
        <v>1635.5921334593786</v>
      </c>
      <c r="AN29" s="172">
        <f t="shared" si="28"/>
        <v>2336.4110609145391</v>
      </c>
      <c r="AO29" s="172">
        <f t="shared" si="28"/>
        <v>2071.9063097462786</v>
      </c>
      <c r="AP29" s="172">
        <f t="shared" si="28"/>
        <v>1907.5928335104363</v>
      </c>
      <c r="AQ29" s="172">
        <f t="shared" si="28"/>
        <v>1948.9618399304582</v>
      </c>
      <c r="AR29" s="172">
        <f t="shared" si="28"/>
        <v>2316.6261644863298</v>
      </c>
      <c r="AS29" s="172">
        <f t="shared" si="28"/>
        <v>1978.7859722452977</v>
      </c>
      <c r="AT29" s="172">
        <f t="shared" si="28"/>
        <v>1834.8035703113801</v>
      </c>
      <c r="AU29" s="172">
        <f t="shared" si="28"/>
        <v>2339.6810039056472</v>
      </c>
      <c r="AV29" s="172">
        <f t="shared" si="28"/>
        <v>1898.1902706831188</v>
      </c>
      <c r="AW29" s="172">
        <f t="shared" si="28"/>
        <v>1827.9134413488428</v>
      </c>
      <c r="AX29" s="172">
        <f t="shared" si="28"/>
        <v>1984.041838373274</v>
      </c>
      <c r="AY29" s="172">
        <f t="shared" si="28"/>
        <v>1986.8801305132474</v>
      </c>
      <c r="AZ29" s="172">
        <f t="shared" si="28"/>
        <v>2123.9926212368409</v>
      </c>
      <c r="BA29" s="172">
        <f t="shared" si="28"/>
        <v>1802.9396658842525</v>
      </c>
      <c r="BB29" s="172">
        <f t="shared" si="28"/>
        <v>1516.0061469843913</v>
      </c>
      <c r="BC29" s="172">
        <f t="shared" si="28"/>
        <v>656.26662508290974</v>
      </c>
      <c r="BD29" s="172">
        <f t="shared" si="28"/>
        <v>1469.1039850157231</v>
      </c>
      <c r="BE29" s="172">
        <f t="shared" si="28"/>
        <v>941.45976295370747</v>
      </c>
    </row>
    <row r="30" spans="1:57" x14ac:dyDescent="0.2">
      <c r="A30" s="49" t="str">
        <f>'[7]Inedible Tallow Complex'!A13</f>
        <v>Exports</v>
      </c>
      <c r="B30" s="50">
        <f>'[7]Inedible Tallow Complex'!D13</f>
        <v>2247.0415728264002</v>
      </c>
      <c r="C30" s="50">
        <f>'[7]Inedible Tallow Complex'!E13</f>
        <v>1608.2724103866001</v>
      </c>
      <c r="D30" s="50">
        <f>'[7]Inedible Tallow Complex'!F13</f>
        <v>2155.0867892064002</v>
      </c>
      <c r="E30" s="50">
        <f>'[7]Inedible Tallow Complex'!G13</f>
        <v>2053.7537640606001</v>
      </c>
      <c r="F30" s="50">
        <f>'[7]Inedible Tallow Complex'!H13</f>
        <v>1769.5466826282004</v>
      </c>
      <c r="G30" s="50">
        <f>'[7]Inedible Tallow Complex'!I13</f>
        <v>1391.0285175822</v>
      </c>
      <c r="H30" s="50">
        <f>'[7]Inedible Tallow Complex'!J13</f>
        <v>1637.8414620372</v>
      </c>
      <c r="I30" s="50">
        <f>'[7]Inedible Tallow Complex'!K13</f>
        <v>1723.4436273642002</v>
      </c>
      <c r="J30" s="50">
        <f>'[7]Inedible Tallow Complex'!L13</f>
        <v>1541.1848810777999</v>
      </c>
      <c r="K30" s="50">
        <f>'[7]Inedible Tallow Complex'!M13</f>
        <v>1415.2533450426001</v>
      </c>
      <c r="L30" s="50">
        <f>'[7]Inedible Tallow Complex'!N13</f>
        <v>1598.2581354138003</v>
      </c>
      <c r="M30" s="50">
        <f>'[7]Inedible Tallow Complex'!O13</f>
        <v>1764.7985882267999</v>
      </c>
      <c r="N30" s="50">
        <f>'[7]Inedible Tallow Complex'!P13</f>
        <v>1729.2338465850003</v>
      </c>
      <c r="O30" s="50">
        <f>'[7]Inedible Tallow Complex'!Q13</f>
        <v>1473.1555372506</v>
      </c>
      <c r="P30" s="50">
        <f>'[7]Inedible Tallow Complex'!R13</f>
        <v>1690.1253955403999</v>
      </c>
      <c r="Q30" s="50">
        <f>'[7]Inedible Tallow Complex'!S13</f>
        <v>1511.1848258262003</v>
      </c>
      <c r="R30" s="50">
        <f>'[7]Inedible Tallow Complex'!T13</f>
        <v>1182.0419500907999</v>
      </c>
      <c r="S30" s="50">
        <f>'[7]Inedible Tallow Complex'!U13</f>
        <v>1021.4856239999999</v>
      </c>
      <c r="T30" s="50">
        <f>'[7]Inedible Tallow Complex'!V13</f>
        <v>1042.6859359999999</v>
      </c>
      <c r="U30" s="50">
        <f>'[7]Inedible Tallow Complex'!W13</f>
        <v>854.0920550000003</v>
      </c>
      <c r="V30" s="50">
        <f>'[7]Inedible Tallow Complex'!X13</f>
        <v>923.646478</v>
      </c>
      <c r="W30" s="50">
        <f>'[7]Inedible Tallow Complex'!Y13</f>
        <v>914.95824599999992</v>
      </c>
      <c r="X30" s="50">
        <f>'[7]Inedible Tallow Complex'!Z13</f>
        <v>766.91180663926002</v>
      </c>
      <c r="Y30" s="50">
        <f>SUM('[7]Inedible Tallow Complex'!AA$54:AA$56,'[7]Inedible Tallow Complex'!Z$57:Z$65)</f>
        <v>737.74946932019998</v>
      </c>
      <c r="Z30" s="50">
        <f>SUM('[7]Inedible Tallow Complex'!AB$54:AB$56,'[7]Inedible Tallow Complex'!AA$57:AA$65)</f>
        <v>663.5878223372199</v>
      </c>
      <c r="AA30" s="50">
        <f>SUM('[7]Inedible Tallow Complex'!AC$54:AC$56,'[7]Inedible Tallow Complex'!AB$57:AB$65)</f>
        <v>660.69315186797996</v>
      </c>
      <c r="AB30" s="50">
        <f>SUM('[7]Inedible Tallow Complex'!AD$54:AD$56,'[7]Inedible Tallow Complex'!AC$57:AC$65)</f>
        <v>485.29351869108001</v>
      </c>
      <c r="AC30" s="50">
        <f>SUM('[7]Inedible Tallow Complex'!AE$54:AE$56,'[7]Inedible Tallow Complex'!AD$57:AD$65)</f>
        <v>611.31792000000007</v>
      </c>
      <c r="AD30" s="50">
        <f>SUM('[7]Inedible Tallow Complex'!AF$54:AF$56,'[7]Inedible Tallow Complex'!AE$57:AE$65)</f>
        <v>241.76857800000005</v>
      </c>
      <c r="AE30" s="50">
        <f>SUM('[7]Inedible Tallow Complex'!AG$54:AG$56,'[7]Inedible Tallow Complex'!AF$57:AF$65)</f>
        <v>269.75717563066002</v>
      </c>
      <c r="AF30" s="172">
        <f>SUM('[7]Inedible Tallow Complex'!AH$54:AH$56,'[7]Inedible Tallow Complex'!AG$57:AG$65)</f>
        <v>159.57128730633372</v>
      </c>
      <c r="AG30" s="172">
        <f>SUM('[7]Inedible Tallow Complex'!AI$54:AI$56,'[7]Inedible Tallow Complex'!AH$57:AH$65)</f>
        <v>150.0834432292275</v>
      </c>
      <c r="AH30" s="172">
        <f>SUM('[7]Inedible Tallow Complex'!AJ$54:AJ$56,'[7]Inedible Tallow Complex'!AI$57:AI$65)</f>
        <v>149.0386336089644</v>
      </c>
      <c r="AI30" s="172">
        <f>SUM('[7]Inedible Tallow Complex'!AK$54:AK$56,'[7]Inedible Tallow Complex'!AJ$57:AJ$65)</f>
        <v>144.89083564255981</v>
      </c>
      <c r="AJ30" s="172">
        <f>SUM('[7]Inedible Tallow Complex'!AL$54:AL$56,'[7]Inedible Tallow Complex'!AK$57:AK$65)</f>
        <v>117.79535775779664</v>
      </c>
      <c r="AK30" s="172">
        <f>SUM('[7]Inedible Tallow Complex'!AM$54:AM$56,'[7]Inedible Tallow Complex'!AL$57:AL$65)</f>
        <v>121.54461879772913</v>
      </c>
      <c r="AL30" s="172">
        <f>SUM('[7]Inedible Tallow Complex'!AN$54:AN$56,'[7]Inedible Tallow Complex'!AM$57:AM$65)</f>
        <v>100.54442409467282</v>
      </c>
      <c r="AM30" s="172">
        <f>SUM('[7]Inedible Tallow Complex'!AO$54:AO$56,'[7]Inedible Tallow Complex'!AN$57:AN$65)</f>
        <v>99.767372818349145</v>
      </c>
      <c r="AN30" s="172">
        <f>SUM('[7]Inedible Tallow Complex'!AP$54:AP$56,'[7]Inedible Tallow Complex'!AO$57:AO$65)</f>
        <v>99.805431765648223</v>
      </c>
      <c r="AO30" s="172">
        <f>SUM('[7]Inedible Tallow Complex'!AQ$54:AQ$56,'[7]Inedible Tallow Complex'!AP$57:AP$65)</f>
        <v>92.466197033336243</v>
      </c>
      <c r="AP30" s="172">
        <f>SUM('[7]Inedible Tallow Complex'!AR$54:AR$56,'[7]Inedible Tallow Complex'!AQ$57:AQ$65)</f>
        <v>74.55622313742407</v>
      </c>
      <c r="AQ30" s="172">
        <f>SUM('[7]Inedible Tallow Complex'!AS$54:AS$56,'[7]Inedible Tallow Complex'!AR$57:AR$65)</f>
        <v>75.58498527214158</v>
      </c>
      <c r="AR30" s="172">
        <f>SUM('[7]Inedible Tallow Complex'!AT$54:AT$56,'[7]Inedible Tallow Complex'!AS$57:AS$65)</f>
        <v>74.937179174509708</v>
      </c>
      <c r="AS30" s="172">
        <f>SUM('[7]Inedible Tallow Complex'!AU$54:AU$56,'[7]Inedible Tallow Complex'!AT$57:AT$65)</f>
        <v>74.936946344005335</v>
      </c>
      <c r="AT30" s="172">
        <f>SUM('[7]Inedible Tallow Complex'!AV$54:AV$56,'[7]Inedible Tallow Complex'!AU$57:AU$65)</f>
        <v>74.960903328786117</v>
      </c>
      <c r="AU30" s="172">
        <f>SUM('[7]Inedible Tallow Complex'!AW$54:AW$56,'[7]Inedible Tallow Complex'!AV$57:AV$65)</f>
        <v>74.981993354962356</v>
      </c>
      <c r="AV30" s="172">
        <f>SUM('[7]Inedible Tallow Complex'!AX$54:AX$56,'[7]Inedible Tallow Complex'!AW$57:AW$65)</f>
        <v>74.995247451373359</v>
      </c>
      <c r="AW30" s="172">
        <f>SUM('[7]Inedible Tallow Complex'!AY$54:AY$56,'[7]Inedible Tallow Complex'!AX$57:AX$65)</f>
        <v>75.080401494881016</v>
      </c>
      <c r="AX30" s="172">
        <f>SUM('[7]Inedible Tallow Complex'!AZ$54:AZ$56,'[7]Inedible Tallow Complex'!AY$57:AY$65)</f>
        <v>74.962453930727378</v>
      </c>
      <c r="AY30" s="172">
        <f>SUM('[7]Inedible Tallow Complex'!BA$54:BA$56,'[7]Inedible Tallow Complex'!AZ$57:AZ$65)</f>
        <v>74.991098394801639</v>
      </c>
      <c r="AZ30" s="172">
        <f>SUM('[7]Inedible Tallow Complex'!BB$54:BB$56,'[7]Inedible Tallow Complex'!BA$57:BA$65)</f>
        <v>74.996199912146039</v>
      </c>
      <c r="BA30" s="172">
        <f>SUM('[7]Inedible Tallow Complex'!BC$54:BC$56,'[7]Inedible Tallow Complex'!BB$57:BB$65)</f>
        <v>75.002238925349147</v>
      </c>
      <c r="BB30" s="172">
        <f>SUM('[7]Inedible Tallow Complex'!BD$54:BD$56,'[7]Inedible Tallow Complex'!BC$57:BC$65)</f>
        <v>75.005080236785886</v>
      </c>
      <c r="BC30" s="172">
        <f>SUM('[7]Inedible Tallow Complex'!BE$54:BE$56,'[7]Inedible Tallow Complex'!BD$57:BD$65)</f>
        <v>75.006478531581038</v>
      </c>
      <c r="BD30" s="172">
        <f>SUM('[7]Inedible Tallow Complex'!BF$54:BF$56,'[7]Inedible Tallow Complex'!BE$57:BE$65)</f>
        <v>74.991414279962015</v>
      </c>
      <c r="BE30" s="172">
        <f>SUM('[7]Inedible Tallow Complex'!BG$54:BG$56,'[7]Inedible Tallow Complex'!BF$57:BF$65)</f>
        <v>75.000219200132747</v>
      </c>
    </row>
    <row r="31" spans="1:57" x14ac:dyDescent="0.2">
      <c r="A31" s="49" t="str">
        <f>'[7]Inedible Tallow Complex'!A14</f>
        <v xml:space="preserve">    Total Use</v>
      </c>
      <c r="B31" s="50">
        <f>B23-B32</f>
        <v>3804.1835850532002</v>
      </c>
      <c r="C31" s="50">
        <f>C23-C32</f>
        <v>3451.6627945042005</v>
      </c>
      <c r="D31" s="50">
        <f t="shared" ref="D31:X31" si="29">D23-D32</f>
        <v>3612.0457478687995</v>
      </c>
      <c r="E31" s="50">
        <f t="shared" si="29"/>
        <v>3886.0621904414002</v>
      </c>
      <c r="F31" s="50">
        <f t="shared" si="29"/>
        <v>3784.7702582673996</v>
      </c>
      <c r="G31" s="50">
        <f t="shared" si="29"/>
        <v>3557.5601104268003</v>
      </c>
      <c r="H31" s="50">
        <f t="shared" si="29"/>
        <v>3688.5088959127997</v>
      </c>
      <c r="I31" s="50">
        <f t="shared" si="29"/>
        <v>3865.1412654741998</v>
      </c>
      <c r="J31" s="50">
        <f t="shared" si="29"/>
        <v>3624.9481013952004</v>
      </c>
      <c r="K31" s="50">
        <f t="shared" si="29"/>
        <v>3926.2112245788003</v>
      </c>
      <c r="L31" s="50">
        <f t="shared" si="29"/>
        <v>3906.1711179430004</v>
      </c>
      <c r="M31" s="50">
        <f t="shared" si="29"/>
        <v>3811.9385100203999</v>
      </c>
      <c r="N31" s="50">
        <f t="shared" si="29"/>
        <v>3790.1063969656002</v>
      </c>
      <c r="O31" s="50">
        <f t="shared" si="29"/>
        <v>3440.7777571811998</v>
      </c>
      <c r="P31" s="50">
        <f t="shared" si="29"/>
        <v>3344.0186830588004</v>
      </c>
      <c r="Q31" s="50">
        <f t="shared" si="29"/>
        <v>3423.6902996789008</v>
      </c>
      <c r="R31" s="50">
        <f t="shared" si="29"/>
        <v>3517.8775998852834</v>
      </c>
      <c r="S31" s="50">
        <f t="shared" si="29"/>
        <v>3459.155703518556</v>
      </c>
      <c r="T31" s="50">
        <f t="shared" si="29"/>
        <v>3153.1705484264821</v>
      </c>
      <c r="U31" s="50">
        <f t="shared" si="29"/>
        <v>3194.5627023837383</v>
      </c>
      <c r="V31" s="50">
        <f t="shared" si="29"/>
        <v>3632.412221</v>
      </c>
      <c r="W31" s="50">
        <f t="shared" si="29"/>
        <v>3831.7655100000002</v>
      </c>
      <c r="X31" s="50">
        <f t="shared" si="29"/>
        <v>3984.7644017064199</v>
      </c>
      <c r="Y31" s="50">
        <f>Y23-Y32</f>
        <v>4136.1298447560603</v>
      </c>
      <c r="Z31" s="50">
        <f t="shared" ref="Z31:AE31" si="30">Z23-Z32</f>
        <v>4263.4946631146395</v>
      </c>
      <c r="AA31" s="50">
        <f t="shared" si="30"/>
        <v>4055.548993932</v>
      </c>
      <c r="AB31" s="50">
        <f t="shared" si="30"/>
        <v>4641.8702913462002</v>
      </c>
      <c r="AC31" s="50">
        <f t="shared" si="30"/>
        <v>5077.842578223599</v>
      </c>
      <c r="AD31" s="50">
        <f t="shared" si="30"/>
        <v>5570.0881313152004</v>
      </c>
      <c r="AE31" s="50">
        <f t="shared" si="30"/>
        <v>5815.974881404999</v>
      </c>
      <c r="AF31" s="172">
        <f>AF23-AF32</f>
        <v>7066.6273658647224</v>
      </c>
      <c r="AG31" s="172">
        <f t="shared" ref="AG31:BE31" si="31">AG23-AG32</f>
        <v>7632.8606390556333</v>
      </c>
      <c r="AH31" s="172">
        <f t="shared" si="31"/>
        <v>9353.4150752831902</v>
      </c>
      <c r="AI31" s="172">
        <f t="shared" si="31"/>
        <v>9548.5498562782013</v>
      </c>
      <c r="AJ31" s="172">
        <f t="shared" si="31"/>
        <v>9448.1364748993274</v>
      </c>
      <c r="AK31" s="172">
        <f t="shared" si="31"/>
        <v>10000.693202305594</v>
      </c>
      <c r="AL31" s="172">
        <f t="shared" si="31"/>
        <v>10599.163342707452</v>
      </c>
      <c r="AM31" s="172">
        <f t="shared" si="31"/>
        <v>12129.653554687697</v>
      </c>
      <c r="AN31" s="172">
        <f t="shared" si="31"/>
        <v>13141.179593207871</v>
      </c>
      <c r="AO31" s="172">
        <f t="shared" si="31"/>
        <v>13202.656993249531</v>
      </c>
      <c r="AP31" s="172">
        <f t="shared" si="31"/>
        <v>13374.812887192935</v>
      </c>
      <c r="AQ31" s="172">
        <f t="shared" si="31"/>
        <v>13739.544563317477</v>
      </c>
      <c r="AR31" s="172">
        <f t="shared" si="31"/>
        <v>13358.862103246514</v>
      </c>
      <c r="AS31" s="172">
        <f t="shared" si="31"/>
        <v>14044.682023462619</v>
      </c>
      <c r="AT31" s="172">
        <f t="shared" si="31"/>
        <v>14544.785718689905</v>
      </c>
      <c r="AU31" s="172">
        <f t="shared" si="31"/>
        <v>14233.975452038112</v>
      </c>
      <c r="AV31" s="172">
        <f t="shared" si="31"/>
        <v>14084.757436161046</v>
      </c>
      <c r="AW31" s="172">
        <f t="shared" si="31"/>
        <v>14624.317403305758</v>
      </c>
      <c r="AX31" s="172">
        <f t="shared" si="31"/>
        <v>15544.955118670496</v>
      </c>
      <c r="AY31" s="172">
        <f t="shared" si="31"/>
        <v>15854.049721600524</v>
      </c>
      <c r="AZ31" s="172">
        <f t="shared" si="31"/>
        <v>16054.490240718456</v>
      </c>
      <c r="BA31" s="172">
        <f t="shared" si="31"/>
        <v>15631.244023970428</v>
      </c>
      <c r="BB31" s="172">
        <f t="shared" si="31"/>
        <v>16041.282132865024</v>
      </c>
      <c r="BC31" s="172">
        <f t="shared" si="31"/>
        <v>15368.924108501455</v>
      </c>
      <c r="BD31" s="172">
        <f t="shared" si="31"/>
        <v>15739.672012208892</v>
      </c>
      <c r="BE31" s="172">
        <f t="shared" si="31"/>
        <v>15832.52884147632</v>
      </c>
    </row>
    <row r="32" spans="1:57" x14ac:dyDescent="0.2">
      <c r="A32" s="49" t="s">
        <v>60</v>
      </c>
      <c r="B32" s="50">
        <f>'[7]Inedible Tallow Complex'!D15</f>
        <v>162</v>
      </c>
      <c r="C32" s="50">
        <f>'[7]Inedible Tallow Complex'!E15</f>
        <v>220.2</v>
      </c>
      <c r="D32" s="50">
        <f>'[7]Inedible Tallow Complex'!F15</f>
        <v>300.8</v>
      </c>
      <c r="E32" s="50">
        <f>'[7]Inedible Tallow Complex'!G15</f>
        <v>247.3</v>
      </c>
      <c r="F32" s="50">
        <f>'[7]Inedible Tallow Complex'!H15</f>
        <v>254.4</v>
      </c>
      <c r="G32" s="50">
        <f>'[7]Inedible Tallow Complex'!I15</f>
        <v>220.9</v>
      </c>
      <c r="H32" s="50">
        <f>'[7]Inedible Tallow Complex'!J15</f>
        <v>257.39999999999998</v>
      </c>
      <c r="I32" s="50">
        <f>'[7]Inedible Tallow Complex'!K15</f>
        <v>181.666</v>
      </c>
      <c r="J32" s="50">
        <f>'[7]Inedible Tallow Complex'!L15</f>
        <v>246</v>
      </c>
      <c r="K32" s="50">
        <f>'[7]Inedible Tallow Complex'!M15</f>
        <v>205.7</v>
      </c>
      <c r="L32" s="50">
        <f>'[7]Inedible Tallow Complex'!N15</f>
        <v>206.2</v>
      </c>
      <c r="M32" s="50">
        <f>'[7]Inedible Tallow Complex'!O15</f>
        <v>242.4</v>
      </c>
      <c r="N32" s="50">
        <f>'[7]Inedible Tallow Complex'!P15</f>
        <v>161.4</v>
      </c>
      <c r="O32" s="50">
        <f>'[7]Inedible Tallow Complex'!Q15</f>
        <v>165.3</v>
      </c>
      <c r="P32" s="50">
        <f>'[7]Inedible Tallow Complex'!R15</f>
        <v>158.654</v>
      </c>
      <c r="Q32" s="50">
        <f>'[7]Inedible Tallow Complex'!S15</f>
        <v>160</v>
      </c>
      <c r="R32" s="50">
        <f>'[7]Inedible Tallow Complex'!T15</f>
        <v>150</v>
      </c>
      <c r="S32" s="50">
        <f>'[7]Inedible Tallow Complex'!U15</f>
        <v>150</v>
      </c>
      <c r="T32" s="50">
        <f>'[7]Inedible Tallow Complex'!V15</f>
        <v>150</v>
      </c>
      <c r="U32" s="50">
        <f>'[7]Inedible Tallow Complex'!W15</f>
        <v>93.731999999999999</v>
      </c>
      <c r="V32" s="50">
        <f>'[7]Inedible Tallow Complex'!X15</f>
        <v>84.911000000000001</v>
      </c>
      <c r="W32" s="50">
        <f>'[7]Inedible Tallow Complex'!Y15</f>
        <v>88.643000000000001</v>
      </c>
      <c r="X32" s="50">
        <f>'[7]Inedible Tallow Complex'!Z15</f>
        <v>113.645</v>
      </c>
      <c r="Y32" s="50">
        <f>'[7]Inedible Tallow Complex'!AA$216</f>
        <v>106.214</v>
      </c>
      <c r="Z32" s="50">
        <f>'[7]Inedible Tallow Complex'!AB$216</f>
        <v>100.782</v>
      </c>
      <c r="AA32" s="50">
        <f>'[7]Inedible Tallow Complex'!AC$216</f>
        <v>90.846999999999994</v>
      </c>
      <c r="AB32" s="50">
        <f>'[7]Inedible Tallow Complex'!AD$216</f>
        <v>93</v>
      </c>
      <c r="AC32" s="50">
        <f>'[7]Inedible Tallow Complex'!AE$216</f>
        <v>119.997</v>
      </c>
      <c r="AD32" s="50">
        <f>'[7]Inedible Tallow Complex'!AF$216</f>
        <v>82.706000000000003</v>
      </c>
      <c r="AE32" s="50">
        <f>'[7]Inedible Tallow Complex'!AG$216</f>
        <v>65.438000000000002</v>
      </c>
      <c r="AF32" s="172">
        <f>'[7]Inedible Tallow Complex'!AH$216</f>
        <v>-329.94521440868618</v>
      </c>
      <c r="AG32" s="172">
        <f>'[7]Inedible Tallow Complex'!AI$216</f>
        <v>-313.24069465008961</v>
      </c>
      <c r="AH32" s="172">
        <f>'[7]Inedible Tallow Complex'!AJ$216</f>
        <v>-277.86301182072754</v>
      </c>
      <c r="AI32" s="172">
        <f>'[7]Inedible Tallow Complex'!AK$216</f>
        <v>-246.21790608326461</v>
      </c>
      <c r="AJ32" s="172">
        <f>'[7]Inedible Tallow Complex'!AL$216</f>
        <v>-192.79693479321759</v>
      </c>
      <c r="AK32" s="172">
        <f>'[7]Inedible Tallow Complex'!AM$216</f>
        <v>-130.30114726891571</v>
      </c>
      <c r="AL32" s="172">
        <f>'[7]Inedible Tallow Complex'!AN$216</f>
        <v>-78.270118791313507</v>
      </c>
      <c r="AM32" s="172">
        <f>'[7]Inedible Tallow Complex'!AO$216</f>
        <v>-15.968213469450475</v>
      </c>
      <c r="AN32" s="172">
        <f>'[7]Inedible Tallow Complex'!AP$216</f>
        <v>43.351510201649944</v>
      </c>
      <c r="AO32" s="172">
        <f>'[7]Inedible Tallow Complex'!AQ$216</f>
        <v>100.88056394276714</v>
      </c>
      <c r="AP32" s="172">
        <f>'[7]Inedible Tallow Complex'!AR$216</f>
        <v>155.04436270786744</v>
      </c>
      <c r="AQ32" s="172">
        <f>'[7]Inedible Tallow Complex'!AS$216</f>
        <v>228.48472905134122</v>
      </c>
      <c r="AR32" s="172">
        <f>'[7]Inedible Tallow Complex'!AT$216</f>
        <v>290.71737494672402</v>
      </c>
      <c r="AS32" s="172">
        <f>'[7]Inedible Tallow Complex'!AU$216</f>
        <v>351.02768531555535</v>
      </c>
      <c r="AT32" s="172">
        <f>'[7]Inedible Tallow Complex'!AV$216</f>
        <v>415.22389253402378</v>
      </c>
      <c r="AU32" s="172">
        <f>'[7]Inedible Tallow Complex'!AW$216</f>
        <v>485.98278792829637</v>
      </c>
      <c r="AV32" s="172">
        <f>'[7]Inedible Tallow Complex'!AX$216</f>
        <v>550.33420556262433</v>
      </c>
      <c r="AW32" s="172">
        <f>'[7]Inedible Tallow Complex'!AY$216</f>
        <v>620.15794094095293</v>
      </c>
      <c r="AX32" s="172">
        <f>'[7]Inedible Tallow Complex'!AZ$216</f>
        <v>684.25406677065712</v>
      </c>
      <c r="AY32" s="172">
        <f>'[7]Inedible Tallow Complex'!BA$216</f>
        <v>754.70118545452658</v>
      </c>
      <c r="AZ32" s="172">
        <f>'[7]Inedible Tallow Complex'!BB$216</f>
        <v>826.75747861904813</v>
      </c>
      <c r="BA32" s="172">
        <f>'[7]Inedible Tallow Complex'!BC$216</f>
        <v>900.05164997148563</v>
      </c>
      <c r="BB32" s="172">
        <f>'[7]Inedible Tallow Complex'!BD$216</f>
        <v>932.26112733633954</v>
      </c>
      <c r="BC32" s="172">
        <f>'[7]Inedible Tallow Complex'!BE$216</f>
        <v>1000.7058184579064</v>
      </c>
      <c r="BD32" s="172">
        <f>'[7]Inedible Tallow Complex'!BF$216</f>
        <v>1078.5315343473012</v>
      </c>
      <c r="BE32" s="172">
        <f>'[7]Inedible Tallow Complex'!BG$216</f>
        <v>1143.5936777410325</v>
      </c>
    </row>
    <row r="33" spans="1:57" ht="12" thickBot="1" x14ac:dyDescent="0.25">
      <c r="A33" s="49" t="s">
        <v>130</v>
      </c>
      <c r="B33" s="173">
        <f>MEDIAN('[7]Inedible Tallow Complex'!D$213:D$224)</f>
        <v>252.9</v>
      </c>
      <c r="C33" s="173">
        <f>MEDIAN('[7]Inedible Tallow Complex'!E$213:E$224)</f>
        <v>208.6</v>
      </c>
      <c r="D33" s="173">
        <f>MEDIAN('[7]Inedible Tallow Complex'!F$213:F$224)</f>
        <v>279.5</v>
      </c>
      <c r="E33" s="173">
        <f>MEDIAN('[7]Inedible Tallow Complex'!G$213:G$224)</f>
        <v>281.7</v>
      </c>
      <c r="F33" s="173">
        <f>MEDIAN('[7]Inedible Tallow Complex'!H$213:H$224)</f>
        <v>283.39999999999998</v>
      </c>
      <c r="G33" s="173">
        <f>MEDIAN('[7]Inedible Tallow Complex'!I$213:I$224)</f>
        <v>199</v>
      </c>
      <c r="H33" s="173">
        <f>MEDIAN('[7]Inedible Tallow Complex'!J$213:J$224)</f>
        <v>252.3</v>
      </c>
      <c r="I33" s="173">
        <f>MEDIAN('[7]Inedible Tallow Complex'!K$213:K$224)</f>
        <v>223.4</v>
      </c>
      <c r="J33" s="173">
        <f>MEDIAN('[7]Inedible Tallow Complex'!L$213:L$224)</f>
        <v>229.7</v>
      </c>
      <c r="K33" s="173">
        <f>MEDIAN('[7]Inedible Tallow Complex'!M$213:M$224)</f>
        <v>176.8</v>
      </c>
      <c r="L33" s="173">
        <f>MEDIAN('[7]Inedible Tallow Complex'!N$213:N$224)</f>
        <v>199.9</v>
      </c>
      <c r="M33" s="173">
        <f>MEDIAN('[7]Inedible Tallow Complex'!O$213:O$224)</f>
        <v>201.4</v>
      </c>
      <c r="N33" s="173">
        <f>MEDIAN('[7]Inedible Tallow Complex'!P$213:P$224)</f>
        <v>249.4</v>
      </c>
      <c r="O33" s="173">
        <f>MEDIAN('[7]Inedible Tallow Complex'!Q$213:Q$224)</f>
        <v>180.4</v>
      </c>
      <c r="P33" s="173">
        <f>MEDIAN('[7]Inedible Tallow Complex'!R$213:R$224)</f>
        <v>170.19499999999999</v>
      </c>
      <c r="Q33" s="173">
        <f>MEDIAN('[7]Inedible Tallow Complex'!S$213:S$224)</f>
        <v>161.41499999999999</v>
      </c>
      <c r="R33" s="173">
        <f>MEDIAN('[7]Inedible Tallow Complex'!T$213:T$224)</f>
        <v>180</v>
      </c>
      <c r="S33" s="173">
        <f>MEDIAN('[7]Inedible Tallow Complex'!U$213:U$224)</f>
        <v>180</v>
      </c>
      <c r="T33" s="173">
        <f>MEDIAN('[7]Inedible Tallow Complex'!V$213:V$224)</f>
        <v>180</v>
      </c>
      <c r="U33" s="173">
        <f>MEDIAN('[7]Inedible Tallow Complex'!W$213:W$224)</f>
        <v>180</v>
      </c>
      <c r="V33" s="173">
        <f>MEDIAN('[7]Inedible Tallow Complex'!X$213:X$224)</f>
        <v>82.903999999999996</v>
      </c>
      <c r="W33" s="173">
        <f>MEDIAN('[7]Inedible Tallow Complex'!Y$213:Y$224)</f>
        <v>84.328999999999994</v>
      </c>
      <c r="X33" s="173">
        <f>MEDIAN('[7]Inedible Tallow Complex'!Z$213:Z$224)</f>
        <v>95.775000000000006</v>
      </c>
      <c r="Y33" s="50">
        <f>MEDIAN('[7]Inedible Tallow Complex'!AA$213:AA$224)</f>
        <v>90.338999999999999</v>
      </c>
      <c r="Z33" s="50">
        <f>MEDIAN('[7]Inedible Tallow Complex'!AB$213:AB$224)</f>
        <v>100.547</v>
      </c>
      <c r="AA33" s="50">
        <f>MEDIAN('[7]Inedible Tallow Complex'!AC$213:AC$224)</f>
        <v>95</v>
      </c>
      <c r="AB33" s="50">
        <f>MEDIAN('[7]Inedible Tallow Complex'!AD$213:AD$224)</f>
        <v>110.218</v>
      </c>
      <c r="AC33" s="50">
        <f>MEDIAN('[7]Inedible Tallow Complex'!AE$213:AE$224)</f>
        <v>98</v>
      </c>
      <c r="AD33" s="51">
        <f>MROUND(MEDIAN('[7]Inedible Tallow Complex'!AF$213:AF$224),0.25)</f>
        <v>93</v>
      </c>
      <c r="AE33" s="51">
        <f>MROUND(MEDIAN('[7]Inedible Tallow Complex'!AG$213:AG$224),0.25)</f>
        <v>75</v>
      </c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</row>
    <row r="34" spans="1:57" ht="12" thickBo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</row>
    <row r="35" spans="1:57" x14ac:dyDescent="0.2">
      <c r="A35" s="40" t="s">
        <v>131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 spans="1:57" ht="12" thickBot="1" x14ac:dyDescent="0.25">
      <c r="A36" s="48"/>
      <c r="B36" s="48" t="e">
        <f>B4</f>
        <v>#REF!</v>
      </c>
      <c r="C36" s="48" t="e">
        <f t="shared" ref="C36:BE36" si="32">C4</f>
        <v>#REF!</v>
      </c>
      <c r="D36" s="48" t="str">
        <f t="shared" si="32"/>
        <v xml:space="preserve">97/98 </v>
      </c>
      <c r="E36" s="48" t="str">
        <f t="shared" si="32"/>
        <v xml:space="preserve">98/99 </v>
      </c>
      <c r="F36" s="48" t="str">
        <f t="shared" si="32"/>
        <v xml:space="preserve">99/00 </v>
      </c>
      <c r="G36" s="48" t="str">
        <f t="shared" si="32"/>
        <v xml:space="preserve">00/01 </v>
      </c>
      <c r="H36" s="48" t="str">
        <f t="shared" si="32"/>
        <v xml:space="preserve">01/02 </v>
      </c>
      <c r="I36" s="48" t="str">
        <f t="shared" si="32"/>
        <v xml:space="preserve">02/03 </v>
      </c>
      <c r="J36" s="48" t="str">
        <f t="shared" si="32"/>
        <v xml:space="preserve">03/04 </v>
      </c>
      <c r="K36" s="48" t="str">
        <f t="shared" si="32"/>
        <v xml:space="preserve">04/05 </v>
      </c>
      <c r="L36" s="48" t="str">
        <f t="shared" si="32"/>
        <v xml:space="preserve">05/06 </v>
      </c>
      <c r="M36" s="48" t="str">
        <f t="shared" si="32"/>
        <v xml:space="preserve">06/07 </v>
      </c>
      <c r="N36" s="48" t="str">
        <f t="shared" si="32"/>
        <v xml:space="preserve">07/08 </v>
      </c>
      <c r="O36" s="48" t="str">
        <f t="shared" si="32"/>
        <v xml:space="preserve">08/09 </v>
      </c>
      <c r="P36" s="48" t="str">
        <f t="shared" si="32"/>
        <v xml:space="preserve">09/10 </v>
      </c>
      <c r="Q36" s="48" t="str">
        <f t="shared" si="32"/>
        <v xml:space="preserve">10/11 </v>
      </c>
      <c r="R36" s="48" t="str">
        <f t="shared" si="32"/>
        <v xml:space="preserve">11/12 </v>
      </c>
      <c r="S36" s="48" t="str">
        <f t="shared" si="32"/>
        <v xml:space="preserve">12/13 </v>
      </c>
      <c r="T36" s="48" t="str">
        <f t="shared" si="32"/>
        <v xml:space="preserve">13/14 </v>
      </c>
      <c r="U36" s="48" t="str">
        <f t="shared" si="32"/>
        <v xml:space="preserve">14/15 </v>
      </c>
      <c r="V36" s="48" t="str">
        <f t="shared" si="32"/>
        <v xml:space="preserve">15/16 </v>
      </c>
      <c r="W36" s="48" t="str">
        <f t="shared" si="32"/>
        <v xml:space="preserve">16/17 </v>
      </c>
      <c r="X36" s="48" t="str">
        <f t="shared" si="32"/>
        <v xml:space="preserve">17/18 </v>
      </c>
      <c r="Y36" s="48">
        <f t="shared" si="32"/>
        <v>2018</v>
      </c>
      <c r="Z36" s="48">
        <f t="shared" si="32"/>
        <v>2019</v>
      </c>
      <c r="AA36" s="48">
        <f t="shared" si="32"/>
        <v>2020</v>
      </c>
      <c r="AB36" s="48">
        <f t="shared" si="32"/>
        <v>2021</v>
      </c>
      <c r="AC36" s="48">
        <f t="shared" si="32"/>
        <v>2022</v>
      </c>
      <c r="AD36" s="48">
        <f t="shared" si="32"/>
        <v>2023</v>
      </c>
      <c r="AE36" s="48">
        <f t="shared" si="32"/>
        <v>2024</v>
      </c>
      <c r="AF36" s="48">
        <f t="shared" si="32"/>
        <v>2025</v>
      </c>
      <c r="AG36" s="48">
        <f t="shared" si="32"/>
        <v>2026</v>
      </c>
      <c r="AH36" s="48">
        <f t="shared" si="32"/>
        <v>2027</v>
      </c>
      <c r="AI36" s="48">
        <f t="shared" si="32"/>
        <v>2028</v>
      </c>
      <c r="AJ36" s="48">
        <f t="shared" si="32"/>
        <v>2029</v>
      </c>
      <c r="AK36" s="48">
        <f t="shared" si="32"/>
        <v>2030</v>
      </c>
      <c r="AL36" s="48">
        <f t="shared" si="32"/>
        <v>2031</v>
      </c>
      <c r="AM36" s="48">
        <f t="shared" si="32"/>
        <v>2032</v>
      </c>
      <c r="AN36" s="48">
        <f t="shared" si="32"/>
        <v>2033</v>
      </c>
      <c r="AO36" s="48">
        <f t="shared" si="32"/>
        <v>2034</v>
      </c>
      <c r="AP36" s="48">
        <f t="shared" si="32"/>
        <v>2035</v>
      </c>
      <c r="AQ36" s="48">
        <f t="shared" si="32"/>
        <v>2036</v>
      </c>
      <c r="AR36" s="48">
        <f t="shared" si="32"/>
        <v>2037</v>
      </c>
      <c r="AS36" s="48">
        <f t="shared" si="32"/>
        <v>2038</v>
      </c>
      <c r="AT36" s="48">
        <f t="shared" si="32"/>
        <v>2039</v>
      </c>
      <c r="AU36" s="48">
        <f t="shared" si="32"/>
        <v>2040</v>
      </c>
      <c r="AV36" s="48">
        <f t="shared" si="32"/>
        <v>2041</v>
      </c>
      <c r="AW36" s="48">
        <f t="shared" si="32"/>
        <v>2042</v>
      </c>
      <c r="AX36" s="48">
        <f t="shared" si="32"/>
        <v>2043</v>
      </c>
      <c r="AY36" s="48">
        <f t="shared" si="32"/>
        <v>2044</v>
      </c>
      <c r="AZ36" s="48">
        <f t="shared" si="32"/>
        <v>2045</v>
      </c>
      <c r="BA36" s="48">
        <f t="shared" si="32"/>
        <v>2046</v>
      </c>
      <c r="BB36" s="48">
        <f t="shared" si="32"/>
        <v>2047</v>
      </c>
      <c r="BC36" s="48">
        <f t="shared" si="32"/>
        <v>2048</v>
      </c>
      <c r="BD36" s="48">
        <f t="shared" si="32"/>
        <v>2049</v>
      </c>
      <c r="BE36" s="48">
        <f t="shared" si="32"/>
        <v>2050</v>
      </c>
    </row>
    <row r="37" spans="1:57" x14ac:dyDescent="0.2">
      <c r="A37" s="49" t="s">
        <v>49</v>
      </c>
      <c r="B37" s="54" t="e">
        <f>#REF!*2204.622/1000</f>
        <v>#REF!</v>
      </c>
      <c r="C37" s="54" t="e">
        <f>#REF!*2204.622/1000</f>
        <v>#REF!</v>
      </c>
      <c r="D37" s="54" t="e">
        <f>#REF!*2204.622/1000</f>
        <v>#REF!</v>
      </c>
      <c r="E37" s="54" t="e">
        <f>#REF!*2204.622/1000</f>
        <v>#REF!</v>
      </c>
      <c r="F37" s="54" t="e">
        <f>#REF!*2204.622/1000</f>
        <v>#REF!</v>
      </c>
      <c r="G37" s="54" t="e">
        <f>#REF!*2204.622/1000</f>
        <v>#REF!</v>
      </c>
      <c r="H37" s="54" t="e">
        <f>#REF!*2204.622/1000</f>
        <v>#REF!</v>
      </c>
      <c r="I37" s="54" t="e">
        <f>#REF!*2204.622/1000</f>
        <v>#REF!</v>
      </c>
      <c r="J37" s="54" t="e">
        <f>#REF!*2204.622/1000</f>
        <v>#REF!</v>
      </c>
      <c r="K37" s="54" t="e">
        <f>#REF!*2204.622/1000</f>
        <v>#REF!</v>
      </c>
      <c r="L37" s="54" t="e">
        <f>#REF!*2204.622/1000</f>
        <v>#REF!</v>
      </c>
      <c r="M37" s="54" t="e">
        <f>#REF!*2204.622/1000</f>
        <v>#REF!</v>
      </c>
      <c r="N37" s="54" t="e">
        <f>#REF!*2204.622/1000</f>
        <v>#REF!</v>
      </c>
      <c r="O37" s="54" t="e">
        <f>#REF!*2204.622/1000</f>
        <v>#REF!</v>
      </c>
      <c r="P37" s="54" t="e">
        <f>#REF!*2204.622/1000</f>
        <v>#REF!</v>
      </c>
      <c r="Q37" s="54" t="e">
        <f>#REF!*2204.622/1000</f>
        <v>#REF!</v>
      </c>
      <c r="R37" s="54" t="e">
        <f>#REF!*2204.622/1000</f>
        <v>#REF!</v>
      </c>
      <c r="S37" s="54" t="e">
        <f>#REF!*2204.622/1000</f>
        <v>#REF!</v>
      </c>
      <c r="T37" s="54" t="e">
        <f>#REF!*2204.622/1000</f>
        <v>#REF!</v>
      </c>
      <c r="U37" s="54" t="e">
        <f>#REF!*2204.622/1000</f>
        <v>#REF!</v>
      </c>
      <c r="V37" s="54" t="e">
        <f>#REF!*2204.622/1000</f>
        <v>#REF!</v>
      </c>
      <c r="W37" s="54" t="e">
        <f>#REF!*2204.622/1000</f>
        <v>#REF!</v>
      </c>
      <c r="X37" s="54" t="e">
        <f>#REF!*2204.622/1000</f>
        <v>#REF!</v>
      </c>
      <c r="Y37" s="54">
        <f>'[5]Canada Inedible Tallow'!AB$3*2204.622/1000</f>
        <v>19.577043359999994</v>
      </c>
      <c r="Z37" s="54">
        <f>'[5]Canada Inedible Tallow'!AC$3*2204.622/1000</f>
        <v>20.357479548000001</v>
      </c>
      <c r="AA37" s="54">
        <f>'[5]Canada Inedible Tallow'!AD$3*2204.622/1000</f>
        <v>20.972569086</v>
      </c>
      <c r="AB37" s="54">
        <f>'[5]Canada Inedible Tallow'!AE$3*2204.622/1000</f>
        <v>20.655103517999997</v>
      </c>
      <c r="AC37" s="54">
        <f>'[5]Canada Inedible Tallow'!AF$3*2204.622/1000</f>
        <v>25.509681161999996</v>
      </c>
      <c r="AD37" s="54">
        <f>'[5]Canada Inedible Tallow'!AG$3*2204.622/1000</f>
        <v>24.875398488953749</v>
      </c>
      <c r="AE37" s="54">
        <f>'[5]Canada Inedible Tallow'!AH$3*2204.622/1000</f>
        <v>24.824276381108422</v>
      </c>
      <c r="AF37" s="54">
        <f>'[5]Canada Inedible Tallow'!AI$3*2204.622/1000</f>
        <v>24.753602669687833</v>
      </c>
      <c r="AG37" s="175">
        <f>'[5]Canada Inedible Tallow'!AJ$3*2204.622/1000</f>
        <v>32.382955113105048</v>
      </c>
      <c r="AH37" s="175">
        <f>'[5]Canada Inedible Tallow'!AK$3*2204.622/1000</f>
        <v>28.134777978332327</v>
      </c>
      <c r="AI37" s="175">
        <f>'[5]Canada Inedible Tallow'!AL$3*2204.622/1000</f>
        <v>23.149135771415477</v>
      </c>
      <c r="AJ37" s="175">
        <f>'[5]Canada Inedible Tallow'!AM$3*2204.622/1000</f>
        <v>19.637567515947055</v>
      </c>
      <c r="AK37" s="175">
        <f>'[5]Canada Inedible Tallow'!AN$3*2204.622/1000</f>
        <v>20.343719043947665</v>
      </c>
      <c r="AL37" s="175">
        <f>'[5]Canada Inedible Tallow'!AO$3*2204.622/1000</f>
        <v>22.461959453051893</v>
      </c>
      <c r="AM37" s="175">
        <f>'[5]Canada Inedible Tallow'!AP$3*2204.622/1000</f>
        <v>25.243071831800489</v>
      </c>
      <c r="AN37" s="175">
        <f>'[5]Canada Inedible Tallow'!AQ$3*2204.622/1000</f>
        <v>23.604684345984591</v>
      </c>
      <c r="AO37" s="175">
        <f>'[5]Canada Inedible Tallow'!AR$3*2204.622/1000</f>
        <v>20.579519587206917</v>
      </c>
      <c r="AP37" s="175">
        <f>'[5]Canada Inedible Tallow'!AS$3*2204.622/1000</f>
        <v>18.632284758664554</v>
      </c>
      <c r="AQ37" s="175">
        <f>'[5]Canada Inedible Tallow'!AT$3*2204.622/1000</f>
        <v>26.138710353593964</v>
      </c>
      <c r="AR37" s="175">
        <f>'[5]Canada Inedible Tallow'!AU$3*2204.622/1000</f>
        <v>25.683660792551823</v>
      </c>
      <c r="AS37" s="175">
        <f>'[5]Canada Inedible Tallow'!AV$3*2204.622/1000</f>
        <v>28.701923277954581</v>
      </c>
      <c r="AT37" s="175">
        <f>'[5]Canada Inedible Tallow'!AW$3*2204.622/1000</f>
        <v>32.887738414016169</v>
      </c>
      <c r="AU37" s="175">
        <f>'[5]Canada Inedible Tallow'!AX$3*2204.622/1000</f>
        <v>29.258334040174606</v>
      </c>
      <c r="AV37" s="175">
        <f>'[5]Canada Inedible Tallow'!AY$3*2204.622/1000</f>
        <v>23.263242572333741</v>
      </c>
      <c r="AW37" s="175">
        <f>'[5]Canada Inedible Tallow'!AZ$3*2204.622/1000</f>
        <v>29.082966584640989</v>
      </c>
      <c r="AX37" s="175">
        <f>'[5]Canada Inedible Tallow'!BA$3*2204.622/1000</f>
        <v>24.306578281870344</v>
      </c>
      <c r="AY37" s="175">
        <f>'[5]Canada Inedible Tallow'!BB$3*2204.622/1000</f>
        <v>29.584271916003409</v>
      </c>
      <c r="AZ37" s="175">
        <f>'[5]Canada Inedible Tallow'!BC$3*2204.622/1000</f>
        <v>23.226754494662462</v>
      </c>
      <c r="BA37" s="175">
        <f>'[5]Canada Inedible Tallow'!BD$3*2204.622/1000</f>
        <v>18.875527395831234</v>
      </c>
      <c r="BB37" s="175">
        <f>'[5]Canada Inedible Tallow'!BE$3*2204.622/1000</f>
        <v>17.073126642731996</v>
      </c>
      <c r="BC37" s="175">
        <f>'[5]Canada Inedible Tallow'!BF$3*2204.622/1000</f>
        <v>18.284964507764069</v>
      </c>
      <c r="BD37" s="175">
        <f>'[5]Canada Inedible Tallow'!BG$3*2204.622/1000</f>
        <v>22.369840353920157</v>
      </c>
      <c r="BE37" s="175">
        <f>'[5]Canada Inedible Tallow'!BH$3*2204.622/1000</f>
        <v>29.072108774578936</v>
      </c>
    </row>
    <row r="38" spans="1:57" x14ac:dyDescent="0.2">
      <c r="A38" s="49" t="s">
        <v>50</v>
      </c>
      <c r="B38" s="54" t="e">
        <f>SUM(#REF!,#REF!)*2204.622/1000</f>
        <v>#REF!</v>
      </c>
      <c r="C38" s="54" t="e">
        <f>SUM(#REF!,#REF!)*2204.622/1000</f>
        <v>#REF!</v>
      </c>
      <c r="D38" s="54" t="e">
        <f>SUM(#REF!,#REF!)*2204.622/1000</f>
        <v>#REF!</v>
      </c>
      <c r="E38" s="54" t="e">
        <f>SUM(#REF!,#REF!)*2204.622/1000</f>
        <v>#REF!</v>
      </c>
      <c r="F38" s="54" t="e">
        <f>SUM(#REF!,#REF!)*2204.622/1000</f>
        <v>#REF!</v>
      </c>
      <c r="G38" s="54" t="e">
        <f>SUM(#REF!,#REF!)*2204.622/1000</f>
        <v>#REF!</v>
      </c>
      <c r="H38" s="54" t="e">
        <f>SUM(#REF!,#REF!)*2204.622/1000</f>
        <v>#REF!</v>
      </c>
      <c r="I38" s="54" t="e">
        <f>SUM(#REF!,#REF!)*2204.622/1000</f>
        <v>#REF!</v>
      </c>
      <c r="J38" s="54" t="e">
        <f>SUM(#REF!,#REF!)*2204.622/1000</f>
        <v>#REF!</v>
      </c>
      <c r="K38" s="54" t="e">
        <f>SUM(#REF!,#REF!)*2204.622/1000</f>
        <v>#REF!</v>
      </c>
      <c r="L38" s="54" t="e">
        <f>SUM(#REF!,#REF!)*2204.622/1000</f>
        <v>#REF!</v>
      </c>
      <c r="M38" s="54" t="e">
        <f>SUM(#REF!,#REF!)*2204.622/1000</f>
        <v>#REF!</v>
      </c>
      <c r="N38" s="54" t="e">
        <f>SUM(#REF!,#REF!)*2204.622/1000</f>
        <v>#REF!</v>
      </c>
      <c r="O38" s="54" t="e">
        <f>SUM(#REF!,#REF!)*2204.622/1000</f>
        <v>#REF!</v>
      </c>
      <c r="P38" s="54" t="e">
        <f>SUM(#REF!,#REF!)*2204.622/1000</f>
        <v>#REF!</v>
      </c>
      <c r="Q38" s="54" t="e">
        <f>SUM(#REF!,#REF!)*2204.622/1000</f>
        <v>#REF!</v>
      </c>
      <c r="R38" s="54" t="e">
        <f>SUM(#REF!,#REF!)*2204.622/1000</f>
        <v>#REF!</v>
      </c>
      <c r="S38" s="54" t="e">
        <f>SUM(#REF!,#REF!)*2204.622/1000</f>
        <v>#REF!</v>
      </c>
      <c r="T38" s="54" t="e">
        <f>SUM(#REF!,#REF!)*2204.622/1000</f>
        <v>#REF!</v>
      </c>
      <c r="U38" s="54" t="e">
        <f>SUM(#REF!,#REF!)*2204.622/1000</f>
        <v>#REF!</v>
      </c>
      <c r="V38" s="54" t="e">
        <f>SUM(#REF!,#REF!)*2204.622/1000</f>
        <v>#REF!</v>
      </c>
      <c r="W38" s="54" t="e">
        <f>SUM(#REF!,#REF!)*2204.622/1000</f>
        <v>#REF!</v>
      </c>
      <c r="X38" s="54" t="e">
        <f>SUM(#REF!,#REF!)*2204.622/1000</f>
        <v>#REF!</v>
      </c>
      <c r="Y38" s="54">
        <f>'[5]Canada Inedible Tallow'!AB$4*2204.622/1000</f>
        <v>678.58265159999996</v>
      </c>
      <c r="Z38" s="54">
        <f>'[5]Canada Inedible Tallow'!AC$4*2204.622/1000</f>
        <v>699.08563619999995</v>
      </c>
      <c r="AA38" s="54">
        <f>'[5]Canada Inedible Tallow'!AD$4*2204.622/1000</f>
        <v>688.50345059999995</v>
      </c>
      <c r="AB38" s="54">
        <f>'[5]Canada Inedible Tallow'!AE$4*2204.622/1000</f>
        <v>850.3227053999999</v>
      </c>
      <c r="AC38" s="54">
        <f>'[5]Canada Inedible Tallow'!AF$4*2204.622/1000</f>
        <v>829.17994963179171</v>
      </c>
      <c r="AD38" s="54">
        <f>'[5]Canada Inedible Tallow'!AG$4*2204.622/1000</f>
        <v>827.47587937028072</v>
      </c>
      <c r="AE38" s="54">
        <f>'[5]Canada Inedible Tallow'!AH$4*2204.622/1000</f>
        <v>825.12008898959448</v>
      </c>
      <c r="AF38" s="175">
        <f>'[5]Canada Inedible Tallow'!AI$4*2204.622/1000</f>
        <v>558.10606446634779</v>
      </c>
      <c r="AG38" s="175">
        <f>'[5]Canada Inedible Tallow'!AJ$4*2204.622/1000</f>
        <v>612.76625062148594</v>
      </c>
      <c r="AH38" s="175">
        <f>'[5]Canada Inedible Tallow'!AK$4*2204.622/1000</f>
        <v>588.23671283045519</v>
      </c>
      <c r="AI38" s="175">
        <f>'[5]Canada Inedible Tallow'!AL$4*2204.622/1000</f>
        <v>566.23220683265049</v>
      </c>
      <c r="AJ38" s="175">
        <f>'[5]Canada Inedible Tallow'!AM$4*2204.622/1000</f>
        <v>581.90256226467648</v>
      </c>
      <c r="AK38" s="175">
        <f>'[5]Canada Inedible Tallow'!AN$4*2204.622/1000</f>
        <v>653.79921545936327</v>
      </c>
      <c r="AL38" s="175">
        <f>'[5]Canada Inedible Tallow'!AO$4*2204.622/1000</f>
        <v>666.76458079003089</v>
      </c>
      <c r="AM38" s="175">
        <f>'[5]Canada Inedible Tallow'!AP$4*2204.622/1000</f>
        <v>693.2000506478073</v>
      </c>
      <c r="AN38" s="175">
        <f>'[5]Canada Inedible Tallow'!AQ$4*2204.622/1000</f>
        <v>665.50255895293265</v>
      </c>
      <c r="AO38" s="175">
        <f>'[5]Canada Inedible Tallow'!AR$4*2204.622/1000</f>
        <v>669.90187506797429</v>
      </c>
      <c r="AP38" s="175">
        <f>'[5]Canada Inedible Tallow'!AS$4*2204.622/1000</f>
        <v>692.13419232213994</v>
      </c>
      <c r="AQ38" s="175">
        <f>'[5]Canada Inedible Tallow'!AT$4*2204.622/1000</f>
        <v>719.01475954191915</v>
      </c>
      <c r="AR38" s="175">
        <f>'[5]Canada Inedible Tallow'!AU$4*2204.622/1000</f>
        <v>744.88349905565474</v>
      </c>
      <c r="AS38" s="175">
        <f>'[5]Canada Inedible Tallow'!AV$4*2204.622/1000</f>
        <v>746.3090439197033</v>
      </c>
      <c r="AT38" s="175">
        <f>'[5]Canada Inedible Tallow'!AW$4*2204.622/1000</f>
        <v>727.27099041128542</v>
      </c>
      <c r="AU38" s="175">
        <f>'[5]Canada Inedible Tallow'!AX$4*2204.622/1000</f>
        <v>768.91869923835281</v>
      </c>
      <c r="AV38" s="175">
        <f>'[5]Canada Inedible Tallow'!AY$4*2204.622/1000</f>
        <v>769.69973553208933</v>
      </c>
      <c r="AW38" s="175">
        <f>'[5]Canada Inedible Tallow'!AZ$4*2204.622/1000</f>
        <v>770.1371997571955</v>
      </c>
      <c r="AX38" s="175">
        <f>'[5]Canada Inedible Tallow'!BA$4*2204.622/1000</f>
        <v>774.62549726735517</v>
      </c>
      <c r="AY38" s="175">
        <f>'[5]Canada Inedible Tallow'!BB$4*2204.622/1000</f>
        <v>774.01212734588592</v>
      </c>
      <c r="AZ38" s="175">
        <f>'[5]Canada Inedible Tallow'!BC$4*2204.622/1000</f>
        <v>776.01548661309675</v>
      </c>
      <c r="BA38" s="175">
        <f>'[5]Canada Inedible Tallow'!BD$4*2204.622/1000</f>
        <v>778.56406356842547</v>
      </c>
      <c r="BB38" s="175">
        <f>'[5]Canada Inedible Tallow'!BE$4*2204.622/1000</f>
        <v>781.58013675535562</v>
      </c>
      <c r="BC38" s="175">
        <f>'[5]Canada Inedible Tallow'!BF$4*2204.622/1000</f>
        <v>784.45328291100111</v>
      </c>
      <c r="BD38" s="175">
        <f>'[5]Canada Inedible Tallow'!BG$4*2204.622/1000</f>
        <v>787.07017417182828</v>
      </c>
      <c r="BE38" s="175">
        <f>'[5]Canada Inedible Tallow'!BH$4*2204.622/1000</f>
        <v>783.85287455735795</v>
      </c>
    </row>
    <row r="39" spans="1:57" x14ac:dyDescent="0.2">
      <c r="A39" s="49" t="s">
        <v>51</v>
      </c>
      <c r="B39" s="54" t="e">
        <f>SUM(#REF!,#REF!)*2204.622/1000</f>
        <v>#REF!</v>
      </c>
      <c r="C39" s="54" t="e">
        <f>SUM(#REF!,#REF!)*2204.622/1000</f>
        <v>#REF!</v>
      </c>
      <c r="D39" s="54" t="e">
        <f>SUM(#REF!,#REF!)*2204.622/1000</f>
        <v>#REF!</v>
      </c>
      <c r="E39" s="54" t="e">
        <f>SUM(#REF!,#REF!)*2204.622/1000</f>
        <v>#REF!</v>
      </c>
      <c r="F39" s="54" t="e">
        <f>SUM(#REF!,#REF!)*2204.622/1000</f>
        <v>#REF!</v>
      </c>
      <c r="G39" s="54" t="e">
        <f>SUM(#REF!,#REF!)*2204.622/1000</f>
        <v>#REF!</v>
      </c>
      <c r="H39" s="54" t="e">
        <f>SUM(#REF!,#REF!)*2204.622/1000</f>
        <v>#REF!</v>
      </c>
      <c r="I39" s="54" t="e">
        <f>SUM(#REF!,#REF!)*2204.622/1000</f>
        <v>#REF!</v>
      </c>
      <c r="J39" s="54" t="e">
        <f>SUM(#REF!,#REF!)*2204.622/1000</f>
        <v>#REF!</v>
      </c>
      <c r="K39" s="54" t="e">
        <f>SUM(#REF!,#REF!)*2204.622/1000</f>
        <v>#REF!</v>
      </c>
      <c r="L39" s="54" t="e">
        <f>SUM(#REF!,#REF!)*2204.622/1000</f>
        <v>#REF!</v>
      </c>
      <c r="M39" s="54" t="e">
        <f>SUM(#REF!,#REF!)*2204.622/1000</f>
        <v>#REF!</v>
      </c>
      <c r="N39" s="54" t="e">
        <f>SUM(#REF!,#REF!)*2204.622/1000</f>
        <v>#REF!</v>
      </c>
      <c r="O39" s="54" t="e">
        <f>SUM(#REF!,#REF!)*2204.622/1000</f>
        <v>#REF!</v>
      </c>
      <c r="P39" s="54" t="e">
        <f>SUM(#REF!,#REF!)*2204.622/1000</f>
        <v>#REF!</v>
      </c>
      <c r="Q39" s="54" t="e">
        <f>SUM(#REF!,#REF!)*2204.622/1000</f>
        <v>#REF!</v>
      </c>
      <c r="R39" s="54" t="e">
        <f>SUM(#REF!,#REF!)*2204.622/1000</f>
        <v>#REF!</v>
      </c>
      <c r="S39" s="54" t="e">
        <f>SUM(#REF!,#REF!)*2204.622/1000</f>
        <v>#REF!</v>
      </c>
      <c r="T39" s="54" t="e">
        <f>SUM(#REF!,#REF!)*2204.622/1000</f>
        <v>#REF!</v>
      </c>
      <c r="U39" s="54" t="e">
        <f>SUM(#REF!,#REF!)*2204.622/1000</f>
        <v>#REF!</v>
      </c>
      <c r="V39" s="54" t="e">
        <f>SUM(#REF!,#REF!)*2204.622/1000</f>
        <v>#REF!</v>
      </c>
      <c r="W39" s="54" t="e">
        <f>SUM(#REF!,#REF!)*2204.622/1000</f>
        <v>#REF!</v>
      </c>
      <c r="X39" s="54" t="e">
        <f>SUM(#REF!,#REF!)*2204.622/1000</f>
        <v>#REF!</v>
      </c>
      <c r="Y39" s="54">
        <f>'[5]Canada Inedible Tallow'!AB$5*2204.622/1000</f>
        <v>86.097102965999994</v>
      </c>
      <c r="Z39" s="54">
        <f>'[5]Canada Inedible Tallow'!AC$5*2204.622/1000</f>
        <v>68.308008047999991</v>
      </c>
      <c r="AA39" s="54">
        <f>'[5]Canada Inedible Tallow'!AD$5*2204.622/1000</f>
        <v>103.89942561599999</v>
      </c>
      <c r="AB39" s="54">
        <f>'[5]Canada Inedible Tallow'!AE$5*2204.622/1000</f>
        <v>134.78397521400001</v>
      </c>
      <c r="AC39" s="54">
        <f>'[5]Canada Inedible Tallow'!AF$5*2204.622/1000</f>
        <v>124.65153250199997</v>
      </c>
      <c r="AD39" s="54">
        <f>'[5]Canada Inedible Tallow'!AG$5*2204.622/1000</f>
        <v>80.054234063999999</v>
      </c>
      <c r="AE39" s="54">
        <f>'[5]Canada Inedible Tallow'!AH$5*2204.622/1000</f>
        <v>226.996699608</v>
      </c>
      <c r="AF39" s="175">
        <f>'[5]Canada Inedible Tallow'!AI$5*2204.622/1000</f>
        <v>374.78573999999998</v>
      </c>
      <c r="AG39" s="175">
        <f>'[5]Canada Inedible Tallow'!AJ$5*2204.622/1000</f>
        <v>220.4622</v>
      </c>
      <c r="AH39" s="175">
        <f>'[5]Canada Inedible Tallow'!AK$5*2204.622/1000</f>
        <v>220.4622</v>
      </c>
      <c r="AI39" s="175">
        <f>'[5]Canada Inedible Tallow'!AL$5*2204.622/1000</f>
        <v>220.4622</v>
      </c>
      <c r="AJ39" s="175">
        <f>'[5]Canada Inedible Tallow'!AM$5*2204.622/1000</f>
        <v>187.39286999999999</v>
      </c>
      <c r="AK39" s="175">
        <f>'[5]Canada Inedible Tallow'!AN$5*2204.622/1000</f>
        <v>110.2311</v>
      </c>
      <c r="AL39" s="175">
        <f>'[5]Canada Inedible Tallow'!AO$5*2204.622/1000</f>
        <v>275.57774999999998</v>
      </c>
      <c r="AM39" s="175">
        <f>'[5]Canada Inedible Tallow'!AP$5*2204.622/1000</f>
        <v>275.57774999999998</v>
      </c>
      <c r="AN39" s="175">
        <f>'[5]Canada Inedible Tallow'!AQ$5*2204.622/1000</f>
        <v>275.57774999999998</v>
      </c>
      <c r="AO39" s="175">
        <f>'[5]Canada Inedible Tallow'!AR$5*2204.622/1000</f>
        <v>275.57774999999998</v>
      </c>
      <c r="AP39" s="175">
        <f>'[5]Canada Inedible Tallow'!AS$5*2204.622/1000</f>
        <v>507.06305999999995</v>
      </c>
      <c r="AQ39" s="175">
        <f>'[5]Canada Inedible Tallow'!AT$5*2204.622/1000</f>
        <v>473.99372999999997</v>
      </c>
      <c r="AR39" s="175">
        <f>'[5]Canada Inedible Tallow'!AU$5*2204.622/1000</f>
        <v>451.94750999999997</v>
      </c>
      <c r="AS39" s="175">
        <f>'[5]Canada Inedible Tallow'!AV$5*2204.622/1000</f>
        <v>451.94750999999997</v>
      </c>
      <c r="AT39" s="175">
        <f>'[5]Canada Inedible Tallow'!AW$5*2204.622/1000</f>
        <v>462.97062</v>
      </c>
      <c r="AU39" s="175">
        <f>'[5]Canada Inedible Tallow'!AX$5*2204.622/1000</f>
        <v>418.87817999999999</v>
      </c>
      <c r="AV39" s="175">
        <f>'[5]Canada Inedible Tallow'!AY$5*2204.622/1000</f>
        <v>429.90128999999996</v>
      </c>
      <c r="AW39" s="175">
        <f>'[5]Canada Inedible Tallow'!AZ$5*2204.622/1000</f>
        <v>418.87817999999999</v>
      </c>
      <c r="AX39" s="175">
        <f>'[5]Canada Inedible Tallow'!BA$5*2204.622/1000</f>
        <v>407.85506999999996</v>
      </c>
      <c r="AY39" s="175">
        <f>'[5]Canada Inedible Tallow'!BB$5*2204.622/1000</f>
        <v>396.83195999999998</v>
      </c>
      <c r="AZ39" s="175">
        <f>'[5]Canada Inedible Tallow'!BC$5*2204.622/1000</f>
        <v>396.83195999999998</v>
      </c>
      <c r="BA39" s="175">
        <f>'[5]Canada Inedible Tallow'!BD$5*2204.622/1000</f>
        <v>396.83195999999998</v>
      </c>
      <c r="BB39" s="175">
        <f>'[5]Canada Inedible Tallow'!BE$5*2204.622/1000</f>
        <v>396.83195999999998</v>
      </c>
      <c r="BC39" s="175">
        <f>'[5]Canada Inedible Tallow'!BF$5*2204.622/1000</f>
        <v>396.83195999999998</v>
      </c>
      <c r="BD39" s="175">
        <f>'[5]Canada Inedible Tallow'!BG$5*2204.622/1000</f>
        <v>396.83195999999998</v>
      </c>
      <c r="BE39" s="175">
        <f>'[5]Canada Inedible Tallow'!BH$5*2204.622/1000</f>
        <v>396.83195999999998</v>
      </c>
    </row>
    <row r="40" spans="1:57" x14ac:dyDescent="0.2">
      <c r="A40" s="49" t="s">
        <v>52</v>
      </c>
      <c r="B40" s="54" t="e">
        <f>B39+B38+B37</f>
        <v>#REF!</v>
      </c>
      <c r="C40" s="54" t="e">
        <f t="shared" ref="C40:X40" si="33">C39+C38+C37</f>
        <v>#REF!</v>
      </c>
      <c r="D40" s="54" t="e">
        <f t="shared" si="33"/>
        <v>#REF!</v>
      </c>
      <c r="E40" s="54" t="e">
        <f t="shared" si="33"/>
        <v>#REF!</v>
      </c>
      <c r="F40" s="54" t="e">
        <f t="shared" si="33"/>
        <v>#REF!</v>
      </c>
      <c r="G40" s="54" t="e">
        <f t="shared" si="33"/>
        <v>#REF!</v>
      </c>
      <c r="H40" s="54" t="e">
        <f t="shared" si="33"/>
        <v>#REF!</v>
      </c>
      <c r="I40" s="54" t="e">
        <f t="shared" si="33"/>
        <v>#REF!</v>
      </c>
      <c r="J40" s="54" t="e">
        <f t="shared" si="33"/>
        <v>#REF!</v>
      </c>
      <c r="K40" s="54" t="e">
        <f t="shared" si="33"/>
        <v>#REF!</v>
      </c>
      <c r="L40" s="54" t="e">
        <f t="shared" si="33"/>
        <v>#REF!</v>
      </c>
      <c r="M40" s="54" t="e">
        <f t="shared" si="33"/>
        <v>#REF!</v>
      </c>
      <c r="N40" s="54" t="e">
        <f t="shared" si="33"/>
        <v>#REF!</v>
      </c>
      <c r="O40" s="54" t="e">
        <f t="shared" si="33"/>
        <v>#REF!</v>
      </c>
      <c r="P40" s="54" t="e">
        <f t="shared" si="33"/>
        <v>#REF!</v>
      </c>
      <c r="Q40" s="54" t="e">
        <f t="shared" si="33"/>
        <v>#REF!</v>
      </c>
      <c r="R40" s="54" t="e">
        <f t="shared" si="33"/>
        <v>#REF!</v>
      </c>
      <c r="S40" s="54" t="e">
        <f t="shared" si="33"/>
        <v>#REF!</v>
      </c>
      <c r="T40" s="54" t="e">
        <f t="shared" si="33"/>
        <v>#REF!</v>
      </c>
      <c r="U40" s="54" t="e">
        <f t="shared" si="33"/>
        <v>#REF!</v>
      </c>
      <c r="V40" s="54" t="e">
        <f t="shared" si="33"/>
        <v>#REF!</v>
      </c>
      <c r="W40" s="54" t="e">
        <f t="shared" si="33"/>
        <v>#REF!</v>
      </c>
      <c r="X40" s="54" t="e">
        <f t="shared" si="33"/>
        <v>#REF!</v>
      </c>
      <c r="Y40" s="54">
        <f>SUM(Y37:Y39)</f>
        <v>784.25679792599988</v>
      </c>
      <c r="Z40" s="54">
        <f t="shared" ref="Z40:BE40" si="34">SUM(Z37:Z39)</f>
        <v>787.751123796</v>
      </c>
      <c r="AA40" s="54">
        <f t="shared" si="34"/>
        <v>813.375445302</v>
      </c>
      <c r="AB40" s="54">
        <f t="shared" si="34"/>
        <v>1005.761784132</v>
      </c>
      <c r="AC40" s="54">
        <f t="shared" si="34"/>
        <v>979.34116329579172</v>
      </c>
      <c r="AD40" s="54">
        <f t="shared" si="34"/>
        <v>932.40551192323437</v>
      </c>
      <c r="AE40" s="54">
        <f t="shared" si="34"/>
        <v>1076.941064978703</v>
      </c>
      <c r="AF40" s="175">
        <f t="shared" si="34"/>
        <v>957.6454071360356</v>
      </c>
      <c r="AG40" s="175">
        <f t="shared" si="34"/>
        <v>865.61140573459102</v>
      </c>
      <c r="AH40" s="175">
        <f t="shared" si="34"/>
        <v>836.83369080878742</v>
      </c>
      <c r="AI40" s="175">
        <f t="shared" si="34"/>
        <v>809.84354260406599</v>
      </c>
      <c r="AJ40" s="175">
        <f t="shared" si="34"/>
        <v>788.9329997806235</v>
      </c>
      <c r="AK40" s="175">
        <f t="shared" si="34"/>
        <v>784.3740345033109</v>
      </c>
      <c r="AL40" s="175">
        <f t="shared" si="34"/>
        <v>964.80429024308273</v>
      </c>
      <c r="AM40" s="175">
        <f t="shared" si="34"/>
        <v>994.02087247960776</v>
      </c>
      <c r="AN40" s="175">
        <f t="shared" si="34"/>
        <v>964.68499329891711</v>
      </c>
      <c r="AO40" s="175">
        <f t="shared" si="34"/>
        <v>966.05914465518117</v>
      </c>
      <c r="AP40" s="175">
        <f t="shared" si="34"/>
        <v>1217.8295370808046</v>
      </c>
      <c r="AQ40" s="175">
        <f t="shared" si="34"/>
        <v>1219.147199895513</v>
      </c>
      <c r="AR40" s="175">
        <f t="shared" si="34"/>
        <v>1222.5146698482065</v>
      </c>
      <c r="AS40" s="175">
        <f t="shared" si="34"/>
        <v>1226.9584771976579</v>
      </c>
      <c r="AT40" s="175">
        <f t="shared" si="34"/>
        <v>1223.1293488253016</v>
      </c>
      <c r="AU40" s="175">
        <f t="shared" si="34"/>
        <v>1217.0552132785274</v>
      </c>
      <c r="AV40" s="175">
        <f t="shared" si="34"/>
        <v>1222.864268104423</v>
      </c>
      <c r="AW40" s="175">
        <f t="shared" si="34"/>
        <v>1218.0983463418365</v>
      </c>
      <c r="AX40" s="175">
        <f t="shared" si="34"/>
        <v>1206.7871455492254</v>
      </c>
      <c r="AY40" s="175">
        <f t="shared" si="34"/>
        <v>1200.4283592618895</v>
      </c>
      <c r="AZ40" s="175">
        <f t="shared" si="34"/>
        <v>1196.0742011077591</v>
      </c>
      <c r="BA40" s="175">
        <f t="shared" si="34"/>
        <v>1194.2715509642567</v>
      </c>
      <c r="BB40" s="175">
        <f t="shared" si="34"/>
        <v>1195.4852233980876</v>
      </c>
      <c r="BC40" s="175">
        <f t="shared" si="34"/>
        <v>1199.5702074187652</v>
      </c>
      <c r="BD40" s="175">
        <f t="shared" si="34"/>
        <v>1206.2719745257484</v>
      </c>
      <c r="BE40" s="175">
        <f t="shared" si="34"/>
        <v>1209.7569433319368</v>
      </c>
    </row>
    <row r="41" spans="1:57" x14ac:dyDescent="0.2">
      <c r="A41" s="56" t="s">
        <v>53</v>
      </c>
      <c r="B41" s="57" t="e">
        <f>B48-B47</f>
        <v>#REF!</v>
      </c>
      <c r="C41" s="57" t="e">
        <f t="shared" ref="C41:X41" si="35">C48-C47</f>
        <v>#REF!</v>
      </c>
      <c r="D41" s="57" t="e">
        <f t="shared" si="35"/>
        <v>#REF!</v>
      </c>
      <c r="E41" s="57" t="e">
        <f t="shared" si="35"/>
        <v>#REF!</v>
      </c>
      <c r="F41" s="57" t="e">
        <f t="shared" si="35"/>
        <v>#REF!</v>
      </c>
      <c r="G41" s="57" t="e">
        <f t="shared" si="35"/>
        <v>#REF!</v>
      </c>
      <c r="H41" s="57" t="e">
        <f t="shared" si="35"/>
        <v>#REF!</v>
      </c>
      <c r="I41" s="57" t="e">
        <f t="shared" si="35"/>
        <v>#REF!</v>
      </c>
      <c r="J41" s="57" t="e">
        <f t="shared" si="35"/>
        <v>#REF!</v>
      </c>
      <c r="K41" s="57" t="e">
        <f t="shared" si="35"/>
        <v>#REF!</v>
      </c>
      <c r="L41" s="57" t="e">
        <f t="shared" si="35"/>
        <v>#REF!</v>
      </c>
      <c r="M41" s="57" t="e">
        <f t="shared" si="35"/>
        <v>#REF!</v>
      </c>
      <c r="N41" s="57" t="e">
        <f t="shared" si="35"/>
        <v>#REF!</v>
      </c>
      <c r="O41" s="57" t="e">
        <f t="shared" si="35"/>
        <v>#REF!</v>
      </c>
      <c r="P41" s="57" t="e">
        <f t="shared" si="35"/>
        <v>#REF!</v>
      </c>
      <c r="Q41" s="57" t="e">
        <f t="shared" si="35"/>
        <v>#REF!</v>
      </c>
      <c r="R41" s="57" t="e">
        <f t="shared" si="35"/>
        <v>#REF!</v>
      </c>
      <c r="S41" s="57" t="e">
        <f t="shared" si="35"/>
        <v>#REF!</v>
      </c>
      <c r="T41" s="57" t="e">
        <f t="shared" si="35"/>
        <v>#REF!</v>
      </c>
      <c r="U41" s="57" t="e">
        <f t="shared" si="35"/>
        <v>#REF!</v>
      </c>
      <c r="V41" s="57" t="e">
        <f t="shared" si="35"/>
        <v>#REF!</v>
      </c>
      <c r="W41" s="57" t="e">
        <f t="shared" si="35"/>
        <v>#REF!</v>
      </c>
      <c r="X41" s="57" t="e">
        <f t="shared" si="35"/>
        <v>#REF!</v>
      </c>
      <c r="Y41" s="57">
        <f>Y48-Y47</f>
        <v>389.59859521799984</v>
      </c>
      <c r="Z41" s="57">
        <f t="shared" ref="Z41:BE41" si="36">Z48-Z47</f>
        <v>332.90012662200002</v>
      </c>
      <c r="AA41" s="57">
        <f t="shared" si="36"/>
        <v>314.61499175400007</v>
      </c>
      <c r="AB41" s="57">
        <f t="shared" si="36"/>
        <v>457.95951419400001</v>
      </c>
      <c r="AC41" s="57">
        <f t="shared" si="36"/>
        <v>381.40954985883809</v>
      </c>
      <c r="AD41" s="57">
        <f t="shared" si="36"/>
        <v>441.40289053212598</v>
      </c>
      <c r="AE41" s="57">
        <f t="shared" si="36"/>
        <v>648.71738546701533</v>
      </c>
      <c r="AF41" s="176">
        <f t="shared" si="36"/>
        <v>616.61537202293061</v>
      </c>
      <c r="AG41" s="176">
        <f t="shared" si="36"/>
        <v>374.50600775625873</v>
      </c>
      <c r="AH41" s="176">
        <f t="shared" si="36"/>
        <v>405.82948503737202</v>
      </c>
      <c r="AI41" s="176">
        <f t="shared" si="36"/>
        <v>426.44334508811903</v>
      </c>
      <c r="AJ41" s="176">
        <f t="shared" si="36"/>
        <v>426.87287073667585</v>
      </c>
      <c r="AK41" s="176">
        <f t="shared" si="36"/>
        <v>409.17255505025901</v>
      </c>
      <c r="AL41" s="176">
        <f t="shared" si="36"/>
        <v>741.14523841128221</v>
      </c>
      <c r="AM41" s="176">
        <f t="shared" si="36"/>
        <v>827.11575813362322</v>
      </c>
      <c r="AN41" s="176">
        <f t="shared" si="36"/>
        <v>800.80504371171014</v>
      </c>
      <c r="AO41" s="176">
        <f t="shared" si="36"/>
        <v>804.12642989651658</v>
      </c>
      <c r="AP41" s="176">
        <f t="shared" si="36"/>
        <v>1136.5752767272106</v>
      </c>
      <c r="AQ41" s="176">
        <f t="shared" si="36"/>
        <v>1138.3479891029613</v>
      </c>
      <c r="AR41" s="176">
        <f t="shared" si="36"/>
        <v>1138.6971965702519</v>
      </c>
      <c r="AS41" s="176">
        <f t="shared" si="36"/>
        <v>1138.9551887836417</v>
      </c>
      <c r="AT41" s="176">
        <f t="shared" si="36"/>
        <v>1138.7554647851271</v>
      </c>
      <c r="AU41" s="176">
        <f t="shared" si="36"/>
        <v>1138.6764207061938</v>
      </c>
      <c r="AV41" s="176">
        <f t="shared" si="36"/>
        <v>1138.6657515197819</v>
      </c>
      <c r="AW41" s="176">
        <f t="shared" si="36"/>
        <v>1138.6762180599662</v>
      </c>
      <c r="AX41" s="176">
        <f t="shared" si="36"/>
        <v>1122.087323633222</v>
      </c>
      <c r="AY41" s="176">
        <f t="shared" si="36"/>
        <v>1122.0860547672271</v>
      </c>
      <c r="AZ41" s="176">
        <f t="shared" si="36"/>
        <v>1122.0831237119278</v>
      </c>
      <c r="BA41" s="176">
        <f t="shared" si="36"/>
        <v>1122.0828743215247</v>
      </c>
      <c r="BB41" s="176">
        <f t="shared" si="36"/>
        <v>1122.0847088903236</v>
      </c>
      <c r="BC41" s="176">
        <f t="shared" si="36"/>
        <v>1122.0848170648451</v>
      </c>
      <c r="BD41" s="176">
        <f t="shared" si="36"/>
        <v>1122.0843157511695</v>
      </c>
      <c r="BE41" s="176">
        <f t="shared" si="36"/>
        <v>1122.0839679479579</v>
      </c>
    </row>
    <row r="42" spans="1:57" x14ac:dyDescent="0.2">
      <c r="A42" s="49" t="s">
        <v>54</v>
      </c>
      <c r="B42" s="54" t="e">
        <f>B43+B44</f>
        <v>#REF!</v>
      </c>
      <c r="C42" s="54" t="e">
        <f t="shared" ref="C42:X42" si="37">C43+C44</f>
        <v>#REF!</v>
      </c>
      <c r="D42" s="54" t="e">
        <f t="shared" si="37"/>
        <v>#REF!</v>
      </c>
      <c r="E42" s="54" t="e">
        <f t="shared" si="37"/>
        <v>#REF!</v>
      </c>
      <c r="F42" s="54" t="e">
        <f t="shared" si="37"/>
        <v>#REF!</v>
      </c>
      <c r="G42" s="54" t="e">
        <f t="shared" si="37"/>
        <v>#REF!</v>
      </c>
      <c r="H42" s="54" t="e">
        <f t="shared" si="37"/>
        <v>#REF!</v>
      </c>
      <c r="I42" s="54" t="e">
        <f t="shared" si="37"/>
        <v>#REF!</v>
      </c>
      <c r="J42" s="54" t="e">
        <f t="shared" si="37"/>
        <v>#REF!</v>
      </c>
      <c r="K42" s="54" t="e">
        <f t="shared" si="37"/>
        <v>#REF!</v>
      </c>
      <c r="L42" s="54" t="e">
        <f t="shared" si="37"/>
        <v>#REF!</v>
      </c>
      <c r="M42" s="54" t="e">
        <f t="shared" si="37"/>
        <v>#REF!</v>
      </c>
      <c r="N42" s="54" t="e">
        <f t="shared" si="37"/>
        <v>#REF!</v>
      </c>
      <c r="O42" s="54" t="e">
        <f t="shared" si="37"/>
        <v>#REF!</v>
      </c>
      <c r="P42" s="54" t="e">
        <f t="shared" si="37"/>
        <v>#REF!</v>
      </c>
      <c r="Q42" s="54" t="e">
        <f t="shared" si="37"/>
        <v>#REF!</v>
      </c>
      <c r="R42" s="54" t="e">
        <f t="shared" si="37"/>
        <v>#REF!</v>
      </c>
      <c r="S42" s="54" t="e">
        <f t="shared" si="37"/>
        <v>#REF!</v>
      </c>
      <c r="T42" s="54" t="e">
        <f t="shared" si="37"/>
        <v>#REF!</v>
      </c>
      <c r="U42" s="54" t="e">
        <f t="shared" si="37"/>
        <v>#REF!</v>
      </c>
      <c r="V42" s="54" t="e">
        <f t="shared" si="37"/>
        <v>#REF!</v>
      </c>
      <c r="W42" s="54" t="e">
        <f t="shared" si="37"/>
        <v>#REF!</v>
      </c>
      <c r="X42" s="54" t="e">
        <f t="shared" si="37"/>
        <v>#REF!</v>
      </c>
      <c r="Y42" s="54">
        <f>Y43+Y44</f>
        <v>0</v>
      </c>
      <c r="Z42" s="54">
        <f t="shared" ref="Z42:BE42" si="38">Z43+Z44</f>
        <v>0</v>
      </c>
      <c r="AA42" s="54">
        <f t="shared" si="38"/>
        <v>164.11204744819739</v>
      </c>
      <c r="AB42" s="54">
        <f t="shared" si="38"/>
        <v>104.04482696722336</v>
      </c>
      <c r="AC42" s="54">
        <f t="shared" si="38"/>
        <v>55.034532498947279</v>
      </c>
      <c r="AD42" s="54">
        <f t="shared" si="38"/>
        <v>229.1473832787473</v>
      </c>
      <c r="AE42" s="54">
        <f t="shared" si="38"/>
        <v>536.84629268156493</v>
      </c>
      <c r="AF42" s="175">
        <f t="shared" si="38"/>
        <v>545.33325786243984</v>
      </c>
      <c r="AG42" s="175">
        <f t="shared" si="38"/>
        <v>325.4677795872301</v>
      </c>
      <c r="AH42" s="175">
        <f t="shared" si="38"/>
        <v>356.35235392684729</v>
      </c>
      <c r="AI42" s="175">
        <f t="shared" si="38"/>
        <v>376.20526054667266</v>
      </c>
      <c r="AJ42" s="175">
        <f t="shared" si="38"/>
        <v>375.6247434637711</v>
      </c>
      <c r="AK42" s="175">
        <f t="shared" si="38"/>
        <v>356.11253054700592</v>
      </c>
      <c r="AL42" s="175">
        <f t="shared" si="38"/>
        <v>693.69971772128861</v>
      </c>
      <c r="AM42" s="175">
        <f t="shared" si="38"/>
        <v>780.35386816318896</v>
      </c>
      <c r="AN42" s="175">
        <f t="shared" si="38"/>
        <v>753.81662882419516</v>
      </c>
      <c r="AO42" s="175">
        <f t="shared" si="38"/>
        <v>756.99153096928944</v>
      </c>
      <c r="AP42" s="175">
        <f t="shared" si="38"/>
        <v>1091.3070755486474</v>
      </c>
      <c r="AQ42" s="175">
        <f t="shared" si="38"/>
        <v>1093.1961357437892</v>
      </c>
      <c r="AR42" s="175">
        <f t="shared" si="38"/>
        <v>1093.498322047506</v>
      </c>
      <c r="AS42" s="175">
        <f t="shared" si="38"/>
        <v>1093.7310362378828</v>
      </c>
      <c r="AT42" s="175">
        <f t="shared" si="38"/>
        <v>1093.524270158844</v>
      </c>
      <c r="AU42" s="175">
        <f t="shared" si="38"/>
        <v>1093.4615654596889</v>
      </c>
      <c r="AV42" s="175">
        <f t="shared" si="38"/>
        <v>1093.4615654596889</v>
      </c>
      <c r="AW42" s="175">
        <f t="shared" si="38"/>
        <v>1093.4615654596889</v>
      </c>
      <c r="AX42" s="175">
        <f t="shared" si="38"/>
        <v>1076.8695154174386</v>
      </c>
      <c r="AY42" s="175">
        <f t="shared" si="38"/>
        <v>1076.8695154174386</v>
      </c>
      <c r="AZ42" s="175">
        <f t="shared" si="38"/>
        <v>1076.8695154174386</v>
      </c>
      <c r="BA42" s="175">
        <f t="shared" si="38"/>
        <v>1076.8695154174386</v>
      </c>
      <c r="BB42" s="175">
        <f t="shared" si="38"/>
        <v>1076.8695154174386</v>
      </c>
      <c r="BC42" s="175">
        <f t="shared" si="38"/>
        <v>1076.8695154174386</v>
      </c>
      <c r="BD42" s="175">
        <f t="shared" si="38"/>
        <v>1076.8695154174384</v>
      </c>
      <c r="BE42" s="175">
        <f t="shared" si="38"/>
        <v>1076.8695154174386</v>
      </c>
    </row>
    <row r="43" spans="1:57" x14ac:dyDescent="0.2">
      <c r="A43" s="49" t="s">
        <v>55</v>
      </c>
      <c r="B43" s="54" t="e">
        <f>SUM(#REF!,#REF!)*2204.622/1000</f>
        <v>#REF!</v>
      </c>
      <c r="C43" s="54" t="e">
        <f>SUM(#REF!,#REF!)*2204.622/1000</f>
        <v>#REF!</v>
      </c>
      <c r="D43" s="54" t="e">
        <f>SUM(#REF!,#REF!)*2204.622/1000</f>
        <v>#REF!</v>
      </c>
      <c r="E43" s="54" t="e">
        <f>SUM(#REF!,#REF!)*2204.622/1000</f>
        <v>#REF!</v>
      </c>
      <c r="F43" s="54" t="e">
        <f>SUM(#REF!,#REF!)*2204.622/1000</f>
        <v>#REF!</v>
      </c>
      <c r="G43" s="54" t="e">
        <f>SUM(#REF!,#REF!)*2204.622/1000</f>
        <v>#REF!</v>
      </c>
      <c r="H43" s="54" t="e">
        <f>SUM(#REF!,#REF!)*2204.622/1000</f>
        <v>#REF!</v>
      </c>
      <c r="I43" s="54" t="e">
        <f>SUM(#REF!,#REF!)*2204.622/1000</f>
        <v>#REF!</v>
      </c>
      <c r="J43" s="54" t="e">
        <f>SUM(#REF!,#REF!)*2204.622/1000</f>
        <v>#REF!</v>
      </c>
      <c r="K43" s="54" t="e">
        <f>SUM(#REF!,#REF!)*2204.622/1000</f>
        <v>#REF!</v>
      </c>
      <c r="L43" s="54" t="e">
        <f>SUM(#REF!,#REF!)*2204.622/1000</f>
        <v>#REF!</v>
      </c>
      <c r="M43" s="54" t="e">
        <f>SUM(#REF!,#REF!)*2204.622/1000</f>
        <v>#REF!</v>
      </c>
      <c r="N43" s="54" t="e">
        <f>SUM(#REF!,#REF!)*2204.622/1000</f>
        <v>#REF!</v>
      </c>
      <c r="O43" s="54" t="e">
        <f>SUM(#REF!,#REF!)*2204.622/1000</f>
        <v>#REF!</v>
      </c>
      <c r="P43" s="54" t="e">
        <f>SUM(#REF!,#REF!)*2204.622/1000</f>
        <v>#REF!</v>
      </c>
      <c r="Q43" s="54" t="e">
        <f>SUM(#REF!,#REF!)*2204.622/1000</f>
        <v>#REF!</v>
      </c>
      <c r="R43" s="54" t="e">
        <f>SUM(#REF!,#REF!)*2204.622/1000</f>
        <v>#REF!</v>
      </c>
      <c r="S43" s="54" t="e">
        <f>SUM(#REF!,#REF!)*2204.622/1000</f>
        <v>#REF!</v>
      </c>
      <c r="T43" s="54" t="e">
        <f>SUM(#REF!,#REF!)*2204.622/1000</f>
        <v>#REF!</v>
      </c>
      <c r="U43" s="54" t="e">
        <f>SUM(#REF!,#REF!)*2204.622/1000</f>
        <v>#REF!</v>
      </c>
      <c r="V43" s="54" t="e">
        <f>SUM(#REF!,#REF!)*2204.622/1000</f>
        <v>#REF!</v>
      </c>
      <c r="W43" s="54" t="e">
        <f>SUM(#REF!,#REF!)*2204.622/1000</f>
        <v>#REF!</v>
      </c>
      <c r="X43" s="54" t="e">
        <f>SUM(#REF!,#REF!)*2204.622/1000</f>
        <v>#REF!</v>
      </c>
      <c r="Y43" s="54">
        <f>'[5]Canada Inedible Tallow'!AB$9*2204.622/1000</f>
        <v>0</v>
      </c>
      <c r="Z43" s="54">
        <f>'[5]Canada Inedible Tallow'!AC$9*2204.622/1000</f>
        <v>0</v>
      </c>
      <c r="AA43" s="54">
        <f>'[5]Canada Inedible Tallow'!AD$9*2204.622/1000</f>
        <v>164.11204744819739</v>
      </c>
      <c r="AB43" s="54">
        <f>'[5]Canada Inedible Tallow'!AE$9*2204.622/1000</f>
        <v>104.04482696722336</v>
      </c>
      <c r="AC43" s="54">
        <f>'[5]Canada Inedible Tallow'!AF$9*2204.622/1000</f>
        <v>55.034532498947279</v>
      </c>
      <c r="AD43" s="54">
        <f>'[5]Canada Inedible Tallow'!AG$9*2204.622/1000</f>
        <v>80.447385763468304</v>
      </c>
      <c r="AE43" s="54">
        <f>'[5]Canada Inedible Tallow'!AH$9*2204.622/1000</f>
        <v>84.122316874344989</v>
      </c>
      <c r="AF43" s="175">
        <f>'[5]Canada Inedible Tallow'!AI$9*2204.622/1000</f>
        <v>86.418615803838932</v>
      </c>
      <c r="AG43" s="175">
        <f>'[5]Canada Inedible Tallow'!AJ$9*2204.622/1000</f>
        <v>106.42252853885979</v>
      </c>
      <c r="AH43" s="175">
        <f>'[5]Canada Inedible Tallow'!AK$9*2204.622/1000</f>
        <v>139.24677110331336</v>
      </c>
      <c r="AI43" s="175">
        <f>'[5]Canada Inedible Tallow'!AL$9*2204.622/1000</f>
        <v>154.6986038748388</v>
      </c>
      <c r="AJ43" s="175">
        <f>'[5]Canada Inedible Tallow'!AM$9*2204.622/1000</f>
        <v>154.11808679193723</v>
      </c>
      <c r="AK43" s="175">
        <f>'[5]Canada Inedible Tallow'!AN$9*2204.622/1000</f>
        <v>122.29994850451459</v>
      </c>
      <c r="AL43" s="175">
        <f>'[5]Canada Inedible Tallow'!AO$9*2204.622/1000</f>
        <v>455.78516055524494</v>
      </c>
      <c r="AM43" s="175">
        <f>'[5]Canada Inedible Tallow'!AP$9*2204.622/1000</f>
        <v>538.33733587359268</v>
      </c>
      <c r="AN43" s="175">
        <f>'[5]Canada Inedible Tallow'!AQ$9*2204.622/1000</f>
        <v>507.69812141104643</v>
      </c>
      <c r="AO43" s="175">
        <f>'[5]Canada Inedible Tallow'!AR$9*2204.622/1000</f>
        <v>506.7710484325882</v>
      </c>
      <c r="AP43" s="175">
        <f>'[5]Canada Inedible Tallow'!AS$9*2204.622/1000</f>
        <v>836.98461788839381</v>
      </c>
      <c r="AQ43" s="175">
        <f>'[5]Canada Inedible Tallow'!AT$9*2204.622/1000</f>
        <v>836.82269052175934</v>
      </c>
      <c r="AR43" s="175">
        <f>'[5]Canada Inedible Tallow'!AU$9*2204.622/1000</f>
        <v>837.12487682547612</v>
      </c>
      <c r="AS43" s="175">
        <f>'[5]Canada Inedible Tallow'!AV$9*2204.622/1000</f>
        <v>837.3575910158529</v>
      </c>
      <c r="AT43" s="175">
        <f>'[5]Canada Inedible Tallow'!AW$9*2204.622/1000</f>
        <v>837.15082493681416</v>
      </c>
      <c r="AU43" s="175">
        <f>'[5]Canada Inedible Tallow'!AX$9*2204.622/1000</f>
        <v>837.08812023765904</v>
      </c>
      <c r="AV43" s="175">
        <f>'[5]Canada Inedible Tallow'!AY$9*2204.622/1000</f>
        <v>837.08812023765904</v>
      </c>
      <c r="AW43" s="175">
        <f>'[5]Canada Inedible Tallow'!AZ$9*2204.622/1000</f>
        <v>837.08812023765904</v>
      </c>
      <c r="AX43" s="175">
        <f>'[5]Canada Inedible Tallow'!BA$9*2204.622/1000</f>
        <v>837.08812023765904</v>
      </c>
      <c r="AY43" s="175">
        <f>'[5]Canada Inedible Tallow'!BB$9*2204.622/1000</f>
        <v>837.08812023765904</v>
      </c>
      <c r="AZ43" s="175">
        <f>'[5]Canada Inedible Tallow'!BC$9*2204.622/1000</f>
        <v>837.08812023765904</v>
      </c>
      <c r="BA43" s="175">
        <f>'[5]Canada Inedible Tallow'!BD$9*2204.622/1000</f>
        <v>837.08812023765904</v>
      </c>
      <c r="BB43" s="175">
        <f>'[5]Canada Inedible Tallow'!BE$9*2204.622/1000</f>
        <v>837.08812023765904</v>
      </c>
      <c r="BC43" s="175">
        <f>'[5]Canada Inedible Tallow'!BF$9*2204.622/1000</f>
        <v>837.08812023765904</v>
      </c>
      <c r="BD43" s="175">
        <f>'[5]Canada Inedible Tallow'!BG$9*2204.622/1000</f>
        <v>837.08812023765904</v>
      </c>
      <c r="BE43" s="175">
        <f>'[5]Canada Inedible Tallow'!BH$9*2204.622/1000</f>
        <v>837.08812023765904</v>
      </c>
    </row>
    <row r="44" spans="1:57" x14ac:dyDescent="0.2">
      <c r="A44" s="49" t="s">
        <v>108</v>
      </c>
      <c r="B44" s="54" t="e">
        <f>SUM(#REF!,#REF!,#REF!,#REF!)*2204.622/1000</f>
        <v>#REF!</v>
      </c>
      <c r="C44" s="54" t="e">
        <f>SUM(#REF!,#REF!,#REF!,#REF!)*2204.622/1000</f>
        <v>#REF!</v>
      </c>
      <c r="D44" s="54" t="e">
        <f>SUM(#REF!,#REF!,#REF!,#REF!)*2204.622/1000</f>
        <v>#REF!</v>
      </c>
      <c r="E44" s="54" t="e">
        <f>SUM(#REF!,#REF!,#REF!,#REF!)*2204.622/1000</f>
        <v>#REF!</v>
      </c>
      <c r="F44" s="54" t="e">
        <f>SUM(#REF!,#REF!,#REF!,#REF!)*2204.622/1000</f>
        <v>#REF!</v>
      </c>
      <c r="G44" s="54" t="e">
        <f>SUM(#REF!,#REF!,#REF!,#REF!)*2204.622/1000</f>
        <v>#REF!</v>
      </c>
      <c r="H44" s="54" t="e">
        <f>SUM(#REF!,#REF!,#REF!,#REF!)*2204.622/1000</f>
        <v>#REF!</v>
      </c>
      <c r="I44" s="54" t="e">
        <f>SUM(#REF!,#REF!,#REF!,#REF!)*2204.622/1000</f>
        <v>#REF!</v>
      </c>
      <c r="J44" s="54" t="e">
        <f>SUM(#REF!,#REF!,#REF!,#REF!)*2204.622/1000</f>
        <v>#REF!</v>
      </c>
      <c r="K44" s="54" t="e">
        <f>SUM(#REF!,#REF!,#REF!,#REF!)*2204.622/1000</f>
        <v>#REF!</v>
      </c>
      <c r="L44" s="54" t="e">
        <f>SUM(#REF!,#REF!,#REF!,#REF!)*2204.622/1000</f>
        <v>#REF!</v>
      </c>
      <c r="M44" s="54" t="e">
        <f>SUM(#REF!,#REF!,#REF!,#REF!)*2204.622/1000</f>
        <v>#REF!</v>
      </c>
      <c r="N44" s="54" t="e">
        <f>SUM(#REF!,#REF!,#REF!,#REF!)*2204.622/1000</f>
        <v>#REF!</v>
      </c>
      <c r="O44" s="54" t="e">
        <f>SUM(#REF!,#REF!,#REF!,#REF!)*2204.622/1000</f>
        <v>#REF!</v>
      </c>
      <c r="P44" s="54" t="e">
        <f>SUM(#REF!,#REF!,#REF!,#REF!)*2204.622/1000</f>
        <v>#REF!</v>
      </c>
      <c r="Q44" s="54" t="e">
        <f>SUM(#REF!,#REF!,#REF!,#REF!)*2204.622/1000</f>
        <v>#REF!</v>
      </c>
      <c r="R44" s="54" t="e">
        <f>SUM(#REF!,#REF!,#REF!,#REF!)*2204.622/1000</f>
        <v>#REF!</v>
      </c>
      <c r="S44" s="54" t="e">
        <f>SUM(#REF!,#REF!,#REF!,#REF!)*2204.622/1000</f>
        <v>#REF!</v>
      </c>
      <c r="T44" s="54" t="e">
        <f>SUM(#REF!,#REF!,#REF!,#REF!)*2204.622/1000</f>
        <v>#REF!</v>
      </c>
      <c r="U44" s="54" t="e">
        <f>SUM(#REF!,#REF!,#REF!,#REF!)*2204.622/1000</f>
        <v>#REF!</v>
      </c>
      <c r="V44" s="54" t="e">
        <f>SUM(#REF!,#REF!,#REF!,#REF!)*2204.622/1000</f>
        <v>#REF!</v>
      </c>
      <c r="W44" s="54" t="e">
        <f>SUM(#REF!,#REF!,#REF!,#REF!)*2204.622/1000</f>
        <v>#REF!</v>
      </c>
      <c r="X44" s="54" t="e">
        <f>SUM(#REF!,#REF!,#REF!,#REF!)*2204.622/1000</f>
        <v>#REF!</v>
      </c>
      <c r="Y44" s="54">
        <f>'[5]Canada Inedible Tallow'!AB$10*2204.622/1000</f>
        <v>0</v>
      </c>
      <c r="Z44" s="54">
        <f>'[5]Canada Inedible Tallow'!AC$10*2204.622/1000</f>
        <v>0</v>
      </c>
      <c r="AA44" s="54">
        <f>'[5]Canada Inedible Tallow'!AD$10*2204.622/1000</f>
        <v>0</v>
      </c>
      <c r="AB44" s="54">
        <f>'[5]Canada Inedible Tallow'!AE$10*2204.622/1000</f>
        <v>0</v>
      </c>
      <c r="AC44" s="54">
        <f>'[5]Canada Inedible Tallow'!AF$10*2204.622/1000</f>
        <v>0</v>
      </c>
      <c r="AD44" s="54">
        <f>'[5]Canada Inedible Tallow'!AG$10*2204.622/1000</f>
        <v>148.69999751527899</v>
      </c>
      <c r="AE44" s="54">
        <f>'[5]Canada Inedible Tallow'!AH$10*2204.622/1000</f>
        <v>452.72397580721997</v>
      </c>
      <c r="AF44" s="175">
        <f>'[5]Canada Inedible Tallow'!AI$10*2204.622/1000</f>
        <v>458.91464205860086</v>
      </c>
      <c r="AG44" s="175">
        <f>'[5]Canada Inedible Tallow'!AJ$10*2204.622/1000</f>
        <v>219.04525104837032</v>
      </c>
      <c r="AH44" s="175">
        <f>'[5]Canada Inedible Tallow'!AK$10*2204.622/1000</f>
        <v>217.10558282353392</v>
      </c>
      <c r="AI44" s="175">
        <f>'[5]Canada Inedible Tallow'!AL$10*2204.622/1000</f>
        <v>221.50665667183387</v>
      </c>
      <c r="AJ44" s="175">
        <f>'[5]Canada Inedible Tallow'!AM$10*2204.622/1000</f>
        <v>221.50665667183387</v>
      </c>
      <c r="AK44" s="175">
        <f>'[5]Canada Inedible Tallow'!AN$10*2204.622/1000</f>
        <v>233.81258204249136</v>
      </c>
      <c r="AL44" s="175">
        <f>'[5]Canada Inedible Tallow'!AO$10*2204.622/1000</f>
        <v>237.91455716604369</v>
      </c>
      <c r="AM44" s="175">
        <f>'[5]Canada Inedible Tallow'!AP$10*2204.622/1000</f>
        <v>242.01653228959623</v>
      </c>
      <c r="AN44" s="175">
        <f>'[5]Canada Inedible Tallow'!AQ$10*2204.622/1000</f>
        <v>246.11850741314876</v>
      </c>
      <c r="AO44" s="175">
        <f>'[5]Canada Inedible Tallow'!AR$10*2204.622/1000</f>
        <v>250.22048253670124</v>
      </c>
      <c r="AP44" s="175">
        <f>'[5]Canada Inedible Tallow'!AS$10*2204.622/1000</f>
        <v>254.32245766025369</v>
      </c>
      <c r="AQ44" s="175">
        <f>'[5]Canada Inedible Tallow'!AT$10*2204.622/1000</f>
        <v>256.37344522202994</v>
      </c>
      <c r="AR44" s="175">
        <f>'[5]Canada Inedible Tallow'!AU$10*2204.622/1000</f>
        <v>256.37344522202989</v>
      </c>
      <c r="AS44" s="175">
        <f>'[5]Canada Inedible Tallow'!AV$10*2204.622/1000</f>
        <v>256.37344522202994</v>
      </c>
      <c r="AT44" s="175">
        <f>'[5]Canada Inedible Tallow'!AW$10*2204.622/1000</f>
        <v>256.37344522203</v>
      </c>
      <c r="AU44" s="175">
        <f>'[5]Canada Inedible Tallow'!AX$10*2204.622/1000</f>
        <v>256.37344522202994</v>
      </c>
      <c r="AV44" s="175">
        <f>'[5]Canada Inedible Tallow'!AY$10*2204.622/1000</f>
        <v>256.37344522202989</v>
      </c>
      <c r="AW44" s="175">
        <f>'[5]Canada Inedible Tallow'!AZ$10*2204.622/1000</f>
        <v>256.37344522202989</v>
      </c>
      <c r="AX44" s="175">
        <f>'[5]Canada Inedible Tallow'!BA$10*2204.622/1000</f>
        <v>239.78139517977948</v>
      </c>
      <c r="AY44" s="175">
        <f>'[5]Canada Inedible Tallow'!BB$10*2204.622/1000</f>
        <v>239.78139517977954</v>
      </c>
      <c r="AZ44" s="175">
        <f>'[5]Canada Inedible Tallow'!BC$10*2204.622/1000</f>
        <v>239.78139517977954</v>
      </c>
      <c r="BA44" s="175">
        <f>'[5]Canada Inedible Tallow'!BD$10*2204.622/1000</f>
        <v>239.78139517977948</v>
      </c>
      <c r="BB44" s="175">
        <f>'[5]Canada Inedible Tallow'!BE$10*2204.622/1000</f>
        <v>239.78139517977951</v>
      </c>
      <c r="BC44" s="175">
        <f>'[5]Canada Inedible Tallow'!BF$10*2204.622/1000</f>
        <v>239.78139517977948</v>
      </c>
      <c r="BD44" s="175">
        <f>'[5]Canada Inedible Tallow'!BG$10*2204.622/1000</f>
        <v>239.78139517977945</v>
      </c>
      <c r="BE44" s="175">
        <f>'[5]Canada Inedible Tallow'!BH$10*2204.622/1000</f>
        <v>239.78139517977948</v>
      </c>
    </row>
    <row r="45" spans="1:57" hidden="1" x14ac:dyDescent="0.2">
      <c r="A45" s="49" t="s">
        <v>64</v>
      </c>
      <c r="B45" s="54" t="e">
        <f>(((#REF!*3)+(#REF!*9))/12)*2.204622</f>
        <v>#REF!</v>
      </c>
      <c r="C45" s="54" t="e">
        <f>(((#REF!*3)+(#REF!*9))/12)*2.204622</f>
        <v>#REF!</v>
      </c>
      <c r="D45" s="54" t="e">
        <f>(((#REF!*3)+(#REF!*9))/12)*2.204622</f>
        <v>#REF!</v>
      </c>
      <c r="E45" s="54" t="e">
        <f>(((#REF!*3)+(#REF!*9))/12)*2.204622</f>
        <v>#REF!</v>
      </c>
      <c r="F45" s="54" t="e">
        <f>(((#REF!*3)+(#REF!*9))/12)*2.204622</f>
        <v>#REF!</v>
      </c>
      <c r="G45" s="54" t="e">
        <f>(((#REF!*3)+(#REF!*9))/12)*2.204622</f>
        <v>#REF!</v>
      </c>
      <c r="H45" s="54" t="e">
        <f>(((#REF!*3)+(#REF!*9))/12)*2.204622</f>
        <v>#REF!</v>
      </c>
      <c r="I45" s="54" t="e">
        <f>(((#REF!*3)+(#REF!*9))/12)*2.204622</f>
        <v>#REF!</v>
      </c>
      <c r="J45" s="54" t="e">
        <f>(((#REF!*3)+(#REF!*9))/12)*2.204622</f>
        <v>#REF!</v>
      </c>
      <c r="K45" s="54" t="e">
        <f>(((#REF!*3)+(#REF!*9))/12)*2.204622</f>
        <v>#REF!</v>
      </c>
      <c r="L45" s="54" t="e">
        <f>(((#REF!*3)+(#REF!*9))/12)*2.204622</f>
        <v>#REF!</v>
      </c>
      <c r="M45" s="54" t="e">
        <f>(((#REF!*3)+(#REF!*9))/12)*2.204622</f>
        <v>#REF!</v>
      </c>
      <c r="N45" s="54" t="e">
        <f>(((#REF!*3)+(#REF!*9))/12)*2.204622</f>
        <v>#REF!</v>
      </c>
      <c r="O45" s="54" t="e">
        <f>(((#REF!*3)+(#REF!*9))/12)*2.204622</f>
        <v>#REF!</v>
      </c>
      <c r="P45" s="54" t="e">
        <f>(((#REF!*3)+(#REF!*9))/12)*2.204622</f>
        <v>#REF!</v>
      </c>
      <c r="Q45" s="54" t="e">
        <f>(((#REF!*3)+(#REF!*9))/12)*2.204622</f>
        <v>#REF!</v>
      </c>
      <c r="R45" s="54" t="e">
        <f>(((#REF!*3)+(#REF!*9))/12)*2.204622</f>
        <v>#REF!</v>
      </c>
      <c r="S45" s="54" t="e">
        <f>(((#REF!*3)+(#REF!*9))/12)*2.204622</f>
        <v>#REF!</v>
      </c>
      <c r="T45" s="54" t="e">
        <f>(((#REF!*3)+(#REF!*9))/12)*2.204622</f>
        <v>#REF!</v>
      </c>
      <c r="U45" s="54" t="e">
        <f>(((#REF!*3)+(#REF!*9))/12)*2.204622</f>
        <v>#REF!</v>
      </c>
      <c r="V45" s="54" t="e">
        <f>(((#REF!*3)+(#REF!*9))/12)*2.204622</f>
        <v>#REF!</v>
      </c>
      <c r="W45" s="54" t="e">
        <f>(((#REF!*3)+(#REF!*9))/12)*2.204622</f>
        <v>#REF!</v>
      </c>
      <c r="X45" s="54" t="e">
        <f>(((#REF!*3)+(#REF!*9))/12)*2.204622</f>
        <v>#REF!</v>
      </c>
      <c r="Y45" s="54" t="e">
        <f>(((#REF!*3)+(#REF!*9))/12)*2.204622</f>
        <v>#REF!</v>
      </c>
      <c r="Z45" s="54" t="e">
        <f>(((#REF!*3)+(#REF!*9))/12)*2.204622</f>
        <v>#REF!</v>
      </c>
      <c r="AA45" s="54" t="e">
        <f>(((#REF!*3)+(#REF!*9))/12)*2.204622</f>
        <v>#REF!</v>
      </c>
      <c r="AB45" s="54" t="e">
        <f>(((#REF!*3)+(#REF!*9))/12)*2.204622</f>
        <v>#REF!</v>
      </c>
      <c r="AC45" s="54" t="e">
        <f>(((#REF!*3)+(#REF!*9))/12)*2.204622</f>
        <v>#REF!</v>
      </c>
      <c r="AD45" s="54" t="e">
        <f>(((#REF!*3)+(#REF!*9))/12)*2.204622</f>
        <v>#REF!</v>
      </c>
      <c r="AE45" s="54" t="e">
        <f>(((#REF!*3)+(#REF!*9))/12)*2.204622</f>
        <v>#REF!</v>
      </c>
      <c r="AF45" s="175" t="e">
        <f>(((#REF!*3)+(#REF!*9))/12)*2.204622</f>
        <v>#REF!</v>
      </c>
      <c r="AG45" s="175" t="e">
        <f>(((#REF!*3)+(#REF!*9))/12)*2.204622</f>
        <v>#REF!</v>
      </c>
      <c r="AH45" s="175" t="e">
        <f>(((#REF!*3)+(#REF!*9))/12)*2.204622</f>
        <v>#REF!</v>
      </c>
      <c r="AI45" s="175" t="e">
        <f>(((#REF!*3)+(#REF!*9))/12)*2.204622</f>
        <v>#REF!</v>
      </c>
      <c r="AJ45" s="175" t="e">
        <f>(((#REF!*3)+(#REF!*9))/12)*2.204622</f>
        <v>#REF!</v>
      </c>
      <c r="AK45" s="175" t="e">
        <f>(((#REF!*3)+(#REF!*9))/12)*2.204622</f>
        <v>#REF!</v>
      </c>
      <c r="AL45" s="175" t="e">
        <f>(((#REF!*3)+(#REF!*9))/12)*2.204622</f>
        <v>#REF!</v>
      </c>
      <c r="AM45" s="175" t="e">
        <f>(((#REF!*3)+(#REF!*9))/12)*2.204622</f>
        <v>#REF!</v>
      </c>
      <c r="AN45" s="175" t="e">
        <f>(((#REF!*3)+(#REF!*9))/12)*2.204622</f>
        <v>#REF!</v>
      </c>
      <c r="AO45" s="175" t="e">
        <f>(((#REF!*3)+(#REF!*9))/12)*2.204622</f>
        <v>#REF!</v>
      </c>
      <c r="AP45" s="175" t="e">
        <f>(((#REF!*3)+(#REF!*9))/12)*2.204622</f>
        <v>#REF!</v>
      </c>
      <c r="AQ45" s="175" t="e">
        <f>(((#REF!*3)+(#REF!*9))/12)*2.204622</f>
        <v>#REF!</v>
      </c>
      <c r="AR45" s="175" t="e">
        <f>(((#REF!*3)+(#REF!*9))/12)*2.204622</f>
        <v>#REF!</v>
      </c>
      <c r="AS45" s="175" t="e">
        <f>(((#REF!*3)+(#REF!*9))/12)*2.204622</f>
        <v>#REF!</v>
      </c>
      <c r="AT45" s="175" t="e">
        <f>(((#REF!*3)+(#REF!*9))/12)*2.204622</f>
        <v>#REF!</v>
      </c>
      <c r="AU45" s="175" t="e">
        <f>(((#REF!*3)+(#REF!*9))/12)*2.204622</f>
        <v>#REF!</v>
      </c>
      <c r="AV45" s="175" t="e">
        <f>(((#REF!*3)+(#REF!*9))/12)*2.204622</f>
        <v>#REF!</v>
      </c>
      <c r="AW45" s="175" t="e">
        <f>(((#REF!*3)+(#REF!*9))/12)*2.204622</f>
        <v>#REF!</v>
      </c>
      <c r="AX45" s="175" t="e">
        <f>(((#REF!*3)+(#REF!*9))/12)*2.204622</f>
        <v>#REF!</v>
      </c>
      <c r="AY45" s="175" t="e">
        <f>(((#REF!*3)+(#REF!*9))/12)*2.204622</f>
        <v>#REF!</v>
      </c>
      <c r="AZ45" s="175" t="e">
        <f>(((#REF!*3)+(#REF!*9))/12)*2.204622</f>
        <v>#REF!</v>
      </c>
      <c r="BA45" s="175" t="e">
        <f>(((#REF!*3)+(#REF!*9))/12)*2.204622</f>
        <v>#REF!</v>
      </c>
      <c r="BB45" s="175" t="e">
        <f>(((#REF!*3)+(#REF!*9))/12)*2.204622</f>
        <v>#REF!</v>
      </c>
      <c r="BC45" s="175" t="e">
        <f>(((#REF!*3)+(#REF!*9))/12)*2.204622</f>
        <v>#REF!</v>
      </c>
      <c r="BD45" s="175" t="e">
        <f>(((#REF!*3)+(#REF!*9))/12)*2.204622</f>
        <v>#REF!</v>
      </c>
      <c r="BE45" s="175" t="e">
        <f>(((#REF!*3)+(#REF!*9))/12)*2.204622</f>
        <v>#REF!</v>
      </c>
    </row>
    <row r="46" spans="1:57" x14ac:dyDescent="0.2">
      <c r="A46" s="49" t="s">
        <v>65</v>
      </c>
      <c r="B46" s="54" t="e">
        <f>B41-B42</f>
        <v>#REF!</v>
      </c>
      <c r="C46" s="54" t="e">
        <f t="shared" ref="C46:X46" si="39">C41-C42</f>
        <v>#REF!</v>
      </c>
      <c r="D46" s="54" t="e">
        <f t="shared" si="39"/>
        <v>#REF!</v>
      </c>
      <c r="E46" s="54" t="e">
        <f t="shared" si="39"/>
        <v>#REF!</v>
      </c>
      <c r="F46" s="54" t="e">
        <f t="shared" si="39"/>
        <v>#REF!</v>
      </c>
      <c r="G46" s="54" t="e">
        <f t="shared" si="39"/>
        <v>#REF!</v>
      </c>
      <c r="H46" s="54" t="e">
        <f t="shared" si="39"/>
        <v>#REF!</v>
      </c>
      <c r="I46" s="54" t="e">
        <f t="shared" si="39"/>
        <v>#REF!</v>
      </c>
      <c r="J46" s="54" t="e">
        <f t="shared" si="39"/>
        <v>#REF!</v>
      </c>
      <c r="K46" s="54" t="e">
        <f t="shared" si="39"/>
        <v>#REF!</v>
      </c>
      <c r="L46" s="54" t="e">
        <f t="shared" si="39"/>
        <v>#REF!</v>
      </c>
      <c r="M46" s="54" t="e">
        <f t="shared" si="39"/>
        <v>#REF!</v>
      </c>
      <c r="N46" s="54" t="e">
        <f t="shared" si="39"/>
        <v>#REF!</v>
      </c>
      <c r="O46" s="54" t="e">
        <f t="shared" si="39"/>
        <v>#REF!</v>
      </c>
      <c r="P46" s="54" t="e">
        <f t="shared" si="39"/>
        <v>#REF!</v>
      </c>
      <c r="Q46" s="54" t="e">
        <f t="shared" si="39"/>
        <v>#REF!</v>
      </c>
      <c r="R46" s="54" t="e">
        <f t="shared" si="39"/>
        <v>#REF!</v>
      </c>
      <c r="S46" s="54" t="e">
        <f t="shared" si="39"/>
        <v>#REF!</v>
      </c>
      <c r="T46" s="54" t="e">
        <f t="shared" si="39"/>
        <v>#REF!</v>
      </c>
      <c r="U46" s="54" t="e">
        <f t="shared" si="39"/>
        <v>#REF!</v>
      </c>
      <c r="V46" s="54" t="e">
        <f t="shared" si="39"/>
        <v>#REF!</v>
      </c>
      <c r="W46" s="54" t="e">
        <f t="shared" si="39"/>
        <v>#REF!</v>
      </c>
      <c r="X46" s="54" t="e">
        <f t="shared" si="39"/>
        <v>#REF!</v>
      </c>
      <c r="Y46" s="54">
        <f>Y41-Y42</f>
        <v>389.59859521799984</v>
      </c>
      <c r="Z46" s="54">
        <f t="shared" ref="Z46:BE46" si="40">Z41-Z42</f>
        <v>332.90012662200002</v>
      </c>
      <c r="AA46" s="54">
        <f t="shared" si="40"/>
        <v>150.50294430580269</v>
      </c>
      <c r="AB46" s="54">
        <f t="shared" si="40"/>
        <v>353.91468722677666</v>
      </c>
      <c r="AC46" s="54">
        <f t="shared" si="40"/>
        <v>326.37501735989082</v>
      </c>
      <c r="AD46" s="54">
        <f t="shared" si="40"/>
        <v>212.25550725337868</v>
      </c>
      <c r="AE46" s="54">
        <f t="shared" si="40"/>
        <v>111.8710927854504</v>
      </c>
      <c r="AF46" s="175">
        <f t="shared" si="40"/>
        <v>71.282114160490778</v>
      </c>
      <c r="AG46" s="175">
        <f t="shared" si="40"/>
        <v>49.038228169028628</v>
      </c>
      <c r="AH46" s="175">
        <f t="shared" si="40"/>
        <v>49.477131110524738</v>
      </c>
      <c r="AI46" s="175">
        <f t="shared" si="40"/>
        <v>50.238084541446369</v>
      </c>
      <c r="AJ46" s="175">
        <f t="shared" si="40"/>
        <v>51.248127272904753</v>
      </c>
      <c r="AK46" s="175">
        <f t="shared" si="40"/>
        <v>53.060024503253089</v>
      </c>
      <c r="AL46" s="175">
        <f t="shared" si="40"/>
        <v>47.4455206899936</v>
      </c>
      <c r="AM46" s="175">
        <f t="shared" si="40"/>
        <v>46.761889970434254</v>
      </c>
      <c r="AN46" s="175">
        <f t="shared" si="40"/>
        <v>46.988414887514978</v>
      </c>
      <c r="AO46" s="175">
        <f t="shared" si="40"/>
        <v>47.134898927227141</v>
      </c>
      <c r="AP46" s="175">
        <f t="shared" si="40"/>
        <v>45.268201178563231</v>
      </c>
      <c r="AQ46" s="175">
        <f t="shared" si="40"/>
        <v>45.151853359172037</v>
      </c>
      <c r="AR46" s="175">
        <f t="shared" si="40"/>
        <v>45.198874522745882</v>
      </c>
      <c r="AS46" s="175">
        <f t="shared" si="40"/>
        <v>45.224152545758898</v>
      </c>
      <c r="AT46" s="175">
        <f t="shared" si="40"/>
        <v>45.231194626283013</v>
      </c>
      <c r="AU46" s="175">
        <f t="shared" si="40"/>
        <v>45.21485524650484</v>
      </c>
      <c r="AV46" s="175">
        <f t="shared" si="40"/>
        <v>45.204186060092979</v>
      </c>
      <c r="AW46" s="175">
        <f t="shared" si="40"/>
        <v>45.214652600277304</v>
      </c>
      <c r="AX46" s="175">
        <f t="shared" si="40"/>
        <v>45.217808215783407</v>
      </c>
      <c r="AY46" s="175">
        <f t="shared" si="40"/>
        <v>45.216539349788491</v>
      </c>
      <c r="AZ46" s="175">
        <f t="shared" si="40"/>
        <v>45.213608294489177</v>
      </c>
      <c r="BA46" s="175">
        <f t="shared" si="40"/>
        <v>45.213358904086135</v>
      </c>
      <c r="BB46" s="175">
        <f t="shared" si="40"/>
        <v>45.215193472884948</v>
      </c>
      <c r="BC46" s="175">
        <f t="shared" si="40"/>
        <v>45.215301647406477</v>
      </c>
      <c r="BD46" s="175">
        <f t="shared" si="40"/>
        <v>45.214800333731091</v>
      </c>
      <c r="BE46" s="175">
        <f t="shared" si="40"/>
        <v>45.214452530519338</v>
      </c>
    </row>
    <row r="47" spans="1:57" x14ac:dyDescent="0.2">
      <c r="A47" s="49" t="s">
        <v>58</v>
      </c>
      <c r="B47" s="54" t="e">
        <f>SUM(#REF!,#REF!)*2204.622/1000</f>
        <v>#REF!</v>
      </c>
      <c r="C47" s="54" t="e">
        <f>SUM(#REF!,#REF!)*2204.622/1000</f>
        <v>#REF!</v>
      </c>
      <c r="D47" s="54" t="e">
        <f>SUM(#REF!,#REF!)*2204.622/1000</f>
        <v>#REF!</v>
      </c>
      <c r="E47" s="54" t="e">
        <f>SUM(#REF!,#REF!)*2204.622/1000</f>
        <v>#REF!</v>
      </c>
      <c r="F47" s="54" t="e">
        <f>SUM(#REF!,#REF!)*2204.622/1000</f>
        <v>#REF!</v>
      </c>
      <c r="G47" s="54" t="e">
        <f>SUM(#REF!,#REF!)*2204.622/1000</f>
        <v>#REF!</v>
      </c>
      <c r="H47" s="54" t="e">
        <f>SUM(#REF!,#REF!)*2204.622/1000</f>
        <v>#REF!</v>
      </c>
      <c r="I47" s="54" t="e">
        <f>SUM(#REF!,#REF!)*2204.622/1000</f>
        <v>#REF!</v>
      </c>
      <c r="J47" s="54" t="e">
        <f>SUM(#REF!,#REF!)*2204.622/1000</f>
        <v>#REF!</v>
      </c>
      <c r="K47" s="54" t="e">
        <f>SUM(#REF!,#REF!)*2204.622/1000</f>
        <v>#REF!</v>
      </c>
      <c r="L47" s="54" t="e">
        <f>SUM(#REF!,#REF!)*2204.622/1000</f>
        <v>#REF!</v>
      </c>
      <c r="M47" s="54" t="e">
        <f>SUM(#REF!,#REF!)*2204.622/1000</f>
        <v>#REF!</v>
      </c>
      <c r="N47" s="54" t="e">
        <f>SUM(#REF!,#REF!)*2204.622/1000</f>
        <v>#REF!</v>
      </c>
      <c r="O47" s="54" t="e">
        <f>SUM(#REF!,#REF!)*2204.622/1000</f>
        <v>#REF!</v>
      </c>
      <c r="P47" s="54" t="e">
        <f>SUM(#REF!,#REF!)*2204.622/1000</f>
        <v>#REF!</v>
      </c>
      <c r="Q47" s="54" t="e">
        <f>SUM(#REF!,#REF!)*2204.622/1000</f>
        <v>#REF!</v>
      </c>
      <c r="R47" s="54" t="e">
        <f>SUM(#REF!,#REF!)*2204.622/1000</f>
        <v>#REF!</v>
      </c>
      <c r="S47" s="54" t="e">
        <f>SUM(#REF!,#REF!)*2204.622/1000</f>
        <v>#REF!</v>
      </c>
      <c r="T47" s="54" t="e">
        <f>SUM(#REF!,#REF!)*2204.622/1000</f>
        <v>#REF!</v>
      </c>
      <c r="U47" s="54" t="e">
        <f>SUM(#REF!,#REF!)*2204.622/1000</f>
        <v>#REF!</v>
      </c>
      <c r="V47" s="54" t="e">
        <f>SUM(#REF!,#REF!)*2204.622/1000</f>
        <v>#REF!</v>
      </c>
      <c r="W47" s="54" t="e">
        <f>SUM(#REF!,#REF!)*2204.622/1000</f>
        <v>#REF!</v>
      </c>
      <c r="X47" s="54" t="e">
        <f>SUM(#REF!,#REF!)*2204.622/1000</f>
        <v>#REF!</v>
      </c>
      <c r="Y47" s="54">
        <f>'[5]Canada Inedible Tallow'!AB$12*2204.622/1000</f>
        <v>374.30072316000002</v>
      </c>
      <c r="Z47" s="54">
        <f>'[5]Canada Inedible Tallow'!AC$12*2204.622/1000</f>
        <v>433.87842808799996</v>
      </c>
      <c r="AA47" s="54">
        <f>'[5]Canada Inedible Tallow'!AD$12*2204.622/1000</f>
        <v>478.1053500299999</v>
      </c>
      <c r="AB47" s="54">
        <f>'[5]Canada Inedible Tallow'!AE$12*2204.622/1000</f>
        <v>522.292588776</v>
      </c>
      <c r="AC47" s="54">
        <f>'[5]Canada Inedible Tallow'!AF$12*2204.622/1000</f>
        <v>573.05621494799993</v>
      </c>
      <c r="AD47" s="54">
        <f>'[5]Canada Inedible Tallow'!AG$12*2204.622/1000</f>
        <v>466.17834500999993</v>
      </c>
      <c r="AE47" s="54">
        <f>'[5]Canada Inedible Tallow'!AH$12*2204.622/1000</f>
        <v>403.47007684199991</v>
      </c>
      <c r="AF47" s="175">
        <f>'[5]Canada Inedible Tallow'!AI$12*2204.622/1000</f>
        <v>308.64707999999996</v>
      </c>
      <c r="AG47" s="175">
        <f>'[5]Canada Inedible Tallow'!AJ$12*2204.622/1000</f>
        <v>462.97062</v>
      </c>
      <c r="AH47" s="175">
        <f>'[5]Canada Inedible Tallow'!AK$12*2204.622/1000</f>
        <v>407.85506999999996</v>
      </c>
      <c r="AI47" s="175">
        <f>'[5]Canada Inedible Tallow'!AL$12*2204.622/1000</f>
        <v>363.76262999999994</v>
      </c>
      <c r="AJ47" s="175">
        <f>'[5]Canada Inedible Tallow'!AM$12*2204.622/1000</f>
        <v>341.71641</v>
      </c>
      <c r="AK47" s="175">
        <f>'[5]Canada Inedible Tallow'!AN$12*2204.622/1000</f>
        <v>352.73951999999997</v>
      </c>
      <c r="AL47" s="175">
        <f>'[5]Canada Inedible Tallow'!AO$12*2204.622/1000</f>
        <v>198.41597999999999</v>
      </c>
      <c r="AM47" s="175">
        <f>'[5]Canada Inedible Tallow'!AP$12*2204.622/1000</f>
        <v>143.30043000000001</v>
      </c>
      <c r="AN47" s="175">
        <f>'[5]Canada Inedible Tallow'!AQ$12*2204.622/1000</f>
        <v>143.30043000000001</v>
      </c>
      <c r="AO47" s="175">
        <f>'[5]Canada Inedible Tallow'!AR$12*2204.622/1000</f>
        <v>143.30043000000001</v>
      </c>
      <c r="AP47" s="175">
        <f>'[5]Canada Inedible Tallow'!AS$12*2204.622/1000</f>
        <v>55.115549999999999</v>
      </c>
      <c r="AQ47" s="175">
        <f>'[5]Canada Inedible Tallow'!AT$12*2204.622/1000</f>
        <v>55.115549999999999</v>
      </c>
      <c r="AR47" s="175">
        <f>'[5]Canada Inedible Tallow'!AU$12*2204.622/1000</f>
        <v>55.115549999999999</v>
      </c>
      <c r="AS47" s="175">
        <f>'[5]Canada Inedible Tallow'!AV$12*2204.622/1000</f>
        <v>55.115549999999999</v>
      </c>
      <c r="AT47" s="175">
        <f>'[5]Canada Inedible Tallow'!AW$12*2204.622/1000</f>
        <v>55.115549999999999</v>
      </c>
      <c r="AU47" s="175">
        <f>'[5]Canada Inedible Tallow'!AX$12*2204.622/1000</f>
        <v>55.115549999999999</v>
      </c>
      <c r="AV47" s="175">
        <f>'[5]Canada Inedible Tallow'!AY$12*2204.622/1000</f>
        <v>55.115549999999999</v>
      </c>
      <c r="AW47" s="175">
        <f>'[5]Canada Inedible Tallow'!AZ$12*2204.622/1000</f>
        <v>55.115549999999999</v>
      </c>
      <c r="AX47" s="175">
        <f>'[5]Canada Inedible Tallow'!BA$12*2204.622/1000</f>
        <v>55.115549999999999</v>
      </c>
      <c r="AY47" s="175">
        <f>'[5]Canada Inedible Tallow'!BB$12*2204.622/1000</f>
        <v>55.115549999999999</v>
      </c>
      <c r="AZ47" s="175">
        <f>'[5]Canada Inedible Tallow'!BC$12*2204.622/1000</f>
        <v>55.115549999999999</v>
      </c>
      <c r="BA47" s="175">
        <f>'[5]Canada Inedible Tallow'!BD$12*2204.622/1000</f>
        <v>55.115549999999999</v>
      </c>
      <c r="BB47" s="175">
        <f>'[5]Canada Inedible Tallow'!BE$12*2204.622/1000</f>
        <v>55.115549999999999</v>
      </c>
      <c r="BC47" s="175">
        <f>'[5]Canada Inedible Tallow'!BF$12*2204.622/1000</f>
        <v>55.115549999999999</v>
      </c>
      <c r="BD47" s="175">
        <f>'[5]Canada Inedible Tallow'!BG$12*2204.622/1000</f>
        <v>55.115549999999999</v>
      </c>
      <c r="BE47" s="175">
        <f>'[5]Canada Inedible Tallow'!BH$12*2204.622/1000</f>
        <v>55.115549999999999</v>
      </c>
    </row>
    <row r="48" spans="1:57" x14ac:dyDescent="0.2">
      <c r="A48" s="56" t="s">
        <v>59</v>
      </c>
      <c r="B48" s="57" t="e">
        <f>B40-B49</f>
        <v>#REF!</v>
      </c>
      <c r="C48" s="57" t="e">
        <f t="shared" ref="C48:X48" si="41">C40-C49</f>
        <v>#REF!</v>
      </c>
      <c r="D48" s="57" t="e">
        <f t="shared" si="41"/>
        <v>#REF!</v>
      </c>
      <c r="E48" s="57" t="e">
        <f t="shared" si="41"/>
        <v>#REF!</v>
      </c>
      <c r="F48" s="57" t="e">
        <f t="shared" si="41"/>
        <v>#REF!</v>
      </c>
      <c r="G48" s="57" t="e">
        <f t="shared" si="41"/>
        <v>#REF!</v>
      </c>
      <c r="H48" s="57" t="e">
        <f t="shared" si="41"/>
        <v>#REF!</v>
      </c>
      <c r="I48" s="57" t="e">
        <f t="shared" si="41"/>
        <v>#REF!</v>
      </c>
      <c r="J48" s="57" t="e">
        <f t="shared" si="41"/>
        <v>#REF!</v>
      </c>
      <c r="K48" s="57" t="e">
        <f t="shared" si="41"/>
        <v>#REF!</v>
      </c>
      <c r="L48" s="57" t="e">
        <f t="shared" si="41"/>
        <v>#REF!</v>
      </c>
      <c r="M48" s="57" t="e">
        <f t="shared" si="41"/>
        <v>#REF!</v>
      </c>
      <c r="N48" s="57" t="e">
        <f t="shared" si="41"/>
        <v>#REF!</v>
      </c>
      <c r="O48" s="57" t="e">
        <f t="shared" si="41"/>
        <v>#REF!</v>
      </c>
      <c r="P48" s="57" t="e">
        <f t="shared" si="41"/>
        <v>#REF!</v>
      </c>
      <c r="Q48" s="57" t="e">
        <f t="shared" si="41"/>
        <v>#REF!</v>
      </c>
      <c r="R48" s="57" t="e">
        <f t="shared" si="41"/>
        <v>#REF!</v>
      </c>
      <c r="S48" s="57" t="e">
        <f t="shared" si="41"/>
        <v>#REF!</v>
      </c>
      <c r="T48" s="57" t="e">
        <f t="shared" si="41"/>
        <v>#REF!</v>
      </c>
      <c r="U48" s="57" t="e">
        <f t="shared" si="41"/>
        <v>#REF!</v>
      </c>
      <c r="V48" s="57" t="e">
        <f t="shared" si="41"/>
        <v>#REF!</v>
      </c>
      <c r="W48" s="57" t="e">
        <f t="shared" si="41"/>
        <v>#REF!</v>
      </c>
      <c r="X48" s="57" t="e">
        <f t="shared" si="41"/>
        <v>#REF!</v>
      </c>
      <c r="Y48" s="57">
        <f>Y40-Y49</f>
        <v>763.89931837799986</v>
      </c>
      <c r="Z48" s="57">
        <f t="shared" ref="Z48:BE48" si="42">Z40-Z49</f>
        <v>766.77855470999998</v>
      </c>
      <c r="AA48" s="57">
        <f t="shared" si="42"/>
        <v>792.72034178399997</v>
      </c>
      <c r="AB48" s="57">
        <f t="shared" si="42"/>
        <v>980.25210297000001</v>
      </c>
      <c r="AC48" s="57">
        <f t="shared" si="42"/>
        <v>954.46576480683802</v>
      </c>
      <c r="AD48" s="57">
        <f t="shared" si="42"/>
        <v>907.58123554212591</v>
      </c>
      <c r="AE48" s="57">
        <f t="shared" si="42"/>
        <v>1052.1874623090152</v>
      </c>
      <c r="AF48" s="176">
        <f t="shared" si="42"/>
        <v>925.26245202293057</v>
      </c>
      <c r="AG48" s="176">
        <f t="shared" si="42"/>
        <v>837.47662775625872</v>
      </c>
      <c r="AH48" s="176">
        <f t="shared" si="42"/>
        <v>813.68455503737198</v>
      </c>
      <c r="AI48" s="176">
        <f t="shared" si="42"/>
        <v>790.20597508811898</v>
      </c>
      <c r="AJ48" s="176">
        <f t="shared" si="42"/>
        <v>768.58928073667585</v>
      </c>
      <c r="AK48" s="176">
        <f t="shared" si="42"/>
        <v>761.91207505025898</v>
      </c>
      <c r="AL48" s="176">
        <f t="shared" si="42"/>
        <v>939.5612184112822</v>
      </c>
      <c r="AM48" s="176">
        <f t="shared" si="42"/>
        <v>970.41618813362322</v>
      </c>
      <c r="AN48" s="176">
        <f t="shared" si="42"/>
        <v>944.10547371171015</v>
      </c>
      <c r="AO48" s="176">
        <f t="shared" si="42"/>
        <v>947.42685989651659</v>
      </c>
      <c r="AP48" s="176">
        <f t="shared" si="42"/>
        <v>1191.6908267272106</v>
      </c>
      <c r="AQ48" s="176">
        <f t="shared" si="42"/>
        <v>1193.4635391029612</v>
      </c>
      <c r="AR48" s="176">
        <f t="shared" si="42"/>
        <v>1193.8127465702519</v>
      </c>
      <c r="AS48" s="176">
        <f t="shared" si="42"/>
        <v>1194.0707387836417</v>
      </c>
      <c r="AT48" s="176">
        <f t="shared" si="42"/>
        <v>1193.871014785127</v>
      </c>
      <c r="AU48" s="176">
        <f t="shared" si="42"/>
        <v>1193.7919707061938</v>
      </c>
      <c r="AV48" s="176">
        <f t="shared" si="42"/>
        <v>1193.7813015197819</v>
      </c>
      <c r="AW48" s="176">
        <f t="shared" si="42"/>
        <v>1193.7917680599662</v>
      </c>
      <c r="AX48" s="176">
        <f t="shared" si="42"/>
        <v>1177.202873633222</v>
      </c>
      <c r="AY48" s="176">
        <f t="shared" si="42"/>
        <v>1177.2016047672271</v>
      </c>
      <c r="AZ48" s="176">
        <f t="shared" si="42"/>
        <v>1177.1986737119278</v>
      </c>
      <c r="BA48" s="176">
        <f t="shared" si="42"/>
        <v>1177.1984243215247</v>
      </c>
      <c r="BB48" s="176">
        <f t="shared" si="42"/>
        <v>1177.2002588903235</v>
      </c>
      <c r="BC48" s="176">
        <f t="shared" si="42"/>
        <v>1177.2003670648451</v>
      </c>
      <c r="BD48" s="176">
        <f t="shared" si="42"/>
        <v>1177.1998657511695</v>
      </c>
      <c r="BE48" s="176">
        <f t="shared" si="42"/>
        <v>1177.1995179479579</v>
      </c>
    </row>
    <row r="49" spans="1:57" ht="12" thickBot="1" x14ac:dyDescent="0.25">
      <c r="A49" s="49" t="s">
        <v>60</v>
      </c>
      <c r="B49" s="54" t="e">
        <f>#REF!*2204.622/1000</f>
        <v>#REF!</v>
      </c>
      <c r="C49" s="54" t="e">
        <f>#REF!*2204.622/1000</f>
        <v>#REF!</v>
      </c>
      <c r="D49" s="54" t="e">
        <f>#REF!*2204.622/1000</f>
        <v>#REF!</v>
      </c>
      <c r="E49" s="54" t="e">
        <f>#REF!*2204.622/1000</f>
        <v>#REF!</v>
      </c>
      <c r="F49" s="54" t="e">
        <f>#REF!*2204.622/1000</f>
        <v>#REF!</v>
      </c>
      <c r="G49" s="54" t="e">
        <f>#REF!*2204.622/1000</f>
        <v>#REF!</v>
      </c>
      <c r="H49" s="54" t="e">
        <f>#REF!*2204.622/1000</f>
        <v>#REF!</v>
      </c>
      <c r="I49" s="54" t="e">
        <f>#REF!*2204.622/1000</f>
        <v>#REF!</v>
      </c>
      <c r="J49" s="54" t="e">
        <f>#REF!*2204.622/1000</f>
        <v>#REF!</v>
      </c>
      <c r="K49" s="54" t="e">
        <f>#REF!*2204.622/1000</f>
        <v>#REF!</v>
      </c>
      <c r="L49" s="54" t="e">
        <f>#REF!*2204.622/1000</f>
        <v>#REF!</v>
      </c>
      <c r="M49" s="54" t="e">
        <f>#REF!*2204.622/1000</f>
        <v>#REF!</v>
      </c>
      <c r="N49" s="54" t="e">
        <f>#REF!*2204.622/1000</f>
        <v>#REF!</v>
      </c>
      <c r="O49" s="54" t="e">
        <f>#REF!*2204.622/1000</f>
        <v>#REF!</v>
      </c>
      <c r="P49" s="54" t="e">
        <f>#REF!*2204.622/1000</f>
        <v>#REF!</v>
      </c>
      <c r="Q49" s="54" t="e">
        <f>#REF!*2204.622/1000</f>
        <v>#REF!</v>
      </c>
      <c r="R49" s="54" t="e">
        <f>#REF!*2204.622/1000</f>
        <v>#REF!</v>
      </c>
      <c r="S49" s="54" t="e">
        <f>#REF!*2204.622/1000</f>
        <v>#REF!</v>
      </c>
      <c r="T49" s="54" t="e">
        <f>#REF!*2204.622/1000</f>
        <v>#REF!</v>
      </c>
      <c r="U49" s="54" t="e">
        <f>#REF!*2204.622/1000</f>
        <v>#REF!</v>
      </c>
      <c r="V49" s="54" t="e">
        <f>#REF!*2204.622/1000</f>
        <v>#REF!</v>
      </c>
      <c r="W49" s="54" t="e">
        <f>#REF!*2204.622/1000</f>
        <v>#REF!</v>
      </c>
      <c r="X49" s="54" t="e">
        <f>#REF!*2204.622/1000</f>
        <v>#REF!</v>
      </c>
      <c r="Y49" s="54">
        <f>'[5]Canada Inedible Tallow'!AB$14*2204.622/1000</f>
        <v>20.357479548000001</v>
      </c>
      <c r="Z49" s="54">
        <f>'[5]Canada Inedible Tallow'!AC$14*2204.622/1000</f>
        <v>20.972569086</v>
      </c>
      <c r="AA49" s="54">
        <f>'[5]Canada Inedible Tallow'!AD$14*2204.622/1000</f>
        <v>20.655103517999997</v>
      </c>
      <c r="AB49" s="54">
        <f>'[5]Canada Inedible Tallow'!AE$14*2204.622/1000</f>
        <v>25.509681161999996</v>
      </c>
      <c r="AC49" s="54">
        <f>'[5]Canada Inedible Tallow'!AF$14*2204.622/1000</f>
        <v>24.875398488953749</v>
      </c>
      <c r="AD49" s="54">
        <f>'[5]Canada Inedible Tallow'!AG$14*2204.622/1000</f>
        <v>24.824276381108422</v>
      </c>
      <c r="AE49" s="54">
        <f>'[5]Canada Inedible Tallow'!AH$14*2204.622/1000</f>
        <v>24.753602669687833</v>
      </c>
      <c r="AF49" s="175">
        <f>'[5]Canada Inedible Tallow'!AI$14*2204.622/1000</f>
        <v>32.382955113105048</v>
      </c>
      <c r="AG49" s="175">
        <f>'[5]Canada Inedible Tallow'!AJ$14*2204.622/1000</f>
        <v>28.134777978332327</v>
      </c>
      <c r="AH49" s="175">
        <f>'[5]Canada Inedible Tallow'!AK$14*2204.622/1000</f>
        <v>23.149135771415477</v>
      </c>
      <c r="AI49" s="175">
        <f>'[5]Canada Inedible Tallow'!AL$14*2204.622/1000</f>
        <v>19.637567515947055</v>
      </c>
      <c r="AJ49" s="175">
        <f>'[5]Canada Inedible Tallow'!AM$14*2204.622/1000</f>
        <v>20.343719043947665</v>
      </c>
      <c r="AK49" s="175">
        <f>'[5]Canada Inedible Tallow'!AN$14*2204.622/1000</f>
        <v>22.461959453051893</v>
      </c>
      <c r="AL49" s="175">
        <f>'[5]Canada Inedible Tallow'!AO$14*2204.622/1000</f>
        <v>25.243071831800489</v>
      </c>
      <c r="AM49" s="175">
        <f>'[5]Canada Inedible Tallow'!AP$14*2204.622/1000</f>
        <v>23.604684345984591</v>
      </c>
      <c r="AN49" s="175">
        <f>'[5]Canada Inedible Tallow'!AQ$14*2204.622/1000</f>
        <v>20.579519587206917</v>
      </c>
      <c r="AO49" s="175">
        <f>'[5]Canada Inedible Tallow'!AR$14*2204.622/1000</f>
        <v>18.632284758664554</v>
      </c>
      <c r="AP49" s="175">
        <f>'[5]Canada Inedible Tallow'!AS$14*2204.622/1000</f>
        <v>26.138710353593964</v>
      </c>
      <c r="AQ49" s="175">
        <f>'[5]Canada Inedible Tallow'!AT$14*2204.622/1000</f>
        <v>25.683660792551823</v>
      </c>
      <c r="AR49" s="175">
        <f>'[5]Canada Inedible Tallow'!AU$14*2204.622/1000</f>
        <v>28.701923277954581</v>
      </c>
      <c r="AS49" s="175">
        <f>'[5]Canada Inedible Tallow'!AV$14*2204.622/1000</f>
        <v>32.887738414016169</v>
      </c>
      <c r="AT49" s="175">
        <f>'[5]Canada Inedible Tallow'!AW$14*2204.622/1000</f>
        <v>29.258334040174606</v>
      </c>
      <c r="AU49" s="175">
        <f>'[5]Canada Inedible Tallow'!AX$14*2204.622/1000</f>
        <v>23.263242572333741</v>
      </c>
      <c r="AV49" s="175">
        <f>'[5]Canada Inedible Tallow'!AY$14*2204.622/1000</f>
        <v>29.082966584640989</v>
      </c>
      <c r="AW49" s="175">
        <f>'[5]Canada Inedible Tallow'!AZ$14*2204.622/1000</f>
        <v>24.306578281870344</v>
      </c>
      <c r="AX49" s="175">
        <f>'[5]Canada Inedible Tallow'!BA$14*2204.622/1000</f>
        <v>29.584271916003409</v>
      </c>
      <c r="AY49" s="175">
        <f>'[5]Canada Inedible Tallow'!BB$14*2204.622/1000</f>
        <v>23.226754494662462</v>
      </c>
      <c r="AZ49" s="175">
        <f>'[5]Canada Inedible Tallow'!BC$14*2204.622/1000</f>
        <v>18.875527395831234</v>
      </c>
      <c r="BA49" s="175">
        <f>'[5]Canada Inedible Tallow'!BD$14*2204.622/1000</f>
        <v>17.073126642731996</v>
      </c>
      <c r="BB49" s="175">
        <f>'[5]Canada Inedible Tallow'!BE$14*2204.622/1000</f>
        <v>18.284964507764069</v>
      </c>
      <c r="BC49" s="175">
        <f>'[5]Canada Inedible Tallow'!BF$14*2204.622/1000</f>
        <v>22.369840353920157</v>
      </c>
      <c r="BD49" s="175">
        <f>'[5]Canada Inedible Tallow'!BG$14*2204.622/1000</f>
        <v>29.072108774578936</v>
      </c>
      <c r="BE49" s="175">
        <f>'[5]Canada Inedible Tallow'!BH$14*2204.622/1000</f>
        <v>32.557425383978959</v>
      </c>
    </row>
    <row r="50" spans="1:57" ht="12" thickBot="1" x14ac:dyDescent="0.2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</row>
    <row r="51" spans="1:57" x14ac:dyDescent="0.2">
      <c r="A51" s="40" t="s">
        <v>132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</row>
    <row r="52" spans="1:57" ht="12" thickBot="1" x14ac:dyDescent="0.25">
      <c r="A52" s="48"/>
      <c r="B52" s="48" t="e">
        <f>B4</f>
        <v>#REF!</v>
      </c>
      <c r="C52" s="48" t="e">
        <f t="shared" ref="C52:BE52" si="43">C4</f>
        <v>#REF!</v>
      </c>
      <c r="D52" s="48" t="str">
        <f t="shared" si="43"/>
        <v xml:space="preserve">97/98 </v>
      </c>
      <c r="E52" s="48" t="str">
        <f t="shared" si="43"/>
        <v xml:space="preserve">98/99 </v>
      </c>
      <c r="F52" s="48" t="str">
        <f t="shared" si="43"/>
        <v xml:space="preserve">99/00 </v>
      </c>
      <c r="G52" s="48" t="str">
        <f t="shared" si="43"/>
        <v xml:space="preserve">00/01 </v>
      </c>
      <c r="H52" s="48" t="str">
        <f t="shared" si="43"/>
        <v xml:space="preserve">01/02 </v>
      </c>
      <c r="I52" s="48" t="str">
        <f t="shared" si="43"/>
        <v xml:space="preserve">02/03 </v>
      </c>
      <c r="J52" s="48" t="str">
        <f t="shared" si="43"/>
        <v xml:space="preserve">03/04 </v>
      </c>
      <c r="K52" s="48" t="str">
        <f t="shared" si="43"/>
        <v xml:space="preserve">04/05 </v>
      </c>
      <c r="L52" s="48" t="str">
        <f t="shared" si="43"/>
        <v xml:space="preserve">05/06 </v>
      </c>
      <c r="M52" s="48" t="str">
        <f t="shared" si="43"/>
        <v xml:space="preserve">06/07 </v>
      </c>
      <c r="N52" s="48" t="str">
        <f t="shared" si="43"/>
        <v xml:space="preserve">07/08 </v>
      </c>
      <c r="O52" s="48" t="str">
        <f t="shared" si="43"/>
        <v xml:space="preserve">08/09 </v>
      </c>
      <c r="P52" s="48" t="str">
        <f t="shared" si="43"/>
        <v xml:space="preserve">09/10 </v>
      </c>
      <c r="Q52" s="48" t="str">
        <f t="shared" si="43"/>
        <v xml:space="preserve">10/11 </v>
      </c>
      <c r="R52" s="48" t="str">
        <f t="shared" si="43"/>
        <v xml:space="preserve">11/12 </v>
      </c>
      <c r="S52" s="48" t="str">
        <f t="shared" si="43"/>
        <v xml:space="preserve">12/13 </v>
      </c>
      <c r="T52" s="48" t="str">
        <f t="shared" si="43"/>
        <v xml:space="preserve">13/14 </v>
      </c>
      <c r="U52" s="48" t="str">
        <f t="shared" si="43"/>
        <v xml:space="preserve">14/15 </v>
      </c>
      <c r="V52" s="48" t="str">
        <f t="shared" si="43"/>
        <v xml:space="preserve">15/16 </v>
      </c>
      <c r="W52" s="48" t="str">
        <f t="shared" si="43"/>
        <v xml:space="preserve">16/17 </v>
      </c>
      <c r="X52" s="48" t="str">
        <f t="shared" si="43"/>
        <v xml:space="preserve">17/18 </v>
      </c>
      <c r="Y52" s="48">
        <f t="shared" si="43"/>
        <v>2018</v>
      </c>
      <c r="Z52" s="48">
        <f t="shared" si="43"/>
        <v>2019</v>
      </c>
      <c r="AA52" s="48">
        <f t="shared" si="43"/>
        <v>2020</v>
      </c>
      <c r="AB52" s="48">
        <f t="shared" si="43"/>
        <v>2021</v>
      </c>
      <c r="AC52" s="48">
        <f t="shared" si="43"/>
        <v>2022</v>
      </c>
      <c r="AD52" s="48">
        <f t="shared" si="43"/>
        <v>2023</v>
      </c>
      <c r="AE52" s="48">
        <f t="shared" si="43"/>
        <v>2024</v>
      </c>
      <c r="AF52" s="48">
        <f t="shared" si="43"/>
        <v>2025</v>
      </c>
      <c r="AG52" s="48">
        <f t="shared" si="43"/>
        <v>2026</v>
      </c>
      <c r="AH52" s="48">
        <f t="shared" si="43"/>
        <v>2027</v>
      </c>
      <c r="AI52" s="48">
        <f t="shared" si="43"/>
        <v>2028</v>
      </c>
      <c r="AJ52" s="48">
        <f t="shared" si="43"/>
        <v>2029</v>
      </c>
      <c r="AK52" s="48">
        <f t="shared" si="43"/>
        <v>2030</v>
      </c>
      <c r="AL52" s="48">
        <f t="shared" si="43"/>
        <v>2031</v>
      </c>
      <c r="AM52" s="48">
        <f t="shared" si="43"/>
        <v>2032</v>
      </c>
      <c r="AN52" s="48">
        <f t="shared" si="43"/>
        <v>2033</v>
      </c>
      <c r="AO52" s="48">
        <f t="shared" si="43"/>
        <v>2034</v>
      </c>
      <c r="AP52" s="48">
        <f t="shared" si="43"/>
        <v>2035</v>
      </c>
      <c r="AQ52" s="48">
        <f t="shared" si="43"/>
        <v>2036</v>
      </c>
      <c r="AR52" s="48">
        <f t="shared" si="43"/>
        <v>2037</v>
      </c>
      <c r="AS52" s="48">
        <f t="shared" si="43"/>
        <v>2038</v>
      </c>
      <c r="AT52" s="48">
        <f t="shared" si="43"/>
        <v>2039</v>
      </c>
      <c r="AU52" s="48">
        <f t="shared" si="43"/>
        <v>2040</v>
      </c>
      <c r="AV52" s="48">
        <f t="shared" si="43"/>
        <v>2041</v>
      </c>
      <c r="AW52" s="48">
        <f t="shared" si="43"/>
        <v>2042</v>
      </c>
      <c r="AX52" s="48">
        <f t="shared" si="43"/>
        <v>2043</v>
      </c>
      <c r="AY52" s="48">
        <f t="shared" si="43"/>
        <v>2044</v>
      </c>
      <c r="AZ52" s="48">
        <f t="shared" si="43"/>
        <v>2045</v>
      </c>
      <c r="BA52" s="48">
        <f t="shared" si="43"/>
        <v>2046</v>
      </c>
      <c r="BB52" s="48">
        <f t="shared" si="43"/>
        <v>2047</v>
      </c>
      <c r="BC52" s="48">
        <f t="shared" si="43"/>
        <v>2048</v>
      </c>
      <c r="BD52" s="48">
        <f t="shared" si="43"/>
        <v>2049</v>
      </c>
      <c r="BE52" s="48">
        <f t="shared" si="43"/>
        <v>2050</v>
      </c>
    </row>
    <row r="53" spans="1:57" x14ac:dyDescent="0.2">
      <c r="A53" s="49" t="s">
        <v>49</v>
      </c>
      <c r="B53" s="54" t="e">
        <f>#REF!</f>
        <v>#REF!</v>
      </c>
      <c r="C53" s="54" t="e">
        <f>#REF!</f>
        <v>#REF!</v>
      </c>
      <c r="D53" s="54" t="e">
        <f>#REF!</f>
        <v>#REF!</v>
      </c>
      <c r="E53" s="54" t="e">
        <f>#REF!</f>
        <v>#REF!</v>
      </c>
      <c r="F53" s="54" t="e">
        <f>#REF!</f>
        <v>#REF!</v>
      </c>
      <c r="G53" s="54" t="e">
        <f>#REF!</f>
        <v>#REF!</v>
      </c>
      <c r="H53" s="54" t="e">
        <f>#REF!</f>
        <v>#REF!</v>
      </c>
      <c r="I53" s="54" t="e">
        <f>#REF!</f>
        <v>#REF!</v>
      </c>
      <c r="J53" s="54" t="e">
        <f>#REF!</f>
        <v>#REF!</v>
      </c>
      <c r="K53" s="54" t="e">
        <f>#REF!</f>
        <v>#REF!</v>
      </c>
      <c r="L53" s="54" t="e">
        <f>#REF!</f>
        <v>#REF!</v>
      </c>
      <c r="M53" s="54" t="e">
        <f>#REF!</f>
        <v>#REF!</v>
      </c>
      <c r="N53" s="54" t="e">
        <f>#REF!</f>
        <v>#REF!</v>
      </c>
      <c r="O53" s="54" t="e">
        <f>#REF!</f>
        <v>#REF!</v>
      </c>
      <c r="P53" s="54" t="e">
        <f>#REF!</f>
        <v>#REF!</v>
      </c>
      <c r="Q53" s="54" t="e">
        <f>#REF!</f>
        <v>#REF!</v>
      </c>
      <c r="R53" s="54" t="e">
        <f>#REF!</f>
        <v>#REF!</v>
      </c>
      <c r="S53" s="54" t="e">
        <f>#REF!</f>
        <v>#REF!</v>
      </c>
      <c r="T53" s="54" t="e">
        <f>#REF!</f>
        <v>#REF!</v>
      </c>
      <c r="U53" s="54" t="e">
        <f>#REF!</f>
        <v>#REF!</v>
      </c>
      <c r="V53" s="54" t="e">
        <f>#REF!</f>
        <v>#REF!</v>
      </c>
      <c r="W53" s="54" t="e">
        <f>#REF!</f>
        <v>#REF!</v>
      </c>
      <c r="X53" s="54" t="e">
        <f>#REF!</f>
        <v>#REF!</v>
      </c>
      <c r="Y53" s="54">
        <f>'[5]Mexico Inedible Tallow'!AB$3*2204.622/1000</f>
        <v>11.574265499999999</v>
      </c>
      <c r="Z53" s="54">
        <f>'[5]Mexico Inedible Tallow'!AC$3*2204.622/1000</f>
        <v>12.037236119999999</v>
      </c>
      <c r="AA53" s="54">
        <f>'[5]Mexico Inedible Tallow'!AD$3*2204.622/1000</f>
        <v>12.500206739999999</v>
      </c>
      <c r="AB53" s="54">
        <f>'[5]Mexico Inedible Tallow'!AE$3*2204.622/1000</f>
        <v>12.963177360000001</v>
      </c>
      <c r="AC53" s="54">
        <f>'[5]Mexico Inedible Tallow'!AF$3*2204.622/1000</f>
        <v>13.8891186</v>
      </c>
      <c r="AD53" s="54">
        <f>'[5]Mexico Inedible Tallow'!AG$3*2204.622/1000</f>
        <v>14.81505984</v>
      </c>
      <c r="AE53" s="54">
        <f>'[5]Mexico Inedible Tallow'!AH$3*2204.622/1000</f>
        <v>15.27803046</v>
      </c>
      <c r="AF53" s="54">
        <f>'[5]Mexico Inedible Tallow'!AI$3*2204.622/1000</f>
        <v>15.74100108</v>
      </c>
      <c r="AG53" s="175">
        <f>'[5]Mexico Inedible Tallow'!AJ$3*2204.622/1000</f>
        <v>15.972486389999998</v>
      </c>
      <c r="AH53" s="175">
        <f>'[5]Mexico Inedible Tallow'!AK$3*2204.622/1000</f>
        <v>16.250268762000001</v>
      </c>
      <c r="AI53" s="175">
        <f>'[5]Mexico Inedible Tallow'!AL$3*2204.622/1000</f>
        <v>16.528051134000002</v>
      </c>
      <c r="AJ53" s="175">
        <f>'[5]Mexico Inedible Tallow'!AM$3*2204.622/1000</f>
        <v>16.805833505999999</v>
      </c>
      <c r="AK53" s="175">
        <f>'[5]Mexico Inedible Tallow'!AN$3*2204.622/1000</f>
        <v>17.083615878</v>
      </c>
      <c r="AL53" s="175">
        <f>'[5]Mexico Inedible Tallow'!AO$3*2204.622/1000</f>
        <v>17.361398250000001</v>
      </c>
      <c r="AM53" s="175">
        <f>'[5]Mexico Inedible Tallow'!AP$3*2204.622/1000</f>
        <v>17.592883559999997</v>
      </c>
      <c r="AN53" s="175">
        <f>'[5]Mexico Inedible Tallow'!AQ$3*2204.622/1000</f>
        <v>17.824368870000001</v>
      </c>
      <c r="AO53" s="175">
        <f>'[5]Mexico Inedible Tallow'!AR$3*2204.622/1000</f>
        <v>18.055854180000001</v>
      </c>
      <c r="AP53" s="175">
        <f>'[5]Mexico Inedible Tallow'!AS$3*2204.622/1000</f>
        <v>18.287339489999997</v>
      </c>
      <c r="AQ53" s="175">
        <f>'[5]Mexico Inedible Tallow'!AT$3*2204.622/1000</f>
        <v>18.518824799999997</v>
      </c>
      <c r="AR53" s="175">
        <f>'[5]Mexico Inedible Tallow'!AU$3*2204.622/1000</f>
        <v>18.704013047999997</v>
      </c>
      <c r="AS53" s="175">
        <f>'[5]Mexico Inedible Tallow'!AV$3*2204.622/1000</f>
        <v>18.889201296000003</v>
      </c>
      <c r="AT53" s="175">
        <f>'[5]Mexico Inedible Tallow'!AW$3*2204.622/1000</f>
        <v>19.074389544000002</v>
      </c>
      <c r="AU53" s="175">
        <f>'[5]Mexico Inedible Tallow'!AX$3*2204.622/1000</f>
        <v>19.259577792000002</v>
      </c>
      <c r="AV53" s="175">
        <f>'[5]Mexico Inedible Tallow'!AY$3*2204.622/1000</f>
        <v>19.444766039999998</v>
      </c>
      <c r="AW53" s="175">
        <f>'[5]Mexico Inedible Tallow'!AZ$3*2204.622/1000</f>
        <v>19.629954287999997</v>
      </c>
      <c r="AX53" s="175">
        <f>'[5]Mexico Inedible Tallow'!BA$3*2204.622/1000</f>
        <v>19.815142536000003</v>
      </c>
      <c r="AY53" s="175">
        <f>'[5]Mexico Inedible Tallow'!BB$3*2204.622/1000</f>
        <v>20.000330784000003</v>
      </c>
      <c r="AZ53" s="175">
        <f>'[5]Mexico Inedible Tallow'!BC$3*2204.622/1000</f>
        <v>20.185519031999998</v>
      </c>
      <c r="BA53" s="175">
        <f>'[5]Mexico Inedible Tallow'!BD$3*2204.622/1000</f>
        <v>20.370707279999998</v>
      </c>
      <c r="BB53" s="175">
        <f>'[5]Mexico Inedible Tallow'!BE$3*2204.622/1000</f>
        <v>20.555895527999997</v>
      </c>
      <c r="BC53" s="175">
        <f>'[5]Mexico Inedible Tallow'!BF$3*2204.622/1000</f>
        <v>20.741083776</v>
      </c>
      <c r="BD53" s="175">
        <f>'[5]Mexico Inedible Tallow'!BG$3*2204.622/1000</f>
        <v>20.926272024000003</v>
      </c>
      <c r="BE53" s="175">
        <f>'[5]Mexico Inedible Tallow'!BH$3*2204.622/1000</f>
        <v>21.111460271999999</v>
      </c>
    </row>
    <row r="54" spans="1:57" x14ac:dyDescent="0.2">
      <c r="A54" s="49" t="s">
        <v>50</v>
      </c>
      <c r="B54" s="54" t="e">
        <f>SUM(#REF!,#REF!)</f>
        <v>#REF!</v>
      </c>
      <c r="C54" s="54" t="e">
        <f>SUM(#REF!,#REF!)</f>
        <v>#REF!</v>
      </c>
      <c r="D54" s="54" t="e">
        <f>SUM(#REF!,#REF!)</f>
        <v>#REF!</v>
      </c>
      <c r="E54" s="54" t="e">
        <f>SUM(#REF!,#REF!)</f>
        <v>#REF!</v>
      </c>
      <c r="F54" s="54" t="e">
        <f>SUM(#REF!,#REF!)</f>
        <v>#REF!</v>
      </c>
      <c r="G54" s="54" t="e">
        <f>SUM(#REF!,#REF!)</f>
        <v>#REF!</v>
      </c>
      <c r="H54" s="54" t="e">
        <f>SUM(#REF!,#REF!)</f>
        <v>#REF!</v>
      </c>
      <c r="I54" s="54" t="e">
        <f>SUM(#REF!,#REF!)</f>
        <v>#REF!</v>
      </c>
      <c r="J54" s="54" t="e">
        <f>SUM(#REF!,#REF!)</f>
        <v>#REF!</v>
      </c>
      <c r="K54" s="54" t="e">
        <f>SUM(#REF!,#REF!)</f>
        <v>#REF!</v>
      </c>
      <c r="L54" s="54" t="e">
        <f>SUM(#REF!,#REF!)</f>
        <v>#REF!</v>
      </c>
      <c r="M54" s="54" t="e">
        <f>SUM(#REF!,#REF!)</f>
        <v>#REF!</v>
      </c>
      <c r="N54" s="54" t="e">
        <f>SUM(#REF!,#REF!)</f>
        <v>#REF!</v>
      </c>
      <c r="O54" s="54" t="e">
        <f>SUM(#REF!,#REF!)</f>
        <v>#REF!</v>
      </c>
      <c r="P54" s="54" t="e">
        <f>SUM(#REF!,#REF!)</f>
        <v>#REF!</v>
      </c>
      <c r="Q54" s="54" t="e">
        <f>SUM(#REF!,#REF!)</f>
        <v>#REF!</v>
      </c>
      <c r="R54" s="54" t="e">
        <f>SUM(#REF!,#REF!)</f>
        <v>#REF!</v>
      </c>
      <c r="S54" s="54" t="e">
        <f>SUM(#REF!,#REF!)</f>
        <v>#REF!</v>
      </c>
      <c r="T54" s="54" t="e">
        <f>SUM(#REF!,#REF!)</f>
        <v>#REF!</v>
      </c>
      <c r="U54" s="54" t="e">
        <f>SUM(#REF!,#REF!)</f>
        <v>#REF!</v>
      </c>
      <c r="V54" s="54" t="e">
        <f>SUM(#REF!,#REF!)</f>
        <v>#REF!</v>
      </c>
      <c r="W54" s="54" t="e">
        <f>SUM(#REF!,#REF!)</f>
        <v>#REF!</v>
      </c>
      <c r="X54" s="54" t="e">
        <f>SUM(#REF!,#REF!)</f>
        <v>#REF!</v>
      </c>
      <c r="Y54" s="54">
        <f>'[5]Mexico Inedible Tallow'!AB$4*2204.622/1000</f>
        <v>573.20172000000002</v>
      </c>
      <c r="Z54" s="54">
        <f>'[5]Mexico Inedible Tallow'!AC$4*2204.622/1000</f>
        <v>595.24793999999997</v>
      </c>
      <c r="AA54" s="54">
        <f>'[5]Mexico Inedible Tallow'!AD$4*2204.622/1000</f>
        <v>617.29415999999992</v>
      </c>
      <c r="AB54" s="54">
        <f>'[5]Mexico Inedible Tallow'!AE$4*2204.622/1000</f>
        <v>661.38659999999993</v>
      </c>
      <c r="AC54" s="54">
        <f>'[5]Mexico Inedible Tallow'!AF$4*2204.622/1000</f>
        <v>705.47903999999994</v>
      </c>
      <c r="AD54" s="54">
        <f>'[5]Mexico Inedible Tallow'!AG$4*2204.622/1000</f>
        <v>727.52525999999989</v>
      </c>
      <c r="AE54" s="54">
        <f>'[5]Mexico Inedible Tallow'!AH$4*2204.622/1000</f>
        <v>749.57147999999995</v>
      </c>
      <c r="AF54" s="175">
        <f>'[5]Mexico Inedible Tallow'!AI$4*2204.622/1000</f>
        <v>760.59458999999993</v>
      </c>
      <c r="AG54" s="175">
        <f>'[5]Mexico Inedible Tallow'!AJ$4*2204.622/1000</f>
        <v>773.82232199999987</v>
      </c>
      <c r="AH54" s="175">
        <f>'[5]Mexico Inedible Tallow'!AK$4*2204.622/1000</f>
        <v>787.05005399999993</v>
      </c>
      <c r="AI54" s="175">
        <f>'[5]Mexico Inedible Tallow'!AL$4*2204.622/1000</f>
        <v>800.27778599999999</v>
      </c>
      <c r="AJ54" s="175">
        <f>'[5]Mexico Inedible Tallow'!AM$4*2204.622/1000</f>
        <v>813.50551799999994</v>
      </c>
      <c r="AK54" s="175">
        <f>'[5]Mexico Inedible Tallow'!AN$4*2204.622/1000</f>
        <v>826.73324999999988</v>
      </c>
      <c r="AL54" s="175">
        <f>'[5]Mexico Inedible Tallow'!AO$4*2204.622/1000</f>
        <v>837.75635999999997</v>
      </c>
      <c r="AM54" s="175">
        <f>'[5]Mexico Inedible Tallow'!AP$4*2204.622/1000</f>
        <v>848.77946999999995</v>
      </c>
      <c r="AN54" s="175">
        <f>'[5]Mexico Inedible Tallow'!AQ$4*2204.622/1000</f>
        <v>859.80257999999992</v>
      </c>
      <c r="AO54" s="175">
        <f>'[5]Mexico Inedible Tallow'!AR$4*2204.622/1000</f>
        <v>870.8256899999999</v>
      </c>
      <c r="AP54" s="175">
        <f>'[5]Mexico Inedible Tallow'!AS$4*2204.622/1000</f>
        <v>881.84879999999998</v>
      </c>
      <c r="AQ54" s="175">
        <f>'[5]Mexico Inedible Tallow'!AT$4*2204.622/1000</f>
        <v>890.66728799999999</v>
      </c>
      <c r="AR54" s="175">
        <f>'[5]Mexico Inedible Tallow'!AU$4*2204.622/1000</f>
        <v>899.48577599999999</v>
      </c>
      <c r="AS54" s="175">
        <f>'[5]Mexico Inedible Tallow'!AV$4*2204.622/1000</f>
        <v>908.30426399999999</v>
      </c>
      <c r="AT54" s="175">
        <f>'[5]Mexico Inedible Tallow'!AW$4*2204.622/1000</f>
        <v>917.12275199999999</v>
      </c>
      <c r="AU54" s="175">
        <f>'[5]Mexico Inedible Tallow'!AX$4*2204.622/1000</f>
        <v>925.94123999999999</v>
      </c>
      <c r="AV54" s="175">
        <f>'[5]Mexico Inedible Tallow'!AY$4*2204.622/1000</f>
        <v>934.75972799999988</v>
      </c>
      <c r="AW54" s="175">
        <f>'[5]Mexico Inedible Tallow'!AZ$4*2204.622/1000</f>
        <v>943.57821599999988</v>
      </c>
      <c r="AX54" s="175">
        <f>'[5]Mexico Inedible Tallow'!BA$4*2204.622/1000</f>
        <v>952.39670399999989</v>
      </c>
      <c r="AY54" s="175">
        <f>'[5]Mexico Inedible Tallow'!BB$4*2204.622/1000</f>
        <v>961.21519199999989</v>
      </c>
      <c r="AZ54" s="175">
        <f>'[5]Mexico Inedible Tallow'!BC$4*2204.622/1000</f>
        <v>970.03367999999989</v>
      </c>
      <c r="BA54" s="175">
        <f>'[5]Mexico Inedible Tallow'!BD$4*2204.622/1000</f>
        <v>978.85216799999989</v>
      </c>
      <c r="BB54" s="175">
        <f>'[5]Mexico Inedible Tallow'!BE$4*2204.622/1000</f>
        <v>987.67065600000001</v>
      </c>
      <c r="BC54" s="175">
        <f>'[5]Mexico Inedible Tallow'!BF$4*2204.622/1000</f>
        <v>996.48914400000001</v>
      </c>
      <c r="BD54" s="175">
        <f>'[5]Mexico Inedible Tallow'!BG$4*2204.622/1000</f>
        <v>1005.307632</v>
      </c>
      <c r="BE54" s="175">
        <f>'[5]Mexico Inedible Tallow'!BH$4*2204.622/1000</f>
        <v>1014.1261199999999</v>
      </c>
    </row>
    <row r="55" spans="1:57" x14ac:dyDescent="0.2">
      <c r="A55" s="49" t="s">
        <v>51</v>
      </c>
      <c r="B55" s="54" t="e">
        <f>SUM(#REF!,#REF!)</f>
        <v>#REF!</v>
      </c>
      <c r="C55" s="54" t="e">
        <f>SUM(#REF!,#REF!)</f>
        <v>#REF!</v>
      </c>
      <c r="D55" s="54" t="e">
        <f>SUM(#REF!,#REF!)</f>
        <v>#REF!</v>
      </c>
      <c r="E55" s="54" t="e">
        <f>SUM(#REF!,#REF!)</f>
        <v>#REF!</v>
      </c>
      <c r="F55" s="54" t="e">
        <f>SUM(#REF!,#REF!)</f>
        <v>#REF!</v>
      </c>
      <c r="G55" s="54" t="e">
        <f>SUM(#REF!,#REF!)</f>
        <v>#REF!</v>
      </c>
      <c r="H55" s="54" t="e">
        <f>SUM(#REF!,#REF!)</f>
        <v>#REF!</v>
      </c>
      <c r="I55" s="54" t="e">
        <f>SUM(#REF!,#REF!)</f>
        <v>#REF!</v>
      </c>
      <c r="J55" s="54" t="e">
        <f>SUM(#REF!,#REF!)</f>
        <v>#REF!</v>
      </c>
      <c r="K55" s="54" t="e">
        <f>SUM(#REF!,#REF!)</f>
        <v>#REF!</v>
      </c>
      <c r="L55" s="54" t="e">
        <f>SUM(#REF!,#REF!)</f>
        <v>#REF!</v>
      </c>
      <c r="M55" s="54" t="e">
        <f>SUM(#REF!,#REF!)</f>
        <v>#REF!</v>
      </c>
      <c r="N55" s="54" t="e">
        <f>SUM(#REF!,#REF!)</f>
        <v>#REF!</v>
      </c>
      <c r="O55" s="54" t="e">
        <f>SUM(#REF!,#REF!)</f>
        <v>#REF!</v>
      </c>
      <c r="P55" s="54" t="e">
        <f>SUM(#REF!,#REF!)</f>
        <v>#REF!</v>
      </c>
      <c r="Q55" s="54" t="e">
        <f>SUM(#REF!,#REF!)</f>
        <v>#REF!</v>
      </c>
      <c r="R55" s="54" t="e">
        <f>SUM(#REF!,#REF!)</f>
        <v>#REF!</v>
      </c>
      <c r="S55" s="54" t="e">
        <f>SUM(#REF!,#REF!)</f>
        <v>#REF!</v>
      </c>
      <c r="T55" s="54" t="e">
        <f>SUM(#REF!,#REF!)</f>
        <v>#REF!</v>
      </c>
      <c r="U55" s="54" t="e">
        <f>SUM(#REF!,#REF!)</f>
        <v>#REF!</v>
      </c>
      <c r="V55" s="54" t="e">
        <f>SUM(#REF!,#REF!)</f>
        <v>#REF!</v>
      </c>
      <c r="W55" s="54" t="e">
        <f>SUM(#REF!,#REF!)</f>
        <v>#REF!</v>
      </c>
      <c r="X55" s="54" t="e">
        <f>SUM(#REF!,#REF!)</f>
        <v>#REF!</v>
      </c>
      <c r="Y55" s="54">
        <f>'[5]Mexico Inedible Tallow'!AB$5*2204.622/1000</f>
        <v>579.06821914199998</v>
      </c>
      <c r="Z55" s="54">
        <f>'[5]Mexico Inedible Tallow'!AC$5*2204.622/1000</f>
        <v>557.36592017399983</v>
      </c>
      <c r="AA55" s="54">
        <f>'[5]Mexico Inedible Tallow'!AD$5*2204.622/1000</f>
        <v>512.5988658419999</v>
      </c>
      <c r="AB55" s="54">
        <f>'[5]Mexico Inedible Tallow'!AE$5*2204.622/1000</f>
        <v>466.26212064600003</v>
      </c>
      <c r="AC55" s="54">
        <f>'[5]Mexico Inedible Tallow'!AF$5*2204.622/1000</f>
        <v>266.33597457599996</v>
      </c>
      <c r="AD55" s="54">
        <f>'[5]Mexico Inedible Tallow'!AG$5*2204.622/1000</f>
        <v>195.69106720800002</v>
      </c>
      <c r="AE55" s="54">
        <f>'[5]Mexico Inedible Tallow'!AH$5*2204.622/1000</f>
        <v>417.718548828</v>
      </c>
      <c r="AF55" s="175">
        <f>'[5]Mexico Inedible Tallow'!AI$5*2204.622/1000</f>
        <v>418.87817999999999</v>
      </c>
      <c r="AG55" s="175">
        <f>'[5]Mexico Inedible Tallow'!AJ$5*2204.622/1000</f>
        <v>407.85506999999996</v>
      </c>
      <c r="AH55" s="175">
        <f>'[5]Mexico Inedible Tallow'!AK$5*2204.622/1000</f>
        <v>396.83195999999998</v>
      </c>
      <c r="AI55" s="175">
        <f>'[5]Mexico Inedible Tallow'!AL$5*2204.622/1000</f>
        <v>385.80884999999995</v>
      </c>
      <c r="AJ55" s="175">
        <f>'[5]Mexico Inedible Tallow'!AM$5*2204.622/1000</f>
        <v>374.78573999999998</v>
      </c>
      <c r="AK55" s="175">
        <f>'[5]Mexico Inedible Tallow'!AN$5*2204.622/1000</f>
        <v>363.76262999999994</v>
      </c>
      <c r="AL55" s="175">
        <f>'[5]Mexico Inedible Tallow'!AO$5*2204.622/1000</f>
        <v>352.73951999999997</v>
      </c>
      <c r="AM55" s="175">
        <f>'[5]Mexico Inedible Tallow'!AP$5*2204.622/1000</f>
        <v>341.71641</v>
      </c>
      <c r="AN55" s="175">
        <f>'[5]Mexico Inedible Tallow'!AQ$5*2204.622/1000</f>
        <v>330.69329999999997</v>
      </c>
      <c r="AO55" s="175">
        <f>'[5]Mexico Inedible Tallow'!AR$5*2204.622/1000</f>
        <v>319.67018999999999</v>
      </c>
      <c r="AP55" s="175">
        <f>'[5]Mexico Inedible Tallow'!AS$5*2204.622/1000</f>
        <v>308.64707999999996</v>
      </c>
      <c r="AQ55" s="175">
        <f>'[5]Mexico Inedible Tallow'!AT$5*2204.622/1000</f>
        <v>297.62396999999999</v>
      </c>
      <c r="AR55" s="175">
        <f>'[5]Mexico Inedible Tallow'!AU$5*2204.622/1000</f>
        <v>286.60086000000001</v>
      </c>
      <c r="AS55" s="175">
        <f>'[5]Mexico Inedible Tallow'!AV$5*2204.622/1000</f>
        <v>275.57774999999998</v>
      </c>
      <c r="AT55" s="175">
        <f>'[5]Mexico Inedible Tallow'!AW$5*2204.622/1000</f>
        <v>264.55463999999995</v>
      </c>
      <c r="AU55" s="175">
        <f>'[5]Mexico Inedible Tallow'!AX$5*2204.622/1000</f>
        <v>253.53152999999998</v>
      </c>
      <c r="AV55" s="175">
        <f>'[5]Mexico Inedible Tallow'!AY$5*2204.622/1000</f>
        <v>242.50841999999997</v>
      </c>
      <c r="AW55" s="175">
        <f>'[5]Mexico Inedible Tallow'!AZ$5*2204.622/1000</f>
        <v>231.48531</v>
      </c>
      <c r="AX55" s="175">
        <f>'[5]Mexico Inedible Tallow'!BA$5*2204.622/1000</f>
        <v>220.4622</v>
      </c>
      <c r="AY55" s="175">
        <f>'[5]Mexico Inedible Tallow'!BB$5*2204.622/1000</f>
        <v>209.43908999999999</v>
      </c>
      <c r="AZ55" s="175">
        <f>'[5]Mexico Inedible Tallow'!BC$5*2204.622/1000</f>
        <v>198.41597999999999</v>
      </c>
      <c r="BA55" s="175">
        <f>'[5]Mexico Inedible Tallow'!BD$5*2204.622/1000</f>
        <v>187.39286999999999</v>
      </c>
      <c r="BB55" s="175">
        <f>'[5]Mexico Inedible Tallow'!BE$5*2204.622/1000</f>
        <v>176.36975999999999</v>
      </c>
      <c r="BC55" s="175">
        <f>'[5]Mexico Inedible Tallow'!BF$5*2204.622/1000</f>
        <v>165.34664999999998</v>
      </c>
      <c r="BD55" s="175">
        <f>'[5]Mexico Inedible Tallow'!BG$5*2204.622/1000</f>
        <v>154.32353999999998</v>
      </c>
      <c r="BE55" s="175">
        <f>'[5]Mexico Inedible Tallow'!BH$5*2204.622/1000</f>
        <v>143.30043000000001</v>
      </c>
    </row>
    <row r="56" spans="1:57" x14ac:dyDescent="0.2">
      <c r="A56" s="49" t="s">
        <v>52</v>
      </c>
      <c r="B56" s="54" t="e">
        <f>SUM(B53:B55)</f>
        <v>#REF!</v>
      </c>
      <c r="C56" s="54" t="e">
        <f>SUM(C53:C55)</f>
        <v>#REF!</v>
      </c>
      <c r="D56" s="54" t="e">
        <f>SUM(D53:D55)</f>
        <v>#REF!</v>
      </c>
      <c r="E56" s="54" t="e">
        <f>SUM(E53:E55)</f>
        <v>#REF!</v>
      </c>
      <c r="F56" s="54" t="e">
        <f>SUM(F53:F55)</f>
        <v>#REF!</v>
      </c>
      <c r="G56" s="54" t="e">
        <f t="shared" ref="G56:X56" si="44">SUM(G53:G55)</f>
        <v>#REF!</v>
      </c>
      <c r="H56" s="54" t="e">
        <f t="shared" si="44"/>
        <v>#REF!</v>
      </c>
      <c r="I56" s="54" t="e">
        <f t="shared" si="44"/>
        <v>#REF!</v>
      </c>
      <c r="J56" s="54" t="e">
        <f t="shared" si="44"/>
        <v>#REF!</v>
      </c>
      <c r="K56" s="54" t="e">
        <f t="shared" si="44"/>
        <v>#REF!</v>
      </c>
      <c r="L56" s="54" t="e">
        <f t="shared" si="44"/>
        <v>#REF!</v>
      </c>
      <c r="M56" s="54" t="e">
        <f t="shared" si="44"/>
        <v>#REF!</v>
      </c>
      <c r="N56" s="54" t="e">
        <f t="shared" si="44"/>
        <v>#REF!</v>
      </c>
      <c r="O56" s="54" t="e">
        <f t="shared" si="44"/>
        <v>#REF!</v>
      </c>
      <c r="P56" s="54" t="e">
        <f t="shared" si="44"/>
        <v>#REF!</v>
      </c>
      <c r="Q56" s="54" t="e">
        <f t="shared" si="44"/>
        <v>#REF!</v>
      </c>
      <c r="R56" s="54" t="e">
        <f t="shared" si="44"/>
        <v>#REF!</v>
      </c>
      <c r="S56" s="54" t="e">
        <f t="shared" si="44"/>
        <v>#REF!</v>
      </c>
      <c r="T56" s="54" t="e">
        <f t="shared" si="44"/>
        <v>#REF!</v>
      </c>
      <c r="U56" s="54" t="e">
        <f t="shared" si="44"/>
        <v>#REF!</v>
      </c>
      <c r="V56" s="54" t="e">
        <f t="shared" si="44"/>
        <v>#REF!</v>
      </c>
      <c r="W56" s="54" t="e">
        <f t="shared" si="44"/>
        <v>#REF!</v>
      </c>
      <c r="X56" s="54" t="e">
        <f t="shared" si="44"/>
        <v>#REF!</v>
      </c>
      <c r="Y56" s="54">
        <f>SUM(Y53:Y55)</f>
        <v>1163.844204642</v>
      </c>
      <c r="Z56" s="54">
        <f t="shared" ref="Z56:BE56" si="45">SUM(Z53:Z55)</f>
        <v>1164.6510962939997</v>
      </c>
      <c r="AA56" s="54">
        <f t="shared" si="45"/>
        <v>1142.3932325819997</v>
      </c>
      <c r="AB56" s="54">
        <f t="shared" si="45"/>
        <v>1140.611898006</v>
      </c>
      <c r="AC56" s="54">
        <f t="shared" si="45"/>
        <v>985.70413317599991</v>
      </c>
      <c r="AD56" s="54">
        <f t="shared" si="45"/>
        <v>938.03138704799994</v>
      </c>
      <c r="AE56" s="54">
        <f t="shared" si="45"/>
        <v>1182.5680592879999</v>
      </c>
      <c r="AF56" s="175">
        <f t="shared" si="45"/>
        <v>1195.21377108</v>
      </c>
      <c r="AG56" s="175">
        <f t="shared" si="45"/>
        <v>1197.6498783899997</v>
      </c>
      <c r="AH56" s="175">
        <f t="shared" si="45"/>
        <v>1200.1322827619999</v>
      </c>
      <c r="AI56" s="175">
        <f t="shared" si="45"/>
        <v>1202.614687134</v>
      </c>
      <c r="AJ56" s="175">
        <f t="shared" si="45"/>
        <v>1205.097091506</v>
      </c>
      <c r="AK56" s="175">
        <f t="shared" si="45"/>
        <v>1207.5794958779998</v>
      </c>
      <c r="AL56" s="175">
        <f t="shared" si="45"/>
        <v>1207.85727825</v>
      </c>
      <c r="AM56" s="175">
        <f t="shared" si="45"/>
        <v>1208.08876356</v>
      </c>
      <c r="AN56" s="175">
        <f t="shared" si="45"/>
        <v>1208.3202488699999</v>
      </c>
      <c r="AO56" s="175">
        <f t="shared" si="45"/>
        <v>1208.5517341799998</v>
      </c>
      <c r="AP56" s="175">
        <f t="shared" si="45"/>
        <v>1208.78321949</v>
      </c>
      <c r="AQ56" s="175">
        <f t="shared" si="45"/>
        <v>1206.8100827999999</v>
      </c>
      <c r="AR56" s="175">
        <f t="shared" si="45"/>
        <v>1204.790649048</v>
      </c>
      <c r="AS56" s="175">
        <f t="shared" si="45"/>
        <v>1202.771215296</v>
      </c>
      <c r="AT56" s="175">
        <f t="shared" si="45"/>
        <v>1200.7517815440001</v>
      </c>
      <c r="AU56" s="175">
        <f t="shared" si="45"/>
        <v>1198.7323477919999</v>
      </c>
      <c r="AV56" s="175">
        <f t="shared" si="45"/>
        <v>1196.7129140399998</v>
      </c>
      <c r="AW56" s="175">
        <f t="shared" si="45"/>
        <v>1194.6934802879998</v>
      </c>
      <c r="AX56" s="175">
        <f t="shared" si="45"/>
        <v>1192.6740465359999</v>
      </c>
      <c r="AY56" s="175">
        <f t="shared" si="45"/>
        <v>1190.6546127839999</v>
      </c>
      <c r="AZ56" s="175">
        <f t="shared" si="45"/>
        <v>1188.635179032</v>
      </c>
      <c r="BA56" s="175">
        <f t="shared" si="45"/>
        <v>1186.6157452799998</v>
      </c>
      <c r="BB56" s="175">
        <f t="shared" si="45"/>
        <v>1184.5963115279999</v>
      </c>
      <c r="BC56" s="175">
        <f t="shared" si="45"/>
        <v>1182.5768777759999</v>
      </c>
      <c r="BD56" s="175">
        <f t="shared" si="45"/>
        <v>1180.5574440239998</v>
      </c>
      <c r="BE56" s="175">
        <f t="shared" si="45"/>
        <v>1178.5380102719998</v>
      </c>
    </row>
    <row r="57" spans="1:57" x14ac:dyDescent="0.2">
      <c r="A57" s="56" t="s">
        <v>53</v>
      </c>
      <c r="B57" s="57" t="e">
        <f>B63-B62</f>
        <v>#REF!</v>
      </c>
      <c r="C57" s="57" t="e">
        <f>C63-C62</f>
        <v>#REF!</v>
      </c>
      <c r="D57" s="57" t="e">
        <f>D63-D62</f>
        <v>#REF!</v>
      </c>
      <c r="E57" s="57" t="e">
        <f>E63-E62</f>
        <v>#REF!</v>
      </c>
      <c r="F57" s="57" t="e">
        <f>F63-F62</f>
        <v>#REF!</v>
      </c>
      <c r="G57" s="57" t="e">
        <f t="shared" ref="G57:X57" si="46">G63-G62</f>
        <v>#REF!</v>
      </c>
      <c r="H57" s="57" t="e">
        <f t="shared" si="46"/>
        <v>#REF!</v>
      </c>
      <c r="I57" s="57" t="e">
        <f t="shared" si="46"/>
        <v>#REF!</v>
      </c>
      <c r="J57" s="57" t="e">
        <f t="shared" si="46"/>
        <v>#REF!</v>
      </c>
      <c r="K57" s="57" t="e">
        <f t="shared" si="46"/>
        <v>#REF!</v>
      </c>
      <c r="L57" s="57" t="e">
        <f t="shared" si="46"/>
        <v>#REF!</v>
      </c>
      <c r="M57" s="57" t="e">
        <f t="shared" si="46"/>
        <v>#REF!</v>
      </c>
      <c r="N57" s="57" t="e">
        <f t="shared" si="46"/>
        <v>#REF!</v>
      </c>
      <c r="O57" s="57" t="e">
        <f t="shared" si="46"/>
        <v>#REF!</v>
      </c>
      <c r="P57" s="57" t="e">
        <f t="shared" si="46"/>
        <v>#REF!</v>
      </c>
      <c r="Q57" s="57" t="e">
        <f t="shared" si="46"/>
        <v>#REF!</v>
      </c>
      <c r="R57" s="57" t="e">
        <f t="shared" si="46"/>
        <v>#REF!</v>
      </c>
      <c r="S57" s="57" t="e">
        <f t="shared" si="46"/>
        <v>#REF!</v>
      </c>
      <c r="T57" s="57" t="e">
        <f t="shared" si="46"/>
        <v>#REF!</v>
      </c>
      <c r="U57" s="57" t="e">
        <f t="shared" si="46"/>
        <v>#REF!</v>
      </c>
      <c r="V57" s="57" t="e">
        <f t="shared" si="46"/>
        <v>#REF!</v>
      </c>
      <c r="W57" s="57" t="e">
        <f t="shared" si="46"/>
        <v>#REF!</v>
      </c>
      <c r="X57" s="57" t="e">
        <f t="shared" si="46"/>
        <v>#REF!</v>
      </c>
      <c r="Y57" s="57">
        <f>Y63-Y62</f>
        <v>1151.8003546560001</v>
      </c>
      <c r="Z57" s="57">
        <f t="shared" ref="Z57:BE57" si="47">Z63-Z62</f>
        <v>1151.0838525059996</v>
      </c>
      <c r="AA57" s="57">
        <f t="shared" si="47"/>
        <v>1129.4300552219997</v>
      </c>
      <c r="AB57" s="57">
        <f t="shared" si="47"/>
        <v>1126.711756296</v>
      </c>
      <c r="AC57" s="57">
        <f t="shared" si="47"/>
        <v>970.88907333599991</v>
      </c>
      <c r="AD57" s="57">
        <f t="shared" si="47"/>
        <v>918.02664701999993</v>
      </c>
      <c r="AE57" s="57">
        <f t="shared" si="47"/>
        <v>1156.57777053</v>
      </c>
      <c r="AF57" s="176">
        <f t="shared" si="47"/>
        <v>1168.2181746899998</v>
      </c>
      <c r="AG57" s="176">
        <f t="shared" si="47"/>
        <v>1170.3764996279997</v>
      </c>
      <c r="AH57" s="176">
        <f t="shared" si="47"/>
        <v>1183.604231628</v>
      </c>
      <c r="AI57" s="176">
        <f t="shared" si="47"/>
        <v>1185.808853628</v>
      </c>
      <c r="AJ57" s="176">
        <f t="shared" si="47"/>
        <v>1188.0134756279999</v>
      </c>
      <c r="AK57" s="176">
        <f t="shared" si="47"/>
        <v>1190.2180976279997</v>
      </c>
      <c r="AL57" s="176">
        <f t="shared" si="47"/>
        <v>1190.26439469</v>
      </c>
      <c r="AM57" s="176">
        <f t="shared" si="47"/>
        <v>1190.26439469</v>
      </c>
      <c r="AN57" s="176">
        <f t="shared" si="47"/>
        <v>1190.2643946899998</v>
      </c>
      <c r="AO57" s="176">
        <f t="shared" si="47"/>
        <v>1190.2643946899998</v>
      </c>
      <c r="AP57" s="176">
        <f t="shared" si="47"/>
        <v>1190.26439469</v>
      </c>
      <c r="AQ57" s="176">
        <f t="shared" si="47"/>
        <v>1188.1060697519999</v>
      </c>
      <c r="AR57" s="176">
        <f t="shared" si="47"/>
        <v>1185.901447752</v>
      </c>
      <c r="AS57" s="176">
        <f t="shared" si="47"/>
        <v>1183.696825752</v>
      </c>
      <c r="AT57" s="176">
        <f t="shared" si="47"/>
        <v>1181.492203752</v>
      </c>
      <c r="AU57" s="176">
        <f t="shared" si="47"/>
        <v>1179.2875817519998</v>
      </c>
      <c r="AV57" s="176">
        <f t="shared" si="47"/>
        <v>1177.0829597519999</v>
      </c>
      <c r="AW57" s="176">
        <f t="shared" si="47"/>
        <v>1174.8783377519999</v>
      </c>
      <c r="AX57" s="176">
        <f t="shared" si="47"/>
        <v>1172.6737157519999</v>
      </c>
      <c r="AY57" s="176">
        <f t="shared" si="47"/>
        <v>1170.4690937519999</v>
      </c>
      <c r="AZ57" s="176">
        <f t="shared" si="47"/>
        <v>1168.264471752</v>
      </c>
      <c r="BA57" s="176">
        <f t="shared" si="47"/>
        <v>1166.0598497519998</v>
      </c>
      <c r="BB57" s="176">
        <f t="shared" si="47"/>
        <v>1163.8552277519998</v>
      </c>
      <c r="BC57" s="176">
        <f t="shared" si="47"/>
        <v>1161.650605752</v>
      </c>
      <c r="BD57" s="176">
        <f t="shared" si="47"/>
        <v>1159.4459837519998</v>
      </c>
      <c r="BE57" s="176">
        <f t="shared" si="47"/>
        <v>1157.2413617519999</v>
      </c>
    </row>
    <row r="58" spans="1:57" x14ac:dyDescent="0.2">
      <c r="A58" s="49" t="s">
        <v>54</v>
      </c>
      <c r="B58" s="54" t="e">
        <f t="shared" ref="B58:X58" si="48">B59+B60</f>
        <v>#REF!</v>
      </c>
      <c r="C58" s="54" t="e">
        <f t="shared" si="48"/>
        <v>#REF!</v>
      </c>
      <c r="D58" s="54" t="e">
        <f t="shared" si="48"/>
        <v>#REF!</v>
      </c>
      <c r="E58" s="54" t="e">
        <f t="shared" si="48"/>
        <v>#REF!</v>
      </c>
      <c r="F58" s="54" t="e">
        <f t="shared" si="48"/>
        <v>#REF!</v>
      </c>
      <c r="G58" s="54" t="e">
        <f t="shared" si="48"/>
        <v>#REF!</v>
      </c>
      <c r="H58" s="54" t="e">
        <f t="shared" si="48"/>
        <v>#REF!</v>
      </c>
      <c r="I58" s="54" t="e">
        <f t="shared" si="48"/>
        <v>#REF!</v>
      </c>
      <c r="J58" s="54" t="e">
        <f t="shared" si="48"/>
        <v>#REF!</v>
      </c>
      <c r="K58" s="54" t="e">
        <f t="shared" si="48"/>
        <v>#REF!</v>
      </c>
      <c r="L58" s="54" t="e">
        <f t="shared" si="48"/>
        <v>#REF!</v>
      </c>
      <c r="M58" s="54" t="e">
        <f t="shared" si="48"/>
        <v>#REF!</v>
      </c>
      <c r="N58" s="54" t="e">
        <f t="shared" si="48"/>
        <v>#REF!</v>
      </c>
      <c r="O58" s="54" t="e">
        <f t="shared" si="48"/>
        <v>#REF!</v>
      </c>
      <c r="P58" s="54" t="e">
        <f t="shared" si="48"/>
        <v>#REF!</v>
      </c>
      <c r="Q58" s="54" t="e">
        <f t="shared" si="48"/>
        <v>#REF!</v>
      </c>
      <c r="R58" s="54" t="e">
        <f t="shared" si="48"/>
        <v>#REF!</v>
      </c>
      <c r="S58" s="54" t="e">
        <f t="shared" si="48"/>
        <v>#REF!</v>
      </c>
      <c r="T58" s="54" t="e">
        <f t="shared" si="48"/>
        <v>#REF!</v>
      </c>
      <c r="U58" s="54" t="e">
        <f t="shared" si="48"/>
        <v>#REF!</v>
      </c>
      <c r="V58" s="54" t="e">
        <f t="shared" si="48"/>
        <v>#REF!</v>
      </c>
      <c r="W58" s="54" t="e">
        <f t="shared" si="48"/>
        <v>#REF!</v>
      </c>
      <c r="X58" s="54" t="e">
        <f t="shared" si="48"/>
        <v>#REF!</v>
      </c>
      <c r="Y58" s="54">
        <f>SUM(Y59:Y60)</f>
        <v>0</v>
      </c>
      <c r="Z58" s="54">
        <f t="shared" ref="Z58:BE58" si="49">SUM(Z59:Z60)</f>
        <v>0</v>
      </c>
      <c r="AA58" s="54">
        <f t="shared" si="49"/>
        <v>0</v>
      </c>
      <c r="AB58" s="54">
        <f t="shared" si="49"/>
        <v>0</v>
      </c>
      <c r="AC58" s="54">
        <f t="shared" si="49"/>
        <v>0</v>
      </c>
      <c r="AD58" s="54">
        <f t="shared" si="49"/>
        <v>0</v>
      </c>
      <c r="AE58" s="54">
        <f t="shared" si="49"/>
        <v>0</v>
      </c>
      <c r="AF58" s="175">
        <f t="shared" si="49"/>
        <v>0</v>
      </c>
      <c r="AG58" s="175">
        <f t="shared" si="49"/>
        <v>0</v>
      </c>
      <c r="AH58" s="175">
        <f t="shared" si="49"/>
        <v>0</v>
      </c>
      <c r="AI58" s="175">
        <f t="shared" si="49"/>
        <v>0</v>
      </c>
      <c r="AJ58" s="175">
        <f t="shared" si="49"/>
        <v>0</v>
      </c>
      <c r="AK58" s="175">
        <f t="shared" si="49"/>
        <v>0</v>
      </c>
      <c r="AL58" s="175">
        <f t="shared" si="49"/>
        <v>0</v>
      </c>
      <c r="AM58" s="175">
        <f t="shared" si="49"/>
        <v>0</v>
      </c>
      <c r="AN58" s="175">
        <f t="shared" si="49"/>
        <v>0</v>
      </c>
      <c r="AO58" s="175">
        <f t="shared" si="49"/>
        <v>0</v>
      </c>
      <c r="AP58" s="175">
        <f t="shared" si="49"/>
        <v>0</v>
      </c>
      <c r="AQ58" s="175">
        <f t="shared" si="49"/>
        <v>0</v>
      </c>
      <c r="AR58" s="175">
        <f t="shared" si="49"/>
        <v>0</v>
      </c>
      <c r="AS58" s="175">
        <f t="shared" si="49"/>
        <v>0</v>
      </c>
      <c r="AT58" s="175">
        <f t="shared" si="49"/>
        <v>0</v>
      </c>
      <c r="AU58" s="175">
        <f t="shared" si="49"/>
        <v>0</v>
      </c>
      <c r="AV58" s="175">
        <f t="shared" si="49"/>
        <v>0</v>
      </c>
      <c r="AW58" s="175">
        <f t="shared" si="49"/>
        <v>0</v>
      </c>
      <c r="AX58" s="175">
        <f t="shared" si="49"/>
        <v>0</v>
      </c>
      <c r="AY58" s="175">
        <f t="shared" si="49"/>
        <v>0</v>
      </c>
      <c r="AZ58" s="175">
        <f t="shared" si="49"/>
        <v>0</v>
      </c>
      <c r="BA58" s="175">
        <f t="shared" si="49"/>
        <v>0</v>
      </c>
      <c r="BB58" s="175">
        <f t="shared" si="49"/>
        <v>0</v>
      </c>
      <c r="BC58" s="175">
        <f t="shared" si="49"/>
        <v>0</v>
      </c>
      <c r="BD58" s="175">
        <f t="shared" si="49"/>
        <v>0</v>
      </c>
      <c r="BE58" s="175">
        <f t="shared" si="49"/>
        <v>0</v>
      </c>
    </row>
    <row r="59" spans="1:57" x14ac:dyDescent="0.2">
      <c r="A59" s="49" t="s">
        <v>55</v>
      </c>
      <c r="B59" s="54" t="e">
        <f>SUM(#REF!,#REF!)*2204.622/1000</f>
        <v>#REF!</v>
      </c>
      <c r="C59" s="54" t="e">
        <f>SUM(#REF!,#REF!)*2204.622/1000</f>
        <v>#REF!</v>
      </c>
      <c r="D59" s="54" t="e">
        <f>SUM(#REF!,#REF!)*2204.622/1000</f>
        <v>#REF!</v>
      </c>
      <c r="E59" s="54" t="e">
        <f>SUM(#REF!,#REF!)*2204.622/1000</f>
        <v>#REF!</v>
      </c>
      <c r="F59" s="54" t="e">
        <f>SUM(#REF!,#REF!)*2204.622/1000</f>
        <v>#REF!</v>
      </c>
      <c r="G59" s="54" t="e">
        <f>SUM(#REF!,#REF!)*2204.622/1000</f>
        <v>#REF!</v>
      </c>
      <c r="H59" s="54" t="e">
        <f>SUM(#REF!,#REF!)*2204.622/1000</f>
        <v>#REF!</v>
      </c>
      <c r="I59" s="54" t="e">
        <f>SUM(#REF!,#REF!)*2204.622/1000</f>
        <v>#REF!</v>
      </c>
      <c r="J59" s="54" t="e">
        <f>SUM(#REF!,#REF!)*2204.622/1000</f>
        <v>#REF!</v>
      </c>
      <c r="K59" s="54" t="e">
        <f>SUM(#REF!,#REF!)*2204.622/1000</f>
        <v>#REF!</v>
      </c>
      <c r="L59" s="54" t="e">
        <f>SUM(#REF!,#REF!)*2204.622/1000</f>
        <v>#REF!</v>
      </c>
      <c r="M59" s="54" t="e">
        <f>SUM(#REF!,#REF!)*2204.622/1000</f>
        <v>#REF!</v>
      </c>
      <c r="N59" s="54" t="e">
        <f>SUM(#REF!,#REF!)*2204.622/1000</f>
        <v>#REF!</v>
      </c>
      <c r="O59" s="54" t="e">
        <f>SUM(#REF!,#REF!)*2204.622/1000</f>
        <v>#REF!</v>
      </c>
      <c r="P59" s="54" t="e">
        <f>SUM(#REF!,#REF!)*2204.622/1000</f>
        <v>#REF!</v>
      </c>
      <c r="Q59" s="54" t="e">
        <f>SUM(#REF!,#REF!)*2204.622/1000</f>
        <v>#REF!</v>
      </c>
      <c r="R59" s="54" t="e">
        <f>SUM(#REF!,#REF!)*2204.622/1000</f>
        <v>#REF!</v>
      </c>
      <c r="S59" s="54" t="e">
        <f>SUM(#REF!,#REF!)*2204.622/1000</f>
        <v>#REF!</v>
      </c>
      <c r="T59" s="54" t="e">
        <f>SUM(#REF!,#REF!)*2204.622/1000</f>
        <v>#REF!</v>
      </c>
      <c r="U59" s="54" t="e">
        <f>SUM(#REF!,#REF!)*2204.622/1000</f>
        <v>#REF!</v>
      </c>
      <c r="V59" s="54" t="e">
        <f>SUM(#REF!,#REF!)*2204.622/1000</f>
        <v>#REF!</v>
      </c>
      <c r="W59" s="54" t="e">
        <f>SUM(#REF!,#REF!)*2204.622/1000</f>
        <v>#REF!</v>
      </c>
      <c r="X59" s="54" t="e">
        <f>SUM(#REF!,#REF!)*2204.622/1000</f>
        <v>#REF!</v>
      </c>
      <c r="Y59" s="54">
        <f>'[5]Mexico Inedible Tallow'!AB$9*2204.622/1000</f>
        <v>0</v>
      </c>
      <c r="Z59" s="54">
        <f>'[5]Mexico Inedible Tallow'!AC$9*2204.622/1000</f>
        <v>0</v>
      </c>
      <c r="AA59" s="54">
        <f>'[5]Mexico Inedible Tallow'!AD$9*2204.622/1000</f>
        <v>0</v>
      </c>
      <c r="AB59" s="54">
        <f>'[5]Mexico Inedible Tallow'!AE$9*2204.622/1000</f>
        <v>0</v>
      </c>
      <c r="AC59" s="54">
        <f>'[5]Mexico Inedible Tallow'!AF$9*2204.622/1000</f>
        <v>0</v>
      </c>
      <c r="AD59" s="54">
        <f>'[5]Mexico Inedible Tallow'!AG$9*2204.622/1000</f>
        <v>0</v>
      </c>
      <c r="AE59" s="54">
        <f>'[5]Mexico Inedible Tallow'!AH$9*2204.622/1000</f>
        <v>0</v>
      </c>
      <c r="AF59" s="175">
        <f>'[5]Mexico Inedible Tallow'!AI$9*2204.622/1000</f>
        <v>0</v>
      </c>
      <c r="AG59" s="175">
        <f>'[5]Mexico Inedible Tallow'!AJ$9*2204.622/1000</f>
        <v>0</v>
      </c>
      <c r="AH59" s="175">
        <f>'[5]Mexico Inedible Tallow'!AK$9*2204.622/1000</f>
        <v>0</v>
      </c>
      <c r="AI59" s="175">
        <f>'[5]Mexico Inedible Tallow'!AL$9*2204.622/1000</f>
        <v>0</v>
      </c>
      <c r="AJ59" s="175">
        <f>'[5]Mexico Inedible Tallow'!AM$9*2204.622/1000</f>
        <v>0</v>
      </c>
      <c r="AK59" s="175">
        <f>'[5]Mexico Inedible Tallow'!AN$9*2204.622/1000</f>
        <v>0</v>
      </c>
      <c r="AL59" s="175">
        <f>'[5]Mexico Inedible Tallow'!AO$9*2204.622/1000</f>
        <v>0</v>
      </c>
      <c r="AM59" s="175">
        <f>'[5]Mexico Inedible Tallow'!AP$9*2204.622/1000</f>
        <v>0</v>
      </c>
      <c r="AN59" s="175">
        <f>'[5]Mexico Inedible Tallow'!AQ$9*2204.622/1000</f>
        <v>0</v>
      </c>
      <c r="AO59" s="175">
        <f>'[5]Mexico Inedible Tallow'!AR$9*2204.622/1000</f>
        <v>0</v>
      </c>
      <c r="AP59" s="175">
        <f>'[5]Mexico Inedible Tallow'!AS$9*2204.622/1000</f>
        <v>0</v>
      </c>
      <c r="AQ59" s="175">
        <f>'[5]Mexico Inedible Tallow'!AT$9*2204.622/1000</f>
        <v>0</v>
      </c>
      <c r="AR59" s="175">
        <f>'[5]Mexico Inedible Tallow'!AU$9*2204.622/1000</f>
        <v>0</v>
      </c>
      <c r="AS59" s="175">
        <f>'[5]Mexico Inedible Tallow'!AV$9*2204.622/1000</f>
        <v>0</v>
      </c>
      <c r="AT59" s="175">
        <f>'[5]Mexico Inedible Tallow'!AW$9*2204.622/1000</f>
        <v>0</v>
      </c>
      <c r="AU59" s="175">
        <f>'[5]Mexico Inedible Tallow'!AX$9*2204.622/1000</f>
        <v>0</v>
      </c>
      <c r="AV59" s="175">
        <f>'[5]Mexico Inedible Tallow'!AY$9*2204.622/1000</f>
        <v>0</v>
      </c>
      <c r="AW59" s="175">
        <f>'[5]Mexico Inedible Tallow'!AZ$9*2204.622/1000</f>
        <v>0</v>
      </c>
      <c r="AX59" s="175">
        <f>'[5]Mexico Inedible Tallow'!BA$9*2204.622/1000</f>
        <v>0</v>
      </c>
      <c r="AY59" s="175">
        <f>'[5]Mexico Inedible Tallow'!BB$9*2204.622/1000</f>
        <v>0</v>
      </c>
      <c r="AZ59" s="175">
        <f>'[5]Mexico Inedible Tallow'!BC$9*2204.622/1000</f>
        <v>0</v>
      </c>
      <c r="BA59" s="175">
        <f>'[5]Mexico Inedible Tallow'!BD$9*2204.622/1000</f>
        <v>0</v>
      </c>
      <c r="BB59" s="175">
        <f>'[5]Mexico Inedible Tallow'!BE$9*2204.622/1000</f>
        <v>0</v>
      </c>
      <c r="BC59" s="175">
        <f>'[5]Mexico Inedible Tallow'!BF$9*2204.622/1000</f>
        <v>0</v>
      </c>
      <c r="BD59" s="175">
        <f>'[5]Mexico Inedible Tallow'!BG$9*2204.622/1000</f>
        <v>0</v>
      </c>
      <c r="BE59" s="175">
        <f>'[5]Mexico Inedible Tallow'!BH$9*2204.622/1000</f>
        <v>0</v>
      </c>
    </row>
    <row r="60" spans="1:57" x14ac:dyDescent="0.2">
      <c r="A60" s="49" t="s">
        <v>108</v>
      </c>
      <c r="B60" s="54" t="e">
        <f>SUM(#REF!,#REF!,#REF!,#REF!)*2204.622/1000</f>
        <v>#REF!</v>
      </c>
      <c r="C60" s="54" t="e">
        <f>SUM(#REF!,#REF!,#REF!,#REF!)*2204.622/1000</f>
        <v>#REF!</v>
      </c>
      <c r="D60" s="54" t="e">
        <f>SUM(#REF!,#REF!,#REF!,#REF!)*2204.622/1000</f>
        <v>#REF!</v>
      </c>
      <c r="E60" s="54" t="e">
        <f>SUM(#REF!,#REF!,#REF!,#REF!)*2204.622/1000</f>
        <v>#REF!</v>
      </c>
      <c r="F60" s="54" t="e">
        <f>SUM(#REF!,#REF!,#REF!,#REF!)*2204.622/1000</f>
        <v>#REF!</v>
      </c>
      <c r="G60" s="54" t="e">
        <f>SUM(#REF!,#REF!,#REF!,#REF!)*2204.622/1000</f>
        <v>#REF!</v>
      </c>
      <c r="H60" s="54" t="e">
        <f>SUM(#REF!,#REF!,#REF!,#REF!)*2204.622/1000</f>
        <v>#REF!</v>
      </c>
      <c r="I60" s="54" t="e">
        <f>SUM(#REF!,#REF!,#REF!,#REF!)*2204.622/1000</f>
        <v>#REF!</v>
      </c>
      <c r="J60" s="54" t="e">
        <f>SUM(#REF!,#REF!,#REF!,#REF!)*2204.622/1000</f>
        <v>#REF!</v>
      </c>
      <c r="K60" s="54" t="e">
        <f>SUM(#REF!,#REF!,#REF!,#REF!)*2204.622/1000</f>
        <v>#REF!</v>
      </c>
      <c r="L60" s="54" t="e">
        <f>SUM(#REF!,#REF!,#REF!,#REF!)*2204.622/1000</f>
        <v>#REF!</v>
      </c>
      <c r="M60" s="54" t="e">
        <f>SUM(#REF!,#REF!,#REF!,#REF!)*2204.622/1000</f>
        <v>#REF!</v>
      </c>
      <c r="N60" s="54" t="e">
        <f>SUM(#REF!,#REF!,#REF!,#REF!)*2204.622/1000</f>
        <v>#REF!</v>
      </c>
      <c r="O60" s="54" t="e">
        <f>SUM(#REF!,#REF!,#REF!,#REF!)*2204.622/1000</f>
        <v>#REF!</v>
      </c>
      <c r="P60" s="54" t="e">
        <f>SUM(#REF!,#REF!,#REF!,#REF!)*2204.622/1000</f>
        <v>#REF!</v>
      </c>
      <c r="Q60" s="54" t="e">
        <f>SUM(#REF!,#REF!,#REF!,#REF!)*2204.622/1000</f>
        <v>#REF!</v>
      </c>
      <c r="R60" s="54" t="e">
        <f>SUM(#REF!,#REF!,#REF!,#REF!)*2204.622/1000</f>
        <v>#REF!</v>
      </c>
      <c r="S60" s="54" t="e">
        <f>SUM(#REF!,#REF!,#REF!,#REF!)*2204.622/1000</f>
        <v>#REF!</v>
      </c>
      <c r="T60" s="54" t="e">
        <f>SUM(#REF!,#REF!,#REF!,#REF!)*2204.622/1000</f>
        <v>#REF!</v>
      </c>
      <c r="U60" s="54" t="e">
        <f>SUM(#REF!,#REF!,#REF!,#REF!)*2204.622/1000</f>
        <v>#REF!</v>
      </c>
      <c r="V60" s="54" t="e">
        <f>SUM(#REF!,#REF!,#REF!,#REF!)*2204.622/1000</f>
        <v>#REF!</v>
      </c>
      <c r="W60" s="54" t="e">
        <f>SUM(#REF!,#REF!,#REF!,#REF!)*2204.622/1000</f>
        <v>#REF!</v>
      </c>
      <c r="X60" s="54" t="e">
        <f>SUM(#REF!,#REF!,#REF!,#REF!)*2204.622/1000</f>
        <v>#REF!</v>
      </c>
      <c r="Y60" s="54">
        <f>'[5]Mexico Inedible Tallow'!AB$10*2204.622/1000</f>
        <v>0</v>
      </c>
      <c r="Z60" s="54">
        <f>'[5]Mexico Inedible Tallow'!AC$10*2204.622/1000</f>
        <v>0</v>
      </c>
      <c r="AA60" s="54">
        <f>'[5]Mexico Inedible Tallow'!AD$10*2204.622/1000</f>
        <v>0</v>
      </c>
      <c r="AB60" s="54">
        <f>'[5]Mexico Inedible Tallow'!AE$10*2204.622/1000</f>
        <v>0</v>
      </c>
      <c r="AC60" s="54">
        <f>'[5]Mexico Inedible Tallow'!AF$10*2204.622/1000</f>
        <v>0</v>
      </c>
      <c r="AD60" s="54">
        <f>'[5]Mexico Inedible Tallow'!AG$10*2204.622/1000</f>
        <v>0</v>
      </c>
      <c r="AE60" s="54">
        <f>'[5]Mexico Inedible Tallow'!AH$10*2204.622/1000</f>
        <v>0</v>
      </c>
      <c r="AF60" s="175">
        <f>'[5]Mexico Inedible Tallow'!AI$10*2204.622/1000</f>
        <v>0</v>
      </c>
      <c r="AG60" s="175">
        <f>'[5]Mexico Inedible Tallow'!AJ$10*2204.622/1000</f>
        <v>0</v>
      </c>
      <c r="AH60" s="175">
        <f>'[5]Mexico Inedible Tallow'!AK$10*2204.622/1000</f>
        <v>0</v>
      </c>
      <c r="AI60" s="175">
        <f>'[5]Mexico Inedible Tallow'!AL$10*2204.622/1000</f>
        <v>0</v>
      </c>
      <c r="AJ60" s="175">
        <f>'[5]Mexico Inedible Tallow'!AM$10*2204.622/1000</f>
        <v>0</v>
      </c>
      <c r="AK60" s="175">
        <f>'[5]Mexico Inedible Tallow'!AN$10*2204.622/1000</f>
        <v>0</v>
      </c>
      <c r="AL60" s="175">
        <f>'[5]Mexico Inedible Tallow'!AO$10*2204.622/1000</f>
        <v>0</v>
      </c>
      <c r="AM60" s="175">
        <f>'[5]Mexico Inedible Tallow'!AP$10*2204.622/1000</f>
        <v>0</v>
      </c>
      <c r="AN60" s="175">
        <f>'[5]Mexico Inedible Tallow'!AQ$10*2204.622/1000</f>
        <v>0</v>
      </c>
      <c r="AO60" s="175">
        <f>'[5]Mexico Inedible Tallow'!AR$10*2204.622/1000</f>
        <v>0</v>
      </c>
      <c r="AP60" s="175">
        <f>'[5]Mexico Inedible Tallow'!AS$10*2204.622/1000</f>
        <v>0</v>
      </c>
      <c r="AQ60" s="175">
        <f>'[5]Mexico Inedible Tallow'!AT$10*2204.622/1000</f>
        <v>0</v>
      </c>
      <c r="AR60" s="175">
        <f>'[5]Mexico Inedible Tallow'!AU$10*2204.622/1000</f>
        <v>0</v>
      </c>
      <c r="AS60" s="175">
        <f>'[5]Mexico Inedible Tallow'!AV$10*2204.622/1000</f>
        <v>0</v>
      </c>
      <c r="AT60" s="175">
        <f>'[5]Mexico Inedible Tallow'!AW$10*2204.622/1000</f>
        <v>0</v>
      </c>
      <c r="AU60" s="175">
        <f>'[5]Mexico Inedible Tallow'!AX$10*2204.622/1000</f>
        <v>0</v>
      </c>
      <c r="AV60" s="175">
        <f>'[5]Mexico Inedible Tallow'!AY$10*2204.622/1000</f>
        <v>0</v>
      </c>
      <c r="AW60" s="175">
        <f>'[5]Mexico Inedible Tallow'!AZ$10*2204.622/1000</f>
        <v>0</v>
      </c>
      <c r="AX60" s="175">
        <f>'[5]Mexico Inedible Tallow'!BA$10*2204.622/1000</f>
        <v>0</v>
      </c>
      <c r="AY60" s="175">
        <f>'[5]Mexico Inedible Tallow'!BB$10*2204.622/1000</f>
        <v>0</v>
      </c>
      <c r="AZ60" s="175">
        <f>'[5]Mexico Inedible Tallow'!BC$10*2204.622/1000</f>
        <v>0</v>
      </c>
      <c r="BA60" s="175">
        <f>'[5]Mexico Inedible Tallow'!BD$10*2204.622/1000</f>
        <v>0</v>
      </c>
      <c r="BB60" s="175">
        <f>'[5]Mexico Inedible Tallow'!BE$10*2204.622/1000</f>
        <v>0</v>
      </c>
      <c r="BC60" s="175">
        <f>'[5]Mexico Inedible Tallow'!BF$10*2204.622/1000</f>
        <v>0</v>
      </c>
      <c r="BD60" s="175">
        <f>'[5]Mexico Inedible Tallow'!BG$10*2204.622/1000</f>
        <v>0</v>
      </c>
      <c r="BE60" s="175">
        <f>'[5]Mexico Inedible Tallow'!BH$10*2204.622/1000</f>
        <v>0</v>
      </c>
    </row>
    <row r="61" spans="1:57" x14ac:dyDescent="0.2">
      <c r="A61" s="49" t="s">
        <v>57</v>
      </c>
      <c r="B61" s="54" t="e">
        <f>B57-B58</f>
        <v>#REF!</v>
      </c>
      <c r="C61" s="54" t="e">
        <f>C57-C58</f>
        <v>#REF!</v>
      </c>
      <c r="D61" s="54" t="e">
        <f>D57-D58</f>
        <v>#REF!</v>
      </c>
      <c r="E61" s="54" t="e">
        <f>E57-E58</f>
        <v>#REF!</v>
      </c>
      <c r="F61" s="54" t="e">
        <f>F57-F58</f>
        <v>#REF!</v>
      </c>
      <c r="G61" s="54" t="e">
        <f t="shared" ref="G61:X61" si="50">G57-G58</f>
        <v>#REF!</v>
      </c>
      <c r="H61" s="54" t="e">
        <f t="shared" si="50"/>
        <v>#REF!</v>
      </c>
      <c r="I61" s="54" t="e">
        <f t="shared" si="50"/>
        <v>#REF!</v>
      </c>
      <c r="J61" s="54" t="e">
        <f t="shared" si="50"/>
        <v>#REF!</v>
      </c>
      <c r="K61" s="54" t="e">
        <f t="shared" si="50"/>
        <v>#REF!</v>
      </c>
      <c r="L61" s="54" t="e">
        <f t="shared" si="50"/>
        <v>#REF!</v>
      </c>
      <c r="M61" s="54" t="e">
        <f t="shared" si="50"/>
        <v>#REF!</v>
      </c>
      <c r="N61" s="54" t="e">
        <f t="shared" si="50"/>
        <v>#REF!</v>
      </c>
      <c r="O61" s="54" t="e">
        <f t="shared" si="50"/>
        <v>#REF!</v>
      </c>
      <c r="P61" s="54" t="e">
        <f t="shared" si="50"/>
        <v>#REF!</v>
      </c>
      <c r="Q61" s="54" t="e">
        <f t="shared" si="50"/>
        <v>#REF!</v>
      </c>
      <c r="R61" s="54" t="e">
        <f t="shared" si="50"/>
        <v>#REF!</v>
      </c>
      <c r="S61" s="54" t="e">
        <f t="shared" si="50"/>
        <v>#REF!</v>
      </c>
      <c r="T61" s="54" t="e">
        <f t="shared" si="50"/>
        <v>#REF!</v>
      </c>
      <c r="U61" s="54" t="e">
        <f t="shared" si="50"/>
        <v>#REF!</v>
      </c>
      <c r="V61" s="54" t="e">
        <f t="shared" si="50"/>
        <v>#REF!</v>
      </c>
      <c r="W61" s="54" t="e">
        <f t="shared" si="50"/>
        <v>#REF!</v>
      </c>
      <c r="X61" s="54" t="e">
        <f t="shared" si="50"/>
        <v>#REF!</v>
      </c>
      <c r="Y61" s="54">
        <f>Y57-Y58</f>
        <v>1151.8003546560001</v>
      </c>
      <c r="Z61" s="54">
        <f t="shared" ref="Z61:BE61" si="51">Z57-Z58</f>
        <v>1151.0838525059996</v>
      </c>
      <c r="AA61" s="54">
        <f t="shared" si="51"/>
        <v>1129.4300552219997</v>
      </c>
      <c r="AB61" s="54">
        <f t="shared" si="51"/>
        <v>1126.711756296</v>
      </c>
      <c r="AC61" s="54">
        <f t="shared" si="51"/>
        <v>970.88907333599991</v>
      </c>
      <c r="AD61" s="54">
        <f t="shared" si="51"/>
        <v>918.02664701999993</v>
      </c>
      <c r="AE61" s="54">
        <f t="shared" si="51"/>
        <v>1156.57777053</v>
      </c>
      <c r="AF61" s="175">
        <f t="shared" si="51"/>
        <v>1168.2181746899998</v>
      </c>
      <c r="AG61" s="175">
        <f t="shared" si="51"/>
        <v>1170.3764996279997</v>
      </c>
      <c r="AH61" s="175">
        <f t="shared" si="51"/>
        <v>1183.604231628</v>
      </c>
      <c r="AI61" s="175">
        <f t="shared" si="51"/>
        <v>1185.808853628</v>
      </c>
      <c r="AJ61" s="175">
        <f t="shared" si="51"/>
        <v>1188.0134756279999</v>
      </c>
      <c r="AK61" s="175">
        <f t="shared" si="51"/>
        <v>1190.2180976279997</v>
      </c>
      <c r="AL61" s="175">
        <f t="shared" si="51"/>
        <v>1190.26439469</v>
      </c>
      <c r="AM61" s="175">
        <f t="shared" si="51"/>
        <v>1190.26439469</v>
      </c>
      <c r="AN61" s="175">
        <f t="shared" si="51"/>
        <v>1190.2643946899998</v>
      </c>
      <c r="AO61" s="175">
        <f t="shared" si="51"/>
        <v>1190.2643946899998</v>
      </c>
      <c r="AP61" s="175">
        <f t="shared" si="51"/>
        <v>1190.26439469</v>
      </c>
      <c r="AQ61" s="175">
        <f t="shared" si="51"/>
        <v>1188.1060697519999</v>
      </c>
      <c r="AR61" s="175">
        <f t="shared" si="51"/>
        <v>1185.901447752</v>
      </c>
      <c r="AS61" s="175">
        <f t="shared" si="51"/>
        <v>1183.696825752</v>
      </c>
      <c r="AT61" s="175">
        <f t="shared" si="51"/>
        <v>1181.492203752</v>
      </c>
      <c r="AU61" s="175">
        <f t="shared" si="51"/>
        <v>1179.2875817519998</v>
      </c>
      <c r="AV61" s="175">
        <f t="shared" si="51"/>
        <v>1177.0829597519999</v>
      </c>
      <c r="AW61" s="175">
        <f t="shared" si="51"/>
        <v>1174.8783377519999</v>
      </c>
      <c r="AX61" s="175">
        <f t="shared" si="51"/>
        <v>1172.6737157519999</v>
      </c>
      <c r="AY61" s="175">
        <f t="shared" si="51"/>
        <v>1170.4690937519999</v>
      </c>
      <c r="AZ61" s="175">
        <f t="shared" si="51"/>
        <v>1168.264471752</v>
      </c>
      <c r="BA61" s="175">
        <f t="shared" si="51"/>
        <v>1166.0598497519998</v>
      </c>
      <c r="BB61" s="175">
        <f t="shared" si="51"/>
        <v>1163.8552277519998</v>
      </c>
      <c r="BC61" s="175">
        <f t="shared" si="51"/>
        <v>1161.650605752</v>
      </c>
      <c r="BD61" s="175">
        <f t="shared" si="51"/>
        <v>1159.4459837519998</v>
      </c>
      <c r="BE61" s="175">
        <f t="shared" si="51"/>
        <v>1157.2413617519999</v>
      </c>
    </row>
    <row r="62" spans="1:57" x14ac:dyDescent="0.2">
      <c r="A62" s="49" t="s">
        <v>58</v>
      </c>
      <c r="B62" s="54" t="e">
        <f>SUM(#REF!,#REF!)*2204.622/1000</f>
        <v>#REF!</v>
      </c>
      <c r="C62" s="54" t="e">
        <f>SUM(#REF!,#REF!)*2204.622/1000</f>
        <v>#REF!</v>
      </c>
      <c r="D62" s="54" t="e">
        <f>SUM(#REF!,#REF!)*2204.622/1000</f>
        <v>#REF!</v>
      </c>
      <c r="E62" s="54" t="e">
        <f>SUM(#REF!,#REF!)*2204.622/1000</f>
        <v>#REF!</v>
      </c>
      <c r="F62" s="54" t="e">
        <f>SUM(#REF!,#REF!)*2204.622/1000</f>
        <v>#REF!</v>
      </c>
      <c r="G62" s="54" t="e">
        <f>SUM(#REF!,#REF!)*2204.622/1000</f>
        <v>#REF!</v>
      </c>
      <c r="H62" s="54" t="e">
        <f>SUM(#REF!,#REF!)*2204.622/1000</f>
        <v>#REF!</v>
      </c>
      <c r="I62" s="54" t="e">
        <f>SUM(#REF!,#REF!)*2204.622/1000</f>
        <v>#REF!</v>
      </c>
      <c r="J62" s="54" t="e">
        <f>SUM(#REF!,#REF!)*2204.622/1000</f>
        <v>#REF!</v>
      </c>
      <c r="K62" s="54" t="e">
        <f>SUM(#REF!,#REF!)*2204.622/1000</f>
        <v>#REF!</v>
      </c>
      <c r="L62" s="54" t="e">
        <f>SUM(#REF!,#REF!)*2204.622/1000</f>
        <v>#REF!</v>
      </c>
      <c r="M62" s="54" t="e">
        <f>SUM(#REF!,#REF!)*2204.622/1000</f>
        <v>#REF!</v>
      </c>
      <c r="N62" s="54" t="e">
        <f>SUM(#REF!,#REF!)*2204.622/1000</f>
        <v>#REF!</v>
      </c>
      <c r="O62" s="54" t="e">
        <f>SUM(#REF!,#REF!)*2204.622/1000</f>
        <v>#REF!</v>
      </c>
      <c r="P62" s="54" t="e">
        <f>SUM(#REF!,#REF!)*2204.622/1000</f>
        <v>#REF!</v>
      </c>
      <c r="Q62" s="54" t="e">
        <f>SUM(#REF!,#REF!)*2204.622/1000</f>
        <v>#REF!</v>
      </c>
      <c r="R62" s="54" t="e">
        <f>SUM(#REF!,#REF!)*2204.622/1000</f>
        <v>#REF!</v>
      </c>
      <c r="S62" s="54" t="e">
        <f>SUM(#REF!,#REF!)*2204.622/1000</f>
        <v>#REF!</v>
      </c>
      <c r="T62" s="54" t="e">
        <f>SUM(#REF!,#REF!)*2204.622/1000</f>
        <v>#REF!</v>
      </c>
      <c r="U62" s="54" t="e">
        <f>SUM(#REF!,#REF!)*2204.622/1000</f>
        <v>#REF!</v>
      </c>
      <c r="V62" s="54" t="e">
        <f>SUM(#REF!,#REF!)*2204.622/1000</f>
        <v>#REF!</v>
      </c>
      <c r="W62" s="54" t="e">
        <f>SUM(#REF!,#REF!)*2204.622/1000</f>
        <v>#REF!</v>
      </c>
      <c r="X62" s="54" t="e">
        <f>SUM(#REF!,#REF!)*2204.622/1000</f>
        <v>#REF!</v>
      </c>
      <c r="Y62" s="54">
        <f>'[5]Mexico Inedible Tallow'!AB$12*2204.622/1000</f>
        <v>6.6138659999999995E-3</v>
      </c>
      <c r="Z62" s="54">
        <f>'[5]Mexico Inedible Tallow'!AC$12*2204.622/1000</f>
        <v>1.067037048</v>
      </c>
      <c r="AA62" s="54">
        <f>'[5]Mexico Inedible Tallow'!AD$12*2204.622/1000</f>
        <v>0</v>
      </c>
      <c r="AB62" s="54">
        <f>'[5]Mexico Inedible Tallow'!AE$12*2204.622/1000</f>
        <v>1.1023109999999999E-2</v>
      </c>
      <c r="AC62" s="54">
        <f>'[5]Mexico Inedible Tallow'!AF$12*2204.622/1000</f>
        <v>0</v>
      </c>
      <c r="AD62" s="54">
        <f>'[5]Mexico Inedible Tallow'!AG$12*2204.622/1000</f>
        <v>4.7267095680000004</v>
      </c>
      <c r="AE62" s="54">
        <f>'[5]Mexico Inedible Tallow'!AH$12*2204.622/1000</f>
        <v>10.249287677999998</v>
      </c>
      <c r="AF62" s="175">
        <f>'[5]Mexico Inedible Tallow'!AI$12*2204.622/1000</f>
        <v>11.023109999999999</v>
      </c>
      <c r="AG62" s="175">
        <f>'[5]Mexico Inedible Tallow'!AJ$12*2204.622/1000</f>
        <v>11.023109999999999</v>
      </c>
      <c r="AH62" s="175">
        <f>'[5]Mexico Inedible Tallow'!AK$12*2204.622/1000</f>
        <v>0</v>
      </c>
      <c r="AI62" s="175">
        <f>'[5]Mexico Inedible Tallow'!AL$12*2204.622/1000</f>
        <v>0</v>
      </c>
      <c r="AJ62" s="175">
        <f>'[5]Mexico Inedible Tallow'!AM$12*2204.622/1000</f>
        <v>0</v>
      </c>
      <c r="AK62" s="175">
        <f>'[5]Mexico Inedible Tallow'!AN$12*2204.622/1000</f>
        <v>0</v>
      </c>
      <c r="AL62" s="175">
        <f>'[5]Mexico Inedible Tallow'!AO$12*2204.622/1000</f>
        <v>0</v>
      </c>
      <c r="AM62" s="175">
        <f>'[5]Mexico Inedible Tallow'!AP$12*2204.622/1000</f>
        <v>0</v>
      </c>
      <c r="AN62" s="175">
        <f>'[5]Mexico Inedible Tallow'!AQ$12*2204.622/1000</f>
        <v>0</v>
      </c>
      <c r="AO62" s="175">
        <f>'[5]Mexico Inedible Tallow'!AR$12*2204.622/1000</f>
        <v>0</v>
      </c>
      <c r="AP62" s="175">
        <f>'[5]Mexico Inedible Tallow'!AS$12*2204.622/1000</f>
        <v>0</v>
      </c>
      <c r="AQ62" s="175">
        <f>'[5]Mexico Inedible Tallow'!AT$12*2204.622/1000</f>
        <v>0</v>
      </c>
      <c r="AR62" s="175">
        <f>'[5]Mexico Inedible Tallow'!AU$12*2204.622/1000</f>
        <v>0</v>
      </c>
      <c r="AS62" s="175">
        <f>'[5]Mexico Inedible Tallow'!AV$12*2204.622/1000</f>
        <v>0</v>
      </c>
      <c r="AT62" s="175">
        <f>'[5]Mexico Inedible Tallow'!AW$12*2204.622/1000</f>
        <v>0</v>
      </c>
      <c r="AU62" s="175">
        <f>'[5]Mexico Inedible Tallow'!AX$12*2204.622/1000</f>
        <v>0</v>
      </c>
      <c r="AV62" s="175">
        <f>'[5]Mexico Inedible Tallow'!AY$12*2204.622/1000</f>
        <v>0</v>
      </c>
      <c r="AW62" s="175">
        <f>'[5]Mexico Inedible Tallow'!AZ$12*2204.622/1000</f>
        <v>0</v>
      </c>
      <c r="AX62" s="175">
        <f>'[5]Mexico Inedible Tallow'!BA$12*2204.622/1000</f>
        <v>0</v>
      </c>
      <c r="AY62" s="175">
        <f>'[5]Mexico Inedible Tallow'!BB$12*2204.622/1000</f>
        <v>0</v>
      </c>
      <c r="AZ62" s="175">
        <f>'[5]Mexico Inedible Tallow'!BC$12*2204.622/1000</f>
        <v>0</v>
      </c>
      <c r="BA62" s="175">
        <f>'[5]Mexico Inedible Tallow'!BD$12*2204.622/1000</f>
        <v>0</v>
      </c>
      <c r="BB62" s="175">
        <f>'[5]Mexico Inedible Tallow'!BE$12*2204.622/1000</f>
        <v>0</v>
      </c>
      <c r="BC62" s="175">
        <f>'[5]Mexico Inedible Tallow'!BF$12*2204.622/1000</f>
        <v>0</v>
      </c>
      <c r="BD62" s="175">
        <f>'[5]Mexico Inedible Tallow'!BG$12*2204.622/1000</f>
        <v>0</v>
      </c>
      <c r="BE62" s="175">
        <f>'[5]Mexico Inedible Tallow'!BH$12*2204.622/1000</f>
        <v>0</v>
      </c>
    </row>
    <row r="63" spans="1:57" x14ac:dyDescent="0.2">
      <c r="A63" s="49" t="s">
        <v>59</v>
      </c>
      <c r="B63" s="54" t="e">
        <f t="shared" ref="B63:X63" si="52">B56-B64</f>
        <v>#REF!</v>
      </c>
      <c r="C63" s="54" t="e">
        <f t="shared" si="52"/>
        <v>#REF!</v>
      </c>
      <c r="D63" s="54" t="e">
        <f t="shared" si="52"/>
        <v>#REF!</v>
      </c>
      <c r="E63" s="54" t="e">
        <f t="shared" si="52"/>
        <v>#REF!</v>
      </c>
      <c r="F63" s="54" t="e">
        <f t="shared" si="52"/>
        <v>#REF!</v>
      </c>
      <c r="G63" s="54" t="e">
        <f t="shared" si="52"/>
        <v>#REF!</v>
      </c>
      <c r="H63" s="54" t="e">
        <f t="shared" si="52"/>
        <v>#REF!</v>
      </c>
      <c r="I63" s="54" t="e">
        <f t="shared" si="52"/>
        <v>#REF!</v>
      </c>
      <c r="J63" s="54" t="e">
        <f t="shared" si="52"/>
        <v>#REF!</v>
      </c>
      <c r="K63" s="54" t="e">
        <f t="shared" si="52"/>
        <v>#REF!</v>
      </c>
      <c r="L63" s="54" t="e">
        <f t="shared" si="52"/>
        <v>#REF!</v>
      </c>
      <c r="M63" s="54" t="e">
        <f t="shared" si="52"/>
        <v>#REF!</v>
      </c>
      <c r="N63" s="54" t="e">
        <f t="shared" si="52"/>
        <v>#REF!</v>
      </c>
      <c r="O63" s="54" t="e">
        <f t="shared" si="52"/>
        <v>#REF!</v>
      </c>
      <c r="P63" s="54" t="e">
        <f t="shared" si="52"/>
        <v>#REF!</v>
      </c>
      <c r="Q63" s="54" t="e">
        <f t="shared" si="52"/>
        <v>#REF!</v>
      </c>
      <c r="R63" s="54" t="e">
        <f t="shared" si="52"/>
        <v>#REF!</v>
      </c>
      <c r="S63" s="54" t="e">
        <f t="shared" si="52"/>
        <v>#REF!</v>
      </c>
      <c r="T63" s="54" t="e">
        <f t="shared" si="52"/>
        <v>#REF!</v>
      </c>
      <c r="U63" s="54" t="e">
        <f t="shared" si="52"/>
        <v>#REF!</v>
      </c>
      <c r="V63" s="54" t="e">
        <f t="shared" si="52"/>
        <v>#REF!</v>
      </c>
      <c r="W63" s="54" t="e">
        <f t="shared" si="52"/>
        <v>#REF!</v>
      </c>
      <c r="X63" s="54" t="e">
        <f t="shared" si="52"/>
        <v>#REF!</v>
      </c>
      <c r="Y63" s="54">
        <f>Y56-Y64</f>
        <v>1151.806968522</v>
      </c>
      <c r="Z63" s="54">
        <f t="shared" ref="Z63:BE63" si="53">Z56-Z64</f>
        <v>1152.1508895539996</v>
      </c>
      <c r="AA63" s="54">
        <f t="shared" si="53"/>
        <v>1129.4300552219997</v>
      </c>
      <c r="AB63" s="54">
        <f t="shared" si="53"/>
        <v>1126.722779406</v>
      </c>
      <c r="AC63" s="54">
        <f t="shared" si="53"/>
        <v>970.88907333599991</v>
      </c>
      <c r="AD63" s="54">
        <f t="shared" si="53"/>
        <v>922.75335658799997</v>
      </c>
      <c r="AE63" s="54">
        <f t="shared" si="53"/>
        <v>1166.8270582079999</v>
      </c>
      <c r="AF63" s="175">
        <f t="shared" si="53"/>
        <v>1179.2412846899999</v>
      </c>
      <c r="AG63" s="175">
        <f t="shared" si="53"/>
        <v>1181.3996096279998</v>
      </c>
      <c r="AH63" s="175">
        <f t="shared" si="53"/>
        <v>1183.604231628</v>
      </c>
      <c r="AI63" s="175">
        <f t="shared" si="53"/>
        <v>1185.808853628</v>
      </c>
      <c r="AJ63" s="175">
        <f t="shared" si="53"/>
        <v>1188.0134756279999</v>
      </c>
      <c r="AK63" s="175">
        <f t="shared" si="53"/>
        <v>1190.2180976279997</v>
      </c>
      <c r="AL63" s="175">
        <f t="shared" si="53"/>
        <v>1190.26439469</v>
      </c>
      <c r="AM63" s="175">
        <f t="shared" si="53"/>
        <v>1190.26439469</v>
      </c>
      <c r="AN63" s="175">
        <f t="shared" si="53"/>
        <v>1190.2643946899998</v>
      </c>
      <c r="AO63" s="175">
        <f t="shared" si="53"/>
        <v>1190.2643946899998</v>
      </c>
      <c r="AP63" s="175">
        <f t="shared" si="53"/>
        <v>1190.26439469</v>
      </c>
      <c r="AQ63" s="175">
        <f t="shared" si="53"/>
        <v>1188.1060697519999</v>
      </c>
      <c r="AR63" s="175">
        <f t="shared" si="53"/>
        <v>1185.901447752</v>
      </c>
      <c r="AS63" s="175">
        <f t="shared" si="53"/>
        <v>1183.696825752</v>
      </c>
      <c r="AT63" s="175">
        <f t="shared" si="53"/>
        <v>1181.492203752</v>
      </c>
      <c r="AU63" s="175">
        <f t="shared" si="53"/>
        <v>1179.2875817519998</v>
      </c>
      <c r="AV63" s="175">
        <f t="shared" si="53"/>
        <v>1177.0829597519999</v>
      </c>
      <c r="AW63" s="175">
        <f t="shared" si="53"/>
        <v>1174.8783377519999</v>
      </c>
      <c r="AX63" s="175">
        <f t="shared" si="53"/>
        <v>1172.6737157519999</v>
      </c>
      <c r="AY63" s="175">
        <f t="shared" si="53"/>
        <v>1170.4690937519999</v>
      </c>
      <c r="AZ63" s="175">
        <f t="shared" si="53"/>
        <v>1168.264471752</v>
      </c>
      <c r="BA63" s="175">
        <f t="shared" si="53"/>
        <v>1166.0598497519998</v>
      </c>
      <c r="BB63" s="175">
        <f t="shared" si="53"/>
        <v>1163.8552277519998</v>
      </c>
      <c r="BC63" s="175">
        <f t="shared" si="53"/>
        <v>1161.650605752</v>
      </c>
      <c r="BD63" s="175">
        <f t="shared" si="53"/>
        <v>1159.4459837519998</v>
      </c>
      <c r="BE63" s="175">
        <f t="shared" si="53"/>
        <v>1157.2413617519999</v>
      </c>
    </row>
    <row r="64" spans="1:57" ht="12" thickBot="1" x14ac:dyDescent="0.25">
      <c r="A64" s="56" t="s">
        <v>60</v>
      </c>
      <c r="B64" s="57" t="e">
        <f>#REF!</f>
        <v>#REF!</v>
      </c>
      <c r="C64" s="57" t="e">
        <f>#REF!</f>
        <v>#REF!</v>
      </c>
      <c r="D64" s="57" t="e">
        <f>#REF!</f>
        <v>#REF!</v>
      </c>
      <c r="E64" s="57" t="e">
        <f>#REF!</f>
        <v>#REF!</v>
      </c>
      <c r="F64" s="57" t="e">
        <f>#REF!</f>
        <v>#REF!</v>
      </c>
      <c r="G64" s="57" t="e">
        <f>#REF!</f>
        <v>#REF!</v>
      </c>
      <c r="H64" s="57" t="e">
        <f>#REF!</f>
        <v>#REF!</v>
      </c>
      <c r="I64" s="57" t="e">
        <f>#REF!</f>
        <v>#REF!</v>
      </c>
      <c r="J64" s="57" t="e">
        <f>#REF!</f>
        <v>#REF!</v>
      </c>
      <c r="K64" s="57" t="e">
        <f>#REF!</f>
        <v>#REF!</v>
      </c>
      <c r="L64" s="57" t="e">
        <f>#REF!</f>
        <v>#REF!</v>
      </c>
      <c r="M64" s="57" t="e">
        <f>#REF!</f>
        <v>#REF!</v>
      </c>
      <c r="N64" s="57" t="e">
        <f>#REF!</f>
        <v>#REF!</v>
      </c>
      <c r="O64" s="57" t="e">
        <f>#REF!</f>
        <v>#REF!</v>
      </c>
      <c r="P64" s="57" t="e">
        <f>#REF!</f>
        <v>#REF!</v>
      </c>
      <c r="Q64" s="57" t="e">
        <f>#REF!</f>
        <v>#REF!</v>
      </c>
      <c r="R64" s="57" t="e">
        <f>#REF!</f>
        <v>#REF!</v>
      </c>
      <c r="S64" s="57" t="e">
        <f>#REF!</f>
        <v>#REF!</v>
      </c>
      <c r="T64" s="57" t="e">
        <f>#REF!</f>
        <v>#REF!</v>
      </c>
      <c r="U64" s="57" t="e">
        <f>#REF!</f>
        <v>#REF!</v>
      </c>
      <c r="V64" s="57" t="e">
        <f>#REF!</f>
        <v>#REF!</v>
      </c>
      <c r="W64" s="57" t="e">
        <f>#REF!</f>
        <v>#REF!</v>
      </c>
      <c r="X64" s="57" t="e">
        <f>#REF!</f>
        <v>#REF!</v>
      </c>
      <c r="Y64" s="57">
        <f>'[5]Mexico Inedible Tallow'!AB$14*2204.622/1000</f>
        <v>12.037236119999999</v>
      </c>
      <c r="Z64" s="57">
        <f>'[5]Mexico Inedible Tallow'!AC$14*2204.622/1000</f>
        <v>12.500206739999999</v>
      </c>
      <c r="AA64" s="57">
        <f>'[5]Mexico Inedible Tallow'!AD$14*2204.622/1000</f>
        <v>12.963177360000001</v>
      </c>
      <c r="AB64" s="57">
        <f>'[5]Mexico Inedible Tallow'!AE$14*2204.622/1000</f>
        <v>13.8891186</v>
      </c>
      <c r="AC64" s="57">
        <f>'[5]Mexico Inedible Tallow'!AF$14*2204.622/1000</f>
        <v>14.81505984</v>
      </c>
      <c r="AD64" s="57">
        <f>'[5]Mexico Inedible Tallow'!AG$14*2204.622/1000</f>
        <v>15.27803046</v>
      </c>
      <c r="AE64" s="57">
        <f>'[5]Mexico Inedible Tallow'!AH$14*2204.622/1000</f>
        <v>15.74100108</v>
      </c>
      <c r="AF64" s="176">
        <f>'[5]Mexico Inedible Tallow'!AI$14*2204.622/1000</f>
        <v>15.972486389999998</v>
      </c>
      <c r="AG64" s="176">
        <f>'[5]Mexico Inedible Tallow'!AJ$14*2204.622/1000</f>
        <v>16.250268762000001</v>
      </c>
      <c r="AH64" s="176">
        <f>'[5]Mexico Inedible Tallow'!AK$14*2204.622/1000</f>
        <v>16.528051134000002</v>
      </c>
      <c r="AI64" s="176">
        <f>'[5]Mexico Inedible Tallow'!AL$14*2204.622/1000</f>
        <v>16.805833505999999</v>
      </c>
      <c r="AJ64" s="176">
        <f>'[5]Mexico Inedible Tallow'!AM$14*2204.622/1000</f>
        <v>17.083615878</v>
      </c>
      <c r="AK64" s="176">
        <f>'[5]Mexico Inedible Tallow'!AN$14*2204.622/1000</f>
        <v>17.361398250000001</v>
      </c>
      <c r="AL64" s="176">
        <f>'[5]Mexico Inedible Tallow'!AO$14*2204.622/1000</f>
        <v>17.592883559999997</v>
      </c>
      <c r="AM64" s="176">
        <f>'[5]Mexico Inedible Tallow'!AP$14*2204.622/1000</f>
        <v>17.824368870000001</v>
      </c>
      <c r="AN64" s="176">
        <f>'[5]Mexico Inedible Tallow'!AQ$14*2204.622/1000</f>
        <v>18.055854180000001</v>
      </c>
      <c r="AO64" s="176">
        <f>'[5]Mexico Inedible Tallow'!AR$14*2204.622/1000</f>
        <v>18.287339489999997</v>
      </c>
      <c r="AP64" s="176">
        <f>'[5]Mexico Inedible Tallow'!AS$14*2204.622/1000</f>
        <v>18.518824799999997</v>
      </c>
      <c r="AQ64" s="176">
        <f>'[5]Mexico Inedible Tallow'!AT$14*2204.622/1000</f>
        <v>18.704013047999997</v>
      </c>
      <c r="AR64" s="176">
        <f>'[5]Mexico Inedible Tallow'!AU$14*2204.622/1000</f>
        <v>18.889201296000003</v>
      </c>
      <c r="AS64" s="176">
        <f>'[5]Mexico Inedible Tallow'!AV$14*2204.622/1000</f>
        <v>19.074389544000002</v>
      </c>
      <c r="AT64" s="176">
        <f>'[5]Mexico Inedible Tallow'!AW$14*2204.622/1000</f>
        <v>19.259577792000002</v>
      </c>
      <c r="AU64" s="176">
        <f>'[5]Mexico Inedible Tallow'!AX$14*2204.622/1000</f>
        <v>19.444766039999998</v>
      </c>
      <c r="AV64" s="176">
        <f>'[5]Mexico Inedible Tallow'!AY$14*2204.622/1000</f>
        <v>19.629954287999997</v>
      </c>
      <c r="AW64" s="176">
        <f>'[5]Mexico Inedible Tallow'!AZ$14*2204.622/1000</f>
        <v>19.815142536000003</v>
      </c>
      <c r="AX64" s="176">
        <f>'[5]Mexico Inedible Tallow'!BA$14*2204.622/1000</f>
        <v>20.000330784000003</v>
      </c>
      <c r="AY64" s="176">
        <f>'[5]Mexico Inedible Tallow'!BB$14*2204.622/1000</f>
        <v>20.185519031999998</v>
      </c>
      <c r="AZ64" s="176">
        <f>'[5]Mexico Inedible Tallow'!BC$14*2204.622/1000</f>
        <v>20.370707279999998</v>
      </c>
      <c r="BA64" s="176">
        <f>'[5]Mexico Inedible Tallow'!BD$14*2204.622/1000</f>
        <v>20.555895527999997</v>
      </c>
      <c r="BB64" s="176">
        <f>'[5]Mexico Inedible Tallow'!BE$14*2204.622/1000</f>
        <v>20.741083776</v>
      </c>
      <c r="BC64" s="176">
        <f>'[5]Mexico Inedible Tallow'!BF$14*2204.622/1000</f>
        <v>20.926272024000003</v>
      </c>
      <c r="BD64" s="176">
        <f>'[5]Mexico Inedible Tallow'!BG$14*2204.622/1000</f>
        <v>21.111460271999999</v>
      </c>
      <c r="BE64" s="176">
        <f>'[5]Mexico Inedible Tallow'!BH$14*2204.622/1000</f>
        <v>21.296648519999998</v>
      </c>
    </row>
    <row r="65" spans="1:57" x14ac:dyDescent="0.2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8DD9-CAEC-41A9-A049-BC7264A77939}">
  <dimension ref="A1:XFA73"/>
  <sheetViews>
    <sheetView zoomScaleNormal="100" workbookViewId="0">
      <pane xSplit="1" ySplit="3" topLeftCell="Y26" activePane="bottomRight" state="frozen"/>
      <selection pane="topRight"/>
      <selection pane="bottomLeft"/>
      <selection pane="bottomRight"/>
    </sheetView>
  </sheetViews>
  <sheetFormatPr defaultColWidth="9" defaultRowHeight="11.25" x14ac:dyDescent="0.2"/>
  <cols>
    <col min="1" max="1" width="40.1640625" style="38" customWidth="1"/>
    <col min="2" max="24" width="9" style="38" hidden="1" customWidth="1"/>
    <col min="25" max="28" width="9" style="38" customWidth="1"/>
    <col min="29" max="57" width="13.33203125" style="62" bestFit="1" customWidth="1"/>
    <col min="58" max="16384" width="9" style="38"/>
  </cols>
  <sheetData>
    <row r="1" spans="1:1023 1037:2045 2059:3067 3081:4089 4103:5111 5125:6133 6147:7155 7169:8191 8205:9213 9227:10235 10249:11257 11271:12279 12293:13301 13315:14323 14337:15359 15373:16381" ht="12" thickBot="1" x14ac:dyDescent="0.25">
      <c r="A1" s="36" t="s">
        <v>133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</row>
    <row r="2" spans="1:1023 1037:2045 2059:3067 3081:4089 4103:5111 5125:6133 6147:7155 7169:8191 8205:9213 9227:10235 10249:11257 11271:12279 12293:13301 13315:14323 14337:15359 15373:16381" ht="12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 spans="1:1023 1037:2045 2059:3067 3081:4089 4103:5111 5125:6133 6147:7155 7169:8191 8205:9213 9227:10235 10249:11257 11271:12279 12293:13301 13315:14323 14337:15359 15373:16381" x14ac:dyDescent="0.2">
      <c r="A3" s="41" t="s">
        <v>134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</row>
    <row r="4" spans="1:1023 1037:2045 2059:3067 3081:4089 4103:5111 5125:6133 6147:7155 7169:8191 8205:9213 9227:10235 10249:11257 11271:12279 12293:13301 13315:14323 14337:15359 15373:16381" x14ac:dyDescent="0.2">
      <c r="A4" s="42"/>
      <c r="B4" s="42" t="e">
        <f>'Soybean Complex'!B35</f>
        <v>#REF!</v>
      </c>
      <c r="C4" s="42" t="e">
        <f>'Soybean Complex'!C35</f>
        <v>#REF!</v>
      </c>
      <c r="D4" s="42" t="str">
        <f>'Soybean Complex'!D35</f>
        <v xml:space="preserve">97/98 </v>
      </c>
      <c r="E4" s="42" t="str">
        <f>'Soybean Complex'!E35</f>
        <v xml:space="preserve">98/99 </v>
      </c>
      <c r="F4" s="42" t="str">
        <f>'Soybean Complex'!F35</f>
        <v xml:space="preserve">99/00 </v>
      </c>
      <c r="G4" s="42" t="str">
        <f>'Soybean Complex'!G35</f>
        <v xml:space="preserve">00/01 </v>
      </c>
      <c r="H4" s="42" t="str">
        <f>'Soybean Complex'!H35</f>
        <v xml:space="preserve">01/02 </v>
      </c>
      <c r="I4" s="42" t="str">
        <f>'Soybean Complex'!I35</f>
        <v xml:space="preserve">02/03 </v>
      </c>
      <c r="J4" s="42" t="str">
        <f>'Soybean Complex'!J35</f>
        <v xml:space="preserve">03/04 </v>
      </c>
      <c r="K4" s="42" t="str">
        <f>'Soybean Complex'!K35</f>
        <v xml:space="preserve">04/05 </v>
      </c>
      <c r="L4" s="42" t="str">
        <f>'Soybean Complex'!L35</f>
        <v xml:space="preserve">05/06 </v>
      </c>
      <c r="M4" s="42" t="str">
        <f>'Soybean Complex'!M35</f>
        <v xml:space="preserve">06/07 </v>
      </c>
      <c r="N4" s="42" t="str">
        <f>'Soybean Complex'!N35</f>
        <v xml:space="preserve">07/08 </v>
      </c>
      <c r="O4" s="42" t="str">
        <f>'Soybean Complex'!O35</f>
        <v xml:space="preserve">08/09 </v>
      </c>
      <c r="P4" s="42" t="str">
        <f>'Soybean Complex'!P35</f>
        <v xml:space="preserve">09/10 </v>
      </c>
      <c r="Q4" s="42" t="str">
        <f>'Soybean Complex'!Q35</f>
        <v xml:space="preserve">10/11 </v>
      </c>
      <c r="R4" s="42" t="str">
        <f>'Soybean Complex'!R35</f>
        <v xml:space="preserve">11/12 </v>
      </c>
      <c r="S4" s="42" t="str">
        <f>'Soybean Complex'!S35</f>
        <v xml:space="preserve">12/13 </v>
      </c>
      <c r="T4" s="42" t="str">
        <f>'Soybean Complex'!T35</f>
        <v xml:space="preserve">13/14 </v>
      </c>
      <c r="U4" s="42" t="str">
        <f>'Soybean Complex'!U35</f>
        <v xml:space="preserve">14/15 </v>
      </c>
      <c r="V4" s="42" t="str">
        <f>'Soybean Complex'!V35</f>
        <v xml:space="preserve">15/16 </v>
      </c>
      <c r="W4" s="42" t="str">
        <f>'Soybean Complex'!W35</f>
        <v xml:space="preserve">16/17 </v>
      </c>
      <c r="X4" s="42" t="str">
        <f>'Soybean Complex'!X35</f>
        <v xml:space="preserve">17/18 </v>
      </c>
      <c r="Y4" s="42">
        <f>'Soybean Complex'!Y35</f>
        <v>2018</v>
      </c>
      <c r="Z4" s="42">
        <f>'Soybean Complex'!Z35</f>
        <v>2019</v>
      </c>
      <c r="AA4" s="42">
        <f>'Soybean Complex'!AA35</f>
        <v>2020</v>
      </c>
      <c r="AB4" s="42">
        <f>'Soybean Complex'!AB35</f>
        <v>2021</v>
      </c>
      <c r="AC4" s="42">
        <f>'Soybean Complex'!AC35</f>
        <v>2022</v>
      </c>
      <c r="AD4" s="42">
        <f>'Soybean Complex'!AD35</f>
        <v>2023</v>
      </c>
      <c r="AE4" s="42">
        <f>'Soybean Complex'!AE35</f>
        <v>2024</v>
      </c>
      <c r="AF4" s="42">
        <f>'Soybean Complex'!AF35</f>
        <v>2025</v>
      </c>
      <c r="AG4" s="42">
        <f>'Soybean Complex'!AG35</f>
        <v>2026</v>
      </c>
      <c r="AH4" s="42">
        <f>'Soybean Complex'!AH35</f>
        <v>2027</v>
      </c>
      <c r="AI4" s="42">
        <f>'Soybean Complex'!AI35</f>
        <v>2028</v>
      </c>
      <c r="AJ4" s="42">
        <f>'Soybean Complex'!AJ35</f>
        <v>2029</v>
      </c>
      <c r="AK4" s="42">
        <f>'Soybean Complex'!AK35</f>
        <v>2030</v>
      </c>
      <c r="AL4" s="42">
        <f>'Soybean Complex'!AL35</f>
        <v>2031</v>
      </c>
      <c r="AM4" s="42">
        <f>'Soybean Complex'!AM35</f>
        <v>2032</v>
      </c>
      <c r="AN4" s="42">
        <f>'Soybean Complex'!AN35</f>
        <v>2033</v>
      </c>
      <c r="AO4" s="42">
        <f>'Soybean Complex'!AO35</f>
        <v>2034</v>
      </c>
      <c r="AP4" s="42">
        <f>'Soybean Complex'!AP35</f>
        <v>2035</v>
      </c>
      <c r="AQ4" s="42">
        <f>'Soybean Complex'!AQ35</f>
        <v>2036</v>
      </c>
      <c r="AR4" s="42">
        <f>'Soybean Complex'!AR35</f>
        <v>2037</v>
      </c>
      <c r="AS4" s="42">
        <f>'Soybean Complex'!AS35</f>
        <v>2038</v>
      </c>
      <c r="AT4" s="42">
        <f>'Soybean Complex'!AT35</f>
        <v>2039</v>
      </c>
      <c r="AU4" s="42">
        <f>'Soybean Complex'!AU35</f>
        <v>2040</v>
      </c>
      <c r="AV4" s="42">
        <f>'Soybean Complex'!AV35</f>
        <v>2041</v>
      </c>
      <c r="AW4" s="42">
        <f>'Soybean Complex'!AW35</f>
        <v>2042</v>
      </c>
      <c r="AX4" s="42">
        <f>'Soybean Complex'!AX35</f>
        <v>2043</v>
      </c>
      <c r="AY4" s="42">
        <f>'Soybean Complex'!AY35</f>
        <v>2044</v>
      </c>
      <c r="AZ4" s="42">
        <f>'Soybean Complex'!AZ35</f>
        <v>2045</v>
      </c>
      <c r="BA4" s="42">
        <f>'Soybean Complex'!BA35</f>
        <v>2046</v>
      </c>
      <c r="BB4" s="42">
        <f>'Soybean Complex'!BB35</f>
        <v>2047</v>
      </c>
      <c r="BC4" s="42">
        <f>'Soybean Complex'!BC35</f>
        <v>2048</v>
      </c>
      <c r="BD4" s="42">
        <f>'Soybean Complex'!BD35</f>
        <v>2049</v>
      </c>
      <c r="BE4" s="42">
        <f>'Soybean Complex'!BE35</f>
        <v>2050</v>
      </c>
      <c r="BF4" s="177"/>
    </row>
    <row r="5" spans="1:1023 1037:2045 2059:3067 3081:4089 4103:5111 5125:6133 6147:7155 7169:8191 8205:9213 9227:10235 10249:11257 11271:12279 12293:13301 13315:14323 14337:15359 15373:16381" s="74" customFormat="1" x14ac:dyDescent="0.2">
      <c r="A5" s="178" t="s">
        <v>49</v>
      </c>
      <c r="B5" s="44" t="e">
        <f>B22+B40</f>
        <v>#REF!</v>
      </c>
      <c r="C5" s="44" t="e">
        <f t="shared" ref="C5:BE7" si="0">C22+C40</f>
        <v>#REF!</v>
      </c>
      <c r="D5" s="44" t="e">
        <f t="shared" si="0"/>
        <v>#REF!</v>
      </c>
      <c r="E5" s="44" t="e">
        <f t="shared" si="0"/>
        <v>#REF!</v>
      </c>
      <c r="F5" s="44" t="e">
        <f t="shared" si="0"/>
        <v>#REF!</v>
      </c>
      <c r="G5" s="44" t="e">
        <f t="shared" si="0"/>
        <v>#REF!</v>
      </c>
      <c r="H5" s="44" t="e">
        <f t="shared" si="0"/>
        <v>#REF!</v>
      </c>
      <c r="I5" s="44" t="e">
        <f t="shared" si="0"/>
        <v>#REF!</v>
      </c>
      <c r="J5" s="44" t="e">
        <f t="shared" si="0"/>
        <v>#REF!</v>
      </c>
      <c r="K5" s="44" t="e">
        <f t="shared" si="0"/>
        <v>#REF!</v>
      </c>
      <c r="L5" s="44" t="e">
        <f t="shared" si="0"/>
        <v>#REF!</v>
      </c>
      <c r="M5" s="44" t="e">
        <f t="shared" si="0"/>
        <v>#REF!</v>
      </c>
      <c r="N5" s="44" t="e">
        <f t="shared" si="0"/>
        <v>#REF!</v>
      </c>
      <c r="O5" s="44" t="e">
        <f t="shared" si="0"/>
        <v>#REF!</v>
      </c>
      <c r="P5" s="44" t="e">
        <f t="shared" si="0"/>
        <v>#REF!</v>
      </c>
      <c r="Q5" s="44" t="e">
        <f t="shared" si="0"/>
        <v>#REF!</v>
      </c>
      <c r="R5" s="44" t="e">
        <f t="shared" si="0"/>
        <v>#REF!</v>
      </c>
      <c r="S5" s="44" t="e">
        <f t="shared" si="0"/>
        <v>#REF!</v>
      </c>
      <c r="T5" s="44" t="e">
        <f t="shared" si="0"/>
        <v>#REF!</v>
      </c>
      <c r="U5" s="44" t="e">
        <f t="shared" si="0"/>
        <v>#REF!</v>
      </c>
      <c r="V5" s="44" t="e">
        <f t="shared" si="0"/>
        <v>#REF!</v>
      </c>
      <c r="W5" s="44" t="e">
        <f t="shared" si="0"/>
        <v>#REF!</v>
      </c>
      <c r="X5" s="44" t="e">
        <f t="shared" si="0"/>
        <v>#REF!</v>
      </c>
      <c r="Y5" s="44" t="e">
        <f t="shared" si="0"/>
        <v>#REF!</v>
      </c>
      <c r="Z5" s="44">
        <f t="shared" si="0"/>
        <v>111.34637299438275</v>
      </c>
      <c r="AA5" s="44">
        <f t="shared" si="0"/>
        <v>120.33547656141573</v>
      </c>
      <c r="AB5" s="44">
        <f t="shared" si="0"/>
        <v>124.89241685912067</v>
      </c>
      <c r="AC5" s="44">
        <f t="shared" si="0"/>
        <v>126.96001433338428</v>
      </c>
      <c r="AD5" s="44">
        <f t="shared" si="0"/>
        <v>128.02615899790044</v>
      </c>
      <c r="AE5" s="44">
        <f t="shared" si="0"/>
        <v>98.532324979250959</v>
      </c>
      <c r="AF5" s="44">
        <f t="shared" si="0"/>
        <v>93.39335126683109</v>
      </c>
      <c r="AG5" s="170">
        <f t="shared" si="0"/>
        <v>98.744480548838567</v>
      </c>
      <c r="AH5" s="170">
        <f t="shared" si="0"/>
        <v>113.22871937576653</v>
      </c>
      <c r="AI5" s="170">
        <f t="shared" si="0"/>
        <v>109.27714637257942</v>
      </c>
      <c r="AJ5" s="170">
        <f t="shared" si="0"/>
        <v>104.38217151924016</v>
      </c>
      <c r="AK5" s="170">
        <f t="shared" si="0"/>
        <v>110.02419996849139</v>
      </c>
      <c r="AL5" s="170">
        <f t="shared" si="0"/>
        <v>114.31971637471042</v>
      </c>
      <c r="AM5" s="170">
        <f t="shared" si="0"/>
        <v>109.28191495037312</v>
      </c>
      <c r="AN5" s="170">
        <f t="shared" si="0"/>
        <v>110.79321537850632</v>
      </c>
      <c r="AO5" s="170">
        <f t="shared" si="0"/>
        <v>113.13297160462598</v>
      </c>
      <c r="AP5" s="170">
        <f t="shared" si="0"/>
        <v>110.07777888791219</v>
      </c>
      <c r="AQ5" s="170">
        <f t="shared" si="0"/>
        <v>113.18041103972206</v>
      </c>
      <c r="AR5" s="170">
        <f t="shared" si="0"/>
        <v>114.19175785065066</v>
      </c>
      <c r="AS5" s="170">
        <f t="shared" si="0"/>
        <v>110.64441895420869</v>
      </c>
      <c r="AT5" s="170">
        <f t="shared" si="0"/>
        <v>112.18229679846087</v>
      </c>
      <c r="AU5" s="170">
        <f t="shared" si="0"/>
        <v>103.62786032079659</v>
      </c>
      <c r="AV5" s="170">
        <f t="shared" si="0"/>
        <v>114.13969405396676</v>
      </c>
      <c r="AW5" s="170">
        <f t="shared" si="0"/>
        <v>111.26437745482659</v>
      </c>
      <c r="AX5" s="170">
        <f t="shared" si="0"/>
        <v>116.06545800045697</v>
      </c>
      <c r="AY5" s="170">
        <f t="shared" si="0"/>
        <v>114.8175567122944</v>
      </c>
      <c r="AZ5" s="170">
        <f t="shared" si="0"/>
        <v>118.89963242921351</v>
      </c>
      <c r="BA5" s="170">
        <f t="shared" si="0"/>
        <v>120.23336769697309</v>
      </c>
      <c r="BB5" s="170">
        <f t="shared" si="0"/>
        <v>115.30185583097624</v>
      </c>
      <c r="BC5" s="170">
        <f t="shared" si="0"/>
        <v>113.23200240410263</v>
      </c>
      <c r="BD5" s="170">
        <f t="shared" si="0"/>
        <v>114.37917660794416</v>
      </c>
      <c r="BE5" s="170">
        <f t="shared" si="0"/>
        <v>124.33253303508357</v>
      </c>
      <c r="BS5" s="75"/>
      <c r="CG5" s="75"/>
      <c r="CU5" s="75"/>
      <c r="DI5" s="75"/>
      <c r="DW5" s="75"/>
      <c r="EK5" s="75"/>
      <c r="EY5" s="75"/>
      <c r="FM5" s="75"/>
      <c r="GA5" s="75"/>
      <c r="GO5" s="75"/>
      <c r="HC5" s="75"/>
      <c r="HQ5" s="75"/>
      <c r="IE5" s="75"/>
      <c r="IS5" s="75"/>
      <c r="JG5" s="75"/>
      <c r="JU5" s="75"/>
      <c r="KI5" s="75"/>
      <c r="KW5" s="75"/>
      <c r="LK5" s="75"/>
      <c r="LY5" s="75"/>
      <c r="MM5" s="75"/>
      <c r="NA5" s="75"/>
      <c r="NO5" s="75"/>
      <c r="OC5" s="75"/>
      <c r="OQ5" s="75"/>
      <c r="PE5" s="75"/>
      <c r="PS5" s="75"/>
      <c r="QG5" s="75"/>
      <c r="QU5" s="75"/>
      <c r="RI5" s="75"/>
      <c r="RW5" s="75"/>
      <c r="SK5" s="75"/>
      <c r="SY5" s="75"/>
      <c r="TM5" s="75"/>
      <c r="UA5" s="75"/>
      <c r="UO5" s="75"/>
      <c r="VC5" s="75"/>
      <c r="VQ5" s="75"/>
      <c r="WE5" s="75"/>
      <c r="WS5" s="75"/>
      <c r="XG5" s="75"/>
      <c r="XU5" s="75"/>
      <c r="YI5" s="75"/>
      <c r="YW5" s="75"/>
      <c r="ZK5" s="75"/>
      <c r="ZY5" s="75"/>
      <c r="AAM5" s="75"/>
      <c r="ABA5" s="75"/>
      <c r="ABO5" s="75"/>
      <c r="ACC5" s="75"/>
      <c r="ACQ5" s="75"/>
      <c r="ADE5" s="75"/>
      <c r="ADS5" s="75"/>
      <c r="AEG5" s="75"/>
      <c r="AEU5" s="75"/>
      <c r="AFI5" s="75"/>
      <c r="AFW5" s="75"/>
      <c r="AGK5" s="75"/>
      <c r="AGY5" s="75"/>
      <c r="AHM5" s="75"/>
      <c r="AIA5" s="75"/>
      <c r="AIO5" s="75"/>
      <c r="AJC5" s="75"/>
      <c r="AJQ5" s="75"/>
      <c r="AKE5" s="75"/>
      <c r="AKS5" s="75"/>
      <c r="ALG5" s="75"/>
      <c r="ALU5" s="75"/>
      <c r="AMI5" s="75"/>
      <c r="AMW5" s="75"/>
      <c r="ANK5" s="75"/>
      <c r="ANY5" s="75"/>
      <c r="AOM5" s="75"/>
      <c r="APA5" s="75"/>
      <c r="APO5" s="75"/>
      <c r="AQC5" s="75"/>
      <c r="AQQ5" s="75"/>
      <c r="ARE5" s="75"/>
      <c r="ARS5" s="75"/>
      <c r="ASG5" s="75"/>
      <c r="ASU5" s="75"/>
      <c r="ATI5" s="75"/>
      <c r="ATW5" s="75"/>
      <c r="AUK5" s="75"/>
      <c r="AUY5" s="75"/>
      <c r="AVM5" s="75"/>
      <c r="AWA5" s="75"/>
      <c r="AWO5" s="75"/>
      <c r="AXC5" s="75"/>
      <c r="AXQ5" s="75"/>
      <c r="AYE5" s="75"/>
      <c r="AYS5" s="75"/>
      <c r="AZG5" s="75"/>
      <c r="AZU5" s="75"/>
      <c r="BAI5" s="75"/>
      <c r="BAW5" s="75"/>
      <c r="BBK5" s="75"/>
      <c r="BBY5" s="75"/>
      <c r="BCM5" s="75"/>
      <c r="BDA5" s="75"/>
      <c r="BDO5" s="75"/>
      <c r="BEC5" s="75"/>
      <c r="BEQ5" s="75"/>
      <c r="BFE5" s="75"/>
      <c r="BFS5" s="75"/>
      <c r="BGG5" s="75"/>
      <c r="BGU5" s="75"/>
      <c r="BHI5" s="75"/>
      <c r="BHW5" s="75"/>
      <c r="BIK5" s="75"/>
      <c r="BIY5" s="75"/>
      <c r="BJM5" s="75"/>
      <c r="BKA5" s="75"/>
      <c r="BKO5" s="75"/>
      <c r="BLC5" s="75"/>
      <c r="BLQ5" s="75"/>
      <c r="BME5" s="75"/>
      <c r="BMS5" s="75"/>
      <c r="BNG5" s="75"/>
      <c r="BNU5" s="75"/>
      <c r="BOI5" s="75"/>
      <c r="BOW5" s="75"/>
      <c r="BPK5" s="75"/>
      <c r="BPY5" s="75"/>
      <c r="BQM5" s="75"/>
      <c r="BRA5" s="75"/>
      <c r="BRO5" s="75"/>
      <c r="BSC5" s="75"/>
      <c r="BSQ5" s="75"/>
      <c r="BTE5" s="75"/>
      <c r="BTS5" s="75"/>
      <c r="BUG5" s="75"/>
      <c r="BUU5" s="75"/>
      <c r="BVI5" s="75"/>
      <c r="BVW5" s="75"/>
      <c r="BWK5" s="75"/>
      <c r="BWY5" s="75"/>
      <c r="BXM5" s="75"/>
      <c r="BYA5" s="75"/>
      <c r="BYO5" s="75"/>
      <c r="BZC5" s="75"/>
      <c r="BZQ5" s="75"/>
      <c r="CAE5" s="75"/>
      <c r="CAS5" s="75"/>
      <c r="CBG5" s="75"/>
      <c r="CBU5" s="75"/>
      <c r="CCI5" s="75"/>
      <c r="CCW5" s="75"/>
      <c r="CDK5" s="75"/>
      <c r="CDY5" s="75"/>
      <c r="CEM5" s="75"/>
      <c r="CFA5" s="75"/>
      <c r="CFO5" s="75"/>
      <c r="CGC5" s="75"/>
      <c r="CGQ5" s="75"/>
      <c r="CHE5" s="75"/>
      <c r="CHS5" s="75"/>
      <c r="CIG5" s="75"/>
      <c r="CIU5" s="75"/>
      <c r="CJI5" s="75"/>
      <c r="CJW5" s="75"/>
      <c r="CKK5" s="75"/>
      <c r="CKY5" s="75"/>
      <c r="CLM5" s="75"/>
      <c r="CMA5" s="75"/>
      <c r="CMO5" s="75"/>
      <c r="CNC5" s="75"/>
      <c r="CNQ5" s="75"/>
      <c r="COE5" s="75"/>
      <c r="COS5" s="75"/>
      <c r="CPG5" s="75"/>
      <c r="CPU5" s="75"/>
      <c r="CQI5" s="75"/>
      <c r="CQW5" s="75"/>
      <c r="CRK5" s="75"/>
      <c r="CRY5" s="75"/>
      <c r="CSM5" s="75"/>
      <c r="CTA5" s="75"/>
      <c r="CTO5" s="75"/>
      <c r="CUC5" s="75"/>
      <c r="CUQ5" s="75"/>
      <c r="CVE5" s="75"/>
      <c r="CVS5" s="75"/>
      <c r="CWG5" s="75"/>
      <c r="CWU5" s="75"/>
      <c r="CXI5" s="75"/>
      <c r="CXW5" s="75"/>
      <c r="CYK5" s="75"/>
      <c r="CYY5" s="75"/>
      <c r="CZM5" s="75"/>
      <c r="DAA5" s="75"/>
      <c r="DAO5" s="75"/>
      <c r="DBC5" s="75"/>
      <c r="DBQ5" s="75"/>
      <c r="DCE5" s="75"/>
      <c r="DCS5" s="75"/>
      <c r="DDG5" s="75"/>
      <c r="DDU5" s="75"/>
      <c r="DEI5" s="75"/>
      <c r="DEW5" s="75"/>
      <c r="DFK5" s="75"/>
      <c r="DFY5" s="75"/>
      <c r="DGM5" s="75"/>
      <c r="DHA5" s="75"/>
      <c r="DHO5" s="75"/>
      <c r="DIC5" s="75"/>
      <c r="DIQ5" s="75"/>
      <c r="DJE5" s="75"/>
      <c r="DJS5" s="75"/>
      <c r="DKG5" s="75"/>
      <c r="DKU5" s="75"/>
      <c r="DLI5" s="75"/>
      <c r="DLW5" s="75"/>
      <c r="DMK5" s="75"/>
      <c r="DMY5" s="75"/>
      <c r="DNM5" s="75"/>
      <c r="DOA5" s="75"/>
      <c r="DOO5" s="75"/>
      <c r="DPC5" s="75"/>
      <c r="DPQ5" s="75"/>
      <c r="DQE5" s="75"/>
      <c r="DQS5" s="75"/>
      <c r="DRG5" s="75"/>
      <c r="DRU5" s="75"/>
      <c r="DSI5" s="75"/>
      <c r="DSW5" s="75"/>
      <c r="DTK5" s="75"/>
      <c r="DTY5" s="75"/>
      <c r="DUM5" s="75"/>
      <c r="DVA5" s="75"/>
      <c r="DVO5" s="75"/>
      <c r="DWC5" s="75"/>
      <c r="DWQ5" s="75"/>
      <c r="DXE5" s="75"/>
      <c r="DXS5" s="75"/>
      <c r="DYG5" s="75"/>
      <c r="DYU5" s="75"/>
      <c r="DZI5" s="75"/>
      <c r="DZW5" s="75"/>
      <c r="EAK5" s="75"/>
      <c r="EAY5" s="75"/>
      <c r="EBM5" s="75"/>
      <c r="ECA5" s="75"/>
      <c r="ECO5" s="75"/>
      <c r="EDC5" s="75"/>
      <c r="EDQ5" s="75"/>
      <c r="EEE5" s="75"/>
      <c r="EES5" s="75"/>
      <c r="EFG5" s="75"/>
      <c r="EFU5" s="75"/>
      <c r="EGI5" s="75"/>
      <c r="EGW5" s="75"/>
      <c r="EHK5" s="75"/>
      <c r="EHY5" s="75"/>
      <c r="EIM5" s="75"/>
      <c r="EJA5" s="75"/>
      <c r="EJO5" s="75"/>
      <c r="EKC5" s="75"/>
      <c r="EKQ5" s="75"/>
      <c r="ELE5" s="75"/>
      <c r="ELS5" s="75"/>
      <c r="EMG5" s="75"/>
      <c r="EMU5" s="75"/>
      <c r="ENI5" s="75"/>
      <c r="ENW5" s="75"/>
      <c r="EOK5" s="75"/>
      <c r="EOY5" s="75"/>
      <c r="EPM5" s="75"/>
      <c r="EQA5" s="75"/>
      <c r="EQO5" s="75"/>
      <c r="ERC5" s="75"/>
      <c r="ERQ5" s="75"/>
      <c r="ESE5" s="75"/>
      <c r="ESS5" s="75"/>
      <c r="ETG5" s="75"/>
      <c r="ETU5" s="75"/>
      <c r="EUI5" s="75"/>
      <c r="EUW5" s="75"/>
      <c r="EVK5" s="75"/>
      <c r="EVY5" s="75"/>
      <c r="EWM5" s="75"/>
      <c r="EXA5" s="75"/>
      <c r="EXO5" s="75"/>
      <c r="EYC5" s="75"/>
      <c r="EYQ5" s="75"/>
      <c r="EZE5" s="75"/>
      <c r="EZS5" s="75"/>
      <c r="FAG5" s="75"/>
      <c r="FAU5" s="75"/>
      <c r="FBI5" s="75"/>
      <c r="FBW5" s="75"/>
      <c r="FCK5" s="75"/>
      <c r="FCY5" s="75"/>
      <c r="FDM5" s="75"/>
      <c r="FEA5" s="75"/>
      <c r="FEO5" s="75"/>
      <c r="FFC5" s="75"/>
      <c r="FFQ5" s="75"/>
      <c r="FGE5" s="75"/>
      <c r="FGS5" s="75"/>
      <c r="FHG5" s="75"/>
      <c r="FHU5" s="75"/>
      <c r="FII5" s="75"/>
      <c r="FIW5" s="75"/>
      <c r="FJK5" s="75"/>
      <c r="FJY5" s="75"/>
      <c r="FKM5" s="75"/>
      <c r="FLA5" s="75"/>
      <c r="FLO5" s="75"/>
      <c r="FMC5" s="75"/>
      <c r="FMQ5" s="75"/>
      <c r="FNE5" s="75"/>
      <c r="FNS5" s="75"/>
      <c r="FOG5" s="75"/>
      <c r="FOU5" s="75"/>
      <c r="FPI5" s="75"/>
      <c r="FPW5" s="75"/>
      <c r="FQK5" s="75"/>
      <c r="FQY5" s="75"/>
      <c r="FRM5" s="75"/>
      <c r="FSA5" s="75"/>
      <c r="FSO5" s="75"/>
      <c r="FTC5" s="75"/>
      <c r="FTQ5" s="75"/>
      <c r="FUE5" s="75"/>
      <c r="FUS5" s="75"/>
      <c r="FVG5" s="75"/>
      <c r="FVU5" s="75"/>
      <c r="FWI5" s="75"/>
      <c r="FWW5" s="75"/>
      <c r="FXK5" s="75"/>
      <c r="FXY5" s="75"/>
      <c r="FYM5" s="75"/>
      <c r="FZA5" s="75"/>
      <c r="FZO5" s="75"/>
      <c r="GAC5" s="75"/>
      <c r="GAQ5" s="75"/>
      <c r="GBE5" s="75"/>
      <c r="GBS5" s="75"/>
      <c r="GCG5" s="75"/>
      <c r="GCU5" s="75"/>
      <c r="GDI5" s="75"/>
      <c r="GDW5" s="75"/>
      <c r="GEK5" s="75"/>
      <c r="GEY5" s="75"/>
      <c r="GFM5" s="75"/>
      <c r="GGA5" s="75"/>
      <c r="GGO5" s="75"/>
      <c r="GHC5" s="75"/>
      <c r="GHQ5" s="75"/>
      <c r="GIE5" s="75"/>
      <c r="GIS5" s="75"/>
      <c r="GJG5" s="75"/>
      <c r="GJU5" s="75"/>
      <c r="GKI5" s="75"/>
      <c r="GKW5" s="75"/>
      <c r="GLK5" s="75"/>
      <c r="GLY5" s="75"/>
      <c r="GMM5" s="75"/>
      <c r="GNA5" s="75"/>
      <c r="GNO5" s="75"/>
      <c r="GOC5" s="75"/>
      <c r="GOQ5" s="75"/>
      <c r="GPE5" s="75"/>
      <c r="GPS5" s="75"/>
      <c r="GQG5" s="75"/>
      <c r="GQU5" s="75"/>
      <c r="GRI5" s="75"/>
      <c r="GRW5" s="75"/>
      <c r="GSK5" s="75"/>
      <c r="GSY5" s="75"/>
      <c r="GTM5" s="75"/>
      <c r="GUA5" s="75"/>
      <c r="GUO5" s="75"/>
      <c r="GVC5" s="75"/>
      <c r="GVQ5" s="75"/>
      <c r="GWE5" s="75"/>
      <c r="GWS5" s="75"/>
      <c r="GXG5" s="75"/>
      <c r="GXU5" s="75"/>
      <c r="GYI5" s="75"/>
      <c r="GYW5" s="75"/>
      <c r="GZK5" s="75"/>
      <c r="GZY5" s="75"/>
      <c r="HAM5" s="75"/>
      <c r="HBA5" s="75"/>
      <c r="HBO5" s="75"/>
      <c r="HCC5" s="75"/>
      <c r="HCQ5" s="75"/>
      <c r="HDE5" s="75"/>
      <c r="HDS5" s="75"/>
      <c r="HEG5" s="75"/>
      <c r="HEU5" s="75"/>
      <c r="HFI5" s="75"/>
      <c r="HFW5" s="75"/>
      <c r="HGK5" s="75"/>
      <c r="HGY5" s="75"/>
      <c r="HHM5" s="75"/>
      <c r="HIA5" s="75"/>
      <c r="HIO5" s="75"/>
      <c r="HJC5" s="75"/>
      <c r="HJQ5" s="75"/>
      <c r="HKE5" s="75"/>
      <c r="HKS5" s="75"/>
      <c r="HLG5" s="75"/>
      <c r="HLU5" s="75"/>
      <c r="HMI5" s="75"/>
      <c r="HMW5" s="75"/>
      <c r="HNK5" s="75"/>
      <c r="HNY5" s="75"/>
      <c r="HOM5" s="75"/>
      <c r="HPA5" s="75"/>
      <c r="HPO5" s="75"/>
      <c r="HQC5" s="75"/>
      <c r="HQQ5" s="75"/>
      <c r="HRE5" s="75"/>
      <c r="HRS5" s="75"/>
      <c r="HSG5" s="75"/>
      <c r="HSU5" s="75"/>
      <c r="HTI5" s="75"/>
      <c r="HTW5" s="75"/>
      <c r="HUK5" s="75"/>
      <c r="HUY5" s="75"/>
      <c r="HVM5" s="75"/>
      <c r="HWA5" s="75"/>
      <c r="HWO5" s="75"/>
      <c r="HXC5" s="75"/>
      <c r="HXQ5" s="75"/>
      <c r="HYE5" s="75"/>
      <c r="HYS5" s="75"/>
      <c r="HZG5" s="75"/>
      <c r="HZU5" s="75"/>
      <c r="IAI5" s="75"/>
      <c r="IAW5" s="75"/>
      <c r="IBK5" s="75"/>
      <c r="IBY5" s="75"/>
      <c r="ICM5" s="75"/>
      <c r="IDA5" s="75"/>
      <c r="IDO5" s="75"/>
      <c r="IEC5" s="75"/>
      <c r="IEQ5" s="75"/>
      <c r="IFE5" s="75"/>
      <c r="IFS5" s="75"/>
      <c r="IGG5" s="75"/>
      <c r="IGU5" s="75"/>
      <c r="IHI5" s="75"/>
      <c r="IHW5" s="75"/>
      <c r="IIK5" s="75"/>
      <c r="IIY5" s="75"/>
      <c r="IJM5" s="75"/>
      <c r="IKA5" s="75"/>
      <c r="IKO5" s="75"/>
      <c r="ILC5" s="75"/>
      <c r="ILQ5" s="75"/>
      <c r="IME5" s="75"/>
      <c r="IMS5" s="75"/>
      <c r="ING5" s="75"/>
      <c r="INU5" s="75"/>
      <c r="IOI5" s="75"/>
      <c r="IOW5" s="75"/>
      <c r="IPK5" s="75"/>
      <c r="IPY5" s="75"/>
      <c r="IQM5" s="75"/>
      <c r="IRA5" s="75"/>
      <c r="IRO5" s="75"/>
      <c r="ISC5" s="75"/>
      <c r="ISQ5" s="75"/>
      <c r="ITE5" s="75"/>
      <c r="ITS5" s="75"/>
      <c r="IUG5" s="75"/>
      <c r="IUU5" s="75"/>
      <c r="IVI5" s="75"/>
      <c r="IVW5" s="75"/>
      <c r="IWK5" s="75"/>
      <c r="IWY5" s="75"/>
      <c r="IXM5" s="75"/>
      <c r="IYA5" s="75"/>
      <c r="IYO5" s="75"/>
      <c r="IZC5" s="75"/>
      <c r="IZQ5" s="75"/>
      <c r="JAE5" s="75"/>
      <c r="JAS5" s="75"/>
      <c r="JBG5" s="75"/>
      <c r="JBU5" s="75"/>
      <c r="JCI5" s="75"/>
      <c r="JCW5" s="75"/>
      <c r="JDK5" s="75"/>
      <c r="JDY5" s="75"/>
      <c r="JEM5" s="75"/>
      <c r="JFA5" s="75"/>
      <c r="JFO5" s="75"/>
      <c r="JGC5" s="75"/>
      <c r="JGQ5" s="75"/>
      <c r="JHE5" s="75"/>
      <c r="JHS5" s="75"/>
      <c r="JIG5" s="75"/>
      <c r="JIU5" s="75"/>
      <c r="JJI5" s="75"/>
      <c r="JJW5" s="75"/>
      <c r="JKK5" s="75"/>
      <c r="JKY5" s="75"/>
      <c r="JLM5" s="75"/>
      <c r="JMA5" s="75"/>
      <c r="JMO5" s="75"/>
      <c r="JNC5" s="75"/>
      <c r="JNQ5" s="75"/>
      <c r="JOE5" s="75"/>
      <c r="JOS5" s="75"/>
      <c r="JPG5" s="75"/>
      <c r="JPU5" s="75"/>
      <c r="JQI5" s="75"/>
      <c r="JQW5" s="75"/>
      <c r="JRK5" s="75"/>
      <c r="JRY5" s="75"/>
      <c r="JSM5" s="75"/>
      <c r="JTA5" s="75"/>
      <c r="JTO5" s="75"/>
      <c r="JUC5" s="75"/>
      <c r="JUQ5" s="75"/>
      <c r="JVE5" s="75"/>
      <c r="JVS5" s="75"/>
      <c r="JWG5" s="75"/>
      <c r="JWU5" s="75"/>
      <c r="JXI5" s="75"/>
      <c r="JXW5" s="75"/>
      <c r="JYK5" s="75"/>
      <c r="JYY5" s="75"/>
      <c r="JZM5" s="75"/>
      <c r="KAA5" s="75"/>
      <c r="KAO5" s="75"/>
      <c r="KBC5" s="75"/>
      <c r="KBQ5" s="75"/>
      <c r="KCE5" s="75"/>
      <c r="KCS5" s="75"/>
      <c r="KDG5" s="75"/>
      <c r="KDU5" s="75"/>
      <c r="KEI5" s="75"/>
      <c r="KEW5" s="75"/>
      <c r="KFK5" s="75"/>
      <c r="KFY5" s="75"/>
      <c r="KGM5" s="75"/>
      <c r="KHA5" s="75"/>
      <c r="KHO5" s="75"/>
      <c r="KIC5" s="75"/>
      <c r="KIQ5" s="75"/>
      <c r="KJE5" s="75"/>
      <c r="KJS5" s="75"/>
      <c r="KKG5" s="75"/>
      <c r="KKU5" s="75"/>
      <c r="KLI5" s="75"/>
      <c r="KLW5" s="75"/>
      <c r="KMK5" s="75"/>
      <c r="KMY5" s="75"/>
      <c r="KNM5" s="75"/>
      <c r="KOA5" s="75"/>
      <c r="KOO5" s="75"/>
      <c r="KPC5" s="75"/>
      <c r="KPQ5" s="75"/>
      <c r="KQE5" s="75"/>
      <c r="KQS5" s="75"/>
      <c r="KRG5" s="75"/>
      <c r="KRU5" s="75"/>
      <c r="KSI5" s="75"/>
      <c r="KSW5" s="75"/>
      <c r="KTK5" s="75"/>
      <c r="KTY5" s="75"/>
      <c r="KUM5" s="75"/>
      <c r="KVA5" s="75"/>
      <c r="KVO5" s="75"/>
      <c r="KWC5" s="75"/>
      <c r="KWQ5" s="75"/>
      <c r="KXE5" s="75"/>
      <c r="KXS5" s="75"/>
      <c r="KYG5" s="75"/>
      <c r="KYU5" s="75"/>
      <c r="KZI5" s="75"/>
      <c r="KZW5" s="75"/>
      <c r="LAK5" s="75"/>
      <c r="LAY5" s="75"/>
      <c r="LBM5" s="75"/>
      <c r="LCA5" s="75"/>
      <c r="LCO5" s="75"/>
      <c r="LDC5" s="75"/>
      <c r="LDQ5" s="75"/>
      <c r="LEE5" s="75"/>
      <c r="LES5" s="75"/>
      <c r="LFG5" s="75"/>
      <c r="LFU5" s="75"/>
      <c r="LGI5" s="75"/>
      <c r="LGW5" s="75"/>
      <c r="LHK5" s="75"/>
      <c r="LHY5" s="75"/>
      <c r="LIM5" s="75"/>
      <c r="LJA5" s="75"/>
      <c r="LJO5" s="75"/>
      <c r="LKC5" s="75"/>
      <c r="LKQ5" s="75"/>
      <c r="LLE5" s="75"/>
      <c r="LLS5" s="75"/>
      <c r="LMG5" s="75"/>
      <c r="LMU5" s="75"/>
      <c r="LNI5" s="75"/>
      <c r="LNW5" s="75"/>
      <c r="LOK5" s="75"/>
      <c r="LOY5" s="75"/>
      <c r="LPM5" s="75"/>
      <c r="LQA5" s="75"/>
      <c r="LQO5" s="75"/>
      <c r="LRC5" s="75"/>
      <c r="LRQ5" s="75"/>
      <c r="LSE5" s="75"/>
      <c r="LSS5" s="75"/>
      <c r="LTG5" s="75"/>
      <c r="LTU5" s="75"/>
      <c r="LUI5" s="75"/>
      <c r="LUW5" s="75"/>
      <c r="LVK5" s="75"/>
      <c r="LVY5" s="75"/>
      <c r="LWM5" s="75"/>
      <c r="LXA5" s="75"/>
      <c r="LXO5" s="75"/>
      <c r="LYC5" s="75"/>
      <c r="LYQ5" s="75"/>
      <c r="LZE5" s="75"/>
      <c r="LZS5" s="75"/>
      <c r="MAG5" s="75"/>
      <c r="MAU5" s="75"/>
      <c r="MBI5" s="75"/>
      <c r="MBW5" s="75"/>
      <c r="MCK5" s="75"/>
      <c r="MCY5" s="75"/>
      <c r="MDM5" s="75"/>
      <c r="MEA5" s="75"/>
      <c r="MEO5" s="75"/>
      <c r="MFC5" s="75"/>
      <c r="MFQ5" s="75"/>
      <c r="MGE5" s="75"/>
      <c r="MGS5" s="75"/>
      <c r="MHG5" s="75"/>
      <c r="MHU5" s="75"/>
      <c r="MII5" s="75"/>
      <c r="MIW5" s="75"/>
      <c r="MJK5" s="75"/>
      <c r="MJY5" s="75"/>
      <c r="MKM5" s="75"/>
      <c r="MLA5" s="75"/>
      <c r="MLO5" s="75"/>
      <c r="MMC5" s="75"/>
      <c r="MMQ5" s="75"/>
      <c r="MNE5" s="75"/>
      <c r="MNS5" s="75"/>
      <c r="MOG5" s="75"/>
      <c r="MOU5" s="75"/>
      <c r="MPI5" s="75"/>
      <c r="MPW5" s="75"/>
      <c r="MQK5" s="75"/>
      <c r="MQY5" s="75"/>
      <c r="MRM5" s="75"/>
      <c r="MSA5" s="75"/>
      <c r="MSO5" s="75"/>
      <c r="MTC5" s="75"/>
      <c r="MTQ5" s="75"/>
      <c r="MUE5" s="75"/>
      <c r="MUS5" s="75"/>
      <c r="MVG5" s="75"/>
      <c r="MVU5" s="75"/>
      <c r="MWI5" s="75"/>
      <c r="MWW5" s="75"/>
      <c r="MXK5" s="75"/>
      <c r="MXY5" s="75"/>
      <c r="MYM5" s="75"/>
      <c r="MZA5" s="75"/>
      <c r="MZO5" s="75"/>
      <c r="NAC5" s="75"/>
      <c r="NAQ5" s="75"/>
      <c r="NBE5" s="75"/>
      <c r="NBS5" s="75"/>
      <c r="NCG5" s="75"/>
      <c r="NCU5" s="75"/>
      <c r="NDI5" s="75"/>
      <c r="NDW5" s="75"/>
      <c r="NEK5" s="75"/>
      <c r="NEY5" s="75"/>
      <c r="NFM5" s="75"/>
      <c r="NGA5" s="75"/>
      <c r="NGO5" s="75"/>
      <c r="NHC5" s="75"/>
      <c r="NHQ5" s="75"/>
      <c r="NIE5" s="75"/>
      <c r="NIS5" s="75"/>
      <c r="NJG5" s="75"/>
      <c r="NJU5" s="75"/>
      <c r="NKI5" s="75"/>
      <c r="NKW5" s="75"/>
      <c r="NLK5" s="75"/>
      <c r="NLY5" s="75"/>
      <c r="NMM5" s="75"/>
      <c r="NNA5" s="75"/>
      <c r="NNO5" s="75"/>
      <c r="NOC5" s="75"/>
      <c r="NOQ5" s="75"/>
      <c r="NPE5" s="75"/>
      <c r="NPS5" s="75"/>
      <c r="NQG5" s="75"/>
      <c r="NQU5" s="75"/>
      <c r="NRI5" s="75"/>
      <c r="NRW5" s="75"/>
      <c r="NSK5" s="75"/>
      <c r="NSY5" s="75"/>
      <c r="NTM5" s="75"/>
      <c r="NUA5" s="75"/>
      <c r="NUO5" s="75"/>
      <c r="NVC5" s="75"/>
      <c r="NVQ5" s="75"/>
      <c r="NWE5" s="75"/>
      <c r="NWS5" s="75"/>
      <c r="NXG5" s="75"/>
      <c r="NXU5" s="75"/>
      <c r="NYI5" s="75"/>
      <c r="NYW5" s="75"/>
      <c r="NZK5" s="75"/>
      <c r="NZY5" s="75"/>
      <c r="OAM5" s="75"/>
      <c r="OBA5" s="75"/>
      <c r="OBO5" s="75"/>
      <c r="OCC5" s="75"/>
      <c r="OCQ5" s="75"/>
      <c r="ODE5" s="75"/>
      <c r="ODS5" s="75"/>
      <c r="OEG5" s="75"/>
      <c r="OEU5" s="75"/>
      <c r="OFI5" s="75"/>
      <c r="OFW5" s="75"/>
      <c r="OGK5" s="75"/>
      <c r="OGY5" s="75"/>
      <c r="OHM5" s="75"/>
      <c r="OIA5" s="75"/>
      <c r="OIO5" s="75"/>
      <c r="OJC5" s="75"/>
      <c r="OJQ5" s="75"/>
      <c r="OKE5" s="75"/>
      <c r="OKS5" s="75"/>
      <c r="OLG5" s="75"/>
      <c r="OLU5" s="75"/>
      <c r="OMI5" s="75"/>
      <c r="OMW5" s="75"/>
      <c r="ONK5" s="75"/>
      <c r="ONY5" s="75"/>
      <c r="OOM5" s="75"/>
      <c r="OPA5" s="75"/>
      <c r="OPO5" s="75"/>
      <c r="OQC5" s="75"/>
      <c r="OQQ5" s="75"/>
      <c r="ORE5" s="75"/>
      <c r="ORS5" s="75"/>
      <c r="OSG5" s="75"/>
      <c r="OSU5" s="75"/>
      <c r="OTI5" s="75"/>
      <c r="OTW5" s="75"/>
      <c r="OUK5" s="75"/>
      <c r="OUY5" s="75"/>
      <c r="OVM5" s="75"/>
      <c r="OWA5" s="75"/>
      <c r="OWO5" s="75"/>
      <c r="OXC5" s="75"/>
      <c r="OXQ5" s="75"/>
      <c r="OYE5" s="75"/>
      <c r="OYS5" s="75"/>
      <c r="OZG5" s="75"/>
      <c r="OZU5" s="75"/>
      <c r="PAI5" s="75"/>
      <c r="PAW5" s="75"/>
      <c r="PBK5" s="75"/>
      <c r="PBY5" s="75"/>
      <c r="PCM5" s="75"/>
      <c r="PDA5" s="75"/>
      <c r="PDO5" s="75"/>
      <c r="PEC5" s="75"/>
      <c r="PEQ5" s="75"/>
      <c r="PFE5" s="75"/>
      <c r="PFS5" s="75"/>
      <c r="PGG5" s="75"/>
      <c r="PGU5" s="75"/>
      <c r="PHI5" s="75"/>
      <c r="PHW5" s="75"/>
      <c r="PIK5" s="75"/>
      <c r="PIY5" s="75"/>
      <c r="PJM5" s="75"/>
      <c r="PKA5" s="75"/>
      <c r="PKO5" s="75"/>
      <c r="PLC5" s="75"/>
      <c r="PLQ5" s="75"/>
      <c r="PME5" s="75"/>
      <c r="PMS5" s="75"/>
      <c r="PNG5" s="75"/>
      <c r="PNU5" s="75"/>
      <c r="POI5" s="75"/>
      <c r="POW5" s="75"/>
      <c r="PPK5" s="75"/>
      <c r="PPY5" s="75"/>
      <c r="PQM5" s="75"/>
      <c r="PRA5" s="75"/>
      <c r="PRO5" s="75"/>
      <c r="PSC5" s="75"/>
      <c r="PSQ5" s="75"/>
      <c r="PTE5" s="75"/>
      <c r="PTS5" s="75"/>
      <c r="PUG5" s="75"/>
      <c r="PUU5" s="75"/>
      <c r="PVI5" s="75"/>
      <c r="PVW5" s="75"/>
      <c r="PWK5" s="75"/>
      <c r="PWY5" s="75"/>
      <c r="PXM5" s="75"/>
      <c r="PYA5" s="75"/>
      <c r="PYO5" s="75"/>
      <c r="PZC5" s="75"/>
      <c r="PZQ5" s="75"/>
      <c r="QAE5" s="75"/>
      <c r="QAS5" s="75"/>
      <c r="QBG5" s="75"/>
      <c r="QBU5" s="75"/>
      <c r="QCI5" s="75"/>
      <c r="QCW5" s="75"/>
      <c r="QDK5" s="75"/>
      <c r="QDY5" s="75"/>
      <c r="QEM5" s="75"/>
      <c r="QFA5" s="75"/>
      <c r="QFO5" s="75"/>
      <c r="QGC5" s="75"/>
      <c r="QGQ5" s="75"/>
      <c r="QHE5" s="75"/>
      <c r="QHS5" s="75"/>
      <c r="QIG5" s="75"/>
      <c r="QIU5" s="75"/>
      <c r="QJI5" s="75"/>
      <c r="QJW5" s="75"/>
      <c r="QKK5" s="75"/>
      <c r="QKY5" s="75"/>
      <c r="QLM5" s="75"/>
      <c r="QMA5" s="75"/>
      <c r="QMO5" s="75"/>
      <c r="QNC5" s="75"/>
      <c r="QNQ5" s="75"/>
      <c r="QOE5" s="75"/>
      <c r="QOS5" s="75"/>
      <c r="QPG5" s="75"/>
      <c r="QPU5" s="75"/>
      <c r="QQI5" s="75"/>
      <c r="QQW5" s="75"/>
      <c r="QRK5" s="75"/>
      <c r="QRY5" s="75"/>
      <c r="QSM5" s="75"/>
      <c r="QTA5" s="75"/>
      <c r="QTO5" s="75"/>
      <c r="QUC5" s="75"/>
      <c r="QUQ5" s="75"/>
      <c r="QVE5" s="75"/>
      <c r="QVS5" s="75"/>
      <c r="QWG5" s="75"/>
      <c r="QWU5" s="75"/>
      <c r="QXI5" s="75"/>
      <c r="QXW5" s="75"/>
      <c r="QYK5" s="75"/>
      <c r="QYY5" s="75"/>
      <c r="QZM5" s="75"/>
      <c r="RAA5" s="75"/>
      <c r="RAO5" s="75"/>
      <c r="RBC5" s="75"/>
      <c r="RBQ5" s="75"/>
      <c r="RCE5" s="75"/>
      <c r="RCS5" s="75"/>
      <c r="RDG5" s="75"/>
      <c r="RDU5" s="75"/>
      <c r="REI5" s="75"/>
      <c r="REW5" s="75"/>
      <c r="RFK5" s="75"/>
      <c r="RFY5" s="75"/>
      <c r="RGM5" s="75"/>
      <c r="RHA5" s="75"/>
      <c r="RHO5" s="75"/>
      <c r="RIC5" s="75"/>
      <c r="RIQ5" s="75"/>
      <c r="RJE5" s="75"/>
      <c r="RJS5" s="75"/>
      <c r="RKG5" s="75"/>
      <c r="RKU5" s="75"/>
      <c r="RLI5" s="75"/>
      <c r="RLW5" s="75"/>
      <c r="RMK5" s="75"/>
      <c r="RMY5" s="75"/>
      <c r="RNM5" s="75"/>
      <c r="ROA5" s="75"/>
      <c r="ROO5" s="75"/>
      <c r="RPC5" s="75"/>
      <c r="RPQ5" s="75"/>
      <c r="RQE5" s="75"/>
      <c r="RQS5" s="75"/>
      <c r="RRG5" s="75"/>
      <c r="RRU5" s="75"/>
      <c r="RSI5" s="75"/>
      <c r="RSW5" s="75"/>
      <c r="RTK5" s="75"/>
      <c r="RTY5" s="75"/>
      <c r="RUM5" s="75"/>
      <c r="RVA5" s="75"/>
      <c r="RVO5" s="75"/>
      <c r="RWC5" s="75"/>
      <c r="RWQ5" s="75"/>
      <c r="RXE5" s="75"/>
      <c r="RXS5" s="75"/>
      <c r="RYG5" s="75"/>
      <c r="RYU5" s="75"/>
      <c r="RZI5" s="75"/>
      <c r="RZW5" s="75"/>
      <c r="SAK5" s="75"/>
      <c r="SAY5" s="75"/>
      <c r="SBM5" s="75"/>
      <c r="SCA5" s="75"/>
      <c r="SCO5" s="75"/>
      <c r="SDC5" s="75"/>
      <c r="SDQ5" s="75"/>
      <c r="SEE5" s="75"/>
      <c r="SES5" s="75"/>
      <c r="SFG5" s="75"/>
      <c r="SFU5" s="75"/>
      <c r="SGI5" s="75"/>
      <c r="SGW5" s="75"/>
      <c r="SHK5" s="75"/>
      <c r="SHY5" s="75"/>
      <c r="SIM5" s="75"/>
      <c r="SJA5" s="75"/>
      <c r="SJO5" s="75"/>
      <c r="SKC5" s="75"/>
      <c r="SKQ5" s="75"/>
      <c r="SLE5" s="75"/>
      <c r="SLS5" s="75"/>
      <c r="SMG5" s="75"/>
      <c r="SMU5" s="75"/>
      <c r="SNI5" s="75"/>
      <c r="SNW5" s="75"/>
      <c r="SOK5" s="75"/>
      <c r="SOY5" s="75"/>
      <c r="SPM5" s="75"/>
      <c r="SQA5" s="75"/>
      <c r="SQO5" s="75"/>
      <c r="SRC5" s="75"/>
      <c r="SRQ5" s="75"/>
      <c r="SSE5" s="75"/>
      <c r="SSS5" s="75"/>
      <c r="STG5" s="75"/>
      <c r="STU5" s="75"/>
      <c r="SUI5" s="75"/>
      <c r="SUW5" s="75"/>
      <c r="SVK5" s="75"/>
      <c r="SVY5" s="75"/>
      <c r="SWM5" s="75"/>
      <c r="SXA5" s="75"/>
      <c r="SXO5" s="75"/>
      <c r="SYC5" s="75"/>
      <c r="SYQ5" s="75"/>
      <c r="SZE5" s="75"/>
      <c r="SZS5" s="75"/>
      <c r="TAG5" s="75"/>
      <c r="TAU5" s="75"/>
      <c r="TBI5" s="75"/>
      <c r="TBW5" s="75"/>
      <c r="TCK5" s="75"/>
      <c r="TCY5" s="75"/>
      <c r="TDM5" s="75"/>
      <c r="TEA5" s="75"/>
      <c r="TEO5" s="75"/>
      <c r="TFC5" s="75"/>
      <c r="TFQ5" s="75"/>
      <c r="TGE5" s="75"/>
      <c r="TGS5" s="75"/>
      <c r="THG5" s="75"/>
      <c r="THU5" s="75"/>
      <c r="TII5" s="75"/>
      <c r="TIW5" s="75"/>
      <c r="TJK5" s="75"/>
      <c r="TJY5" s="75"/>
      <c r="TKM5" s="75"/>
      <c r="TLA5" s="75"/>
      <c r="TLO5" s="75"/>
      <c r="TMC5" s="75"/>
      <c r="TMQ5" s="75"/>
      <c r="TNE5" s="75"/>
      <c r="TNS5" s="75"/>
      <c r="TOG5" s="75"/>
      <c r="TOU5" s="75"/>
      <c r="TPI5" s="75"/>
      <c r="TPW5" s="75"/>
      <c r="TQK5" s="75"/>
      <c r="TQY5" s="75"/>
      <c r="TRM5" s="75"/>
      <c r="TSA5" s="75"/>
      <c r="TSO5" s="75"/>
      <c r="TTC5" s="75"/>
      <c r="TTQ5" s="75"/>
      <c r="TUE5" s="75"/>
      <c r="TUS5" s="75"/>
      <c r="TVG5" s="75"/>
      <c r="TVU5" s="75"/>
      <c r="TWI5" s="75"/>
      <c r="TWW5" s="75"/>
      <c r="TXK5" s="75"/>
      <c r="TXY5" s="75"/>
      <c r="TYM5" s="75"/>
      <c r="TZA5" s="75"/>
      <c r="TZO5" s="75"/>
      <c r="UAC5" s="75"/>
      <c r="UAQ5" s="75"/>
      <c r="UBE5" s="75"/>
      <c r="UBS5" s="75"/>
      <c r="UCG5" s="75"/>
      <c r="UCU5" s="75"/>
      <c r="UDI5" s="75"/>
      <c r="UDW5" s="75"/>
      <c r="UEK5" s="75"/>
      <c r="UEY5" s="75"/>
      <c r="UFM5" s="75"/>
      <c r="UGA5" s="75"/>
      <c r="UGO5" s="75"/>
      <c r="UHC5" s="75"/>
      <c r="UHQ5" s="75"/>
      <c r="UIE5" s="75"/>
      <c r="UIS5" s="75"/>
      <c r="UJG5" s="75"/>
      <c r="UJU5" s="75"/>
      <c r="UKI5" s="75"/>
      <c r="UKW5" s="75"/>
      <c r="ULK5" s="75"/>
      <c r="ULY5" s="75"/>
      <c r="UMM5" s="75"/>
      <c r="UNA5" s="75"/>
      <c r="UNO5" s="75"/>
      <c r="UOC5" s="75"/>
      <c r="UOQ5" s="75"/>
      <c r="UPE5" s="75"/>
      <c r="UPS5" s="75"/>
      <c r="UQG5" s="75"/>
      <c r="UQU5" s="75"/>
      <c r="URI5" s="75"/>
      <c r="URW5" s="75"/>
      <c r="USK5" s="75"/>
      <c r="USY5" s="75"/>
      <c r="UTM5" s="75"/>
      <c r="UUA5" s="75"/>
      <c r="UUO5" s="75"/>
      <c r="UVC5" s="75"/>
      <c r="UVQ5" s="75"/>
      <c r="UWE5" s="75"/>
      <c r="UWS5" s="75"/>
      <c r="UXG5" s="75"/>
      <c r="UXU5" s="75"/>
      <c r="UYI5" s="75"/>
      <c r="UYW5" s="75"/>
      <c r="UZK5" s="75"/>
      <c r="UZY5" s="75"/>
      <c r="VAM5" s="75"/>
      <c r="VBA5" s="75"/>
      <c r="VBO5" s="75"/>
      <c r="VCC5" s="75"/>
      <c r="VCQ5" s="75"/>
      <c r="VDE5" s="75"/>
      <c r="VDS5" s="75"/>
      <c r="VEG5" s="75"/>
      <c r="VEU5" s="75"/>
      <c r="VFI5" s="75"/>
      <c r="VFW5" s="75"/>
      <c r="VGK5" s="75"/>
      <c r="VGY5" s="75"/>
      <c r="VHM5" s="75"/>
      <c r="VIA5" s="75"/>
      <c r="VIO5" s="75"/>
      <c r="VJC5" s="75"/>
      <c r="VJQ5" s="75"/>
      <c r="VKE5" s="75"/>
      <c r="VKS5" s="75"/>
      <c r="VLG5" s="75"/>
      <c r="VLU5" s="75"/>
      <c r="VMI5" s="75"/>
      <c r="VMW5" s="75"/>
      <c r="VNK5" s="75"/>
      <c r="VNY5" s="75"/>
      <c r="VOM5" s="75"/>
      <c r="VPA5" s="75"/>
      <c r="VPO5" s="75"/>
      <c r="VQC5" s="75"/>
      <c r="VQQ5" s="75"/>
      <c r="VRE5" s="75"/>
      <c r="VRS5" s="75"/>
      <c r="VSG5" s="75"/>
      <c r="VSU5" s="75"/>
      <c r="VTI5" s="75"/>
      <c r="VTW5" s="75"/>
      <c r="VUK5" s="75"/>
      <c r="VUY5" s="75"/>
      <c r="VVM5" s="75"/>
      <c r="VWA5" s="75"/>
      <c r="VWO5" s="75"/>
      <c r="VXC5" s="75"/>
      <c r="VXQ5" s="75"/>
      <c r="VYE5" s="75"/>
      <c r="VYS5" s="75"/>
      <c r="VZG5" s="75"/>
      <c r="VZU5" s="75"/>
      <c r="WAI5" s="75"/>
      <c r="WAW5" s="75"/>
      <c r="WBK5" s="75"/>
      <c r="WBY5" s="75"/>
      <c r="WCM5" s="75"/>
      <c r="WDA5" s="75"/>
      <c r="WDO5" s="75"/>
      <c r="WEC5" s="75"/>
      <c r="WEQ5" s="75"/>
      <c r="WFE5" s="75"/>
      <c r="WFS5" s="75"/>
      <c r="WGG5" s="75"/>
      <c r="WGU5" s="75"/>
      <c r="WHI5" s="75"/>
      <c r="WHW5" s="75"/>
      <c r="WIK5" s="75"/>
      <c r="WIY5" s="75"/>
      <c r="WJM5" s="75"/>
      <c r="WKA5" s="75"/>
      <c r="WKO5" s="75"/>
      <c r="WLC5" s="75"/>
      <c r="WLQ5" s="75"/>
      <c r="WME5" s="75"/>
      <c r="WMS5" s="75"/>
      <c r="WNG5" s="75"/>
      <c r="WNU5" s="75"/>
      <c r="WOI5" s="75"/>
      <c r="WOW5" s="75"/>
      <c r="WPK5" s="75"/>
      <c r="WPY5" s="75"/>
      <c r="WQM5" s="75"/>
      <c r="WRA5" s="75"/>
      <c r="WRO5" s="75"/>
      <c r="WSC5" s="75"/>
      <c r="WSQ5" s="75"/>
      <c r="WTE5" s="75"/>
      <c r="WTS5" s="75"/>
      <c r="WUG5" s="75"/>
      <c r="WUU5" s="75"/>
      <c r="WVI5" s="75"/>
      <c r="WVW5" s="75"/>
      <c r="WWK5" s="75"/>
      <c r="WWY5" s="75"/>
      <c r="WXM5" s="75"/>
      <c r="WYA5" s="75"/>
      <c r="WYO5" s="75"/>
      <c r="WZC5" s="75"/>
      <c r="WZQ5" s="75"/>
      <c r="XAE5" s="75"/>
      <c r="XAS5" s="75"/>
      <c r="XBG5" s="75"/>
      <c r="XBU5" s="75"/>
      <c r="XCI5" s="75"/>
      <c r="XCW5" s="75"/>
      <c r="XDK5" s="75"/>
      <c r="XDY5" s="75"/>
      <c r="XEM5" s="75"/>
      <c r="XFA5" s="75"/>
    </row>
    <row r="6" spans="1:1023 1037:2045 2059:3067 3081:4089 4103:5111 5125:6133 6147:7155 7169:8191 8205:9213 9227:10235 10249:11257 11271:12279 12293:13301 13315:14323 14337:15359 15373:16381" s="74" customFormat="1" x14ac:dyDescent="0.2">
      <c r="A6" s="178" t="s">
        <v>50</v>
      </c>
      <c r="B6" s="44" t="e">
        <f>B23+B41</f>
        <v>#REF!</v>
      </c>
      <c r="C6" s="44" t="e">
        <f t="shared" si="0"/>
        <v>#REF!</v>
      </c>
      <c r="D6" s="44" t="e">
        <f t="shared" si="0"/>
        <v>#REF!</v>
      </c>
      <c r="E6" s="44" t="e">
        <f t="shared" si="0"/>
        <v>#REF!</v>
      </c>
      <c r="F6" s="44" t="e">
        <f t="shared" si="0"/>
        <v>#REF!</v>
      </c>
      <c r="G6" s="44" t="e">
        <f t="shared" si="0"/>
        <v>#REF!</v>
      </c>
      <c r="H6" s="44" t="e">
        <f t="shared" si="0"/>
        <v>#REF!</v>
      </c>
      <c r="I6" s="44" t="e">
        <f t="shared" si="0"/>
        <v>#REF!</v>
      </c>
      <c r="J6" s="44" t="e">
        <f t="shared" si="0"/>
        <v>#REF!</v>
      </c>
      <c r="K6" s="44" t="e">
        <f t="shared" si="0"/>
        <v>#REF!</v>
      </c>
      <c r="L6" s="44" t="e">
        <f t="shared" si="0"/>
        <v>#REF!</v>
      </c>
      <c r="M6" s="44" t="e">
        <f t="shared" si="0"/>
        <v>#REF!</v>
      </c>
      <c r="N6" s="44" t="e">
        <f t="shared" si="0"/>
        <v>#REF!</v>
      </c>
      <c r="O6" s="44" t="e">
        <f t="shared" si="0"/>
        <v>#REF!</v>
      </c>
      <c r="P6" s="44" t="e">
        <f t="shared" si="0"/>
        <v>#REF!</v>
      </c>
      <c r="Q6" s="44" t="e">
        <f t="shared" si="0"/>
        <v>#REF!</v>
      </c>
      <c r="R6" s="44" t="e">
        <f t="shared" si="0"/>
        <v>#REF!</v>
      </c>
      <c r="S6" s="44" t="e">
        <f t="shared" si="0"/>
        <v>#REF!</v>
      </c>
      <c r="T6" s="44" t="e">
        <f t="shared" si="0"/>
        <v>#REF!</v>
      </c>
      <c r="U6" s="44" t="e">
        <f t="shared" si="0"/>
        <v>#REF!</v>
      </c>
      <c r="V6" s="44" t="e">
        <f t="shared" si="0"/>
        <v>#REF!</v>
      </c>
      <c r="W6" s="44" t="e">
        <f t="shared" si="0"/>
        <v>#REF!</v>
      </c>
      <c r="X6" s="44" t="e">
        <f t="shared" si="0"/>
        <v>#REF!</v>
      </c>
      <c r="Y6" s="44" t="e">
        <f t="shared" si="0"/>
        <v>#REF!</v>
      </c>
      <c r="Z6" s="44">
        <f t="shared" si="0"/>
        <v>4124.9657270070202</v>
      </c>
      <c r="AA6" s="44">
        <f t="shared" si="0"/>
        <v>4069.1789548934003</v>
      </c>
      <c r="AB6" s="44">
        <f t="shared" si="0"/>
        <v>4355.0600593797544</v>
      </c>
      <c r="AC6" s="44">
        <f t="shared" si="0"/>
        <v>4370.4074985573379</v>
      </c>
      <c r="AD6" s="44">
        <f t="shared" si="0"/>
        <v>4520.042280018527</v>
      </c>
      <c r="AE6" s="44">
        <f t="shared" si="0"/>
        <v>4732.3509163176132</v>
      </c>
      <c r="AF6" s="170">
        <f t="shared" si="0"/>
        <v>4770.5562969603952</v>
      </c>
      <c r="AG6" s="170">
        <f t="shared" si="0"/>
        <v>4777.7264236868787</v>
      </c>
      <c r="AH6" s="170">
        <f t="shared" si="0"/>
        <v>4839.4539122264459</v>
      </c>
      <c r="AI6" s="170">
        <f t="shared" si="0"/>
        <v>4958.472302280531</v>
      </c>
      <c r="AJ6" s="170">
        <f t="shared" si="0"/>
        <v>5049.4344221644606</v>
      </c>
      <c r="AK6" s="170">
        <f t="shared" si="0"/>
        <v>5373.3046161203838</v>
      </c>
      <c r="AL6" s="170">
        <f t="shared" si="0"/>
        <v>5488.5458307455419</v>
      </c>
      <c r="AM6" s="170">
        <f t="shared" si="0"/>
        <v>5493.7104179570006</v>
      </c>
      <c r="AN6" s="170">
        <f t="shared" si="0"/>
        <v>5617.6979763552208</v>
      </c>
      <c r="AO6" s="170">
        <f t="shared" si="0"/>
        <v>5735.7153386120281</v>
      </c>
      <c r="AP6" s="170">
        <f t="shared" si="0"/>
        <v>5860.4967382882451</v>
      </c>
      <c r="AQ6" s="170">
        <f t="shared" si="0"/>
        <v>5991.8943241360175</v>
      </c>
      <c r="AR6" s="170">
        <f t="shared" si="0"/>
        <v>6114.4333838415387</v>
      </c>
      <c r="AS6" s="170">
        <f t="shared" si="0"/>
        <v>6231.3258775828426</v>
      </c>
      <c r="AT6" s="170">
        <f t="shared" si="0"/>
        <v>6353.8106743773651</v>
      </c>
      <c r="AU6" s="170">
        <f t="shared" si="0"/>
        <v>6423.9333813310768</v>
      </c>
      <c r="AV6" s="170">
        <f t="shared" si="0"/>
        <v>6581.9999539351647</v>
      </c>
      <c r="AW6" s="170">
        <f t="shared" si="0"/>
        <v>7044.2175352068543</v>
      </c>
      <c r="AX6" s="170">
        <f t="shared" si="0"/>
        <v>7189.2550832385614</v>
      </c>
      <c r="AY6" s="170">
        <f t="shared" si="0"/>
        <v>7494.9732595152336</v>
      </c>
      <c r="AZ6" s="170">
        <f t="shared" si="0"/>
        <v>7721.7444631566814</v>
      </c>
      <c r="BA6" s="170">
        <f t="shared" si="0"/>
        <v>7948.690061437007</v>
      </c>
      <c r="BB6" s="170">
        <f t="shared" si="0"/>
        <v>8277.3514874413322</v>
      </c>
      <c r="BC6" s="170">
        <f t="shared" si="0"/>
        <v>8605.7303998303578</v>
      </c>
      <c r="BD6" s="170">
        <f t="shared" si="0"/>
        <v>8825.5781059590172</v>
      </c>
      <c r="BE6" s="170">
        <f t="shared" si="0"/>
        <v>9029.7060056025566</v>
      </c>
      <c r="BS6" s="75"/>
      <c r="CG6" s="75"/>
      <c r="CU6" s="75"/>
      <c r="DI6" s="75"/>
      <c r="DW6" s="75"/>
      <c r="EK6" s="75"/>
      <c r="EY6" s="75"/>
      <c r="FM6" s="75"/>
      <c r="GA6" s="75"/>
      <c r="GO6" s="75"/>
      <c r="HC6" s="75"/>
      <c r="HQ6" s="75"/>
      <c r="IE6" s="75"/>
      <c r="IS6" s="75"/>
      <c r="JG6" s="75"/>
      <c r="JU6" s="75"/>
      <c r="KI6" s="75"/>
      <c r="KW6" s="75"/>
      <c r="LK6" s="75"/>
      <c r="LY6" s="75"/>
      <c r="MM6" s="75"/>
      <c r="NA6" s="75"/>
      <c r="NO6" s="75"/>
      <c r="OC6" s="75"/>
      <c r="OQ6" s="75"/>
      <c r="PE6" s="75"/>
      <c r="PS6" s="75"/>
      <c r="QG6" s="75"/>
      <c r="QU6" s="75"/>
      <c r="RI6" s="75"/>
      <c r="RW6" s="75"/>
      <c r="SK6" s="75"/>
      <c r="SY6" s="75"/>
      <c r="TM6" s="75"/>
      <c r="UA6" s="75"/>
      <c r="UO6" s="75"/>
      <c r="VC6" s="75"/>
      <c r="VQ6" s="75"/>
      <c r="WE6" s="75"/>
      <c r="WS6" s="75"/>
      <c r="XG6" s="75"/>
      <c r="XU6" s="75"/>
      <c r="YI6" s="75"/>
      <c r="YW6" s="75"/>
      <c r="ZK6" s="75"/>
      <c r="ZY6" s="75"/>
      <c r="AAM6" s="75"/>
      <c r="ABA6" s="75"/>
      <c r="ABO6" s="75"/>
      <c r="ACC6" s="75"/>
      <c r="ACQ6" s="75"/>
      <c r="ADE6" s="75"/>
      <c r="ADS6" s="75"/>
      <c r="AEG6" s="75"/>
      <c r="AEU6" s="75"/>
      <c r="AFI6" s="75"/>
      <c r="AFW6" s="75"/>
      <c r="AGK6" s="75"/>
      <c r="AGY6" s="75"/>
      <c r="AHM6" s="75"/>
      <c r="AIA6" s="75"/>
      <c r="AIO6" s="75"/>
      <c r="AJC6" s="75"/>
      <c r="AJQ6" s="75"/>
      <c r="AKE6" s="75"/>
      <c r="AKS6" s="75"/>
      <c r="ALG6" s="75"/>
      <c r="ALU6" s="75"/>
      <c r="AMI6" s="75"/>
      <c r="AMW6" s="75"/>
      <c r="ANK6" s="75"/>
      <c r="ANY6" s="75"/>
      <c r="AOM6" s="75"/>
      <c r="APA6" s="75"/>
      <c r="APO6" s="75"/>
      <c r="AQC6" s="75"/>
      <c r="AQQ6" s="75"/>
      <c r="ARE6" s="75"/>
      <c r="ARS6" s="75"/>
      <c r="ASG6" s="75"/>
      <c r="ASU6" s="75"/>
      <c r="ATI6" s="75"/>
      <c r="ATW6" s="75"/>
      <c r="AUK6" s="75"/>
      <c r="AUY6" s="75"/>
      <c r="AVM6" s="75"/>
      <c r="AWA6" s="75"/>
      <c r="AWO6" s="75"/>
      <c r="AXC6" s="75"/>
      <c r="AXQ6" s="75"/>
      <c r="AYE6" s="75"/>
      <c r="AYS6" s="75"/>
      <c r="AZG6" s="75"/>
      <c r="AZU6" s="75"/>
      <c r="BAI6" s="75"/>
      <c r="BAW6" s="75"/>
      <c r="BBK6" s="75"/>
      <c r="BBY6" s="75"/>
      <c r="BCM6" s="75"/>
      <c r="BDA6" s="75"/>
      <c r="BDO6" s="75"/>
      <c r="BEC6" s="75"/>
      <c r="BEQ6" s="75"/>
      <c r="BFE6" s="75"/>
      <c r="BFS6" s="75"/>
      <c r="BGG6" s="75"/>
      <c r="BGU6" s="75"/>
      <c r="BHI6" s="75"/>
      <c r="BHW6" s="75"/>
      <c r="BIK6" s="75"/>
      <c r="BIY6" s="75"/>
      <c r="BJM6" s="75"/>
      <c r="BKA6" s="75"/>
      <c r="BKO6" s="75"/>
      <c r="BLC6" s="75"/>
      <c r="BLQ6" s="75"/>
      <c r="BME6" s="75"/>
      <c r="BMS6" s="75"/>
      <c r="BNG6" s="75"/>
      <c r="BNU6" s="75"/>
      <c r="BOI6" s="75"/>
      <c r="BOW6" s="75"/>
      <c r="BPK6" s="75"/>
      <c r="BPY6" s="75"/>
      <c r="BQM6" s="75"/>
      <c r="BRA6" s="75"/>
      <c r="BRO6" s="75"/>
      <c r="BSC6" s="75"/>
      <c r="BSQ6" s="75"/>
      <c r="BTE6" s="75"/>
      <c r="BTS6" s="75"/>
      <c r="BUG6" s="75"/>
      <c r="BUU6" s="75"/>
      <c r="BVI6" s="75"/>
      <c r="BVW6" s="75"/>
      <c r="BWK6" s="75"/>
      <c r="BWY6" s="75"/>
      <c r="BXM6" s="75"/>
      <c r="BYA6" s="75"/>
      <c r="BYO6" s="75"/>
      <c r="BZC6" s="75"/>
      <c r="BZQ6" s="75"/>
      <c r="CAE6" s="75"/>
      <c r="CAS6" s="75"/>
      <c r="CBG6" s="75"/>
      <c r="CBU6" s="75"/>
      <c r="CCI6" s="75"/>
      <c r="CCW6" s="75"/>
      <c r="CDK6" s="75"/>
      <c r="CDY6" s="75"/>
      <c r="CEM6" s="75"/>
      <c r="CFA6" s="75"/>
      <c r="CFO6" s="75"/>
      <c r="CGC6" s="75"/>
      <c r="CGQ6" s="75"/>
      <c r="CHE6" s="75"/>
      <c r="CHS6" s="75"/>
      <c r="CIG6" s="75"/>
      <c r="CIU6" s="75"/>
      <c r="CJI6" s="75"/>
      <c r="CJW6" s="75"/>
      <c r="CKK6" s="75"/>
      <c r="CKY6" s="75"/>
      <c r="CLM6" s="75"/>
      <c r="CMA6" s="75"/>
      <c r="CMO6" s="75"/>
      <c r="CNC6" s="75"/>
      <c r="CNQ6" s="75"/>
      <c r="COE6" s="75"/>
      <c r="COS6" s="75"/>
      <c r="CPG6" s="75"/>
      <c r="CPU6" s="75"/>
      <c r="CQI6" s="75"/>
      <c r="CQW6" s="75"/>
      <c r="CRK6" s="75"/>
      <c r="CRY6" s="75"/>
      <c r="CSM6" s="75"/>
      <c r="CTA6" s="75"/>
      <c r="CTO6" s="75"/>
      <c r="CUC6" s="75"/>
      <c r="CUQ6" s="75"/>
      <c r="CVE6" s="75"/>
      <c r="CVS6" s="75"/>
      <c r="CWG6" s="75"/>
      <c r="CWU6" s="75"/>
      <c r="CXI6" s="75"/>
      <c r="CXW6" s="75"/>
      <c r="CYK6" s="75"/>
      <c r="CYY6" s="75"/>
      <c r="CZM6" s="75"/>
      <c r="DAA6" s="75"/>
      <c r="DAO6" s="75"/>
      <c r="DBC6" s="75"/>
      <c r="DBQ6" s="75"/>
      <c r="DCE6" s="75"/>
      <c r="DCS6" s="75"/>
      <c r="DDG6" s="75"/>
      <c r="DDU6" s="75"/>
      <c r="DEI6" s="75"/>
      <c r="DEW6" s="75"/>
      <c r="DFK6" s="75"/>
      <c r="DFY6" s="75"/>
      <c r="DGM6" s="75"/>
      <c r="DHA6" s="75"/>
      <c r="DHO6" s="75"/>
      <c r="DIC6" s="75"/>
      <c r="DIQ6" s="75"/>
      <c r="DJE6" s="75"/>
      <c r="DJS6" s="75"/>
      <c r="DKG6" s="75"/>
      <c r="DKU6" s="75"/>
      <c r="DLI6" s="75"/>
      <c r="DLW6" s="75"/>
      <c r="DMK6" s="75"/>
      <c r="DMY6" s="75"/>
      <c r="DNM6" s="75"/>
      <c r="DOA6" s="75"/>
      <c r="DOO6" s="75"/>
      <c r="DPC6" s="75"/>
      <c r="DPQ6" s="75"/>
      <c r="DQE6" s="75"/>
      <c r="DQS6" s="75"/>
      <c r="DRG6" s="75"/>
      <c r="DRU6" s="75"/>
      <c r="DSI6" s="75"/>
      <c r="DSW6" s="75"/>
      <c r="DTK6" s="75"/>
      <c r="DTY6" s="75"/>
      <c r="DUM6" s="75"/>
      <c r="DVA6" s="75"/>
      <c r="DVO6" s="75"/>
      <c r="DWC6" s="75"/>
      <c r="DWQ6" s="75"/>
      <c r="DXE6" s="75"/>
      <c r="DXS6" s="75"/>
      <c r="DYG6" s="75"/>
      <c r="DYU6" s="75"/>
      <c r="DZI6" s="75"/>
      <c r="DZW6" s="75"/>
      <c r="EAK6" s="75"/>
      <c r="EAY6" s="75"/>
      <c r="EBM6" s="75"/>
      <c r="ECA6" s="75"/>
      <c r="ECO6" s="75"/>
      <c r="EDC6" s="75"/>
      <c r="EDQ6" s="75"/>
      <c r="EEE6" s="75"/>
      <c r="EES6" s="75"/>
      <c r="EFG6" s="75"/>
      <c r="EFU6" s="75"/>
      <c r="EGI6" s="75"/>
      <c r="EGW6" s="75"/>
      <c r="EHK6" s="75"/>
      <c r="EHY6" s="75"/>
      <c r="EIM6" s="75"/>
      <c r="EJA6" s="75"/>
      <c r="EJO6" s="75"/>
      <c r="EKC6" s="75"/>
      <c r="EKQ6" s="75"/>
      <c r="ELE6" s="75"/>
      <c r="ELS6" s="75"/>
      <c r="EMG6" s="75"/>
      <c r="EMU6" s="75"/>
      <c r="ENI6" s="75"/>
      <c r="ENW6" s="75"/>
      <c r="EOK6" s="75"/>
      <c r="EOY6" s="75"/>
      <c r="EPM6" s="75"/>
      <c r="EQA6" s="75"/>
      <c r="EQO6" s="75"/>
      <c r="ERC6" s="75"/>
      <c r="ERQ6" s="75"/>
      <c r="ESE6" s="75"/>
      <c r="ESS6" s="75"/>
      <c r="ETG6" s="75"/>
      <c r="ETU6" s="75"/>
      <c r="EUI6" s="75"/>
      <c r="EUW6" s="75"/>
      <c r="EVK6" s="75"/>
      <c r="EVY6" s="75"/>
      <c r="EWM6" s="75"/>
      <c r="EXA6" s="75"/>
      <c r="EXO6" s="75"/>
      <c r="EYC6" s="75"/>
      <c r="EYQ6" s="75"/>
      <c r="EZE6" s="75"/>
      <c r="EZS6" s="75"/>
      <c r="FAG6" s="75"/>
      <c r="FAU6" s="75"/>
      <c r="FBI6" s="75"/>
      <c r="FBW6" s="75"/>
      <c r="FCK6" s="75"/>
      <c r="FCY6" s="75"/>
      <c r="FDM6" s="75"/>
      <c r="FEA6" s="75"/>
      <c r="FEO6" s="75"/>
      <c r="FFC6" s="75"/>
      <c r="FFQ6" s="75"/>
      <c r="FGE6" s="75"/>
      <c r="FGS6" s="75"/>
      <c r="FHG6" s="75"/>
      <c r="FHU6" s="75"/>
      <c r="FII6" s="75"/>
      <c r="FIW6" s="75"/>
      <c r="FJK6" s="75"/>
      <c r="FJY6" s="75"/>
      <c r="FKM6" s="75"/>
      <c r="FLA6" s="75"/>
      <c r="FLO6" s="75"/>
      <c r="FMC6" s="75"/>
      <c r="FMQ6" s="75"/>
      <c r="FNE6" s="75"/>
      <c r="FNS6" s="75"/>
      <c r="FOG6" s="75"/>
      <c r="FOU6" s="75"/>
      <c r="FPI6" s="75"/>
      <c r="FPW6" s="75"/>
      <c r="FQK6" s="75"/>
      <c r="FQY6" s="75"/>
      <c r="FRM6" s="75"/>
      <c r="FSA6" s="75"/>
      <c r="FSO6" s="75"/>
      <c r="FTC6" s="75"/>
      <c r="FTQ6" s="75"/>
      <c r="FUE6" s="75"/>
      <c r="FUS6" s="75"/>
      <c r="FVG6" s="75"/>
      <c r="FVU6" s="75"/>
      <c r="FWI6" s="75"/>
      <c r="FWW6" s="75"/>
      <c r="FXK6" s="75"/>
      <c r="FXY6" s="75"/>
      <c r="FYM6" s="75"/>
      <c r="FZA6" s="75"/>
      <c r="FZO6" s="75"/>
      <c r="GAC6" s="75"/>
      <c r="GAQ6" s="75"/>
      <c r="GBE6" s="75"/>
      <c r="GBS6" s="75"/>
      <c r="GCG6" s="75"/>
      <c r="GCU6" s="75"/>
      <c r="GDI6" s="75"/>
      <c r="GDW6" s="75"/>
      <c r="GEK6" s="75"/>
      <c r="GEY6" s="75"/>
      <c r="GFM6" s="75"/>
      <c r="GGA6" s="75"/>
      <c r="GGO6" s="75"/>
      <c r="GHC6" s="75"/>
      <c r="GHQ6" s="75"/>
      <c r="GIE6" s="75"/>
      <c r="GIS6" s="75"/>
      <c r="GJG6" s="75"/>
      <c r="GJU6" s="75"/>
      <c r="GKI6" s="75"/>
      <c r="GKW6" s="75"/>
      <c r="GLK6" s="75"/>
      <c r="GLY6" s="75"/>
      <c r="GMM6" s="75"/>
      <c r="GNA6" s="75"/>
      <c r="GNO6" s="75"/>
      <c r="GOC6" s="75"/>
      <c r="GOQ6" s="75"/>
      <c r="GPE6" s="75"/>
      <c r="GPS6" s="75"/>
      <c r="GQG6" s="75"/>
      <c r="GQU6" s="75"/>
      <c r="GRI6" s="75"/>
      <c r="GRW6" s="75"/>
      <c r="GSK6" s="75"/>
      <c r="GSY6" s="75"/>
      <c r="GTM6" s="75"/>
      <c r="GUA6" s="75"/>
      <c r="GUO6" s="75"/>
      <c r="GVC6" s="75"/>
      <c r="GVQ6" s="75"/>
      <c r="GWE6" s="75"/>
      <c r="GWS6" s="75"/>
      <c r="GXG6" s="75"/>
      <c r="GXU6" s="75"/>
      <c r="GYI6" s="75"/>
      <c r="GYW6" s="75"/>
      <c r="GZK6" s="75"/>
      <c r="GZY6" s="75"/>
      <c r="HAM6" s="75"/>
      <c r="HBA6" s="75"/>
      <c r="HBO6" s="75"/>
      <c r="HCC6" s="75"/>
      <c r="HCQ6" s="75"/>
      <c r="HDE6" s="75"/>
      <c r="HDS6" s="75"/>
      <c r="HEG6" s="75"/>
      <c r="HEU6" s="75"/>
      <c r="HFI6" s="75"/>
      <c r="HFW6" s="75"/>
      <c r="HGK6" s="75"/>
      <c r="HGY6" s="75"/>
      <c r="HHM6" s="75"/>
      <c r="HIA6" s="75"/>
      <c r="HIO6" s="75"/>
      <c r="HJC6" s="75"/>
      <c r="HJQ6" s="75"/>
      <c r="HKE6" s="75"/>
      <c r="HKS6" s="75"/>
      <c r="HLG6" s="75"/>
      <c r="HLU6" s="75"/>
      <c r="HMI6" s="75"/>
      <c r="HMW6" s="75"/>
      <c r="HNK6" s="75"/>
      <c r="HNY6" s="75"/>
      <c r="HOM6" s="75"/>
      <c r="HPA6" s="75"/>
      <c r="HPO6" s="75"/>
      <c r="HQC6" s="75"/>
      <c r="HQQ6" s="75"/>
      <c r="HRE6" s="75"/>
      <c r="HRS6" s="75"/>
      <c r="HSG6" s="75"/>
      <c r="HSU6" s="75"/>
      <c r="HTI6" s="75"/>
      <c r="HTW6" s="75"/>
      <c r="HUK6" s="75"/>
      <c r="HUY6" s="75"/>
      <c r="HVM6" s="75"/>
      <c r="HWA6" s="75"/>
      <c r="HWO6" s="75"/>
      <c r="HXC6" s="75"/>
      <c r="HXQ6" s="75"/>
      <c r="HYE6" s="75"/>
      <c r="HYS6" s="75"/>
      <c r="HZG6" s="75"/>
      <c r="HZU6" s="75"/>
      <c r="IAI6" s="75"/>
      <c r="IAW6" s="75"/>
      <c r="IBK6" s="75"/>
      <c r="IBY6" s="75"/>
      <c r="ICM6" s="75"/>
      <c r="IDA6" s="75"/>
      <c r="IDO6" s="75"/>
      <c r="IEC6" s="75"/>
      <c r="IEQ6" s="75"/>
      <c r="IFE6" s="75"/>
      <c r="IFS6" s="75"/>
      <c r="IGG6" s="75"/>
      <c r="IGU6" s="75"/>
      <c r="IHI6" s="75"/>
      <c r="IHW6" s="75"/>
      <c r="IIK6" s="75"/>
      <c r="IIY6" s="75"/>
      <c r="IJM6" s="75"/>
      <c r="IKA6" s="75"/>
      <c r="IKO6" s="75"/>
      <c r="ILC6" s="75"/>
      <c r="ILQ6" s="75"/>
      <c r="IME6" s="75"/>
      <c r="IMS6" s="75"/>
      <c r="ING6" s="75"/>
      <c r="INU6" s="75"/>
      <c r="IOI6" s="75"/>
      <c r="IOW6" s="75"/>
      <c r="IPK6" s="75"/>
      <c r="IPY6" s="75"/>
      <c r="IQM6" s="75"/>
      <c r="IRA6" s="75"/>
      <c r="IRO6" s="75"/>
      <c r="ISC6" s="75"/>
      <c r="ISQ6" s="75"/>
      <c r="ITE6" s="75"/>
      <c r="ITS6" s="75"/>
      <c r="IUG6" s="75"/>
      <c r="IUU6" s="75"/>
      <c r="IVI6" s="75"/>
      <c r="IVW6" s="75"/>
      <c r="IWK6" s="75"/>
      <c r="IWY6" s="75"/>
      <c r="IXM6" s="75"/>
      <c r="IYA6" s="75"/>
      <c r="IYO6" s="75"/>
      <c r="IZC6" s="75"/>
      <c r="IZQ6" s="75"/>
      <c r="JAE6" s="75"/>
      <c r="JAS6" s="75"/>
      <c r="JBG6" s="75"/>
      <c r="JBU6" s="75"/>
      <c r="JCI6" s="75"/>
      <c r="JCW6" s="75"/>
      <c r="JDK6" s="75"/>
      <c r="JDY6" s="75"/>
      <c r="JEM6" s="75"/>
      <c r="JFA6" s="75"/>
      <c r="JFO6" s="75"/>
      <c r="JGC6" s="75"/>
      <c r="JGQ6" s="75"/>
      <c r="JHE6" s="75"/>
      <c r="JHS6" s="75"/>
      <c r="JIG6" s="75"/>
      <c r="JIU6" s="75"/>
      <c r="JJI6" s="75"/>
      <c r="JJW6" s="75"/>
      <c r="JKK6" s="75"/>
      <c r="JKY6" s="75"/>
      <c r="JLM6" s="75"/>
      <c r="JMA6" s="75"/>
      <c r="JMO6" s="75"/>
      <c r="JNC6" s="75"/>
      <c r="JNQ6" s="75"/>
      <c r="JOE6" s="75"/>
      <c r="JOS6" s="75"/>
      <c r="JPG6" s="75"/>
      <c r="JPU6" s="75"/>
      <c r="JQI6" s="75"/>
      <c r="JQW6" s="75"/>
      <c r="JRK6" s="75"/>
      <c r="JRY6" s="75"/>
      <c r="JSM6" s="75"/>
      <c r="JTA6" s="75"/>
      <c r="JTO6" s="75"/>
      <c r="JUC6" s="75"/>
      <c r="JUQ6" s="75"/>
      <c r="JVE6" s="75"/>
      <c r="JVS6" s="75"/>
      <c r="JWG6" s="75"/>
      <c r="JWU6" s="75"/>
      <c r="JXI6" s="75"/>
      <c r="JXW6" s="75"/>
      <c r="JYK6" s="75"/>
      <c r="JYY6" s="75"/>
      <c r="JZM6" s="75"/>
      <c r="KAA6" s="75"/>
      <c r="KAO6" s="75"/>
      <c r="KBC6" s="75"/>
      <c r="KBQ6" s="75"/>
      <c r="KCE6" s="75"/>
      <c r="KCS6" s="75"/>
      <c r="KDG6" s="75"/>
      <c r="KDU6" s="75"/>
      <c r="KEI6" s="75"/>
      <c r="KEW6" s="75"/>
      <c r="KFK6" s="75"/>
      <c r="KFY6" s="75"/>
      <c r="KGM6" s="75"/>
      <c r="KHA6" s="75"/>
      <c r="KHO6" s="75"/>
      <c r="KIC6" s="75"/>
      <c r="KIQ6" s="75"/>
      <c r="KJE6" s="75"/>
      <c r="KJS6" s="75"/>
      <c r="KKG6" s="75"/>
      <c r="KKU6" s="75"/>
      <c r="KLI6" s="75"/>
      <c r="KLW6" s="75"/>
      <c r="KMK6" s="75"/>
      <c r="KMY6" s="75"/>
      <c r="KNM6" s="75"/>
      <c r="KOA6" s="75"/>
      <c r="KOO6" s="75"/>
      <c r="KPC6" s="75"/>
      <c r="KPQ6" s="75"/>
      <c r="KQE6" s="75"/>
      <c r="KQS6" s="75"/>
      <c r="KRG6" s="75"/>
      <c r="KRU6" s="75"/>
      <c r="KSI6" s="75"/>
      <c r="KSW6" s="75"/>
      <c r="KTK6" s="75"/>
      <c r="KTY6" s="75"/>
      <c r="KUM6" s="75"/>
      <c r="KVA6" s="75"/>
      <c r="KVO6" s="75"/>
      <c r="KWC6" s="75"/>
      <c r="KWQ6" s="75"/>
      <c r="KXE6" s="75"/>
      <c r="KXS6" s="75"/>
      <c r="KYG6" s="75"/>
      <c r="KYU6" s="75"/>
      <c r="KZI6" s="75"/>
      <c r="KZW6" s="75"/>
      <c r="LAK6" s="75"/>
      <c r="LAY6" s="75"/>
      <c r="LBM6" s="75"/>
      <c r="LCA6" s="75"/>
      <c r="LCO6" s="75"/>
      <c r="LDC6" s="75"/>
      <c r="LDQ6" s="75"/>
      <c r="LEE6" s="75"/>
      <c r="LES6" s="75"/>
      <c r="LFG6" s="75"/>
      <c r="LFU6" s="75"/>
      <c r="LGI6" s="75"/>
      <c r="LGW6" s="75"/>
      <c r="LHK6" s="75"/>
      <c r="LHY6" s="75"/>
      <c r="LIM6" s="75"/>
      <c r="LJA6" s="75"/>
      <c r="LJO6" s="75"/>
      <c r="LKC6" s="75"/>
      <c r="LKQ6" s="75"/>
      <c r="LLE6" s="75"/>
      <c r="LLS6" s="75"/>
      <c r="LMG6" s="75"/>
      <c r="LMU6" s="75"/>
      <c r="LNI6" s="75"/>
      <c r="LNW6" s="75"/>
      <c r="LOK6" s="75"/>
      <c r="LOY6" s="75"/>
      <c r="LPM6" s="75"/>
      <c r="LQA6" s="75"/>
      <c r="LQO6" s="75"/>
      <c r="LRC6" s="75"/>
      <c r="LRQ6" s="75"/>
      <c r="LSE6" s="75"/>
      <c r="LSS6" s="75"/>
      <c r="LTG6" s="75"/>
      <c r="LTU6" s="75"/>
      <c r="LUI6" s="75"/>
      <c r="LUW6" s="75"/>
      <c r="LVK6" s="75"/>
      <c r="LVY6" s="75"/>
      <c r="LWM6" s="75"/>
      <c r="LXA6" s="75"/>
      <c r="LXO6" s="75"/>
      <c r="LYC6" s="75"/>
      <c r="LYQ6" s="75"/>
      <c r="LZE6" s="75"/>
      <c r="LZS6" s="75"/>
      <c r="MAG6" s="75"/>
      <c r="MAU6" s="75"/>
      <c r="MBI6" s="75"/>
      <c r="MBW6" s="75"/>
      <c r="MCK6" s="75"/>
      <c r="MCY6" s="75"/>
      <c r="MDM6" s="75"/>
      <c r="MEA6" s="75"/>
      <c r="MEO6" s="75"/>
      <c r="MFC6" s="75"/>
      <c r="MFQ6" s="75"/>
      <c r="MGE6" s="75"/>
      <c r="MGS6" s="75"/>
      <c r="MHG6" s="75"/>
      <c r="MHU6" s="75"/>
      <c r="MII6" s="75"/>
      <c r="MIW6" s="75"/>
      <c r="MJK6" s="75"/>
      <c r="MJY6" s="75"/>
      <c r="MKM6" s="75"/>
      <c r="MLA6" s="75"/>
      <c r="MLO6" s="75"/>
      <c r="MMC6" s="75"/>
      <c r="MMQ6" s="75"/>
      <c r="MNE6" s="75"/>
      <c r="MNS6" s="75"/>
      <c r="MOG6" s="75"/>
      <c r="MOU6" s="75"/>
      <c r="MPI6" s="75"/>
      <c r="MPW6" s="75"/>
      <c r="MQK6" s="75"/>
      <c r="MQY6" s="75"/>
      <c r="MRM6" s="75"/>
      <c r="MSA6" s="75"/>
      <c r="MSO6" s="75"/>
      <c r="MTC6" s="75"/>
      <c r="MTQ6" s="75"/>
      <c r="MUE6" s="75"/>
      <c r="MUS6" s="75"/>
      <c r="MVG6" s="75"/>
      <c r="MVU6" s="75"/>
      <c r="MWI6" s="75"/>
      <c r="MWW6" s="75"/>
      <c r="MXK6" s="75"/>
      <c r="MXY6" s="75"/>
      <c r="MYM6" s="75"/>
      <c r="MZA6" s="75"/>
      <c r="MZO6" s="75"/>
      <c r="NAC6" s="75"/>
      <c r="NAQ6" s="75"/>
      <c r="NBE6" s="75"/>
      <c r="NBS6" s="75"/>
      <c r="NCG6" s="75"/>
      <c r="NCU6" s="75"/>
      <c r="NDI6" s="75"/>
      <c r="NDW6" s="75"/>
      <c r="NEK6" s="75"/>
      <c r="NEY6" s="75"/>
      <c r="NFM6" s="75"/>
      <c r="NGA6" s="75"/>
      <c r="NGO6" s="75"/>
      <c r="NHC6" s="75"/>
      <c r="NHQ6" s="75"/>
      <c r="NIE6" s="75"/>
      <c r="NIS6" s="75"/>
      <c r="NJG6" s="75"/>
      <c r="NJU6" s="75"/>
      <c r="NKI6" s="75"/>
      <c r="NKW6" s="75"/>
      <c r="NLK6" s="75"/>
      <c r="NLY6" s="75"/>
      <c r="NMM6" s="75"/>
      <c r="NNA6" s="75"/>
      <c r="NNO6" s="75"/>
      <c r="NOC6" s="75"/>
      <c r="NOQ6" s="75"/>
      <c r="NPE6" s="75"/>
      <c r="NPS6" s="75"/>
      <c r="NQG6" s="75"/>
      <c r="NQU6" s="75"/>
      <c r="NRI6" s="75"/>
      <c r="NRW6" s="75"/>
      <c r="NSK6" s="75"/>
      <c r="NSY6" s="75"/>
      <c r="NTM6" s="75"/>
      <c r="NUA6" s="75"/>
      <c r="NUO6" s="75"/>
      <c r="NVC6" s="75"/>
      <c r="NVQ6" s="75"/>
      <c r="NWE6" s="75"/>
      <c r="NWS6" s="75"/>
      <c r="NXG6" s="75"/>
      <c r="NXU6" s="75"/>
      <c r="NYI6" s="75"/>
      <c r="NYW6" s="75"/>
      <c r="NZK6" s="75"/>
      <c r="NZY6" s="75"/>
      <c r="OAM6" s="75"/>
      <c r="OBA6" s="75"/>
      <c r="OBO6" s="75"/>
      <c r="OCC6" s="75"/>
      <c r="OCQ6" s="75"/>
      <c r="ODE6" s="75"/>
      <c r="ODS6" s="75"/>
      <c r="OEG6" s="75"/>
      <c r="OEU6" s="75"/>
      <c r="OFI6" s="75"/>
      <c r="OFW6" s="75"/>
      <c r="OGK6" s="75"/>
      <c r="OGY6" s="75"/>
      <c r="OHM6" s="75"/>
      <c r="OIA6" s="75"/>
      <c r="OIO6" s="75"/>
      <c r="OJC6" s="75"/>
      <c r="OJQ6" s="75"/>
      <c r="OKE6" s="75"/>
      <c r="OKS6" s="75"/>
      <c r="OLG6" s="75"/>
      <c r="OLU6" s="75"/>
      <c r="OMI6" s="75"/>
      <c r="OMW6" s="75"/>
      <c r="ONK6" s="75"/>
      <c r="ONY6" s="75"/>
      <c r="OOM6" s="75"/>
      <c r="OPA6" s="75"/>
      <c r="OPO6" s="75"/>
      <c r="OQC6" s="75"/>
      <c r="OQQ6" s="75"/>
      <c r="ORE6" s="75"/>
      <c r="ORS6" s="75"/>
      <c r="OSG6" s="75"/>
      <c r="OSU6" s="75"/>
      <c r="OTI6" s="75"/>
      <c r="OTW6" s="75"/>
      <c r="OUK6" s="75"/>
      <c r="OUY6" s="75"/>
      <c r="OVM6" s="75"/>
      <c r="OWA6" s="75"/>
      <c r="OWO6" s="75"/>
      <c r="OXC6" s="75"/>
      <c r="OXQ6" s="75"/>
      <c r="OYE6" s="75"/>
      <c r="OYS6" s="75"/>
      <c r="OZG6" s="75"/>
      <c r="OZU6" s="75"/>
      <c r="PAI6" s="75"/>
      <c r="PAW6" s="75"/>
      <c r="PBK6" s="75"/>
      <c r="PBY6" s="75"/>
      <c r="PCM6" s="75"/>
      <c r="PDA6" s="75"/>
      <c r="PDO6" s="75"/>
      <c r="PEC6" s="75"/>
      <c r="PEQ6" s="75"/>
      <c r="PFE6" s="75"/>
      <c r="PFS6" s="75"/>
      <c r="PGG6" s="75"/>
      <c r="PGU6" s="75"/>
      <c r="PHI6" s="75"/>
      <c r="PHW6" s="75"/>
      <c r="PIK6" s="75"/>
      <c r="PIY6" s="75"/>
      <c r="PJM6" s="75"/>
      <c r="PKA6" s="75"/>
      <c r="PKO6" s="75"/>
      <c r="PLC6" s="75"/>
      <c r="PLQ6" s="75"/>
      <c r="PME6" s="75"/>
      <c r="PMS6" s="75"/>
      <c r="PNG6" s="75"/>
      <c r="PNU6" s="75"/>
      <c r="POI6" s="75"/>
      <c r="POW6" s="75"/>
      <c r="PPK6" s="75"/>
      <c r="PPY6" s="75"/>
      <c r="PQM6" s="75"/>
      <c r="PRA6" s="75"/>
      <c r="PRO6" s="75"/>
      <c r="PSC6" s="75"/>
      <c r="PSQ6" s="75"/>
      <c r="PTE6" s="75"/>
      <c r="PTS6" s="75"/>
      <c r="PUG6" s="75"/>
      <c r="PUU6" s="75"/>
      <c r="PVI6" s="75"/>
      <c r="PVW6" s="75"/>
      <c r="PWK6" s="75"/>
      <c r="PWY6" s="75"/>
      <c r="PXM6" s="75"/>
      <c r="PYA6" s="75"/>
      <c r="PYO6" s="75"/>
      <c r="PZC6" s="75"/>
      <c r="PZQ6" s="75"/>
      <c r="QAE6" s="75"/>
      <c r="QAS6" s="75"/>
      <c r="QBG6" s="75"/>
      <c r="QBU6" s="75"/>
      <c r="QCI6" s="75"/>
      <c r="QCW6" s="75"/>
      <c r="QDK6" s="75"/>
      <c r="QDY6" s="75"/>
      <c r="QEM6" s="75"/>
      <c r="QFA6" s="75"/>
      <c r="QFO6" s="75"/>
      <c r="QGC6" s="75"/>
      <c r="QGQ6" s="75"/>
      <c r="QHE6" s="75"/>
      <c r="QHS6" s="75"/>
      <c r="QIG6" s="75"/>
      <c r="QIU6" s="75"/>
      <c r="QJI6" s="75"/>
      <c r="QJW6" s="75"/>
      <c r="QKK6" s="75"/>
      <c r="QKY6" s="75"/>
      <c r="QLM6" s="75"/>
      <c r="QMA6" s="75"/>
      <c r="QMO6" s="75"/>
      <c r="QNC6" s="75"/>
      <c r="QNQ6" s="75"/>
      <c r="QOE6" s="75"/>
      <c r="QOS6" s="75"/>
      <c r="QPG6" s="75"/>
      <c r="QPU6" s="75"/>
      <c r="QQI6" s="75"/>
      <c r="QQW6" s="75"/>
      <c r="QRK6" s="75"/>
      <c r="QRY6" s="75"/>
      <c r="QSM6" s="75"/>
      <c r="QTA6" s="75"/>
      <c r="QTO6" s="75"/>
      <c r="QUC6" s="75"/>
      <c r="QUQ6" s="75"/>
      <c r="QVE6" s="75"/>
      <c r="QVS6" s="75"/>
      <c r="QWG6" s="75"/>
      <c r="QWU6" s="75"/>
      <c r="QXI6" s="75"/>
      <c r="QXW6" s="75"/>
      <c r="QYK6" s="75"/>
      <c r="QYY6" s="75"/>
      <c r="QZM6" s="75"/>
      <c r="RAA6" s="75"/>
      <c r="RAO6" s="75"/>
      <c r="RBC6" s="75"/>
      <c r="RBQ6" s="75"/>
      <c r="RCE6" s="75"/>
      <c r="RCS6" s="75"/>
      <c r="RDG6" s="75"/>
      <c r="RDU6" s="75"/>
      <c r="REI6" s="75"/>
      <c r="REW6" s="75"/>
      <c r="RFK6" s="75"/>
      <c r="RFY6" s="75"/>
      <c r="RGM6" s="75"/>
      <c r="RHA6" s="75"/>
      <c r="RHO6" s="75"/>
      <c r="RIC6" s="75"/>
      <c r="RIQ6" s="75"/>
      <c r="RJE6" s="75"/>
      <c r="RJS6" s="75"/>
      <c r="RKG6" s="75"/>
      <c r="RKU6" s="75"/>
      <c r="RLI6" s="75"/>
      <c r="RLW6" s="75"/>
      <c r="RMK6" s="75"/>
      <c r="RMY6" s="75"/>
      <c r="RNM6" s="75"/>
      <c r="ROA6" s="75"/>
      <c r="ROO6" s="75"/>
      <c r="RPC6" s="75"/>
      <c r="RPQ6" s="75"/>
      <c r="RQE6" s="75"/>
      <c r="RQS6" s="75"/>
      <c r="RRG6" s="75"/>
      <c r="RRU6" s="75"/>
      <c r="RSI6" s="75"/>
      <c r="RSW6" s="75"/>
      <c r="RTK6" s="75"/>
      <c r="RTY6" s="75"/>
      <c r="RUM6" s="75"/>
      <c r="RVA6" s="75"/>
      <c r="RVO6" s="75"/>
      <c r="RWC6" s="75"/>
      <c r="RWQ6" s="75"/>
      <c r="RXE6" s="75"/>
      <c r="RXS6" s="75"/>
      <c r="RYG6" s="75"/>
      <c r="RYU6" s="75"/>
      <c r="RZI6" s="75"/>
      <c r="RZW6" s="75"/>
      <c r="SAK6" s="75"/>
      <c r="SAY6" s="75"/>
      <c r="SBM6" s="75"/>
      <c r="SCA6" s="75"/>
      <c r="SCO6" s="75"/>
      <c r="SDC6" s="75"/>
      <c r="SDQ6" s="75"/>
      <c r="SEE6" s="75"/>
      <c r="SES6" s="75"/>
      <c r="SFG6" s="75"/>
      <c r="SFU6" s="75"/>
      <c r="SGI6" s="75"/>
      <c r="SGW6" s="75"/>
      <c r="SHK6" s="75"/>
      <c r="SHY6" s="75"/>
      <c r="SIM6" s="75"/>
      <c r="SJA6" s="75"/>
      <c r="SJO6" s="75"/>
      <c r="SKC6" s="75"/>
      <c r="SKQ6" s="75"/>
      <c r="SLE6" s="75"/>
      <c r="SLS6" s="75"/>
      <c r="SMG6" s="75"/>
      <c r="SMU6" s="75"/>
      <c r="SNI6" s="75"/>
      <c r="SNW6" s="75"/>
      <c r="SOK6" s="75"/>
      <c r="SOY6" s="75"/>
      <c r="SPM6" s="75"/>
      <c r="SQA6" s="75"/>
      <c r="SQO6" s="75"/>
      <c r="SRC6" s="75"/>
      <c r="SRQ6" s="75"/>
      <c r="SSE6" s="75"/>
      <c r="SSS6" s="75"/>
      <c r="STG6" s="75"/>
      <c r="STU6" s="75"/>
      <c r="SUI6" s="75"/>
      <c r="SUW6" s="75"/>
      <c r="SVK6" s="75"/>
      <c r="SVY6" s="75"/>
      <c r="SWM6" s="75"/>
      <c r="SXA6" s="75"/>
      <c r="SXO6" s="75"/>
      <c r="SYC6" s="75"/>
      <c r="SYQ6" s="75"/>
      <c r="SZE6" s="75"/>
      <c r="SZS6" s="75"/>
      <c r="TAG6" s="75"/>
      <c r="TAU6" s="75"/>
      <c r="TBI6" s="75"/>
      <c r="TBW6" s="75"/>
      <c r="TCK6" s="75"/>
      <c r="TCY6" s="75"/>
      <c r="TDM6" s="75"/>
      <c r="TEA6" s="75"/>
      <c r="TEO6" s="75"/>
      <c r="TFC6" s="75"/>
      <c r="TFQ6" s="75"/>
      <c r="TGE6" s="75"/>
      <c r="TGS6" s="75"/>
      <c r="THG6" s="75"/>
      <c r="THU6" s="75"/>
      <c r="TII6" s="75"/>
      <c r="TIW6" s="75"/>
      <c r="TJK6" s="75"/>
      <c r="TJY6" s="75"/>
      <c r="TKM6" s="75"/>
      <c r="TLA6" s="75"/>
      <c r="TLO6" s="75"/>
      <c r="TMC6" s="75"/>
      <c r="TMQ6" s="75"/>
      <c r="TNE6" s="75"/>
      <c r="TNS6" s="75"/>
      <c r="TOG6" s="75"/>
      <c r="TOU6" s="75"/>
      <c r="TPI6" s="75"/>
      <c r="TPW6" s="75"/>
      <c r="TQK6" s="75"/>
      <c r="TQY6" s="75"/>
      <c r="TRM6" s="75"/>
      <c r="TSA6" s="75"/>
      <c r="TSO6" s="75"/>
      <c r="TTC6" s="75"/>
      <c r="TTQ6" s="75"/>
      <c r="TUE6" s="75"/>
      <c r="TUS6" s="75"/>
      <c r="TVG6" s="75"/>
      <c r="TVU6" s="75"/>
      <c r="TWI6" s="75"/>
      <c r="TWW6" s="75"/>
      <c r="TXK6" s="75"/>
      <c r="TXY6" s="75"/>
      <c r="TYM6" s="75"/>
      <c r="TZA6" s="75"/>
      <c r="TZO6" s="75"/>
      <c r="UAC6" s="75"/>
      <c r="UAQ6" s="75"/>
      <c r="UBE6" s="75"/>
      <c r="UBS6" s="75"/>
      <c r="UCG6" s="75"/>
      <c r="UCU6" s="75"/>
      <c r="UDI6" s="75"/>
      <c r="UDW6" s="75"/>
      <c r="UEK6" s="75"/>
      <c r="UEY6" s="75"/>
      <c r="UFM6" s="75"/>
      <c r="UGA6" s="75"/>
      <c r="UGO6" s="75"/>
      <c r="UHC6" s="75"/>
      <c r="UHQ6" s="75"/>
      <c r="UIE6" s="75"/>
      <c r="UIS6" s="75"/>
      <c r="UJG6" s="75"/>
      <c r="UJU6" s="75"/>
      <c r="UKI6" s="75"/>
      <c r="UKW6" s="75"/>
      <c r="ULK6" s="75"/>
      <c r="ULY6" s="75"/>
      <c r="UMM6" s="75"/>
      <c r="UNA6" s="75"/>
      <c r="UNO6" s="75"/>
      <c r="UOC6" s="75"/>
      <c r="UOQ6" s="75"/>
      <c r="UPE6" s="75"/>
      <c r="UPS6" s="75"/>
      <c r="UQG6" s="75"/>
      <c r="UQU6" s="75"/>
      <c r="URI6" s="75"/>
      <c r="URW6" s="75"/>
      <c r="USK6" s="75"/>
      <c r="USY6" s="75"/>
      <c r="UTM6" s="75"/>
      <c r="UUA6" s="75"/>
      <c r="UUO6" s="75"/>
      <c r="UVC6" s="75"/>
      <c r="UVQ6" s="75"/>
      <c r="UWE6" s="75"/>
      <c r="UWS6" s="75"/>
      <c r="UXG6" s="75"/>
      <c r="UXU6" s="75"/>
      <c r="UYI6" s="75"/>
      <c r="UYW6" s="75"/>
      <c r="UZK6" s="75"/>
      <c r="UZY6" s="75"/>
      <c r="VAM6" s="75"/>
      <c r="VBA6" s="75"/>
      <c r="VBO6" s="75"/>
      <c r="VCC6" s="75"/>
      <c r="VCQ6" s="75"/>
      <c r="VDE6" s="75"/>
      <c r="VDS6" s="75"/>
      <c r="VEG6" s="75"/>
      <c r="VEU6" s="75"/>
      <c r="VFI6" s="75"/>
      <c r="VFW6" s="75"/>
      <c r="VGK6" s="75"/>
      <c r="VGY6" s="75"/>
      <c r="VHM6" s="75"/>
      <c r="VIA6" s="75"/>
      <c r="VIO6" s="75"/>
      <c r="VJC6" s="75"/>
      <c r="VJQ6" s="75"/>
      <c r="VKE6" s="75"/>
      <c r="VKS6" s="75"/>
      <c r="VLG6" s="75"/>
      <c r="VLU6" s="75"/>
      <c r="VMI6" s="75"/>
      <c r="VMW6" s="75"/>
      <c r="VNK6" s="75"/>
      <c r="VNY6" s="75"/>
      <c r="VOM6" s="75"/>
      <c r="VPA6" s="75"/>
      <c r="VPO6" s="75"/>
      <c r="VQC6" s="75"/>
      <c r="VQQ6" s="75"/>
      <c r="VRE6" s="75"/>
      <c r="VRS6" s="75"/>
      <c r="VSG6" s="75"/>
      <c r="VSU6" s="75"/>
      <c r="VTI6" s="75"/>
      <c r="VTW6" s="75"/>
      <c r="VUK6" s="75"/>
      <c r="VUY6" s="75"/>
      <c r="VVM6" s="75"/>
      <c r="VWA6" s="75"/>
      <c r="VWO6" s="75"/>
      <c r="VXC6" s="75"/>
      <c r="VXQ6" s="75"/>
      <c r="VYE6" s="75"/>
      <c r="VYS6" s="75"/>
      <c r="VZG6" s="75"/>
      <c r="VZU6" s="75"/>
      <c r="WAI6" s="75"/>
      <c r="WAW6" s="75"/>
      <c r="WBK6" s="75"/>
      <c r="WBY6" s="75"/>
      <c r="WCM6" s="75"/>
      <c r="WDA6" s="75"/>
      <c r="WDO6" s="75"/>
      <c r="WEC6" s="75"/>
      <c r="WEQ6" s="75"/>
      <c r="WFE6" s="75"/>
      <c r="WFS6" s="75"/>
      <c r="WGG6" s="75"/>
      <c r="WGU6" s="75"/>
      <c r="WHI6" s="75"/>
      <c r="WHW6" s="75"/>
      <c r="WIK6" s="75"/>
      <c r="WIY6" s="75"/>
      <c r="WJM6" s="75"/>
      <c r="WKA6" s="75"/>
      <c r="WKO6" s="75"/>
      <c r="WLC6" s="75"/>
      <c r="WLQ6" s="75"/>
      <c r="WME6" s="75"/>
      <c r="WMS6" s="75"/>
      <c r="WNG6" s="75"/>
      <c r="WNU6" s="75"/>
      <c r="WOI6" s="75"/>
      <c r="WOW6" s="75"/>
      <c r="WPK6" s="75"/>
      <c r="WPY6" s="75"/>
      <c r="WQM6" s="75"/>
      <c r="WRA6" s="75"/>
      <c r="WRO6" s="75"/>
      <c r="WSC6" s="75"/>
      <c r="WSQ6" s="75"/>
      <c r="WTE6" s="75"/>
      <c r="WTS6" s="75"/>
      <c r="WUG6" s="75"/>
      <c r="WUU6" s="75"/>
      <c r="WVI6" s="75"/>
      <c r="WVW6" s="75"/>
      <c r="WWK6" s="75"/>
      <c r="WWY6" s="75"/>
      <c r="WXM6" s="75"/>
      <c r="WYA6" s="75"/>
      <c r="WYO6" s="75"/>
      <c r="WZC6" s="75"/>
      <c r="WZQ6" s="75"/>
      <c r="XAE6" s="75"/>
      <c r="XAS6" s="75"/>
      <c r="XBG6" s="75"/>
      <c r="XBU6" s="75"/>
      <c r="XCI6" s="75"/>
      <c r="XCW6" s="75"/>
      <c r="XDK6" s="75"/>
      <c r="XDY6" s="75"/>
      <c r="XEM6" s="75"/>
      <c r="XFA6" s="75"/>
    </row>
    <row r="7" spans="1:1023 1037:2045 2059:3067 3081:4089 4103:5111 5125:6133 6147:7155 7169:8191 8205:9213 9227:10235 10249:11257 11271:12279 12293:13301 13315:14323 14337:15359 15373:16381" s="74" customFormat="1" x14ac:dyDescent="0.2">
      <c r="A7" s="178" t="s">
        <v>51</v>
      </c>
      <c r="B7" s="44">
        <f>'DCO Trade'!C32</f>
        <v>0.4384993158000009</v>
      </c>
      <c r="C7" s="44">
        <f>'DCO Trade'!D32</f>
        <v>0.33554346839999727</v>
      </c>
      <c r="D7" s="44">
        <f>'DCO Trade'!E32</f>
        <v>0.74560316039998931</v>
      </c>
      <c r="E7" s="44">
        <f>'DCO Trade'!F32</f>
        <v>0.41380754939999898</v>
      </c>
      <c r="F7" s="44">
        <f>'DCO Trade'!G32</f>
        <v>0.7504533287999956</v>
      </c>
      <c r="G7" s="44">
        <f>'DCO Trade'!H32</f>
        <v>2.2167474209999951</v>
      </c>
      <c r="H7" s="44">
        <f>'DCO Trade'!I32</f>
        <v>4.4451793385999947</v>
      </c>
      <c r="I7" s="44">
        <f>'DCO Trade'!J32</f>
        <v>14.351207371199994</v>
      </c>
      <c r="J7" s="44">
        <f>'DCO Trade'!K32</f>
        <v>16.688768077799999</v>
      </c>
      <c r="K7" s="44">
        <f>'DCO Trade'!L32</f>
        <v>7.8645480606000069</v>
      </c>
      <c r="L7" s="44">
        <f>'DCO Trade'!M32</f>
        <v>8.9547336395999917</v>
      </c>
      <c r="M7" s="44">
        <f>'DCO Trade'!N32</f>
        <v>4.9745090807999981</v>
      </c>
      <c r="N7" s="44">
        <f>'DCO Trade'!O32</f>
        <v>4.409243999999906E-2</v>
      </c>
      <c r="O7" s="44">
        <f>'DCO Trade'!P32</f>
        <v>5.7320171999999558E-2</v>
      </c>
      <c r="P7" s="44">
        <f>'DCO Trade'!Q32</f>
        <v>0.34392103199999735</v>
      </c>
      <c r="Q7" s="44">
        <f>'DCO Trade'!R32</f>
        <v>0.15432354000000059</v>
      </c>
      <c r="R7" s="44">
        <f>'DCO Trade'!S32</f>
        <v>0.16093740599999964</v>
      </c>
      <c r="S7" s="44">
        <f>'DCO Trade'!T32</f>
        <v>4.409243999999906E-2</v>
      </c>
      <c r="T7" s="44">
        <f>'DCO Trade'!U32</f>
        <v>5.2910927999998088E-2</v>
      </c>
      <c r="U7" s="44">
        <f>'DCO Trade'!V32</f>
        <v>5.9524794000002254E-2</v>
      </c>
      <c r="V7" s="44">
        <f>'DCO Trade'!W32</f>
        <v>2.8660085999999779E-2</v>
      </c>
      <c r="W7" s="44">
        <f>'DCO Trade'!X32</f>
        <v>3.9683195999997589E-2</v>
      </c>
      <c r="X7" s="44">
        <f>'DCO Trade'!Y32</f>
        <v>-19.180211399999997</v>
      </c>
      <c r="Y7" s="44">
        <f>'DCO Trade'!Z32</f>
        <v>-24.316980659999999</v>
      </c>
      <c r="Z7" s="44">
        <f>Z24+Z42</f>
        <v>0</v>
      </c>
      <c r="AA7" s="44">
        <f t="shared" si="0"/>
        <v>0</v>
      </c>
      <c r="AB7" s="44">
        <f t="shared" si="0"/>
        <v>0</v>
      </c>
      <c r="AC7" s="44">
        <f t="shared" si="0"/>
        <v>0</v>
      </c>
      <c r="AD7" s="44">
        <f t="shared" si="0"/>
        <v>0</v>
      </c>
      <c r="AE7" s="44">
        <f t="shared" si="0"/>
        <v>0</v>
      </c>
      <c r="AF7" s="170">
        <f t="shared" si="0"/>
        <v>0</v>
      </c>
      <c r="AG7" s="170">
        <f t="shared" si="0"/>
        <v>0</v>
      </c>
      <c r="AH7" s="170">
        <f t="shared" si="0"/>
        <v>0</v>
      </c>
      <c r="AI7" s="170">
        <f t="shared" si="0"/>
        <v>0</v>
      </c>
      <c r="AJ7" s="170">
        <f t="shared" si="0"/>
        <v>0</v>
      </c>
      <c r="AK7" s="170">
        <f t="shared" si="0"/>
        <v>0</v>
      </c>
      <c r="AL7" s="170">
        <f t="shared" si="0"/>
        <v>0</v>
      </c>
      <c r="AM7" s="170">
        <f t="shared" si="0"/>
        <v>0</v>
      </c>
      <c r="AN7" s="170">
        <f t="shared" si="0"/>
        <v>0</v>
      </c>
      <c r="AO7" s="170">
        <f t="shared" si="0"/>
        <v>0</v>
      </c>
      <c r="AP7" s="170">
        <f t="shared" si="0"/>
        <v>0</v>
      </c>
      <c r="AQ7" s="170">
        <f t="shared" si="0"/>
        <v>0</v>
      </c>
      <c r="AR7" s="170">
        <f t="shared" si="0"/>
        <v>0</v>
      </c>
      <c r="AS7" s="170">
        <f t="shared" si="0"/>
        <v>0</v>
      </c>
      <c r="AT7" s="170">
        <f t="shared" si="0"/>
        <v>0</v>
      </c>
      <c r="AU7" s="170">
        <f t="shared" si="0"/>
        <v>0</v>
      </c>
      <c r="AV7" s="170">
        <f t="shared" si="0"/>
        <v>0</v>
      </c>
      <c r="AW7" s="170">
        <f t="shared" si="0"/>
        <v>0</v>
      </c>
      <c r="AX7" s="170">
        <f t="shared" si="0"/>
        <v>0</v>
      </c>
      <c r="AY7" s="170">
        <f t="shared" si="0"/>
        <v>0</v>
      </c>
      <c r="AZ7" s="170">
        <f t="shared" si="0"/>
        <v>0</v>
      </c>
      <c r="BA7" s="170">
        <f t="shared" si="0"/>
        <v>0</v>
      </c>
      <c r="BB7" s="170">
        <f t="shared" si="0"/>
        <v>0</v>
      </c>
      <c r="BC7" s="170">
        <f t="shared" si="0"/>
        <v>0</v>
      </c>
      <c r="BD7" s="170">
        <f t="shared" si="0"/>
        <v>0</v>
      </c>
      <c r="BE7" s="170">
        <f t="shared" si="0"/>
        <v>0</v>
      </c>
      <c r="BS7" s="75"/>
      <c r="CG7" s="75"/>
      <c r="CU7" s="75"/>
      <c r="DI7" s="75"/>
      <c r="DW7" s="75"/>
      <c r="EK7" s="75"/>
      <c r="EY7" s="75"/>
      <c r="FM7" s="75"/>
      <c r="GA7" s="75"/>
      <c r="GO7" s="75"/>
      <c r="HC7" s="75"/>
      <c r="HQ7" s="75"/>
      <c r="IE7" s="75"/>
      <c r="IS7" s="75"/>
      <c r="JG7" s="75"/>
      <c r="JU7" s="75"/>
      <c r="KI7" s="75"/>
      <c r="KW7" s="75"/>
      <c r="LK7" s="75"/>
      <c r="LY7" s="75"/>
      <c r="MM7" s="75"/>
      <c r="NA7" s="75"/>
      <c r="NO7" s="75"/>
      <c r="OC7" s="75"/>
      <c r="OQ7" s="75"/>
      <c r="PE7" s="75"/>
      <c r="PS7" s="75"/>
      <c r="QG7" s="75"/>
      <c r="QU7" s="75"/>
      <c r="RI7" s="75"/>
      <c r="RW7" s="75"/>
      <c r="SK7" s="75"/>
      <c r="SY7" s="75"/>
      <c r="TM7" s="75"/>
      <c r="UA7" s="75"/>
      <c r="UO7" s="75"/>
      <c r="VC7" s="75"/>
      <c r="VQ7" s="75"/>
      <c r="WE7" s="75"/>
      <c r="WS7" s="75"/>
      <c r="XG7" s="75"/>
      <c r="XU7" s="75"/>
      <c r="YI7" s="75"/>
      <c r="YW7" s="75"/>
      <c r="ZK7" s="75"/>
      <c r="ZY7" s="75"/>
      <c r="AAM7" s="75"/>
      <c r="ABA7" s="75"/>
      <c r="ABO7" s="75"/>
      <c r="ACC7" s="75"/>
      <c r="ACQ7" s="75"/>
      <c r="ADE7" s="75"/>
      <c r="ADS7" s="75"/>
      <c r="AEG7" s="75"/>
      <c r="AEU7" s="75"/>
      <c r="AFI7" s="75"/>
      <c r="AFW7" s="75"/>
      <c r="AGK7" s="75"/>
      <c r="AGY7" s="75"/>
      <c r="AHM7" s="75"/>
      <c r="AIA7" s="75"/>
      <c r="AIO7" s="75"/>
      <c r="AJC7" s="75"/>
      <c r="AJQ7" s="75"/>
      <c r="AKE7" s="75"/>
      <c r="AKS7" s="75"/>
      <c r="ALG7" s="75"/>
      <c r="ALU7" s="75"/>
      <c r="AMI7" s="75"/>
      <c r="AMW7" s="75"/>
      <c r="ANK7" s="75"/>
      <c r="ANY7" s="75"/>
      <c r="AOM7" s="75"/>
      <c r="APA7" s="75"/>
      <c r="APO7" s="75"/>
      <c r="AQC7" s="75"/>
      <c r="AQQ7" s="75"/>
      <c r="ARE7" s="75"/>
      <c r="ARS7" s="75"/>
      <c r="ASG7" s="75"/>
      <c r="ASU7" s="75"/>
      <c r="ATI7" s="75"/>
      <c r="ATW7" s="75"/>
      <c r="AUK7" s="75"/>
      <c r="AUY7" s="75"/>
      <c r="AVM7" s="75"/>
      <c r="AWA7" s="75"/>
      <c r="AWO7" s="75"/>
      <c r="AXC7" s="75"/>
      <c r="AXQ7" s="75"/>
      <c r="AYE7" s="75"/>
      <c r="AYS7" s="75"/>
      <c r="AZG7" s="75"/>
      <c r="AZU7" s="75"/>
      <c r="BAI7" s="75"/>
      <c r="BAW7" s="75"/>
      <c r="BBK7" s="75"/>
      <c r="BBY7" s="75"/>
      <c r="BCM7" s="75"/>
      <c r="BDA7" s="75"/>
      <c r="BDO7" s="75"/>
      <c r="BEC7" s="75"/>
      <c r="BEQ7" s="75"/>
      <c r="BFE7" s="75"/>
      <c r="BFS7" s="75"/>
      <c r="BGG7" s="75"/>
      <c r="BGU7" s="75"/>
      <c r="BHI7" s="75"/>
      <c r="BHW7" s="75"/>
      <c r="BIK7" s="75"/>
      <c r="BIY7" s="75"/>
      <c r="BJM7" s="75"/>
      <c r="BKA7" s="75"/>
      <c r="BKO7" s="75"/>
      <c r="BLC7" s="75"/>
      <c r="BLQ7" s="75"/>
      <c r="BME7" s="75"/>
      <c r="BMS7" s="75"/>
      <c r="BNG7" s="75"/>
      <c r="BNU7" s="75"/>
      <c r="BOI7" s="75"/>
      <c r="BOW7" s="75"/>
      <c r="BPK7" s="75"/>
      <c r="BPY7" s="75"/>
      <c r="BQM7" s="75"/>
      <c r="BRA7" s="75"/>
      <c r="BRO7" s="75"/>
      <c r="BSC7" s="75"/>
      <c r="BSQ7" s="75"/>
      <c r="BTE7" s="75"/>
      <c r="BTS7" s="75"/>
      <c r="BUG7" s="75"/>
      <c r="BUU7" s="75"/>
      <c r="BVI7" s="75"/>
      <c r="BVW7" s="75"/>
      <c r="BWK7" s="75"/>
      <c r="BWY7" s="75"/>
      <c r="BXM7" s="75"/>
      <c r="BYA7" s="75"/>
      <c r="BYO7" s="75"/>
      <c r="BZC7" s="75"/>
      <c r="BZQ7" s="75"/>
      <c r="CAE7" s="75"/>
      <c r="CAS7" s="75"/>
      <c r="CBG7" s="75"/>
      <c r="CBU7" s="75"/>
      <c r="CCI7" s="75"/>
      <c r="CCW7" s="75"/>
      <c r="CDK7" s="75"/>
      <c r="CDY7" s="75"/>
      <c r="CEM7" s="75"/>
      <c r="CFA7" s="75"/>
      <c r="CFO7" s="75"/>
      <c r="CGC7" s="75"/>
      <c r="CGQ7" s="75"/>
      <c r="CHE7" s="75"/>
      <c r="CHS7" s="75"/>
      <c r="CIG7" s="75"/>
      <c r="CIU7" s="75"/>
      <c r="CJI7" s="75"/>
      <c r="CJW7" s="75"/>
      <c r="CKK7" s="75"/>
      <c r="CKY7" s="75"/>
      <c r="CLM7" s="75"/>
      <c r="CMA7" s="75"/>
      <c r="CMO7" s="75"/>
      <c r="CNC7" s="75"/>
      <c r="CNQ7" s="75"/>
      <c r="COE7" s="75"/>
      <c r="COS7" s="75"/>
      <c r="CPG7" s="75"/>
      <c r="CPU7" s="75"/>
      <c r="CQI7" s="75"/>
      <c r="CQW7" s="75"/>
      <c r="CRK7" s="75"/>
      <c r="CRY7" s="75"/>
      <c r="CSM7" s="75"/>
      <c r="CTA7" s="75"/>
      <c r="CTO7" s="75"/>
      <c r="CUC7" s="75"/>
      <c r="CUQ7" s="75"/>
      <c r="CVE7" s="75"/>
      <c r="CVS7" s="75"/>
      <c r="CWG7" s="75"/>
      <c r="CWU7" s="75"/>
      <c r="CXI7" s="75"/>
      <c r="CXW7" s="75"/>
      <c r="CYK7" s="75"/>
      <c r="CYY7" s="75"/>
      <c r="CZM7" s="75"/>
      <c r="DAA7" s="75"/>
      <c r="DAO7" s="75"/>
      <c r="DBC7" s="75"/>
      <c r="DBQ7" s="75"/>
      <c r="DCE7" s="75"/>
      <c r="DCS7" s="75"/>
      <c r="DDG7" s="75"/>
      <c r="DDU7" s="75"/>
      <c r="DEI7" s="75"/>
      <c r="DEW7" s="75"/>
      <c r="DFK7" s="75"/>
      <c r="DFY7" s="75"/>
      <c r="DGM7" s="75"/>
      <c r="DHA7" s="75"/>
      <c r="DHO7" s="75"/>
      <c r="DIC7" s="75"/>
      <c r="DIQ7" s="75"/>
      <c r="DJE7" s="75"/>
      <c r="DJS7" s="75"/>
      <c r="DKG7" s="75"/>
      <c r="DKU7" s="75"/>
      <c r="DLI7" s="75"/>
      <c r="DLW7" s="75"/>
      <c r="DMK7" s="75"/>
      <c r="DMY7" s="75"/>
      <c r="DNM7" s="75"/>
      <c r="DOA7" s="75"/>
      <c r="DOO7" s="75"/>
      <c r="DPC7" s="75"/>
      <c r="DPQ7" s="75"/>
      <c r="DQE7" s="75"/>
      <c r="DQS7" s="75"/>
      <c r="DRG7" s="75"/>
      <c r="DRU7" s="75"/>
      <c r="DSI7" s="75"/>
      <c r="DSW7" s="75"/>
      <c r="DTK7" s="75"/>
      <c r="DTY7" s="75"/>
      <c r="DUM7" s="75"/>
      <c r="DVA7" s="75"/>
      <c r="DVO7" s="75"/>
      <c r="DWC7" s="75"/>
      <c r="DWQ7" s="75"/>
      <c r="DXE7" s="75"/>
      <c r="DXS7" s="75"/>
      <c r="DYG7" s="75"/>
      <c r="DYU7" s="75"/>
      <c r="DZI7" s="75"/>
      <c r="DZW7" s="75"/>
      <c r="EAK7" s="75"/>
      <c r="EAY7" s="75"/>
      <c r="EBM7" s="75"/>
      <c r="ECA7" s="75"/>
      <c r="ECO7" s="75"/>
      <c r="EDC7" s="75"/>
      <c r="EDQ7" s="75"/>
      <c r="EEE7" s="75"/>
      <c r="EES7" s="75"/>
      <c r="EFG7" s="75"/>
      <c r="EFU7" s="75"/>
      <c r="EGI7" s="75"/>
      <c r="EGW7" s="75"/>
      <c r="EHK7" s="75"/>
      <c r="EHY7" s="75"/>
      <c r="EIM7" s="75"/>
      <c r="EJA7" s="75"/>
      <c r="EJO7" s="75"/>
      <c r="EKC7" s="75"/>
      <c r="EKQ7" s="75"/>
      <c r="ELE7" s="75"/>
      <c r="ELS7" s="75"/>
      <c r="EMG7" s="75"/>
      <c r="EMU7" s="75"/>
      <c r="ENI7" s="75"/>
      <c r="ENW7" s="75"/>
      <c r="EOK7" s="75"/>
      <c r="EOY7" s="75"/>
      <c r="EPM7" s="75"/>
      <c r="EQA7" s="75"/>
      <c r="EQO7" s="75"/>
      <c r="ERC7" s="75"/>
      <c r="ERQ7" s="75"/>
      <c r="ESE7" s="75"/>
      <c r="ESS7" s="75"/>
      <c r="ETG7" s="75"/>
      <c r="ETU7" s="75"/>
      <c r="EUI7" s="75"/>
      <c r="EUW7" s="75"/>
      <c r="EVK7" s="75"/>
      <c r="EVY7" s="75"/>
      <c r="EWM7" s="75"/>
      <c r="EXA7" s="75"/>
      <c r="EXO7" s="75"/>
      <c r="EYC7" s="75"/>
      <c r="EYQ7" s="75"/>
      <c r="EZE7" s="75"/>
      <c r="EZS7" s="75"/>
      <c r="FAG7" s="75"/>
      <c r="FAU7" s="75"/>
      <c r="FBI7" s="75"/>
      <c r="FBW7" s="75"/>
      <c r="FCK7" s="75"/>
      <c r="FCY7" s="75"/>
      <c r="FDM7" s="75"/>
      <c r="FEA7" s="75"/>
      <c r="FEO7" s="75"/>
      <c r="FFC7" s="75"/>
      <c r="FFQ7" s="75"/>
      <c r="FGE7" s="75"/>
      <c r="FGS7" s="75"/>
      <c r="FHG7" s="75"/>
      <c r="FHU7" s="75"/>
      <c r="FII7" s="75"/>
      <c r="FIW7" s="75"/>
      <c r="FJK7" s="75"/>
      <c r="FJY7" s="75"/>
      <c r="FKM7" s="75"/>
      <c r="FLA7" s="75"/>
      <c r="FLO7" s="75"/>
      <c r="FMC7" s="75"/>
      <c r="FMQ7" s="75"/>
      <c r="FNE7" s="75"/>
      <c r="FNS7" s="75"/>
      <c r="FOG7" s="75"/>
      <c r="FOU7" s="75"/>
      <c r="FPI7" s="75"/>
      <c r="FPW7" s="75"/>
      <c r="FQK7" s="75"/>
      <c r="FQY7" s="75"/>
      <c r="FRM7" s="75"/>
      <c r="FSA7" s="75"/>
      <c r="FSO7" s="75"/>
      <c r="FTC7" s="75"/>
      <c r="FTQ7" s="75"/>
      <c r="FUE7" s="75"/>
      <c r="FUS7" s="75"/>
      <c r="FVG7" s="75"/>
      <c r="FVU7" s="75"/>
      <c r="FWI7" s="75"/>
      <c r="FWW7" s="75"/>
      <c r="FXK7" s="75"/>
      <c r="FXY7" s="75"/>
      <c r="FYM7" s="75"/>
      <c r="FZA7" s="75"/>
      <c r="FZO7" s="75"/>
      <c r="GAC7" s="75"/>
      <c r="GAQ7" s="75"/>
      <c r="GBE7" s="75"/>
      <c r="GBS7" s="75"/>
      <c r="GCG7" s="75"/>
      <c r="GCU7" s="75"/>
      <c r="GDI7" s="75"/>
      <c r="GDW7" s="75"/>
      <c r="GEK7" s="75"/>
      <c r="GEY7" s="75"/>
      <c r="GFM7" s="75"/>
      <c r="GGA7" s="75"/>
      <c r="GGO7" s="75"/>
      <c r="GHC7" s="75"/>
      <c r="GHQ7" s="75"/>
      <c r="GIE7" s="75"/>
      <c r="GIS7" s="75"/>
      <c r="GJG7" s="75"/>
      <c r="GJU7" s="75"/>
      <c r="GKI7" s="75"/>
      <c r="GKW7" s="75"/>
      <c r="GLK7" s="75"/>
      <c r="GLY7" s="75"/>
      <c r="GMM7" s="75"/>
      <c r="GNA7" s="75"/>
      <c r="GNO7" s="75"/>
      <c r="GOC7" s="75"/>
      <c r="GOQ7" s="75"/>
      <c r="GPE7" s="75"/>
      <c r="GPS7" s="75"/>
      <c r="GQG7" s="75"/>
      <c r="GQU7" s="75"/>
      <c r="GRI7" s="75"/>
      <c r="GRW7" s="75"/>
      <c r="GSK7" s="75"/>
      <c r="GSY7" s="75"/>
      <c r="GTM7" s="75"/>
      <c r="GUA7" s="75"/>
      <c r="GUO7" s="75"/>
      <c r="GVC7" s="75"/>
      <c r="GVQ7" s="75"/>
      <c r="GWE7" s="75"/>
      <c r="GWS7" s="75"/>
      <c r="GXG7" s="75"/>
      <c r="GXU7" s="75"/>
      <c r="GYI7" s="75"/>
      <c r="GYW7" s="75"/>
      <c r="GZK7" s="75"/>
      <c r="GZY7" s="75"/>
      <c r="HAM7" s="75"/>
      <c r="HBA7" s="75"/>
      <c r="HBO7" s="75"/>
      <c r="HCC7" s="75"/>
      <c r="HCQ7" s="75"/>
      <c r="HDE7" s="75"/>
      <c r="HDS7" s="75"/>
      <c r="HEG7" s="75"/>
      <c r="HEU7" s="75"/>
      <c r="HFI7" s="75"/>
      <c r="HFW7" s="75"/>
      <c r="HGK7" s="75"/>
      <c r="HGY7" s="75"/>
      <c r="HHM7" s="75"/>
      <c r="HIA7" s="75"/>
      <c r="HIO7" s="75"/>
      <c r="HJC7" s="75"/>
      <c r="HJQ7" s="75"/>
      <c r="HKE7" s="75"/>
      <c r="HKS7" s="75"/>
      <c r="HLG7" s="75"/>
      <c r="HLU7" s="75"/>
      <c r="HMI7" s="75"/>
      <c r="HMW7" s="75"/>
      <c r="HNK7" s="75"/>
      <c r="HNY7" s="75"/>
      <c r="HOM7" s="75"/>
      <c r="HPA7" s="75"/>
      <c r="HPO7" s="75"/>
      <c r="HQC7" s="75"/>
      <c r="HQQ7" s="75"/>
      <c r="HRE7" s="75"/>
      <c r="HRS7" s="75"/>
      <c r="HSG7" s="75"/>
      <c r="HSU7" s="75"/>
      <c r="HTI7" s="75"/>
      <c r="HTW7" s="75"/>
      <c r="HUK7" s="75"/>
      <c r="HUY7" s="75"/>
      <c r="HVM7" s="75"/>
      <c r="HWA7" s="75"/>
      <c r="HWO7" s="75"/>
      <c r="HXC7" s="75"/>
      <c r="HXQ7" s="75"/>
      <c r="HYE7" s="75"/>
      <c r="HYS7" s="75"/>
      <c r="HZG7" s="75"/>
      <c r="HZU7" s="75"/>
      <c r="IAI7" s="75"/>
      <c r="IAW7" s="75"/>
      <c r="IBK7" s="75"/>
      <c r="IBY7" s="75"/>
      <c r="ICM7" s="75"/>
      <c r="IDA7" s="75"/>
      <c r="IDO7" s="75"/>
      <c r="IEC7" s="75"/>
      <c r="IEQ7" s="75"/>
      <c r="IFE7" s="75"/>
      <c r="IFS7" s="75"/>
      <c r="IGG7" s="75"/>
      <c r="IGU7" s="75"/>
      <c r="IHI7" s="75"/>
      <c r="IHW7" s="75"/>
      <c r="IIK7" s="75"/>
      <c r="IIY7" s="75"/>
      <c r="IJM7" s="75"/>
      <c r="IKA7" s="75"/>
      <c r="IKO7" s="75"/>
      <c r="ILC7" s="75"/>
      <c r="ILQ7" s="75"/>
      <c r="IME7" s="75"/>
      <c r="IMS7" s="75"/>
      <c r="ING7" s="75"/>
      <c r="INU7" s="75"/>
      <c r="IOI7" s="75"/>
      <c r="IOW7" s="75"/>
      <c r="IPK7" s="75"/>
      <c r="IPY7" s="75"/>
      <c r="IQM7" s="75"/>
      <c r="IRA7" s="75"/>
      <c r="IRO7" s="75"/>
      <c r="ISC7" s="75"/>
      <c r="ISQ7" s="75"/>
      <c r="ITE7" s="75"/>
      <c r="ITS7" s="75"/>
      <c r="IUG7" s="75"/>
      <c r="IUU7" s="75"/>
      <c r="IVI7" s="75"/>
      <c r="IVW7" s="75"/>
      <c r="IWK7" s="75"/>
      <c r="IWY7" s="75"/>
      <c r="IXM7" s="75"/>
      <c r="IYA7" s="75"/>
      <c r="IYO7" s="75"/>
      <c r="IZC7" s="75"/>
      <c r="IZQ7" s="75"/>
      <c r="JAE7" s="75"/>
      <c r="JAS7" s="75"/>
      <c r="JBG7" s="75"/>
      <c r="JBU7" s="75"/>
      <c r="JCI7" s="75"/>
      <c r="JCW7" s="75"/>
      <c r="JDK7" s="75"/>
      <c r="JDY7" s="75"/>
      <c r="JEM7" s="75"/>
      <c r="JFA7" s="75"/>
      <c r="JFO7" s="75"/>
      <c r="JGC7" s="75"/>
      <c r="JGQ7" s="75"/>
      <c r="JHE7" s="75"/>
      <c r="JHS7" s="75"/>
      <c r="JIG7" s="75"/>
      <c r="JIU7" s="75"/>
      <c r="JJI7" s="75"/>
      <c r="JJW7" s="75"/>
      <c r="JKK7" s="75"/>
      <c r="JKY7" s="75"/>
      <c r="JLM7" s="75"/>
      <c r="JMA7" s="75"/>
      <c r="JMO7" s="75"/>
      <c r="JNC7" s="75"/>
      <c r="JNQ7" s="75"/>
      <c r="JOE7" s="75"/>
      <c r="JOS7" s="75"/>
      <c r="JPG7" s="75"/>
      <c r="JPU7" s="75"/>
      <c r="JQI7" s="75"/>
      <c r="JQW7" s="75"/>
      <c r="JRK7" s="75"/>
      <c r="JRY7" s="75"/>
      <c r="JSM7" s="75"/>
      <c r="JTA7" s="75"/>
      <c r="JTO7" s="75"/>
      <c r="JUC7" s="75"/>
      <c r="JUQ7" s="75"/>
      <c r="JVE7" s="75"/>
      <c r="JVS7" s="75"/>
      <c r="JWG7" s="75"/>
      <c r="JWU7" s="75"/>
      <c r="JXI7" s="75"/>
      <c r="JXW7" s="75"/>
      <c r="JYK7" s="75"/>
      <c r="JYY7" s="75"/>
      <c r="JZM7" s="75"/>
      <c r="KAA7" s="75"/>
      <c r="KAO7" s="75"/>
      <c r="KBC7" s="75"/>
      <c r="KBQ7" s="75"/>
      <c r="KCE7" s="75"/>
      <c r="KCS7" s="75"/>
      <c r="KDG7" s="75"/>
      <c r="KDU7" s="75"/>
      <c r="KEI7" s="75"/>
      <c r="KEW7" s="75"/>
      <c r="KFK7" s="75"/>
      <c r="KFY7" s="75"/>
      <c r="KGM7" s="75"/>
      <c r="KHA7" s="75"/>
      <c r="KHO7" s="75"/>
      <c r="KIC7" s="75"/>
      <c r="KIQ7" s="75"/>
      <c r="KJE7" s="75"/>
      <c r="KJS7" s="75"/>
      <c r="KKG7" s="75"/>
      <c r="KKU7" s="75"/>
      <c r="KLI7" s="75"/>
      <c r="KLW7" s="75"/>
      <c r="KMK7" s="75"/>
      <c r="KMY7" s="75"/>
      <c r="KNM7" s="75"/>
      <c r="KOA7" s="75"/>
      <c r="KOO7" s="75"/>
      <c r="KPC7" s="75"/>
      <c r="KPQ7" s="75"/>
      <c r="KQE7" s="75"/>
      <c r="KQS7" s="75"/>
      <c r="KRG7" s="75"/>
      <c r="KRU7" s="75"/>
      <c r="KSI7" s="75"/>
      <c r="KSW7" s="75"/>
      <c r="KTK7" s="75"/>
      <c r="KTY7" s="75"/>
      <c r="KUM7" s="75"/>
      <c r="KVA7" s="75"/>
      <c r="KVO7" s="75"/>
      <c r="KWC7" s="75"/>
      <c r="KWQ7" s="75"/>
      <c r="KXE7" s="75"/>
      <c r="KXS7" s="75"/>
      <c r="KYG7" s="75"/>
      <c r="KYU7" s="75"/>
      <c r="KZI7" s="75"/>
      <c r="KZW7" s="75"/>
      <c r="LAK7" s="75"/>
      <c r="LAY7" s="75"/>
      <c r="LBM7" s="75"/>
      <c r="LCA7" s="75"/>
      <c r="LCO7" s="75"/>
      <c r="LDC7" s="75"/>
      <c r="LDQ7" s="75"/>
      <c r="LEE7" s="75"/>
      <c r="LES7" s="75"/>
      <c r="LFG7" s="75"/>
      <c r="LFU7" s="75"/>
      <c r="LGI7" s="75"/>
      <c r="LGW7" s="75"/>
      <c r="LHK7" s="75"/>
      <c r="LHY7" s="75"/>
      <c r="LIM7" s="75"/>
      <c r="LJA7" s="75"/>
      <c r="LJO7" s="75"/>
      <c r="LKC7" s="75"/>
      <c r="LKQ7" s="75"/>
      <c r="LLE7" s="75"/>
      <c r="LLS7" s="75"/>
      <c r="LMG7" s="75"/>
      <c r="LMU7" s="75"/>
      <c r="LNI7" s="75"/>
      <c r="LNW7" s="75"/>
      <c r="LOK7" s="75"/>
      <c r="LOY7" s="75"/>
      <c r="LPM7" s="75"/>
      <c r="LQA7" s="75"/>
      <c r="LQO7" s="75"/>
      <c r="LRC7" s="75"/>
      <c r="LRQ7" s="75"/>
      <c r="LSE7" s="75"/>
      <c r="LSS7" s="75"/>
      <c r="LTG7" s="75"/>
      <c r="LTU7" s="75"/>
      <c r="LUI7" s="75"/>
      <c r="LUW7" s="75"/>
      <c r="LVK7" s="75"/>
      <c r="LVY7" s="75"/>
      <c r="LWM7" s="75"/>
      <c r="LXA7" s="75"/>
      <c r="LXO7" s="75"/>
      <c r="LYC7" s="75"/>
      <c r="LYQ7" s="75"/>
      <c r="LZE7" s="75"/>
      <c r="LZS7" s="75"/>
      <c r="MAG7" s="75"/>
      <c r="MAU7" s="75"/>
      <c r="MBI7" s="75"/>
      <c r="MBW7" s="75"/>
      <c r="MCK7" s="75"/>
      <c r="MCY7" s="75"/>
      <c r="MDM7" s="75"/>
      <c r="MEA7" s="75"/>
      <c r="MEO7" s="75"/>
      <c r="MFC7" s="75"/>
      <c r="MFQ7" s="75"/>
      <c r="MGE7" s="75"/>
      <c r="MGS7" s="75"/>
      <c r="MHG7" s="75"/>
      <c r="MHU7" s="75"/>
      <c r="MII7" s="75"/>
      <c r="MIW7" s="75"/>
      <c r="MJK7" s="75"/>
      <c r="MJY7" s="75"/>
      <c r="MKM7" s="75"/>
      <c r="MLA7" s="75"/>
      <c r="MLO7" s="75"/>
      <c r="MMC7" s="75"/>
      <c r="MMQ7" s="75"/>
      <c r="MNE7" s="75"/>
      <c r="MNS7" s="75"/>
      <c r="MOG7" s="75"/>
      <c r="MOU7" s="75"/>
      <c r="MPI7" s="75"/>
      <c r="MPW7" s="75"/>
      <c r="MQK7" s="75"/>
      <c r="MQY7" s="75"/>
      <c r="MRM7" s="75"/>
      <c r="MSA7" s="75"/>
      <c r="MSO7" s="75"/>
      <c r="MTC7" s="75"/>
      <c r="MTQ7" s="75"/>
      <c r="MUE7" s="75"/>
      <c r="MUS7" s="75"/>
      <c r="MVG7" s="75"/>
      <c r="MVU7" s="75"/>
      <c r="MWI7" s="75"/>
      <c r="MWW7" s="75"/>
      <c r="MXK7" s="75"/>
      <c r="MXY7" s="75"/>
      <c r="MYM7" s="75"/>
      <c r="MZA7" s="75"/>
      <c r="MZO7" s="75"/>
      <c r="NAC7" s="75"/>
      <c r="NAQ7" s="75"/>
      <c r="NBE7" s="75"/>
      <c r="NBS7" s="75"/>
      <c r="NCG7" s="75"/>
      <c r="NCU7" s="75"/>
      <c r="NDI7" s="75"/>
      <c r="NDW7" s="75"/>
      <c r="NEK7" s="75"/>
      <c r="NEY7" s="75"/>
      <c r="NFM7" s="75"/>
      <c r="NGA7" s="75"/>
      <c r="NGO7" s="75"/>
      <c r="NHC7" s="75"/>
      <c r="NHQ7" s="75"/>
      <c r="NIE7" s="75"/>
      <c r="NIS7" s="75"/>
      <c r="NJG7" s="75"/>
      <c r="NJU7" s="75"/>
      <c r="NKI7" s="75"/>
      <c r="NKW7" s="75"/>
      <c r="NLK7" s="75"/>
      <c r="NLY7" s="75"/>
      <c r="NMM7" s="75"/>
      <c r="NNA7" s="75"/>
      <c r="NNO7" s="75"/>
      <c r="NOC7" s="75"/>
      <c r="NOQ7" s="75"/>
      <c r="NPE7" s="75"/>
      <c r="NPS7" s="75"/>
      <c r="NQG7" s="75"/>
      <c r="NQU7" s="75"/>
      <c r="NRI7" s="75"/>
      <c r="NRW7" s="75"/>
      <c r="NSK7" s="75"/>
      <c r="NSY7" s="75"/>
      <c r="NTM7" s="75"/>
      <c r="NUA7" s="75"/>
      <c r="NUO7" s="75"/>
      <c r="NVC7" s="75"/>
      <c r="NVQ7" s="75"/>
      <c r="NWE7" s="75"/>
      <c r="NWS7" s="75"/>
      <c r="NXG7" s="75"/>
      <c r="NXU7" s="75"/>
      <c r="NYI7" s="75"/>
      <c r="NYW7" s="75"/>
      <c r="NZK7" s="75"/>
      <c r="NZY7" s="75"/>
      <c r="OAM7" s="75"/>
      <c r="OBA7" s="75"/>
      <c r="OBO7" s="75"/>
      <c r="OCC7" s="75"/>
      <c r="OCQ7" s="75"/>
      <c r="ODE7" s="75"/>
      <c r="ODS7" s="75"/>
      <c r="OEG7" s="75"/>
      <c r="OEU7" s="75"/>
      <c r="OFI7" s="75"/>
      <c r="OFW7" s="75"/>
      <c r="OGK7" s="75"/>
      <c r="OGY7" s="75"/>
      <c r="OHM7" s="75"/>
      <c r="OIA7" s="75"/>
      <c r="OIO7" s="75"/>
      <c r="OJC7" s="75"/>
      <c r="OJQ7" s="75"/>
      <c r="OKE7" s="75"/>
      <c r="OKS7" s="75"/>
      <c r="OLG7" s="75"/>
      <c r="OLU7" s="75"/>
      <c r="OMI7" s="75"/>
      <c r="OMW7" s="75"/>
      <c r="ONK7" s="75"/>
      <c r="ONY7" s="75"/>
      <c r="OOM7" s="75"/>
      <c r="OPA7" s="75"/>
      <c r="OPO7" s="75"/>
      <c r="OQC7" s="75"/>
      <c r="OQQ7" s="75"/>
      <c r="ORE7" s="75"/>
      <c r="ORS7" s="75"/>
      <c r="OSG7" s="75"/>
      <c r="OSU7" s="75"/>
      <c r="OTI7" s="75"/>
      <c r="OTW7" s="75"/>
      <c r="OUK7" s="75"/>
      <c r="OUY7" s="75"/>
      <c r="OVM7" s="75"/>
      <c r="OWA7" s="75"/>
      <c r="OWO7" s="75"/>
      <c r="OXC7" s="75"/>
      <c r="OXQ7" s="75"/>
      <c r="OYE7" s="75"/>
      <c r="OYS7" s="75"/>
      <c r="OZG7" s="75"/>
      <c r="OZU7" s="75"/>
      <c r="PAI7" s="75"/>
      <c r="PAW7" s="75"/>
      <c r="PBK7" s="75"/>
      <c r="PBY7" s="75"/>
      <c r="PCM7" s="75"/>
      <c r="PDA7" s="75"/>
      <c r="PDO7" s="75"/>
      <c r="PEC7" s="75"/>
      <c r="PEQ7" s="75"/>
      <c r="PFE7" s="75"/>
      <c r="PFS7" s="75"/>
      <c r="PGG7" s="75"/>
      <c r="PGU7" s="75"/>
      <c r="PHI7" s="75"/>
      <c r="PHW7" s="75"/>
      <c r="PIK7" s="75"/>
      <c r="PIY7" s="75"/>
      <c r="PJM7" s="75"/>
      <c r="PKA7" s="75"/>
      <c r="PKO7" s="75"/>
      <c r="PLC7" s="75"/>
      <c r="PLQ7" s="75"/>
      <c r="PME7" s="75"/>
      <c r="PMS7" s="75"/>
      <c r="PNG7" s="75"/>
      <c r="PNU7" s="75"/>
      <c r="POI7" s="75"/>
      <c r="POW7" s="75"/>
      <c r="PPK7" s="75"/>
      <c r="PPY7" s="75"/>
      <c r="PQM7" s="75"/>
      <c r="PRA7" s="75"/>
      <c r="PRO7" s="75"/>
      <c r="PSC7" s="75"/>
      <c r="PSQ7" s="75"/>
      <c r="PTE7" s="75"/>
      <c r="PTS7" s="75"/>
      <c r="PUG7" s="75"/>
      <c r="PUU7" s="75"/>
      <c r="PVI7" s="75"/>
      <c r="PVW7" s="75"/>
      <c r="PWK7" s="75"/>
      <c r="PWY7" s="75"/>
      <c r="PXM7" s="75"/>
      <c r="PYA7" s="75"/>
      <c r="PYO7" s="75"/>
      <c r="PZC7" s="75"/>
      <c r="PZQ7" s="75"/>
      <c r="QAE7" s="75"/>
      <c r="QAS7" s="75"/>
      <c r="QBG7" s="75"/>
      <c r="QBU7" s="75"/>
      <c r="QCI7" s="75"/>
      <c r="QCW7" s="75"/>
      <c r="QDK7" s="75"/>
      <c r="QDY7" s="75"/>
      <c r="QEM7" s="75"/>
      <c r="QFA7" s="75"/>
      <c r="QFO7" s="75"/>
      <c r="QGC7" s="75"/>
      <c r="QGQ7" s="75"/>
      <c r="QHE7" s="75"/>
      <c r="QHS7" s="75"/>
      <c r="QIG7" s="75"/>
      <c r="QIU7" s="75"/>
      <c r="QJI7" s="75"/>
      <c r="QJW7" s="75"/>
      <c r="QKK7" s="75"/>
      <c r="QKY7" s="75"/>
      <c r="QLM7" s="75"/>
      <c r="QMA7" s="75"/>
      <c r="QMO7" s="75"/>
      <c r="QNC7" s="75"/>
      <c r="QNQ7" s="75"/>
      <c r="QOE7" s="75"/>
      <c r="QOS7" s="75"/>
      <c r="QPG7" s="75"/>
      <c r="QPU7" s="75"/>
      <c r="QQI7" s="75"/>
      <c r="QQW7" s="75"/>
      <c r="QRK7" s="75"/>
      <c r="QRY7" s="75"/>
      <c r="QSM7" s="75"/>
      <c r="QTA7" s="75"/>
      <c r="QTO7" s="75"/>
      <c r="QUC7" s="75"/>
      <c r="QUQ7" s="75"/>
      <c r="QVE7" s="75"/>
      <c r="QVS7" s="75"/>
      <c r="QWG7" s="75"/>
      <c r="QWU7" s="75"/>
      <c r="QXI7" s="75"/>
      <c r="QXW7" s="75"/>
      <c r="QYK7" s="75"/>
      <c r="QYY7" s="75"/>
      <c r="QZM7" s="75"/>
      <c r="RAA7" s="75"/>
      <c r="RAO7" s="75"/>
      <c r="RBC7" s="75"/>
      <c r="RBQ7" s="75"/>
      <c r="RCE7" s="75"/>
      <c r="RCS7" s="75"/>
      <c r="RDG7" s="75"/>
      <c r="RDU7" s="75"/>
      <c r="REI7" s="75"/>
      <c r="REW7" s="75"/>
      <c r="RFK7" s="75"/>
      <c r="RFY7" s="75"/>
      <c r="RGM7" s="75"/>
      <c r="RHA7" s="75"/>
      <c r="RHO7" s="75"/>
      <c r="RIC7" s="75"/>
      <c r="RIQ7" s="75"/>
      <c r="RJE7" s="75"/>
      <c r="RJS7" s="75"/>
      <c r="RKG7" s="75"/>
      <c r="RKU7" s="75"/>
      <c r="RLI7" s="75"/>
      <c r="RLW7" s="75"/>
      <c r="RMK7" s="75"/>
      <c r="RMY7" s="75"/>
      <c r="RNM7" s="75"/>
      <c r="ROA7" s="75"/>
      <c r="ROO7" s="75"/>
      <c r="RPC7" s="75"/>
      <c r="RPQ7" s="75"/>
      <c r="RQE7" s="75"/>
      <c r="RQS7" s="75"/>
      <c r="RRG7" s="75"/>
      <c r="RRU7" s="75"/>
      <c r="RSI7" s="75"/>
      <c r="RSW7" s="75"/>
      <c r="RTK7" s="75"/>
      <c r="RTY7" s="75"/>
      <c r="RUM7" s="75"/>
      <c r="RVA7" s="75"/>
      <c r="RVO7" s="75"/>
      <c r="RWC7" s="75"/>
      <c r="RWQ7" s="75"/>
      <c r="RXE7" s="75"/>
      <c r="RXS7" s="75"/>
      <c r="RYG7" s="75"/>
      <c r="RYU7" s="75"/>
      <c r="RZI7" s="75"/>
      <c r="RZW7" s="75"/>
      <c r="SAK7" s="75"/>
      <c r="SAY7" s="75"/>
      <c r="SBM7" s="75"/>
      <c r="SCA7" s="75"/>
      <c r="SCO7" s="75"/>
      <c r="SDC7" s="75"/>
      <c r="SDQ7" s="75"/>
      <c r="SEE7" s="75"/>
      <c r="SES7" s="75"/>
      <c r="SFG7" s="75"/>
      <c r="SFU7" s="75"/>
      <c r="SGI7" s="75"/>
      <c r="SGW7" s="75"/>
      <c r="SHK7" s="75"/>
      <c r="SHY7" s="75"/>
      <c r="SIM7" s="75"/>
      <c r="SJA7" s="75"/>
      <c r="SJO7" s="75"/>
      <c r="SKC7" s="75"/>
      <c r="SKQ7" s="75"/>
      <c r="SLE7" s="75"/>
      <c r="SLS7" s="75"/>
      <c r="SMG7" s="75"/>
      <c r="SMU7" s="75"/>
      <c r="SNI7" s="75"/>
      <c r="SNW7" s="75"/>
      <c r="SOK7" s="75"/>
      <c r="SOY7" s="75"/>
      <c r="SPM7" s="75"/>
      <c r="SQA7" s="75"/>
      <c r="SQO7" s="75"/>
      <c r="SRC7" s="75"/>
      <c r="SRQ7" s="75"/>
      <c r="SSE7" s="75"/>
      <c r="SSS7" s="75"/>
      <c r="STG7" s="75"/>
      <c r="STU7" s="75"/>
      <c r="SUI7" s="75"/>
      <c r="SUW7" s="75"/>
      <c r="SVK7" s="75"/>
      <c r="SVY7" s="75"/>
      <c r="SWM7" s="75"/>
      <c r="SXA7" s="75"/>
      <c r="SXO7" s="75"/>
      <c r="SYC7" s="75"/>
      <c r="SYQ7" s="75"/>
      <c r="SZE7" s="75"/>
      <c r="SZS7" s="75"/>
      <c r="TAG7" s="75"/>
      <c r="TAU7" s="75"/>
      <c r="TBI7" s="75"/>
      <c r="TBW7" s="75"/>
      <c r="TCK7" s="75"/>
      <c r="TCY7" s="75"/>
      <c r="TDM7" s="75"/>
      <c r="TEA7" s="75"/>
      <c r="TEO7" s="75"/>
      <c r="TFC7" s="75"/>
      <c r="TFQ7" s="75"/>
      <c r="TGE7" s="75"/>
      <c r="TGS7" s="75"/>
      <c r="THG7" s="75"/>
      <c r="THU7" s="75"/>
      <c r="TII7" s="75"/>
      <c r="TIW7" s="75"/>
      <c r="TJK7" s="75"/>
      <c r="TJY7" s="75"/>
      <c r="TKM7" s="75"/>
      <c r="TLA7" s="75"/>
      <c r="TLO7" s="75"/>
      <c r="TMC7" s="75"/>
      <c r="TMQ7" s="75"/>
      <c r="TNE7" s="75"/>
      <c r="TNS7" s="75"/>
      <c r="TOG7" s="75"/>
      <c r="TOU7" s="75"/>
      <c r="TPI7" s="75"/>
      <c r="TPW7" s="75"/>
      <c r="TQK7" s="75"/>
      <c r="TQY7" s="75"/>
      <c r="TRM7" s="75"/>
      <c r="TSA7" s="75"/>
      <c r="TSO7" s="75"/>
      <c r="TTC7" s="75"/>
      <c r="TTQ7" s="75"/>
      <c r="TUE7" s="75"/>
      <c r="TUS7" s="75"/>
      <c r="TVG7" s="75"/>
      <c r="TVU7" s="75"/>
      <c r="TWI7" s="75"/>
      <c r="TWW7" s="75"/>
      <c r="TXK7" s="75"/>
      <c r="TXY7" s="75"/>
      <c r="TYM7" s="75"/>
      <c r="TZA7" s="75"/>
      <c r="TZO7" s="75"/>
      <c r="UAC7" s="75"/>
      <c r="UAQ7" s="75"/>
      <c r="UBE7" s="75"/>
      <c r="UBS7" s="75"/>
      <c r="UCG7" s="75"/>
      <c r="UCU7" s="75"/>
      <c r="UDI7" s="75"/>
      <c r="UDW7" s="75"/>
      <c r="UEK7" s="75"/>
      <c r="UEY7" s="75"/>
      <c r="UFM7" s="75"/>
      <c r="UGA7" s="75"/>
      <c r="UGO7" s="75"/>
      <c r="UHC7" s="75"/>
      <c r="UHQ7" s="75"/>
      <c r="UIE7" s="75"/>
      <c r="UIS7" s="75"/>
      <c r="UJG7" s="75"/>
      <c r="UJU7" s="75"/>
      <c r="UKI7" s="75"/>
      <c r="UKW7" s="75"/>
      <c r="ULK7" s="75"/>
      <c r="ULY7" s="75"/>
      <c r="UMM7" s="75"/>
      <c r="UNA7" s="75"/>
      <c r="UNO7" s="75"/>
      <c r="UOC7" s="75"/>
      <c r="UOQ7" s="75"/>
      <c r="UPE7" s="75"/>
      <c r="UPS7" s="75"/>
      <c r="UQG7" s="75"/>
      <c r="UQU7" s="75"/>
      <c r="URI7" s="75"/>
      <c r="URW7" s="75"/>
      <c r="USK7" s="75"/>
      <c r="USY7" s="75"/>
      <c r="UTM7" s="75"/>
      <c r="UUA7" s="75"/>
      <c r="UUO7" s="75"/>
      <c r="UVC7" s="75"/>
      <c r="UVQ7" s="75"/>
      <c r="UWE7" s="75"/>
      <c r="UWS7" s="75"/>
      <c r="UXG7" s="75"/>
      <c r="UXU7" s="75"/>
      <c r="UYI7" s="75"/>
      <c r="UYW7" s="75"/>
      <c r="UZK7" s="75"/>
      <c r="UZY7" s="75"/>
      <c r="VAM7" s="75"/>
      <c r="VBA7" s="75"/>
      <c r="VBO7" s="75"/>
      <c r="VCC7" s="75"/>
      <c r="VCQ7" s="75"/>
      <c r="VDE7" s="75"/>
      <c r="VDS7" s="75"/>
      <c r="VEG7" s="75"/>
      <c r="VEU7" s="75"/>
      <c r="VFI7" s="75"/>
      <c r="VFW7" s="75"/>
      <c r="VGK7" s="75"/>
      <c r="VGY7" s="75"/>
      <c r="VHM7" s="75"/>
      <c r="VIA7" s="75"/>
      <c r="VIO7" s="75"/>
      <c r="VJC7" s="75"/>
      <c r="VJQ7" s="75"/>
      <c r="VKE7" s="75"/>
      <c r="VKS7" s="75"/>
      <c r="VLG7" s="75"/>
      <c r="VLU7" s="75"/>
      <c r="VMI7" s="75"/>
      <c r="VMW7" s="75"/>
      <c r="VNK7" s="75"/>
      <c r="VNY7" s="75"/>
      <c r="VOM7" s="75"/>
      <c r="VPA7" s="75"/>
      <c r="VPO7" s="75"/>
      <c r="VQC7" s="75"/>
      <c r="VQQ7" s="75"/>
      <c r="VRE7" s="75"/>
      <c r="VRS7" s="75"/>
      <c r="VSG7" s="75"/>
      <c r="VSU7" s="75"/>
      <c r="VTI7" s="75"/>
      <c r="VTW7" s="75"/>
      <c r="VUK7" s="75"/>
      <c r="VUY7" s="75"/>
      <c r="VVM7" s="75"/>
      <c r="VWA7" s="75"/>
      <c r="VWO7" s="75"/>
      <c r="VXC7" s="75"/>
      <c r="VXQ7" s="75"/>
      <c r="VYE7" s="75"/>
      <c r="VYS7" s="75"/>
      <c r="VZG7" s="75"/>
      <c r="VZU7" s="75"/>
      <c r="WAI7" s="75"/>
      <c r="WAW7" s="75"/>
      <c r="WBK7" s="75"/>
      <c r="WBY7" s="75"/>
      <c r="WCM7" s="75"/>
      <c r="WDA7" s="75"/>
      <c r="WDO7" s="75"/>
      <c r="WEC7" s="75"/>
      <c r="WEQ7" s="75"/>
      <c r="WFE7" s="75"/>
      <c r="WFS7" s="75"/>
      <c r="WGG7" s="75"/>
      <c r="WGU7" s="75"/>
      <c r="WHI7" s="75"/>
      <c r="WHW7" s="75"/>
      <c r="WIK7" s="75"/>
      <c r="WIY7" s="75"/>
      <c r="WJM7" s="75"/>
      <c r="WKA7" s="75"/>
      <c r="WKO7" s="75"/>
      <c r="WLC7" s="75"/>
      <c r="WLQ7" s="75"/>
      <c r="WME7" s="75"/>
      <c r="WMS7" s="75"/>
      <c r="WNG7" s="75"/>
      <c r="WNU7" s="75"/>
      <c r="WOI7" s="75"/>
      <c r="WOW7" s="75"/>
      <c r="WPK7" s="75"/>
      <c r="WPY7" s="75"/>
      <c r="WQM7" s="75"/>
      <c r="WRA7" s="75"/>
      <c r="WRO7" s="75"/>
      <c r="WSC7" s="75"/>
      <c r="WSQ7" s="75"/>
      <c r="WTE7" s="75"/>
      <c r="WTS7" s="75"/>
      <c r="WUG7" s="75"/>
      <c r="WUU7" s="75"/>
      <c r="WVI7" s="75"/>
      <c r="WVW7" s="75"/>
      <c r="WWK7" s="75"/>
      <c r="WWY7" s="75"/>
      <c r="WXM7" s="75"/>
      <c r="WYA7" s="75"/>
      <c r="WYO7" s="75"/>
      <c r="WZC7" s="75"/>
      <c r="WZQ7" s="75"/>
      <c r="XAE7" s="75"/>
      <c r="XAS7" s="75"/>
      <c r="XBG7" s="75"/>
      <c r="XBU7" s="75"/>
      <c r="XCI7" s="75"/>
      <c r="XCW7" s="75"/>
      <c r="XDK7" s="75"/>
      <c r="XDY7" s="75"/>
      <c r="XEM7" s="75"/>
      <c r="XFA7" s="75"/>
    </row>
    <row r="8" spans="1:1023 1037:2045 2059:3067 3081:4089 4103:5111 5125:6133 6147:7155 7169:8191 8205:9213 9227:10235 10249:11257 11271:12279 12293:13301 13315:14323 14337:15359 15373:16381" s="74" customFormat="1" x14ac:dyDescent="0.2">
      <c r="A8" s="178" t="s">
        <v>52</v>
      </c>
      <c r="B8" s="44" t="e">
        <f>SUM(B5:B7)</f>
        <v>#REF!</v>
      </c>
      <c r="C8" s="44" t="e">
        <f t="shared" ref="C8:BE8" si="1">SUM(C5:C7)</f>
        <v>#REF!</v>
      </c>
      <c r="D8" s="44" t="e">
        <f t="shared" si="1"/>
        <v>#REF!</v>
      </c>
      <c r="E8" s="44" t="e">
        <f t="shared" si="1"/>
        <v>#REF!</v>
      </c>
      <c r="F8" s="44" t="e">
        <f t="shared" si="1"/>
        <v>#REF!</v>
      </c>
      <c r="G8" s="44" t="e">
        <f t="shared" si="1"/>
        <v>#REF!</v>
      </c>
      <c r="H8" s="44" t="e">
        <f t="shared" si="1"/>
        <v>#REF!</v>
      </c>
      <c r="I8" s="44" t="e">
        <f t="shared" si="1"/>
        <v>#REF!</v>
      </c>
      <c r="J8" s="44" t="e">
        <f t="shared" si="1"/>
        <v>#REF!</v>
      </c>
      <c r="K8" s="44" t="e">
        <f t="shared" si="1"/>
        <v>#REF!</v>
      </c>
      <c r="L8" s="44" t="e">
        <f t="shared" si="1"/>
        <v>#REF!</v>
      </c>
      <c r="M8" s="44" t="e">
        <f t="shared" si="1"/>
        <v>#REF!</v>
      </c>
      <c r="N8" s="44" t="e">
        <f t="shared" si="1"/>
        <v>#REF!</v>
      </c>
      <c r="O8" s="44" t="e">
        <f t="shared" si="1"/>
        <v>#REF!</v>
      </c>
      <c r="P8" s="44" t="e">
        <f t="shared" si="1"/>
        <v>#REF!</v>
      </c>
      <c r="Q8" s="44" t="e">
        <f t="shared" si="1"/>
        <v>#REF!</v>
      </c>
      <c r="R8" s="44" t="e">
        <f t="shared" si="1"/>
        <v>#REF!</v>
      </c>
      <c r="S8" s="44" t="e">
        <f t="shared" si="1"/>
        <v>#REF!</v>
      </c>
      <c r="T8" s="44" t="e">
        <f t="shared" si="1"/>
        <v>#REF!</v>
      </c>
      <c r="U8" s="44" t="e">
        <f t="shared" si="1"/>
        <v>#REF!</v>
      </c>
      <c r="V8" s="44" t="e">
        <f t="shared" si="1"/>
        <v>#REF!</v>
      </c>
      <c r="W8" s="44" t="e">
        <f t="shared" si="1"/>
        <v>#REF!</v>
      </c>
      <c r="X8" s="44" t="e">
        <f t="shared" si="1"/>
        <v>#REF!</v>
      </c>
      <c r="Y8" s="44" t="e">
        <f t="shared" si="1"/>
        <v>#REF!</v>
      </c>
      <c r="Z8" s="44">
        <f t="shared" si="1"/>
        <v>4236.3121000014025</v>
      </c>
      <c r="AA8" s="44">
        <f t="shared" si="1"/>
        <v>4189.5144314548161</v>
      </c>
      <c r="AB8" s="44">
        <f t="shared" si="1"/>
        <v>4479.9524762388755</v>
      </c>
      <c r="AC8" s="44">
        <f t="shared" si="1"/>
        <v>4497.3675128907225</v>
      </c>
      <c r="AD8" s="44">
        <f t="shared" si="1"/>
        <v>4648.0684390164279</v>
      </c>
      <c r="AE8" s="44">
        <f t="shared" si="1"/>
        <v>4830.8832412968641</v>
      </c>
      <c r="AF8" s="170">
        <f t="shared" si="1"/>
        <v>4863.9496482272261</v>
      </c>
      <c r="AG8" s="170">
        <f t="shared" si="1"/>
        <v>4876.4709042357172</v>
      </c>
      <c r="AH8" s="170">
        <f t="shared" si="1"/>
        <v>4952.6826316022125</v>
      </c>
      <c r="AI8" s="170">
        <f t="shared" si="1"/>
        <v>5067.7494486531104</v>
      </c>
      <c r="AJ8" s="170">
        <f t="shared" si="1"/>
        <v>5153.8165936837004</v>
      </c>
      <c r="AK8" s="170">
        <f t="shared" si="1"/>
        <v>5483.3288160888751</v>
      </c>
      <c r="AL8" s="170">
        <f t="shared" si="1"/>
        <v>5602.8655471202528</v>
      </c>
      <c r="AM8" s="170">
        <f t="shared" si="1"/>
        <v>5602.9923329073736</v>
      </c>
      <c r="AN8" s="170">
        <f t="shared" si="1"/>
        <v>5728.4911917337267</v>
      </c>
      <c r="AO8" s="170">
        <f t="shared" si="1"/>
        <v>5848.8483102166538</v>
      </c>
      <c r="AP8" s="170">
        <f t="shared" si="1"/>
        <v>5970.5745171761573</v>
      </c>
      <c r="AQ8" s="170">
        <f t="shared" si="1"/>
        <v>6105.07473517574</v>
      </c>
      <c r="AR8" s="170">
        <f t="shared" si="1"/>
        <v>6228.6251416921896</v>
      </c>
      <c r="AS8" s="170">
        <f t="shared" si="1"/>
        <v>6341.9702965370516</v>
      </c>
      <c r="AT8" s="170">
        <f t="shared" si="1"/>
        <v>6465.9929711758259</v>
      </c>
      <c r="AU8" s="170">
        <f t="shared" si="1"/>
        <v>6527.5612416518734</v>
      </c>
      <c r="AV8" s="170">
        <f t="shared" si="1"/>
        <v>6696.1396479891318</v>
      </c>
      <c r="AW8" s="170">
        <f t="shared" si="1"/>
        <v>7155.4819126616812</v>
      </c>
      <c r="AX8" s="170">
        <f t="shared" si="1"/>
        <v>7305.320541239018</v>
      </c>
      <c r="AY8" s="170">
        <f t="shared" si="1"/>
        <v>7609.790816227528</v>
      </c>
      <c r="AZ8" s="170">
        <f t="shared" si="1"/>
        <v>7840.6440955858952</v>
      </c>
      <c r="BA8" s="170">
        <f t="shared" si="1"/>
        <v>8068.9234291339799</v>
      </c>
      <c r="BB8" s="170">
        <f t="shared" si="1"/>
        <v>8392.6533432723081</v>
      </c>
      <c r="BC8" s="170">
        <f t="shared" si="1"/>
        <v>8718.9624022344597</v>
      </c>
      <c r="BD8" s="170">
        <f t="shared" si="1"/>
        <v>8939.957282566962</v>
      </c>
      <c r="BE8" s="170">
        <f t="shared" si="1"/>
        <v>9154.0385386376402</v>
      </c>
      <c r="BS8" s="75"/>
      <c r="CG8" s="75"/>
      <c r="CU8" s="75"/>
      <c r="DI8" s="75"/>
      <c r="DW8" s="75"/>
      <c r="EK8" s="75"/>
      <c r="EY8" s="75"/>
      <c r="FM8" s="75"/>
      <c r="GA8" s="75"/>
      <c r="GO8" s="75"/>
      <c r="HC8" s="75"/>
      <c r="HQ8" s="75"/>
      <c r="IE8" s="75"/>
      <c r="IS8" s="75"/>
      <c r="JG8" s="75"/>
      <c r="JU8" s="75"/>
      <c r="KI8" s="75"/>
      <c r="KW8" s="75"/>
      <c r="LK8" s="75"/>
      <c r="LY8" s="75"/>
      <c r="MM8" s="75"/>
      <c r="NA8" s="75"/>
      <c r="NO8" s="75"/>
      <c r="OC8" s="75"/>
      <c r="OQ8" s="75"/>
      <c r="PE8" s="75"/>
      <c r="PS8" s="75"/>
      <c r="QG8" s="75"/>
      <c r="QU8" s="75"/>
      <c r="RI8" s="75"/>
      <c r="RW8" s="75"/>
      <c r="SK8" s="75"/>
      <c r="SY8" s="75"/>
      <c r="TM8" s="75"/>
      <c r="UA8" s="75"/>
      <c r="UO8" s="75"/>
      <c r="VC8" s="75"/>
      <c r="VQ8" s="75"/>
      <c r="WE8" s="75"/>
      <c r="WS8" s="75"/>
      <c r="XG8" s="75"/>
      <c r="XU8" s="75"/>
      <c r="YI8" s="75"/>
      <c r="YW8" s="75"/>
      <c r="ZK8" s="75"/>
      <c r="ZY8" s="75"/>
      <c r="AAM8" s="75"/>
      <c r="ABA8" s="75"/>
      <c r="ABO8" s="75"/>
      <c r="ACC8" s="75"/>
      <c r="ACQ8" s="75"/>
      <c r="ADE8" s="75"/>
      <c r="ADS8" s="75"/>
      <c r="AEG8" s="75"/>
      <c r="AEU8" s="75"/>
      <c r="AFI8" s="75"/>
      <c r="AFW8" s="75"/>
      <c r="AGK8" s="75"/>
      <c r="AGY8" s="75"/>
      <c r="AHM8" s="75"/>
      <c r="AIA8" s="75"/>
      <c r="AIO8" s="75"/>
      <c r="AJC8" s="75"/>
      <c r="AJQ8" s="75"/>
      <c r="AKE8" s="75"/>
      <c r="AKS8" s="75"/>
      <c r="ALG8" s="75"/>
      <c r="ALU8" s="75"/>
      <c r="AMI8" s="75"/>
      <c r="AMW8" s="75"/>
      <c r="ANK8" s="75"/>
      <c r="ANY8" s="75"/>
      <c r="AOM8" s="75"/>
      <c r="APA8" s="75"/>
      <c r="APO8" s="75"/>
      <c r="AQC8" s="75"/>
      <c r="AQQ8" s="75"/>
      <c r="ARE8" s="75"/>
      <c r="ARS8" s="75"/>
      <c r="ASG8" s="75"/>
      <c r="ASU8" s="75"/>
      <c r="ATI8" s="75"/>
      <c r="ATW8" s="75"/>
      <c r="AUK8" s="75"/>
      <c r="AUY8" s="75"/>
      <c r="AVM8" s="75"/>
      <c r="AWA8" s="75"/>
      <c r="AWO8" s="75"/>
      <c r="AXC8" s="75"/>
      <c r="AXQ8" s="75"/>
      <c r="AYE8" s="75"/>
      <c r="AYS8" s="75"/>
      <c r="AZG8" s="75"/>
      <c r="AZU8" s="75"/>
      <c r="BAI8" s="75"/>
      <c r="BAW8" s="75"/>
      <c r="BBK8" s="75"/>
      <c r="BBY8" s="75"/>
      <c r="BCM8" s="75"/>
      <c r="BDA8" s="75"/>
      <c r="BDO8" s="75"/>
      <c r="BEC8" s="75"/>
      <c r="BEQ8" s="75"/>
      <c r="BFE8" s="75"/>
      <c r="BFS8" s="75"/>
      <c r="BGG8" s="75"/>
      <c r="BGU8" s="75"/>
      <c r="BHI8" s="75"/>
      <c r="BHW8" s="75"/>
      <c r="BIK8" s="75"/>
      <c r="BIY8" s="75"/>
      <c r="BJM8" s="75"/>
      <c r="BKA8" s="75"/>
      <c r="BKO8" s="75"/>
      <c r="BLC8" s="75"/>
      <c r="BLQ8" s="75"/>
      <c r="BME8" s="75"/>
      <c r="BMS8" s="75"/>
      <c r="BNG8" s="75"/>
      <c r="BNU8" s="75"/>
      <c r="BOI8" s="75"/>
      <c r="BOW8" s="75"/>
      <c r="BPK8" s="75"/>
      <c r="BPY8" s="75"/>
      <c r="BQM8" s="75"/>
      <c r="BRA8" s="75"/>
      <c r="BRO8" s="75"/>
      <c r="BSC8" s="75"/>
      <c r="BSQ8" s="75"/>
      <c r="BTE8" s="75"/>
      <c r="BTS8" s="75"/>
      <c r="BUG8" s="75"/>
      <c r="BUU8" s="75"/>
      <c r="BVI8" s="75"/>
      <c r="BVW8" s="75"/>
      <c r="BWK8" s="75"/>
      <c r="BWY8" s="75"/>
      <c r="BXM8" s="75"/>
      <c r="BYA8" s="75"/>
      <c r="BYO8" s="75"/>
      <c r="BZC8" s="75"/>
      <c r="BZQ8" s="75"/>
      <c r="CAE8" s="75"/>
      <c r="CAS8" s="75"/>
      <c r="CBG8" s="75"/>
      <c r="CBU8" s="75"/>
      <c r="CCI8" s="75"/>
      <c r="CCW8" s="75"/>
      <c r="CDK8" s="75"/>
      <c r="CDY8" s="75"/>
      <c r="CEM8" s="75"/>
      <c r="CFA8" s="75"/>
      <c r="CFO8" s="75"/>
      <c r="CGC8" s="75"/>
      <c r="CGQ8" s="75"/>
      <c r="CHE8" s="75"/>
      <c r="CHS8" s="75"/>
      <c r="CIG8" s="75"/>
      <c r="CIU8" s="75"/>
      <c r="CJI8" s="75"/>
      <c r="CJW8" s="75"/>
      <c r="CKK8" s="75"/>
      <c r="CKY8" s="75"/>
      <c r="CLM8" s="75"/>
      <c r="CMA8" s="75"/>
      <c r="CMO8" s="75"/>
      <c r="CNC8" s="75"/>
      <c r="CNQ8" s="75"/>
      <c r="COE8" s="75"/>
      <c r="COS8" s="75"/>
      <c r="CPG8" s="75"/>
      <c r="CPU8" s="75"/>
      <c r="CQI8" s="75"/>
      <c r="CQW8" s="75"/>
      <c r="CRK8" s="75"/>
      <c r="CRY8" s="75"/>
      <c r="CSM8" s="75"/>
      <c r="CTA8" s="75"/>
      <c r="CTO8" s="75"/>
      <c r="CUC8" s="75"/>
      <c r="CUQ8" s="75"/>
      <c r="CVE8" s="75"/>
      <c r="CVS8" s="75"/>
      <c r="CWG8" s="75"/>
      <c r="CWU8" s="75"/>
      <c r="CXI8" s="75"/>
      <c r="CXW8" s="75"/>
      <c r="CYK8" s="75"/>
      <c r="CYY8" s="75"/>
      <c r="CZM8" s="75"/>
      <c r="DAA8" s="75"/>
      <c r="DAO8" s="75"/>
      <c r="DBC8" s="75"/>
      <c r="DBQ8" s="75"/>
      <c r="DCE8" s="75"/>
      <c r="DCS8" s="75"/>
      <c r="DDG8" s="75"/>
      <c r="DDU8" s="75"/>
      <c r="DEI8" s="75"/>
      <c r="DEW8" s="75"/>
      <c r="DFK8" s="75"/>
      <c r="DFY8" s="75"/>
      <c r="DGM8" s="75"/>
      <c r="DHA8" s="75"/>
      <c r="DHO8" s="75"/>
      <c r="DIC8" s="75"/>
      <c r="DIQ8" s="75"/>
      <c r="DJE8" s="75"/>
      <c r="DJS8" s="75"/>
      <c r="DKG8" s="75"/>
      <c r="DKU8" s="75"/>
      <c r="DLI8" s="75"/>
      <c r="DLW8" s="75"/>
      <c r="DMK8" s="75"/>
      <c r="DMY8" s="75"/>
      <c r="DNM8" s="75"/>
      <c r="DOA8" s="75"/>
      <c r="DOO8" s="75"/>
      <c r="DPC8" s="75"/>
      <c r="DPQ8" s="75"/>
      <c r="DQE8" s="75"/>
      <c r="DQS8" s="75"/>
      <c r="DRG8" s="75"/>
      <c r="DRU8" s="75"/>
      <c r="DSI8" s="75"/>
      <c r="DSW8" s="75"/>
      <c r="DTK8" s="75"/>
      <c r="DTY8" s="75"/>
      <c r="DUM8" s="75"/>
      <c r="DVA8" s="75"/>
      <c r="DVO8" s="75"/>
      <c r="DWC8" s="75"/>
      <c r="DWQ8" s="75"/>
      <c r="DXE8" s="75"/>
      <c r="DXS8" s="75"/>
      <c r="DYG8" s="75"/>
      <c r="DYU8" s="75"/>
      <c r="DZI8" s="75"/>
      <c r="DZW8" s="75"/>
      <c r="EAK8" s="75"/>
      <c r="EAY8" s="75"/>
      <c r="EBM8" s="75"/>
      <c r="ECA8" s="75"/>
      <c r="ECO8" s="75"/>
      <c r="EDC8" s="75"/>
      <c r="EDQ8" s="75"/>
      <c r="EEE8" s="75"/>
      <c r="EES8" s="75"/>
      <c r="EFG8" s="75"/>
      <c r="EFU8" s="75"/>
      <c r="EGI8" s="75"/>
      <c r="EGW8" s="75"/>
      <c r="EHK8" s="75"/>
      <c r="EHY8" s="75"/>
      <c r="EIM8" s="75"/>
      <c r="EJA8" s="75"/>
      <c r="EJO8" s="75"/>
      <c r="EKC8" s="75"/>
      <c r="EKQ8" s="75"/>
      <c r="ELE8" s="75"/>
      <c r="ELS8" s="75"/>
      <c r="EMG8" s="75"/>
      <c r="EMU8" s="75"/>
      <c r="ENI8" s="75"/>
      <c r="ENW8" s="75"/>
      <c r="EOK8" s="75"/>
      <c r="EOY8" s="75"/>
      <c r="EPM8" s="75"/>
      <c r="EQA8" s="75"/>
      <c r="EQO8" s="75"/>
      <c r="ERC8" s="75"/>
      <c r="ERQ8" s="75"/>
      <c r="ESE8" s="75"/>
      <c r="ESS8" s="75"/>
      <c r="ETG8" s="75"/>
      <c r="ETU8" s="75"/>
      <c r="EUI8" s="75"/>
      <c r="EUW8" s="75"/>
      <c r="EVK8" s="75"/>
      <c r="EVY8" s="75"/>
      <c r="EWM8" s="75"/>
      <c r="EXA8" s="75"/>
      <c r="EXO8" s="75"/>
      <c r="EYC8" s="75"/>
      <c r="EYQ8" s="75"/>
      <c r="EZE8" s="75"/>
      <c r="EZS8" s="75"/>
      <c r="FAG8" s="75"/>
      <c r="FAU8" s="75"/>
      <c r="FBI8" s="75"/>
      <c r="FBW8" s="75"/>
      <c r="FCK8" s="75"/>
      <c r="FCY8" s="75"/>
      <c r="FDM8" s="75"/>
      <c r="FEA8" s="75"/>
      <c r="FEO8" s="75"/>
      <c r="FFC8" s="75"/>
      <c r="FFQ8" s="75"/>
      <c r="FGE8" s="75"/>
      <c r="FGS8" s="75"/>
      <c r="FHG8" s="75"/>
      <c r="FHU8" s="75"/>
      <c r="FII8" s="75"/>
      <c r="FIW8" s="75"/>
      <c r="FJK8" s="75"/>
      <c r="FJY8" s="75"/>
      <c r="FKM8" s="75"/>
      <c r="FLA8" s="75"/>
      <c r="FLO8" s="75"/>
      <c r="FMC8" s="75"/>
      <c r="FMQ8" s="75"/>
      <c r="FNE8" s="75"/>
      <c r="FNS8" s="75"/>
      <c r="FOG8" s="75"/>
      <c r="FOU8" s="75"/>
      <c r="FPI8" s="75"/>
      <c r="FPW8" s="75"/>
      <c r="FQK8" s="75"/>
      <c r="FQY8" s="75"/>
      <c r="FRM8" s="75"/>
      <c r="FSA8" s="75"/>
      <c r="FSO8" s="75"/>
      <c r="FTC8" s="75"/>
      <c r="FTQ8" s="75"/>
      <c r="FUE8" s="75"/>
      <c r="FUS8" s="75"/>
      <c r="FVG8" s="75"/>
      <c r="FVU8" s="75"/>
      <c r="FWI8" s="75"/>
      <c r="FWW8" s="75"/>
      <c r="FXK8" s="75"/>
      <c r="FXY8" s="75"/>
      <c r="FYM8" s="75"/>
      <c r="FZA8" s="75"/>
      <c r="FZO8" s="75"/>
      <c r="GAC8" s="75"/>
      <c r="GAQ8" s="75"/>
      <c r="GBE8" s="75"/>
      <c r="GBS8" s="75"/>
      <c r="GCG8" s="75"/>
      <c r="GCU8" s="75"/>
      <c r="GDI8" s="75"/>
      <c r="GDW8" s="75"/>
      <c r="GEK8" s="75"/>
      <c r="GEY8" s="75"/>
      <c r="GFM8" s="75"/>
      <c r="GGA8" s="75"/>
      <c r="GGO8" s="75"/>
      <c r="GHC8" s="75"/>
      <c r="GHQ8" s="75"/>
      <c r="GIE8" s="75"/>
      <c r="GIS8" s="75"/>
      <c r="GJG8" s="75"/>
      <c r="GJU8" s="75"/>
      <c r="GKI8" s="75"/>
      <c r="GKW8" s="75"/>
      <c r="GLK8" s="75"/>
      <c r="GLY8" s="75"/>
      <c r="GMM8" s="75"/>
      <c r="GNA8" s="75"/>
      <c r="GNO8" s="75"/>
      <c r="GOC8" s="75"/>
      <c r="GOQ8" s="75"/>
      <c r="GPE8" s="75"/>
      <c r="GPS8" s="75"/>
      <c r="GQG8" s="75"/>
      <c r="GQU8" s="75"/>
      <c r="GRI8" s="75"/>
      <c r="GRW8" s="75"/>
      <c r="GSK8" s="75"/>
      <c r="GSY8" s="75"/>
      <c r="GTM8" s="75"/>
      <c r="GUA8" s="75"/>
      <c r="GUO8" s="75"/>
      <c r="GVC8" s="75"/>
      <c r="GVQ8" s="75"/>
      <c r="GWE8" s="75"/>
      <c r="GWS8" s="75"/>
      <c r="GXG8" s="75"/>
      <c r="GXU8" s="75"/>
      <c r="GYI8" s="75"/>
      <c r="GYW8" s="75"/>
      <c r="GZK8" s="75"/>
      <c r="GZY8" s="75"/>
      <c r="HAM8" s="75"/>
      <c r="HBA8" s="75"/>
      <c r="HBO8" s="75"/>
      <c r="HCC8" s="75"/>
      <c r="HCQ8" s="75"/>
      <c r="HDE8" s="75"/>
      <c r="HDS8" s="75"/>
      <c r="HEG8" s="75"/>
      <c r="HEU8" s="75"/>
      <c r="HFI8" s="75"/>
      <c r="HFW8" s="75"/>
      <c r="HGK8" s="75"/>
      <c r="HGY8" s="75"/>
      <c r="HHM8" s="75"/>
      <c r="HIA8" s="75"/>
      <c r="HIO8" s="75"/>
      <c r="HJC8" s="75"/>
      <c r="HJQ8" s="75"/>
      <c r="HKE8" s="75"/>
      <c r="HKS8" s="75"/>
      <c r="HLG8" s="75"/>
      <c r="HLU8" s="75"/>
      <c r="HMI8" s="75"/>
      <c r="HMW8" s="75"/>
      <c r="HNK8" s="75"/>
      <c r="HNY8" s="75"/>
      <c r="HOM8" s="75"/>
      <c r="HPA8" s="75"/>
      <c r="HPO8" s="75"/>
      <c r="HQC8" s="75"/>
      <c r="HQQ8" s="75"/>
      <c r="HRE8" s="75"/>
      <c r="HRS8" s="75"/>
      <c r="HSG8" s="75"/>
      <c r="HSU8" s="75"/>
      <c r="HTI8" s="75"/>
      <c r="HTW8" s="75"/>
      <c r="HUK8" s="75"/>
      <c r="HUY8" s="75"/>
      <c r="HVM8" s="75"/>
      <c r="HWA8" s="75"/>
      <c r="HWO8" s="75"/>
      <c r="HXC8" s="75"/>
      <c r="HXQ8" s="75"/>
      <c r="HYE8" s="75"/>
      <c r="HYS8" s="75"/>
      <c r="HZG8" s="75"/>
      <c r="HZU8" s="75"/>
      <c r="IAI8" s="75"/>
      <c r="IAW8" s="75"/>
      <c r="IBK8" s="75"/>
      <c r="IBY8" s="75"/>
      <c r="ICM8" s="75"/>
      <c r="IDA8" s="75"/>
      <c r="IDO8" s="75"/>
      <c r="IEC8" s="75"/>
      <c r="IEQ8" s="75"/>
      <c r="IFE8" s="75"/>
      <c r="IFS8" s="75"/>
      <c r="IGG8" s="75"/>
      <c r="IGU8" s="75"/>
      <c r="IHI8" s="75"/>
      <c r="IHW8" s="75"/>
      <c r="IIK8" s="75"/>
      <c r="IIY8" s="75"/>
      <c r="IJM8" s="75"/>
      <c r="IKA8" s="75"/>
      <c r="IKO8" s="75"/>
      <c r="ILC8" s="75"/>
      <c r="ILQ8" s="75"/>
      <c r="IME8" s="75"/>
      <c r="IMS8" s="75"/>
      <c r="ING8" s="75"/>
      <c r="INU8" s="75"/>
      <c r="IOI8" s="75"/>
      <c r="IOW8" s="75"/>
      <c r="IPK8" s="75"/>
      <c r="IPY8" s="75"/>
      <c r="IQM8" s="75"/>
      <c r="IRA8" s="75"/>
      <c r="IRO8" s="75"/>
      <c r="ISC8" s="75"/>
      <c r="ISQ8" s="75"/>
      <c r="ITE8" s="75"/>
      <c r="ITS8" s="75"/>
      <c r="IUG8" s="75"/>
      <c r="IUU8" s="75"/>
      <c r="IVI8" s="75"/>
      <c r="IVW8" s="75"/>
      <c r="IWK8" s="75"/>
      <c r="IWY8" s="75"/>
      <c r="IXM8" s="75"/>
      <c r="IYA8" s="75"/>
      <c r="IYO8" s="75"/>
      <c r="IZC8" s="75"/>
      <c r="IZQ8" s="75"/>
      <c r="JAE8" s="75"/>
      <c r="JAS8" s="75"/>
      <c r="JBG8" s="75"/>
      <c r="JBU8" s="75"/>
      <c r="JCI8" s="75"/>
      <c r="JCW8" s="75"/>
      <c r="JDK8" s="75"/>
      <c r="JDY8" s="75"/>
      <c r="JEM8" s="75"/>
      <c r="JFA8" s="75"/>
      <c r="JFO8" s="75"/>
      <c r="JGC8" s="75"/>
      <c r="JGQ8" s="75"/>
      <c r="JHE8" s="75"/>
      <c r="JHS8" s="75"/>
      <c r="JIG8" s="75"/>
      <c r="JIU8" s="75"/>
      <c r="JJI8" s="75"/>
      <c r="JJW8" s="75"/>
      <c r="JKK8" s="75"/>
      <c r="JKY8" s="75"/>
      <c r="JLM8" s="75"/>
      <c r="JMA8" s="75"/>
      <c r="JMO8" s="75"/>
      <c r="JNC8" s="75"/>
      <c r="JNQ8" s="75"/>
      <c r="JOE8" s="75"/>
      <c r="JOS8" s="75"/>
      <c r="JPG8" s="75"/>
      <c r="JPU8" s="75"/>
      <c r="JQI8" s="75"/>
      <c r="JQW8" s="75"/>
      <c r="JRK8" s="75"/>
      <c r="JRY8" s="75"/>
      <c r="JSM8" s="75"/>
      <c r="JTA8" s="75"/>
      <c r="JTO8" s="75"/>
      <c r="JUC8" s="75"/>
      <c r="JUQ8" s="75"/>
      <c r="JVE8" s="75"/>
      <c r="JVS8" s="75"/>
      <c r="JWG8" s="75"/>
      <c r="JWU8" s="75"/>
      <c r="JXI8" s="75"/>
      <c r="JXW8" s="75"/>
      <c r="JYK8" s="75"/>
      <c r="JYY8" s="75"/>
      <c r="JZM8" s="75"/>
      <c r="KAA8" s="75"/>
      <c r="KAO8" s="75"/>
      <c r="KBC8" s="75"/>
      <c r="KBQ8" s="75"/>
      <c r="KCE8" s="75"/>
      <c r="KCS8" s="75"/>
      <c r="KDG8" s="75"/>
      <c r="KDU8" s="75"/>
      <c r="KEI8" s="75"/>
      <c r="KEW8" s="75"/>
      <c r="KFK8" s="75"/>
      <c r="KFY8" s="75"/>
      <c r="KGM8" s="75"/>
      <c r="KHA8" s="75"/>
      <c r="KHO8" s="75"/>
      <c r="KIC8" s="75"/>
      <c r="KIQ8" s="75"/>
      <c r="KJE8" s="75"/>
      <c r="KJS8" s="75"/>
      <c r="KKG8" s="75"/>
      <c r="KKU8" s="75"/>
      <c r="KLI8" s="75"/>
      <c r="KLW8" s="75"/>
      <c r="KMK8" s="75"/>
      <c r="KMY8" s="75"/>
      <c r="KNM8" s="75"/>
      <c r="KOA8" s="75"/>
      <c r="KOO8" s="75"/>
      <c r="KPC8" s="75"/>
      <c r="KPQ8" s="75"/>
      <c r="KQE8" s="75"/>
      <c r="KQS8" s="75"/>
      <c r="KRG8" s="75"/>
      <c r="KRU8" s="75"/>
      <c r="KSI8" s="75"/>
      <c r="KSW8" s="75"/>
      <c r="KTK8" s="75"/>
      <c r="KTY8" s="75"/>
      <c r="KUM8" s="75"/>
      <c r="KVA8" s="75"/>
      <c r="KVO8" s="75"/>
      <c r="KWC8" s="75"/>
      <c r="KWQ8" s="75"/>
      <c r="KXE8" s="75"/>
      <c r="KXS8" s="75"/>
      <c r="KYG8" s="75"/>
      <c r="KYU8" s="75"/>
      <c r="KZI8" s="75"/>
      <c r="KZW8" s="75"/>
      <c r="LAK8" s="75"/>
      <c r="LAY8" s="75"/>
      <c r="LBM8" s="75"/>
      <c r="LCA8" s="75"/>
      <c r="LCO8" s="75"/>
      <c r="LDC8" s="75"/>
      <c r="LDQ8" s="75"/>
      <c r="LEE8" s="75"/>
      <c r="LES8" s="75"/>
      <c r="LFG8" s="75"/>
      <c r="LFU8" s="75"/>
      <c r="LGI8" s="75"/>
      <c r="LGW8" s="75"/>
      <c r="LHK8" s="75"/>
      <c r="LHY8" s="75"/>
      <c r="LIM8" s="75"/>
      <c r="LJA8" s="75"/>
      <c r="LJO8" s="75"/>
      <c r="LKC8" s="75"/>
      <c r="LKQ8" s="75"/>
      <c r="LLE8" s="75"/>
      <c r="LLS8" s="75"/>
      <c r="LMG8" s="75"/>
      <c r="LMU8" s="75"/>
      <c r="LNI8" s="75"/>
      <c r="LNW8" s="75"/>
      <c r="LOK8" s="75"/>
      <c r="LOY8" s="75"/>
      <c r="LPM8" s="75"/>
      <c r="LQA8" s="75"/>
      <c r="LQO8" s="75"/>
      <c r="LRC8" s="75"/>
      <c r="LRQ8" s="75"/>
      <c r="LSE8" s="75"/>
      <c r="LSS8" s="75"/>
      <c r="LTG8" s="75"/>
      <c r="LTU8" s="75"/>
      <c r="LUI8" s="75"/>
      <c r="LUW8" s="75"/>
      <c r="LVK8" s="75"/>
      <c r="LVY8" s="75"/>
      <c r="LWM8" s="75"/>
      <c r="LXA8" s="75"/>
      <c r="LXO8" s="75"/>
      <c r="LYC8" s="75"/>
      <c r="LYQ8" s="75"/>
      <c r="LZE8" s="75"/>
      <c r="LZS8" s="75"/>
      <c r="MAG8" s="75"/>
      <c r="MAU8" s="75"/>
      <c r="MBI8" s="75"/>
      <c r="MBW8" s="75"/>
      <c r="MCK8" s="75"/>
      <c r="MCY8" s="75"/>
      <c r="MDM8" s="75"/>
      <c r="MEA8" s="75"/>
      <c r="MEO8" s="75"/>
      <c r="MFC8" s="75"/>
      <c r="MFQ8" s="75"/>
      <c r="MGE8" s="75"/>
      <c r="MGS8" s="75"/>
      <c r="MHG8" s="75"/>
      <c r="MHU8" s="75"/>
      <c r="MII8" s="75"/>
      <c r="MIW8" s="75"/>
      <c r="MJK8" s="75"/>
      <c r="MJY8" s="75"/>
      <c r="MKM8" s="75"/>
      <c r="MLA8" s="75"/>
      <c r="MLO8" s="75"/>
      <c r="MMC8" s="75"/>
      <c r="MMQ8" s="75"/>
      <c r="MNE8" s="75"/>
      <c r="MNS8" s="75"/>
      <c r="MOG8" s="75"/>
      <c r="MOU8" s="75"/>
      <c r="MPI8" s="75"/>
      <c r="MPW8" s="75"/>
      <c r="MQK8" s="75"/>
      <c r="MQY8" s="75"/>
      <c r="MRM8" s="75"/>
      <c r="MSA8" s="75"/>
      <c r="MSO8" s="75"/>
      <c r="MTC8" s="75"/>
      <c r="MTQ8" s="75"/>
      <c r="MUE8" s="75"/>
      <c r="MUS8" s="75"/>
      <c r="MVG8" s="75"/>
      <c r="MVU8" s="75"/>
      <c r="MWI8" s="75"/>
      <c r="MWW8" s="75"/>
      <c r="MXK8" s="75"/>
      <c r="MXY8" s="75"/>
      <c r="MYM8" s="75"/>
      <c r="MZA8" s="75"/>
      <c r="MZO8" s="75"/>
      <c r="NAC8" s="75"/>
      <c r="NAQ8" s="75"/>
      <c r="NBE8" s="75"/>
      <c r="NBS8" s="75"/>
      <c r="NCG8" s="75"/>
      <c r="NCU8" s="75"/>
      <c r="NDI8" s="75"/>
      <c r="NDW8" s="75"/>
      <c r="NEK8" s="75"/>
      <c r="NEY8" s="75"/>
      <c r="NFM8" s="75"/>
      <c r="NGA8" s="75"/>
      <c r="NGO8" s="75"/>
      <c r="NHC8" s="75"/>
      <c r="NHQ8" s="75"/>
      <c r="NIE8" s="75"/>
      <c r="NIS8" s="75"/>
      <c r="NJG8" s="75"/>
      <c r="NJU8" s="75"/>
      <c r="NKI8" s="75"/>
      <c r="NKW8" s="75"/>
      <c r="NLK8" s="75"/>
      <c r="NLY8" s="75"/>
      <c r="NMM8" s="75"/>
      <c r="NNA8" s="75"/>
      <c r="NNO8" s="75"/>
      <c r="NOC8" s="75"/>
      <c r="NOQ8" s="75"/>
      <c r="NPE8" s="75"/>
      <c r="NPS8" s="75"/>
      <c r="NQG8" s="75"/>
      <c r="NQU8" s="75"/>
      <c r="NRI8" s="75"/>
      <c r="NRW8" s="75"/>
      <c r="NSK8" s="75"/>
      <c r="NSY8" s="75"/>
      <c r="NTM8" s="75"/>
      <c r="NUA8" s="75"/>
      <c r="NUO8" s="75"/>
      <c r="NVC8" s="75"/>
      <c r="NVQ8" s="75"/>
      <c r="NWE8" s="75"/>
      <c r="NWS8" s="75"/>
      <c r="NXG8" s="75"/>
      <c r="NXU8" s="75"/>
      <c r="NYI8" s="75"/>
      <c r="NYW8" s="75"/>
      <c r="NZK8" s="75"/>
      <c r="NZY8" s="75"/>
      <c r="OAM8" s="75"/>
      <c r="OBA8" s="75"/>
      <c r="OBO8" s="75"/>
      <c r="OCC8" s="75"/>
      <c r="OCQ8" s="75"/>
      <c r="ODE8" s="75"/>
      <c r="ODS8" s="75"/>
      <c r="OEG8" s="75"/>
      <c r="OEU8" s="75"/>
      <c r="OFI8" s="75"/>
      <c r="OFW8" s="75"/>
      <c r="OGK8" s="75"/>
      <c r="OGY8" s="75"/>
      <c r="OHM8" s="75"/>
      <c r="OIA8" s="75"/>
      <c r="OIO8" s="75"/>
      <c r="OJC8" s="75"/>
      <c r="OJQ8" s="75"/>
      <c r="OKE8" s="75"/>
      <c r="OKS8" s="75"/>
      <c r="OLG8" s="75"/>
      <c r="OLU8" s="75"/>
      <c r="OMI8" s="75"/>
      <c r="OMW8" s="75"/>
      <c r="ONK8" s="75"/>
      <c r="ONY8" s="75"/>
      <c r="OOM8" s="75"/>
      <c r="OPA8" s="75"/>
      <c r="OPO8" s="75"/>
      <c r="OQC8" s="75"/>
      <c r="OQQ8" s="75"/>
      <c r="ORE8" s="75"/>
      <c r="ORS8" s="75"/>
      <c r="OSG8" s="75"/>
      <c r="OSU8" s="75"/>
      <c r="OTI8" s="75"/>
      <c r="OTW8" s="75"/>
      <c r="OUK8" s="75"/>
      <c r="OUY8" s="75"/>
      <c r="OVM8" s="75"/>
      <c r="OWA8" s="75"/>
      <c r="OWO8" s="75"/>
      <c r="OXC8" s="75"/>
      <c r="OXQ8" s="75"/>
      <c r="OYE8" s="75"/>
      <c r="OYS8" s="75"/>
      <c r="OZG8" s="75"/>
      <c r="OZU8" s="75"/>
      <c r="PAI8" s="75"/>
      <c r="PAW8" s="75"/>
      <c r="PBK8" s="75"/>
      <c r="PBY8" s="75"/>
      <c r="PCM8" s="75"/>
      <c r="PDA8" s="75"/>
      <c r="PDO8" s="75"/>
      <c r="PEC8" s="75"/>
      <c r="PEQ8" s="75"/>
      <c r="PFE8" s="75"/>
      <c r="PFS8" s="75"/>
      <c r="PGG8" s="75"/>
      <c r="PGU8" s="75"/>
      <c r="PHI8" s="75"/>
      <c r="PHW8" s="75"/>
      <c r="PIK8" s="75"/>
      <c r="PIY8" s="75"/>
      <c r="PJM8" s="75"/>
      <c r="PKA8" s="75"/>
      <c r="PKO8" s="75"/>
      <c r="PLC8" s="75"/>
      <c r="PLQ8" s="75"/>
      <c r="PME8" s="75"/>
      <c r="PMS8" s="75"/>
      <c r="PNG8" s="75"/>
      <c r="PNU8" s="75"/>
      <c r="POI8" s="75"/>
      <c r="POW8" s="75"/>
      <c r="PPK8" s="75"/>
      <c r="PPY8" s="75"/>
      <c r="PQM8" s="75"/>
      <c r="PRA8" s="75"/>
      <c r="PRO8" s="75"/>
      <c r="PSC8" s="75"/>
      <c r="PSQ8" s="75"/>
      <c r="PTE8" s="75"/>
      <c r="PTS8" s="75"/>
      <c r="PUG8" s="75"/>
      <c r="PUU8" s="75"/>
      <c r="PVI8" s="75"/>
      <c r="PVW8" s="75"/>
      <c r="PWK8" s="75"/>
      <c r="PWY8" s="75"/>
      <c r="PXM8" s="75"/>
      <c r="PYA8" s="75"/>
      <c r="PYO8" s="75"/>
      <c r="PZC8" s="75"/>
      <c r="PZQ8" s="75"/>
      <c r="QAE8" s="75"/>
      <c r="QAS8" s="75"/>
      <c r="QBG8" s="75"/>
      <c r="QBU8" s="75"/>
      <c r="QCI8" s="75"/>
      <c r="QCW8" s="75"/>
      <c r="QDK8" s="75"/>
      <c r="QDY8" s="75"/>
      <c r="QEM8" s="75"/>
      <c r="QFA8" s="75"/>
      <c r="QFO8" s="75"/>
      <c r="QGC8" s="75"/>
      <c r="QGQ8" s="75"/>
      <c r="QHE8" s="75"/>
      <c r="QHS8" s="75"/>
      <c r="QIG8" s="75"/>
      <c r="QIU8" s="75"/>
      <c r="QJI8" s="75"/>
      <c r="QJW8" s="75"/>
      <c r="QKK8" s="75"/>
      <c r="QKY8" s="75"/>
      <c r="QLM8" s="75"/>
      <c r="QMA8" s="75"/>
      <c r="QMO8" s="75"/>
      <c r="QNC8" s="75"/>
      <c r="QNQ8" s="75"/>
      <c r="QOE8" s="75"/>
      <c r="QOS8" s="75"/>
      <c r="QPG8" s="75"/>
      <c r="QPU8" s="75"/>
      <c r="QQI8" s="75"/>
      <c r="QQW8" s="75"/>
      <c r="QRK8" s="75"/>
      <c r="QRY8" s="75"/>
      <c r="QSM8" s="75"/>
      <c r="QTA8" s="75"/>
      <c r="QTO8" s="75"/>
      <c r="QUC8" s="75"/>
      <c r="QUQ8" s="75"/>
      <c r="QVE8" s="75"/>
      <c r="QVS8" s="75"/>
      <c r="QWG8" s="75"/>
      <c r="QWU8" s="75"/>
      <c r="QXI8" s="75"/>
      <c r="QXW8" s="75"/>
      <c r="QYK8" s="75"/>
      <c r="QYY8" s="75"/>
      <c r="QZM8" s="75"/>
      <c r="RAA8" s="75"/>
      <c r="RAO8" s="75"/>
      <c r="RBC8" s="75"/>
      <c r="RBQ8" s="75"/>
      <c r="RCE8" s="75"/>
      <c r="RCS8" s="75"/>
      <c r="RDG8" s="75"/>
      <c r="RDU8" s="75"/>
      <c r="REI8" s="75"/>
      <c r="REW8" s="75"/>
      <c r="RFK8" s="75"/>
      <c r="RFY8" s="75"/>
      <c r="RGM8" s="75"/>
      <c r="RHA8" s="75"/>
      <c r="RHO8" s="75"/>
      <c r="RIC8" s="75"/>
      <c r="RIQ8" s="75"/>
      <c r="RJE8" s="75"/>
      <c r="RJS8" s="75"/>
      <c r="RKG8" s="75"/>
      <c r="RKU8" s="75"/>
      <c r="RLI8" s="75"/>
      <c r="RLW8" s="75"/>
      <c r="RMK8" s="75"/>
      <c r="RMY8" s="75"/>
      <c r="RNM8" s="75"/>
      <c r="ROA8" s="75"/>
      <c r="ROO8" s="75"/>
      <c r="RPC8" s="75"/>
      <c r="RPQ8" s="75"/>
      <c r="RQE8" s="75"/>
      <c r="RQS8" s="75"/>
      <c r="RRG8" s="75"/>
      <c r="RRU8" s="75"/>
      <c r="RSI8" s="75"/>
      <c r="RSW8" s="75"/>
      <c r="RTK8" s="75"/>
      <c r="RTY8" s="75"/>
      <c r="RUM8" s="75"/>
      <c r="RVA8" s="75"/>
      <c r="RVO8" s="75"/>
      <c r="RWC8" s="75"/>
      <c r="RWQ8" s="75"/>
      <c r="RXE8" s="75"/>
      <c r="RXS8" s="75"/>
      <c r="RYG8" s="75"/>
      <c r="RYU8" s="75"/>
      <c r="RZI8" s="75"/>
      <c r="RZW8" s="75"/>
      <c r="SAK8" s="75"/>
      <c r="SAY8" s="75"/>
      <c r="SBM8" s="75"/>
      <c r="SCA8" s="75"/>
      <c r="SCO8" s="75"/>
      <c r="SDC8" s="75"/>
      <c r="SDQ8" s="75"/>
      <c r="SEE8" s="75"/>
      <c r="SES8" s="75"/>
      <c r="SFG8" s="75"/>
      <c r="SFU8" s="75"/>
      <c r="SGI8" s="75"/>
      <c r="SGW8" s="75"/>
      <c r="SHK8" s="75"/>
      <c r="SHY8" s="75"/>
      <c r="SIM8" s="75"/>
      <c r="SJA8" s="75"/>
      <c r="SJO8" s="75"/>
      <c r="SKC8" s="75"/>
      <c r="SKQ8" s="75"/>
      <c r="SLE8" s="75"/>
      <c r="SLS8" s="75"/>
      <c r="SMG8" s="75"/>
      <c r="SMU8" s="75"/>
      <c r="SNI8" s="75"/>
      <c r="SNW8" s="75"/>
      <c r="SOK8" s="75"/>
      <c r="SOY8" s="75"/>
      <c r="SPM8" s="75"/>
      <c r="SQA8" s="75"/>
      <c r="SQO8" s="75"/>
      <c r="SRC8" s="75"/>
      <c r="SRQ8" s="75"/>
      <c r="SSE8" s="75"/>
      <c r="SSS8" s="75"/>
      <c r="STG8" s="75"/>
      <c r="STU8" s="75"/>
      <c r="SUI8" s="75"/>
      <c r="SUW8" s="75"/>
      <c r="SVK8" s="75"/>
      <c r="SVY8" s="75"/>
      <c r="SWM8" s="75"/>
      <c r="SXA8" s="75"/>
      <c r="SXO8" s="75"/>
      <c r="SYC8" s="75"/>
      <c r="SYQ8" s="75"/>
      <c r="SZE8" s="75"/>
      <c r="SZS8" s="75"/>
      <c r="TAG8" s="75"/>
      <c r="TAU8" s="75"/>
      <c r="TBI8" s="75"/>
      <c r="TBW8" s="75"/>
      <c r="TCK8" s="75"/>
      <c r="TCY8" s="75"/>
      <c r="TDM8" s="75"/>
      <c r="TEA8" s="75"/>
      <c r="TEO8" s="75"/>
      <c r="TFC8" s="75"/>
      <c r="TFQ8" s="75"/>
      <c r="TGE8" s="75"/>
      <c r="TGS8" s="75"/>
      <c r="THG8" s="75"/>
      <c r="THU8" s="75"/>
      <c r="TII8" s="75"/>
      <c r="TIW8" s="75"/>
      <c r="TJK8" s="75"/>
      <c r="TJY8" s="75"/>
      <c r="TKM8" s="75"/>
      <c r="TLA8" s="75"/>
      <c r="TLO8" s="75"/>
      <c r="TMC8" s="75"/>
      <c r="TMQ8" s="75"/>
      <c r="TNE8" s="75"/>
      <c r="TNS8" s="75"/>
      <c r="TOG8" s="75"/>
      <c r="TOU8" s="75"/>
      <c r="TPI8" s="75"/>
      <c r="TPW8" s="75"/>
      <c r="TQK8" s="75"/>
      <c r="TQY8" s="75"/>
      <c r="TRM8" s="75"/>
      <c r="TSA8" s="75"/>
      <c r="TSO8" s="75"/>
      <c r="TTC8" s="75"/>
      <c r="TTQ8" s="75"/>
      <c r="TUE8" s="75"/>
      <c r="TUS8" s="75"/>
      <c r="TVG8" s="75"/>
      <c r="TVU8" s="75"/>
      <c r="TWI8" s="75"/>
      <c r="TWW8" s="75"/>
      <c r="TXK8" s="75"/>
      <c r="TXY8" s="75"/>
      <c r="TYM8" s="75"/>
      <c r="TZA8" s="75"/>
      <c r="TZO8" s="75"/>
      <c r="UAC8" s="75"/>
      <c r="UAQ8" s="75"/>
      <c r="UBE8" s="75"/>
      <c r="UBS8" s="75"/>
      <c r="UCG8" s="75"/>
      <c r="UCU8" s="75"/>
      <c r="UDI8" s="75"/>
      <c r="UDW8" s="75"/>
      <c r="UEK8" s="75"/>
      <c r="UEY8" s="75"/>
      <c r="UFM8" s="75"/>
      <c r="UGA8" s="75"/>
      <c r="UGO8" s="75"/>
      <c r="UHC8" s="75"/>
      <c r="UHQ8" s="75"/>
      <c r="UIE8" s="75"/>
      <c r="UIS8" s="75"/>
      <c r="UJG8" s="75"/>
      <c r="UJU8" s="75"/>
      <c r="UKI8" s="75"/>
      <c r="UKW8" s="75"/>
      <c r="ULK8" s="75"/>
      <c r="ULY8" s="75"/>
      <c r="UMM8" s="75"/>
      <c r="UNA8" s="75"/>
      <c r="UNO8" s="75"/>
      <c r="UOC8" s="75"/>
      <c r="UOQ8" s="75"/>
      <c r="UPE8" s="75"/>
      <c r="UPS8" s="75"/>
      <c r="UQG8" s="75"/>
      <c r="UQU8" s="75"/>
      <c r="URI8" s="75"/>
      <c r="URW8" s="75"/>
      <c r="USK8" s="75"/>
      <c r="USY8" s="75"/>
      <c r="UTM8" s="75"/>
      <c r="UUA8" s="75"/>
      <c r="UUO8" s="75"/>
      <c r="UVC8" s="75"/>
      <c r="UVQ8" s="75"/>
      <c r="UWE8" s="75"/>
      <c r="UWS8" s="75"/>
      <c r="UXG8" s="75"/>
      <c r="UXU8" s="75"/>
      <c r="UYI8" s="75"/>
      <c r="UYW8" s="75"/>
      <c r="UZK8" s="75"/>
      <c r="UZY8" s="75"/>
      <c r="VAM8" s="75"/>
      <c r="VBA8" s="75"/>
      <c r="VBO8" s="75"/>
      <c r="VCC8" s="75"/>
      <c r="VCQ8" s="75"/>
      <c r="VDE8" s="75"/>
      <c r="VDS8" s="75"/>
      <c r="VEG8" s="75"/>
      <c r="VEU8" s="75"/>
      <c r="VFI8" s="75"/>
      <c r="VFW8" s="75"/>
      <c r="VGK8" s="75"/>
      <c r="VGY8" s="75"/>
      <c r="VHM8" s="75"/>
      <c r="VIA8" s="75"/>
      <c r="VIO8" s="75"/>
      <c r="VJC8" s="75"/>
      <c r="VJQ8" s="75"/>
      <c r="VKE8" s="75"/>
      <c r="VKS8" s="75"/>
      <c r="VLG8" s="75"/>
      <c r="VLU8" s="75"/>
      <c r="VMI8" s="75"/>
      <c r="VMW8" s="75"/>
      <c r="VNK8" s="75"/>
      <c r="VNY8" s="75"/>
      <c r="VOM8" s="75"/>
      <c r="VPA8" s="75"/>
      <c r="VPO8" s="75"/>
      <c r="VQC8" s="75"/>
      <c r="VQQ8" s="75"/>
      <c r="VRE8" s="75"/>
      <c r="VRS8" s="75"/>
      <c r="VSG8" s="75"/>
      <c r="VSU8" s="75"/>
      <c r="VTI8" s="75"/>
      <c r="VTW8" s="75"/>
      <c r="VUK8" s="75"/>
      <c r="VUY8" s="75"/>
      <c r="VVM8" s="75"/>
      <c r="VWA8" s="75"/>
      <c r="VWO8" s="75"/>
      <c r="VXC8" s="75"/>
      <c r="VXQ8" s="75"/>
      <c r="VYE8" s="75"/>
      <c r="VYS8" s="75"/>
      <c r="VZG8" s="75"/>
      <c r="VZU8" s="75"/>
      <c r="WAI8" s="75"/>
      <c r="WAW8" s="75"/>
      <c r="WBK8" s="75"/>
      <c r="WBY8" s="75"/>
      <c r="WCM8" s="75"/>
      <c r="WDA8" s="75"/>
      <c r="WDO8" s="75"/>
      <c r="WEC8" s="75"/>
      <c r="WEQ8" s="75"/>
      <c r="WFE8" s="75"/>
      <c r="WFS8" s="75"/>
      <c r="WGG8" s="75"/>
      <c r="WGU8" s="75"/>
      <c r="WHI8" s="75"/>
      <c r="WHW8" s="75"/>
      <c r="WIK8" s="75"/>
      <c r="WIY8" s="75"/>
      <c r="WJM8" s="75"/>
      <c r="WKA8" s="75"/>
      <c r="WKO8" s="75"/>
      <c r="WLC8" s="75"/>
      <c r="WLQ8" s="75"/>
      <c r="WME8" s="75"/>
      <c r="WMS8" s="75"/>
      <c r="WNG8" s="75"/>
      <c r="WNU8" s="75"/>
      <c r="WOI8" s="75"/>
      <c r="WOW8" s="75"/>
      <c r="WPK8" s="75"/>
      <c r="WPY8" s="75"/>
      <c r="WQM8" s="75"/>
      <c r="WRA8" s="75"/>
      <c r="WRO8" s="75"/>
      <c r="WSC8" s="75"/>
      <c r="WSQ8" s="75"/>
      <c r="WTE8" s="75"/>
      <c r="WTS8" s="75"/>
      <c r="WUG8" s="75"/>
      <c r="WUU8" s="75"/>
      <c r="WVI8" s="75"/>
      <c r="WVW8" s="75"/>
      <c r="WWK8" s="75"/>
      <c r="WWY8" s="75"/>
      <c r="WXM8" s="75"/>
      <c r="WYA8" s="75"/>
      <c r="WYO8" s="75"/>
      <c r="WZC8" s="75"/>
      <c r="WZQ8" s="75"/>
      <c r="XAE8" s="75"/>
      <c r="XAS8" s="75"/>
      <c r="XBG8" s="75"/>
      <c r="XBU8" s="75"/>
      <c r="XCI8" s="75"/>
      <c r="XCW8" s="75"/>
      <c r="XDK8" s="75"/>
      <c r="XDY8" s="75"/>
      <c r="XEM8" s="75"/>
      <c r="XFA8" s="75"/>
    </row>
    <row r="9" spans="1:1023 1037:2045 2059:3067 3081:4089 4103:5111 5125:6133 6147:7155 7169:8191 8205:9213 9227:10235 10249:11257 11271:12279 12293:13301 13315:14323 14337:15359 15373:16381" s="74" customFormat="1" x14ac:dyDescent="0.2">
      <c r="A9" s="178" t="s">
        <v>53</v>
      </c>
      <c r="B9" s="44" t="e">
        <f>B17-B16</f>
        <v>#REF!</v>
      </c>
      <c r="C9" s="44" t="e">
        <f t="shared" ref="C9:BE9" si="2">C17-C16</f>
        <v>#REF!</v>
      </c>
      <c r="D9" s="44" t="e">
        <f t="shared" si="2"/>
        <v>#REF!</v>
      </c>
      <c r="E9" s="44" t="e">
        <f t="shared" si="2"/>
        <v>#REF!</v>
      </c>
      <c r="F9" s="44" t="e">
        <f t="shared" si="2"/>
        <v>#REF!</v>
      </c>
      <c r="G9" s="44" t="e">
        <f t="shared" si="2"/>
        <v>#REF!</v>
      </c>
      <c r="H9" s="44" t="e">
        <f t="shared" si="2"/>
        <v>#REF!</v>
      </c>
      <c r="I9" s="44" t="e">
        <f t="shared" si="2"/>
        <v>#REF!</v>
      </c>
      <c r="J9" s="44" t="e">
        <f t="shared" si="2"/>
        <v>#REF!</v>
      </c>
      <c r="K9" s="44" t="e">
        <f t="shared" si="2"/>
        <v>#REF!</v>
      </c>
      <c r="L9" s="44" t="e">
        <f t="shared" si="2"/>
        <v>#REF!</v>
      </c>
      <c r="M9" s="44" t="e">
        <f t="shared" si="2"/>
        <v>#REF!</v>
      </c>
      <c r="N9" s="44" t="e">
        <f t="shared" si="2"/>
        <v>#REF!</v>
      </c>
      <c r="O9" s="44" t="e">
        <f t="shared" si="2"/>
        <v>#REF!</v>
      </c>
      <c r="P9" s="44" t="e">
        <f t="shared" si="2"/>
        <v>#REF!</v>
      </c>
      <c r="Q9" s="44" t="e">
        <f t="shared" si="2"/>
        <v>#REF!</v>
      </c>
      <c r="R9" s="44" t="e">
        <f t="shared" si="2"/>
        <v>#REF!</v>
      </c>
      <c r="S9" s="44" t="e">
        <f t="shared" si="2"/>
        <v>#REF!</v>
      </c>
      <c r="T9" s="44" t="e">
        <f t="shared" si="2"/>
        <v>#REF!</v>
      </c>
      <c r="U9" s="44" t="e">
        <f t="shared" si="2"/>
        <v>#REF!</v>
      </c>
      <c r="V9" s="44" t="e">
        <f t="shared" si="2"/>
        <v>#REF!</v>
      </c>
      <c r="W9" s="44" t="e">
        <f t="shared" si="2"/>
        <v>#REF!</v>
      </c>
      <c r="X9" s="44" t="e">
        <f t="shared" si="2"/>
        <v>#REF!</v>
      </c>
      <c r="Y9" s="44" t="e">
        <f t="shared" si="2"/>
        <v>#REF!</v>
      </c>
      <c r="Z9" s="44">
        <f t="shared" si="2"/>
        <v>3873.6571086696663</v>
      </c>
      <c r="AA9" s="44">
        <f t="shared" si="2"/>
        <v>3838.0406933792556</v>
      </c>
      <c r="AB9" s="44">
        <f t="shared" si="2"/>
        <v>4096.0762511248904</v>
      </c>
      <c r="AC9" s="44">
        <f t="shared" si="2"/>
        <v>4052.2660151348218</v>
      </c>
      <c r="AD9" s="44">
        <f t="shared" si="2"/>
        <v>4344.4315413531767</v>
      </c>
      <c r="AE9" s="44">
        <f t="shared" si="2"/>
        <v>4616.5636149300135</v>
      </c>
      <c r="AF9" s="170">
        <f t="shared" si="2"/>
        <v>4673.279072275207</v>
      </c>
      <c r="AG9" s="170">
        <f t="shared" si="2"/>
        <v>4697.8165491635928</v>
      </c>
      <c r="AH9" s="170">
        <f t="shared" si="2"/>
        <v>4779.2016234596886</v>
      </c>
      <c r="AI9" s="170">
        <f t="shared" si="2"/>
        <v>4898.2517271338702</v>
      </c>
      <c r="AJ9" s="170">
        <f t="shared" si="2"/>
        <v>4978.6768437152086</v>
      </c>
      <c r="AK9" s="170">
        <f t="shared" si="2"/>
        <v>5303.8935497141647</v>
      </c>
      <c r="AL9" s="170">
        <f t="shared" si="2"/>
        <v>5428.4680821698794</v>
      </c>
      <c r="AM9" s="170">
        <f t="shared" si="2"/>
        <v>5427.0835675288672</v>
      </c>
      <c r="AN9" s="170">
        <f t="shared" si="2"/>
        <v>5550.2426701291006</v>
      </c>
      <c r="AO9" s="170">
        <f t="shared" si="2"/>
        <v>5673.6549813287411</v>
      </c>
      <c r="AP9" s="170">
        <f t="shared" si="2"/>
        <v>5792.2785561364344</v>
      </c>
      <c r="AQ9" s="170">
        <f t="shared" si="2"/>
        <v>5931.2789823250887</v>
      </c>
      <c r="AR9" s="170">
        <f t="shared" si="2"/>
        <v>6058.3767277379802</v>
      </c>
      <c r="AS9" s="170">
        <f t="shared" si="2"/>
        <v>6175.6955597385904</v>
      </c>
      <c r="AT9" s="170">
        <f t="shared" si="2"/>
        <v>6308.272670855029</v>
      </c>
      <c r="AU9" s="170">
        <f t="shared" si="2"/>
        <v>6364.840662597906</v>
      </c>
      <c r="AV9" s="170">
        <f t="shared" si="2"/>
        <v>6536.2943855343046</v>
      </c>
      <c r="AW9" s="170">
        <f t="shared" si="2"/>
        <v>6990.8355696612243</v>
      </c>
      <c r="AX9" s="170">
        <f t="shared" si="2"/>
        <v>7141.9220995267233</v>
      </c>
      <c r="AY9" s="170">
        <f t="shared" si="2"/>
        <v>7447.6086438358434</v>
      </c>
      <c r="AZ9" s="170">
        <f t="shared" si="2"/>
        <v>7676.1281879264516</v>
      </c>
      <c r="BA9" s="170">
        <f t="shared" si="2"/>
        <v>7908.3390333405332</v>
      </c>
      <c r="BB9" s="170">
        <f t="shared" si="2"/>
        <v>8233.1388009057355</v>
      </c>
      <c r="BC9" s="170">
        <f t="shared" si="2"/>
        <v>8562.812240664045</v>
      </c>
      <c r="BD9" s="170">
        <f t="shared" si="2"/>
        <v>8772.8537645694087</v>
      </c>
      <c r="BE9" s="170">
        <f t="shared" si="2"/>
        <v>8985.9963181498224</v>
      </c>
      <c r="BS9" s="75"/>
      <c r="CG9" s="75"/>
      <c r="CU9" s="75"/>
      <c r="DI9" s="75"/>
      <c r="DW9" s="75"/>
      <c r="EK9" s="75"/>
      <c r="EY9" s="75"/>
      <c r="FM9" s="75"/>
      <c r="GA9" s="75"/>
      <c r="GO9" s="75"/>
      <c r="HC9" s="75"/>
      <c r="HQ9" s="75"/>
      <c r="IE9" s="75"/>
      <c r="IS9" s="75"/>
      <c r="JG9" s="75"/>
      <c r="JU9" s="75"/>
      <c r="KI9" s="75"/>
      <c r="KW9" s="75"/>
      <c r="LK9" s="75"/>
      <c r="LY9" s="75"/>
      <c r="MM9" s="75"/>
      <c r="NA9" s="75"/>
      <c r="NO9" s="75"/>
      <c r="OC9" s="75"/>
      <c r="OQ9" s="75"/>
      <c r="PE9" s="75"/>
      <c r="PS9" s="75"/>
      <c r="QG9" s="75"/>
      <c r="QU9" s="75"/>
      <c r="RI9" s="75"/>
      <c r="RW9" s="75"/>
      <c r="SK9" s="75"/>
      <c r="SY9" s="75"/>
      <c r="TM9" s="75"/>
      <c r="UA9" s="75"/>
      <c r="UO9" s="75"/>
      <c r="VC9" s="75"/>
      <c r="VQ9" s="75"/>
      <c r="WE9" s="75"/>
      <c r="WS9" s="75"/>
      <c r="XG9" s="75"/>
      <c r="XU9" s="75"/>
      <c r="YI9" s="75"/>
      <c r="YW9" s="75"/>
      <c r="ZK9" s="75"/>
      <c r="ZY9" s="75"/>
      <c r="AAM9" s="75"/>
      <c r="ABA9" s="75"/>
      <c r="ABO9" s="75"/>
      <c r="ACC9" s="75"/>
      <c r="ACQ9" s="75"/>
      <c r="ADE9" s="75"/>
      <c r="ADS9" s="75"/>
      <c r="AEG9" s="75"/>
      <c r="AEU9" s="75"/>
      <c r="AFI9" s="75"/>
      <c r="AFW9" s="75"/>
      <c r="AGK9" s="75"/>
      <c r="AGY9" s="75"/>
      <c r="AHM9" s="75"/>
      <c r="AIA9" s="75"/>
      <c r="AIO9" s="75"/>
      <c r="AJC9" s="75"/>
      <c r="AJQ9" s="75"/>
      <c r="AKE9" s="75"/>
      <c r="AKS9" s="75"/>
      <c r="ALG9" s="75"/>
      <c r="ALU9" s="75"/>
      <c r="AMI9" s="75"/>
      <c r="AMW9" s="75"/>
      <c r="ANK9" s="75"/>
      <c r="ANY9" s="75"/>
      <c r="AOM9" s="75"/>
      <c r="APA9" s="75"/>
      <c r="APO9" s="75"/>
      <c r="AQC9" s="75"/>
      <c r="AQQ9" s="75"/>
      <c r="ARE9" s="75"/>
      <c r="ARS9" s="75"/>
      <c r="ASG9" s="75"/>
      <c r="ASU9" s="75"/>
      <c r="ATI9" s="75"/>
      <c r="ATW9" s="75"/>
      <c r="AUK9" s="75"/>
      <c r="AUY9" s="75"/>
      <c r="AVM9" s="75"/>
      <c r="AWA9" s="75"/>
      <c r="AWO9" s="75"/>
      <c r="AXC9" s="75"/>
      <c r="AXQ9" s="75"/>
      <c r="AYE9" s="75"/>
      <c r="AYS9" s="75"/>
      <c r="AZG9" s="75"/>
      <c r="AZU9" s="75"/>
      <c r="BAI9" s="75"/>
      <c r="BAW9" s="75"/>
      <c r="BBK9" s="75"/>
      <c r="BBY9" s="75"/>
      <c r="BCM9" s="75"/>
      <c r="BDA9" s="75"/>
      <c r="BDO9" s="75"/>
      <c r="BEC9" s="75"/>
      <c r="BEQ9" s="75"/>
      <c r="BFE9" s="75"/>
      <c r="BFS9" s="75"/>
      <c r="BGG9" s="75"/>
      <c r="BGU9" s="75"/>
      <c r="BHI9" s="75"/>
      <c r="BHW9" s="75"/>
      <c r="BIK9" s="75"/>
      <c r="BIY9" s="75"/>
      <c r="BJM9" s="75"/>
      <c r="BKA9" s="75"/>
      <c r="BKO9" s="75"/>
      <c r="BLC9" s="75"/>
      <c r="BLQ9" s="75"/>
      <c r="BME9" s="75"/>
      <c r="BMS9" s="75"/>
      <c r="BNG9" s="75"/>
      <c r="BNU9" s="75"/>
      <c r="BOI9" s="75"/>
      <c r="BOW9" s="75"/>
      <c r="BPK9" s="75"/>
      <c r="BPY9" s="75"/>
      <c r="BQM9" s="75"/>
      <c r="BRA9" s="75"/>
      <c r="BRO9" s="75"/>
      <c r="BSC9" s="75"/>
      <c r="BSQ9" s="75"/>
      <c r="BTE9" s="75"/>
      <c r="BTS9" s="75"/>
      <c r="BUG9" s="75"/>
      <c r="BUU9" s="75"/>
      <c r="BVI9" s="75"/>
      <c r="BVW9" s="75"/>
      <c r="BWK9" s="75"/>
      <c r="BWY9" s="75"/>
      <c r="BXM9" s="75"/>
      <c r="BYA9" s="75"/>
      <c r="BYO9" s="75"/>
      <c r="BZC9" s="75"/>
      <c r="BZQ9" s="75"/>
      <c r="CAE9" s="75"/>
      <c r="CAS9" s="75"/>
      <c r="CBG9" s="75"/>
      <c r="CBU9" s="75"/>
      <c r="CCI9" s="75"/>
      <c r="CCW9" s="75"/>
      <c r="CDK9" s="75"/>
      <c r="CDY9" s="75"/>
      <c r="CEM9" s="75"/>
      <c r="CFA9" s="75"/>
      <c r="CFO9" s="75"/>
      <c r="CGC9" s="75"/>
      <c r="CGQ9" s="75"/>
      <c r="CHE9" s="75"/>
      <c r="CHS9" s="75"/>
      <c r="CIG9" s="75"/>
      <c r="CIU9" s="75"/>
      <c r="CJI9" s="75"/>
      <c r="CJW9" s="75"/>
      <c r="CKK9" s="75"/>
      <c r="CKY9" s="75"/>
      <c r="CLM9" s="75"/>
      <c r="CMA9" s="75"/>
      <c r="CMO9" s="75"/>
      <c r="CNC9" s="75"/>
      <c r="CNQ9" s="75"/>
      <c r="COE9" s="75"/>
      <c r="COS9" s="75"/>
      <c r="CPG9" s="75"/>
      <c r="CPU9" s="75"/>
      <c r="CQI9" s="75"/>
      <c r="CQW9" s="75"/>
      <c r="CRK9" s="75"/>
      <c r="CRY9" s="75"/>
      <c r="CSM9" s="75"/>
      <c r="CTA9" s="75"/>
      <c r="CTO9" s="75"/>
      <c r="CUC9" s="75"/>
      <c r="CUQ9" s="75"/>
      <c r="CVE9" s="75"/>
      <c r="CVS9" s="75"/>
      <c r="CWG9" s="75"/>
      <c r="CWU9" s="75"/>
      <c r="CXI9" s="75"/>
      <c r="CXW9" s="75"/>
      <c r="CYK9" s="75"/>
      <c r="CYY9" s="75"/>
      <c r="CZM9" s="75"/>
      <c r="DAA9" s="75"/>
      <c r="DAO9" s="75"/>
      <c r="DBC9" s="75"/>
      <c r="DBQ9" s="75"/>
      <c r="DCE9" s="75"/>
      <c r="DCS9" s="75"/>
      <c r="DDG9" s="75"/>
      <c r="DDU9" s="75"/>
      <c r="DEI9" s="75"/>
      <c r="DEW9" s="75"/>
      <c r="DFK9" s="75"/>
      <c r="DFY9" s="75"/>
      <c r="DGM9" s="75"/>
      <c r="DHA9" s="75"/>
      <c r="DHO9" s="75"/>
      <c r="DIC9" s="75"/>
      <c r="DIQ9" s="75"/>
      <c r="DJE9" s="75"/>
      <c r="DJS9" s="75"/>
      <c r="DKG9" s="75"/>
      <c r="DKU9" s="75"/>
      <c r="DLI9" s="75"/>
      <c r="DLW9" s="75"/>
      <c r="DMK9" s="75"/>
      <c r="DMY9" s="75"/>
      <c r="DNM9" s="75"/>
      <c r="DOA9" s="75"/>
      <c r="DOO9" s="75"/>
      <c r="DPC9" s="75"/>
      <c r="DPQ9" s="75"/>
      <c r="DQE9" s="75"/>
      <c r="DQS9" s="75"/>
      <c r="DRG9" s="75"/>
      <c r="DRU9" s="75"/>
      <c r="DSI9" s="75"/>
      <c r="DSW9" s="75"/>
      <c r="DTK9" s="75"/>
      <c r="DTY9" s="75"/>
      <c r="DUM9" s="75"/>
      <c r="DVA9" s="75"/>
      <c r="DVO9" s="75"/>
      <c r="DWC9" s="75"/>
      <c r="DWQ9" s="75"/>
      <c r="DXE9" s="75"/>
      <c r="DXS9" s="75"/>
      <c r="DYG9" s="75"/>
      <c r="DYU9" s="75"/>
      <c r="DZI9" s="75"/>
      <c r="DZW9" s="75"/>
      <c r="EAK9" s="75"/>
      <c r="EAY9" s="75"/>
      <c r="EBM9" s="75"/>
      <c r="ECA9" s="75"/>
      <c r="ECO9" s="75"/>
      <c r="EDC9" s="75"/>
      <c r="EDQ9" s="75"/>
      <c r="EEE9" s="75"/>
      <c r="EES9" s="75"/>
      <c r="EFG9" s="75"/>
      <c r="EFU9" s="75"/>
      <c r="EGI9" s="75"/>
      <c r="EGW9" s="75"/>
      <c r="EHK9" s="75"/>
      <c r="EHY9" s="75"/>
      <c r="EIM9" s="75"/>
      <c r="EJA9" s="75"/>
      <c r="EJO9" s="75"/>
      <c r="EKC9" s="75"/>
      <c r="EKQ9" s="75"/>
      <c r="ELE9" s="75"/>
      <c r="ELS9" s="75"/>
      <c r="EMG9" s="75"/>
      <c r="EMU9" s="75"/>
      <c r="ENI9" s="75"/>
      <c r="ENW9" s="75"/>
      <c r="EOK9" s="75"/>
      <c r="EOY9" s="75"/>
      <c r="EPM9" s="75"/>
      <c r="EQA9" s="75"/>
      <c r="EQO9" s="75"/>
      <c r="ERC9" s="75"/>
      <c r="ERQ9" s="75"/>
      <c r="ESE9" s="75"/>
      <c r="ESS9" s="75"/>
      <c r="ETG9" s="75"/>
      <c r="ETU9" s="75"/>
      <c r="EUI9" s="75"/>
      <c r="EUW9" s="75"/>
      <c r="EVK9" s="75"/>
      <c r="EVY9" s="75"/>
      <c r="EWM9" s="75"/>
      <c r="EXA9" s="75"/>
      <c r="EXO9" s="75"/>
      <c r="EYC9" s="75"/>
      <c r="EYQ9" s="75"/>
      <c r="EZE9" s="75"/>
      <c r="EZS9" s="75"/>
      <c r="FAG9" s="75"/>
      <c r="FAU9" s="75"/>
      <c r="FBI9" s="75"/>
      <c r="FBW9" s="75"/>
      <c r="FCK9" s="75"/>
      <c r="FCY9" s="75"/>
      <c r="FDM9" s="75"/>
      <c r="FEA9" s="75"/>
      <c r="FEO9" s="75"/>
      <c r="FFC9" s="75"/>
      <c r="FFQ9" s="75"/>
      <c r="FGE9" s="75"/>
      <c r="FGS9" s="75"/>
      <c r="FHG9" s="75"/>
      <c r="FHU9" s="75"/>
      <c r="FII9" s="75"/>
      <c r="FIW9" s="75"/>
      <c r="FJK9" s="75"/>
      <c r="FJY9" s="75"/>
      <c r="FKM9" s="75"/>
      <c r="FLA9" s="75"/>
      <c r="FLO9" s="75"/>
      <c r="FMC9" s="75"/>
      <c r="FMQ9" s="75"/>
      <c r="FNE9" s="75"/>
      <c r="FNS9" s="75"/>
      <c r="FOG9" s="75"/>
      <c r="FOU9" s="75"/>
      <c r="FPI9" s="75"/>
      <c r="FPW9" s="75"/>
      <c r="FQK9" s="75"/>
      <c r="FQY9" s="75"/>
      <c r="FRM9" s="75"/>
      <c r="FSA9" s="75"/>
      <c r="FSO9" s="75"/>
      <c r="FTC9" s="75"/>
      <c r="FTQ9" s="75"/>
      <c r="FUE9" s="75"/>
      <c r="FUS9" s="75"/>
      <c r="FVG9" s="75"/>
      <c r="FVU9" s="75"/>
      <c r="FWI9" s="75"/>
      <c r="FWW9" s="75"/>
      <c r="FXK9" s="75"/>
      <c r="FXY9" s="75"/>
      <c r="FYM9" s="75"/>
      <c r="FZA9" s="75"/>
      <c r="FZO9" s="75"/>
      <c r="GAC9" s="75"/>
      <c r="GAQ9" s="75"/>
      <c r="GBE9" s="75"/>
      <c r="GBS9" s="75"/>
      <c r="GCG9" s="75"/>
      <c r="GCU9" s="75"/>
      <c r="GDI9" s="75"/>
      <c r="GDW9" s="75"/>
      <c r="GEK9" s="75"/>
      <c r="GEY9" s="75"/>
      <c r="GFM9" s="75"/>
      <c r="GGA9" s="75"/>
      <c r="GGO9" s="75"/>
      <c r="GHC9" s="75"/>
      <c r="GHQ9" s="75"/>
      <c r="GIE9" s="75"/>
      <c r="GIS9" s="75"/>
      <c r="GJG9" s="75"/>
      <c r="GJU9" s="75"/>
      <c r="GKI9" s="75"/>
      <c r="GKW9" s="75"/>
      <c r="GLK9" s="75"/>
      <c r="GLY9" s="75"/>
      <c r="GMM9" s="75"/>
      <c r="GNA9" s="75"/>
      <c r="GNO9" s="75"/>
      <c r="GOC9" s="75"/>
      <c r="GOQ9" s="75"/>
      <c r="GPE9" s="75"/>
      <c r="GPS9" s="75"/>
      <c r="GQG9" s="75"/>
      <c r="GQU9" s="75"/>
      <c r="GRI9" s="75"/>
      <c r="GRW9" s="75"/>
      <c r="GSK9" s="75"/>
      <c r="GSY9" s="75"/>
      <c r="GTM9" s="75"/>
      <c r="GUA9" s="75"/>
      <c r="GUO9" s="75"/>
      <c r="GVC9" s="75"/>
      <c r="GVQ9" s="75"/>
      <c r="GWE9" s="75"/>
      <c r="GWS9" s="75"/>
      <c r="GXG9" s="75"/>
      <c r="GXU9" s="75"/>
      <c r="GYI9" s="75"/>
      <c r="GYW9" s="75"/>
      <c r="GZK9" s="75"/>
      <c r="GZY9" s="75"/>
      <c r="HAM9" s="75"/>
      <c r="HBA9" s="75"/>
      <c r="HBO9" s="75"/>
      <c r="HCC9" s="75"/>
      <c r="HCQ9" s="75"/>
      <c r="HDE9" s="75"/>
      <c r="HDS9" s="75"/>
      <c r="HEG9" s="75"/>
      <c r="HEU9" s="75"/>
      <c r="HFI9" s="75"/>
      <c r="HFW9" s="75"/>
      <c r="HGK9" s="75"/>
      <c r="HGY9" s="75"/>
      <c r="HHM9" s="75"/>
      <c r="HIA9" s="75"/>
      <c r="HIO9" s="75"/>
      <c r="HJC9" s="75"/>
      <c r="HJQ9" s="75"/>
      <c r="HKE9" s="75"/>
      <c r="HKS9" s="75"/>
      <c r="HLG9" s="75"/>
      <c r="HLU9" s="75"/>
      <c r="HMI9" s="75"/>
      <c r="HMW9" s="75"/>
      <c r="HNK9" s="75"/>
      <c r="HNY9" s="75"/>
      <c r="HOM9" s="75"/>
      <c r="HPA9" s="75"/>
      <c r="HPO9" s="75"/>
      <c r="HQC9" s="75"/>
      <c r="HQQ9" s="75"/>
      <c r="HRE9" s="75"/>
      <c r="HRS9" s="75"/>
      <c r="HSG9" s="75"/>
      <c r="HSU9" s="75"/>
      <c r="HTI9" s="75"/>
      <c r="HTW9" s="75"/>
      <c r="HUK9" s="75"/>
      <c r="HUY9" s="75"/>
      <c r="HVM9" s="75"/>
      <c r="HWA9" s="75"/>
      <c r="HWO9" s="75"/>
      <c r="HXC9" s="75"/>
      <c r="HXQ9" s="75"/>
      <c r="HYE9" s="75"/>
      <c r="HYS9" s="75"/>
      <c r="HZG9" s="75"/>
      <c r="HZU9" s="75"/>
      <c r="IAI9" s="75"/>
      <c r="IAW9" s="75"/>
      <c r="IBK9" s="75"/>
      <c r="IBY9" s="75"/>
      <c r="ICM9" s="75"/>
      <c r="IDA9" s="75"/>
      <c r="IDO9" s="75"/>
      <c r="IEC9" s="75"/>
      <c r="IEQ9" s="75"/>
      <c r="IFE9" s="75"/>
      <c r="IFS9" s="75"/>
      <c r="IGG9" s="75"/>
      <c r="IGU9" s="75"/>
      <c r="IHI9" s="75"/>
      <c r="IHW9" s="75"/>
      <c r="IIK9" s="75"/>
      <c r="IIY9" s="75"/>
      <c r="IJM9" s="75"/>
      <c r="IKA9" s="75"/>
      <c r="IKO9" s="75"/>
      <c r="ILC9" s="75"/>
      <c r="ILQ9" s="75"/>
      <c r="IME9" s="75"/>
      <c r="IMS9" s="75"/>
      <c r="ING9" s="75"/>
      <c r="INU9" s="75"/>
      <c r="IOI9" s="75"/>
      <c r="IOW9" s="75"/>
      <c r="IPK9" s="75"/>
      <c r="IPY9" s="75"/>
      <c r="IQM9" s="75"/>
      <c r="IRA9" s="75"/>
      <c r="IRO9" s="75"/>
      <c r="ISC9" s="75"/>
      <c r="ISQ9" s="75"/>
      <c r="ITE9" s="75"/>
      <c r="ITS9" s="75"/>
      <c r="IUG9" s="75"/>
      <c r="IUU9" s="75"/>
      <c r="IVI9" s="75"/>
      <c r="IVW9" s="75"/>
      <c r="IWK9" s="75"/>
      <c r="IWY9" s="75"/>
      <c r="IXM9" s="75"/>
      <c r="IYA9" s="75"/>
      <c r="IYO9" s="75"/>
      <c r="IZC9" s="75"/>
      <c r="IZQ9" s="75"/>
      <c r="JAE9" s="75"/>
      <c r="JAS9" s="75"/>
      <c r="JBG9" s="75"/>
      <c r="JBU9" s="75"/>
      <c r="JCI9" s="75"/>
      <c r="JCW9" s="75"/>
      <c r="JDK9" s="75"/>
      <c r="JDY9" s="75"/>
      <c r="JEM9" s="75"/>
      <c r="JFA9" s="75"/>
      <c r="JFO9" s="75"/>
      <c r="JGC9" s="75"/>
      <c r="JGQ9" s="75"/>
      <c r="JHE9" s="75"/>
      <c r="JHS9" s="75"/>
      <c r="JIG9" s="75"/>
      <c r="JIU9" s="75"/>
      <c r="JJI9" s="75"/>
      <c r="JJW9" s="75"/>
      <c r="JKK9" s="75"/>
      <c r="JKY9" s="75"/>
      <c r="JLM9" s="75"/>
      <c r="JMA9" s="75"/>
      <c r="JMO9" s="75"/>
      <c r="JNC9" s="75"/>
      <c r="JNQ9" s="75"/>
      <c r="JOE9" s="75"/>
      <c r="JOS9" s="75"/>
      <c r="JPG9" s="75"/>
      <c r="JPU9" s="75"/>
      <c r="JQI9" s="75"/>
      <c r="JQW9" s="75"/>
      <c r="JRK9" s="75"/>
      <c r="JRY9" s="75"/>
      <c r="JSM9" s="75"/>
      <c r="JTA9" s="75"/>
      <c r="JTO9" s="75"/>
      <c r="JUC9" s="75"/>
      <c r="JUQ9" s="75"/>
      <c r="JVE9" s="75"/>
      <c r="JVS9" s="75"/>
      <c r="JWG9" s="75"/>
      <c r="JWU9" s="75"/>
      <c r="JXI9" s="75"/>
      <c r="JXW9" s="75"/>
      <c r="JYK9" s="75"/>
      <c r="JYY9" s="75"/>
      <c r="JZM9" s="75"/>
      <c r="KAA9" s="75"/>
      <c r="KAO9" s="75"/>
      <c r="KBC9" s="75"/>
      <c r="KBQ9" s="75"/>
      <c r="KCE9" s="75"/>
      <c r="KCS9" s="75"/>
      <c r="KDG9" s="75"/>
      <c r="KDU9" s="75"/>
      <c r="KEI9" s="75"/>
      <c r="KEW9" s="75"/>
      <c r="KFK9" s="75"/>
      <c r="KFY9" s="75"/>
      <c r="KGM9" s="75"/>
      <c r="KHA9" s="75"/>
      <c r="KHO9" s="75"/>
      <c r="KIC9" s="75"/>
      <c r="KIQ9" s="75"/>
      <c r="KJE9" s="75"/>
      <c r="KJS9" s="75"/>
      <c r="KKG9" s="75"/>
      <c r="KKU9" s="75"/>
      <c r="KLI9" s="75"/>
      <c r="KLW9" s="75"/>
      <c r="KMK9" s="75"/>
      <c r="KMY9" s="75"/>
      <c r="KNM9" s="75"/>
      <c r="KOA9" s="75"/>
      <c r="KOO9" s="75"/>
      <c r="KPC9" s="75"/>
      <c r="KPQ9" s="75"/>
      <c r="KQE9" s="75"/>
      <c r="KQS9" s="75"/>
      <c r="KRG9" s="75"/>
      <c r="KRU9" s="75"/>
      <c r="KSI9" s="75"/>
      <c r="KSW9" s="75"/>
      <c r="KTK9" s="75"/>
      <c r="KTY9" s="75"/>
      <c r="KUM9" s="75"/>
      <c r="KVA9" s="75"/>
      <c r="KVO9" s="75"/>
      <c r="KWC9" s="75"/>
      <c r="KWQ9" s="75"/>
      <c r="KXE9" s="75"/>
      <c r="KXS9" s="75"/>
      <c r="KYG9" s="75"/>
      <c r="KYU9" s="75"/>
      <c r="KZI9" s="75"/>
      <c r="KZW9" s="75"/>
      <c r="LAK9" s="75"/>
      <c r="LAY9" s="75"/>
      <c r="LBM9" s="75"/>
      <c r="LCA9" s="75"/>
      <c r="LCO9" s="75"/>
      <c r="LDC9" s="75"/>
      <c r="LDQ9" s="75"/>
      <c r="LEE9" s="75"/>
      <c r="LES9" s="75"/>
      <c r="LFG9" s="75"/>
      <c r="LFU9" s="75"/>
      <c r="LGI9" s="75"/>
      <c r="LGW9" s="75"/>
      <c r="LHK9" s="75"/>
      <c r="LHY9" s="75"/>
      <c r="LIM9" s="75"/>
      <c r="LJA9" s="75"/>
      <c r="LJO9" s="75"/>
      <c r="LKC9" s="75"/>
      <c r="LKQ9" s="75"/>
      <c r="LLE9" s="75"/>
      <c r="LLS9" s="75"/>
      <c r="LMG9" s="75"/>
      <c r="LMU9" s="75"/>
      <c r="LNI9" s="75"/>
      <c r="LNW9" s="75"/>
      <c r="LOK9" s="75"/>
      <c r="LOY9" s="75"/>
      <c r="LPM9" s="75"/>
      <c r="LQA9" s="75"/>
      <c r="LQO9" s="75"/>
      <c r="LRC9" s="75"/>
      <c r="LRQ9" s="75"/>
      <c r="LSE9" s="75"/>
      <c r="LSS9" s="75"/>
      <c r="LTG9" s="75"/>
      <c r="LTU9" s="75"/>
      <c r="LUI9" s="75"/>
      <c r="LUW9" s="75"/>
      <c r="LVK9" s="75"/>
      <c r="LVY9" s="75"/>
      <c r="LWM9" s="75"/>
      <c r="LXA9" s="75"/>
      <c r="LXO9" s="75"/>
      <c r="LYC9" s="75"/>
      <c r="LYQ9" s="75"/>
      <c r="LZE9" s="75"/>
      <c r="LZS9" s="75"/>
      <c r="MAG9" s="75"/>
      <c r="MAU9" s="75"/>
      <c r="MBI9" s="75"/>
      <c r="MBW9" s="75"/>
      <c r="MCK9" s="75"/>
      <c r="MCY9" s="75"/>
      <c r="MDM9" s="75"/>
      <c r="MEA9" s="75"/>
      <c r="MEO9" s="75"/>
      <c r="MFC9" s="75"/>
      <c r="MFQ9" s="75"/>
      <c r="MGE9" s="75"/>
      <c r="MGS9" s="75"/>
      <c r="MHG9" s="75"/>
      <c r="MHU9" s="75"/>
      <c r="MII9" s="75"/>
      <c r="MIW9" s="75"/>
      <c r="MJK9" s="75"/>
      <c r="MJY9" s="75"/>
      <c r="MKM9" s="75"/>
      <c r="MLA9" s="75"/>
      <c r="MLO9" s="75"/>
      <c r="MMC9" s="75"/>
      <c r="MMQ9" s="75"/>
      <c r="MNE9" s="75"/>
      <c r="MNS9" s="75"/>
      <c r="MOG9" s="75"/>
      <c r="MOU9" s="75"/>
      <c r="MPI9" s="75"/>
      <c r="MPW9" s="75"/>
      <c r="MQK9" s="75"/>
      <c r="MQY9" s="75"/>
      <c r="MRM9" s="75"/>
      <c r="MSA9" s="75"/>
      <c r="MSO9" s="75"/>
      <c r="MTC9" s="75"/>
      <c r="MTQ9" s="75"/>
      <c r="MUE9" s="75"/>
      <c r="MUS9" s="75"/>
      <c r="MVG9" s="75"/>
      <c r="MVU9" s="75"/>
      <c r="MWI9" s="75"/>
      <c r="MWW9" s="75"/>
      <c r="MXK9" s="75"/>
      <c r="MXY9" s="75"/>
      <c r="MYM9" s="75"/>
      <c r="MZA9" s="75"/>
      <c r="MZO9" s="75"/>
      <c r="NAC9" s="75"/>
      <c r="NAQ9" s="75"/>
      <c r="NBE9" s="75"/>
      <c r="NBS9" s="75"/>
      <c r="NCG9" s="75"/>
      <c r="NCU9" s="75"/>
      <c r="NDI9" s="75"/>
      <c r="NDW9" s="75"/>
      <c r="NEK9" s="75"/>
      <c r="NEY9" s="75"/>
      <c r="NFM9" s="75"/>
      <c r="NGA9" s="75"/>
      <c r="NGO9" s="75"/>
      <c r="NHC9" s="75"/>
      <c r="NHQ9" s="75"/>
      <c r="NIE9" s="75"/>
      <c r="NIS9" s="75"/>
      <c r="NJG9" s="75"/>
      <c r="NJU9" s="75"/>
      <c r="NKI9" s="75"/>
      <c r="NKW9" s="75"/>
      <c r="NLK9" s="75"/>
      <c r="NLY9" s="75"/>
      <c r="NMM9" s="75"/>
      <c r="NNA9" s="75"/>
      <c r="NNO9" s="75"/>
      <c r="NOC9" s="75"/>
      <c r="NOQ9" s="75"/>
      <c r="NPE9" s="75"/>
      <c r="NPS9" s="75"/>
      <c r="NQG9" s="75"/>
      <c r="NQU9" s="75"/>
      <c r="NRI9" s="75"/>
      <c r="NRW9" s="75"/>
      <c r="NSK9" s="75"/>
      <c r="NSY9" s="75"/>
      <c r="NTM9" s="75"/>
      <c r="NUA9" s="75"/>
      <c r="NUO9" s="75"/>
      <c r="NVC9" s="75"/>
      <c r="NVQ9" s="75"/>
      <c r="NWE9" s="75"/>
      <c r="NWS9" s="75"/>
      <c r="NXG9" s="75"/>
      <c r="NXU9" s="75"/>
      <c r="NYI9" s="75"/>
      <c r="NYW9" s="75"/>
      <c r="NZK9" s="75"/>
      <c r="NZY9" s="75"/>
      <c r="OAM9" s="75"/>
      <c r="OBA9" s="75"/>
      <c r="OBO9" s="75"/>
      <c r="OCC9" s="75"/>
      <c r="OCQ9" s="75"/>
      <c r="ODE9" s="75"/>
      <c r="ODS9" s="75"/>
      <c r="OEG9" s="75"/>
      <c r="OEU9" s="75"/>
      <c r="OFI9" s="75"/>
      <c r="OFW9" s="75"/>
      <c r="OGK9" s="75"/>
      <c r="OGY9" s="75"/>
      <c r="OHM9" s="75"/>
      <c r="OIA9" s="75"/>
      <c r="OIO9" s="75"/>
      <c r="OJC9" s="75"/>
      <c r="OJQ9" s="75"/>
      <c r="OKE9" s="75"/>
      <c r="OKS9" s="75"/>
      <c r="OLG9" s="75"/>
      <c r="OLU9" s="75"/>
      <c r="OMI9" s="75"/>
      <c r="OMW9" s="75"/>
      <c r="ONK9" s="75"/>
      <c r="ONY9" s="75"/>
      <c r="OOM9" s="75"/>
      <c r="OPA9" s="75"/>
      <c r="OPO9" s="75"/>
      <c r="OQC9" s="75"/>
      <c r="OQQ9" s="75"/>
      <c r="ORE9" s="75"/>
      <c r="ORS9" s="75"/>
      <c r="OSG9" s="75"/>
      <c r="OSU9" s="75"/>
      <c r="OTI9" s="75"/>
      <c r="OTW9" s="75"/>
      <c r="OUK9" s="75"/>
      <c r="OUY9" s="75"/>
      <c r="OVM9" s="75"/>
      <c r="OWA9" s="75"/>
      <c r="OWO9" s="75"/>
      <c r="OXC9" s="75"/>
      <c r="OXQ9" s="75"/>
      <c r="OYE9" s="75"/>
      <c r="OYS9" s="75"/>
      <c r="OZG9" s="75"/>
      <c r="OZU9" s="75"/>
      <c r="PAI9" s="75"/>
      <c r="PAW9" s="75"/>
      <c r="PBK9" s="75"/>
      <c r="PBY9" s="75"/>
      <c r="PCM9" s="75"/>
      <c r="PDA9" s="75"/>
      <c r="PDO9" s="75"/>
      <c r="PEC9" s="75"/>
      <c r="PEQ9" s="75"/>
      <c r="PFE9" s="75"/>
      <c r="PFS9" s="75"/>
      <c r="PGG9" s="75"/>
      <c r="PGU9" s="75"/>
      <c r="PHI9" s="75"/>
      <c r="PHW9" s="75"/>
      <c r="PIK9" s="75"/>
      <c r="PIY9" s="75"/>
      <c r="PJM9" s="75"/>
      <c r="PKA9" s="75"/>
      <c r="PKO9" s="75"/>
      <c r="PLC9" s="75"/>
      <c r="PLQ9" s="75"/>
      <c r="PME9" s="75"/>
      <c r="PMS9" s="75"/>
      <c r="PNG9" s="75"/>
      <c r="PNU9" s="75"/>
      <c r="POI9" s="75"/>
      <c r="POW9" s="75"/>
      <c r="PPK9" s="75"/>
      <c r="PPY9" s="75"/>
      <c r="PQM9" s="75"/>
      <c r="PRA9" s="75"/>
      <c r="PRO9" s="75"/>
      <c r="PSC9" s="75"/>
      <c r="PSQ9" s="75"/>
      <c r="PTE9" s="75"/>
      <c r="PTS9" s="75"/>
      <c r="PUG9" s="75"/>
      <c r="PUU9" s="75"/>
      <c r="PVI9" s="75"/>
      <c r="PVW9" s="75"/>
      <c r="PWK9" s="75"/>
      <c r="PWY9" s="75"/>
      <c r="PXM9" s="75"/>
      <c r="PYA9" s="75"/>
      <c r="PYO9" s="75"/>
      <c r="PZC9" s="75"/>
      <c r="PZQ9" s="75"/>
      <c r="QAE9" s="75"/>
      <c r="QAS9" s="75"/>
      <c r="QBG9" s="75"/>
      <c r="QBU9" s="75"/>
      <c r="QCI9" s="75"/>
      <c r="QCW9" s="75"/>
      <c r="QDK9" s="75"/>
      <c r="QDY9" s="75"/>
      <c r="QEM9" s="75"/>
      <c r="QFA9" s="75"/>
      <c r="QFO9" s="75"/>
      <c r="QGC9" s="75"/>
      <c r="QGQ9" s="75"/>
      <c r="QHE9" s="75"/>
      <c r="QHS9" s="75"/>
      <c r="QIG9" s="75"/>
      <c r="QIU9" s="75"/>
      <c r="QJI9" s="75"/>
      <c r="QJW9" s="75"/>
      <c r="QKK9" s="75"/>
      <c r="QKY9" s="75"/>
      <c r="QLM9" s="75"/>
      <c r="QMA9" s="75"/>
      <c r="QMO9" s="75"/>
      <c r="QNC9" s="75"/>
      <c r="QNQ9" s="75"/>
      <c r="QOE9" s="75"/>
      <c r="QOS9" s="75"/>
      <c r="QPG9" s="75"/>
      <c r="QPU9" s="75"/>
      <c r="QQI9" s="75"/>
      <c r="QQW9" s="75"/>
      <c r="QRK9" s="75"/>
      <c r="QRY9" s="75"/>
      <c r="QSM9" s="75"/>
      <c r="QTA9" s="75"/>
      <c r="QTO9" s="75"/>
      <c r="QUC9" s="75"/>
      <c r="QUQ9" s="75"/>
      <c r="QVE9" s="75"/>
      <c r="QVS9" s="75"/>
      <c r="QWG9" s="75"/>
      <c r="QWU9" s="75"/>
      <c r="QXI9" s="75"/>
      <c r="QXW9" s="75"/>
      <c r="QYK9" s="75"/>
      <c r="QYY9" s="75"/>
      <c r="QZM9" s="75"/>
      <c r="RAA9" s="75"/>
      <c r="RAO9" s="75"/>
      <c r="RBC9" s="75"/>
      <c r="RBQ9" s="75"/>
      <c r="RCE9" s="75"/>
      <c r="RCS9" s="75"/>
      <c r="RDG9" s="75"/>
      <c r="RDU9" s="75"/>
      <c r="REI9" s="75"/>
      <c r="REW9" s="75"/>
      <c r="RFK9" s="75"/>
      <c r="RFY9" s="75"/>
      <c r="RGM9" s="75"/>
      <c r="RHA9" s="75"/>
      <c r="RHO9" s="75"/>
      <c r="RIC9" s="75"/>
      <c r="RIQ9" s="75"/>
      <c r="RJE9" s="75"/>
      <c r="RJS9" s="75"/>
      <c r="RKG9" s="75"/>
      <c r="RKU9" s="75"/>
      <c r="RLI9" s="75"/>
      <c r="RLW9" s="75"/>
      <c r="RMK9" s="75"/>
      <c r="RMY9" s="75"/>
      <c r="RNM9" s="75"/>
      <c r="ROA9" s="75"/>
      <c r="ROO9" s="75"/>
      <c r="RPC9" s="75"/>
      <c r="RPQ9" s="75"/>
      <c r="RQE9" s="75"/>
      <c r="RQS9" s="75"/>
      <c r="RRG9" s="75"/>
      <c r="RRU9" s="75"/>
      <c r="RSI9" s="75"/>
      <c r="RSW9" s="75"/>
      <c r="RTK9" s="75"/>
      <c r="RTY9" s="75"/>
      <c r="RUM9" s="75"/>
      <c r="RVA9" s="75"/>
      <c r="RVO9" s="75"/>
      <c r="RWC9" s="75"/>
      <c r="RWQ9" s="75"/>
      <c r="RXE9" s="75"/>
      <c r="RXS9" s="75"/>
      <c r="RYG9" s="75"/>
      <c r="RYU9" s="75"/>
      <c r="RZI9" s="75"/>
      <c r="RZW9" s="75"/>
      <c r="SAK9" s="75"/>
      <c r="SAY9" s="75"/>
      <c r="SBM9" s="75"/>
      <c r="SCA9" s="75"/>
      <c r="SCO9" s="75"/>
      <c r="SDC9" s="75"/>
      <c r="SDQ9" s="75"/>
      <c r="SEE9" s="75"/>
      <c r="SES9" s="75"/>
      <c r="SFG9" s="75"/>
      <c r="SFU9" s="75"/>
      <c r="SGI9" s="75"/>
      <c r="SGW9" s="75"/>
      <c r="SHK9" s="75"/>
      <c r="SHY9" s="75"/>
      <c r="SIM9" s="75"/>
      <c r="SJA9" s="75"/>
      <c r="SJO9" s="75"/>
      <c r="SKC9" s="75"/>
      <c r="SKQ9" s="75"/>
      <c r="SLE9" s="75"/>
      <c r="SLS9" s="75"/>
      <c r="SMG9" s="75"/>
      <c r="SMU9" s="75"/>
      <c r="SNI9" s="75"/>
      <c r="SNW9" s="75"/>
      <c r="SOK9" s="75"/>
      <c r="SOY9" s="75"/>
      <c r="SPM9" s="75"/>
      <c r="SQA9" s="75"/>
      <c r="SQO9" s="75"/>
      <c r="SRC9" s="75"/>
      <c r="SRQ9" s="75"/>
      <c r="SSE9" s="75"/>
      <c r="SSS9" s="75"/>
      <c r="STG9" s="75"/>
      <c r="STU9" s="75"/>
      <c r="SUI9" s="75"/>
      <c r="SUW9" s="75"/>
      <c r="SVK9" s="75"/>
      <c r="SVY9" s="75"/>
      <c r="SWM9" s="75"/>
      <c r="SXA9" s="75"/>
      <c r="SXO9" s="75"/>
      <c r="SYC9" s="75"/>
      <c r="SYQ9" s="75"/>
      <c r="SZE9" s="75"/>
      <c r="SZS9" s="75"/>
      <c r="TAG9" s="75"/>
      <c r="TAU9" s="75"/>
      <c r="TBI9" s="75"/>
      <c r="TBW9" s="75"/>
      <c r="TCK9" s="75"/>
      <c r="TCY9" s="75"/>
      <c r="TDM9" s="75"/>
      <c r="TEA9" s="75"/>
      <c r="TEO9" s="75"/>
      <c r="TFC9" s="75"/>
      <c r="TFQ9" s="75"/>
      <c r="TGE9" s="75"/>
      <c r="TGS9" s="75"/>
      <c r="THG9" s="75"/>
      <c r="THU9" s="75"/>
      <c r="TII9" s="75"/>
      <c r="TIW9" s="75"/>
      <c r="TJK9" s="75"/>
      <c r="TJY9" s="75"/>
      <c r="TKM9" s="75"/>
      <c r="TLA9" s="75"/>
      <c r="TLO9" s="75"/>
      <c r="TMC9" s="75"/>
      <c r="TMQ9" s="75"/>
      <c r="TNE9" s="75"/>
      <c r="TNS9" s="75"/>
      <c r="TOG9" s="75"/>
      <c r="TOU9" s="75"/>
      <c r="TPI9" s="75"/>
      <c r="TPW9" s="75"/>
      <c r="TQK9" s="75"/>
      <c r="TQY9" s="75"/>
      <c r="TRM9" s="75"/>
      <c r="TSA9" s="75"/>
      <c r="TSO9" s="75"/>
      <c r="TTC9" s="75"/>
      <c r="TTQ9" s="75"/>
      <c r="TUE9" s="75"/>
      <c r="TUS9" s="75"/>
      <c r="TVG9" s="75"/>
      <c r="TVU9" s="75"/>
      <c r="TWI9" s="75"/>
      <c r="TWW9" s="75"/>
      <c r="TXK9" s="75"/>
      <c r="TXY9" s="75"/>
      <c r="TYM9" s="75"/>
      <c r="TZA9" s="75"/>
      <c r="TZO9" s="75"/>
      <c r="UAC9" s="75"/>
      <c r="UAQ9" s="75"/>
      <c r="UBE9" s="75"/>
      <c r="UBS9" s="75"/>
      <c r="UCG9" s="75"/>
      <c r="UCU9" s="75"/>
      <c r="UDI9" s="75"/>
      <c r="UDW9" s="75"/>
      <c r="UEK9" s="75"/>
      <c r="UEY9" s="75"/>
      <c r="UFM9" s="75"/>
      <c r="UGA9" s="75"/>
      <c r="UGO9" s="75"/>
      <c r="UHC9" s="75"/>
      <c r="UHQ9" s="75"/>
      <c r="UIE9" s="75"/>
      <c r="UIS9" s="75"/>
      <c r="UJG9" s="75"/>
      <c r="UJU9" s="75"/>
      <c r="UKI9" s="75"/>
      <c r="UKW9" s="75"/>
      <c r="ULK9" s="75"/>
      <c r="ULY9" s="75"/>
      <c r="UMM9" s="75"/>
      <c r="UNA9" s="75"/>
      <c r="UNO9" s="75"/>
      <c r="UOC9" s="75"/>
      <c r="UOQ9" s="75"/>
      <c r="UPE9" s="75"/>
      <c r="UPS9" s="75"/>
      <c r="UQG9" s="75"/>
      <c r="UQU9" s="75"/>
      <c r="URI9" s="75"/>
      <c r="URW9" s="75"/>
      <c r="USK9" s="75"/>
      <c r="USY9" s="75"/>
      <c r="UTM9" s="75"/>
      <c r="UUA9" s="75"/>
      <c r="UUO9" s="75"/>
      <c r="UVC9" s="75"/>
      <c r="UVQ9" s="75"/>
      <c r="UWE9" s="75"/>
      <c r="UWS9" s="75"/>
      <c r="UXG9" s="75"/>
      <c r="UXU9" s="75"/>
      <c r="UYI9" s="75"/>
      <c r="UYW9" s="75"/>
      <c r="UZK9" s="75"/>
      <c r="UZY9" s="75"/>
      <c r="VAM9" s="75"/>
      <c r="VBA9" s="75"/>
      <c r="VBO9" s="75"/>
      <c r="VCC9" s="75"/>
      <c r="VCQ9" s="75"/>
      <c r="VDE9" s="75"/>
      <c r="VDS9" s="75"/>
      <c r="VEG9" s="75"/>
      <c r="VEU9" s="75"/>
      <c r="VFI9" s="75"/>
      <c r="VFW9" s="75"/>
      <c r="VGK9" s="75"/>
      <c r="VGY9" s="75"/>
      <c r="VHM9" s="75"/>
      <c r="VIA9" s="75"/>
      <c r="VIO9" s="75"/>
      <c r="VJC9" s="75"/>
      <c r="VJQ9" s="75"/>
      <c r="VKE9" s="75"/>
      <c r="VKS9" s="75"/>
      <c r="VLG9" s="75"/>
      <c r="VLU9" s="75"/>
      <c r="VMI9" s="75"/>
      <c r="VMW9" s="75"/>
      <c r="VNK9" s="75"/>
      <c r="VNY9" s="75"/>
      <c r="VOM9" s="75"/>
      <c r="VPA9" s="75"/>
      <c r="VPO9" s="75"/>
      <c r="VQC9" s="75"/>
      <c r="VQQ9" s="75"/>
      <c r="VRE9" s="75"/>
      <c r="VRS9" s="75"/>
      <c r="VSG9" s="75"/>
      <c r="VSU9" s="75"/>
      <c r="VTI9" s="75"/>
      <c r="VTW9" s="75"/>
      <c r="VUK9" s="75"/>
      <c r="VUY9" s="75"/>
      <c r="VVM9" s="75"/>
      <c r="VWA9" s="75"/>
      <c r="VWO9" s="75"/>
      <c r="VXC9" s="75"/>
      <c r="VXQ9" s="75"/>
      <c r="VYE9" s="75"/>
      <c r="VYS9" s="75"/>
      <c r="VZG9" s="75"/>
      <c r="VZU9" s="75"/>
      <c r="WAI9" s="75"/>
      <c r="WAW9" s="75"/>
      <c r="WBK9" s="75"/>
      <c r="WBY9" s="75"/>
      <c r="WCM9" s="75"/>
      <c r="WDA9" s="75"/>
      <c r="WDO9" s="75"/>
      <c r="WEC9" s="75"/>
      <c r="WEQ9" s="75"/>
      <c r="WFE9" s="75"/>
      <c r="WFS9" s="75"/>
      <c r="WGG9" s="75"/>
      <c r="WGU9" s="75"/>
      <c r="WHI9" s="75"/>
      <c r="WHW9" s="75"/>
      <c r="WIK9" s="75"/>
      <c r="WIY9" s="75"/>
      <c r="WJM9" s="75"/>
      <c r="WKA9" s="75"/>
      <c r="WKO9" s="75"/>
      <c r="WLC9" s="75"/>
      <c r="WLQ9" s="75"/>
      <c r="WME9" s="75"/>
      <c r="WMS9" s="75"/>
      <c r="WNG9" s="75"/>
      <c r="WNU9" s="75"/>
      <c r="WOI9" s="75"/>
      <c r="WOW9" s="75"/>
      <c r="WPK9" s="75"/>
      <c r="WPY9" s="75"/>
      <c r="WQM9" s="75"/>
      <c r="WRA9" s="75"/>
      <c r="WRO9" s="75"/>
      <c r="WSC9" s="75"/>
      <c r="WSQ9" s="75"/>
      <c r="WTE9" s="75"/>
      <c r="WTS9" s="75"/>
      <c r="WUG9" s="75"/>
      <c r="WUU9" s="75"/>
      <c r="WVI9" s="75"/>
      <c r="WVW9" s="75"/>
      <c r="WWK9" s="75"/>
      <c r="WWY9" s="75"/>
      <c r="WXM9" s="75"/>
      <c r="WYA9" s="75"/>
      <c r="WYO9" s="75"/>
      <c r="WZC9" s="75"/>
      <c r="WZQ9" s="75"/>
      <c r="XAE9" s="75"/>
      <c r="XAS9" s="75"/>
      <c r="XBG9" s="75"/>
      <c r="XBU9" s="75"/>
      <c r="XCI9" s="75"/>
      <c r="XCW9" s="75"/>
      <c r="XDK9" s="75"/>
      <c r="XDY9" s="75"/>
      <c r="XEM9" s="75"/>
      <c r="XFA9" s="75"/>
    </row>
    <row r="10" spans="1:1023 1037:2045 2059:3067 3081:4089 4103:5111 5125:6133 6147:7155 7169:8191 8205:9213 9227:10235 10249:11257 11271:12279 12293:13301 13315:14323 14337:15359 15373:16381" s="74" customFormat="1" x14ac:dyDescent="0.2">
      <c r="A10" s="178" t="s">
        <v>54</v>
      </c>
      <c r="B10" s="44" t="e">
        <f>B11+B12</f>
        <v>#REF!</v>
      </c>
      <c r="C10" s="44" t="e">
        <f t="shared" ref="C10:BE10" si="3">C11+C12</f>
        <v>#REF!</v>
      </c>
      <c r="D10" s="44" t="e">
        <f t="shared" si="3"/>
        <v>#REF!</v>
      </c>
      <c r="E10" s="44" t="e">
        <f t="shared" si="3"/>
        <v>#REF!</v>
      </c>
      <c r="F10" s="44" t="e">
        <f t="shared" si="3"/>
        <v>#REF!</v>
      </c>
      <c r="G10" s="44" t="e">
        <f t="shared" si="3"/>
        <v>#REF!</v>
      </c>
      <c r="H10" s="44" t="e">
        <f t="shared" si="3"/>
        <v>#REF!</v>
      </c>
      <c r="I10" s="44" t="e">
        <f t="shared" si="3"/>
        <v>#REF!</v>
      </c>
      <c r="J10" s="44" t="e">
        <f t="shared" si="3"/>
        <v>#REF!</v>
      </c>
      <c r="K10" s="44" t="e">
        <f t="shared" si="3"/>
        <v>#REF!</v>
      </c>
      <c r="L10" s="44" t="e">
        <f t="shared" si="3"/>
        <v>#REF!</v>
      </c>
      <c r="M10" s="44" t="e">
        <f t="shared" si="3"/>
        <v>#REF!</v>
      </c>
      <c r="N10" s="44" t="e">
        <f t="shared" si="3"/>
        <v>#REF!</v>
      </c>
      <c r="O10" s="44" t="e">
        <f t="shared" si="3"/>
        <v>#REF!</v>
      </c>
      <c r="P10" s="44" t="e">
        <f t="shared" si="3"/>
        <v>#REF!</v>
      </c>
      <c r="Q10" s="44" t="e">
        <f t="shared" si="3"/>
        <v>#REF!</v>
      </c>
      <c r="R10" s="44" t="e">
        <f t="shared" si="3"/>
        <v>#REF!</v>
      </c>
      <c r="S10" s="44" t="e">
        <f t="shared" si="3"/>
        <v>#REF!</v>
      </c>
      <c r="T10" s="44" t="e">
        <f t="shared" si="3"/>
        <v>#REF!</v>
      </c>
      <c r="U10" s="44" t="e">
        <f t="shared" si="3"/>
        <v>#REF!</v>
      </c>
      <c r="V10" s="44" t="e">
        <f t="shared" si="3"/>
        <v>#REF!</v>
      </c>
      <c r="W10" s="44" t="e">
        <f t="shared" si="3"/>
        <v>#REF!</v>
      </c>
      <c r="X10" s="44" t="e">
        <f t="shared" si="3"/>
        <v>#REF!</v>
      </c>
      <c r="Y10" s="44" t="e">
        <f t="shared" si="3"/>
        <v>#REF!</v>
      </c>
      <c r="Z10" s="44">
        <f t="shared" si="3"/>
        <v>2915.7017894688051</v>
      </c>
      <c r="AA10" s="44">
        <f t="shared" si="3"/>
        <v>2736.1039945005532</v>
      </c>
      <c r="AB10" s="44">
        <f t="shared" si="3"/>
        <v>2642.2797899191992</v>
      </c>
      <c r="AC10" s="44">
        <f t="shared" si="3"/>
        <v>3493.8203810731975</v>
      </c>
      <c r="AD10" s="44">
        <f t="shared" si="3"/>
        <v>4075.1099997056472</v>
      </c>
      <c r="AE10" s="44">
        <f t="shared" si="3"/>
        <v>4333.5316661065144</v>
      </c>
      <c r="AF10" s="170">
        <f t="shared" si="3"/>
        <v>4216.2409712970039</v>
      </c>
      <c r="AG10" s="170">
        <f t="shared" si="3"/>
        <v>4312.2319960553396</v>
      </c>
      <c r="AH10" s="170">
        <f t="shared" si="3"/>
        <v>4334.3476449727386</v>
      </c>
      <c r="AI10" s="170">
        <f t="shared" si="3"/>
        <v>4375.3110033002376</v>
      </c>
      <c r="AJ10" s="170">
        <f t="shared" si="3"/>
        <v>4627.4572522686803</v>
      </c>
      <c r="AK10" s="170">
        <f t="shared" si="3"/>
        <v>4815.5770770579575</v>
      </c>
      <c r="AL10" s="170">
        <f t="shared" si="3"/>
        <v>4938.2990856137931</v>
      </c>
      <c r="AM10" s="170">
        <f t="shared" si="3"/>
        <v>5329.0329698474916</v>
      </c>
      <c r="AN10" s="170">
        <f t="shared" si="3"/>
        <v>5274.7388941813242</v>
      </c>
      <c r="AO10" s="170">
        <f t="shared" si="3"/>
        <v>5305.4885026866796</v>
      </c>
      <c r="AP10" s="170">
        <f t="shared" si="3"/>
        <v>5543.631691221648</v>
      </c>
      <c r="AQ10" s="170">
        <f t="shared" si="3"/>
        <v>5492.5676411722025</v>
      </c>
      <c r="AR10" s="170">
        <f t="shared" si="3"/>
        <v>5769.861316255543</v>
      </c>
      <c r="AS10" s="170">
        <f t="shared" si="3"/>
        <v>5996.7867853105981</v>
      </c>
      <c r="AT10" s="170">
        <f t="shared" si="3"/>
        <v>6153.6828967309966</v>
      </c>
      <c r="AU10" s="170">
        <f t="shared" si="3"/>
        <v>5822.9662293774809</v>
      </c>
      <c r="AV10" s="170">
        <f t="shared" si="3"/>
        <v>6350.7744386527493</v>
      </c>
      <c r="AW10" s="170">
        <f t="shared" si="3"/>
        <v>6615.9539016339359</v>
      </c>
      <c r="AX10" s="170">
        <f t="shared" si="3"/>
        <v>6929.7671801904644</v>
      </c>
      <c r="AY10" s="170">
        <f t="shared" si="3"/>
        <v>7168.8044955179303</v>
      </c>
      <c r="AZ10" s="170">
        <f t="shared" si="3"/>
        <v>7387.4811647697634</v>
      </c>
      <c r="BA10" s="170">
        <f t="shared" si="3"/>
        <v>7495.3374921965942</v>
      </c>
      <c r="BB10" s="170">
        <f t="shared" si="3"/>
        <v>7959.6409409093176</v>
      </c>
      <c r="BC10" s="170">
        <f t="shared" si="3"/>
        <v>8269.5911422738009</v>
      </c>
      <c r="BD10" s="170">
        <f t="shared" si="3"/>
        <v>8426.9086046530119</v>
      </c>
      <c r="BE10" s="170">
        <f t="shared" si="3"/>
        <v>8663.4924027818652</v>
      </c>
      <c r="BS10" s="75"/>
      <c r="CG10" s="75"/>
      <c r="CU10" s="75"/>
      <c r="DI10" s="75"/>
      <c r="DW10" s="75"/>
      <c r="EK10" s="75"/>
      <c r="EY10" s="75"/>
      <c r="FM10" s="75"/>
      <c r="GA10" s="75"/>
      <c r="GO10" s="75"/>
      <c r="HC10" s="75"/>
      <c r="HQ10" s="75"/>
      <c r="IE10" s="75"/>
      <c r="IS10" s="75"/>
      <c r="JG10" s="75"/>
      <c r="JU10" s="75"/>
      <c r="KI10" s="75"/>
      <c r="KW10" s="75"/>
      <c r="LK10" s="75"/>
      <c r="LY10" s="75"/>
      <c r="MM10" s="75"/>
      <c r="NA10" s="75"/>
      <c r="NO10" s="75"/>
      <c r="OC10" s="75"/>
      <c r="OQ10" s="75"/>
      <c r="PE10" s="75"/>
      <c r="PS10" s="75"/>
      <c r="QG10" s="75"/>
      <c r="QU10" s="75"/>
      <c r="RI10" s="75"/>
      <c r="RW10" s="75"/>
      <c r="SK10" s="75"/>
      <c r="SY10" s="75"/>
      <c r="TM10" s="75"/>
      <c r="UA10" s="75"/>
      <c r="UO10" s="75"/>
      <c r="VC10" s="75"/>
      <c r="VQ10" s="75"/>
      <c r="WE10" s="75"/>
      <c r="WS10" s="75"/>
      <c r="XG10" s="75"/>
      <c r="XU10" s="75"/>
      <c r="YI10" s="75"/>
      <c r="YW10" s="75"/>
      <c r="ZK10" s="75"/>
      <c r="ZY10" s="75"/>
      <c r="AAM10" s="75"/>
      <c r="ABA10" s="75"/>
      <c r="ABO10" s="75"/>
      <c r="ACC10" s="75"/>
      <c r="ACQ10" s="75"/>
      <c r="ADE10" s="75"/>
      <c r="ADS10" s="75"/>
      <c r="AEG10" s="75"/>
      <c r="AEU10" s="75"/>
      <c r="AFI10" s="75"/>
      <c r="AFW10" s="75"/>
      <c r="AGK10" s="75"/>
      <c r="AGY10" s="75"/>
      <c r="AHM10" s="75"/>
      <c r="AIA10" s="75"/>
      <c r="AIO10" s="75"/>
      <c r="AJC10" s="75"/>
      <c r="AJQ10" s="75"/>
      <c r="AKE10" s="75"/>
      <c r="AKS10" s="75"/>
      <c r="ALG10" s="75"/>
      <c r="ALU10" s="75"/>
      <c r="AMI10" s="75"/>
      <c r="AMW10" s="75"/>
      <c r="ANK10" s="75"/>
      <c r="ANY10" s="75"/>
      <c r="AOM10" s="75"/>
      <c r="APA10" s="75"/>
      <c r="APO10" s="75"/>
      <c r="AQC10" s="75"/>
      <c r="AQQ10" s="75"/>
      <c r="ARE10" s="75"/>
      <c r="ARS10" s="75"/>
      <c r="ASG10" s="75"/>
      <c r="ASU10" s="75"/>
      <c r="ATI10" s="75"/>
      <c r="ATW10" s="75"/>
      <c r="AUK10" s="75"/>
      <c r="AUY10" s="75"/>
      <c r="AVM10" s="75"/>
      <c r="AWA10" s="75"/>
      <c r="AWO10" s="75"/>
      <c r="AXC10" s="75"/>
      <c r="AXQ10" s="75"/>
      <c r="AYE10" s="75"/>
      <c r="AYS10" s="75"/>
      <c r="AZG10" s="75"/>
      <c r="AZU10" s="75"/>
      <c r="BAI10" s="75"/>
      <c r="BAW10" s="75"/>
      <c r="BBK10" s="75"/>
      <c r="BBY10" s="75"/>
      <c r="BCM10" s="75"/>
      <c r="BDA10" s="75"/>
      <c r="BDO10" s="75"/>
      <c r="BEC10" s="75"/>
      <c r="BEQ10" s="75"/>
      <c r="BFE10" s="75"/>
      <c r="BFS10" s="75"/>
      <c r="BGG10" s="75"/>
      <c r="BGU10" s="75"/>
      <c r="BHI10" s="75"/>
      <c r="BHW10" s="75"/>
      <c r="BIK10" s="75"/>
      <c r="BIY10" s="75"/>
      <c r="BJM10" s="75"/>
      <c r="BKA10" s="75"/>
      <c r="BKO10" s="75"/>
      <c r="BLC10" s="75"/>
      <c r="BLQ10" s="75"/>
      <c r="BME10" s="75"/>
      <c r="BMS10" s="75"/>
      <c r="BNG10" s="75"/>
      <c r="BNU10" s="75"/>
      <c r="BOI10" s="75"/>
      <c r="BOW10" s="75"/>
      <c r="BPK10" s="75"/>
      <c r="BPY10" s="75"/>
      <c r="BQM10" s="75"/>
      <c r="BRA10" s="75"/>
      <c r="BRO10" s="75"/>
      <c r="BSC10" s="75"/>
      <c r="BSQ10" s="75"/>
      <c r="BTE10" s="75"/>
      <c r="BTS10" s="75"/>
      <c r="BUG10" s="75"/>
      <c r="BUU10" s="75"/>
      <c r="BVI10" s="75"/>
      <c r="BVW10" s="75"/>
      <c r="BWK10" s="75"/>
      <c r="BWY10" s="75"/>
      <c r="BXM10" s="75"/>
      <c r="BYA10" s="75"/>
      <c r="BYO10" s="75"/>
      <c r="BZC10" s="75"/>
      <c r="BZQ10" s="75"/>
      <c r="CAE10" s="75"/>
      <c r="CAS10" s="75"/>
      <c r="CBG10" s="75"/>
      <c r="CBU10" s="75"/>
      <c r="CCI10" s="75"/>
      <c r="CCW10" s="75"/>
      <c r="CDK10" s="75"/>
      <c r="CDY10" s="75"/>
      <c r="CEM10" s="75"/>
      <c r="CFA10" s="75"/>
      <c r="CFO10" s="75"/>
      <c r="CGC10" s="75"/>
      <c r="CGQ10" s="75"/>
      <c r="CHE10" s="75"/>
      <c r="CHS10" s="75"/>
      <c r="CIG10" s="75"/>
      <c r="CIU10" s="75"/>
      <c r="CJI10" s="75"/>
      <c r="CJW10" s="75"/>
      <c r="CKK10" s="75"/>
      <c r="CKY10" s="75"/>
      <c r="CLM10" s="75"/>
      <c r="CMA10" s="75"/>
      <c r="CMO10" s="75"/>
      <c r="CNC10" s="75"/>
      <c r="CNQ10" s="75"/>
      <c r="COE10" s="75"/>
      <c r="COS10" s="75"/>
      <c r="CPG10" s="75"/>
      <c r="CPU10" s="75"/>
      <c r="CQI10" s="75"/>
      <c r="CQW10" s="75"/>
      <c r="CRK10" s="75"/>
      <c r="CRY10" s="75"/>
      <c r="CSM10" s="75"/>
      <c r="CTA10" s="75"/>
      <c r="CTO10" s="75"/>
      <c r="CUC10" s="75"/>
      <c r="CUQ10" s="75"/>
      <c r="CVE10" s="75"/>
      <c r="CVS10" s="75"/>
      <c r="CWG10" s="75"/>
      <c r="CWU10" s="75"/>
      <c r="CXI10" s="75"/>
      <c r="CXW10" s="75"/>
      <c r="CYK10" s="75"/>
      <c r="CYY10" s="75"/>
      <c r="CZM10" s="75"/>
      <c r="DAA10" s="75"/>
      <c r="DAO10" s="75"/>
      <c r="DBC10" s="75"/>
      <c r="DBQ10" s="75"/>
      <c r="DCE10" s="75"/>
      <c r="DCS10" s="75"/>
      <c r="DDG10" s="75"/>
      <c r="DDU10" s="75"/>
      <c r="DEI10" s="75"/>
      <c r="DEW10" s="75"/>
      <c r="DFK10" s="75"/>
      <c r="DFY10" s="75"/>
      <c r="DGM10" s="75"/>
      <c r="DHA10" s="75"/>
      <c r="DHO10" s="75"/>
      <c r="DIC10" s="75"/>
      <c r="DIQ10" s="75"/>
      <c r="DJE10" s="75"/>
      <c r="DJS10" s="75"/>
      <c r="DKG10" s="75"/>
      <c r="DKU10" s="75"/>
      <c r="DLI10" s="75"/>
      <c r="DLW10" s="75"/>
      <c r="DMK10" s="75"/>
      <c r="DMY10" s="75"/>
      <c r="DNM10" s="75"/>
      <c r="DOA10" s="75"/>
      <c r="DOO10" s="75"/>
      <c r="DPC10" s="75"/>
      <c r="DPQ10" s="75"/>
      <c r="DQE10" s="75"/>
      <c r="DQS10" s="75"/>
      <c r="DRG10" s="75"/>
      <c r="DRU10" s="75"/>
      <c r="DSI10" s="75"/>
      <c r="DSW10" s="75"/>
      <c r="DTK10" s="75"/>
      <c r="DTY10" s="75"/>
      <c r="DUM10" s="75"/>
      <c r="DVA10" s="75"/>
      <c r="DVO10" s="75"/>
      <c r="DWC10" s="75"/>
      <c r="DWQ10" s="75"/>
      <c r="DXE10" s="75"/>
      <c r="DXS10" s="75"/>
      <c r="DYG10" s="75"/>
      <c r="DYU10" s="75"/>
      <c r="DZI10" s="75"/>
      <c r="DZW10" s="75"/>
      <c r="EAK10" s="75"/>
      <c r="EAY10" s="75"/>
      <c r="EBM10" s="75"/>
      <c r="ECA10" s="75"/>
      <c r="ECO10" s="75"/>
      <c r="EDC10" s="75"/>
      <c r="EDQ10" s="75"/>
      <c r="EEE10" s="75"/>
      <c r="EES10" s="75"/>
      <c r="EFG10" s="75"/>
      <c r="EFU10" s="75"/>
      <c r="EGI10" s="75"/>
      <c r="EGW10" s="75"/>
      <c r="EHK10" s="75"/>
      <c r="EHY10" s="75"/>
      <c r="EIM10" s="75"/>
      <c r="EJA10" s="75"/>
      <c r="EJO10" s="75"/>
      <c r="EKC10" s="75"/>
      <c r="EKQ10" s="75"/>
      <c r="ELE10" s="75"/>
      <c r="ELS10" s="75"/>
      <c r="EMG10" s="75"/>
      <c r="EMU10" s="75"/>
      <c r="ENI10" s="75"/>
      <c r="ENW10" s="75"/>
      <c r="EOK10" s="75"/>
      <c r="EOY10" s="75"/>
      <c r="EPM10" s="75"/>
      <c r="EQA10" s="75"/>
      <c r="EQO10" s="75"/>
      <c r="ERC10" s="75"/>
      <c r="ERQ10" s="75"/>
      <c r="ESE10" s="75"/>
      <c r="ESS10" s="75"/>
      <c r="ETG10" s="75"/>
      <c r="ETU10" s="75"/>
      <c r="EUI10" s="75"/>
      <c r="EUW10" s="75"/>
      <c r="EVK10" s="75"/>
      <c r="EVY10" s="75"/>
      <c r="EWM10" s="75"/>
      <c r="EXA10" s="75"/>
      <c r="EXO10" s="75"/>
      <c r="EYC10" s="75"/>
      <c r="EYQ10" s="75"/>
      <c r="EZE10" s="75"/>
      <c r="EZS10" s="75"/>
      <c r="FAG10" s="75"/>
      <c r="FAU10" s="75"/>
      <c r="FBI10" s="75"/>
      <c r="FBW10" s="75"/>
      <c r="FCK10" s="75"/>
      <c r="FCY10" s="75"/>
      <c r="FDM10" s="75"/>
      <c r="FEA10" s="75"/>
      <c r="FEO10" s="75"/>
      <c r="FFC10" s="75"/>
      <c r="FFQ10" s="75"/>
      <c r="FGE10" s="75"/>
      <c r="FGS10" s="75"/>
      <c r="FHG10" s="75"/>
      <c r="FHU10" s="75"/>
      <c r="FII10" s="75"/>
      <c r="FIW10" s="75"/>
      <c r="FJK10" s="75"/>
      <c r="FJY10" s="75"/>
      <c r="FKM10" s="75"/>
      <c r="FLA10" s="75"/>
      <c r="FLO10" s="75"/>
      <c r="FMC10" s="75"/>
      <c r="FMQ10" s="75"/>
      <c r="FNE10" s="75"/>
      <c r="FNS10" s="75"/>
      <c r="FOG10" s="75"/>
      <c r="FOU10" s="75"/>
      <c r="FPI10" s="75"/>
      <c r="FPW10" s="75"/>
      <c r="FQK10" s="75"/>
      <c r="FQY10" s="75"/>
      <c r="FRM10" s="75"/>
      <c r="FSA10" s="75"/>
      <c r="FSO10" s="75"/>
      <c r="FTC10" s="75"/>
      <c r="FTQ10" s="75"/>
      <c r="FUE10" s="75"/>
      <c r="FUS10" s="75"/>
      <c r="FVG10" s="75"/>
      <c r="FVU10" s="75"/>
      <c r="FWI10" s="75"/>
      <c r="FWW10" s="75"/>
      <c r="FXK10" s="75"/>
      <c r="FXY10" s="75"/>
      <c r="FYM10" s="75"/>
      <c r="FZA10" s="75"/>
      <c r="FZO10" s="75"/>
      <c r="GAC10" s="75"/>
      <c r="GAQ10" s="75"/>
      <c r="GBE10" s="75"/>
      <c r="GBS10" s="75"/>
      <c r="GCG10" s="75"/>
      <c r="GCU10" s="75"/>
      <c r="GDI10" s="75"/>
      <c r="GDW10" s="75"/>
      <c r="GEK10" s="75"/>
      <c r="GEY10" s="75"/>
      <c r="GFM10" s="75"/>
      <c r="GGA10" s="75"/>
      <c r="GGO10" s="75"/>
      <c r="GHC10" s="75"/>
      <c r="GHQ10" s="75"/>
      <c r="GIE10" s="75"/>
      <c r="GIS10" s="75"/>
      <c r="GJG10" s="75"/>
      <c r="GJU10" s="75"/>
      <c r="GKI10" s="75"/>
      <c r="GKW10" s="75"/>
      <c r="GLK10" s="75"/>
      <c r="GLY10" s="75"/>
      <c r="GMM10" s="75"/>
      <c r="GNA10" s="75"/>
      <c r="GNO10" s="75"/>
      <c r="GOC10" s="75"/>
      <c r="GOQ10" s="75"/>
      <c r="GPE10" s="75"/>
      <c r="GPS10" s="75"/>
      <c r="GQG10" s="75"/>
      <c r="GQU10" s="75"/>
      <c r="GRI10" s="75"/>
      <c r="GRW10" s="75"/>
      <c r="GSK10" s="75"/>
      <c r="GSY10" s="75"/>
      <c r="GTM10" s="75"/>
      <c r="GUA10" s="75"/>
      <c r="GUO10" s="75"/>
      <c r="GVC10" s="75"/>
      <c r="GVQ10" s="75"/>
      <c r="GWE10" s="75"/>
      <c r="GWS10" s="75"/>
      <c r="GXG10" s="75"/>
      <c r="GXU10" s="75"/>
      <c r="GYI10" s="75"/>
      <c r="GYW10" s="75"/>
      <c r="GZK10" s="75"/>
      <c r="GZY10" s="75"/>
      <c r="HAM10" s="75"/>
      <c r="HBA10" s="75"/>
      <c r="HBO10" s="75"/>
      <c r="HCC10" s="75"/>
      <c r="HCQ10" s="75"/>
      <c r="HDE10" s="75"/>
      <c r="HDS10" s="75"/>
      <c r="HEG10" s="75"/>
      <c r="HEU10" s="75"/>
      <c r="HFI10" s="75"/>
      <c r="HFW10" s="75"/>
      <c r="HGK10" s="75"/>
      <c r="HGY10" s="75"/>
      <c r="HHM10" s="75"/>
      <c r="HIA10" s="75"/>
      <c r="HIO10" s="75"/>
      <c r="HJC10" s="75"/>
      <c r="HJQ10" s="75"/>
      <c r="HKE10" s="75"/>
      <c r="HKS10" s="75"/>
      <c r="HLG10" s="75"/>
      <c r="HLU10" s="75"/>
      <c r="HMI10" s="75"/>
      <c r="HMW10" s="75"/>
      <c r="HNK10" s="75"/>
      <c r="HNY10" s="75"/>
      <c r="HOM10" s="75"/>
      <c r="HPA10" s="75"/>
      <c r="HPO10" s="75"/>
      <c r="HQC10" s="75"/>
      <c r="HQQ10" s="75"/>
      <c r="HRE10" s="75"/>
      <c r="HRS10" s="75"/>
      <c r="HSG10" s="75"/>
      <c r="HSU10" s="75"/>
      <c r="HTI10" s="75"/>
      <c r="HTW10" s="75"/>
      <c r="HUK10" s="75"/>
      <c r="HUY10" s="75"/>
      <c r="HVM10" s="75"/>
      <c r="HWA10" s="75"/>
      <c r="HWO10" s="75"/>
      <c r="HXC10" s="75"/>
      <c r="HXQ10" s="75"/>
      <c r="HYE10" s="75"/>
      <c r="HYS10" s="75"/>
      <c r="HZG10" s="75"/>
      <c r="HZU10" s="75"/>
      <c r="IAI10" s="75"/>
      <c r="IAW10" s="75"/>
      <c r="IBK10" s="75"/>
      <c r="IBY10" s="75"/>
      <c r="ICM10" s="75"/>
      <c r="IDA10" s="75"/>
      <c r="IDO10" s="75"/>
      <c r="IEC10" s="75"/>
      <c r="IEQ10" s="75"/>
      <c r="IFE10" s="75"/>
      <c r="IFS10" s="75"/>
      <c r="IGG10" s="75"/>
      <c r="IGU10" s="75"/>
      <c r="IHI10" s="75"/>
      <c r="IHW10" s="75"/>
      <c r="IIK10" s="75"/>
      <c r="IIY10" s="75"/>
      <c r="IJM10" s="75"/>
      <c r="IKA10" s="75"/>
      <c r="IKO10" s="75"/>
      <c r="ILC10" s="75"/>
      <c r="ILQ10" s="75"/>
      <c r="IME10" s="75"/>
      <c r="IMS10" s="75"/>
      <c r="ING10" s="75"/>
      <c r="INU10" s="75"/>
      <c r="IOI10" s="75"/>
      <c r="IOW10" s="75"/>
      <c r="IPK10" s="75"/>
      <c r="IPY10" s="75"/>
      <c r="IQM10" s="75"/>
      <c r="IRA10" s="75"/>
      <c r="IRO10" s="75"/>
      <c r="ISC10" s="75"/>
      <c r="ISQ10" s="75"/>
      <c r="ITE10" s="75"/>
      <c r="ITS10" s="75"/>
      <c r="IUG10" s="75"/>
      <c r="IUU10" s="75"/>
      <c r="IVI10" s="75"/>
      <c r="IVW10" s="75"/>
      <c r="IWK10" s="75"/>
      <c r="IWY10" s="75"/>
      <c r="IXM10" s="75"/>
      <c r="IYA10" s="75"/>
      <c r="IYO10" s="75"/>
      <c r="IZC10" s="75"/>
      <c r="IZQ10" s="75"/>
      <c r="JAE10" s="75"/>
      <c r="JAS10" s="75"/>
      <c r="JBG10" s="75"/>
      <c r="JBU10" s="75"/>
      <c r="JCI10" s="75"/>
      <c r="JCW10" s="75"/>
      <c r="JDK10" s="75"/>
      <c r="JDY10" s="75"/>
      <c r="JEM10" s="75"/>
      <c r="JFA10" s="75"/>
      <c r="JFO10" s="75"/>
      <c r="JGC10" s="75"/>
      <c r="JGQ10" s="75"/>
      <c r="JHE10" s="75"/>
      <c r="JHS10" s="75"/>
      <c r="JIG10" s="75"/>
      <c r="JIU10" s="75"/>
      <c r="JJI10" s="75"/>
      <c r="JJW10" s="75"/>
      <c r="JKK10" s="75"/>
      <c r="JKY10" s="75"/>
      <c r="JLM10" s="75"/>
      <c r="JMA10" s="75"/>
      <c r="JMO10" s="75"/>
      <c r="JNC10" s="75"/>
      <c r="JNQ10" s="75"/>
      <c r="JOE10" s="75"/>
      <c r="JOS10" s="75"/>
      <c r="JPG10" s="75"/>
      <c r="JPU10" s="75"/>
      <c r="JQI10" s="75"/>
      <c r="JQW10" s="75"/>
      <c r="JRK10" s="75"/>
      <c r="JRY10" s="75"/>
      <c r="JSM10" s="75"/>
      <c r="JTA10" s="75"/>
      <c r="JTO10" s="75"/>
      <c r="JUC10" s="75"/>
      <c r="JUQ10" s="75"/>
      <c r="JVE10" s="75"/>
      <c r="JVS10" s="75"/>
      <c r="JWG10" s="75"/>
      <c r="JWU10" s="75"/>
      <c r="JXI10" s="75"/>
      <c r="JXW10" s="75"/>
      <c r="JYK10" s="75"/>
      <c r="JYY10" s="75"/>
      <c r="JZM10" s="75"/>
      <c r="KAA10" s="75"/>
      <c r="KAO10" s="75"/>
      <c r="KBC10" s="75"/>
      <c r="KBQ10" s="75"/>
      <c r="KCE10" s="75"/>
      <c r="KCS10" s="75"/>
      <c r="KDG10" s="75"/>
      <c r="KDU10" s="75"/>
      <c r="KEI10" s="75"/>
      <c r="KEW10" s="75"/>
      <c r="KFK10" s="75"/>
      <c r="KFY10" s="75"/>
      <c r="KGM10" s="75"/>
      <c r="KHA10" s="75"/>
      <c r="KHO10" s="75"/>
      <c r="KIC10" s="75"/>
      <c r="KIQ10" s="75"/>
      <c r="KJE10" s="75"/>
      <c r="KJS10" s="75"/>
      <c r="KKG10" s="75"/>
      <c r="KKU10" s="75"/>
      <c r="KLI10" s="75"/>
      <c r="KLW10" s="75"/>
      <c r="KMK10" s="75"/>
      <c r="KMY10" s="75"/>
      <c r="KNM10" s="75"/>
      <c r="KOA10" s="75"/>
      <c r="KOO10" s="75"/>
      <c r="KPC10" s="75"/>
      <c r="KPQ10" s="75"/>
      <c r="KQE10" s="75"/>
      <c r="KQS10" s="75"/>
      <c r="KRG10" s="75"/>
      <c r="KRU10" s="75"/>
      <c r="KSI10" s="75"/>
      <c r="KSW10" s="75"/>
      <c r="KTK10" s="75"/>
      <c r="KTY10" s="75"/>
      <c r="KUM10" s="75"/>
      <c r="KVA10" s="75"/>
      <c r="KVO10" s="75"/>
      <c r="KWC10" s="75"/>
      <c r="KWQ10" s="75"/>
      <c r="KXE10" s="75"/>
      <c r="KXS10" s="75"/>
      <c r="KYG10" s="75"/>
      <c r="KYU10" s="75"/>
      <c r="KZI10" s="75"/>
      <c r="KZW10" s="75"/>
      <c r="LAK10" s="75"/>
      <c r="LAY10" s="75"/>
      <c r="LBM10" s="75"/>
      <c r="LCA10" s="75"/>
      <c r="LCO10" s="75"/>
      <c r="LDC10" s="75"/>
      <c r="LDQ10" s="75"/>
      <c r="LEE10" s="75"/>
      <c r="LES10" s="75"/>
      <c r="LFG10" s="75"/>
      <c r="LFU10" s="75"/>
      <c r="LGI10" s="75"/>
      <c r="LGW10" s="75"/>
      <c r="LHK10" s="75"/>
      <c r="LHY10" s="75"/>
      <c r="LIM10" s="75"/>
      <c r="LJA10" s="75"/>
      <c r="LJO10" s="75"/>
      <c r="LKC10" s="75"/>
      <c r="LKQ10" s="75"/>
      <c r="LLE10" s="75"/>
      <c r="LLS10" s="75"/>
      <c r="LMG10" s="75"/>
      <c r="LMU10" s="75"/>
      <c r="LNI10" s="75"/>
      <c r="LNW10" s="75"/>
      <c r="LOK10" s="75"/>
      <c r="LOY10" s="75"/>
      <c r="LPM10" s="75"/>
      <c r="LQA10" s="75"/>
      <c r="LQO10" s="75"/>
      <c r="LRC10" s="75"/>
      <c r="LRQ10" s="75"/>
      <c r="LSE10" s="75"/>
      <c r="LSS10" s="75"/>
      <c r="LTG10" s="75"/>
      <c r="LTU10" s="75"/>
      <c r="LUI10" s="75"/>
      <c r="LUW10" s="75"/>
      <c r="LVK10" s="75"/>
      <c r="LVY10" s="75"/>
      <c r="LWM10" s="75"/>
      <c r="LXA10" s="75"/>
      <c r="LXO10" s="75"/>
      <c r="LYC10" s="75"/>
      <c r="LYQ10" s="75"/>
      <c r="LZE10" s="75"/>
      <c r="LZS10" s="75"/>
      <c r="MAG10" s="75"/>
      <c r="MAU10" s="75"/>
      <c r="MBI10" s="75"/>
      <c r="MBW10" s="75"/>
      <c r="MCK10" s="75"/>
      <c r="MCY10" s="75"/>
      <c r="MDM10" s="75"/>
      <c r="MEA10" s="75"/>
      <c r="MEO10" s="75"/>
      <c r="MFC10" s="75"/>
      <c r="MFQ10" s="75"/>
      <c r="MGE10" s="75"/>
      <c r="MGS10" s="75"/>
      <c r="MHG10" s="75"/>
      <c r="MHU10" s="75"/>
      <c r="MII10" s="75"/>
      <c r="MIW10" s="75"/>
      <c r="MJK10" s="75"/>
      <c r="MJY10" s="75"/>
      <c r="MKM10" s="75"/>
      <c r="MLA10" s="75"/>
      <c r="MLO10" s="75"/>
      <c r="MMC10" s="75"/>
      <c r="MMQ10" s="75"/>
      <c r="MNE10" s="75"/>
      <c r="MNS10" s="75"/>
      <c r="MOG10" s="75"/>
      <c r="MOU10" s="75"/>
      <c r="MPI10" s="75"/>
      <c r="MPW10" s="75"/>
      <c r="MQK10" s="75"/>
      <c r="MQY10" s="75"/>
      <c r="MRM10" s="75"/>
      <c r="MSA10" s="75"/>
      <c r="MSO10" s="75"/>
      <c r="MTC10" s="75"/>
      <c r="MTQ10" s="75"/>
      <c r="MUE10" s="75"/>
      <c r="MUS10" s="75"/>
      <c r="MVG10" s="75"/>
      <c r="MVU10" s="75"/>
      <c r="MWI10" s="75"/>
      <c r="MWW10" s="75"/>
      <c r="MXK10" s="75"/>
      <c r="MXY10" s="75"/>
      <c r="MYM10" s="75"/>
      <c r="MZA10" s="75"/>
      <c r="MZO10" s="75"/>
      <c r="NAC10" s="75"/>
      <c r="NAQ10" s="75"/>
      <c r="NBE10" s="75"/>
      <c r="NBS10" s="75"/>
      <c r="NCG10" s="75"/>
      <c r="NCU10" s="75"/>
      <c r="NDI10" s="75"/>
      <c r="NDW10" s="75"/>
      <c r="NEK10" s="75"/>
      <c r="NEY10" s="75"/>
      <c r="NFM10" s="75"/>
      <c r="NGA10" s="75"/>
      <c r="NGO10" s="75"/>
      <c r="NHC10" s="75"/>
      <c r="NHQ10" s="75"/>
      <c r="NIE10" s="75"/>
      <c r="NIS10" s="75"/>
      <c r="NJG10" s="75"/>
      <c r="NJU10" s="75"/>
      <c r="NKI10" s="75"/>
      <c r="NKW10" s="75"/>
      <c r="NLK10" s="75"/>
      <c r="NLY10" s="75"/>
      <c r="NMM10" s="75"/>
      <c r="NNA10" s="75"/>
      <c r="NNO10" s="75"/>
      <c r="NOC10" s="75"/>
      <c r="NOQ10" s="75"/>
      <c r="NPE10" s="75"/>
      <c r="NPS10" s="75"/>
      <c r="NQG10" s="75"/>
      <c r="NQU10" s="75"/>
      <c r="NRI10" s="75"/>
      <c r="NRW10" s="75"/>
      <c r="NSK10" s="75"/>
      <c r="NSY10" s="75"/>
      <c r="NTM10" s="75"/>
      <c r="NUA10" s="75"/>
      <c r="NUO10" s="75"/>
      <c r="NVC10" s="75"/>
      <c r="NVQ10" s="75"/>
      <c r="NWE10" s="75"/>
      <c r="NWS10" s="75"/>
      <c r="NXG10" s="75"/>
      <c r="NXU10" s="75"/>
      <c r="NYI10" s="75"/>
      <c r="NYW10" s="75"/>
      <c r="NZK10" s="75"/>
      <c r="NZY10" s="75"/>
      <c r="OAM10" s="75"/>
      <c r="OBA10" s="75"/>
      <c r="OBO10" s="75"/>
      <c r="OCC10" s="75"/>
      <c r="OCQ10" s="75"/>
      <c r="ODE10" s="75"/>
      <c r="ODS10" s="75"/>
      <c r="OEG10" s="75"/>
      <c r="OEU10" s="75"/>
      <c r="OFI10" s="75"/>
      <c r="OFW10" s="75"/>
      <c r="OGK10" s="75"/>
      <c r="OGY10" s="75"/>
      <c r="OHM10" s="75"/>
      <c r="OIA10" s="75"/>
      <c r="OIO10" s="75"/>
      <c r="OJC10" s="75"/>
      <c r="OJQ10" s="75"/>
      <c r="OKE10" s="75"/>
      <c r="OKS10" s="75"/>
      <c r="OLG10" s="75"/>
      <c r="OLU10" s="75"/>
      <c r="OMI10" s="75"/>
      <c r="OMW10" s="75"/>
      <c r="ONK10" s="75"/>
      <c r="ONY10" s="75"/>
      <c r="OOM10" s="75"/>
      <c r="OPA10" s="75"/>
      <c r="OPO10" s="75"/>
      <c r="OQC10" s="75"/>
      <c r="OQQ10" s="75"/>
      <c r="ORE10" s="75"/>
      <c r="ORS10" s="75"/>
      <c r="OSG10" s="75"/>
      <c r="OSU10" s="75"/>
      <c r="OTI10" s="75"/>
      <c r="OTW10" s="75"/>
      <c r="OUK10" s="75"/>
      <c r="OUY10" s="75"/>
      <c r="OVM10" s="75"/>
      <c r="OWA10" s="75"/>
      <c r="OWO10" s="75"/>
      <c r="OXC10" s="75"/>
      <c r="OXQ10" s="75"/>
      <c r="OYE10" s="75"/>
      <c r="OYS10" s="75"/>
      <c r="OZG10" s="75"/>
      <c r="OZU10" s="75"/>
      <c r="PAI10" s="75"/>
      <c r="PAW10" s="75"/>
      <c r="PBK10" s="75"/>
      <c r="PBY10" s="75"/>
      <c r="PCM10" s="75"/>
      <c r="PDA10" s="75"/>
      <c r="PDO10" s="75"/>
      <c r="PEC10" s="75"/>
      <c r="PEQ10" s="75"/>
      <c r="PFE10" s="75"/>
      <c r="PFS10" s="75"/>
      <c r="PGG10" s="75"/>
      <c r="PGU10" s="75"/>
      <c r="PHI10" s="75"/>
      <c r="PHW10" s="75"/>
      <c r="PIK10" s="75"/>
      <c r="PIY10" s="75"/>
      <c r="PJM10" s="75"/>
      <c r="PKA10" s="75"/>
      <c r="PKO10" s="75"/>
      <c r="PLC10" s="75"/>
      <c r="PLQ10" s="75"/>
      <c r="PME10" s="75"/>
      <c r="PMS10" s="75"/>
      <c r="PNG10" s="75"/>
      <c r="PNU10" s="75"/>
      <c r="POI10" s="75"/>
      <c r="POW10" s="75"/>
      <c r="PPK10" s="75"/>
      <c r="PPY10" s="75"/>
      <c r="PQM10" s="75"/>
      <c r="PRA10" s="75"/>
      <c r="PRO10" s="75"/>
      <c r="PSC10" s="75"/>
      <c r="PSQ10" s="75"/>
      <c r="PTE10" s="75"/>
      <c r="PTS10" s="75"/>
      <c r="PUG10" s="75"/>
      <c r="PUU10" s="75"/>
      <c r="PVI10" s="75"/>
      <c r="PVW10" s="75"/>
      <c r="PWK10" s="75"/>
      <c r="PWY10" s="75"/>
      <c r="PXM10" s="75"/>
      <c r="PYA10" s="75"/>
      <c r="PYO10" s="75"/>
      <c r="PZC10" s="75"/>
      <c r="PZQ10" s="75"/>
      <c r="QAE10" s="75"/>
      <c r="QAS10" s="75"/>
      <c r="QBG10" s="75"/>
      <c r="QBU10" s="75"/>
      <c r="QCI10" s="75"/>
      <c r="QCW10" s="75"/>
      <c r="QDK10" s="75"/>
      <c r="QDY10" s="75"/>
      <c r="QEM10" s="75"/>
      <c r="QFA10" s="75"/>
      <c r="QFO10" s="75"/>
      <c r="QGC10" s="75"/>
      <c r="QGQ10" s="75"/>
      <c r="QHE10" s="75"/>
      <c r="QHS10" s="75"/>
      <c r="QIG10" s="75"/>
      <c r="QIU10" s="75"/>
      <c r="QJI10" s="75"/>
      <c r="QJW10" s="75"/>
      <c r="QKK10" s="75"/>
      <c r="QKY10" s="75"/>
      <c r="QLM10" s="75"/>
      <c r="QMA10" s="75"/>
      <c r="QMO10" s="75"/>
      <c r="QNC10" s="75"/>
      <c r="QNQ10" s="75"/>
      <c r="QOE10" s="75"/>
      <c r="QOS10" s="75"/>
      <c r="QPG10" s="75"/>
      <c r="QPU10" s="75"/>
      <c r="QQI10" s="75"/>
      <c r="QQW10" s="75"/>
      <c r="QRK10" s="75"/>
      <c r="QRY10" s="75"/>
      <c r="QSM10" s="75"/>
      <c r="QTA10" s="75"/>
      <c r="QTO10" s="75"/>
      <c r="QUC10" s="75"/>
      <c r="QUQ10" s="75"/>
      <c r="QVE10" s="75"/>
      <c r="QVS10" s="75"/>
      <c r="QWG10" s="75"/>
      <c r="QWU10" s="75"/>
      <c r="QXI10" s="75"/>
      <c r="QXW10" s="75"/>
      <c r="QYK10" s="75"/>
      <c r="QYY10" s="75"/>
      <c r="QZM10" s="75"/>
      <c r="RAA10" s="75"/>
      <c r="RAO10" s="75"/>
      <c r="RBC10" s="75"/>
      <c r="RBQ10" s="75"/>
      <c r="RCE10" s="75"/>
      <c r="RCS10" s="75"/>
      <c r="RDG10" s="75"/>
      <c r="RDU10" s="75"/>
      <c r="REI10" s="75"/>
      <c r="REW10" s="75"/>
      <c r="RFK10" s="75"/>
      <c r="RFY10" s="75"/>
      <c r="RGM10" s="75"/>
      <c r="RHA10" s="75"/>
      <c r="RHO10" s="75"/>
      <c r="RIC10" s="75"/>
      <c r="RIQ10" s="75"/>
      <c r="RJE10" s="75"/>
      <c r="RJS10" s="75"/>
      <c r="RKG10" s="75"/>
      <c r="RKU10" s="75"/>
      <c r="RLI10" s="75"/>
      <c r="RLW10" s="75"/>
      <c r="RMK10" s="75"/>
      <c r="RMY10" s="75"/>
      <c r="RNM10" s="75"/>
      <c r="ROA10" s="75"/>
      <c r="ROO10" s="75"/>
      <c r="RPC10" s="75"/>
      <c r="RPQ10" s="75"/>
      <c r="RQE10" s="75"/>
      <c r="RQS10" s="75"/>
      <c r="RRG10" s="75"/>
      <c r="RRU10" s="75"/>
      <c r="RSI10" s="75"/>
      <c r="RSW10" s="75"/>
      <c r="RTK10" s="75"/>
      <c r="RTY10" s="75"/>
      <c r="RUM10" s="75"/>
      <c r="RVA10" s="75"/>
      <c r="RVO10" s="75"/>
      <c r="RWC10" s="75"/>
      <c r="RWQ10" s="75"/>
      <c r="RXE10" s="75"/>
      <c r="RXS10" s="75"/>
      <c r="RYG10" s="75"/>
      <c r="RYU10" s="75"/>
      <c r="RZI10" s="75"/>
      <c r="RZW10" s="75"/>
      <c r="SAK10" s="75"/>
      <c r="SAY10" s="75"/>
      <c r="SBM10" s="75"/>
      <c r="SCA10" s="75"/>
      <c r="SCO10" s="75"/>
      <c r="SDC10" s="75"/>
      <c r="SDQ10" s="75"/>
      <c r="SEE10" s="75"/>
      <c r="SES10" s="75"/>
      <c r="SFG10" s="75"/>
      <c r="SFU10" s="75"/>
      <c r="SGI10" s="75"/>
      <c r="SGW10" s="75"/>
      <c r="SHK10" s="75"/>
      <c r="SHY10" s="75"/>
      <c r="SIM10" s="75"/>
      <c r="SJA10" s="75"/>
      <c r="SJO10" s="75"/>
      <c r="SKC10" s="75"/>
      <c r="SKQ10" s="75"/>
      <c r="SLE10" s="75"/>
      <c r="SLS10" s="75"/>
      <c r="SMG10" s="75"/>
      <c r="SMU10" s="75"/>
      <c r="SNI10" s="75"/>
      <c r="SNW10" s="75"/>
      <c r="SOK10" s="75"/>
      <c r="SOY10" s="75"/>
      <c r="SPM10" s="75"/>
      <c r="SQA10" s="75"/>
      <c r="SQO10" s="75"/>
      <c r="SRC10" s="75"/>
      <c r="SRQ10" s="75"/>
      <c r="SSE10" s="75"/>
      <c r="SSS10" s="75"/>
      <c r="STG10" s="75"/>
      <c r="STU10" s="75"/>
      <c r="SUI10" s="75"/>
      <c r="SUW10" s="75"/>
      <c r="SVK10" s="75"/>
      <c r="SVY10" s="75"/>
      <c r="SWM10" s="75"/>
      <c r="SXA10" s="75"/>
      <c r="SXO10" s="75"/>
      <c r="SYC10" s="75"/>
      <c r="SYQ10" s="75"/>
      <c r="SZE10" s="75"/>
      <c r="SZS10" s="75"/>
      <c r="TAG10" s="75"/>
      <c r="TAU10" s="75"/>
      <c r="TBI10" s="75"/>
      <c r="TBW10" s="75"/>
      <c r="TCK10" s="75"/>
      <c r="TCY10" s="75"/>
      <c r="TDM10" s="75"/>
      <c r="TEA10" s="75"/>
      <c r="TEO10" s="75"/>
      <c r="TFC10" s="75"/>
      <c r="TFQ10" s="75"/>
      <c r="TGE10" s="75"/>
      <c r="TGS10" s="75"/>
      <c r="THG10" s="75"/>
      <c r="THU10" s="75"/>
      <c r="TII10" s="75"/>
      <c r="TIW10" s="75"/>
      <c r="TJK10" s="75"/>
      <c r="TJY10" s="75"/>
      <c r="TKM10" s="75"/>
      <c r="TLA10" s="75"/>
      <c r="TLO10" s="75"/>
      <c r="TMC10" s="75"/>
      <c r="TMQ10" s="75"/>
      <c r="TNE10" s="75"/>
      <c r="TNS10" s="75"/>
      <c r="TOG10" s="75"/>
      <c r="TOU10" s="75"/>
      <c r="TPI10" s="75"/>
      <c r="TPW10" s="75"/>
      <c r="TQK10" s="75"/>
      <c r="TQY10" s="75"/>
      <c r="TRM10" s="75"/>
      <c r="TSA10" s="75"/>
      <c r="TSO10" s="75"/>
      <c r="TTC10" s="75"/>
      <c r="TTQ10" s="75"/>
      <c r="TUE10" s="75"/>
      <c r="TUS10" s="75"/>
      <c r="TVG10" s="75"/>
      <c r="TVU10" s="75"/>
      <c r="TWI10" s="75"/>
      <c r="TWW10" s="75"/>
      <c r="TXK10" s="75"/>
      <c r="TXY10" s="75"/>
      <c r="TYM10" s="75"/>
      <c r="TZA10" s="75"/>
      <c r="TZO10" s="75"/>
      <c r="UAC10" s="75"/>
      <c r="UAQ10" s="75"/>
      <c r="UBE10" s="75"/>
      <c r="UBS10" s="75"/>
      <c r="UCG10" s="75"/>
      <c r="UCU10" s="75"/>
      <c r="UDI10" s="75"/>
      <c r="UDW10" s="75"/>
      <c r="UEK10" s="75"/>
      <c r="UEY10" s="75"/>
      <c r="UFM10" s="75"/>
      <c r="UGA10" s="75"/>
      <c r="UGO10" s="75"/>
      <c r="UHC10" s="75"/>
      <c r="UHQ10" s="75"/>
      <c r="UIE10" s="75"/>
      <c r="UIS10" s="75"/>
      <c r="UJG10" s="75"/>
      <c r="UJU10" s="75"/>
      <c r="UKI10" s="75"/>
      <c r="UKW10" s="75"/>
      <c r="ULK10" s="75"/>
      <c r="ULY10" s="75"/>
      <c r="UMM10" s="75"/>
      <c r="UNA10" s="75"/>
      <c r="UNO10" s="75"/>
      <c r="UOC10" s="75"/>
      <c r="UOQ10" s="75"/>
      <c r="UPE10" s="75"/>
      <c r="UPS10" s="75"/>
      <c r="UQG10" s="75"/>
      <c r="UQU10" s="75"/>
      <c r="URI10" s="75"/>
      <c r="URW10" s="75"/>
      <c r="USK10" s="75"/>
      <c r="USY10" s="75"/>
      <c r="UTM10" s="75"/>
      <c r="UUA10" s="75"/>
      <c r="UUO10" s="75"/>
      <c r="UVC10" s="75"/>
      <c r="UVQ10" s="75"/>
      <c r="UWE10" s="75"/>
      <c r="UWS10" s="75"/>
      <c r="UXG10" s="75"/>
      <c r="UXU10" s="75"/>
      <c r="UYI10" s="75"/>
      <c r="UYW10" s="75"/>
      <c r="UZK10" s="75"/>
      <c r="UZY10" s="75"/>
      <c r="VAM10" s="75"/>
      <c r="VBA10" s="75"/>
      <c r="VBO10" s="75"/>
      <c r="VCC10" s="75"/>
      <c r="VCQ10" s="75"/>
      <c r="VDE10" s="75"/>
      <c r="VDS10" s="75"/>
      <c r="VEG10" s="75"/>
      <c r="VEU10" s="75"/>
      <c r="VFI10" s="75"/>
      <c r="VFW10" s="75"/>
      <c r="VGK10" s="75"/>
      <c r="VGY10" s="75"/>
      <c r="VHM10" s="75"/>
      <c r="VIA10" s="75"/>
      <c r="VIO10" s="75"/>
      <c r="VJC10" s="75"/>
      <c r="VJQ10" s="75"/>
      <c r="VKE10" s="75"/>
      <c r="VKS10" s="75"/>
      <c r="VLG10" s="75"/>
      <c r="VLU10" s="75"/>
      <c r="VMI10" s="75"/>
      <c r="VMW10" s="75"/>
      <c r="VNK10" s="75"/>
      <c r="VNY10" s="75"/>
      <c r="VOM10" s="75"/>
      <c r="VPA10" s="75"/>
      <c r="VPO10" s="75"/>
      <c r="VQC10" s="75"/>
      <c r="VQQ10" s="75"/>
      <c r="VRE10" s="75"/>
      <c r="VRS10" s="75"/>
      <c r="VSG10" s="75"/>
      <c r="VSU10" s="75"/>
      <c r="VTI10" s="75"/>
      <c r="VTW10" s="75"/>
      <c r="VUK10" s="75"/>
      <c r="VUY10" s="75"/>
      <c r="VVM10" s="75"/>
      <c r="VWA10" s="75"/>
      <c r="VWO10" s="75"/>
      <c r="VXC10" s="75"/>
      <c r="VXQ10" s="75"/>
      <c r="VYE10" s="75"/>
      <c r="VYS10" s="75"/>
      <c r="VZG10" s="75"/>
      <c r="VZU10" s="75"/>
      <c r="WAI10" s="75"/>
      <c r="WAW10" s="75"/>
      <c r="WBK10" s="75"/>
      <c r="WBY10" s="75"/>
      <c r="WCM10" s="75"/>
      <c r="WDA10" s="75"/>
      <c r="WDO10" s="75"/>
      <c r="WEC10" s="75"/>
      <c r="WEQ10" s="75"/>
      <c r="WFE10" s="75"/>
      <c r="WFS10" s="75"/>
      <c r="WGG10" s="75"/>
      <c r="WGU10" s="75"/>
      <c r="WHI10" s="75"/>
      <c r="WHW10" s="75"/>
      <c r="WIK10" s="75"/>
      <c r="WIY10" s="75"/>
      <c r="WJM10" s="75"/>
      <c r="WKA10" s="75"/>
      <c r="WKO10" s="75"/>
      <c r="WLC10" s="75"/>
      <c r="WLQ10" s="75"/>
      <c r="WME10" s="75"/>
      <c r="WMS10" s="75"/>
      <c r="WNG10" s="75"/>
      <c r="WNU10" s="75"/>
      <c r="WOI10" s="75"/>
      <c r="WOW10" s="75"/>
      <c r="WPK10" s="75"/>
      <c r="WPY10" s="75"/>
      <c r="WQM10" s="75"/>
      <c r="WRA10" s="75"/>
      <c r="WRO10" s="75"/>
      <c r="WSC10" s="75"/>
      <c r="WSQ10" s="75"/>
      <c r="WTE10" s="75"/>
      <c r="WTS10" s="75"/>
      <c r="WUG10" s="75"/>
      <c r="WUU10" s="75"/>
      <c r="WVI10" s="75"/>
      <c r="WVW10" s="75"/>
      <c r="WWK10" s="75"/>
      <c r="WWY10" s="75"/>
      <c r="WXM10" s="75"/>
      <c r="WYA10" s="75"/>
      <c r="WYO10" s="75"/>
      <c r="WZC10" s="75"/>
      <c r="WZQ10" s="75"/>
      <c r="XAE10" s="75"/>
      <c r="XAS10" s="75"/>
      <c r="XBG10" s="75"/>
      <c r="XBU10" s="75"/>
      <c r="XCI10" s="75"/>
      <c r="XCW10" s="75"/>
      <c r="XDK10" s="75"/>
      <c r="XDY10" s="75"/>
      <c r="XEM10" s="75"/>
      <c r="XFA10" s="75"/>
    </row>
    <row r="11" spans="1:1023 1037:2045 2059:3067 3081:4089 4103:5111 5125:6133 6147:7155 7169:8191 8205:9213 9227:10235 10249:11257 11271:12279 12293:13301 13315:14323 14337:15359 15373:16381" s="74" customFormat="1" x14ac:dyDescent="0.2">
      <c r="A11" s="178" t="s">
        <v>55</v>
      </c>
      <c r="B11" s="44" t="e">
        <f>B28+B46</f>
        <v>#REF!</v>
      </c>
      <c r="C11" s="44" t="e">
        <f t="shared" ref="C11:Y12" si="4">C28+C46</f>
        <v>#REF!</v>
      </c>
      <c r="D11" s="44" t="e">
        <f t="shared" si="4"/>
        <v>#REF!</v>
      </c>
      <c r="E11" s="44" t="e">
        <f t="shared" si="4"/>
        <v>#REF!</v>
      </c>
      <c r="F11" s="44" t="e">
        <f t="shared" si="4"/>
        <v>#REF!</v>
      </c>
      <c r="G11" s="44" t="e">
        <f t="shared" si="4"/>
        <v>#REF!</v>
      </c>
      <c r="H11" s="44" t="e">
        <f t="shared" si="4"/>
        <v>#REF!</v>
      </c>
      <c r="I11" s="44" t="e">
        <f t="shared" si="4"/>
        <v>#REF!</v>
      </c>
      <c r="J11" s="44" t="e">
        <f t="shared" si="4"/>
        <v>#REF!</v>
      </c>
      <c r="K11" s="44" t="e">
        <f t="shared" si="4"/>
        <v>#REF!</v>
      </c>
      <c r="L11" s="44" t="e">
        <f t="shared" si="4"/>
        <v>#REF!</v>
      </c>
      <c r="M11" s="44" t="e">
        <f t="shared" si="4"/>
        <v>#REF!</v>
      </c>
      <c r="N11" s="44" t="e">
        <f t="shared" si="4"/>
        <v>#REF!</v>
      </c>
      <c r="O11" s="44" t="e">
        <f t="shared" si="4"/>
        <v>#REF!</v>
      </c>
      <c r="P11" s="44" t="e">
        <f t="shared" si="4"/>
        <v>#REF!</v>
      </c>
      <c r="Q11" s="44" t="e">
        <f t="shared" si="4"/>
        <v>#REF!</v>
      </c>
      <c r="R11" s="44" t="e">
        <f t="shared" si="4"/>
        <v>#REF!</v>
      </c>
      <c r="S11" s="44" t="e">
        <f t="shared" si="4"/>
        <v>#REF!</v>
      </c>
      <c r="T11" s="44" t="e">
        <f t="shared" si="4"/>
        <v>#REF!</v>
      </c>
      <c r="U11" s="44" t="e">
        <f t="shared" si="4"/>
        <v>#REF!</v>
      </c>
      <c r="V11" s="44" t="e">
        <f t="shared" si="4"/>
        <v>#REF!</v>
      </c>
      <c r="W11" s="44" t="e">
        <f t="shared" si="4"/>
        <v>#REF!</v>
      </c>
      <c r="X11" s="44" t="e">
        <f t="shared" si="4"/>
        <v>#REF!</v>
      </c>
      <c r="Y11" s="44" t="e">
        <f t="shared" si="4"/>
        <v>#REF!</v>
      </c>
      <c r="Z11" s="44">
        <f>Z28+Z46</f>
        <v>1759.7199999999998</v>
      </c>
      <c r="AA11" s="44">
        <f t="shared" ref="AA11:BE12" si="5">AA28+AA46</f>
        <v>1524.9323553457859</v>
      </c>
      <c r="AB11" s="44">
        <f t="shared" si="5"/>
        <v>1383.6011879752346</v>
      </c>
      <c r="AC11" s="44">
        <f t="shared" si="5"/>
        <v>1708.6900617107531</v>
      </c>
      <c r="AD11" s="44">
        <f t="shared" si="5"/>
        <v>1050.559650188447</v>
      </c>
      <c r="AE11" s="44">
        <f t="shared" si="5"/>
        <v>928.41922447095544</v>
      </c>
      <c r="AF11" s="170">
        <f t="shared" si="5"/>
        <v>1031.7077932533869</v>
      </c>
      <c r="AG11" s="170">
        <f t="shared" si="5"/>
        <v>857.714687997243</v>
      </c>
      <c r="AH11" s="170">
        <f t="shared" si="5"/>
        <v>923.28192010570899</v>
      </c>
      <c r="AI11" s="170">
        <f t="shared" si="5"/>
        <v>648.93115653285781</v>
      </c>
      <c r="AJ11" s="170">
        <f t="shared" si="5"/>
        <v>714.51700154157572</v>
      </c>
      <c r="AK11" s="170">
        <f t="shared" si="5"/>
        <v>709.15466093562679</v>
      </c>
      <c r="AL11" s="170">
        <f t="shared" si="5"/>
        <v>701.93023385350887</v>
      </c>
      <c r="AM11" s="170">
        <f t="shared" si="5"/>
        <v>716.34300071268979</v>
      </c>
      <c r="AN11" s="170">
        <f t="shared" si="5"/>
        <v>644.10756521249982</v>
      </c>
      <c r="AO11" s="170">
        <f t="shared" si="5"/>
        <v>607.6717081127066</v>
      </c>
      <c r="AP11" s="170">
        <f t="shared" si="5"/>
        <v>574.8634587844009</v>
      </c>
      <c r="AQ11" s="170">
        <f t="shared" si="5"/>
        <v>469.37767138760239</v>
      </c>
      <c r="AR11" s="170">
        <f t="shared" si="5"/>
        <v>374.47458449793731</v>
      </c>
      <c r="AS11" s="170">
        <f t="shared" si="5"/>
        <v>355.80174598197254</v>
      </c>
      <c r="AT11" s="170">
        <f t="shared" si="5"/>
        <v>318.16729585251136</v>
      </c>
      <c r="AU11" s="170">
        <f t="shared" si="5"/>
        <v>286.29673099175034</v>
      </c>
      <c r="AV11" s="170">
        <f t="shared" si="5"/>
        <v>259.30635042035794</v>
      </c>
      <c r="AW11" s="170">
        <f t="shared" si="5"/>
        <v>236.44787709870715</v>
      </c>
      <c r="AX11" s="170">
        <f t="shared" si="5"/>
        <v>217.08553378432862</v>
      </c>
      <c r="AY11" s="170">
        <f t="shared" si="5"/>
        <v>200.68418058293682</v>
      </c>
      <c r="AZ11" s="170">
        <f t="shared" si="5"/>
        <v>186.79386779557041</v>
      </c>
      <c r="BA11" s="170">
        <f t="shared" si="5"/>
        <v>175.02961133784859</v>
      </c>
      <c r="BB11" s="170">
        <f t="shared" si="5"/>
        <v>165.06552969625804</v>
      </c>
      <c r="BC11" s="170">
        <f t="shared" si="5"/>
        <v>156.62579866521227</v>
      </c>
      <c r="BD11" s="170">
        <f t="shared" si="5"/>
        <v>149.47743020337316</v>
      </c>
      <c r="BE11" s="170">
        <f t="shared" si="5"/>
        <v>143.42317352049008</v>
      </c>
      <c r="BS11" s="75"/>
      <c r="CG11" s="75"/>
      <c r="CU11" s="75"/>
      <c r="DI11" s="75"/>
      <c r="DW11" s="75"/>
      <c r="EK11" s="75"/>
      <c r="EY11" s="75"/>
      <c r="FM11" s="75"/>
      <c r="GA11" s="75"/>
      <c r="GO11" s="75"/>
      <c r="HC11" s="75"/>
      <c r="HQ11" s="75"/>
      <c r="IE11" s="75"/>
      <c r="IS11" s="75"/>
      <c r="JG11" s="75"/>
      <c r="JU11" s="75"/>
      <c r="KI11" s="75"/>
      <c r="KW11" s="75"/>
      <c r="LK11" s="75"/>
      <c r="LY11" s="75"/>
      <c r="MM11" s="75"/>
      <c r="NA11" s="75"/>
      <c r="NO11" s="75"/>
      <c r="OC11" s="75"/>
      <c r="OQ11" s="75"/>
      <c r="PE11" s="75"/>
      <c r="PS11" s="75"/>
      <c r="QG11" s="75"/>
      <c r="QU11" s="75"/>
      <c r="RI11" s="75"/>
      <c r="RW11" s="75"/>
      <c r="SK11" s="75"/>
      <c r="SY11" s="75"/>
      <c r="TM11" s="75"/>
      <c r="UA11" s="75"/>
      <c r="UO11" s="75"/>
      <c r="VC11" s="75"/>
      <c r="VQ11" s="75"/>
      <c r="WE11" s="75"/>
      <c r="WS11" s="75"/>
      <c r="XG11" s="75"/>
      <c r="XU11" s="75"/>
      <c r="YI11" s="75"/>
      <c r="YW11" s="75"/>
      <c r="ZK11" s="75"/>
      <c r="ZY11" s="75"/>
      <c r="AAM11" s="75"/>
      <c r="ABA11" s="75"/>
      <c r="ABO11" s="75"/>
      <c r="ACC11" s="75"/>
      <c r="ACQ11" s="75"/>
      <c r="ADE11" s="75"/>
      <c r="ADS11" s="75"/>
      <c r="AEG11" s="75"/>
      <c r="AEU11" s="75"/>
      <c r="AFI11" s="75"/>
      <c r="AFW11" s="75"/>
      <c r="AGK11" s="75"/>
      <c r="AGY11" s="75"/>
      <c r="AHM11" s="75"/>
      <c r="AIA11" s="75"/>
      <c r="AIO11" s="75"/>
      <c r="AJC11" s="75"/>
      <c r="AJQ11" s="75"/>
      <c r="AKE11" s="75"/>
      <c r="AKS11" s="75"/>
      <c r="ALG11" s="75"/>
      <c r="ALU11" s="75"/>
      <c r="AMI11" s="75"/>
      <c r="AMW11" s="75"/>
      <c r="ANK11" s="75"/>
      <c r="ANY11" s="75"/>
      <c r="AOM11" s="75"/>
      <c r="APA11" s="75"/>
      <c r="APO11" s="75"/>
      <c r="AQC11" s="75"/>
      <c r="AQQ11" s="75"/>
      <c r="ARE11" s="75"/>
      <c r="ARS11" s="75"/>
      <c r="ASG11" s="75"/>
      <c r="ASU11" s="75"/>
      <c r="ATI11" s="75"/>
      <c r="ATW11" s="75"/>
      <c r="AUK11" s="75"/>
      <c r="AUY11" s="75"/>
      <c r="AVM11" s="75"/>
      <c r="AWA11" s="75"/>
      <c r="AWO11" s="75"/>
      <c r="AXC11" s="75"/>
      <c r="AXQ11" s="75"/>
      <c r="AYE11" s="75"/>
      <c r="AYS11" s="75"/>
      <c r="AZG11" s="75"/>
      <c r="AZU11" s="75"/>
      <c r="BAI11" s="75"/>
      <c r="BAW11" s="75"/>
      <c r="BBK11" s="75"/>
      <c r="BBY11" s="75"/>
      <c r="BCM11" s="75"/>
      <c r="BDA11" s="75"/>
      <c r="BDO11" s="75"/>
      <c r="BEC11" s="75"/>
      <c r="BEQ11" s="75"/>
      <c r="BFE11" s="75"/>
      <c r="BFS11" s="75"/>
      <c r="BGG11" s="75"/>
      <c r="BGU11" s="75"/>
      <c r="BHI11" s="75"/>
      <c r="BHW11" s="75"/>
      <c r="BIK11" s="75"/>
      <c r="BIY11" s="75"/>
      <c r="BJM11" s="75"/>
      <c r="BKA11" s="75"/>
      <c r="BKO11" s="75"/>
      <c r="BLC11" s="75"/>
      <c r="BLQ11" s="75"/>
      <c r="BME11" s="75"/>
      <c r="BMS11" s="75"/>
      <c r="BNG11" s="75"/>
      <c r="BNU11" s="75"/>
      <c r="BOI11" s="75"/>
      <c r="BOW11" s="75"/>
      <c r="BPK11" s="75"/>
      <c r="BPY11" s="75"/>
      <c r="BQM11" s="75"/>
      <c r="BRA11" s="75"/>
      <c r="BRO11" s="75"/>
      <c r="BSC11" s="75"/>
      <c r="BSQ11" s="75"/>
      <c r="BTE11" s="75"/>
      <c r="BTS11" s="75"/>
      <c r="BUG11" s="75"/>
      <c r="BUU11" s="75"/>
      <c r="BVI11" s="75"/>
      <c r="BVW11" s="75"/>
      <c r="BWK11" s="75"/>
      <c r="BWY11" s="75"/>
      <c r="BXM11" s="75"/>
      <c r="BYA11" s="75"/>
      <c r="BYO11" s="75"/>
      <c r="BZC11" s="75"/>
      <c r="BZQ11" s="75"/>
      <c r="CAE11" s="75"/>
      <c r="CAS11" s="75"/>
      <c r="CBG11" s="75"/>
      <c r="CBU11" s="75"/>
      <c r="CCI11" s="75"/>
      <c r="CCW11" s="75"/>
      <c r="CDK11" s="75"/>
      <c r="CDY11" s="75"/>
      <c r="CEM11" s="75"/>
      <c r="CFA11" s="75"/>
      <c r="CFO11" s="75"/>
      <c r="CGC11" s="75"/>
      <c r="CGQ11" s="75"/>
      <c r="CHE11" s="75"/>
      <c r="CHS11" s="75"/>
      <c r="CIG11" s="75"/>
      <c r="CIU11" s="75"/>
      <c r="CJI11" s="75"/>
      <c r="CJW11" s="75"/>
      <c r="CKK11" s="75"/>
      <c r="CKY11" s="75"/>
      <c r="CLM11" s="75"/>
      <c r="CMA11" s="75"/>
      <c r="CMO11" s="75"/>
      <c r="CNC11" s="75"/>
      <c r="CNQ11" s="75"/>
      <c r="COE11" s="75"/>
      <c r="COS11" s="75"/>
      <c r="CPG11" s="75"/>
      <c r="CPU11" s="75"/>
      <c r="CQI11" s="75"/>
      <c r="CQW11" s="75"/>
      <c r="CRK11" s="75"/>
      <c r="CRY11" s="75"/>
      <c r="CSM11" s="75"/>
      <c r="CTA11" s="75"/>
      <c r="CTO11" s="75"/>
      <c r="CUC11" s="75"/>
      <c r="CUQ11" s="75"/>
      <c r="CVE11" s="75"/>
      <c r="CVS11" s="75"/>
      <c r="CWG11" s="75"/>
      <c r="CWU11" s="75"/>
      <c r="CXI11" s="75"/>
      <c r="CXW11" s="75"/>
      <c r="CYK11" s="75"/>
      <c r="CYY11" s="75"/>
      <c r="CZM11" s="75"/>
      <c r="DAA11" s="75"/>
      <c r="DAO11" s="75"/>
      <c r="DBC11" s="75"/>
      <c r="DBQ11" s="75"/>
      <c r="DCE11" s="75"/>
      <c r="DCS11" s="75"/>
      <c r="DDG11" s="75"/>
      <c r="DDU11" s="75"/>
      <c r="DEI11" s="75"/>
      <c r="DEW11" s="75"/>
      <c r="DFK11" s="75"/>
      <c r="DFY11" s="75"/>
      <c r="DGM11" s="75"/>
      <c r="DHA11" s="75"/>
      <c r="DHO11" s="75"/>
      <c r="DIC11" s="75"/>
      <c r="DIQ11" s="75"/>
      <c r="DJE11" s="75"/>
      <c r="DJS11" s="75"/>
      <c r="DKG11" s="75"/>
      <c r="DKU11" s="75"/>
      <c r="DLI11" s="75"/>
      <c r="DLW11" s="75"/>
      <c r="DMK11" s="75"/>
      <c r="DMY11" s="75"/>
      <c r="DNM11" s="75"/>
      <c r="DOA11" s="75"/>
      <c r="DOO11" s="75"/>
      <c r="DPC11" s="75"/>
      <c r="DPQ11" s="75"/>
      <c r="DQE11" s="75"/>
      <c r="DQS11" s="75"/>
      <c r="DRG11" s="75"/>
      <c r="DRU11" s="75"/>
      <c r="DSI11" s="75"/>
      <c r="DSW11" s="75"/>
      <c r="DTK11" s="75"/>
      <c r="DTY11" s="75"/>
      <c r="DUM11" s="75"/>
      <c r="DVA11" s="75"/>
      <c r="DVO11" s="75"/>
      <c r="DWC11" s="75"/>
      <c r="DWQ11" s="75"/>
      <c r="DXE11" s="75"/>
      <c r="DXS11" s="75"/>
      <c r="DYG11" s="75"/>
      <c r="DYU11" s="75"/>
      <c r="DZI11" s="75"/>
      <c r="DZW11" s="75"/>
      <c r="EAK11" s="75"/>
      <c r="EAY11" s="75"/>
      <c r="EBM11" s="75"/>
      <c r="ECA11" s="75"/>
      <c r="ECO11" s="75"/>
      <c r="EDC11" s="75"/>
      <c r="EDQ11" s="75"/>
      <c r="EEE11" s="75"/>
      <c r="EES11" s="75"/>
      <c r="EFG11" s="75"/>
      <c r="EFU11" s="75"/>
      <c r="EGI11" s="75"/>
      <c r="EGW11" s="75"/>
      <c r="EHK11" s="75"/>
      <c r="EHY11" s="75"/>
      <c r="EIM11" s="75"/>
      <c r="EJA11" s="75"/>
      <c r="EJO11" s="75"/>
      <c r="EKC11" s="75"/>
      <c r="EKQ11" s="75"/>
      <c r="ELE11" s="75"/>
      <c r="ELS11" s="75"/>
      <c r="EMG11" s="75"/>
      <c r="EMU11" s="75"/>
      <c r="ENI11" s="75"/>
      <c r="ENW11" s="75"/>
      <c r="EOK11" s="75"/>
      <c r="EOY11" s="75"/>
      <c r="EPM11" s="75"/>
      <c r="EQA11" s="75"/>
      <c r="EQO11" s="75"/>
      <c r="ERC11" s="75"/>
      <c r="ERQ11" s="75"/>
      <c r="ESE11" s="75"/>
      <c r="ESS11" s="75"/>
      <c r="ETG11" s="75"/>
      <c r="ETU11" s="75"/>
      <c r="EUI11" s="75"/>
      <c r="EUW11" s="75"/>
      <c r="EVK11" s="75"/>
      <c r="EVY11" s="75"/>
      <c r="EWM11" s="75"/>
      <c r="EXA11" s="75"/>
      <c r="EXO11" s="75"/>
      <c r="EYC11" s="75"/>
      <c r="EYQ11" s="75"/>
      <c r="EZE11" s="75"/>
      <c r="EZS11" s="75"/>
      <c r="FAG11" s="75"/>
      <c r="FAU11" s="75"/>
      <c r="FBI11" s="75"/>
      <c r="FBW11" s="75"/>
      <c r="FCK11" s="75"/>
      <c r="FCY11" s="75"/>
      <c r="FDM11" s="75"/>
      <c r="FEA11" s="75"/>
      <c r="FEO11" s="75"/>
      <c r="FFC11" s="75"/>
      <c r="FFQ11" s="75"/>
      <c r="FGE11" s="75"/>
      <c r="FGS11" s="75"/>
      <c r="FHG11" s="75"/>
      <c r="FHU11" s="75"/>
      <c r="FII11" s="75"/>
      <c r="FIW11" s="75"/>
      <c r="FJK11" s="75"/>
      <c r="FJY11" s="75"/>
      <c r="FKM11" s="75"/>
      <c r="FLA11" s="75"/>
      <c r="FLO11" s="75"/>
      <c r="FMC11" s="75"/>
      <c r="FMQ11" s="75"/>
      <c r="FNE11" s="75"/>
      <c r="FNS11" s="75"/>
      <c r="FOG11" s="75"/>
      <c r="FOU11" s="75"/>
      <c r="FPI11" s="75"/>
      <c r="FPW11" s="75"/>
      <c r="FQK11" s="75"/>
      <c r="FQY11" s="75"/>
      <c r="FRM11" s="75"/>
      <c r="FSA11" s="75"/>
      <c r="FSO11" s="75"/>
      <c r="FTC11" s="75"/>
      <c r="FTQ11" s="75"/>
      <c r="FUE11" s="75"/>
      <c r="FUS11" s="75"/>
      <c r="FVG11" s="75"/>
      <c r="FVU11" s="75"/>
      <c r="FWI11" s="75"/>
      <c r="FWW11" s="75"/>
      <c r="FXK11" s="75"/>
      <c r="FXY11" s="75"/>
      <c r="FYM11" s="75"/>
      <c r="FZA11" s="75"/>
      <c r="FZO11" s="75"/>
      <c r="GAC11" s="75"/>
      <c r="GAQ11" s="75"/>
      <c r="GBE11" s="75"/>
      <c r="GBS11" s="75"/>
      <c r="GCG11" s="75"/>
      <c r="GCU11" s="75"/>
      <c r="GDI11" s="75"/>
      <c r="GDW11" s="75"/>
      <c r="GEK11" s="75"/>
      <c r="GEY11" s="75"/>
      <c r="GFM11" s="75"/>
      <c r="GGA11" s="75"/>
      <c r="GGO11" s="75"/>
      <c r="GHC11" s="75"/>
      <c r="GHQ11" s="75"/>
      <c r="GIE11" s="75"/>
      <c r="GIS11" s="75"/>
      <c r="GJG11" s="75"/>
      <c r="GJU11" s="75"/>
      <c r="GKI11" s="75"/>
      <c r="GKW11" s="75"/>
      <c r="GLK11" s="75"/>
      <c r="GLY11" s="75"/>
      <c r="GMM11" s="75"/>
      <c r="GNA11" s="75"/>
      <c r="GNO11" s="75"/>
      <c r="GOC11" s="75"/>
      <c r="GOQ11" s="75"/>
      <c r="GPE11" s="75"/>
      <c r="GPS11" s="75"/>
      <c r="GQG11" s="75"/>
      <c r="GQU11" s="75"/>
      <c r="GRI11" s="75"/>
      <c r="GRW11" s="75"/>
      <c r="GSK11" s="75"/>
      <c r="GSY11" s="75"/>
      <c r="GTM11" s="75"/>
      <c r="GUA11" s="75"/>
      <c r="GUO11" s="75"/>
      <c r="GVC11" s="75"/>
      <c r="GVQ11" s="75"/>
      <c r="GWE11" s="75"/>
      <c r="GWS11" s="75"/>
      <c r="GXG11" s="75"/>
      <c r="GXU11" s="75"/>
      <c r="GYI11" s="75"/>
      <c r="GYW11" s="75"/>
      <c r="GZK11" s="75"/>
      <c r="GZY11" s="75"/>
      <c r="HAM11" s="75"/>
      <c r="HBA11" s="75"/>
      <c r="HBO11" s="75"/>
      <c r="HCC11" s="75"/>
      <c r="HCQ11" s="75"/>
      <c r="HDE11" s="75"/>
      <c r="HDS11" s="75"/>
      <c r="HEG11" s="75"/>
      <c r="HEU11" s="75"/>
      <c r="HFI11" s="75"/>
      <c r="HFW11" s="75"/>
      <c r="HGK11" s="75"/>
      <c r="HGY11" s="75"/>
      <c r="HHM11" s="75"/>
      <c r="HIA11" s="75"/>
      <c r="HIO11" s="75"/>
      <c r="HJC11" s="75"/>
      <c r="HJQ11" s="75"/>
      <c r="HKE11" s="75"/>
      <c r="HKS11" s="75"/>
      <c r="HLG11" s="75"/>
      <c r="HLU11" s="75"/>
      <c r="HMI11" s="75"/>
      <c r="HMW11" s="75"/>
      <c r="HNK11" s="75"/>
      <c r="HNY11" s="75"/>
      <c r="HOM11" s="75"/>
      <c r="HPA11" s="75"/>
      <c r="HPO11" s="75"/>
      <c r="HQC11" s="75"/>
      <c r="HQQ11" s="75"/>
      <c r="HRE11" s="75"/>
      <c r="HRS11" s="75"/>
      <c r="HSG11" s="75"/>
      <c r="HSU11" s="75"/>
      <c r="HTI11" s="75"/>
      <c r="HTW11" s="75"/>
      <c r="HUK11" s="75"/>
      <c r="HUY11" s="75"/>
      <c r="HVM11" s="75"/>
      <c r="HWA11" s="75"/>
      <c r="HWO11" s="75"/>
      <c r="HXC11" s="75"/>
      <c r="HXQ11" s="75"/>
      <c r="HYE11" s="75"/>
      <c r="HYS11" s="75"/>
      <c r="HZG11" s="75"/>
      <c r="HZU11" s="75"/>
      <c r="IAI11" s="75"/>
      <c r="IAW11" s="75"/>
      <c r="IBK11" s="75"/>
      <c r="IBY11" s="75"/>
      <c r="ICM11" s="75"/>
      <c r="IDA11" s="75"/>
      <c r="IDO11" s="75"/>
      <c r="IEC11" s="75"/>
      <c r="IEQ11" s="75"/>
      <c r="IFE11" s="75"/>
      <c r="IFS11" s="75"/>
      <c r="IGG11" s="75"/>
      <c r="IGU11" s="75"/>
      <c r="IHI11" s="75"/>
      <c r="IHW11" s="75"/>
      <c r="IIK11" s="75"/>
      <c r="IIY11" s="75"/>
      <c r="IJM11" s="75"/>
      <c r="IKA11" s="75"/>
      <c r="IKO11" s="75"/>
      <c r="ILC11" s="75"/>
      <c r="ILQ11" s="75"/>
      <c r="IME11" s="75"/>
      <c r="IMS11" s="75"/>
      <c r="ING11" s="75"/>
      <c r="INU11" s="75"/>
      <c r="IOI11" s="75"/>
      <c r="IOW11" s="75"/>
      <c r="IPK11" s="75"/>
      <c r="IPY11" s="75"/>
      <c r="IQM11" s="75"/>
      <c r="IRA11" s="75"/>
      <c r="IRO11" s="75"/>
      <c r="ISC11" s="75"/>
      <c r="ISQ11" s="75"/>
      <c r="ITE11" s="75"/>
      <c r="ITS11" s="75"/>
      <c r="IUG11" s="75"/>
      <c r="IUU11" s="75"/>
      <c r="IVI11" s="75"/>
      <c r="IVW11" s="75"/>
      <c r="IWK11" s="75"/>
      <c r="IWY11" s="75"/>
      <c r="IXM11" s="75"/>
      <c r="IYA11" s="75"/>
      <c r="IYO11" s="75"/>
      <c r="IZC11" s="75"/>
      <c r="IZQ11" s="75"/>
      <c r="JAE11" s="75"/>
      <c r="JAS11" s="75"/>
      <c r="JBG11" s="75"/>
      <c r="JBU11" s="75"/>
      <c r="JCI11" s="75"/>
      <c r="JCW11" s="75"/>
      <c r="JDK11" s="75"/>
      <c r="JDY11" s="75"/>
      <c r="JEM11" s="75"/>
      <c r="JFA11" s="75"/>
      <c r="JFO11" s="75"/>
      <c r="JGC11" s="75"/>
      <c r="JGQ11" s="75"/>
      <c r="JHE11" s="75"/>
      <c r="JHS11" s="75"/>
      <c r="JIG11" s="75"/>
      <c r="JIU11" s="75"/>
      <c r="JJI11" s="75"/>
      <c r="JJW11" s="75"/>
      <c r="JKK11" s="75"/>
      <c r="JKY11" s="75"/>
      <c r="JLM11" s="75"/>
      <c r="JMA11" s="75"/>
      <c r="JMO11" s="75"/>
      <c r="JNC11" s="75"/>
      <c r="JNQ11" s="75"/>
      <c r="JOE11" s="75"/>
      <c r="JOS11" s="75"/>
      <c r="JPG11" s="75"/>
      <c r="JPU11" s="75"/>
      <c r="JQI11" s="75"/>
      <c r="JQW11" s="75"/>
      <c r="JRK11" s="75"/>
      <c r="JRY11" s="75"/>
      <c r="JSM11" s="75"/>
      <c r="JTA11" s="75"/>
      <c r="JTO11" s="75"/>
      <c r="JUC11" s="75"/>
      <c r="JUQ11" s="75"/>
      <c r="JVE11" s="75"/>
      <c r="JVS11" s="75"/>
      <c r="JWG11" s="75"/>
      <c r="JWU11" s="75"/>
      <c r="JXI11" s="75"/>
      <c r="JXW11" s="75"/>
      <c r="JYK11" s="75"/>
      <c r="JYY11" s="75"/>
      <c r="JZM11" s="75"/>
      <c r="KAA11" s="75"/>
      <c r="KAO11" s="75"/>
      <c r="KBC11" s="75"/>
      <c r="KBQ11" s="75"/>
      <c r="KCE11" s="75"/>
      <c r="KCS11" s="75"/>
      <c r="KDG11" s="75"/>
      <c r="KDU11" s="75"/>
      <c r="KEI11" s="75"/>
      <c r="KEW11" s="75"/>
      <c r="KFK11" s="75"/>
      <c r="KFY11" s="75"/>
      <c r="KGM11" s="75"/>
      <c r="KHA11" s="75"/>
      <c r="KHO11" s="75"/>
      <c r="KIC11" s="75"/>
      <c r="KIQ11" s="75"/>
      <c r="KJE11" s="75"/>
      <c r="KJS11" s="75"/>
      <c r="KKG11" s="75"/>
      <c r="KKU11" s="75"/>
      <c r="KLI11" s="75"/>
      <c r="KLW11" s="75"/>
      <c r="KMK11" s="75"/>
      <c r="KMY11" s="75"/>
      <c r="KNM11" s="75"/>
      <c r="KOA11" s="75"/>
      <c r="KOO11" s="75"/>
      <c r="KPC11" s="75"/>
      <c r="KPQ11" s="75"/>
      <c r="KQE11" s="75"/>
      <c r="KQS11" s="75"/>
      <c r="KRG11" s="75"/>
      <c r="KRU11" s="75"/>
      <c r="KSI11" s="75"/>
      <c r="KSW11" s="75"/>
      <c r="KTK11" s="75"/>
      <c r="KTY11" s="75"/>
      <c r="KUM11" s="75"/>
      <c r="KVA11" s="75"/>
      <c r="KVO11" s="75"/>
      <c r="KWC11" s="75"/>
      <c r="KWQ11" s="75"/>
      <c r="KXE11" s="75"/>
      <c r="KXS11" s="75"/>
      <c r="KYG11" s="75"/>
      <c r="KYU11" s="75"/>
      <c r="KZI11" s="75"/>
      <c r="KZW11" s="75"/>
      <c r="LAK11" s="75"/>
      <c r="LAY11" s="75"/>
      <c r="LBM11" s="75"/>
      <c r="LCA11" s="75"/>
      <c r="LCO11" s="75"/>
      <c r="LDC11" s="75"/>
      <c r="LDQ11" s="75"/>
      <c r="LEE11" s="75"/>
      <c r="LES11" s="75"/>
      <c r="LFG11" s="75"/>
      <c r="LFU11" s="75"/>
      <c r="LGI11" s="75"/>
      <c r="LGW11" s="75"/>
      <c r="LHK11" s="75"/>
      <c r="LHY11" s="75"/>
      <c r="LIM11" s="75"/>
      <c r="LJA11" s="75"/>
      <c r="LJO11" s="75"/>
      <c r="LKC11" s="75"/>
      <c r="LKQ11" s="75"/>
      <c r="LLE11" s="75"/>
      <c r="LLS11" s="75"/>
      <c r="LMG11" s="75"/>
      <c r="LMU11" s="75"/>
      <c r="LNI11" s="75"/>
      <c r="LNW11" s="75"/>
      <c r="LOK11" s="75"/>
      <c r="LOY11" s="75"/>
      <c r="LPM11" s="75"/>
      <c r="LQA11" s="75"/>
      <c r="LQO11" s="75"/>
      <c r="LRC11" s="75"/>
      <c r="LRQ11" s="75"/>
      <c r="LSE11" s="75"/>
      <c r="LSS11" s="75"/>
      <c r="LTG11" s="75"/>
      <c r="LTU11" s="75"/>
      <c r="LUI11" s="75"/>
      <c r="LUW11" s="75"/>
      <c r="LVK11" s="75"/>
      <c r="LVY11" s="75"/>
      <c r="LWM11" s="75"/>
      <c r="LXA11" s="75"/>
      <c r="LXO11" s="75"/>
      <c r="LYC11" s="75"/>
      <c r="LYQ11" s="75"/>
      <c r="LZE11" s="75"/>
      <c r="LZS11" s="75"/>
      <c r="MAG11" s="75"/>
      <c r="MAU11" s="75"/>
      <c r="MBI11" s="75"/>
      <c r="MBW11" s="75"/>
      <c r="MCK11" s="75"/>
      <c r="MCY11" s="75"/>
      <c r="MDM11" s="75"/>
      <c r="MEA11" s="75"/>
      <c r="MEO11" s="75"/>
      <c r="MFC11" s="75"/>
      <c r="MFQ11" s="75"/>
      <c r="MGE11" s="75"/>
      <c r="MGS11" s="75"/>
      <c r="MHG11" s="75"/>
      <c r="MHU11" s="75"/>
      <c r="MII11" s="75"/>
      <c r="MIW11" s="75"/>
      <c r="MJK11" s="75"/>
      <c r="MJY11" s="75"/>
      <c r="MKM11" s="75"/>
      <c r="MLA11" s="75"/>
      <c r="MLO11" s="75"/>
      <c r="MMC11" s="75"/>
      <c r="MMQ11" s="75"/>
      <c r="MNE11" s="75"/>
      <c r="MNS11" s="75"/>
      <c r="MOG11" s="75"/>
      <c r="MOU11" s="75"/>
      <c r="MPI11" s="75"/>
      <c r="MPW11" s="75"/>
      <c r="MQK11" s="75"/>
      <c r="MQY11" s="75"/>
      <c r="MRM11" s="75"/>
      <c r="MSA11" s="75"/>
      <c r="MSO11" s="75"/>
      <c r="MTC11" s="75"/>
      <c r="MTQ11" s="75"/>
      <c r="MUE11" s="75"/>
      <c r="MUS11" s="75"/>
      <c r="MVG11" s="75"/>
      <c r="MVU11" s="75"/>
      <c r="MWI11" s="75"/>
      <c r="MWW11" s="75"/>
      <c r="MXK11" s="75"/>
      <c r="MXY11" s="75"/>
      <c r="MYM11" s="75"/>
      <c r="MZA11" s="75"/>
      <c r="MZO11" s="75"/>
      <c r="NAC11" s="75"/>
      <c r="NAQ11" s="75"/>
      <c r="NBE11" s="75"/>
      <c r="NBS11" s="75"/>
      <c r="NCG11" s="75"/>
      <c r="NCU11" s="75"/>
      <c r="NDI11" s="75"/>
      <c r="NDW11" s="75"/>
      <c r="NEK11" s="75"/>
      <c r="NEY11" s="75"/>
      <c r="NFM11" s="75"/>
      <c r="NGA11" s="75"/>
      <c r="NGO11" s="75"/>
      <c r="NHC11" s="75"/>
      <c r="NHQ11" s="75"/>
      <c r="NIE11" s="75"/>
      <c r="NIS11" s="75"/>
      <c r="NJG11" s="75"/>
      <c r="NJU11" s="75"/>
      <c r="NKI11" s="75"/>
      <c r="NKW11" s="75"/>
      <c r="NLK11" s="75"/>
      <c r="NLY11" s="75"/>
      <c r="NMM11" s="75"/>
      <c r="NNA11" s="75"/>
      <c r="NNO11" s="75"/>
      <c r="NOC11" s="75"/>
      <c r="NOQ11" s="75"/>
      <c r="NPE11" s="75"/>
      <c r="NPS11" s="75"/>
      <c r="NQG11" s="75"/>
      <c r="NQU11" s="75"/>
      <c r="NRI11" s="75"/>
      <c r="NRW11" s="75"/>
      <c r="NSK11" s="75"/>
      <c r="NSY11" s="75"/>
      <c r="NTM11" s="75"/>
      <c r="NUA11" s="75"/>
      <c r="NUO11" s="75"/>
      <c r="NVC11" s="75"/>
      <c r="NVQ11" s="75"/>
      <c r="NWE11" s="75"/>
      <c r="NWS11" s="75"/>
      <c r="NXG11" s="75"/>
      <c r="NXU11" s="75"/>
      <c r="NYI11" s="75"/>
      <c r="NYW11" s="75"/>
      <c r="NZK11" s="75"/>
      <c r="NZY11" s="75"/>
      <c r="OAM11" s="75"/>
      <c r="OBA11" s="75"/>
      <c r="OBO11" s="75"/>
      <c r="OCC11" s="75"/>
      <c r="OCQ11" s="75"/>
      <c r="ODE11" s="75"/>
      <c r="ODS11" s="75"/>
      <c r="OEG11" s="75"/>
      <c r="OEU11" s="75"/>
      <c r="OFI11" s="75"/>
      <c r="OFW11" s="75"/>
      <c r="OGK11" s="75"/>
      <c r="OGY11" s="75"/>
      <c r="OHM11" s="75"/>
      <c r="OIA11" s="75"/>
      <c r="OIO11" s="75"/>
      <c r="OJC11" s="75"/>
      <c r="OJQ11" s="75"/>
      <c r="OKE11" s="75"/>
      <c r="OKS11" s="75"/>
      <c r="OLG11" s="75"/>
      <c r="OLU11" s="75"/>
      <c r="OMI11" s="75"/>
      <c r="OMW11" s="75"/>
      <c r="ONK11" s="75"/>
      <c r="ONY11" s="75"/>
      <c r="OOM11" s="75"/>
      <c r="OPA11" s="75"/>
      <c r="OPO11" s="75"/>
      <c r="OQC11" s="75"/>
      <c r="OQQ11" s="75"/>
      <c r="ORE11" s="75"/>
      <c r="ORS11" s="75"/>
      <c r="OSG11" s="75"/>
      <c r="OSU11" s="75"/>
      <c r="OTI11" s="75"/>
      <c r="OTW11" s="75"/>
      <c r="OUK11" s="75"/>
      <c r="OUY11" s="75"/>
      <c r="OVM11" s="75"/>
      <c r="OWA11" s="75"/>
      <c r="OWO11" s="75"/>
      <c r="OXC11" s="75"/>
      <c r="OXQ11" s="75"/>
      <c r="OYE11" s="75"/>
      <c r="OYS11" s="75"/>
      <c r="OZG11" s="75"/>
      <c r="OZU11" s="75"/>
      <c r="PAI11" s="75"/>
      <c r="PAW11" s="75"/>
      <c r="PBK11" s="75"/>
      <c r="PBY11" s="75"/>
      <c r="PCM11" s="75"/>
      <c r="PDA11" s="75"/>
      <c r="PDO11" s="75"/>
      <c r="PEC11" s="75"/>
      <c r="PEQ11" s="75"/>
      <c r="PFE11" s="75"/>
      <c r="PFS11" s="75"/>
      <c r="PGG11" s="75"/>
      <c r="PGU11" s="75"/>
      <c r="PHI11" s="75"/>
      <c r="PHW11" s="75"/>
      <c r="PIK11" s="75"/>
      <c r="PIY11" s="75"/>
      <c r="PJM11" s="75"/>
      <c r="PKA11" s="75"/>
      <c r="PKO11" s="75"/>
      <c r="PLC11" s="75"/>
      <c r="PLQ11" s="75"/>
      <c r="PME11" s="75"/>
      <c r="PMS11" s="75"/>
      <c r="PNG11" s="75"/>
      <c r="PNU11" s="75"/>
      <c r="POI11" s="75"/>
      <c r="POW11" s="75"/>
      <c r="PPK11" s="75"/>
      <c r="PPY11" s="75"/>
      <c r="PQM11" s="75"/>
      <c r="PRA11" s="75"/>
      <c r="PRO11" s="75"/>
      <c r="PSC11" s="75"/>
      <c r="PSQ11" s="75"/>
      <c r="PTE11" s="75"/>
      <c r="PTS11" s="75"/>
      <c r="PUG11" s="75"/>
      <c r="PUU11" s="75"/>
      <c r="PVI11" s="75"/>
      <c r="PVW11" s="75"/>
      <c r="PWK11" s="75"/>
      <c r="PWY11" s="75"/>
      <c r="PXM11" s="75"/>
      <c r="PYA11" s="75"/>
      <c r="PYO11" s="75"/>
      <c r="PZC11" s="75"/>
      <c r="PZQ11" s="75"/>
      <c r="QAE11" s="75"/>
      <c r="QAS11" s="75"/>
      <c r="QBG11" s="75"/>
      <c r="QBU11" s="75"/>
      <c r="QCI11" s="75"/>
      <c r="QCW11" s="75"/>
      <c r="QDK11" s="75"/>
      <c r="QDY11" s="75"/>
      <c r="QEM11" s="75"/>
      <c r="QFA11" s="75"/>
      <c r="QFO11" s="75"/>
      <c r="QGC11" s="75"/>
      <c r="QGQ11" s="75"/>
      <c r="QHE11" s="75"/>
      <c r="QHS11" s="75"/>
      <c r="QIG11" s="75"/>
      <c r="QIU11" s="75"/>
      <c r="QJI11" s="75"/>
      <c r="QJW11" s="75"/>
      <c r="QKK11" s="75"/>
      <c r="QKY11" s="75"/>
      <c r="QLM11" s="75"/>
      <c r="QMA11" s="75"/>
      <c r="QMO11" s="75"/>
      <c r="QNC11" s="75"/>
      <c r="QNQ11" s="75"/>
      <c r="QOE11" s="75"/>
      <c r="QOS11" s="75"/>
      <c r="QPG11" s="75"/>
      <c r="QPU11" s="75"/>
      <c r="QQI11" s="75"/>
      <c r="QQW11" s="75"/>
      <c r="QRK11" s="75"/>
      <c r="QRY11" s="75"/>
      <c r="QSM11" s="75"/>
      <c r="QTA11" s="75"/>
      <c r="QTO11" s="75"/>
      <c r="QUC11" s="75"/>
      <c r="QUQ11" s="75"/>
      <c r="QVE11" s="75"/>
      <c r="QVS11" s="75"/>
      <c r="QWG11" s="75"/>
      <c r="QWU11" s="75"/>
      <c r="QXI11" s="75"/>
      <c r="QXW11" s="75"/>
      <c r="QYK11" s="75"/>
      <c r="QYY11" s="75"/>
      <c r="QZM11" s="75"/>
      <c r="RAA11" s="75"/>
      <c r="RAO11" s="75"/>
      <c r="RBC11" s="75"/>
      <c r="RBQ11" s="75"/>
      <c r="RCE11" s="75"/>
      <c r="RCS11" s="75"/>
      <c r="RDG11" s="75"/>
      <c r="RDU11" s="75"/>
      <c r="REI11" s="75"/>
      <c r="REW11" s="75"/>
      <c r="RFK11" s="75"/>
      <c r="RFY11" s="75"/>
      <c r="RGM11" s="75"/>
      <c r="RHA11" s="75"/>
      <c r="RHO11" s="75"/>
      <c r="RIC11" s="75"/>
      <c r="RIQ11" s="75"/>
      <c r="RJE11" s="75"/>
      <c r="RJS11" s="75"/>
      <c r="RKG11" s="75"/>
      <c r="RKU11" s="75"/>
      <c r="RLI11" s="75"/>
      <c r="RLW11" s="75"/>
      <c r="RMK11" s="75"/>
      <c r="RMY11" s="75"/>
      <c r="RNM11" s="75"/>
      <c r="ROA11" s="75"/>
      <c r="ROO11" s="75"/>
      <c r="RPC11" s="75"/>
      <c r="RPQ11" s="75"/>
      <c r="RQE11" s="75"/>
      <c r="RQS11" s="75"/>
      <c r="RRG11" s="75"/>
      <c r="RRU11" s="75"/>
      <c r="RSI11" s="75"/>
      <c r="RSW11" s="75"/>
      <c r="RTK11" s="75"/>
      <c r="RTY11" s="75"/>
      <c r="RUM11" s="75"/>
      <c r="RVA11" s="75"/>
      <c r="RVO11" s="75"/>
      <c r="RWC11" s="75"/>
      <c r="RWQ11" s="75"/>
      <c r="RXE11" s="75"/>
      <c r="RXS11" s="75"/>
      <c r="RYG11" s="75"/>
      <c r="RYU11" s="75"/>
      <c r="RZI11" s="75"/>
      <c r="RZW11" s="75"/>
      <c r="SAK11" s="75"/>
      <c r="SAY11" s="75"/>
      <c r="SBM11" s="75"/>
      <c r="SCA11" s="75"/>
      <c r="SCO11" s="75"/>
      <c r="SDC11" s="75"/>
      <c r="SDQ11" s="75"/>
      <c r="SEE11" s="75"/>
      <c r="SES11" s="75"/>
      <c r="SFG11" s="75"/>
      <c r="SFU11" s="75"/>
      <c r="SGI11" s="75"/>
      <c r="SGW11" s="75"/>
      <c r="SHK11" s="75"/>
      <c r="SHY11" s="75"/>
      <c r="SIM11" s="75"/>
      <c r="SJA11" s="75"/>
      <c r="SJO11" s="75"/>
      <c r="SKC11" s="75"/>
      <c r="SKQ11" s="75"/>
      <c r="SLE11" s="75"/>
      <c r="SLS11" s="75"/>
      <c r="SMG11" s="75"/>
      <c r="SMU11" s="75"/>
      <c r="SNI11" s="75"/>
      <c r="SNW11" s="75"/>
      <c r="SOK11" s="75"/>
      <c r="SOY11" s="75"/>
      <c r="SPM11" s="75"/>
      <c r="SQA11" s="75"/>
      <c r="SQO11" s="75"/>
      <c r="SRC11" s="75"/>
      <c r="SRQ11" s="75"/>
      <c r="SSE11" s="75"/>
      <c r="SSS11" s="75"/>
      <c r="STG11" s="75"/>
      <c r="STU11" s="75"/>
      <c r="SUI11" s="75"/>
      <c r="SUW11" s="75"/>
      <c r="SVK11" s="75"/>
      <c r="SVY11" s="75"/>
      <c r="SWM11" s="75"/>
      <c r="SXA11" s="75"/>
      <c r="SXO11" s="75"/>
      <c r="SYC11" s="75"/>
      <c r="SYQ11" s="75"/>
      <c r="SZE11" s="75"/>
      <c r="SZS11" s="75"/>
      <c r="TAG11" s="75"/>
      <c r="TAU11" s="75"/>
      <c r="TBI11" s="75"/>
      <c r="TBW11" s="75"/>
      <c r="TCK11" s="75"/>
      <c r="TCY11" s="75"/>
      <c r="TDM11" s="75"/>
      <c r="TEA11" s="75"/>
      <c r="TEO11" s="75"/>
      <c r="TFC11" s="75"/>
      <c r="TFQ11" s="75"/>
      <c r="TGE11" s="75"/>
      <c r="TGS11" s="75"/>
      <c r="THG11" s="75"/>
      <c r="THU11" s="75"/>
      <c r="TII11" s="75"/>
      <c r="TIW11" s="75"/>
      <c r="TJK11" s="75"/>
      <c r="TJY11" s="75"/>
      <c r="TKM11" s="75"/>
      <c r="TLA11" s="75"/>
      <c r="TLO11" s="75"/>
      <c r="TMC11" s="75"/>
      <c r="TMQ11" s="75"/>
      <c r="TNE11" s="75"/>
      <c r="TNS11" s="75"/>
      <c r="TOG11" s="75"/>
      <c r="TOU11" s="75"/>
      <c r="TPI11" s="75"/>
      <c r="TPW11" s="75"/>
      <c r="TQK11" s="75"/>
      <c r="TQY11" s="75"/>
      <c r="TRM11" s="75"/>
      <c r="TSA11" s="75"/>
      <c r="TSO11" s="75"/>
      <c r="TTC11" s="75"/>
      <c r="TTQ11" s="75"/>
      <c r="TUE11" s="75"/>
      <c r="TUS11" s="75"/>
      <c r="TVG11" s="75"/>
      <c r="TVU11" s="75"/>
      <c r="TWI11" s="75"/>
      <c r="TWW11" s="75"/>
      <c r="TXK11" s="75"/>
      <c r="TXY11" s="75"/>
      <c r="TYM11" s="75"/>
      <c r="TZA11" s="75"/>
      <c r="TZO11" s="75"/>
      <c r="UAC11" s="75"/>
      <c r="UAQ11" s="75"/>
      <c r="UBE11" s="75"/>
      <c r="UBS11" s="75"/>
      <c r="UCG11" s="75"/>
      <c r="UCU11" s="75"/>
      <c r="UDI11" s="75"/>
      <c r="UDW11" s="75"/>
      <c r="UEK11" s="75"/>
      <c r="UEY11" s="75"/>
      <c r="UFM11" s="75"/>
      <c r="UGA11" s="75"/>
      <c r="UGO11" s="75"/>
      <c r="UHC11" s="75"/>
      <c r="UHQ11" s="75"/>
      <c r="UIE11" s="75"/>
      <c r="UIS11" s="75"/>
      <c r="UJG11" s="75"/>
      <c r="UJU11" s="75"/>
      <c r="UKI11" s="75"/>
      <c r="UKW11" s="75"/>
      <c r="ULK11" s="75"/>
      <c r="ULY11" s="75"/>
      <c r="UMM11" s="75"/>
      <c r="UNA11" s="75"/>
      <c r="UNO11" s="75"/>
      <c r="UOC11" s="75"/>
      <c r="UOQ11" s="75"/>
      <c r="UPE11" s="75"/>
      <c r="UPS11" s="75"/>
      <c r="UQG11" s="75"/>
      <c r="UQU11" s="75"/>
      <c r="URI11" s="75"/>
      <c r="URW11" s="75"/>
      <c r="USK11" s="75"/>
      <c r="USY11" s="75"/>
      <c r="UTM11" s="75"/>
      <c r="UUA11" s="75"/>
      <c r="UUO11" s="75"/>
      <c r="UVC11" s="75"/>
      <c r="UVQ11" s="75"/>
      <c r="UWE11" s="75"/>
      <c r="UWS11" s="75"/>
      <c r="UXG11" s="75"/>
      <c r="UXU11" s="75"/>
      <c r="UYI11" s="75"/>
      <c r="UYW11" s="75"/>
      <c r="UZK11" s="75"/>
      <c r="UZY11" s="75"/>
      <c r="VAM11" s="75"/>
      <c r="VBA11" s="75"/>
      <c r="VBO11" s="75"/>
      <c r="VCC11" s="75"/>
      <c r="VCQ11" s="75"/>
      <c r="VDE11" s="75"/>
      <c r="VDS11" s="75"/>
      <c r="VEG11" s="75"/>
      <c r="VEU11" s="75"/>
      <c r="VFI11" s="75"/>
      <c r="VFW11" s="75"/>
      <c r="VGK11" s="75"/>
      <c r="VGY11" s="75"/>
      <c r="VHM11" s="75"/>
      <c r="VIA11" s="75"/>
      <c r="VIO11" s="75"/>
      <c r="VJC11" s="75"/>
      <c r="VJQ11" s="75"/>
      <c r="VKE11" s="75"/>
      <c r="VKS11" s="75"/>
      <c r="VLG11" s="75"/>
      <c r="VLU11" s="75"/>
      <c r="VMI11" s="75"/>
      <c r="VMW11" s="75"/>
      <c r="VNK11" s="75"/>
      <c r="VNY11" s="75"/>
      <c r="VOM11" s="75"/>
      <c r="VPA11" s="75"/>
      <c r="VPO11" s="75"/>
      <c r="VQC11" s="75"/>
      <c r="VQQ11" s="75"/>
      <c r="VRE11" s="75"/>
      <c r="VRS11" s="75"/>
      <c r="VSG11" s="75"/>
      <c r="VSU11" s="75"/>
      <c r="VTI11" s="75"/>
      <c r="VTW11" s="75"/>
      <c r="VUK11" s="75"/>
      <c r="VUY11" s="75"/>
      <c r="VVM11" s="75"/>
      <c r="VWA11" s="75"/>
      <c r="VWO11" s="75"/>
      <c r="VXC11" s="75"/>
      <c r="VXQ11" s="75"/>
      <c r="VYE11" s="75"/>
      <c r="VYS11" s="75"/>
      <c r="VZG11" s="75"/>
      <c r="VZU11" s="75"/>
      <c r="WAI11" s="75"/>
      <c r="WAW11" s="75"/>
      <c r="WBK11" s="75"/>
      <c r="WBY11" s="75"/>
      <c r="WCM11" s="75"/>
      <c r="WDA11" s="75"/>
      <c r="WDO11" s="75"/>
      <c r="WEC11" s="75"/>
      <c r="WEQ11" s="75"/>
      <c r="WFE11" s="75"/>
      <c r="WFS11" s="75"/>
      <c r="WGG11" s="75"/>
      <c r="WGU11" s="75"/>
      <c r="WHI11" s="75"/>
      <c r="WHW11" s="75"/>
      <c r="WIK11" s="75"/>
      <c r="WIY11" s="75"/>
      <c r="WJM11" s="75"/>
      <c r="WKA11" s="75"/>
      <c r="WKO11" s="75"/>
      <c r="WLC11" s="75"/>
      <c r="WLQ11" s="75"/>
      <c r="WME11" s="75"/>
      <c r="WMS11" s="75"/>
      <c r="WNG11" s="75"/>
      <c r="WNU11" s="75"/>
      <c r="WOI11" s="75"/>
      <c r="WOW11" s="75"/>
      <c r="WPK11" s="75"/>
      <c r="WPY11" s="75"/>
      <c r="WQM11" s="75"/>
      <c r="WRA11" s="75"/>
      <c r="WRO11" s="75"/>
      <c r="WSC11" s="75"/>
      <c r="WSQ11" s="75"/>
      <c r="WTE11" s="75"/>
      <c r="WTS11" s="75"/>
      <c r="WUG11" s="75"/>
      <c r="WUU11" s="75"/>
      <c r="WVI11" s="75"/>
      <c r="WVW11" s="75"/>
      <c r="WWK11" s="75"/>
      <c r="WWY11" s="75"/>
      <c r="WXM11" s="75"/>
      <c r="WYA11" s="75"/>
      <c r="WYO11" s="75"/>
      <c r="WZC11" s="75"/>
      <c r="WZQ11" s="75"/>
      <c r="XAE11" s="75"/>
      <c r="XAS11" s="75"/>
      <c r="XBG11" s="75"/>
      <c r="XBU11" s="75"/>
      <c r="XCI11" s="75"/>
      <c r="XCW11" s="75"/>
      <c r="XDK11" s="75"/>
      <c r="XDY11" s="75"/>
      <c r="XEM11" s="75"/>
      <c r="XFA11" s="75"/>
    </row>
    <row r="12" spans="1:1023 1037:2045 2059:3067 3081:4089 4103:5111 5125:6133 6147:7155 7169:8191 8205:9213 9227:10235 10249:11257 11271:12279 12293:13301 13315:14323 14337:15359 15373:16381" s="74" customFormat="1" x14ac:dyDescent="0.2">
      <c r="A12" s="178" t="s">
        <v>100</v>
      </c>
      <c r="B12" s="44" t="e">
        <f>B29+B47</f>
        <v>#REF!</v>
      </c>
      <c r="C12" s="44" t="e">
        <f t="shared" si="4"/>
        <v>#REF!</v>
      </c>
      <c r="D12" s="44" t="e">
        <f t="shared" si="4"/>
        <v>#REF!</v>
      </c>
      <c r="E12" s="44" t="e">
        <f t="shared" si="4"/>
        <v>#REF!</v>
      </c>
      <c r="F12" s="44" t="e">
        <f t="shared" si="4"/>
        <v>#REF!</v>
      </c>
      <c r="G12" s="44" t="e">
        <f t="shared" si="4"/>
        <v>#REF!</v>
      </c>
      <c r="H12" s="44" t="e">
        <f t="shared" si="4"/>
        <v>#REF!</v>
      </c>
      <c r="I12" s="44" t="e">
        <f t="shared" si="4"/>
        <v>#REF!</v>
      </c>
      <c r="J12" s="44" t="e">
        <f t="shared" si="4"/>
        <v>#REF!</v>
      </c>
      <c r="K12" s="44" t="e">
        <f t="shared" si="4"/>
        <v>#REF!</v>
      </c>
      <c r="L12" s="44" t="e">
        <f t="shared" si="4"/>
        <v>#REF!</v>
      </c>
      <c r="M12" s="44" t="e">
        <f t="shared" si="4"/>
        <v>#REF!</v>
      </c>
      <c r="N12" s="44" t="e">
        <f t="shared" si="4"/>
        <v>#REF!</v>
      </c>
      <c r="O12" s="44" t="e">
        <f t="shared" si="4"/>
        <v>#REF!</v>
      </c>
      <c r="P12" s="44" t="e">
        <f t="shared" si="4"/>
        <v>#REF!</v>
      </c>
      <c r="Q12" s="44" t="e">
        <f t="shared" si="4"/>
        <v>#REF!</v>
      </c>
      <c r="R12" s="44" t="e">
        <f t="shared" si="4"/>
        <v>#REF!</v>
      </c>
      <c r="S12" s="44" t="e">
        <f t="shared" si="4"/>
        <v>#REF!</v>
      </c>
      <c r="T12" s="44" t="e">
        <f t="shared" si="4"/>
        <v>#REF!</v>
      </c>
      <c r="U12" s="44" t="e">
        <f t="shared" si="4"/>
        <v>#REF!</v>
      </c>
      <c r="V12" s="44" t="e">
        <f t="shared" si="4"/>
        <v>#REF!</v>
      </c>
      <c r="W12" s="44" t="e">
        <f t="shared" si="4"/>
        <v>#REF!</v>
      </c>
      <c r="X12" s="44" t="e">
        <f t="shared" si="4"/>
        <v>#REF!</v>
      </c>
      <c r="Y12" s="44" t="e">
        <f t="shared" si="4"/>
        <v>#REF!</v>
      </c>
      <c r="Z12" s="44">
        <f>Z29+Z47</f>
        <v>1155.9817894688056</v>
      </c>
      <c r="AA12" s="44">
        <f t="shared" si="5"/>
        <v>1211.171639154767</v>
      </c>
      <c r="AB12" s="44">
        <f t="shared" si="5"/>
        <v>1258.6786019439648</v>
      </c>
      <c r="AC12" s="44">
        <f t="shared" si="5"/>
        <v>1785.1303193624447</v>
      </c>
      <c r="AD12" s="44">
        <f t="shared" si="5"/>
        <v>3024.5503495172002</v>
      </c>
      <c r="AE12" s="44">
        <f t="shared" si="5"/>
        <v>3405.1124416355592</v>
      </c>
      <c r="AF12" s="170">
        <f t="shared" si="5"/>
        <v>3184.5331780436172</v>
      </c>
      <c r="AG12" s="170">
        <f t="shared" si="5"/>
        <v>3454.5173080580967</v>
      </c>
      <c r="AH12" s="170">
        <f t="shared" si="5"/>
        <v>3411.0657248670295</v>
      </c>
      <c r="AI12" s="170">
        <f t="shared" si="5"/>
        <v>3726.3798467673801</v>
      </c>
      <c r="AJ12" s="170">
        <f t="shared" si="5"/>
        <v>3912.9402507271047</v>
      </c>
      <c r="AK12" s="170">
        <f t="shared" si="5"/>
        <v>4106.422416122331</v>
      </c>
      <c r="AL12" s="170">
        <f t="shared" si="5"/>
        <v>4236.3688517602841</v>
      </c>
      <c r="AM12" s="170">
        <f t="shared" si="5"/>
        <v>4612.6899691348017</v>
      </c>
      <c r="AN12" s="170">
        <f t="shared" si="5"/>
        <v>4630.6313289688242</v>
      </c>
      <c r="AO12" s="170">
        <f t="shared" si="5"/>
        <v>4697.8167945739733</v>
      </c>
      <c r="AP12" s="170">
        <f t="shared" si="5"/>
        <v>4968.7682324372472</v>
      </c>
      <c r="AQ12" s="170">
        <f t="shared" si="5"/>
        <v>5023.1899697846002</v>
      </c>
      <c r="AR12" s="170">
        <f t="shared" si="5"/>
        <v>5395.386731757606</v>
      </c>
      <c r="AS12" s="170">
        <f t="shared" si="5"/>
        <v>5640.985039328626</v>
      </c>
      <c r="AT12" s="170">
        <f t="shared" si="5"/>
        <v>5835.5156008784852</v>
      </c>
      <c r="AU12" s="170">
        <f t="shared" si="5"/>
        <v>5536.6694983857305</v>
      </c>
      <c r="AV12" s="170">
        <f t="shared" si="5"/>
        <v>6091.468088232391</v>
      </c>
      <c r="AW12" s="170">
        <f t="shared" si="5"/>
        <v>6379.5060245352288</v>
      </c>
      <c r="AX12" s="170">
        <f t="shared" si="5"/>
        <v>6712.6816464061358</v>
      </c>
      <c r="AY12" s="170">
        <f t="shared" si="5"/>
        <v>6968.1203149349931</v>
      </c>
      <c r="AZ12" s="170">
        <f t="shared" si="5"/>
        <v>7200.6872969741926</v>
      </c>
      <c r="BA12" s="170">
        <f t="shared" si="5"/>
        <v>7320.3078808587452</v>
      </c>
      <c r="BB12" s="170">
        <f t="shared" si="5"/>
        <v>7794.5754112130599</v>
      </c>
      <c r="BC12" s="170">
        <f t="shared" si="5"/>
        <v>8112.9653436085882</v>
      </c>
      <c r="BD12" s="170">
        <f t="shared" si="5"/>
        <v>8277.431174449639</v>
      </c>
      <c r="BE12" s="170">
        <f t="shared" si="5"/>
        <v>8520.0692292613749</v>
      </c>
      <c r="BS12" s="75"/>
      <c r="CG12" s="75"/>
      <c r="CU12" s="75"/>
      <c r="DI12" s="75"/>
      <c r="DW12" s="75"/>
      <c r="EK12" s="75"/>
      <c r="EY12" s="75"/>
      <c r="FM12" s="75"/>
      <c r="GA12" s="75"/>
      <c r="GO12" s="75"/>
      <c r="HC12" s="75"/>
      <c r="HQ12" s="75"/>
      <c r="IE12" s="75"/>
      <c r="IS12" s="75"/>
      <c r="JG12" s="75"/>
      <c r="JU12" s="75"/>
      <c r="KI12" s="75"/>
      <c r="KW12" s="75"/>
      <c r="LK12" s="75"/>
      <c r="LY12" s="75"/>
      <c r="MM12" s="75"/>
      <c r="NA12" s="75"/>
      <c r="NO12" s="75"/>
      <c r="OC12" s="75"/>
      <c r="OQ12" s="75"/>
      <c r="PE12" s="75"/>
      <c r="PS12" s="75"/>
      <c r="QG12" s="75"/>
      <c r="QU12" s="75"/>
      <c r="RI12" s="75"/>
      <c r="RW12" s="75"/>
      <c r="SK12" s="75"/>
      <c r="SY12" s="75"/>
      <c r="TM12" s="75"/>
      <c r="UA12" s="75"/>
      <c r="UO12" s="75"/>
      <c r="VC12" s="75"/>
      <c r="VQ12" s="75"/>
      <c r="WE12" s="75"/>
      <c r="WS12" s="75"/>
      <c r="XG12" s="75"/>
      <c r="XU12" s="75"/>
      <c r="YI12" s="75"/>
      <c r="YW12" s="75"/>
      <c r="ZK12" s="75"/>
      <c r="ZY12" s="75"/>
      <c r="AAM12" s="75"/>
      <c r="ABA12" s="75"/>
      <c r="ABO12" s="75"/>
      <c r="ACC12" s="75"/>
      <c r="ACQ12" s="75"/>
      <c r="ADE12" s="75"/>
      <c r="ADS12" s="75"/>
      <c r="AEG12" s="75"/>
      <c r="AEU12" s="75"/>
      <c r="AFI12" s="75"/>
      <c r="AFW12" s="75"/>
      <c r="AGK12" s="75"/>
      <c r="AGY12" s="75"/>
      <c r="AHM12" s="75"/>
      <c r="AIA12" s="75"/>
      <c r="AIO12" s="75"/>
      <c r="AJC12" s="75"/>
      <c r="AJQ12" s="75"/>
      <c r="AKE12" s="75"/>
      <c r="AKS12" s="75"/>
      <c r="ALG12" s="75"/>
      <c r="ALU12" s="75"/>
      <c r="AMI12" s="75"/>
      <c r="AMW12" s="75"/>
      <c r="ANK12" s="75"/>
      <c r="ANY12" s="75"/>
      <c r="AOM12" s="75"/>
      <c r="APA12" s="75"/>
      <c r="APO12" s="75"/>
      <c r="AQC12" s="75"/>
      <c r="AQQ12" s="75"/>
      <c r="ARE12" s="75"/>
      <c r="ARS12" s="75"/>
      <c r="ASG12" s="75"/>
      <c r="ASU12" s="75"/>
      <c r="ATI12" s="75"/>
      <c r="ATW12" s="75"/>
      <c r="AUK12" s="75"/>
      <c r="AUY12" s="75"/>
      <c r="AVM12" s="75"/>
      <c r="AWA12" s="75"/>
      <c r="AWO12" s="75"/>
      <c r="AXC12" s="75"/>
      <c r="AXQ12" s="75"/>
      <c r="AYE12" s="75"/>
      <c r="AYS12" s="75"/>
      <c r="AZG12" s="75"/>
      <c r="AZU12" s="75"/>
      <c r="BAI12" s="75"/>
      <c r="BAW12" s="75"/>
      <c r="BBK12" s="75"/>
      <c r="BBY12" s="75"/>
      <c r="BCM12" s="75"/>
      <c r="BDA12" s="75"/>
      <c r="BDO12" s="75"/>
      <c r="BEC12" s="75"/>
      <c r="BEQ12" s="75"/>
      <c r="BFE12" s="75"/>
      <c r="BFS12" s="75"/>
      <c r="BGG12" s="75"/>
      <c r="BGU12" s="75"/>
      <c r="BHI12" s="75"/>
      <c r="BHW12" s="75"/>
      <c r="BIK12" s="75"/>
      <c r="BIY12" s="75"/>
      <c r="BJM12" s="75"/>
      <c r="BKA12" s="75"/>
      <c r="BKO12" s="75"/>
      <c r="BLC12" s="75"/>
      <c r="BLQ12" s="75"/>
      <c r="BME12" s="75"/>
      <c r="BMS12" s="75"/>
      <c r="BNG12" s="75"/>
      <c r="BNU12" s="75"/>
      <c r="BOI12" s="75"/>
      <c r="BOW12" s="75"/>
      <c r="BPK12" s="75"/>
      <c r="BPY12" s="75"/>
      <c r="BQM12" s="75"/>
      <c r="BRA12" s="75"/>
      <c r="BRO12" s="75"/>
      <c r="BSC12" s="75"/>
      <c r="BSQ12" s="75"/>
      <c r="BTE12" s="75"/>
      <c r="BTS12" s="75"/>
      <c r="BUG12" s="75"/>
      <c r="BUU12" s="75"/>
      <c r="BVI12" s="75"/>
      <c r="BVW12" s="75"/>
      <c r="BWK12" s="75"/>
      <c r="BWY12" s="75"/>
      <c r="BXM12" s="75"/>
      <c r="BYA12" s="75"/>
      <c r="BYO12" s="75"/>
      <c r="BZC12" s="75"/>
      <c r="BZQ12" s="75"/>
      <c r="CAE12" s="75"/>
      <c r="CAS12" s="75"/>
      <c r="CBG12" s="75"/>
      <c r="CBU12" s="75"/>
      <c r="CCI12" s="75"/>
      <c r="CCW12" s="75"/>
      <c r="CDK12" s="75"/>
      <c r="CDY12" s="75"/>
      <c r="CEM12" s="75"/>
      <c r="CFA12" s="75"/>
      <c r="CFO12" s="75"/>
      <c r="CGC12" s="75"/>
      <c r="CGQ12" s="75"/>
      <c r="CHE12" s="75"/>
      <c r="CHS12" s="75"/>
      <c r="CIG12" s="75"/>
      <c r="CIU12" s="75"/>
      <c r="CJI12" s="75"/>
      <c r="CJW12" s="75"/>
      <c r="CKK12" s="75"/>
      <c r="CKY12" s="75"/>
      <c r="CLM12" s="75"/>
      <c r="CMA12" s="75"/>
      <c r="CMO12" s="75"/>
      <c r="CNC12" s="75"/>
      <c r="CNQ12" s="75"/>
      <c r="COE12" s="75"/>
      <c r="COS12" s="75"/>
      <c r="CPG12" s="75"/>
      <c r="CPU12" s="75"/>
      <c r="CQI12" s="75"/>
      <c r="CQW12" s="75"/>
      <c r="CRK12" s="75"/>
      <c r="CRY12" s="75"/>
      <c r="CSM12" s="75"/>
      <c r="CTA12" s="75"/>
      <c r="CTO12" s="75"/>
      <c r="CUC12" s="75"/>
      <c r="CUQ12" s="75"/>
      <c r="CVE12" s="75"/>
      <c r="CVS12" s="75"/>
      <c r="CWG12" s="75"/>
      <c r="CWU12" s="75"/>
      <c r="CXI12" s="75"/>
      <c r="CXW12" s="75"/>
      <c r="CYK12" s="75"/>
      <c r="CYY12" s="75"/>
      <c r="CZM12" s="75"/>
      <c r="DAA12" s="75"/>
      <c r="DAO12" s="75"/>
      <c r="DBC12" s="75"/>
      <c r="DBQ12" s="75"/>
      <c r="DCE12" s="75"/>
      <c r="DCS12" s="75"/>
      <c r="DDG12" s="75"/>
      <c r="DDU12" s="75"/>
      <c r="DEI12" s="75"/>
      <c r="DEW12" s="75"/>
      <c r="DFK12" s="75"/>
      <c r="DFY12" s="75"/>
      <c r="DGM12" s="75"/>
      <c r="DHA12" s="75"/>
      <c r="DHO12" s="75"/>
      <c r="DIC12" s="75"/>
      <c r="DIQ12" s="75"/>
      <c r="DJE12" s="75"/>
      <c r="DJS12" s="75"/>
      <c r="DKG12" s="75"/>
      <c r="DKU12" s="75"/>
      <c r="DLI12" s="75"/>
      <c r="DLW12" s="75"/>
      <c r="DMK12" s="75"/>
      <c r="DMY12" s="75"/>
      <c r="DNM12" s="75"/>
      <c r="DOA12" s="75"/>
      <c r="DOO12" s="75"/>
      <c r="DPC12" s="75"/>
      <c r="DPQ12" s="75"/>
      <c r="DQE12" s="75"/>
      <c r="DQS12" s="75"/>
      <c r="DRG12" s="75"/>
      <c r="DRU12" s="75"/>
      <c r="DSI12" s="75"/>
      <c r="DSW12" s="75"/>
      <c r="DTK12" s="75"/>
      <c r="DTY12" s="75"/>
      <c r="DUM12" s="75"/>
      <c r="DVA12" s="75"/>
      <c r="DVO12" s="75"/>
      <c r="DWC12" s="75"/>
      <c r="DWQ12" s="75"/>
      <c r="DXE12" s="75"/>
      <c r="DXS12" s="75"/>
      <c r="DYG12" s="75"/>
      <c r="DYU12" s="75"/>
      <c r="DZI12" s="75"/>
      <c r="DZW12" s="75"/>
      <c r="EAK12" s="75"/>
      <c r="EAY12" s="75"/>
      <c r="EBM12" s="75"/>
      <c r="ECA12" s="75"/>
      <c r="ECO12" s="75"/>
      <c r="EDC12" s="75"/>
      <c r="EDQ12" s="75"/>
      <c r="EEE12" s="75"/>
      <c r="EES12" s="75"/>
      <c r="EFG12" s="75"/>
      <c r="EFU12" s="75"/>
      <c r="EGI12" s="75"/>
      <c r="EGW12" s="75"/>
      <c r="EHK12" s="75"/>
      <c r="EHY12" s="75"/>
      <c r="EIM12" s="75"/>
      <c r="EJA12" s="75"/>
      <c r="EJO12" s="75"/>
      <c r="EKC12" s="75"/>
      <c r="EKQ12" s="75"/>
      <c r="ELE12" s="75"/>
      <c r="ELS12" s="75"/>
      <c r="EMG12" s="75"/>
      <c r="EMU12" s="75"/>
      <c r="ENI12" s="75"/>
      <c r="ENW12" s="75"/>
      <c r="EOK12" s="75"/>
      <c r="EOY12" s="75"/>
      <c r="EPM12" s="75"/>
      <c r="EQA12" s="75"/>
      <c r="EQO12" s="75"/>
      <c r="ERC12" s="75"/>
      <c r="ERQ12" s="75"/>
      <c r="ESE12" s="75"/>
      <c r="ESS12" s="75"/>
      <c r="ETG12" s="75"/>
      <c r="ETU12" s="75"/>
      <c r="EUI12" s="75"/>
      <c r="EUW12" s="75"/>
      <c r="EVK12" s="75"/>
      <c r="EVY12" s="75"/>
      <c r="EWM12" s="75"/>
      <c r="EXA12" s="75"/>
      <c r="EXO12" s="75"/>
      <c r="EYC12" s="75"/>
      <c r="EYQ12" s="75"/>
      <c r="EZE12" s="75"/>
      <c r="EZS12" s="75"/>
      <c r="FAG12" s="75"/>
      <c r="FAU12" s="75"/>
      <c r="FBI12" s="75"/>
      <c r="FBW12" s="75"/>
      <c r="FCK12" s="75"/>
      <c r="FCY12" s="75"/>
      <c r="FDM12" s="75"/>
      <c r="FEA12" s="75"/>
      <c r="FEO12" s="75"/>
      <c r="FFC12" s="75"/>
      <c r="FFQ12" s="75"/>
      <c r="FGE12" s="75"/>
      <c r="FGS12" s="75"/>
      <c r="FHG12" s="75"/>
      <c r="FHU12" s="75"/>
      <c r="FII12" s="75"/>
      <c r="FIW12" s="75"/>
      <c r="FJK12" s="75"/>
      <c r="FJY12" s="75"/>
      <c r="FKM12" s="75"/>
      <c r="FLA12" s="75"/>
      <c r="FLO12" s="75"/>
      <c r="FMC12" s="75"/>
      <c r="FMQ12" s="75"/>
      <c r="FNE12" s="75"/>
      <c r="FNS12" s="75"/>
      <c r="FOG12" s="75"/>
      <c r="FOU12" s="75"/>
      <c r="FPI12" s="75"/>
      <c r="FPW12" s="75"/>
      <c r="FQK12" s="75"/>
      <c r="FQY12" s="75"/>
      <c r="FRM12" s="75"/>
      <c r="FSA12" s="75"/>
      <c r="FSO12" s="75"/>
      <c r="FTC12" s="75"/>
      <c r="FTQ12" s="75"/>
      <c r="FUE12" s="75"/>
      <c r="FUS12" s="75"/>
      <c r="FVG12" s="75"/>
      <c r="FVU12" s="75"/>
      <c r="FWI12" s="75"/>
      <c r="FWW12" s="75"/>
      <c r="FXK12" s="75"/>
      <c r="FXY12" s="75"/>
      <c r="FYM12" s="75"/>
      <c r="FZA12" s="75"/>
      <c r="FZO12" s="75"/>
      <c r="GAC12" s="75"/>
      <c r="GAQ12" s="75"/>
      <c r="GBE12" s="75"/>
      <c r="GBS12" s="75"/>
      <c r="GCG12" s="75"/>
      <c r="GCU12" s="75"/>
      <c r="GDI12" s="75"/>
      <c r="GDW12" s="75"/>
      <c r="GEK12" s="75"/>
      <c r="GEY12" s="75"/>
      <c r="GFM12" s="75"/>
      <c r="GGA12" s="75"/>
      <c r="GGO12" s="75"/>
      <c r="GHC12" s="75"/>
      <c r="GHQ12" s="75"/>
      <c r="GIE12" s="75"/>
      <c r="GIS12" s="75"/>
      <c r="GJG12" s="75"/>
      <c r="GJU12" s="75"/>
      <c r="GKI12" s="75"/>
      <c r="GKW12" s="75"/>
      <c r="GLK12" s="75"/>
      <c r="GLY12" s="75"/>
      <c r="GMM12" s="75"/>
      <c r="GNA12" s="75"/>
      <c r="GNO12" s="75"/>
      <c r="GOC12" s="75"/>
      <c r="GOQ12" s="75"/>
      <c r="GPE12" s="75"/>
      <c r="GPS12" s="75"/>
      <c r="GQG12" s="75"/>
      <c r="GQU12" s="75"/>
      <c r="GRI12" s="75"/>
      <c r="GRW12" s="75"/>
      <c r="GSK12" s="75"/>
      <c r="GSY12" s="75"/>
      <c r="GTM12" s="75"/>
      <c r="GUA12" s="75"/>
      <c r="GUO12" s="75"/>
      <c r="GVC12" s="75"/>
      <c r="GVQ12" s="75"/>
      <c r="GWE12" s="75"/>
      <c r="GWS12" s="75"/>
      <c r="GXG12" s="75"/>
      <c r="GXU12" s="75"/>
      <c r="GYI12" s="75"/>
      <c r="GYW12" s="75"/>
      <c r="GZK12" s="75"/>
      <c r="GZY12" s="75"/>
      <c r="HAM12" s="75"/>
      <c r="HBA12" s="75"/>
      <c r="HBO12" s="75"/>
      <c r="HCC12" s="75"/>
      <c r="HCQ12" s="75"/>
      <c r="HDE12" s="75"/>
      <c r="HDS12" s="75"/>
      <c r="HEG12" s="75"/>
      <c r="HEU12" s="75"/>
      <c r="HFI12" s="75"/>
      <c r="HFW12" s="75"/>
      <c r="HGK12" s="75"/>
      <c r="HGY12" s="75"/>
      <c r="HHM12" s="75"/>
      <c r="HIA12" s="75"/>
      <c r="HIO12" s="75"/>
      <c r="HJC12" s="75"/>
      <c r="HJQ12" s="75"/>
      <c r="HKE12" s="75"/>
      <c r="HKS12" s="75"/>
      <c r="HLG12" s="75"/>
      <c r="HLU12" s="75"/>
      <c r="HMI12" s="75"/>
      <c r="HMW12" s="75"/>
      <c r="HNK12" s="75"/>
      <c r="HNY12" s="75"/>
      <c r="HOM12" s="75"/>
      <c r="HPA12" s="75"/>
      <c r="HPO12" s="75"/>
      <c r="HQC12" s="75"/>
      <c r="HQQ12" s="75"/>
      <c r="HRE12" s="75"/>
      <c r="HRS12" s="75"/>
      <c r="HSG12" s="75"/>
      <c r="HSU12" s="75"/>
      <c r="HTI12" s="75"/>
      <c r="HTW12" s="75"/>
      <c r="HUK12" s="75"/>
      <c r="HUY12" s="75"/>
      <c r="HVM12" s="75"/>
      <c r="HWA12" s="75"/>
      <c r="HWO12" s="75"/>
      <c r="HXC12" s="75"/>
      <c r="HXQ12" s="75"/>
      <c r="HYE12" s="75"/>
      <c r="HYS12" s="75"/>
      <c r="HZG12" s="75"/>
      <c r="HZU12" s="75"/>
      <c r="IAI12" s="75"/>
      <c r="IAW12" s="75"/>
      <c r="IBK12" s="75"/>
      <c r="IBY12" s="75"/>
      <c r="ICM12" s="75"/>
      <c r="IDA12" s="75"/>
      <c r="IDO12" s="75"/>
      <c r="IEC12" s="75"/>
      <c r="IEQ12" s="75"/>
      <c r="IFE12" s="75"/>
      <c r="IFS12" s="75"/>
      <c r="IGG12" s="75"/>
      <c r="IGU12" s="75"/>
      <c r="IHI12" s="75"/>
      <c r="IHW12" s="75"/>
      <c r="IIK12" s="75"/>
      <c r="IIY12" s="75"/>
      <c r="IJM12" s="75"/>
      <c r="IKA12" s="75"/>
      <c r="IKO12" s="75"/>
      <c r="ILC12" s="75"/>
      <c r="ILQ12" s="75"/>
      <c r="IME12" s="75"/>
      <c r="IMS12" s="75"/>
      <c r="ING12" s="75"/>
      <c r="INU12" s="75"/>
      <c r="IOI12" s="75"/>
      <c r="IOW12" s="75"/>
      <c r="IPK12" s="75"/>
      <c r="IPY12" s="75"/>
      <c r="IQM12" s="75"/>
      <c r="IRA12" s="75"/>
      <c r="IRO12" s="75"/>
      <c r="ISC12" s="75"/>
      <c r="ISQ12" s="75"/>
      <c r="ITE12" s="75"/>
      <c r="ITS12" s="75"/>
      <c r="IUG12" s="75"/>
      <c r="IUU12" s="75"/>
      <c r="IVI12" s="75"/>
      <c r="IVW12" s="75"/>
      <c r="IWK12" s="75"/>
      <c r="IWY12" s="75"/>
      <c r="IXM12" s="75"/>
      <c r="IYA12" s="75"/>
      <c r="IYO12" s="75"/>
      <c r="IZC12" s="75"/>
      <c r="IZQ12" s="75"/>
      <c r="JAE12" s="75"/>
      <c r="JAS12" s="75"/>
      <c r="JBG12" s="75"/>
      <c r="JBU12" s="75"/>
      <c r="JCI12" s="75"/>
      <c r="JCW12" s="75"/>
      <c r="JDK12" s="75"/>
      <c r="JDY12" s="75"/>
      <c r="JEM12" s="75"/>
      <c r="JFA12" s="75"/>
      <c r="JFO12" s="75"/>
      <c r="JGC12" s="75"/>
      <c r="JGQ12" s="75"/>
      <c r="JHE12" s="75"/>
      <c r="JHS12" s="75"/>
      <c r="JIG12" s="75"/>
      <c r="JIU12" s="75"/>
      <c r="JJI12" s="75"/>
      <c r="JJW12" s="75"/>
      <c r="JKK12" s="75"/>
      <c r="JKY12" s="75"/>
      <c r="JLM12" s="75"/>
      <c r="JMA12" s="75"/>
      <c r="JMO12" s="75"/>
      <c r="JNC12" s="75"/>
      <c r="JNQ12" s="75"/>
      <c r="JOE12" s="75"/>
      <c r="JOS12" s="75"/>
      <c r="JPG12" s="75"/>
      <c r="JPU12" s="75"/>
      <c r="JQI12" s="75"/>
      <c r="JQW12" s="75"/>
      <c r="JRK12" s="75"/>
      <c r="JRY12" s="75"/>
      <c r="JSM12" s="75"/>
      <c r="JTA12" s="75"/>
      <c r="JTO12" s="75"/>
      <c r="JUC12" s="75"/>
      <c r="JUQ12" s="75"/>
      <c r="JVE12" s="75"/>
      <c r="JVS12" s="75"/>
      <c r="JWG12" s="75"/>
      <c r="JWU12" s="75"/>
      <c r="JXI12" s="75"/>
      <c r="JXW12" s="75"/>
      <c r="JYK12" s="75"/>
      <c r="JYY12" s="75"/>
      <c r="JZM12" s="75"/>
      <c r="KAA12" s="75"/>
      <c r="KAO12" s="75"/>
      <c r="KBC12" s="75"/>
      <c r="KBQ12" s="75"/>
      <c r="KCE12" s="75"/>
      <c r="KCS12" s="75"/>
      <c r="KDG12" s="75"/>
      <c r="KDU12" s="75"/>
      <c r="KEI12" s="75"/>
      <c r="KEW12" s="75"/>
      <c r="KFK12" s="75"/>
      <c r="KFY12" s="75"/>
      <c r="KGM12" s="75"/>
      <c r="KHA12" s="75"/>
      <c r="KHO12" s="75"/>
      <c r="KIC12" s="75"/>
      <c r="KIQ12" s="75"/>
      <c r="KJE12" s="75"/>
      <c r="KJS12" s="75"/>
      <c r="KKG12" s="75"/>
      <c r="KKU12" s="75"/>
      <c r="KLI12" s="75"/>
      <c r="KLW12" s="75"/>
      <c r="KMK12" s="75"/>
      <c r="KMY12" s="75"/>
      <c r="KNM12" s="75"/>
      <c r="KOA12" s="75"/>
      <c r="KOO12" s="75"/>
      <c r="KPC12" s="75"/>
      <c r="KPQ12" s="75"/>
      <c r="KQE12" s="75"/>
      <c r="KQS12" s="75"/>
      <c r="KRG12" s="75"/>
      <c r="KRU12" s="75"/>
      <c r="KSI12" s="75"/>
      <c r="KSW12" s="75"/>
      <c r="KTK12" s="75"/>
      <c r="KTY12" s="75"/>
      <c r="KUM12" s="75"/>
      <c r="KVA12" s="75"/>
      <c r="KVO12" s="75"/>
      <c r="KWC12" s="75"/>
      <c r="KWQ12" s="75"/>
      <c r="KXE12" s="75"/>
      <c r="KXS12" s="75"/>
      <c r="KYG12" s="75"/>
      <c r="KYU12" s="75"/>
      <c r="KZI12" s="75"/>
      <c r="KZW12" s="75"/>
      <c r="LAK12" s="75"/>
      <c r="LAY12" s="75"/>
      <c r="LBM12" s="75"/>
      <c r="LCA12" s="75"/>
      <c r="LCO12" s="75"/>
      <c r="LDC12" s="75"/>
      <c r="LDQ12" s="75"/>
      <c r="LEE12" s="75"/>
      <c r="LES12" s="75"/>
      <c r="LFG12" s="75"/>
      <c r="LFU12" s="75"/>
      <c r="LGI12" s="75"/>
      <c r="LGW12" s="75"/>
      <c r="LHK12" s="75"/>
      <c r="LHY12" s="75"/>
      <c r="LIM12" s="75"/>
      <c r="LJA12" s="75"/>
      <c r="LJO12" s="75"/>
      <c r="LKC12" s="75"/>
      <c r="LKQ12" s="75"/>
      <c r="LLE12" s="75"/>
      <c r="LLS12" s="75"/>
      <c r="LMG12" s="75"/>
      <c r="LMU12" s="75"/>
      <c r="LNI12" s="75"/>
      <c r="LNW12" s="75"/>
      <c r="LOK12" s="75"/>
      <c r="LOY12" s="75"/>
      <c r="LPM12" s="75"/>
      <c r="LQA12" s="75"/>
      <c r="LQO12" s="75"/>
      <c r="LRC12" s="75"/>
      <c r="LRQ12" s="75"/>
      <c r="LSE12" s="75"/>
      <c r="LSS12" s="75"/>
      <c r="LTG12" s="75"/>
      <c r="LTU12" s="75"/>
      <c r="LUI12" s="75"/>
      <c r="LUW12" s="75"/>
      <c r="LVK12" s="75"/>
      <c r="LVY12" s="75"/>
      <c r="LWM12" s="75"/>
      <c r="LXA12" s="75"/>
      <c r="LXO12" s="75"/>
      <c r="LYC12" s="75"/>
      <c r="LYQ12" s="75"/>
      <c r="LZE12" s="75"/>
      <c r="LZS12" s="75"/>
      <c r="MAG12" s="75"/>
      <c r="MAU12" s="75"/>
      <c r="MBI12" s="75"/>
      <c r="MBW12" s="75"/>
      <c r="MCK12" s="75"/>
      <c r="MCY12" s="75"/>
      <c r="MDM12" s="75"/>
      <c r="MEA12" s="75"/>
      <c r="MEO12" s="75"/>
      <c r="MFC12" s="75"/>
      <c r="MFQ12" s="75"/>
      <c r="MGE12" s="75"/>
      <c r="MGS12" s="75"/>
      <c r="MHG12" s="75"/>
      <c r="MHU12" s="75"/>
      <c r="MII12" s="75"/>
      <c r="MIW12" s="75"/>
      <c r="MJK12" s="75"/>
      <c r="MJY12" s="75"/>
      <c r="MKM12" s="75"/>
      <c r="MLA12" s="75"/>
      <c r="MLO12" s="75"/>
      <c r="MMC12" s="75"/>
      <c r="MMQ12" s="75"/>
      <c r="MNE12" s="75"/>
      <c r="MNS12" s="75"/>
      <c r="MOG12" s="75"/>
      <c r="MOU12" s="75"/>
      <c r="MPI12" s="75"/>
      <c r="MPW12" s="75"/>
      <c r="MQK12" s="75"/>
      <c r="MQY12" s="75"/>
      <c r="MRM12" s="75"/>
      <c r="MSA12" s="75"/>
      <c r="MSO12" s="75"/>
      <c r="MTC12" s="75"/>
      <c r="MTQ12" s="75"/>
      <c r="MUE12" s="75"/>
      <c r="MUS12" s="75"/>
      <c r="MVG12" s="75"/>
      <c r="MVU12" s="75"/>
      <c r="MWI12" s="75"/>
      <c r="MWW12" s="75"/>
      <c r="MXK12" s="75"/>
      <c r="MXY12" s="75"/>
      <c r="MYM12" s="75"/>
      <c r="MZA12" s="75"/>
      <c r="MZO12" s="75"/>
      <c r="NAC12" s="75"/>
      <c r="NAQ12" s="75"/>
      <c r="NBE12" s="75"/>
      <c r="NBS12" s="75"/>
      <c r="NCG12" s="75"/>
      <c r="NCU12" s="75"/>
      <c r="NDI12" s="75"/>
      <c r="NDW12" s="75"/>
      <c r="NEK12" s="75"/>
      <c r="NEY12" s="75"/>
      <c r="NFM12" s="75"/>
      <c r="NGA12" s="75"/>
      <c r="NGO12" s="75"/>
      <c r="NHC12" s="75"/>
      <c r="NHQ12" s="75"/>
      <c r="NIE12" s="75"/>
      <c r="NIS12" s="75"/>
      <c r="NJG12" s="75"/>
      <c r="NJU12" s="75"/>
      <c r="NKI12" s="75"/>
      <c r="NKW12" s="75"/>
      <c r="NLK12" s="75"/>
      <c r="NLY12" s="75"/>
      <c r="NMM12" s="75"/>
      <c r="NNA12" s="75"/>
      <c r="NNO12" s="75"/>
      <c r="NOC12" s="75"/>
      <c r="NOQ12" s="75"/>
      <c r="NPE12" s="75"/>
      <c r="NPS12" s="75"/>
      <c r="NQG12" s="75"/>
      <c r="NQU12" s="75"/>
      <c r="NRI12" s="75"/>
      <c r="NRW12" s="75"/>
      <c r="NSK12" s="75"/>
      <c r="NSY12" s="75"/>
      <c r="NTM12" s="75"/>
      <c r="NUA12" s="75"/>
      <c r="NUO12" s="75"/>
      <c r="NVC12" s="75"/>
      <c r="NVQ12" s="75"/>
      <c r="NWE12" s="75"/>
      <c r="NWS12" s="75"/>
      <c r="NXG12" s="75"/>
      <c r="NXU12" s="75"/>
      <c r="NYI12" s="75"/>
      <c r="NYW12" s="75"/>
      <c r="NZK12" s="75"/>
      <c r="NZY12" s="75"/>
      <c r="OAM12" s="75"/>
      <c r="OBA12" s="75"/>
      <c r="OBO12" s="75"/>
      <c r="OCC12" s="75"/>
      <c r="OCQ12" s="75"/>
      <c r="ODE12" s="75"/>
      <c r="ODS12" s="75"/>
      <c r="OEG12" s="75"/>
      <c r="OEU12" s="75"/>
      <c r="OFI12" s="75"/>
      <c r="OFW12" s="75"/>
      <c r="OGK12" s="75"/>
      <c r="OGY12" s="75"/>
      <c r="OHM12" s="75"/>
      <c r="OIA12" s="75"/>
      <c r="OIO12" s="75"/>
      <c r="OJC12" s="75"/>
      <c r="OJQ12" s="75"/>
      <c r="OKE12" s="75"/>
      <c r="OKS12" s="75"/>
      <c r="OLG12" s="75"/>
      <c r="OLU12" s="75"/>
      <c r="OMI12" s="75"/>
      <c r="OMW12" s="75"/>
      <c r="ONK12" s="75"/>
      <c r="ONY12" s="75"/>
      <c r="OOM12" s="75"/>
      <c r="OPA12" s="75"/>
      <c r="OPO12" s="75"/>
      <c r="OQC12" s="75"/>
      <c r="OQQ12" s="75"/>
      <c r="ORE12" s="75"/>
      <c r="ORS12" s="75"/>
      <c r="OSG12" s="75"/>
      <c r="OSU12" s="75"/>
      <c r="OTI12" s="75"/>
      <c r="OTW12" s="75"/>
      <c r="OUK12" s="75"/>
      <c r="OUY12" s="75"/>
      <c r="OVM12" s="75"/>
      <c r="OWA12" s="75"/>
      <c r="OWO12" s="75"/>
      <c r="OXC12" s="75"/>
      <c r="OXQ12" s="75"/>
      <c r="OYE12" s="75"/>
      <c r="OYS12" s="75"/>
      <c r="OZG12" s="75"/>
      <c r="OZU12" s="75"/>
      <c r="PAI12" s="75"/>
      <c r="PAW12" s="75"/>
      <c r="PBK12" s="75"/>
      <c r="PBY12" s="75"/>
      <c r="PCM12" s="75"/>
      <c r="PDA12" s="75"/>
      <c r="PDO12" s="75"/>
      <c r="PEC12" s="75"/>
      <c r="PEQ12" s="75"/>
      <c r="PFE12" s="75"/>
      <c r="PFS12" s="75"/>
      <c r="PGG12" s="75"/>
      <c r="PGU12" s="75"/>
      <c r="PHI12" s="75"/>
      <c r="PHW12" s="75"/>
      <c r="PIK12" s="75"/>
      <c r="PIY12" s="75"/>
      <c r="PJM12" s="75"/>
      <c r="PKA12" s="75"/>
      <c r="PKO12" s="75"/>
      <c r="PLC12" s="75"/>
      <c r="PLQ12" s="75"/>
      <c r="PME12" s="75"/>
      <c r="PMS12" s="75"/>
      <c r="PNG12" s="75"/>
      <c r="PNU12" s="75"/>
      <c r="POI12" s="75"/>
      <c r="POW12" s="75"/>
      <c r="PPK12" s="75"/>
      <c r="PPY12" s="75"/>
      <c r="PQM12" s="75"/>
      <c r="PRA12" s="75"/>
      <c r="PRO12" s="75"/>
      <c r="PSC12" s="75"/>
      <c r="PSQ12" s="75"/>
      <c r="PTE12" s="75"/>
      <c r="PTS12" s="75"/>
      <c r="PUG12" s="75"/>
      <c r="PUU12" s="75"/>
      <c r="PVI12" s="75"/>
      <c r="PVW12" s="75"/>
      <c r="PWK12" s="75"/>
      <c r="PWY12" s="75"/>
      <c r="PXM12" s="75"/>
      <c r="PYA12" s="75"/>
      <c r="PYO12" s="75"/>
      <c r="PZC12" s="75"/>
      <c r="PZQ12" s="75"/>
      <c r="QAE12" s="75"/>
      <c r="QAS12" s="75"/>
      <c r="QBG12" s="75"/>
      <c r="QBU12" s="75"/>
      <c r="QCI12" s="75"/>
      <c r="QCW12" s="75"/>
      <c r="QDK12" s="75"/>
      <c r="QDY12" s="75"/>
      <c r="QEM12" s="75"/>
      <c r="QFA12" s="75"/>
      <c r="QFO12" s="75"/>
      <c r="QGC12" s="75"/>
      <c r="QGQ12" s="75"/>
      <c r="QHE12" s="75"/>
      <c r="QHS12" s="75"/>
      <c r="QIG12" s="75"/>
      <c r="QIU12" s="75"/>
      <c r="QJI12" s="75"/>
      <c r="QJW12" s="75"/>
      <c r="QKK12" s="75"/>
      <c r="QKY12" s="75"/>
      <c r="QLM12" s="75"/>
      <c r="QMA12" s="75"/>
      <c r="QMO12" s="75"/>
      <c r="QNC12" s="75"/>
      <c r="QNQ12" s="75"/>
      <c r="QOE12" s="75"/>
      <c r="QOS12" s="75"/>
      <c r="QPG12" s="75"/>
      <c r="QPU12" s="75"/>
      <c r="QQI12" s="75"/>
      <c r="QQW12" s="75"/>
      <c r="QRK12" s="75"/>
      <c r="QRY12" s="75"/>
      <c r="QSM12" s="75"/>
      <c r="QTA12" s="75"/>
      <c r="QTO12" s="75"/>
      <c r="QUC12" s="75"/>
      <c r="QUQ12" s="75"/>
      <c r="QVE12" s="75"/>
      <c r="QVS12" s="75"/>
      <c r="QWG12" s="75"/>
      <c r="QWU12" s="75"/>
      <c r="QXI12" s="75"/>
      <c r="QXW12" s="75"/>
      <c r="QYK12" s="75"/>
      <c r="QYY12" s="75"/>
      <c r="QZM12" s="75"/>
      <c r="RAA12" s="75"/>
      <c r="RAO12" s="75"/>
      <c r="RBC12" s="75"/>
      <c r="RBQ12" s="75"/>
      <c r="RCE12" s="75"/>
      <c r="RCS12" s="75"/>
      <c r="RDG12" s="75"/>
      <c r="RDU12" s="75"/>
      <c r="REI12" s="75"/>
      <c r="REW12" s="75"/>
      <c r="RFK12" s="75"/>
      <c r="RFY12" s="75"/>
      <c r="RGM12" s="75"/>
      <c r="RHA12" s="75"/>
      <c r="RHO12" s="75"/>
      <c r="RIC12" s="75"/>
      <c r="RIQ12" s="75"/>
      <c r="RJE12" s="75"/>
      <c r="RJS12" s="75"/>
      <c r="RKG12" s="75"/>
      <c r="RKU12" s="75"/>
      <c r="RLI12" s="75"/>
      <c r="RLW12" s="75"/>
      <c r="RMK12" s="75"/>
      <c r="RMY12" s="75"/>
      <c r="RNM12" s="75"/>
      <c r="ROA12" s="75"/>
      <c r="ROO12" s="75"/>
      <c r="RPC12" s="75"/>
      <c r="RPQ12" s="75"/>
      <c r="RQE12" s="75"/>
      <c r="RQS12" s="75"/>
      <c r="RRG12" s="75"/>
      <c r="RRU12" s="75"/>
      <c r="RSI12" s="75"/>
      <c r="RSW12" s="75"/>
      <c r="RTK12" s="75"/>
      <c r="RTY12" s="75"/>
      <c r="RUM12" s="75"/>
      <c r="RVA12" s="75"/>
      <c r="RVO12" s="75"/>
      <c r="RWC12" s="75"/>
      <c r="RWQ12" s="75"/>
      <c r="RXE12" s="75"/>
      <c r="RXS12" s="75"/>
      <c r="RYG12" s="75"/>
      <c r="RYU12" s="75"/>
      <c r="RZI12" s="75"/>
      <c r="RZW12" s="75"/>
      <c r="SAK12" s="75"/>
      <c r="SAY12" s="75"/>
      <c r="SBM12" s="75"/>
      <c r="SCA12" s="75"/>
      <c r="SCO12" s="75"/>
      <c r="SDC12" s="75"/>
      <c r="SDQ12" s="75"/>
      <c r="SEE12" s="75"/>
      <c r="SES12" s="75"/>
      <c r="SFG12" s="75"/>
      <c r="SFU12" s="75"/>
      <c r="SGI12" s="75"/>
      <c r="SGW12" s="75"/>
      <c r="SHK12" s="75"/>
      <c r="SHY12" s="75"/>
      <c r="SIM12" s="75"/>
      <c r="SJA12" s="75"/>
      <c r="SJO12" s="75"/>
      <c r="SKC12" s="75"/>
      <c r="SKQ12" s="75"/>
      <c r="SLE12" s="75"/>
      <c r="SLS12" s="75"/>
      <c r="SMG12" s="75"/>
      <c r="SMU12" s="75"/>
      <c r="SNI12" s="75"/>
      <c r="SNW12" s="75"/>
      <c r="SOK12" s="75"/>
      <c r="SOY12" s="75"/>
      <c r="SPM12" s="75"/>
      <c r="SQA12" s="75"/>
      <c r="SQO12" s="75"/>
      <c r="SRC12" s="75"/>
      <c r="SRQ12" s="75"/>
      <c r="SSE12" s="75"/>
      <c r="SSS12" s="75"/>
      <c r="STG12" s="75"/>
      <c r="STU12" s="75"/>
      <c r="SUI12" s="75"/>
      <c r="SUW12" s="75"/>
      <c r="SVK12" s="75"/>
      <c r="SVY12" s="75"/>
      <c r="SWM12" s="75"/>
      <c r="SXA12" s="75"/>
      <c r="SXO12" s="75"/>
      <c r="SYC12" s="75"/>
      <c r="SYQ12" s="75"/>
      <c r="SZE12" s="75"/>
      <c r="SZS12" s="75"/>
      <c r="TAG12" s="75"/>
      <c r="TAU12" s="75"/>
      <c r="TBI12" s="75"/>
      <c r="TBW12" s="75"/>
      <c r="TCK12" s="75"/>
      <c r="TCY12" s="75"/>
      <c r="TDM12" s="75"/>
      <c r="TEA12" s="75"/>
      <c r="TEO12" s="75"/>
      <c r="TFC12" s="75"/>
      <c r="TFQ12" s="75"/>
      <c r="TGE12" s="75"/>
      <c r="TGS12" s="75"/>
      <c r="THG12" s="75"/>
      <c r="THU12" s="75"/>
      <c r="TII12" s="75"/>
      <c r="TIW12" s="75"/>
      <c r="TJK12" s="75"/>
      <c r="TJY12" s="75"/>
      <c r="TKM12" s="75"/>
      <c r="TLA12" s="75"/>
      <c r="TLO12" s="75"/>
      <c r="TMC12" s="75"/>
      <c r="TMQ12" s="75"/>
      <c r="TNE12" s="75"/>
      <c r="TNS12" s="75"/>
      <c r="TOG12" s="75"/>
      <c r="TOU12" s="75"/>
      <c r="TPI12" s="75"/>
      <c r="TPW12" s="75"/>
      <c r="TQK12" s="75"/>
      <c r="TQY12" s="75"/>
      <c r="TRM12" s="75"/>
      <c r="TSA12" s="75"/>
      <c r="TSO12" s="75"/>
      <c r="TTC12" s="75"/>
      <c r="TTQ12" s="75"/>
      <c r="TUE12" s="75"/>
      <c r="TUS12" s="75"/>
      <c r="TVG12" s="75"/>
      <c r="TVU12" s="75"/>
      <c r="TWI12" s="75"/>
      <c r="TWW12" s="75"/>
      <c r="TXK12" s="75"/>
      <c r="TXY12" s="75"/>
      <c r="TYM12" s="75"/>
      <c r="TZA12" s="75"/>
      <c r="TZO12" s="75"/>
      <c r="UAC12" s="75"/>
      <c r="UAQ12" s="75"/>
      <c r="UBE12" s="75"/>
      <c r="UBS12" s="75"/>
      <c r="UCG12" s="75"/>
      <c r="UCU12" s="75"/>
      <c r="UDI12" s="75"/>
      <c r="UDW12" s="75"/>
      <c r="UEK12" s="75"/>
      <c r="UEY12" s="75"/>
      <c r="UFM12" s="75"/>
      <c r="UGA12" s="75"/>
      <c r="UGO12" s="75"/>
      <c r="UHC12" s="75"/>
      <c r="UHQ12" s="75"/>
      <c r="UIE12" s="75"/>
      <c r="UIS12" s="75"/>
      <c r="UJG12" s="75"/>
      <c r="UJU12" s="75"/>
      <c r="UKI12" s="75"/>
      <c r="UKW12" s="75"/>
      <c r="ULK12" s="75"/>
      <c r="ULY12" s="75"/>
      <c r="UMM12" s="75"/>
      <c r="UNA12" s="75"/>
      <c r="UNO12" s="75"/>
      <c r="UOC12" s="75"/>
      <c r="UOQ12" s="75"/>
      <c r="UPE12" s="75"/>
      <c r="UPS12" s="75"/>
      <c r="UQG12" s="75"/>
      <c r="UQU12" s="75"/>
      <c r="URI12" s="75"/>
      <c r="URW12" s="75"/>
      <c r="USK12" s="75"/>
      <c r="USY12" s="75"/>
      <c r="UTM12" s="75"/>
      <c r="UUA12" s="75"/>
      <c r="UUO12" s="75"/>
      <c r="UVC12" s="75"/>
      <c r="UVQ12" s="75"/>
      <c r="UWE12" s="75"/>
      <c r="UWS12" s="75"/>
      <c r="UXG12" s="75"/>
      <c r="UXU12" s="75"/>
      <c r="UYI12" s="75"/>
      <c r="UYW12" s="75"/>
      <c r="UZK12" s="75"/>
      <c r="UZY12" s="75"/>
      <c r="VAM12" s="75"/>
      <c r="VBA12" s="75"/>
      <c r="VBO12" s="75"/>
      <c r="VCC12" s="75"/>
      <c r="VCQ12" s="75"/>
      <c r="VDE12" s="75"/>
      <c r="VDS12" s="75"/>
      <c r="VEG12" s="75"/>
      <c r="VEU12" s="75"/>
      <c r="VFI12" s="75"/>
      <c r="VFW12" s="75"/>
      <c r="VGK12" s="75"/>
      <c r="VGY12" s="75"/>
      <c r="VHM12" s="75"/>
      <c r="VIA12" s="75"/>
      <c r="VIO12" s="75"/>
      <c r="VJC12" s="75"/>
      <c r="VJQ12" s="75"/>
      <c r="VKE12" s="75"/>
      <c r="VKS12" s="75"/>
      <c r="VLG12" s="75"/>
      <c r="VLU12" s="75"/>
      <c r="VMI12" s="75"/>
      <c r="VMW12" s="75"/>
      <c r="VNK12" s="75"/>
      <c r="VNY12" s="75"/>
      <c r="VOM12" s="75"/>
      <c r="VPA12" s="75"/>
      <c r="VPO12" s="75"/>
      <c r="VQC12" s="75"/>
      <c r="VQQ12" s="75"/>
      <c r="VRE12" s="75"/>
      <c r="VRS12" s="75"/>
      <c r="VSG12" s="75"/>
      <c r="VSU12" s="75"/>
      <c r="VTI12" s="75"/>
      <c r="VTW12" s="75"/>
      <c r="VUK12" s="75"/>
      <c r="VUY12" s="75"/>
      <c r="VVM12" s="75"/>
      <c r="VWA12" s="75"/>
      <c r="VWO12" s="75"/>
      <c r="VXC12" s="75"/>
      <c r="VXQ12" s="75"/>
      <c r="VYE12" s="75"/>
      <c r="VYS12" s="75"/>
      <c r="VZG12" s="75"/>
      <c r="VZU12" s="75"/>
      <c r="WAI12" s="75"/>
      <c r="WAW12" s="75"/>
      <c r="WBK12" s="75"/>
      <c r="WBY12" s="75"/>
      <c r="WCM12" s="75"/>
      <c r="WDA12" s="75"/>
      <c r="WDO12" s="75"/>
      <c r="WEC12" s="75"/>
      <c r="WEQ12" s="75"/>
      <c r="WFE12" s="75"/>
      <c r="WFS12" s="75"/>
      <c r="WGG12" s="75"/>
      <c r="WGU12" s="75"/>
      <c r="WHI12" s="75"/>
      <c r="WHW12" s="75"/>
      <c r="WIK12" s="75"/>
      <c r="WIY12" s="75"/>
      <c r="WJM12" s="75"/>
      <c r="WKA12" s="75"/>
      <c r="WKO12" s="75"/>
      <c r="WLC12" s="75"/>
      <c r="WLQ12" s="75"/>
      <c r="WME12" s="75"/>
      <c r="WMS12" s="75"/>
      <c r="WNG12" s="75"/>
      <c r="WNU12" s="75"/>
      <c r="WOI12" s="75"/>
      <c r="WOW12" s="75"/>
      <c r="WPK12" s="75"/>
      <c r="WPY12" s="75"/>
      <c r="WQM12" s="75"/>
      <c r="WRA12" s="75"/>
      <c r="WRO12" s="75"/>
      <c r="WSC12" s="75"/>
      <c r="WSQ12" s="75"/>
      <c r="WTE12" s="75"/>
      <c r="WTS12" s="75"/>
      <c r="WUG12" s="75"/>
      <c r="WUU12" s="75"/>
      <c r="WVI12" s="75"/>
      <c r="WVW12" s="75"/>
      <c r="WWK12" s="75"/>
      <c r="WWY12" s="75"/>
      <c r="WXM12" s="75"/>
      <c r="WYA12" s="75"/>
      <c r="WYO12" s="75"/>
      <c r="WZC12" s="75"/>
      <c r="WZQ12" s="75"/>
      <c r="XAE12" s="75"/>
      <c r="XAS12" s="75"/>
      <c r="XBG12" s="75"/>
      <c r="XBU12" s="75"/>
      <c r="XCI12" s="75"/>
      <c r="XCW12" s="75"/>
      <c r="XDK12" s="75"/>
      <c r="XDY12" s="75"/>
      <c r="XEM12" s="75"/>
      <c r="XFA12" s="75"/>
    </row>
    <row r="13" spans="1:1023 1037:2045 2059:3067 3081:4089 4103:5111 5125:6133 6147:7155 7169:8191 8205:9213 9227:10235 10249:11257 11271:12279 12293:13301 13315:14323 14337:15359 15373:16381" s="74" customFormat="1" x14ac:dyDescent="0.2">
      <c r="A13" s="178" t="s">
        <v>57</v>
      </c>
      <c r="B13" s="44" t="e">
        <f>B9-B10</f>
        <v>#REF!</v>
      </c>
      <c r="C13" s="44" t="e">
        <f t="shared" ref="C13:BE13" si="6">C9-C10</f>
        <v>#REF!</v>
      </c>
      <c r="D13" s="44" t="e">
        <f t="shared" si="6"/>
        <v>#REF!</v>
      </c>
      <c r="E13" s="44" t="e">
        <f t="shared" si="6"/>
        <v>#REF!</v>
      </c>
      <c r="F13" s="44" t="e">
        <f t="shared" si="6"/>
        <v>#REF!</v>
      </c>
      <c r="G13" s="44" t="e">
        <f t="shared" si="6"/>
        <v>#REF!</v>
      </c>
      <c r="H13" s="44" t="e">
        <f t="shared" si="6"/>
        <v>#REF!</v>
      </c>
      <c r="I13" s="44" t="e">
        <f t="shared" si="6"/>
        <v>#REF!</v>
      </c>
      <c r="J13" s="44" t="e">
        <f t="shared" si="6"/>
        <v>#REF!</v>
      </c>
      <c r="K13" s="44" t="e">
        <f t="shared" si="6"/>
        <v>#REF!</v>
      </c>
      <c r="L13" s="44" t="e">
        <f t="shared" si="6"/>
        <v>#REF!</v>
      </c>
      <c r="M13" s="44" t="e">
        <f t="shared" si="6"/>
        <v>#REF!</v>
      </c>
      <c r="N13" s="44" t="e">
        <f t="shared" si="6"/>
        <v>#REF!</v>
      </c>
      <c r="O13" s="44" t="e">
        <f t="shared" si="6"/>
        <v>#REF!</v>
      </c>
      <c r="P13" s="44" t="e">
        <f t="shared" si="6"/>
        <v>#REF!</v>
      </c>
      <c r="Q13" s="44" t="e">
        <f t="shared" si="6"/>
        <v>#REF!</v>
      </c>
      <c r="R13" s="44" t="e">
        <f t="shared" si="6"/>
        <v>#REF!</v>
      </c>
      <c r="S13" s="44" t="e">
        <f t="shared" si="6"/>
        <v>#REF!</v>
      </c>
      <c r="T13" s="44" t="e">
        <f t="shared" si="6"/>
        <v>#REF!</v>
      </c>
      <c r="U13" s="44" t="e">
        <f t="shared" si="6"/>
        <v>#REF!</v>
      </c>
      <c r="V13" s="44" t="e">
        <f t="shared" si="6"/>
        <v>#REF!</v>
      </c>
      <c r="W13" s="44" t="e">
        <f t="shared" si="6"/>
        <v>#REF!</v>
      </c>
      <c r="X13" s="44" t="e">
        <f t="shared" si="6"/>
        <v>#REF!</v>
      </c>
      <c r="Y13" s="44" t="e">
        <f t="shared" si="6"/>
        <v>#REF!</v>
      </c>
      <c r="Z13" s="44">
        <f t="shared" si="6"/>
        <v>957.95531920086114</v>
      </c>
      <c r="AA13" s="44">
        <f t="shared" si="6"/>
        <v>1101.9366988787024</v>
      </c>
      <c r="AB13" s="44">
        <f t="shared" si="6"/>
        <v>1453.7964612056912</v>
      </c>
      <c r="AC13" s="44">
        <f t="shared" si="6"/>
        <v>558.44563406162433</v>
      </c>
      <c r="AD13" s="44">
        <f t="shared" si="6"/>
        <v>269.32154164752956</v>
      </c>
      <c r="AE13" s="44">
        <f t="shared" si="6"/>
        <v>283.03194882349908</v>
      </c>
      <c r="AF13" s="170">
        <f t="shared" si="6"/>
        <v>457.03810097820315</v>
      </c>
      <c r="AG13" s="170">
        <f t="shared" si="6"/>
        <v>385.5845531082532</v>
      </c>
      <c r="AH13" s="170">
        <f t="shared" si="6"/>
        <v>444.85397848694993</v>
      </c>
      <c r="AI13" s="170">
        <f t="shared" si="6"/>
        <v>522.94072383363255</v>
      </c>
      <c r="AJ13" s="170">
        <f t="shared" si="6"/>
        <v>351.21959144652828</v>
      </c>
      <c r="AK13" s="170">
        <f t="shared" si="6"/>
        <v>488.31647265620722</v>
      </c>
      <c r="AL13" s="170">
        <f t="shared" si="6"/>
        <v>490.16899655608631</v>
      </c>
      <c r="AM13" s="170">
        <f t="shared" si="6"/>
        <v>98.050597681375621</v>
      </c>
      <c r="AN13" s="170">
        <f t="shared" si="6"/>
        <v>275.50377594777638</v>
      </c>
      <c r="AO13" s="170">
        <f t="shared" si="6"/>
        <v>368.16647864206152</v>
      </c>
      <c r="AP13" s="170">
        <f t="shared" si="6"/>
        <v>248.64686491478642</v>
      </c>
      <c r="AQ13" s="170">
        <f t="shared" si="6"/>
        <v>438.71134115288623</v>
      </c>
      <c r="AR13" s="170">
        <f t="shared" si="6"/>
        <v>288.51541148243723</v>
      </c>
      <c r="AS13" s="170">
        <f t="shared" si="6"/>
        <v>178.90877442799228</v>
      </c>
      <c r="AT13" s="170">
        <f t="shared" si="6"/>
        <v>154.58977412403237</v>
      </c>
      <c r="AU13" s="170">
        <f t="shared" si="6"/>
        <v>541.87443322042509</v>
      </c>
      <c r="AV13" s="170">
        <f t="shared" si="6"/>
        <v>185.51994688155537</v>
      </c>
      <c r="AW13" s="170">
        <f t="shared" si="6"/>
        <v>374.88166802728847</v>
      </c>
      <c r="AX13" s="170">
        <f t="shared" si="6"/>
        <v>212.1549193362589</v>
      </c>
      <c r="AY13" s="170">
        <f t="shared" si="6"/>
        <v>278.80414831791313</v>
      </c>
      <c r="AZ13" s="170">
        <f t="shared" si="6"/>
        <v>288.64702315668819</v>
      </c>
      <c r="BA13" s="170">
        <f t="shared" si="6"/>
        <v>413.00154114393899</v>
      </c>
      <c r="BB13" s="170">
        <f t="shared" si="6"/>
        <v>273.4978599964179</v>
      </c>
      <c r="BC13" s="170">
        <f t="shared" si="6"/>
        <v>293.22109839024415</v>
      </c>
      <c r="BD13" s="170">
        <f t="shared" si="6"/>
        <v>345.94515991639673</v>
      </c>
      <c r="BE13" s="170">
        <f t="shared" si="6"/>
        <v>322.50391536795723</v>
      </c>
      <c r="BS13" s="75"/>
      <c r="CG13" s="75"/>
      <c r="CU13" s="75"/>
      <c r="DI13" s="75"/>
      <c r="DW13" s="75"/>
      <c r="EK13" s="75"/>
      <c r="EY13" s="75"/>
      <c r="FM13" s="75"/>
      <c r="GA13" s="75"/>
      <c r="GO13" s="75"/>
      <c r="HC13" s="75"/>
      <c r="HQ13" s="75"/>
      <c r="IE13" s="75"/>
      <c r="IS13" s="75"/>
      <c r="JG13" s="75"/>
      <c r="JU13" s="75"/>
      <c r="KI13" s="75"/>
      <c r="KW13" s="75"/>
      <c r="LK13" s="75"/>
      <c r="LY13" s="75"/>
      <c r="MM13" s="75"/>
      <c r="NA13" s="75"/>
      <c r="NO13" s="75"/>
      <c r="OC13" s="75"/>
      <c r="OQ13" s="75"/>
      <c r="PE13" s="75"/>
      <c r="PS13" s="75"/>
      <c r="QG13" s="75"/>
      <c r="QU13" s="75"/>
      <c r="RI13" s="75"/>
      <c r="RW13" s="75"/>
      <c r="SK13" s="75"/>
      <c r="SY13" s="75"/>
      <c r="TM13" s="75"/>
      <c r="UA13" s="75"/>
      <c r="UO13" s="75"/>
      <c r="VC13" s="75"/>
      <c r="VQ13" s="75"/>
      <c r="WE13" s="75"/>
      <c r="WS13" s="75"/>
      <c r="XG13" s="75"/>
      <c r="XU13" s="75"/>
      <c r="YI13" s="75"/>
      <c r="YW13" s="75"/>
      <c r="ZK13" s="75"/>
      <c r="ZY13" s="75"/>
      <c r="AAM13" s="75"/>
      <c r="ABA13" s="75"/>
      <c r="ABO13" s="75"/>
      <c r="ACC13" s="75"/>
      <c r="ACQ13" s="75"/>
      <c r="ADE13" s="75"/>
      <c r="ADS13" s="75"/>
      <c r="AEG13" s="75"/>
      <c r="AEU13" s="75"/>
      <c r="AFI13" s="75"/>
      <c r="AFW13" s="75"/>
      <c r="AGK13" s="75"/>
      <c r="AGY13" s="75"/>
      <c r="AHM13" s="75"/>
      <c r="AIA13" s="75"/>
      <c r="AIO13" s="75"/>
      <c r="AJC13" s="75"/>
      <c r="AJQ13" s="75"/>
      <c r="AKE13" s="75"/>
      <c r="AKS13" s="75"/>
      <c r="ALG13" s="75"/>
      <c r="ALU13" s="75"/>
      <c r="AMI13" s="75"/>
      <c r="AMW13" s="75"/>
      <c r="ANK13" s="75"/>
      <c r="ANY13" s="75"/>
      <c r="AOM13" s="75"/>
      <c r="APA13" s="75"/>
      <c r="APO13" s="75"/>
      <c r="AQC13" s="75"/>
      <c r="AQQ13" s="75"/>
      <c r="ARE13" s="75"/>
      <c r="ARS13" s="75"/>
      <c r="ASG13" s="75"/>
      <c r="ASU13" s="75"/>
      <c r="ATI13" s="75"/>
      <c r="ATW13" s="75"/>
      <c r="AUK13" s="75"/>
      <c r="AUY13" s="75"/>
      <c r="AVM13" s="75"/>
      <c r="AWA13" s="75"/>
      <c r="AWO13" s="75"/>
      <c r="AXC13" s="75"/>
      <c r="AXQ13" s="75"/>
      <c r="AYE13" s="75"/>
      <c r="AYS13" s="75"/>
      <c r="AZG13" s="75"/>
      <c r="AZU13" s="75"/>
      <c r="BAI13" s="75"/>
      <c r="BAW13" s="75"/>
      <c r="BBK13" s="75"/>
      <c r="BBY13" s="75"/>
      <c r="BCM13" s="75"/>
      <c r="BDA13" s="75"/>
      <c r="BDO13" s="75"/>
      <c r="BEC13" s="75"/>
      <c r="BEQ13" s="75"/>
      <c r="BFE13" s="75"/>
      <c r="BFS13" s="75"/>
      <c r="BGG13" s="75"/>
      <c r="BGU13" s="75"/>
      <c r="BHI13" s="75"/>
      <c r="BHW13" s="75"/>
      <c r="BIK13" s="75"/>
      <c r="BIY13" s="75"/>
      <c r="BJM13" s="75"/>
      <c r="BKA13" s="75"/>
      <c r="BKO13" s="75"/>
      <c r="BLC13" s="75"/>
      <c r="BLQ13" s="75"/>
      <c r="BME13" s="75"/>
      <c r="BMS13" s="75"/>
      <c r="BNG13" s="75"/>
      <c r="BNU13" s="75"/>
      <c r="BOI13" s="75"/>
      <c r="BOW13" s="75"/>
      <c r="BPK13" s="75"/>
      <c r="BPY13" s="75"/>
      <c r="BQM13" s="75"/>
      <c r="BRA13" s="75"/>
      <c r="BRO13" s="75"/>
      <c r="BSC13" s="75"/>
      <c r="BSQ13" s="75"/>
      <c r="BTE13" s="75"/>
      <c r="BTS13" s="75"/>
      <c r="BUG13" s="75"/>
      <c r="BUU13" s="75"/>
      <c r="BVI13" s="75"/>
      <c r="BVW13" s="75"/>
      <c r="BWK13" s="75"/>
      <c r="BWY13" s="75"/>
      <c r="BXM13" s="75"/>
      <c r="BYA13" s="75"/>
      <c r="BYO13" s="75"/>
      <c r="BZC13" s="75"/>
      <c r="BZQ13" s="75"/>
      <c r="CAE13" s="75"/>
      <c r="CAS13" s="75"/>
      <c r="CBG13" s="75"/>
      <c r="CBU13" s="75"/>
      <c r="CCI13" s="75"/>
      <c r="CCW13" s="75"/>
      <c r="CDK13" s="75"/>
      <c r="CDY13" s="75"/>
      <c r="CEM13" s="75"/>
      <c r="CFA13" s="75"/>
      <c r="CFO13" s="75"/>
      <c r="CGC13" s="75"/>
      <c r="CGQ13" s="75"/>
      <c r="CHE13" s="75"/>
      <c r="CHS13" s="75"/>
      <c r="CIG13" s="75"/>
      <c r="CIU13" s="75"/>
      <c r="CJI13" s="75"/>
      <c r="CJW13" s="75"/>
      <c r="CKK13" s="75"/>
      <c r="CKY13" s="75"/>
      <c r="CLM13" s="75"/>
      <c r="CMA13" s="75"/>
      <c r="CMO13" s="75"/>
      <c r="CNC13" s="75"/>
      <c r="CNQ13" s="75"/>
      <c r="COE13" s="75"/>
      <c r="COS13" s="75"/>
      <c r="CPG13" s="75"/>
      <c r="CPU13" s="75"/>
      <c r="CQI13" s="75"/>
      <c r="CQW13" s="75"/>
      <c r="CRK13" s="75"/>
      <c r="CRY13" s="75"/>
      <c r="CSM13" s="75"/>
      <c r="CTA13" s="75"/>
      <c r="CTO13" s="75"/>
      <c r="CUC13" s="75"/>
      <c r="CUQ13" s="75"/>
      <c r="CVE13" s="75"/>
      <c r="CVS13" s="75"/>
      <c r="CWG13" s="75"/>
      <c r="CWU13" s="75"/>
      <c r="CXI13" s="75"/>
      <c r="CXW13" s="75"/>
      <c r="CYK13" s="75"/>
      <c r="CYY13" s="75"/>
      <c r="CZM13" s="75"/>
      <c r="DAA13" s="75"/>
      <c r="DAO13" s="75"/>
      <c r="DBC13" s="75"/>
      <c r="DBQ13" s="75"/>
      <c r="DCE13" s="75"/>
      <c r="DCS13" s="75"/>
      <c r="DDG13" s="75"/>
      <c r="DDU13" s="75"/>
      <c r="DEI13" s="75"/>
      <c r="DEW13" s="75"/>
      <c r="DFK13" s="75"/>
      <c r="DFY13" s="75"/>
      <c r="DGM13" s="75"/>
      <c r="DHA13" s="75"/>
      <c r="DHO13" s="75"/>
      <c r="DIC13" s="75"/>
      <c r="DIQ13" s="75"/>
      <c r="DJE13" s="75"/>
      <c r="DJS13" s="75"/>
      <c r="DKG13" s="75"/>
      <c r="DKU13" s="75"/>
      <c r="DLI13" s="75"/>
      <c r="DLW13" s="75"/>
      <c r="DMK13" s="75"/>
      <c r="DMY13" s="75"/>
      <c r="DNM13" s="75"/>
      <c r="DOA13" s="75"/>
      <c r="DOO13" s="75"/>
      <c r="DPC13" s="75"/>
      <c r="DPQ13" s="75"/>
      <c r="DQE13" s="75"/>
      <c r="DQS13" s="75"/>
      <c r="DRG13" s="75"/>
      <c r="DRU13" s="75"/>
      <c r="DSI13" s="75"/>
      <c r="DSW13" s="75"/>
      <c r="DTK13" s="75"/>
      <c r="DTY13" s="75"/>
      <c r="DUM13" s="75"/>
      <c r="DVA13" s="75"/>
      <c r="DVO13" s="75"/>
      <c r="DWC13" s="75"/>
      <c r="DWQ13" s="75"/>
      <c r="DXE13" s="75"/>
      <c r="DXS13" s="75"/>
      <c r="DYG13" s="75"/>
      <c r="DYU13" s="75"/>
      <c r="DZI13" s="75"/>
      <c r="DZW13" s="75"/>
      <c r="EAK13" s="75"/>
      <c r="EAY13" s="75"/>
      <c r="EBM13" s="75"/>
      <c r="ECA13" s="75"/>
      <c r="ECO13" s="75"/>
      <c r="EDC13" s="75"/>
      <c r="EDQ13" s="75"/>
      <c r="EEE13" s="75"/>
      <c r="EES13" s="75"/>
      <c r="EFG13" s="75"/>
      <c r="EFU13" s="75"/>
      <c r="EGI13" s="75"/>
      <c r="EGW13" s="75"/>
      <c r="EHK13" s="75"/>
      <c r="EHY13" s="75"/>
      <c r="EIM13" s="75"/>
      <c r="EJA13" s="75"/>
      <c r="EJO13" s="75"/>
      <c r="EKC13" s="75"/>
      <c r="EKQ13" s="75"/>
      <c r="ELE13" s="75"/>
      <c r="ELS13" s="75"/>
      <c r="EMG13" s="75"/>
      <c r="EMU13" s="75"/>
      <c r="ENI13" s="75"/>
      <c r="ENW13" s="75"/>
      <c r="EOK13" s="75"/>
      <c r="EOY13" s="75"/>
      <c r="EPM13" s="75"/>
      <c r="EQA13" s="75"/>
      <c r="EQO13" s="75"/>
      <c r="ERC13" s="75"/>
      <c r="ERQ13" s="75"/>
      <c r="ESE13" s="75"/>
      <c r="ESS13" s="75"/>
      <c r="ETG13" s="75"/>
      <c r="ETU13" s="75"/>
      <c r="EUI13" s="75"/>
      <c r="EUW13" s="75"/>
      <c r="EVK13" s="75"/>
      <c r="EVY13" s="75"/>
      <c r="EWM13" s="75"/>
      <c r="EXA13" s="75"/>
      <c r="EXO13" s="75"/>
      <c r="EYC13" s="75"/>
      <c r="EYQ13" s="75"/>
      <c r="EZE13" s="75"/>
      <c r="EZS13" s="75"/>
      <c r="FAG13" s="75"/>
      <c r="FAU13" s="75"/>
      <c r="FBI13" s="75"/>
      <c r="FBW13" s="75"/>
      <c r="FCK13" s="75"/>
      <c r="FCY13" s="75"/>
      <c r="FDM13" s="75"/>
      <c r="FEA13" s="75"/>
      <c r="FEO13" s="75"/>
      <c r="FFC13" s="75"/>
      <c r="FFQ13" s="75"/>
      <c r="FGE13" s="75"/>
      <c r="FGS13" s="75"/>
      <c r="FHG13" s="75"/>
      <c r="FHU13" s="75"/>
      <c r="FII13" s="75"/>
      <c r="FIW13" s="75"/>
      <c r="FJK13" s="75"/>
      <c r="FJY13" s="75"/>
      <c r="FKM13" s="75"/>
      <c r="FLA13" s="75"/>
      <c r="FLO13" s="75"/>
      <c r="FMC13" s="75"/>
      <c r="FMQ13" s="75"/>
      <c r="FNE13" s="75"/>
      <c r="FNS13" s="75"/>
      <c r="FOG13" s="75"/>
      <c r="FOU13" s="75"/>
      <c r="FPI13" s="75"/>
      <c r="FPW13" s="75"/>
      <c r="FQK13" s="75"/>
      <c r="FQY13" s="75"/>
      <c r="FRM13" s="75"/>
      <c r="FSA13" s="75"/>
      <c r="FSO13" s="75"/>
      <c r="FTC13" s="75"/>
      <c r="FTQ13" s="75"/>
      <c r="FUE13" s="75"/>
      <c r="FUS13" s="75"/>
      <c r="FVG13" s="75"/>
      <c r="FVU13" s="75"/>
      <c r="FWI13" s="75"/>
      <c r="FWW13" s="75"/>
      <c r="FXK13" s="75"/>
      <c r="FXY13" s="75"/>
      <c r="FYM13" s="75"/>
      <c r="FZA13" s="75"/>
      <c r="FZO13" s="75"/>
      <c r="GAC13" s="75"/>
      <c r="GAQ13" s="75"/>
      <c r="GBE13" s="75"/>
      <c r="GBS13" s="75"/>
      <c r="GCG13" s="75"/>
      <c r="GCU13" s="75"/>
      <c r="GDI13" s="75"/>
      <c r="GDW13" s="75"/>
      <c r="GEK13" s="75"/>
      <c r="GEY13" s="75"/>
      <c r="GFM13" s="75"/>
      <c r="GGA13" s="75"/>
      <c r="GGO13" s="75"/>
      <c r="GHC13" s="75"/>
      <c r="GHQ13" s="75"/>
      <c r="GIE13" s="75"/>
      <c r="GIS13" s="75"/>
      <c r="GJG13" s="75"/>
      <c r="GJU13" s="75"/>
      <c r="GKI13" s="75"/>
      <c r="GKW13" s="75"/>
      <c r="GLK13" s="75"/>
      <c r="GLY13" s="75"/>
      <c r="GMM13" s="75"/>
      <c r="GNA13" s="75"/>
      <c r="GNO13" s="75"/>
      <c r="GOC13" s="75"/>
      <c r="GOQ13" s="75"/>
      <c r="GPE13" s="75"/>
      <c r="GPS13" s="75"/>
      <c r="GQG13" s="75"/>
      <c r="GQU13" s="75"/>
      <c r="GRI13" s="75"/>
      <c r="GRW13" s="75"/>
      <c r="GSK13" s="75"/>
      <c r="GSY13" s="75"/>
      <c r="GTM13" s="75"/>
      <c r="GUA13" s="75"/>
      <c r="GUO13" s="75"/>
      <c r="GVC13" s="75"/>
      <c r="GVQ13" s="75"/>
      <c r="GWE13" s="75"/>
      <c r="GWS13" s="75"/>
      <c r="GXG13" s="75"/>
      <c r="GXU13" s="75"/>
      <c r="GYI13" s="75"/>
      <c r="GYW13" s="75"/>
      <c r="GZK13" s="75"/>
      <c r="GZY13" s="75"/>
      <c r="HAM13" s="75"/>
      <c r="HBA13" s="75"/>
      <c r="HBO13" s="75"/>
      <c r="HCC13" s="75"/>
      <c r="HCQ13" s="75"/>
      <c r="HDE13" s="75"/>
      <c r="HDS13" s="75"/>
      <c r="HEG13" s="75"/>
      <c r="HEU13" s="75"/>
      <c r="HFI13" s="75"/>
      <c r="HFW13" s="75"/>
      <c r="HGK13" s="75"/>
      <c r="HGY13" s="75"/>
      <c r="HHM13" s="75"/>
      <c r="HIA13" s="75"/>
      <c r="HIO13" s="75"/>
      <c r="HJC13" s="75"/>
      <c r="HJQ13" s="75"/>
      <c r="HKE13" s="75"/>
      <c r="HKS13" s="75"/>
      <c r="HLG13" s="75"/>
      <c r="HLU13" s="75"/>
      <c r="HMI13" s="75"/>
      <c r="HMW13" s="75"/>
      <c r="HNK13" s="75"/>
      <c r="HNY13" s="75"/>
      <c r="HOM13" s="75"/>
      <c r="HPA13" s="75"/>
      <c r="HPO13" s="75"/>
      <c r="HQC13" s="75"/>
      <c r="HQQ13" s="75"/>
      <c r="HRE13" s="75"/>
      <c r="HRS13" s="75"/>
      <c r="HSG13" s="75"/>
      <c r="HSU13" s="75"/>
      <c r="HTI13" s="75"/>
      <c r="HTW13" s="75"/>
      <c r="HUK13" s="75"/>
      <c r="HUY13" s="75"/>
      <c r="HVM13" s="75"/>
      <c r="HWA13" s="75"/>
      <c r="HWO13" s="75"/>
      <c r="HXC13" s="75"/>
      <c r="HXQ13" s="75"/>
      <c r="HYE13" s="75"/>
      <c r="HYS13" s="75"/>
      <c r="HZG13" s="75"/>
      <c r="HZU13" s="75"/>
      <c r="IAI13" s="75"/>
      <c r="IAW13" s="75"/>
      <c r="IBK13" s="75"/>
      <c r="IBY13" s="75"/>
      <c r="ICM13" s="75"/>
      <c r="IDA13" s="75"/>
      <c r="IDO13" s="75"/>
      <c r="IEC13" s="75"/>
      <c r="IEQ13" s="75"/>
      <c r="IFE13" s="75"/>
      <c r="IFS13" s="75"/>
      <c r="IGG13" s="75"/>
      <c r="IGU13" s="75"/>
      <c r="IHI13" s="75"/>
      <c r="IHW13" s="75"/>
      <c r="IIK13" s="75"/>
      <c r="IIY13" s="75"/>
      <c r="IJM13" s="75"/>
      <c r="IKA13" s="75"/>
      <c r="IKO13" s="75"/>
      <c r="ILC13" s="75"/>
      <c r="ILQ13" s="75"/>
      <c r="IME13" s="75"/>
      <c r="IMS13" s="75"/>
      <c r="ING13" s="75"/>
      <c r="INU13" s="75"/>
      <c r="IOI13" s="75"/>
      <c r="IOW13" s="75"/>
      <c r="IPK13" s="75"/>
      <c r="IPY13" s="75"/>
      <c r="IQM13" s="75"/>
      <c r="IRA13" s="75"/>
      <c r="IRO13" s="75"/>
      <c r="ISC13" s="75"/>
      <c r="ISQ13" s="75"/>
      <c r="ITE13" s="75"/>
      <c r="ITS13" s="75"/>
      <c r="IUG13" s="75"/>
      <c r="IUU13" s="75"/>
      <c r="IVI13" s="75"/>
      <c r="IVW13" s="75"/>
      <c r="IWK13" s="75"/>
      <c r="IWY13" s="75"/>
      <c r="IXM13" s="75"/>
      <c r="IYA13" s="75"/>
      <c r="IYO13" s="75"/>
      <c r="IZC13" s="75"/>
      <c r="IZQ13" s="75"/>
      <c r="JAE13" s="75"/>
      <c r="JAS13" s="75"/>
      <c r="JBG13" s="75"/>
      <c r="JBU13" s="75"/>
      <c r="JCI13" s="75"/>
      <c r="JCW13" s="75"/>
      <c r="JDK13" s="75"/>
      <c r="JDY13" s="75"/>
      <c r="JEM13" s="75"/>
      <c r="JFA13" s="75"/>
      <c r="JFO13" s="75"/>
      <c r="JGC13" s="75"/>
      <c r="JGQ13" s="75"/>
      <c r="JHE13" s="75"/>
      <c r="JHS13" s="75"/>
      <c r="JIG13" s="75"/>
      <c r="JIU13" s="75"/>
      <c r="JJI13" s="75"/>
      <c r="JJW13" s="75"/>
      <c r="JKK13" s="75"/>
      <c r="JKY13" s="75"/>
      <c r="JLM13" s="75"/>
      <c r="JMA13" s="75"/>
      <c r="JMO13" s="75"/>
      <c r="JNC13" s="75"/>
      <c r="JNQ13" s="75"/>
      <c r="JOE13" s="75"/>
      <c r="JOS13" s="75"/>
      <c r="JPG13" s="75"/>
      <c r="JPU13" s="75"/>
      <c r="JQI13" s="75"/>
      <c r="JQW13" s="75"/>
      <c r="JRK13" s="75"/>
      <c r="JRY13" s="75"/>
      <c r="JSM13" s="75"/>
      <c r="JTA13" s="75"/>
      <c r="JTO13" s="75"/>
      <c r="JUC13" s="75"/>
      <c r="JUQ13" s="75"/>
      <c r="JVE13" s="75"/>
      <c r="JVS13" s="75"/>
      <c r="JWG13" s="75"/>
      <c r="JWU13" s="75"/>
      <c r="JXI13" s="75"/>
      <c r="JXW13" s="75"/>
      <c r="JYK13" s="75"/>
      <c r="JYY13" s="75"/>
      <c r="JZM13" s="75"/>
      <c r="KAA13" s="75"/>
      <c r="KAO13" s="75"/>
      <c r="KBC13" s="75"/>
      <c r="KBQ13" s="75"/>
      <c r="KCE13" s="75"/>
      <c r="KCS13" s="75"/>
      <c r="KDG13" s="75"/>
      <c r="KDU13" s="75"/>
      <c r="KEI13" s="75"/>
      <c r="KEW13" s="75"/>
      <c r="KFK13" s="75"/>
      <c r="KFY13" s="75"/>
      <c r="KGM13" s="75"/>
      <c r="KHA13" s="75"/>
      <c r="KHO13" s="75"/>
      <c r="KIC13" s="75"/>
      <c r="KIQ13" s="75"/>
      <c r="KJE13" s="75"/>
      <c r="KJS13" s="75"/>
      <c r="KKG13" s="75"/>
      <c r="KKU13" s="75"/>
      <c r="KLI13" s="75"/>
      <c r="KLW13" s="75"/>
      <c r="KMK13" s="75"/>
      <c r="KMY13" s="75"/>
      <c r="KNM13" s="75"/>
      <c r="KOA13" s="75"/>
      <c r="KOO13" s="75"/>
      <c r="KPC13" s="75"/>
      <c r="KPQ13" s="75"/>
      <c r="KQE13" s="75"/>
      <c r="KQS13" s="75"/>
      <c r="KRG13" s="75"/>
      <c r="KRU13" s="75"/>
      <c r="KSI13" s="75"/>
      <c r="KSW13" s="75"/>
      <c r="KTK13" s="75"/>
      <c r="KTY13" s="75"/>
      <c r="KUM13" s="75"/>
      <c r="KVA13" s="75"/>
      <c r="KVO13" s="75"/>
      <c r="KWC13" s="75"/>
      <c r="KWQ13" s="75"/>
      <c r="KXE13" s="75"/>
      <c r="KXS13" s="75"/>
      <c r="KYG13" s="75"/>
      <c r="KYU13" s="75"/>
      <c r="KZI13" s="75"/>
      <c r="KZW13" s="75"/>
      <c r="LAK13" s="75"/>
      <c r="LAY13" s="75"/>
      <c r="LBM13" s="75"/>
      <c r="LCA13" s="75"/>
      <c r="LCO13" s="75"/>
      <c r="LDC13" s="75"/>
      <c r="LDQ13" s="75"/>
      <c r="LEE13" s="75"/>
      <c r="LES13" s="75"/>
      <c r="LFG13" s="75"/>
      <c r="LFU13" s="75"/>
      <c r="LGI13" s="75"/>
      <c r="LGW13" s="75"/>
      <c r="LHK13" s="75"/>
      <c r="LHY13" s="75"/>
      <c r="LIM13" s="75"/>
      <c r="LJA13" s="75"/>
      <c r="LJO13" s="75"/>
      <c r="LKC13" s="75"/>
      <c r="LKQ13" s="75"/>
      <c r="LLE13" s="75"/>
      <c r="LLS13" s="75"/>
      <c r="LMG13" s="75"/>
      <c r="LMU13" s="75"/>
      <c r="LNI13" s="75"/>
      <c r="LNW13" s="75"/>
      <c r="LOK13" s="75"/>
      <c r="LOY13" s="75"/>
      <c r="LPM13" s="75"/>
      <c r="LQA13" s="75"/>
      <c r="LQO13" s="75"/>
      <c r="LRC13" s="75"/>
      <c r="LRQ13" s="75"/>
      <c r="LSE13" s="75"/>
      <c r="LSS13" s="75"/>
      <c r="LTG13" s="75"/>
      <c r="LTU13" s="75"/>
      <c r="LUI13" s="75"/>
      <c r="LUW13" s="75"/>
      <c r="LVK13" s="75"/>
      <c r="LVY13" s="75"/>
      <c r="LWM13" s="75"/>
      <c r="LXA13" s="75"/>
      <c r="LXO13" s="75"/>
      <c r="LYC13" s="75"/>
      <c r="LYQ13" s="75"/>
      <c r="LZE13" s="75"/>
      <c r="LZS13" s="75"/>
      <c r="MAG13" s="75"/>
      <c r="MAU13" s="75"/>
      <c r="MBI13" s="75"/>
      <c r="MBW13" s="75"/>
      <c r="MCK13" s="75"/>
      <c r="MCY13" s="75"/>
      <c r="MDM13" s="75"/>
      <c r="MEA13" s="75"/>
      <c r="MEO13" s="75"/>
      <c r="MFC13" s="75"/>
      <c r="MFQ13" s="75"/>
      <c r="MGE13" s="75"/>
      <c r="MGS13" s="75"/>
      <c r="MHG13" s="75"/>
      <c r="MHU13" s="75"/>
      <c r="MII13" s="75"/>
      <c r="MIW13" s="75"/>
      <c r="MJK13" s="75"/>
      <c r="MJY13" s="75"/>
      <c r="MKM13" s="75"/>
      <c r="MLA13" s="75"/>
      <c r="MLO13" s="75"/>
      <c r="MMC13" s="75"/>
      <c r="MMQ13" s="75"/>
      <c r="MNE13" s="75"/>
      <c r="MNS13" s="75"/>
      <c r="MOG13" s="75"/>
      <c r="MOU13" s="75"/>
      <c r="MPI13" s="75"/>
      <c r="MPW13" s="75"/>
      <c r="MQK13" s="75"/>
      <c r="MQY13" s="75"/>
      <c r="MRM13" s="75"/>
      <c r="MSA13" s="75"/>
      <c r="MSO13" s="75"/>
      <c r="MTC13" s="75"/>
      <c r="MTQ13" s="75"/>
      <c r="MUE13" s="75"/>
      <c r="MUS13" s="75"/>
      <c r="MVG13" s="75"/>
      <c r="MVU13" s="75"/>
      <c r="MWI13" s="75"/>
      <c r="MWW13" s="75"/>
      <c r="MXK13" s="75"/>
      <c r="MXY13" s="75"/>
      <c r="MYM13" s="75"/>
      <c r="MZA13" s="75"/>
      <c r="MZO13" s="75"/>
      <c r="NAC13" s="75"/>
      <c r="NAQ13" s="75"/>
      <c r="NBE13" s="75"/>
      <c r="NBS13" s="75"/>
      <c r="NCG13" s="75"/>
      <c r="NCU13" s="75"/>
      <c r="NDI13" s="75"/>
      <c r="NDW13" s="75"/>
      <c r="NEK13" s="75"/>
      <c r="NEY13" s="75"/>
      <c r="NFM13" s="75"/>
      <c r="NGA13" s="75"/>
      <c r="NGO13" s="75"/>
      <c r="NHC13" s="75"/>
      <c r="NHQ13" s="75"/>
      <c r="NIE13" s="75"/>
      <c r="NIS13" s="75"/>
      <c r="NJG13" s="75"/>
      <c r="NJU13" s="75"/>
      <c r="NKI13" s="75"/>
      <c r="NKW13" s="75"/>
      <c r="NLK13" s="75"/>
      <c r="NLY13" s="75"/>
      <c r="NMM13" s="75"/>
      <c r="NNA13" s="75"/>
      <c r="NNO13" s="75"/>
      <c r="NOC13" s="75"/>
      <c r="NOQ13" s="75"/>
      <c r="NPE13" s="75"/>
      <c r="NPS13" s="75"/>
      <c r="NQG13" s="75"/>
      <c r="NQU13" s="75"/>
      <c r="NRI13" s="75"/>
      <c r="NRW13" s="75"/>
      <c r="NSK13" s="75"/>
      <c r="NSY13" s="75"/>
      <c r="NTM13" s="75"/>
      <c r="NUA13" s="75"/>
      <c r="NUO13" s="75"/>
      <c r="NVC13" s="75"/>
      <c r="NVQ13" s="75"/>
      <c r="NWE13" s="75"/>
      <c r="NWS13" s="75"/>
      <c r="NXG13" s="75"/>
      <c r="NXU13" s="75"/>
      <c r="NYI13" s="75"/>
      <c r="NYW13" s="75"/>
      <c r="NZK13" s="75"/>
      <c r="NZY13" s="75"/>
      <c r="OAM13" s="75"/>
      <c r="OBA13" s="75"/>
      <c r="OBO13" s="75"/>
      <c r="OCC13" s="75"/>
      <c r="OCQ13" s="75"/>
      <c r="ODE13" s="75"/>
      <c r="ODS13" s="75"/>
      <c r="OEG13" s="75"/>
      <c r="OEU13" s="75"/>
      <c r="OFI13" s="75"/>
      <c r="OFW13" s="75"/>
      <c r="OGK13" s="75"/>
      <c r="OGY13" s="75"/>
      <c r="OHM13" s="75"/>
      <c r="OIA13" s="75"/>
      <c r="OIO13" s="75"/>
      <c r="OJC13" s="75"/>
      <c r="OJQ13" s="75"/>
      <c r="OKE13" s="75"/>
      <c r="OKS13" s="75"/>
      <c r="OLG13" s="75"/>
      <c r="OLU13" s="75"/>
      <c r="OMI13" s="75"/>
      <c r="OMW13" s="75"/>
      <c r="ONK13" s="75"/>
      <c r="ONY13" s="75"/>
      <c r="OOM13" s="75"/>
      <c r="OPA13" s="75"/>
      <c r="OPO13" s="75"/>
      <c r="OQC13" s="75"/>
      <c r="OQQ13" s="75"/>
      <c r="ORE13" s="75"/>
      <c r="ORS13" s="75"/>
      <c r="OSG13" s="75"/>
      <c r="OSU13" s="75"/>
      <c r="OTI13" s="75"/>
      <c r="OTW13" s="75"/>
      <c r="OUK13" s="75"/>
      <c r="OUY13" s="75"/>
      <c r="OVM13" s="75"/>
      <c r="OWA13" s="75"/>
      <c r="OWO13" s="75"/>
      <c r="OXC13" s="75"/>
      <c r="OXQ13" s="75"/>
      <c r="OYE13" s="75"/>
      <c r="OYS13" s="75"/>
      <c r="OZG13" s="75"/>
      <c r="OZU13" s="75"/>
      <c r="PAI13" s="75"/>
      <c r="PAW13" s="75"/>
      <c r="PBK13" s="75"/>
      <c r="PBY13" s="75"/>
      <c r="PCM13" s="75"/>
      <c r="PDA13" s="75"/>
      <c r="PDO13" s="75"/>
      <c r="PEC13" s="75"/>
      <c r="PEQ13" s="75"/>
      <c r="PFE13" s="75"/>
      <c r="PFS13" s="75"/>
      <c r="PGG13" s="75"/>
      <c r="PGU13" s="75"/>
      <c r="PHI13" s="75"/>
      <c r="PHW13" s="75"/>
      <c r="PIK13" s="75"/>
      <c r="PIY13" s="75"/>
      <c r="PJM13" s="75"/>
      <c r="PKA13" s="75"/>
      <c r="PKO13" s="75"/>
      <c r="PLC13" s="75"/>
      <c r="PLQ13" s="75"/>
      <c r="PME13" s="75"/>
      <c r="PMS13" s="75"/>
      <c r="PNG13" s="75"/>
      <c r="PNU13" s="75"/>
      <c r="POI13" s="75"/>
      <c r="POW13" s="75"/>
      <c r="PPK13" s="75"/>
      <c r="PPY13" s="75"/>
      <c r="PQM13" s="75"/>
      <c r="PRA13" s="75"/>
      <c r="PRO13" s="75"/>
      <c r="PSC13" s="75"/>
      <c r="PSQ13" s="75"/>
      <c r="PTE13" s="75"/>
      <c r="PTS13" s="75"/>
      <c r="PUG13" s="75"/>
      <c r="PUU13" s="75"/>
      <c r="PVI13" s="75"/>
      <c r="PVW13" s="75"/>
      <c r="PWK13" s="75"/>
      <c r="PWY13" s="75"/>
      <c r="PXM13" s="75"/>
      <c r="PYA13" s="75"/>
      <c r="PYO13" s="75"/>
      <c r="PZC13" s="75"/>
      <c r="PZQ13" s="75"/>
      <c r="QAE13" s="75"/>
      <c r="QAS13" s="75"/>
      <c r="QBG13" s="75"/>
      <c r="QBU13" s="75"/>
      <c r="QCI13" s="75"/>
      <c r="QCW13" s="75"/>
      <c r="QDK13" s="75"/>
      <c r="QDY13" s="75"/>
      <c r="QEM13" s="75"/>
      <c r="QFA13" s="75"/>
      <c r="QFO13" s="75"/>
      <c r="QGC13" s="75"/>
      <c r="QGQ13" s="75"/>
      <c r="QHE13" s="75"/>
      <c r="QHS13" s="75"/>
      <c r="QIG13" s="75"/>
      <c r="QIU13" s="75"/>
      <c r="QJI13" s="75"/>
      <c r="QJW13" s="75"/>
      <c r="QKK13" s="75"/>
      <c r="QKY13" s="75"/>
      <c r="QLM13" s="75"/>
      <c r="QMA13" s="75"/>
      <c r="QMO13" s="75"/>
      <c r="QNC13" s="75"/>
      <c r="QNQ13" s="75"/>
      <c r="QOE13" s="75"/>
      <c r="QOS13" s="75"/>
      <c r="QPG13" s="75"/>
      <c r="QPU13" s="75"/>
      <c r="QQI13" s="75"/>
      <c r="QQW13" s="75"/>
      <c r="QRK13" s="75"/>
      <c r="QRY13" s="75"/>
      <c r="QSM13" s="75"/>
      <c r="QTA13" s="75"/>
      <c r="QTO13" s="75"/>
      <c r="QUC13" s="75"/>
      <c r="QUQ13" s="75"/>
      <c r="QVE13" s="75"/>
      <c r="QVS13" s="75"/>
      <c r="QWG13" s="75"/>
      <c r="QWU13" s="75"/>
      <c r="QXI13" s="75"/>
      <c r="QXW13" s="75"/>
      <c r="QYK13" s="75"/>
      <c r="QYY13" s="75"/>
      <c r="QZM13" s="75"/>
      <c r="RAA13" s="75"/>
      <c r="RAO13" s="75"/>
      <c r="RBC13" s="75"/>
      <c r="RBQ13" s="75"/>
      <c r="RCE13" s="75"/>
      <c r="RCS13" s="75"/>
      <c r="RDG13" s="75"/>
      <c r="RDU13" s="75"/>
      <c r="REI13" s="75"/>
      <c r="REW13" s="75"/>
      <c r="RFK13" s="75"/>
      <c r="RFY13" s="75"/>
      <c r="RGM13" s="75"/>
      <c r="RHA13" s="75"/>
      <c r="RHO13" s="75"/>
      <c r="RIC13" s="75"/>
      <c r="RIQ13" s="75"/>
      <c r="RJE13" s="75"/>
      <c r="RJS13" s="75"/>
      <c r="RKG13" s="75"/>
      <c r="RKU13" s="75"/>
      <c r="RLI13" s="75"/>
      <c r="RLW13" s="75"/>
      <c r="RMK13" s="75"/>
      <c r="RMY13" s="75"/>
      <c r="RNM13" s="75"/>
      <c r="ROA13" s="75"/>
      <c r="ROO13" s="75"/>
      <c r="RPC13" s="75"/>
      <c r="RPQ13" s="75"/>
      <c r="RQE13" s="75"/>
      <c r="RQS13" s="75"/>
      <c r="RRG13" s="75"/>
      <c r="RRU13" s="75"/>
      <c r="RSI13" s="75"/>
      <c r="RSW13" s="75"/>
      <c r="RTK13" s="75"/>
      <c r="RTY13" s="75"/>
      <c r="RUM13" s="75"/>
      <c r="RVA13" s="75"/>
      <c r="RVO13" s="75"/>
      <c r="RWC13" s="75"/>
      <c r="RWQ13" s="75"/>
      <c r="RXE13" s="75"/>
      <c r="RXS13" s="75"/>
      <c r="RYG13" s="75"/>
      <c r="RYU13" s="75"/>
      <c r="RZI13" s="75"/>
      <c r="RZW13" s="75"/>
      <c r="SAK13" s="75"/>
      <c r="SAY13" s="75"/>
      <c r="SBM13" s="75"/>
      <c r="SCA13" s="75"/>
      <c r="SCO13" s="75"/>
      <c r="SDC13" s="75"/>
      <c r="SDQ13" s="75"/>
      <c r="SEE13" s="75"/>
      <c r="SES13" s="75"/>
      <c r="SFG13" s="75"/>
      <c r="SFU13" s="75"/>
      <c r="SGI13" s="75"/>
      <c r="SGW13" s="75"/>
      <c r="SHK13" s="75"/>
      <c r="SHY13" s="75"/>
      <c r="SIM13" s="75"/>
      <c r="SJA13" s="75"/>
      <c r="SJO13" s="75"/>
      <c r="SKC13" s="75"/>
      <c r="SKQ13" s="75"/>
      <c r="SLE13" s="75"/>
      <c r="SLS13" s="75"/>
      <c r="SMG13" s="75"/>
      <c r="SMU13" s="75"/>
      <c r="SNI13" s="75"/>
      <c r="SNW13" s="75"/>
      <c r="SOK13" s="75"/>
      <c r="SOY13" s="75"/>
      <c r="SPM13" s="75"/>
      <c r="SQA13" s="75"/>
      <c r="SQO13" s="75"/>
      <c r="SRC13" s="75"/>
      <c r="SRQ13" s="75"/>
      <c r="SSE13" s="75"/>
      <c r="SSS13" s="75"/>
      <c r="STG13" s="75"/>
      <c r="STU13" s="75"/>
      <c r="SUI13" s="75"/>
      <c r="SUW13" s="75"/>
      <c r="SVK13" s="75"/>
      <c r="SVY13" s="75"/>
      <c r="SWM13" s="75"/>
      <c r="SXA13" s="75"/>
      <c r="SXO13" s="75"/>
      <c r="SYC13" s="75"/>
      <c r="SYQ13" s="75"/>
      <c r="SZE13" s="75"/>
      <c r="SZS13" s="75"/>
      <c r="TAG13" s="75"/>
      <c r="TAU13" s="75"/>
      <c r="TBI13" s="75"/>
      <c r="TBW13" s="75"/>
      <c r="TCK13" s="75"/>
      <c r="TCY13" s="75"/>
      <c r="TDM13" s="75"/>
      <c r="TEA13" s="75"/>
      <c r="TEO13" s="75"/>
      <c r="TFC13" s="75"/>
      <c r="TFQ13" s="75"/>
      <c r="TGE13" s="75"/>
      <c r="TGS13" s="75"/>
      <c r="THG13" s="75"/>
      <c r="THU13" s="75"/>
      <c r="TII13" s="75"/>
      <c r="TIW13" s="75"/>
      <c r="TJK13" s="75"/>
      <c r="TJY13" s="75"/>
      <c r="TKM13" s="75"/>
      <c r="TLA13" s="75"/>
      <c r="TLO13" s="75"/>
      <c r="TMC13" s="75"/>
      <c r="TMQ13" s="75"/>
      <c r="TNE13" s="75"/>
      <c r="TNS13" s="75"/>
      <c r="TOG13" s="75"/>
      <c r="TOU13" s="75"/>
      <c r="TPI13" s="75"/>
      <c r="TPW13" s="75"/>
      <c r="TQK13" s="75"/>
      <c r="TQY13" s="75"/>
      <c r="TRM13" s="75"/>
      <c r="TSA13" s="75"/>
      <c r="TSO13" s="75"/>
      <c r="TTC13" s="75"/>
      <c r="TTQ13" s="75"/>
      <c r="TUE13" s="75"/>
      <c r="TUS13" s="75"/>
      <c r="TVG13" s="75"/>
      <c r="TVU13" s="75"/>
      <c r="TWI13" s="75"/>
      <c r="TWW13" s="75"/>
      <c r="TXK13" s="75"/>
      <c r="TXY13" s="75"/>
      <c r="TYM13" s="75"/>
      <c r="TZA13" s="75"/>
      <c r="TZO13" s="75"/>
      <c r="UAC13" s="75"/>
      <c r="UAQ13" s="75"/>
      <c r="UBE13" s="75"/>
      <c r="UBS13" s="75"/>
      <c r="UCG13" s="75"/>
      <c r="UCU13" s="75"/>
      <c r="UDI13" s="75"/>
      <c r="UDW13" s="75"/>
      <c r="UEK13" s="75"/>
      <c r="UEY13" s="75"/>
      <c r="UFM13" s="75"/>
      <c r="UGA13" s="75"/>
      <c r="UGO13" s="75"/>
      <c r="UHC13" s="75"/>
      <c r="UHQ13" s="75"/>
      <c r="UIE13" s="75"/>
      <c r="UIS13" s="75"/>
      <c r="UJG13" s="75"/>
      <c r="UJU13" s="75"/>
      <c r="UKI13" s="75"/>
      <c r="UKW13" s="75"/>
      <c r="ULK13" s="75"/>
      <c r="ULY13" s="75"/>
      <c r="UMM13" s="75"/>
      <c r="UNA13" s="75"/>
      <c r="UNO13" s="75"/>
      <c r="UOC13" s="75"/>
      <c r="UOQ13" s="75"/>
      <c r="UPE13" s="75"/>
      <c r="UPS13" s="75"/>
      <c r="UQG13" s="75"/>
      <c r="UQU13" s="75"/>
      <c r="URI13" s="75"/>
      <c r="URW13" s="75"/>
      <c r="USK13" s="75"/>
      <c r="USY13" s="75"/>
      <c r="UTM13" s="75"/>
      <c r="UUA13" s="75"/>
      <c r="UUO13" s="75"/>
      <c r="UVC13" s="75"/>
      <c r="UVQ13" s="75"/>
      <c r="UWE13" s="75"/>
      <c r="UWS13" s="75"/>
      <c r="UXG13" s="75"/>
      <c r="UXU13" s="75"/>
      <c r="UYI13" s="75"/>
      <c r="UYW13" s="75"/>
      <c r="UZK13" s="75"/>
      <c r="UZY13" s="75"/>
      <c r="VAM13" s="75"/>
      <c r="VBA13" s="75"/>
      <c r="VBO13" s="75"/>
      <c r="VCC13" s="75"/>
      <c r="VCQ13" s="75"/>
      <c r="VDE13" s="75"/>
      <c r="VDS13" s="75"/>
      <c r="VEG13" s="75"/>
      <c r="VEU13" s="75"/>
      <c r="VFI13" s="75"/>
      <c r="VFW13" s="75"/>
      <c r="VGK13" s="75"/>
      <c r="VGY13" s="75"/>
      <c r="VHM13" s="75"/>
      <c r="VIA13" s="75"/>
      <c r="VIO13" s="75"/>
      <c r="VJC13" s="75"/>
      <c r="VJQ13" s="75"/>
      <c r="VKE13" s="75"/>
      <c r="VKS13" s="75"/>
      <c r="VLG13" s="75"/>
      <c r="VLU13" s="75"/>
      <c r="VMI13" s="75"/>
      <c r="VMW13" s="75"/>
      <c r="VNK13" s="75"/>
      <c r="VNY13" s="75"/>
      <c r="VOM13" s="75"/>
      <c r="VPA13" s="75"/>
      <c r="VPO13" s="75"/>
      <c r="VQC13" s="75"/>
      <c r="VQQ13" s="75"/>
      <c r="VRE13" s="75"/>
      <c r="VRS13" s="75"/>
      <c r="VSG13" s="75"/>
      <c r="VSU13" s="75"/>
      <c r="VTI13" s="75"/>
      <c r="VTW13" s="75"/>
      <c r="VUK13" s="75"/>
      <c r="VUY13" s="75"/>
      <c r="VVM13" s="75"/>
      <c r="VWA13" s="75"/>
      <c r="VWO13" s="75"/>
      <c r="VXC13" s="75"/>
      <c r="VXQ13" s="75"/>
      <c r="VYE13" s="75"/>
      <c r="VYS13" s="75"/>
      <c r="VZG13" s="75"/>
      <c r="VZU13" s="75"/>
      <c r="WAI13" s="75"/>
      <c r="WAW13" s="75"/>
      <c r="WBK13" s="75"/>
      <c r="WBY13" s="75"/>
      <c r="WCM13" s="75"/>
      <c r="WDA13" s="75"/>
      <c r="WDO13" s="75"/>
      <c r="WEC13" s="75"/>
      <c r="WEQ13" s="75"/>
      <c r="WFE13" s="75"/>
      <c r="WFS13" s="75"/>
      <c r="WGG13" s="75"/>
      <c r="WGU13" s="75"/>
      <c r="WHI13" s="75"/>
      <c r="WHW13" s="75"/>
      <c r="WIK13" s="75"/>
      <c r="WIY13" s="75"/>
      <c r="WJM13" s="75"/>
      <c r="WKA13" s="75"/>
      <c r="WKO13" s="75"/>
      <c r="WLC13" s="75"/>
      <c r="WLQ13" s="75"/>
      <c r="WME13" s="75"/>
      <c r="WMS13" s="75"/>
      <c r="WNG13" s="75"/>
      <c r="WNU13" s="75"/>
      <c r="WOI13" s="75"/>
      <c r="WOW13" s="75"/>
      <c r="WPK13" s="75"/>
      <c r="WPY13" s="75"/>
      <c r="WQM13" s="75"/>
      <c r="WRA13" s="75"/>
      <c r="WRO13" s="75"/>
      <c r="WSC13" s="75"/>
      <c r="WSQ13" s="75"/>
      <c r="WTE13" s="75"/>
      <c r="WTS13" s="75"/>
      <c r="WUG13" s="75"/>
      <c r="WUU13" s="75"/>
      <c r="WVI13" s="75"/>
      <c r="WVW13" s="75"/>
      <c r="WWK13" s="75"/>
      <c r="WWY13" s="75"/>
      <c r="WXM13" s="75"/>
      <c r="WYA13" s="75"/>
      <c r="WYO13" s="75"/>
      <c r="WZC13" s="75"/>
      <c r="WZQ13" s="75"/>
      <c r="XAE13" s="75"/>
      <c r="XAS13" s="75"/>
      <c r="XBG13" s="75"/>
      <c r="XBU13" s="75"/>
      <c r="XCI13" s="75"/>
      <c r="XCW13" s="75"/>
      <c r="XDK13" s="75"/>
      <c r="XDY13" s="75"/>
      <c r="XEM13" s="75"/>
      <c r="XFA13" s="75"/>
    </row>
    <row r="14" spans="1:1023 1037:2045 2059:3067 3081:4089 4103:5111 5125:6133 6147:7155 7169:8191 8205:9213 9227:10235 10249:11257 11271:12279 12293:13301 13315:14323 14337:15359 15373:16381" s="74" customFormat="1" hidden="1" x14ac:dyDescent="0.2">
      <c r="A14" s="178" t="s">
        <v>101</v>
      </c>
      <c r="B14" s="44" t="e">
        <f>B31+B49+B66</f>
        <v>#REF!</v>
      </c>
      <c r="C14" s="44" t="e">
        <f t="shared" ref="C14:BE14" si="7">C31+C49+C66</f>
        <v>#REF!</v>
      </c>
      <c r="D14" s="44" t="e">
        <f t="shared" si="7"/>
        <v>#REF!</v>
      </c>
      <c r="E14" s="44" t="e">
        <f t="shared" si="7"/>
        <v>#REF!</v>
      </c>
      <c r="F14" s="44" t="e">
        <f t="shared" si="7"/>
        <v>#REF!</v>
      </c>
      <c r="G14" s="44" t="e">
        <f t="shared" si="7"/>
        <v>#REF!</v>
      </c>
      <c r="H14" s="44" t="e">
        <f t="shared" si="7"/>
        <v>#REF!</v>
      </c>
      <c r="I14" s="44" t="e">
        <f t="shared" si="7"/>
        <v>#REF!</v>
      </c>
      <c r="J14" s="44" t="e">
        <f t="shared" si="7"/>
        <v>#REF!</v>
      </c>
      <c r="K14" s="44" t="e">
        <f t="shared" si="7"/>
        <v>#REF!</v>
      </c>
      <c r="L14" s="44" t="e">
        <f t="shared" si="7"/>
        <v>#REF!</v>
      </c>
      <c r="M14" s="44" t="e">
        <f t="shared" si="7"/>
        <v>#REF!</v>
      </c>
      <c r="N14" s="44" t="e">
        <f t="shared" si="7"/>
        <v>#REF!</v>
      </c>
      <c r="O14" s="44" t="e">
        <f t="shared" si="7"/>
        <v>#REF!</v>
      </c>
      <c r="P14" s="44" t="e">
        <f t="shared" si="7"/>
        <v>#REF!</v>
      </c>
      <c r="Q14" s="44" t="e">
        <f t="shared" si="7"/>
        <v>#REF!</v>
      </c>
      <c r="R14" s="44" t="e">
        <f t="shared" si="7"/>
        <v>#REF!</v>
      </c>
      <c r="S14" s="44" t="e">
        <f t="shared" si="7"/>
        <v>#REF!</v>
      </c>
      <c r="T14" s="44" t="e">
        <f t="shared" si="7"/>
        <v>#REF!</v>
      </c>
      <c r="U14" s="44" t="e">
        <f t="shared" si="7"/>
        <v>#REF!</v>
      </c>
      <c r="V14" s="44" t="e">
        <f t="shared" si="7"/>
        <v>#REF!</v>
      </c>
      <c r="W14" s="44" t="e">
        <f t="shared" si="7"/>
        <v>#REF!</v>
      </c>
      <c r="X14" s="44" t="e">
        <f t="shared" si="7"/>
        <v>#REF!</v>
      </c>
      <c r="Y14" s="44" t="e">
        <f t="shared" si="7"/>
        <v>#REF!</v>
      </c>
      <c r="Z14" s="44" t="e">
        <f t="shared" si="7"/>
        <v>#REF!</v>
      </c>
      <c r="AA14" s="44" t="e">
        <f t="shared" si="7"/>
        <v>#REF!</v>
      </c>
      <c r="AB14" s="44" t="e">
        <f t="shared" si="7"/>
        <v>#REF!</v>
      </c>
      <c r="AC14" s="44" t="e">
        <f t="shared" si="7"/>
        <v>#REF!</v>
      </c>
      <c r="AD14" s="44" t="e">
        <f t="shared" si="7"/>
        <v>#REF!</v>
      </c>
      <c r="AE14" s="44" t="e">
        <f t="shared" si="7"/>
        <v>#REF!</v>
      </c>
      <c r="AF14" s="170" t="e">
        <f t="shared" si="7"/>
        <v>#REF!</v>
      </c>
      <c r="AG14" s="170" t="e">
        <f t="shared" si="7"/>
        <v>#REF!</v>
      </c>
      <c r="AH14" s="170" t="e">
        <f t="shared" si="7"/>
        <v>#REF!</v>
      </c>
      <c r="AI14" s="170" t="e">
        <f t="shared" si="7"/>
        <v>#REF!</v>
      </c>
      <c r="AJ14" s="170" t="e">
        <f t="shared" si="7"/>
        <v>#REF!</v>
      </c>
      <c r="AK14" s="170" t="e">
        <f t="shared" si="7"/>
        <v>#REF!</v>
      </c>
      <c r="AL14" s="170" t="e">
        <f t="shared" si="7"/>
        <v>#REF!</v>
      </c>
      <c r="AM14" s="170" t="e">
        <f t="shared" si="7"/>
        <v>#REF!</v>
      </c>
      <c r="AN14" s="170" t="e">
        <f t="shared" si="7"/>
        <v>#REF!</v>
      </c>
      <c r="AO14" s="170" t="e">
        <f t="shared" si="7"/>
        <v>#REF!</v>
      </c>
      <c r="AP14" s="170" t="e">
        <f t="shared" si="7"/>
        <v>#REF!</v>
      </c>
      <c r="AQ14" s="170" t="e">
        <f t="shared" si="7"/>
        <v>#REF!</v>
      </c>
      <c r="AR14" s="170" t="e">
        <f t="shared" si="7"/>
        <v>#REF!</v>
      </c>
      <c r="AS14" s="170" t="e">
        <f t="shared" si="7"/>
        <v>#REF!</v>
      </c>
      <c r="AT14" s="170" t="e">
        <f t="shared" si="7"/>
        <v>#REF!</v>
      </c>
      <c r="AU14" s="170" t="e">
        <f t="shared" si="7"/>
        <v>#REF!</v>
      </c>
      <c r="AV14" s="170" t="e">
        <f t="shared" si="7"/>
        <v>#REF!</v>
      </c>
      <c r="AW14" s="170" t="e">
        <f t="shared" si="7"/>
        <v>#REF!</v>
      </c>
      <c r="AX14" s="170" t="e">
        <f t="shared" si="7"/>
        <v>#REF!</v>
      </c>
      <c r="AY14" s="170" t="e">
        <f t="shared" si="7"/>
        <v>#REF!</v>
      </c>
      <c r="AZ14" s="170" t="e">
        <f t="shared" si="7"/>
        <v>#REF!</v>
      </c>
      <c r="BA14" s="170" t="e">
        <f t="shared" si="7"/>
        <v>#REF!</v>
      </c>
      <c r="BB14" s="170" t="e">
        <f t="shared" si="7"/>
        <v>#REF!</v>
      </c>
      <c r="BC14" s="170" t="e">
        <f t="shared" si="7"/>
        <v>#REF!</v>
      </c>
      <c r="BD14" s="170" t="e">
        <f t="shared" si="7"/>
        <v>#REF!</v>
      </c>
      <c r="BE14" s="170" t="e">
        <f t="shared" si="7"/>
        <v>#REF!</v>
      </c>
      <c r="BS14" s="75"/>
      <c r="CG14" s="75"/>
      <c r="CU14" s="75"/>
      <c r="DI14" s="75"/>
      <c r="DW14" s="75"/>
      <c r="EK14" s="75"/>
      <c r="EY14" s="75"/>
      <c r="FM14" s="75"/>
      <c r="GA14" s="75"/>
      <c r="GO14" s="75"/>
      <c r="HC14" s="75"/>
      <c r="HQ14" s="75"/>
      <c r="IE14" s="75"/>
      <c r="IS14" s="75"/>
      <c r="JG14" s="75"/>
      <c r="JU14" s="75"/>
      <c r="KI14" s="75"/>
      <c r="KW14" s="75"/>
      <c r="LK14" s="75"/>
      <c r="LY14" s="75"/>
      <c r="MM14" s="75"/>
      <c r="NA14" s="75"/>
      <c r="NO14" s="75"/>
      <c r="OC14" s="75"/>
      <c r="OQ14" s="75"/>
      <c r="PE14" s="75"/>
      <c r="PS14" s="75"/>
      <c r="QG14" s="75"/>
      <c r="QU14" s="75"/>
      <c r="RI14" s="75"/>
      <c r="RW14" s="75"/>
      <c r="SK14" s="75"/>
      <c r="SY14" s="75"/>
      <c r="TM14" s="75"/>
      <c r="UA14" s="75"/>
      <c r="UO14" s="75"/>
      <c r="VC14" s="75"/>
      <c r="VQ14" s="75"/>
      <c r="WE14" s="75"/>
      <c r="WS14" s="75"/>
      <c r="XG14" s="75"/>
      <c r="XU14" s="75"/>
      <c r="YI14" s="75"/>
      <c r="YW14" s="75"/>
      <c r="ZK14" s="75"/>
      <c r="ZY14" s="75"/>
      <c r="AAM14" s="75"/>
      <c r="ABA14" s="75"/>
      <c r="ABO14" s="75"/>
      <c r="ACC14" s="75"/>
      <c r="ACQ14" s="75"/>
      <c r="ADE14" s="75"/>
      <c r="ADS14" s="75"/>
      <c r="AEG14" s="75"/>
      <c r="AEU14" s="75"/>
      <c r="AFI14" s="75"/>
      <c r="AFW14" s="75"/>
      <c r="AGK14" s="75"/>
      <c r="AGY14" s="75"/>
      <c r="AHM14" s="75"/>
      <c r="AIA14" s="75"/>
      <c r="AIO14" s="75"/>
      <c r="AJC14" s="75"/>
      <c r="AJQ14" s="75"/>
      <c r="AKE14" s="75"/>
      <c r="AKS14" s="75"/>
      <c r="ALG14" s="75"/>
      <c r="ALU14" s="75"/>
      <c r="AMI14" s="75"/>
      <c r="AMW14" s="75"/>
      <c r="ANK14" s="75"/>
      <c r="ANY14" s="75"/>
      <c r="AOM14" s="75"/>
      <c r="APA14" s="75"/>
      <c r="APO14" s="75"/>
      <c r="AQC14" s="75"/>
      <c r="AQQ14" s="75"/>
      <c r="ARE14" s="75"/>
      <c r="ARS14" s="75"/>
      <c r="ASG14" s="75"/>
      <c r="ASU14" s="75"/>
      <c r="ATI14" s="75"/>
      <c r="ATW14" s="75"/>
      <c r="AUK14" s="75"/>
      <c r="AUY14" s="75"/>
      <c r="AVM14" s="75"/>
      <c r="AWA14" s="75"/>
      <c r="AWO14" s="75"/>
      <c r="AXC14" s="75"/>
      <c r="AXQ14" s="75"/>
      <c r="AYE14" s="75"/>
      <c r="AYS14" s="75"/>
      <c r="AZG14" s="75"/>
      <c r="AZU14" s="75"/>
      <c r="BAI14" s="75"/>
      <c r="BAW14" s="75"/>
      <c r="BBK14" s="75"/>
      <c r="BBY14" s="75"/>
      <c r="BCM14" s="75"/>
      <c r="BDA14" s="75"/>
      <c r="BDO14" s="75"/>
      <c r="BEC14" s="75"/>
      <c r="BEQ14" s="75"/>
      <c r="BFE14" s="75"/>
      <c r="BFS14" s="75"/>
      <c r="BGG14" s="75"/>
      <c r="BGU14" s="75"/>
      <c r="BHI14" s="75"/>
      <c r="BHW14" s="75"/>
      <c r="BIK14" s="75"/>
      <c r="BIY14" s="75"/>
      <c r="BJM14" s="75"/>
      <c r="BKA14" s="75"/>
      <c r="BKO14" s="75"/>
      <c r="BLC14" s="75"/>
      <c r="BLQ14" s="75"/>
      <c r="BME14" s="75"/>
      <c r="BMS14" s="75"/>
      <c r="BNG14" s="75"/>
      <c r="BNU14" s="75"/>
      <c r="BOI14" s="75"/>
      <c r="BOW14" s="75"/>
      <c r="BPK14" s="75"/>
      <c r="BPY14" s="75"/>
      <c r="BQM14" s="75"/>
      <c r="BRA14" s="75"/>
      <c r="BRO14" s="75"/>
      <c r="BSC14" s="75"/>
      <c r="BSQ14" s="75"/>
      <c r="BTE14" s="75"/>
      <c r="BTS14" s="75"/>
      <c r="BUG14" s="75"/>
      <c r="BUU14" s="75"/>
      <c r="BVI14" s="75"/>
      <c r="BVW14" s="75"/>
      <c r="BWK14" s="75"/>
      <c r="BWY14" s="75"/>
      <c r="BXM14" s="75"/>
      <c r="BYA14" s="75"/>
      <c r="BYO14" s="75"/>
      <c r="BZC14" s="75"/>
      <c r="BZQ14" s="75"/>
      <c r="CAE14" s="75"/>
      <c r="CAS14" s="75"/>
      <c r="CBG14" s="75"/>
      <c r="CBU14" s="75"/>
      <c r="CCI14" s="75"/>
      <c r="CCW14" s="75"/>
      <c r="CDK14" s="75"/>
      <c r="CDY14" s="75"/>
      <c r="CEM14" s="75"/>
      <c r="CFA14" s="75"/>
      <c r="CFO14" s="75"/>
      <c r="CGC14" s="75"/>
      <c r="CGQ14" s="75"/>
      <c r="CHE14" s="75"/>
      <c r="CHS14" s="75"/>
      <c r="CIG14" s="75"/>
      <c r="CIU14" s="75"/>
      <c r="CJI14" s="75"/>
      <c r="CJW14" s="75"/>
      <c r="CKK14" s="75"/>
      <c r="CKY14" s="75"/>
      <c r="CLM14" s="75"/>
      <c r="CMA14" s="75"/>
      <c r="CMO14" s="75"/>
      <c r="CNC14" s="75"/>
      <c r="CNQ14" s="75"/>
      <c r="COE14" s="75"/>
      <c r="COS14" s="75"/>
      <c r="CPG14" s="75"/>
      <c r="CPU14" s="75"/>
      <c r="CQI14" s="75"/>
      <c r="CQW14" s="75"/>
      <c r="CRK14" s="75"/>
      <c r="CRY14" s="75"/>
      <c r="CSM14" s="75"/>
      <c r="CTA14" s="75"/>
      <c r="CTO14" s="75"/>
      <c r="CUC14" s="75"/>
      <c r="CUQ14" s="75"/>
      <c r="CVE14" s="75"/>
      <c r="CVS14" s="75"/>
      <c r="CWG14" s="75"/>
      <c r="CWU14" s="75"/>
      <c r="CXI14" s="75"/>
      <c r="CXW14" s="75"/>
      <c r="CYK14" s="75"/>
      <c r="CYY14" s="75"/>
      <c r="CZM14" s="75"/>
      <c r="DAA14" s="75"/>
      <c r="DAO14" s="75"/>
      <c r="DBC14" s="75"/>
      <c r="DBQ14" s="75"/>
      <c r="DCE14" s="75"/>
      <c r="DCS14" s="75"/>
      <c r="DDG14" s="75"/>
      <c r="DDU14" s="75"/>
      <c r="DEI14" s="75"/>
      <c r="DEW14" s="75"/>
      <c r="DFK14" s="75"/>
      <c r="DFY14" s="75"/>
      <c r="DGM14" s="75"/>
      <c r="DHA14" s="75"/>
      <c r="DHO14" s="75"/>
      <c r="DIC14" s="75"/>
      <c r="DIQ14" s="75"/>
      <c r="DJE14" s="75"/>
      <c r="DJS14" s="75"/>
      <c r="DKG14" s="75"/>
      <c r="DKU14" s="75"/>
      <c r="DLI14" s="75"/>
      <c r="DLW14" s="75"/>
      <c r="DMK14" s="75"/>
      <c r="DMY14" s="75"/>
      <c r="DNM14" s="75"/>
      <c r="DOA14" s="75"/>
      <c r="DOO14" s="75"/>
      <c r="DPC14" s="75"/>
      <c r="DPQ14" s="75"/>
      <c r="DQE14" s="75"/>
      <c r="DQS14" s="75"/>
      <c r="DRG14" s="75"/>
      <c r="DRU14" s="75"/>
      <c r="DSI14" s="75"/>
      <c r="DSW14" s="75"/>
      <c r="DTK14" s="75"/>
      <c r="DTY14" s="75"/>
      <c r="DUM14" s="75"/>
      <c r="DVA14" s="75"/>
      <c r="DVO14" s="75"/>
      <c r="DWC14" s="75"/>
      <c r="DWQ14" s="75"/>
      <c r="DXE14" s="75"/>
      <c r="DXS14" s="75"/>
      <c r="DYG14" s="75"/>
      <c r="DYU14" s="75"/>
      <c r="DZI14" s="75"/>
      <c r="DZW14" s="75"/>
      <c r="EAK14" s="75"/>
      <c r="EAY14" s="75"/>
      <c r="EBM14" s="75"/>
      <c r="ECA14" s="75"/>
      <c r="ECO14" s="75"/>
      <c r="EDC14" s="75"/>
      <c r="EDQ14" s="75"/>
      <c r="EEE14" s="75"/>
      <c r="EES14" s="75"/>
      <c r="EFG14" s="75"/>
      <c r="EFU14" s="75"/>
      <c r="EGI14" s="75"/>
      <c r="EGW14" s="75"/>
      <c r="EHK14" s="75"/>
      <c r="EHY14" s="75"/>
      <c r="EIM14" s="75"/>
      <c r="EJA14" s="75"/>
      <c r="EJO14" s="75"/>
      <c r="EKC14" s="75"/>
      <c r="EKQ14" s="75"/>
      <c r="ELE14" s="75"/>
      <c r="ELS14" s="75"/>
      <c r="EMG14" s="75"/>
      <c r="EMU14" s="75"/>
      <c r="ENI14" s="75"/>
      <c r="ENW14" s="75"/>
      <c r="EOK14" s="75"/>
      <c r="EOY14" s="75"/>
      <c r="EPM14" s="75"/>
      <c r="EQA14" s="75"/>
      <c r="EQO14" s="75"/>
      <c r="ERC14" s="75"/>
      <c r="ERQ14" s="75"/>
      <c r="ESE14" s="75"/>
      <c r="ESS14" s="75"/>
      <c r="ETG14" s="75"/>
      <c r="ETU14" s="75"/>
      <c r="EUI14" s="75"/>
      <c r="EUW14" s="75"/>
      <c r="EVK14" s="75"/>
      <c r="EVY14" s="75"/>
      <c r="EWM14" s="75"/>
      <c r="EXA14" s="75"/>
      <c r="EXO14" s="75"/>
      <c r="EYC14" s="75"/>
      <c r="EYQ14" s="75"/>
      <c r="EZE14" s="75"/>
      <c r="EZS14" s="75"/>
      <c r="FAG14" s="75"/>
      <c r="FAU14" s="75"/>
      <c r="FBI14" s="75"/>
      <c r="FBW14" s="75"/>
      <c r="FCK14" s="75"/>
      <c r="FCY14" s="75"/>
      <c r="FDM14" s="75"/>
      <c r="FEA14" s="75"/>
      <c r="FEO14" s="75"/>
      <c r="FFC14" s="75"/>
      <c r="FFQ14" s="75"/>
      <c r="FGE14" s="75"/>
      <c r="FGS14" s="75"/>
      <c r="FHG14" s="75"/>
      <c r="FHU14" s="75"/>
      <c r="FII14" s="75"/>
      <c r="FIW14" s="75"/>
      <c r="FJK14" s="75"/>
      <c r="FJY14" s="75"/>
      <c r="FKM14" s="75"/>
      <c r="FLA14" s="75"/>
      <c r="FLO14" s="75"/>
      <c r="FMC14" s="75"/>
      <c r="FMQ14" s="75"/>
      <c r="FNE14" s="75"/>
      <c r="FNS14" s="75"/>
      <c r="FOG14" s="75"/>
      <c r="FOU14" s="75"/>
      <c r="FPI14" s="75"/>
      <c r="FPW14" s="75"/>
      <c r="FQK14" s="75"/>
      <c r="FQY14" s="75"/>
      <c r="FRM14" s="75"/>
      <c r="FSA14" s="75"/>
      <c r="FSO14" s="75"/>
      <c r="FTC14" s="75"/>
      <c r="FTQ14" s="75"/>
      <c r="FUE14" s="75"/>
      <c r="FUS14" s="75"/>
      <c r="FVG14" s="75"/>
      <c r="FVU14" s="75"/>
      <c r="FWI14" s="75"/>
      <c r="FWW14" s="75"/>
      <c r="FXK14" s="75"/>
      <c r="FXY14" s="75"/>
      <c r="FYM14" s="75"/>
      <c r="FZA14" s="75"/>
      <c r="FZO14" s="75"/>
      <c r="GAC14" s="75"/>
      <c r="GAQ14" s="75"/>
      <c r="GBE14" s="75"/>
      <c r="GBS14" s="75"/>
      <c r="GCG14" s="75"/>
      <c r="GCU14" s="75"/>
      <c r="GDI14" s="75"/>
      <c r="GDW14" s="75"/>
      <c r="GEK14" s="75"/>
      <c r="GEY14" s="75"/>
      <c r="GFM14" s="75"/>
      <c r="GGA14" s="75"/>
      <c r="GGO14" s="75"/>
      <c r="GHC14" s="75"/>
      <c r="GHQ14" s="75"/>
      <c r="GIE14" s="75"/>
      <c r="GIS14" s="75"/>
      <c r="GJG14" s="75"/>
      <c r="GJU14" s="75"/>
      <c r="GKI14" s="75"/>
      <c r="GKW14" s="75"/>
      <c r="GLK14" s="75"/>
      <c r="GLY14" s="75"/>
      <c r="GMM14" s="75"/>
      <c r="GNA14" s="75"/>
      <c r="GNO14" s="75"/>
      <c r="GOC14" s="75"/>
      <c r="GOQ14" s="75"/>
      <c r="GPE14" s="75"/>
      <c r="GPS14" s="75"/>
      <c r="GQG14" s="75"/>
      <c r="GQU14" s="75"/>
      <c r="GRI14" s="75"/>
      <c r="GRW14" s="75"/>
      <c r="GSK14" s="75"/>
      <c r="GSY14" s="75"/>
      <c r="GTM14" s="75"/>
      <c r="GUA14" s="75"/>
      <c r="GUO14" s="75"/>
      <c r="GVC14" s="75"/>
      <c r="GVQ14" s="75"/>
      <c r="GWE14" s="75"/>
      <c r="GWS14" s="75"/>
      <c r="GXG14" s="75"/>
      <c r="GXU14" s="75"/>
      <c r="GYI14" s="75"/>
      <c r="GYW14" s="75"/>
      <c r="GZK14" s="75"/>
      <c r="GZY14" s="75"/>
      <c r="HAM14" s="75"/>
      <c r="HBA14" s="75"/>
      <c r="HBO14" s="75"/>
      <c r="HCC14" s="75"/>
      <c r="HCQ14" s="75"/>
      <c r="HDE14" s="75"/>
      <c r="HDS14" s="75"/>
      <c r="HEG14" s="75"/>
      <c r="HEU14" s="75"/>
      <c r="HFI14" s="75"/>
      <c r="HFW14" s="75"/>
      <c r="HGK14" s="75"/>
      <c r="HGY14" s="75"/>
      <c r="HHM14" s="75"/>
      <c r="HIA14" s="75"/>
      <c r="HIO14" s="75"/>
      <c r="HJC14" s="75"/>
      <c r="HJQ14" s="75"/>
      <c r="HKE14" s="75"/>
      <c r="HKS14" s="75"/>
      <c r="HLG14" s="75"/>
      <c r="HLU14" s="75"/>
      <c r="HMI14" s="75"/>
      <c r="HMW14" s="75"/>
      <c r="HNK14" s="75"/>
      <c r="HNY14" s="75"/>
      <c r="HOM14" s="75"/>
      <c r="HPA14" s="75"/>
      <c r="HPO14" s="75"/>
      <c r="HQC14" s="75"/>
      <c r="HQQ14" s="75"/>
      <c r="HRE14" s="75"/>
      <c r="HRS14" s="75"/>
      <c r="HSG14" s="75"/>
      <c r="HSU14" s="75"/>
      <c r="HTI14" s="75"/>
      <c r="HTW14" s="75"/>
      <c r="HUK14" s="75"/>
      <c r="HUY14" s="75"/>
      <c r="HVM14" s="75"/>
      <c r="HWA14" s="75"/>
      <c r="HWO14" s="75"/>
      <c r="HXC14" s="75"/>
      <c r="HXQ14" s="75"/>
      <c r="HYE14" s="75"/>
      <c r="HYS14" s="75"/>
      <c r="HZG14" s="75"/>
      <c r="HZU14" s="75"/>
      <c r="IAI14" s="75"/>
      <c r="IAW14" s="75"/>
      <c r="IBK14" s="75"/>
      <c r="IBY14" s="75"/>
      <c r="ICM14" s="75"/>
      <c r="IDA14" s="75"/>
      <c r="IDO14" s="75"/>
      <c r="IEC14" s="75"/>
      <c r="IEQ14" s="75"/>
      <c r="IFE14" s="75"/>
      <c r="IFS14" s="75"/>
      <c r="IGG14" s="75"/>
      <c r="IGU14" s="75"/>
      <c r="IHI14" s="75"/>
      <c r="IHW14" s="75"/>
      <c r="IIK14" s="75"/>
      <c r="IIY14" s="75"/>
      <c r="IJM14" s="75"/>
      <c r="IKA14" s="75"/>
      <c r="IKO14" s="75"/>
      <c r="ILC14" s="75"/>
      <c r="ILQ14" s="75"/>
      <c r="IME14" s="75"/>
      <c r="IMS14" s="75"/>
      <c r="ING14" s="75"/>
      <c r="INU14" s="75"/>
      <c r="IOI14" s="75"/>
      <c r="IOW14" s="75"/>
      <c r="IPK14" s="75"/>
      <c r="IPY14" s="75"/>
      <c r="IQM14" s="75"/>
      <c r="IRA14" s="75"/>
      <c r="IRO14" s="75"/>
      <c r="ISC14" s="75"/>
      <c r="ISQ14" s="75"/>
      <c r="ITE14" s="75"/>
      <c r="ITS14" s="75"/>
      <c r="IUG14" s="75"/>
      <c r="IUU14" s="75"/>
      <c r="IVI14" s="75"/>
      <c r="IVW14" s="75"/>
      <c r="IWK14" s="75"/>
      <c r="IWY14" s="75"/>
      <c r="IXM14" s="75"/>
      <c r="IYA14" s="75"/>
      <c r="IYO14" s="75"/>
      <c r="IZC14" s="75"/>
      <c r="IZQ14" s="75"/>
      <c r="JAE14" s="75"/>
      <c r="JAS14" s="75"/>
      <c r="JBG14" s="75"/>
      <c r="JBU14" s="75"/>
      <c r="JCI14" s="75"/>
      <c r="JCW14" s="75"/>
      <c r="JDK14" s="75"/>
      <c r="JDY14" s="75"/>
      <c r="JEM14" s="75"/>
      <c r="JFA14" s="75"/>
      <c r="JFO14" s="75"/>
      <c r="JGC14" s="75"/>
      <c r="JGQ14" s="75"/>
      <c r="JHE14" s="75"/>
      <c r="JHS14" s="75"/>
      <c r="JIG14" s="75"/>
      <c r="JIU14" s="75"/>
      <c r="JJI14" s="75"/>
      <c r="JJW14" s="75"/>
      <c r="JKK14" s="75"/>
      <c r="JKY14" s="75"/>
      <c r="JLM14" s="75"/>
      <c r="JMA14" s="75"/>
      <c r="JMO14" s="75"/>
      <c r="JNC14" s="75"/>
      <c r="JNQ14" s="75"/>
      <c r="JOE14" s="75"/>
      <c r="JOS14" s="75"/>
      <c r="JPG14" s="75"/>
      <c r="JPU14" s="75"/>
      <c r="JQI14" s="75"/>
      <c r="JQW14" s="75"/>
      <c r="JRK14" s="75"/>
      <c r="JRY14" s="75"/>
      <c r="JSM14" s="75"/>
      <c r="JTA14" s="75"/>
      <c r="JTO14" s="75"/>
      <c r="JUC14" s="75"/>
      <c r="JUQ14" s="75"/>
      <c r="JVE14" s="75"/>
      <c r="JVS14" s="75"/>
      <c r="JWG14" s="75"/>
      <c r="JWU14" s="75"/>
      <c r="JXI14" s="75"/>
      <c r="JXW14" s="75"/>
      <c r="JYK14" s="75"/>
      <c r="JYY14" s="75"/>
      <c r="JZM14" s="75"/>
      <c r="KAA14" s="75"/>
      <c r="KAO14" s="75"/>
      <c r="KBC14" s="75"/>
      <c r="KBQ14" s="75"/>
      <c r="KCE14" s="75"/>
      <c r="KCS14" s="75"/>
      <c r="KDG14" s="75"/>
      <c r="KDU14" s="75"/>
      <c r="KEI14" s="75"/>
      <c r="KEW14" s="75"/>
      <c r="KFK14" s="75"/>
      <c r="KFY14" s="75"/>
      <c r="KGM14" s="75"/>
      <c r="KHA14" s="75"/>
      <c r="KHO14" s="75"/>
      <c r="KIC14" s="75"/>
      <c r="KIQ14" s="75"/>
      <c r="KJE14" s="75"/>
      <c r="KJS14" s="75"/>
      <c r="KKG14" s="75"/>
      <c r="KKU14" s="75"/>
      <c r="KLI14" s="75"/>
      <c r="KLW14" s="75"/>
      <c r="KMK14" s="75"/>
      <c r="KMY14" s="75"/>
      <c r="KNM14" s="75"/>
      <c r="KOA14" s="75"/>
      <c r="KOO14" s="75"/>
      <c r="KPC14" s="75"/>
      <c r="KPQ14" s="75"/>
      <c r="KQE14" s="75"/>
      <c r="KQS14" s="75"/>
      <c r="KRG14" s="75"/>
      <c r="KRU14" s="75"/>
      <c r="KSI14" s="75"/>
      <c r="KSW14" s="75"/>
      <c r="KTK14" s="75"/>
      <c r="KTY14" s="75"/>
      <c r="KUM14" s="75"/>
      <c r="KVA14" s="75"/>
      <c r="KVO14" s="75"/>
      <c r="KWC14" s="75"/>
      <c r="KWQ14" s="75"/>
      <c r="KXE14" s="75"/>
      <c r="KXS14" s="75"/>
      <c r="KYG14" s="75"/>
      <c r="KYU14" s="75"/>
      <c r="KZI14" s="75"/>
      <c r="KZW14" s="75"/>
      <c r="LAK14" s="75"/>
      <c r="LAY14" s="75"/>
      <c r="LBM14" s="75"/>
      <c r="LCA14" s="75"/>
      <c r="LCO14" s="75"/>
      <c r="LDC14" s="75"/>
      <c r="LDQ14" s="75"/>
      <c r="LEE14" s="75"/>
      <c r="LES14" s="75"/>
      <c r="LFG14" s="75"/>
      <c r="LFU14" s="75"/>
      <c r="LGI14" s="75"/>
      <c r="LGW14" s="75"/>
      <c r="LHK14" s="75"/>
      <c r="LHY14" s="75"/>
      <c r="LIM14" s="75"/>
      <c r="LJA14" s="75"/>
      <c r="LJO14" s="75"/>
      <c r="LKC14" s="75"/>
      <c r="LKQ14" s="75"/>
      <c r="LLE14" s="75"/>
      <c r="LLS14" s="75"/>
      <c r="LMG14" s="75"/>
      <c r="LMU14" s="75"/>
      <c r="LNI14" s="75"/>
      <c r="LNW14" s="75"/>
      <c r="LOK14" s="75"/>
      <c r="LOY14" s="75"/>
      <c r="LPM14" s="75"/>
      <c r="LQA14" s="75"/>
      <c r="LQO14" s="75"/>
      <c r="LRC14" s="75"/>
      <c r="LRQ14" s="75"/>
      <c r="LSE14" s="75"/>
      <c r="LSS14" s="75"/>
      <c r="LTG14" s="75"/>
      <c r="LTU14" s="75"/>
      <c r="LUI14" s="75"/>
      <c r="LUW14" s="75"/>
      <c r="LVK14" s="75"/>
      <c r="LVY14" s="75"/>
      <c r="LWM14" s="75"/>
      <c r="LXA14" s="75"/>
      <c r="LXO14" s="75"/>
      <c r="LYC14" s="75"/>
      <c r="LYQ14" s="75"/>
      <c r="LZE14" s="75"/>
      <c r="LZS14" s="75"/>
      <c r="MAG14" s="75"/>
      <c r="MAU14" s="75"/>
      <c r="MBI14" s="75"/>
      <c r="MBW14" s="75"/>
      <c r="MCK14" s="75"/>
      <c r="MCY14" s="75"/>
      <c r="MDM14" s="75"/>
      <c r="MEA14" s="75"/>
      <c r="MEO14" s="75"/>
      <c r="MFC14" s="75"/>
      <c r="MFQ14" s="75"/>
      <c r="MGE14" s="75"/>
      <c r="MGS14" s="75"/>
      <c r="MHG14" s="75"/>
      <c r="MHU14" s="75"/>
      <c r="MII14" s="75"/>
      <c r="MIW14" s="75"/>
      <c r="MJK14" s="75"/>
      <c r="MJY14" s="75"/>
      <c r="MKM14" s="75"/>
      <c r="MLA14" s="75"/>
      <c r="MLO14" s="75"/>
      <c r="MMC14" s="75"/>
      <c r="MMQ14" s="75"/>
      <c r="MNE14" s="75"/>
      <c r="MNS14" s="75"/>
      <c r="MOG14" s="75"/>
      <c r="MOU14" s="75"/>
      <c r="MPI14" s="75"/>
      <c r="MPW14" s="75"/>
      <c r="MQK14" s="75"/>
      <c r="MQY14" s="75"/>
      <c r="MRM14" s="75"/>
      <c r="MSA14" s="75"/>
      <c r="MSO14" s="75"/>
      <c r="MTC14" s="75"/>
      <c r="MTQ14" s="75"/>
      <c r="MUE14" s="75"/>
      <c r="MUS14" s="75"/>
      <c r="MVG14" s="75"/>
      <c r="MVU14" s="75"/>
      <c r="MWI14" s="75"/>
      <c r="MWW14" s="75"/>
      <c r="MXK14" s="75"/>
      <c r="MXY14" s="75"/>
      <c r="MYM14" s="75"/>
      <c r="MZA14" s="75"/>
      <c r="MZO14" s="75"/>
      <c r="NAC14" s="75"/>
      <c r="NAQ14" s="75"/>
      <c r="NBE14" s="75"/>
      <c r="NBS14" s="75"/>
      <c r="NCG14" s="75"/>
      <c r="NCU14" s="75"/>
      <c r="NDI14" s="75"/>
      <c r="NDW14" s="75"/>
      <c r="NEK14" s="75"/>
      <c r="NEY14" s="75"/>
      <c r="NFM14" s="75"/>
      <c r="NGA14" s="75"/>
      <c r="NGO14" s="75"/>
      <c r="NHC14" s="75"/>
      <c r="NHQ14" s="75"/>
      <c r="NIE14" s="75"/>
      <c r="NIS14" s="75"/>
      <c r="NJG14" s="75"/>
      <c r="NJU14" s="75"/>
      <c r="NKI14" s="75"/>
      <c r="NKW14" s="75"/>
      <c r="NLK14" s="75"/>
      <c r="NLY14" s="75"/>
      <c r="NMM14" s="75"/>
      <c r="NNA14" s="75"/>
      <c r="NNO14" s="75"/>
      <c r="NOC14" s="75"/>
      <c r="NOQ14" s="75"/>
      <c r="NPE14" s="75"/>
      <c r="NPS14" s="75"/>
      <c r="NQG14" s="75"/>
      <c r="NQU14" s="75"/>
      <c r="NRI14" s="75"/>
      <c r="NRW14" s="75"/>
      <c r="NSK14" s="75"/>
      <c r="NSY14" s="75"/>
      <c r="NTM14" s="75"/>
      <c r="NUA14" s="75"/>
      <c r="NUO14" s="75"/>
      <c r="NVC14" s="75"/>
      <c r="NVQ14" s="75"/>
      <c r="NWE14" s="75"/>
      <c r="NWS14" s="75"/>
      <c r="NXG14" s="75"/>
      <c r="NXU14" s="75"/>
      <c r="NYI14" s="75"/>
      <c r="NYW14" s="75"/>
      <c r="NZK14" s="75"/>
      <c r="NZY14" s="75"/>
      <c r="OAM14" s="75"/>
      <c r="OBA14" s="75"/>
      <c r="OBO14" s="75"/>
      <c r="OCC14" s="75"/>
      <c r="OCQ14" s="75"/>
      <c r="ODE14" s="75"/>
      <c r="ODS14" s="75"/>
      <c r="OEG14" s="75"/>
      <c r="OEU14" s="75"/>
      <c r="OFI14" s="75"/>
      <c r="OFW14" s="75"/>
      <c r="OGK14" s="75"/>
      <c r="OGY14" s="75"/>
      <c r="OHM14" s="75"/>
      <c r="OIA14" s="75"/>
      <c r="OIO14" s="75"/>
      <c r="OJC14" s="75"/>
      <c r="OJQ14" s="75"/>
      <c r="OKE14" s="75"/>
      <c r="OKS14" s="75"/>
      <c r="OLG14" s="75"/>
      <c r="OLU14" s="75"/>
      <c r="OMI14" s="75"/>
      <c r="OMW14" s="75"/>
      <c r="ONK14" s="75"/>
      <c r="ONY14" s="75"/>
      <c r="OOM14" s="75"/>
      <c r="OPA14" s="75"/>
      <c r="OPO14" s="75"/>
      <c r="OQC14" s="75"/>
      <c r="OQQ14" s="75"/>
      <c r="ORE14" s="75"/>
      <c r="ORS14" s="75"/>
      <c r="OSG14" s="75"/>
      <c r="OSU14" s="75"/>
      <c r="OTI14" s="75"/>
      <c r="OTW14" s="75"/>
      <c r="OUK14" s="75"/>
      <c r="OUY14" s="75"/>
      <c r="OVM14" s="75"/>
      <c r="OWA14" s="75"/>
      <c r="OWO14" s="75"/>
      <c r="OXC14" s="75"/>
      <c r="OXQ14" s="75"/>
      <c r="OYE14" s="75"/>
      <c r="OYS14" s="75"/>
      <c r="OZG14" s="75"/>
      <c r="OZU14" s="75"/>
      <c r="PAI14" s="75"/>
      <c r="PAW14" s="75"/>
      <c r="PBK14" s="75"/>
      <c r="PBY14" s="75"/>
      <c r="PCM14" s="75"/>
      <c r="PDA14" s="75"/>
      <c r="PDO14" s="75"/>
      <c r="PEC14" s="75"/>
      <c r="PEQ14" s="75"/>
      <c r="PFE14" s="75"/>
      <c r="PFS14" s="75"/>
      <c r="PGG14" s="75"/>
      <c r="PGU14" s="75"/>
      <c r="PHI14" s="75"/>
      <c r="PHW14" s="75"/>
      <c r="PIK14" s="75"/>
      <c r="PIY14" s="75"/>
      <c r="PJM14" s="75"/>
      <c r="PKA14" s="75"/>
      <c r="PKO14" s="75"/>
      <c r="PLC14" s="75"/>
      <c r="PLQ14" s="75"/>
      <c r="PME14" s="75"/>
      <c r="PMS14" s="75"/>
      <c r="PNG14" s="75"/>
      <c r="PNU14" s="75"/>
      <c r="POI14" s="75"/>
      <c r="POW14" s="75"/>
      <c r="PPK14" s="75"/>
      <c r="PPY14" s="75"/>
      <c r="PQM14" s="75"/>
      <c r="PRA14" s="75"/>
      <c r="PRO14" s="75"/>
      <c r="PSC14" s="75"/>
      <c r="PSQ14" s="75"/>
      <c r="PTE14" s="75"/>
      <c r="PTS14" s="75"/>
      <c r="PUG14" s="75"/>
      <c r="PUU14" s="75"/>
      <c r="PVI14" s="75"/>
      <c r="PVW14" s="75"/>
      <c r="PWK14" s="75"/>
      <c r="PWY14" s="75"/>
      <c r="PXM14" s="75"/>
      <c r="PYA14" s="75"/>
      <c r="PYO14" s="75"/>
      <c r="PZC14" s="75"/>
      <c r="PZQ14" s="75"/>
      <c r="QAE14" s="75"/>
      <c r="QAS14" s="75"/>
      <c r="QBG14" s="75"/>
      <c r="QBU14" s="75"/>
      <c r="QCI14" s="75"/>
      <c r="QCW14" s="75"/>
      <c r="QDK14" s="75"/>
      <c r="QDY14" s="75"/>
      <c r="QEM14" s="75"/>
      <c r="QFA14" s="75"/>
      <c r="QFO14" s="75"/>
      <c r="QGC14" s="75"/>
      <c r="QGQ14" s="75"/>
      <c r="QHE14" s="75"/>
      <c r="QHS14" s="75"/>
      <c r="QIG14" s="75"/>
      <c r="QIU14" s="75"/>
      <c r="QJI14" s="75"/>
      <c r="QJW14" s="75"/>
      <c r="QKK14" s="75"/>
      <c r="QKY14" s="75"/>
      <c r="QLM14" s="75"/>
      <c r="QMA14" s="75"/>
      <c r="QMO14" s="75"/>
      <c r="QNC14" s="75"/>
      <c r="QNQ14" s="75"/>
      <c r="QOE14" s="75"/>
      <c r="QOS14" s="75"/>
      <c r="QPG14" s="75"/>
      <c r="QPU14" s="75"/>
      <c r="QQI14" s="75"/>
      <c r="QQW14" s="75"/>
      <c r="QRK14" s="75"/>
      <c r="QRY14" s="75"/>
      <c r="QSM14" s="75"/>
      <c r="QTA14" s="75"/>
      <c r="QTO14" s="75"/>
      <c r="QUC14" s="75"/>
      <c r="QUQ14" s="75"/>
      <c r="QVE14" s="75"/>
      <c r="QVS14" s="75"/>
      <c r="QWG14" s="75"/>
      <c r="QWU14" s="75"/>
      <c r="QXI14" s="75"/>
      <c r="QXW14" s="75"/>
      <c r="QYK14" s="75"/>
      <c r="QYY14" s="75"/>
      <c r="QZM14" s="75"/>
      <c r="RAA14" s="75"/>
      <c r="RAO14" s="75"/>
      <c r="RBC14" s="75"/>
      <c r="RBQ14" s="75"/>
      <c r="RCE14" s="75"/>
      <c r="RCS14" s="75"/>
      <c r="RDG14" s="75"/>
      <c r="RDU14" s="75"/>
      <c r="REI14" s="75"/>
      <c r="REW14" s="75"/>
      <c r="RFK14" s="75"/>
      <c r="RFY14" s="75"/>
      <c r="RGM14" s="75"/>
      <c r="RHA14" s="75"/>
      <c r="RHO14" s="75"/>
      <c r="RIC14" s="75"/>
      <c r="RIQ14" s="75"/>
      <c r="RJE14" s="75"/>
      <c r="RJS14" s="75"/>
      <c r="RKG14" s="75"/>
      <c r="RKU14" s="75"/>
      <c r="RLI14" s="75"/>
      <c r="RLW14" s="75"/>
      <c r="RMK14" s="75"/>
      <c r="RMY14" s="75"/>
      <c r="RNM14" s="75"/>
      <c r="ROA14" s="75"/>
      <c r="ROO14" s="75"/>
      <c r="RPC14" s="75"/>
      <c r="RPQ14" s="75"/>
      <c r="RQE14" s="75"/>
      <c r="RQS14" s="75"/>
      <c r="RRG14" s="75"/>
      <c r="RRU14" s="75"/>
      <c r="RSI14" s="75"/>
      <c r="RSW14" s="75"/>
      <c r="RTK14" s="75"/>
      <c r="RTY14" s="75"/>
      <c r="RUM14" s="75"/>
      <c r="RVA14" s="75"/>
      <c r="RVO14" s="75"/>
      <c r="RWC14" s="75"/>
      <c r="RWQ14" s="75"/>
      <c r="RXE14" s="75"/>
      <c r="RXS14" s="75"/>
      <c r="RYG14" s="75"/>
      <c r="RYU14" s="75"/>
      <c r="RZI14" s="75"/>
      <c r="RZW14" s="75"/>
      <c r="SAK14" s="75"/>
      <c r="SAY14" s="75"/>
      <c r="SBM14" s="75"/>
      <c r="SCA14" s="75"/>
      <c r="SCO14" s="75"/>
      <c r="SDC14" s="75"/>
      <c r="SDQ14" s="75"/>
      <c r="SEE14" s="75"/>
      <c r="SES14" s="75"/>
      <c r="SFG14" s="75"/>
      <c r="SFU14" s="75"/>
      <c r="SGI14" s="75"/>
      <c r="SGW14" s="75"/>
      <c r="SHK14" s="75"/>
      <c r="SHY14" s="75"/>
      <c r="SIM14" s="75"/>
      <c r="SJA14" s="75"/>
      <c r="SJO14" s="75"/>
      <c r="SKC14" s="75"/>
      <c r="SKQ14" s="75"/>
      <c r="SLE14" s="75"/>
      <c r="SLS14" s="75"/>
      <c r="SMG14" s="75"/>
      <c r="SMU14" s="75"/>
      <c r="SNI14" s="75"/>
      <c r="SNW14" s="75"/>
      <c r="SOK14" s="75"/>
      <c r="SOY14" s="75"/>
      <c r="SPM14" s="75"/>
      <c r="SQA14" s="75"/>
      <c r="SQO14" s="75"/>
      <c r="SRC14" s="75"/>
      <c r="SRQ14" s="75"/>
      <c r="SSE14" s="75"/>
      <c r="SSS14" s="75"/>
      <c r="STG14" s="75"/>
      <c r="STU14" s="75"/>
      <c r="SUI14" s="75"/>
      <c r="SUW14" s="75"/>
      <c r="SVK14" s="75"/>
      <c r="SVY14" s="75"/>
      <c r="SWM14" s="75"/>
      <c r="SXA14" s="75"/>
      <c r="SXO14" s="75"/>
      <c r="SYC14" s="75"/>
      <c r="SYQ14" s="75"/>
      <c r="SZE14" s="75"/>
      <c r="SZS14" s="75"/>
      <c r="TAG14" s="75"/>
      <c r="TAU14" s="75"/>
      <c r="TBI14" s="75"/>
      <c r="TBW14" s="75"/>
      <c r="TCK14" s="75"/>
      <c r="TCY14" s="75"/>
      <c r="TDM14" s="75"/>
      <c r="TEA14" s="75"/>
      <c r="TEO14" s="75"/>
      <c r="TFC14" s="75"/>
      <c r="TFQ14" s="75"/>
      <c r="TGE14" s="75"/>
      <c r="TGS14" s="75"/>
      <c r="THG14" s="75"/>
      <c r="THU14" s="75"/>
      <c r="TII14" s="75"/>
      <c r="TIW14" s="75"/>
      <c r="TJK14" s="75"/>
      <c r="TJY14" s="75"/>
      <c r="TKM14" s="75"/>
      <c r="TLA14" s="75"/>
      <c r="TLO14" s="75"/>
      <c r="TMC14" s="75"/>
      <c r="TMQ14" s="75"/>
      <c r="TNE14" s="75"/>
      <c r="TNS14" s="75"/>
      <c r="TOG14" s="75"/>
      <c r="TOU14" s="75"/>
      <c r="TPI14" s="75"/>
      <c r="TPW14" s="75"/>
      <c r="TQK14" s="75"/>
      <c r="TQY14" s="75"/>
      <c r="TRM14" s="75"/>
      <c r="TSA14" s="75"/>
      <c r="TSO14" s="75"/>
      <c r="TTC14" s="75"/>
      <c r="TTQ14" s="75"/>
      <c r="TUE14" s="75"/>
      <c r="TUS14" s="75"/>
      <c r="TVG14" s="75"/>
      <c r="TVU14" s="75"/>
      <c r="TWI14" s="75"/>
      <c r="TWW14" s="75"/>
      <c r="TXK14" s="75"/>
      <c r="TXY14" s="75"/>
      <c r="TYM14" s="75"/>
      <c r="TZA14" s="75"/>
      <c r="TZO14" s="75"/>
      <c r="UAC14" s="75"/>
      <c r="UAQ14" s="75"/>
      <c r="UBE14" s="75"/>
      <c r="UBS14" s="75"/>
      <c r="UCG14" s="75"/>
      <c r="UCU14" s="75"/>
      <c r="UDI14" s="75"/>
      <c r="UDW14" s="75"/>
      <c r="UEK14" s="75"/>
      <c r="UEY14" s="75"/>
      <c r="UFM14" s="75"/>
      <c r="UGA14" s="75"/>
      <c r="UGO14" s="75"/>
      <c r="UHC14" s="75"/>
      <c r="UHQ14" s="75"/>
      <c r="UIE14" s="75"/>
      <c r="UIS14" s="75"/>
      <c r="UJG14" s="75"/>
      <c r="UJU14" s="75"/>
      <c r="UKI14" s="75"/>
      <c r="UKW14" s="75"/>
      <c r="ULK14" s="75"/>
      <c r="ULY14" s="75"/>
      <c r="UMM14" s="75"/>
      <c r="UNA14" s="75"/>
      <c r="UNO14" s="75"/>
      <c r="UOC14" s="75"/>
      <c r="UOQ14" s="75"/>
      <c r="UPE14" s="75"/>
      <c r="UPS14" s="75"/>
      <c r="UQG14" s="75"/>
      <c r="UQU14" s="75"/>
      <c r="URI14" s="75"/>
      <c r="URW14" s="75"/>
      <c r="USK14" s="75"/>
      <c r="USY14" s="75"/>
      <c r="UTM14" s="75"/>
      <c r="UUA14" s="75"/>
      <c r="UUO14" s="75"/>
      <c r="UVC14" s="75"/>
      <c r="UVQ14" s="75"/>
      <c r="UWE14" s="75"/>
      <c r="UWS14" s="75"/>
      <c r="UXG14" s="75"/>
      <c r="UXU14" s="75"/>
      <c r="UYI14" s="75"/>
      <c r="UYW14" s="75"/>
      <c r="UZK14" s="75"/>
      <c r="UZY14" s="75"/>
      <c r="VAM14" s="75"/>
      <c r="VBA14" s="75"/>
      <c r="VBO14" s="75"/>
      <c r="VCC14" s="75"/>
      <c r="VCQ14" s="75"/>
      <c r="VDE14" s="75"/>
      <c r="VDS14" s="75"/>
      <c r="VEG14" s="75"/>
      <c r="VEU14" s="75"/>
      <c r="VFI14" s="75"/>
      <c r="VFW14" s="75"/>
      <c r="VGK14" s="75"/>
      <c r="VGY14" s="75"/>
      <c r="VHM14" s="75"/>
      <c r="VIA14" s="75"/>
      <c r="VIO14" s="75"/>
      <c r="VJC14" s="75"/>
      <c r="VJQ14" s="75"/>
      <c r="VKE14" s="75"/>
      <c r="VKS14" s="75"/>
      <c r="VLG14" s="75"/>
      <c r="VLU14" s="75"/>
      <c r="VMI14" s="75"/>
      <c r="VMW14" s="75"/>
      <c r="VNK14" s="75"/>
      <c r="VNY14" s="75"/>
      <c r="VOM14" s="75"/>
      <c r="VPA14" s="75"/>
      <c r="VPO14" s="75"/>
      <c r="VQC14" s="75"/>
      <c r="VQQ14" s="75"/>
      <c r="VRE14" s="75"/>
      <c r="VRS14" s="75"/>
      <c r="VSG14" s="75"/>
      <c r="VSU14" s="75"/>
      <c r="VTI14" s="75"/>
      <c r="VTW14" s="75"/>
      <c r="VUK14" s="75"/>
      <c r="VUY14" s="75"/>
      <c r="VVM14" s="75"/>
      <c r="VWA14" s="75"/>
      <c r="VWO14" s="75"/>
      <c r="VXC14" s="75"/>
      <c r="VXQ14" s="75"/>
      <c r="VYE14" s="75"/>
      <c r="VYS14" s="75"/>
      <c r="VZG14" s="75"/>
      <c r="VZU14" s="75"/>
      <c r="WAI14" s="75"/>
      <c r="WAW14" s="75"/>
      <c r="WBK14" s="75"/>
      <c r="WBY14" s="75"/>
      <c r="WCM14" s="75"/>
      <c r="WDA14" s="75"/>
      <c r="WDO14" s="75"/>
      <c r="WEC14" s="75"/>
      <c r="WEQ14" s="75"/>
      <c r="WFE14" s="75"/>
      <c r="WFS14" s="75"/>
      <c r="WGG14" s="75"/>
      <c r="WGU14" s="75"/>
      <c r="WHI14" s="75"/>
      <c r="WHW14" s="75"/>
      <c r="WIK14" s="75"/>
      <c r="WIY14" s="75"/>
      <c r="WJM14" s="75"/>
      <c r="WKA14" s="75"/>
      <c r="WKO14" s="75"/>
      <c r="WLC14" s="75"/>
      <c r="WLQ14" s="75"/>
      <c r="WME14" s="75"/>
      <c r="WMS14" s="75"/>
      <c r="WNG14" s="75"/>
      <c r="WNU14" s="75"/>
      <c r="WOI14" s="75"/>
      <c r="WOW14" s="75"/>
      <c r="WPK14" s="75"/>
      <c r="WPY14" s="75"/>
      <c r="WQM14" s="75"/>
      <c r="WRA14" s="75"/>
      <c r="WRO14" s="75"/>
      <c r="WSC14" s="75"/>
      <c r="WSQ14" s="75"/>
      <c r="WTE14" s="75"/>
      <c r="WTS14" s="75"/>
      <c r="WUG14" s="75"/>
      <c r="WUU14" s="75"/>
      <c r="WVI14" s="75"/>
      <c r="WVW14" s="75"/>
      <c r="WWK14" s="75"/>
      <c r="WWY14" s="75"/>
      <c r="WXM14" s="75"/>
      <c r="WYA14" s="75"/>
      <c r="WYO14" s="75"/>
      <c r="WZC14" s="75"/>
      <c r="WZQ14" s="75"/>
      <c r="XAE14" s="75"/>
      <c r="XAS14" s="75"/>
      <c r="XBG14" s="75"/>
      <c r="XBU14" s="75"/>
      <c r="XCI14" s="75"/>
      <c r="XCW14" s="75"/>
      <c r="XDK14" s="75"/>
      <c r="XDY14" s="75"/>
      <c r="XEM14" s="75"/>
      <c r="XFA14" s="75"/>
    </row>
    <row r="15" spans="1:1023 1037:2045 2059:3067 3081:4089 4103:5111 5125:6133 6147:7155 7169:8191 8205:9213 9227:10235 10249:11257 11271:12279 12293:13301 13315:14323 14337:15359 15373:16381" s="74" customFormat="1" hidden="1" x14ac:dyDescent="0.2">
      <c r="A15" s="178" t="s">
        <v>102</v>
      </c>
      <c r="B15" s="44" t="e">
        <f>B32+B50</f>
        <v>#REF!</v>
      </c>
      <c r="C15" s="44" t="e">
        <f t="shared" ref="C15:BE16" si="8">C32+C50</f>
        <v>#REF!</v>
      </c>
      <c r="D15" s="44" t="e">
        <f t="shared" si="8"/>
        <v>#REF!</v>
      </c>
      <c r="E15" s="44" t="e">
        <f t="shared" si="8"/>
        <v>#REF!</v>
      </c>
      <c r="F15" s="44" t="e">
        <f t="shared" si="8"/>
        <v>#REF!</v>
      </c>
      <c r="G15" s="44" t="e">
        <f t="shared" si="8"/>
        <v>#REF!</v>
      </c>
      <c r="H15" s="44" t="e">
        <f t="shared" si="8"/>
        <v>#REF!</v>
      </c>
      <c r="I15" s="44" t="e">
        <f t="shared" si="8"/>
        <v>#REF!</v>
      </c>
      <c r="J15" s="44" t="e">
        <f t="shared" si="8"/>
        <v>#REF!</v>
      </c>
      <c r="K15" s="44" t="e">
        <f t="shared" si="8"/>
        <v>#REF!</v>
      </c>
      <c r="L15" s="44" t="e">
        <f t="shared" si="8"/>
        <v>#REF!</v>
      </c>
      <c r="M15" s="44" t="e">
        <f t="shared" si="8"/>
        <v>#REF!</v>
      </c>
      <c r="N15" s="44" t="e">
        <f t="shared" si="8"/>
        <v>#REF!</v>
      </c>
      <c r="O15" s="44" t="e">
        <f t="shared" si="8"/>
        <v>#REF!</v>
      </c>
      <c r="P15" s="44" t="e">
        <f t="shared" si="8"/>
        <v>#REF!</v>
      </c>
      <c r="Q15" s="44" t="e">
        <f t="shared" si="8"/>
        <v>#REF!</v>
      </c>
      <c r="R15" s="44" t="e">
        <f t="shared" si="8"/>
        <v>#REF!</v>
      </c>
      <c r="S15" s="44" t="e">
        <f t="shared" si="8"/>
        <v>#REF!</v>
      </c>
      <c r="T15" s="44" t="e">
        <f t="shared" si="8"/>
        <v>#REF!</v>
      </c>
      <c r="U15" s="44" t="e">
        <f t="shared" si="8"/>
        <v>#REF!</v>
      </c>
      <c r="V15" s="44" t="e">
        <f t="shared" si="8"/>
        <v>#REF!</v>
      </c>
      <c r="W15" s="44" t="e">
        <f t="shared" si="8"/>
        <v>#REF!</v>
      </c>
      <c r="X15" s="44" t="e">
        <f t="shared" si="8"/>
        <v>#REF!</v>
      </c>
      <c r="Y15" s="44" t="e">
        <f t="shared" si="8"/>
        <v>#REF!</v>
      </c>
      <c r="Z15" s="44" t="e">
        <f t="shared" si="8"/>
        <v>#REF!</v>
      </c>
      <c r="AA15" s="44" t="e">
        <f t="shared" si="8"/>
        <v>#REF!</v>
      </c>
      <c r="AB15" s="44" t="e">
        <f t="shared" si="8"/>
        <v>#REF!</v>
      </c>
      <c r="AC15" s="44" t="e">
        <f t="shared" si="8"/>
        <v>#REF!</v>
      </c>
      <c r="AD15" s="44" t="e">
        <f t="shared" si="8"/>
        <v>#REF!</v>
      </c>
      <c r="AE15" s="44" t="e">
        <f t="shared" si="8"/>
        <v>#REF!</v>
      </c>
      <c r="AF15" s="170" t="e">
        <f t="shared" si="8"/>
        <v>#REF!</v>
      </c>
      <c r="AG15" s="170" t="e">
        <f t="shared" si="8"/>
        <v>#REF!</v>
      </c>
      <c r="AH15" s="170" t="e">
        <f t="shared" si="8"/>
        <v>#REF!</v>
      </c>
      <c r="AI15" s="170" t="e">
        <f t="shared" si="8"/>
        <v>#REF!</v>
      </c>
      <c r="AJ15" s="170" t="e">
        <f t="shared" si="8"/>
        <v>#REF!</v>
      </c>
      <c r="AK15" s="170" t="e">
        <f t="shared" si="8"/>
        <v>#REF!</v>
      </c>
      <c r="AL15" s="170" t="e">
        <f t="shared" si="8"/>
        <v>#REF!</v>
      </c>
      <c r="AM15" s="170" t="e">
        <f t="shared" si="8"/>
        <v>#REF!</v>
      </c>
      <c r="AN15" s="170" t="e">
        <f t="shared" si="8"/>
        <v>#REF!</v>
      </c>
      <c r="AO15" s="170" t="e">
        <f t="shared" si="8"/>
        <v>#REF!</v>
      </c>
      <c r="AP15" s="170" t="e">
        <f t="shared" si="8"/>
        <v>#REF!</v>
      </c>
      <c r="AQ15" s="170" t="e">
        <f t="shared" si="8"/>
        <v>#REF!</v>
      </c>
      <c r="AR15" s="170" t="e">
        <f t="shared" si="8"/>
        <v>#REF!</v>
      </c>
      <c r="AS15" s="170" t="e">
        <f t="shared" si="8"/>
        <v>#REF!</v>
      </c>
      <c r="AT15" s="170" t="e">
        <f t="shared" si="8"/>
        <v>#REF!</v>
      </c>
      <c r="AU15" s="170" t="e">
        <f t="shared" si="8"/>
        <v>#REF!</v>
      </c>
      <c r="AV15" s="170" t="e">
        <f t="shared" si="8"/>
        <v>#REF!</v>
      </c>
      <c r="AW15" s="170" t="e">
        <f t="shared" si="8"/>
        <v>#REF!</v>
      </c>
      <c r="AX15" s="170" t="e">
        <f t="shared" si="8"/>
        <v>#REF!</v>
      </c>
      <c r="AY15" s="170" t="e">
        <f t="shared" si="8"/>
        <v>#REF!</v>
      </c>
      <c r="AZ15" s="170" t="e">
        <f t="shared" si="8"/>
        <v>#REF!</v>
      </c>
      <c r="BA15" s="170" t="e">
        <f t="shared" si="8"/>
        <v>#REF!</v>
      </c>
      <c r="BB15" s="170" t="e">
        <f t="shared" si="8"/>
        <v>#REF!</v>
      </c>
      <c r="BC15" s="170" t="e">
        <f t="shared" si="8"/>
        <v>#REF!</v>
      </c>
      <c r="BD15" s="170" t="e">
        <f t="shared" si="8"/>
        <v>#REF!</v>
      </c>
      <c r="BE15" s="170" t="e">
        <f t="shared" si="8"/>
        <v>#REF!</v>
      </c>
      <c r="BS15" s="75"/>
      <c r="CG15" s="75"/>
      <c r="CU15" s="75"/>
      <c r="DI15" s="75"/>
      <c r="DW15" s="75"/>
      <c r="EK15" s="75"/>
      <c r="EY15" s="75"/>
      <c r="FM15" s="75"/>
      <c r="GA15" s="75"/>
      <c r="GO15" s="75"/>
      <c r="HC15" s="75"/>
      <c r="HQ15" s="75"/>
      <c r="IE15" s="75"/>
      <c r="IS15" s="75"/>
      <c r="JG15" s="75"/>
      <c r="JU15" s="75"/>
      <c r="KI15" s="75"/>
      <c r="KW15" s="75"/>
      <c r="LK15" s="75"/>
      <c r="LY15" s="75"/>
      <c r="MM15" s="75"/>
      <c r="NA15" s="75"/>
      <c r="NO15" s="75"/>
      <c r="OC15" s="75"/>
      <c r="OQ15" s="75"/>
      <c r="PE15" s="75"/>
      <c r="PS15" s="75"/>
      <c r="QG15" s="75"/>
      <c r="QU15" s="75"/>
      <c r="RI15" s="75"/>
      <c r="RW15" s="75"/>
      <c r="SK15" s="75"/>
      <c r="SY15" s="75"/>
      <c r="TM15" s="75"/>
      <c r="UA15" s="75"/>
      <c r="UO15" s="75"/>
      <c r="VC15" s="75"/>
      <c r="VQ15" s="75"/>
      <c r="WE15" s="75"/>
      <c r="WS15" s="75"/>
      <c r="XG15" s="75"/>
      <c r="XU15" s="75"/>
      <c r="YI15" s="75"/>
      <c r="YW15" s="75"/>
      <c r="ZK15" s="75"/>
      <c r="ZY15" s="75"/>
      <c r="AAM15" s="75"/>
      <c r="ABA15" s="75"/>
      <c r="ABO15" s="75"/>
      <c r="ACC15" s="75"/>
      <c r="ACQ15" s="75"/>
      <c r="ADE15" s="75"/>
      <c r="ADS15" s="75"/>
      <c r="AEG15" s="75"/>
      <c r="AEU15" s="75"/>
      <c r="AFI15" s="75"/>
      <c r="AFW15" s="75"/>
      <c r="AGK15" s="75"/>
      <c r="AGY15" s="75"/>
      <c r="AHM15" s="75"/>
      <c r="AIA15" s="75"/>
      <c r="AIO15" s="75"/>
      <c r="AJC15" s="75"/>
      <c r="AJQ15" s="75"/>
      <c r="AKE15" s="75"/>
      <c r="AKS15" s="75"/>
      <c r="ALG15" s="75"/>
      <c r="ALU15" s="75"/>
      <c r="AMI15" s="75"/>
      <c r="AMW15" s="75"/>
      <c r="ANK15" s="75"/>
      <c r="ANY15" s="75"/>
      <c r="AOM15" s="75"/>
      <c r="APA15" s="75"/>
      <c r="APO15" s="75"/>
      <c r="AQC15" s="75"/>
      <c r="AQQ15" s="75"/>
      <c r="ARE15" s="75"/>
      <c r="ARS15" s="75"/>
      <c r="ASG15" s="75"/>
      <c r="ASU15" s="75"/>
      <c r="ATI15" s="75"/>
      <c r="ATW15" s="75"/>
      <c r="AUK15" s="75"/>
      <c r="AUY15" s="75"/>
      <c r="AVM15" s="75"/>
      <c r="AWA15" s="75"/>
      <c r="AWO15" s="75"/>
      <c r="AXC15" s="75"/>
      <c r="AXQ15" s="75"/>
      <c r="AYE15" s="75"/>
      <c r="AYS15" s="75"/>
      <c r="AZG15" s="75"/>
      <c r="AZU15" s="75"/>
      <c r="BAI15" s="75"/>
      <c r="BAW15" s="75"/>
      <c r="BBK15" s="75"/>
      <c r="BBY15" s="75"/>
      <c r="BCM15" s="75"/>
      <c r="BDA15" s="75"/>
      <c r="BDO15" s="75"/>
      <c r="BEC15" s="75"/>
      <c r="BEQ15" s="75"/>
      <c r="BFE15" s="75"/>
      <c r="BFS15" s="75"/>
      <c r="BGG15" s="75"/>
      <c r="BGU15" s="75"/>
      <c r="BHI15" s="75"/>
      <c r="BHW15" s="75"/>
      <c r="BIK15" s="75"/>
      <c r="BIY15" s="75"/>
      <c r="BJM15" s="75"/>
      <c r="BKA15" s="75"/>
      <c r="BKO15" s="75"/>
      <c r="BLC15" s="75"/>
      <c r="BLQ15" s="75"/>
      <c r="BME15" s="75"/>
      <c r="BMS15" s="75"/>
      <c r="BNG15" s="75"/>
      <c r="BNU15" s="75"/>
      <c r="BOI15" s="75"/>
      <c r="BOW15" s="75"/>
      <c r="BPK15" s="75"/>
      <c r="BPY15" s="75"/>
      <c r="BQM15" s="75"/>
      <c r="BRA15" s="75"/>
      <c r="BRO15" s="75"/>
      <c r="BSC15" s="75"/>
      <c r="BSQ15" s="75"/>
      <c r="BTE15" s="75"/>
      <c r="BTS15" s="75"/>
      <c r="BUG15" s="75"/>
      <c r="BUU15" s="75"/>
      <c r="BVI15" s="75"/>
      <c r="BVW15" s="75"/>
      <c r="BWK15" s="75"/>
      <c r="BWY15" s="75"/>
      <c r="BXM15" s="75"/>
      <c r="BYA15" s="75"/>
      <c r="BYO15" s="75"/>
      <c r="BZC15" s="75"/>
      <c r="BZQ15" s="75"/>
      <c r="CAE15" s="75"/>
      <c r="CAS15" s="75"/>
      <c r="CBG15" s="75"/>
      <c r="CBU15" s="75"/>
      <c r="CCI15" s="75"/>
      <c r="CCW15" s="75"/>
      <c r="CDK15" s="75"/>
      <c r="CDY15" s="75"/>
      <c r="CEM15" s="75"/>
      <c r="CFA15" s="75"/>
      <c r="CFO15" s="75"/>
      <c r="CGC15" s="75"/>
      <c r="CGQ15" s="75"/>
      <c r="CHE15" s="75"/>
      <c r="CHS15" s="75"/>
      <c r="CIG15" s="75"/>
      <c r="CIU15" s="75"/>
      <c r="CJI15" s="75"/>
      <c r="CJW15" s="75"/>
      <c r="CKK15" s="75"/>
      <c r="CKY15" s="75"/>
      <c r="CLM15" s="75"/>
      <c r="CMA15" s="75"/>
      <c r="CMO15" s="75"/>
      <c r="CNC15" s="75"/>
      <c r="CNQ15" s="75"/>
      <c r="COE15" s="75"/>
      <c r="COS15" s="75"/>
      <c r="CPG15" s="75"/>
      <c r="CPU15" s="75"/>
      <c r="CQI15" s="75"/>
      <c r="CQW15" s="75"/>
      <c r="CRK15" s="75"/>
      <c r="CRY15" s="75"/>
      <c r="CSM15" s="75"/>
      <c r="CTA15" s="75"/>
      <c r="CTO15" s="75"/>
      <c r="CUC15" s="75"/>
      <c r="CUQ15" s="75"/>
      <c r="CVE15" s="75"/>
      <c r="CVS15" s="75"/>
      <c r="CWG15" s="75"/>
      <c r="CWU15" s="75"/>
      <c r="CXI15" s="75"/>
      <c r="CXW15" s="75"/>
      <c r="CYK15" s="75"/>
      <c r="CYY15" s="75"/>
      <c r="CZM15" s="75"/>
      <c r="DAA15" s="75"/>
      <c r="DAO15" s="75"/>
      <c r="DBC15" s="75"/>
      <c r="DBQ15" s="75"/>
      <c r="DCE15" s="75"/>
      <c r="DCS15" s="75"/>
      <c r="DDG15" s="75"/>
      <c r="DDU15" s="75"/>
      <c r="DEI15" s="75"/>
      <c r="DEW15" s="75"/>
      <c r="DFK15" s="75"/>
      <c r="DFY15" s="75"/>
      <c r="DGM15" s="75"/>
      <c r="DHA15" s="75"/>
      <c r="DHO15" s="75"/>
      <c r="DIC15" s="75"/>
      <c r="DIQ15" s="75"/>
      <c r="DJE15" s="75"/>
      <c r="DJS15" s="75"/>
      <c r="DKG15" s="75"/>
      <c r="DKU15" s="75"/>
      <c r="DLI15" s="75"/>
      <c r="DLW15" s="75"/>
      <c r="DMK15" s="75"/>
      <c r="DMY15" s="75"/>
      <c r="DNM15" s="75"/>
      <c r="DOA15" s="75"/>
      <c r="DOO15" s="75"/>
      <c r="DPC15" s="75"/>
      <c r="DPQ15" s="75"/>
      <c r="DQE15" s="75"/>
      <c r="DQS15" s="75"/>
      <c r="DRG15" s="75"/>
      <c r="DRU15" s="75"/>
      <c r="DSI15" s="75"/>
      <c r="DSW15" s="75"/>
      <c r="DTK15" s="75"/>
      <c r="DTY15" s="75"/>
      <c r="DUM15" s="75"/>
      <c r="DVA15" s="75"/>
      <c r="DVO15" s="75"/>
      <c r="DWC15" s="75"/>
      <c r="DWQ15" s="75"/>
      <c r="DXE15" s="75"/>
      <c r="DXS15" s="75"/>
      <c r="DYG15" s="75"/>
      <c r="DYU15" s="75"/>
      <c r="DZI15" s="75"/>
      <c r="DZW15" s="75"/>
      <c r="EAK15" s="75"/>
      <c r="EAY15" s="75"/>
      <c r="EBM15" s="75"/>
      <c r="ECA15" s="75"/>
      <c r="ECO15" s="75"/>
      <c r="EDC15" s="75"/>
      <c r="EDQ15" s="75"/>
      <c r="EEE15" s="75"/>
      <c r="EES15" s="75"/>
      <c r="EFG15" s="75"/>
      <c r="EFU15" s="75"/>
      <c r="EGI15" s="75"/>
      <c r="EGW15" s="75"/>
      <c r="EHK15" s="75"/>
      <c r="EHY15" s="75"/>
      <c r="EIM15" s="75"/>
      <c r="EJA15" s="75"/>
      <c r="EJO15" s="75"/>
      <c r="EKC15" s="75"/>
      <c r="EKQ15" s="75"/>
      <c r="ELE15" s="75"/>
      <c r="ELS15" s="75"/>
      <c r="EMG15" s="75"/>
      <c r="EMU15" s="75"/>
      <c r="ENI15" s="75"/>
      <c r="ENW15" s="75"/>
      <c r="EOK15" s="75"/>
      <c r="EOY15" s="75"/>
      <c r="EPM15" s="75"/>
      <c r="EQA15" s="75"/>
      <c r="EQO15" s="75"/>
      <c r="ERC15" s="75"/>
      <c r="ERQ15" s="75"/>
      <c r="ESE15" s="75"/>
      <c r="ESS15" s="75"/>
      <c r="ETG15" s="75"/>
      <c r="ETU15" s="75"/>
      <c r="EUI15" s="75"/>
      <c r="EUW15" s="75"/>
      <c r="EVK15" s="75"/>
      <c r="EVY15" s="75"/>
      <c r="EWM15" s="75"/>
      <c r="EXA15" s="75"/>
      <c r="EXO15" s="75"/>
      <c r="EYC15" s="75"/>
      <c r="EYQ15" s="75"/>
      <c r="EZE15" s="75"/>
      <c r="EZS15" s="75"/>
      <c r="FAG15" s="75"/>
      <c r="FAU15" s="75"/>
      <c r="FBI15" s="75"/>
      <c r="FBW15" s="75"/>
      <c r="FCK15" s="75"/>
      <c r="FCY15" s="75"/>
      <c r="FDM15" s="75"/>
      <c r="FEA15" s="75"/>
      <c r="FEO15" s="75"/>
      <c r="FFC15" s="75"/>
      <c r="FFQ15" s="75"/>
      <c r="FGE15" s="75"/>
      <c r="FGS15" s="75"/>
      <c r="FHG15" s="75"/>
      <c r="FHU15" s="75"/>
      <c r="FII15" s="75"/>
      <c r="FIW15" s="75"/>
      <c r="FJK15" s="75"/>
      <c r="FJY15" s="75"/>
      <c r="FKM15" s="75"/>
      <c r="FLA15" s="75"/>
      <c r="FLO15" s="75"/>
      <c r="FMC15" s="75"/>
      <c r="FMQ15" s="75"/>
      <c r="FNE15" s="75"/>
      <c r="FNS15" s="75"/>
      <c r="FOG15" s="75"/>
      <c r="FOU15" s="75"/>
      <c r="FPI15" s="75"/>
      <c r="FPW15" s="75"/>
      <c r="FQK15" s="75"/>
      <c r="FQY15" s="75"/>
      <c r="FRM15" s="75"/>
      <c r="FSA15" s="75"/>
      <c r="FSO15" s="75"/>
      <c r="FTC15" s="75"/>
      <c r="FTQ15" s="75"/>
      <c r="FUE15" s="75"/>
      <c r="FUS15" s="75"/>
      <c r="FVG15" s="75"/>
      <c r="FVU15" s="75"/>
      <c r="FWI15" s="75"/>
      <c r="FWW15" s="75"/>
      <c r="FXK15" s="75"/>
      <c r="FXY15" s="75"/>
      <c r="FYM15" s="75"/>
      <c r="FZA15" s="75"/>
      <c r="FZO15" s="75"/>
      <c r="GAC15" s="75"/>
      <c r="GAQ15" s="75"/>
      <c r="GBE15" s="75"/>
      <c r="GBS15" s="75"/>
      <c r="GCG15" s="75"/>
      <c r="GCU15" s="75"/>
      <c r="GDI15" s="75"/>
      <c r="GDW15" s="75"/>
      <c r="GEK15" s="75"/>
      <c r="GEY15" s="75"/>
      <c r="GFM15" s="75"/>
      <c r="GGA15" s="75"/>
      <c r="GGO15" s="75"/>
      <c r="GHC15" s="75"/>
      <c r="GHQ15" s="75"/>
      <c r="GIE15" s="75"/>
      <c r="GIS15" s="75"/>
      <c r="GJG15" s="75"/>
      <c r="GJU15" s="75"/>
      <c r="GKI15" s="75"/>
      <c r="GKW15" s="75"/>
      <c r="GLK15" s="75"/>
      <c r="GLY15" s="75"/>
      <c r="GMM15" s="75"/>
      <c r="GNA15" s="75"/>
      <c r="GNO15" s="75"/>
      <c r="GOC15" s="75"/>
      <c r="GOQ15" s="75"/>
      <c r="GPE15" s="75"/>
      <c r="GPS15" s="75"/>
      <c r="GQG15" s="75"/>
      <c r="GQU15" s="75"/>
      <c r="GRI15" s="75"/>
      <c r="GRW15" s="75"/>
      <c r="GSK15" s="75"/>
      <c r="GSY15" s="75"/>
      <c r="GTM15" s="75"/>
      <c r="GUA15" s="75"/>
      <c r="GUO15" s="75"/>
      <c r="GVC15" s="75"/>
      <c r="GVQ15" s="75"/>
      <c r="GWE15" s="75"/>
      <c r="GWS15" s="75"/>
      <c r="GXG15" s="75"/>
      <c r="GXU15" s="75"/>
      <c r="GYI15" s="75"/>
      <c r="GYW15" s="75"/>
      <c r="GZK15" s="75"/>
      <c r="GZY15" s="75"/>
      <c r="HAM15" s="75"/>
      <c r="HBA15" s="75"/>
      <c r="HBO15" s="75"/>
      <c r="HCC15" s="75"/>
      <c r="HCQ15" s="75"/>
      <c r="HDE15" s="75"/>
      <c r="HDS15" s="75"/>
      <c r="HEG15" s="75"/>
      <c r="HEU15" s="75"/>
      <c r="HFI15" s="75"/>
      <c r="HFW15" s="75"/>
      <c r="HGK15" s="75"/>
      <c r="HGY15" s="75"/>
      <c r="HHM15" s="75"/>
      <c r="HIA15" s="75"/>
      <c r="HIO15" s="75"/>
      <c r="HJC15" s="75"/>
      <c r="HJQ15" s="75"/>
      <c r="HKE15" s="75"/>
      <c r="HKS15" s="75"/>
      <c r="HLG15" s="75"/>
      <c r="HLU15" s="75"/>
      <c r="HMI15" s="75"/>
      <c r="HMW15" s="75"/>
      <c r="HNK15" s="75"/>
      <c r="HNY15" s="75"/>
      <c r="HOM15" s="75"/>
      <c r="HPA15" s="75"/>
      <c r="HPO15" s="75"/>
      <c r="HQC15" s="75"/>
      <c r="HQQ15" s="75"/>
      <c r="HRE15" s="75"/>
      <c r="HRS15" s="75"/>
      <c r="HSG15" s="75"/>
      <c r="HSU15" s="75"/>
      <c r="HTI15" s="75"/>
      <c r="HTW15" s="75"/>
      <c r="HUK15" s="75"/>
      <c r="HUY15" s="75"/>
      <c r="HVM15" s="75"/>
      <c r="HWA15" s="75"/>
      <c r="HWO15" s="75"/>
      <c r="HXC15" s="75"/>
      <c r="HXQ15" s="75"/>
      <c r="HYE15" s="75"/>
      <c r="HYS15" s="75"/>
      <c r="HZG15" s="75"/>
      <c r="HZU15" s="75"/>
      <c r="IAI15" s="75"/>
      <c r="IAW15" s="75"/>
      <c r="IBK15" s="75"/>
      <c r="IBY15" s="75"/>
      <c r="ICM15" s="75"/>
      <c r="IDA15" s="75"/>
      <c r="IDO15" s="75"/>
      <c r="IEC15" s="75"/>
      <c r="IEQ15" s="75"/>
      <c r="IFE15" s="75"/>
      <c r="IFS15" s="75"/>
      <c r="IGG15" s="75"/>
      <c r="IGU15" s="75"/>
      <c r="IHI15" s="75"/>
      <c r="IHW15" s="75"/>
      <c r="IIK15" s="75"/>
      <c r="IIY15" s="75"/>
      <c r="IJM15" s="75"/>
      <c r="IKA15" s="75"/>
      <c r="IKO15" s="75"/>
      <c r="ILC15" s="75"/>
      <c r="ILQ15" s="75"/>
      <c r="IME15" s="75"/>
      <c r="IMS15" s="75"/>
      <c r="ING15" s="75"/>
      <c r="INU15" s="75"/>
      <c r="IOI15" s="75"/>
      <c r="IOW15" s="75"/>
      <c r="IPK15" s="75"/>
      <c r="IPY15" s="75"/>
      <c r="IQM15" s="75"/>
      <c r="IRA15" s="75"/>
      <c r="IRO15" s="75"/>
      <c r="ISC15" s="75"/>
      <c r="ISQ15" s="75"/>
      <c r="ITE15" s="75"/>
      <c r="ITS15" s="75"/>
      <c r="IUG15" s="75"/>
      <c r="IUU15" s="75"/>
      <c r="IVI15" s="75"/>
      <c r="IVW15" s="75"/>
      <c r="IWK15" s="75"/>
      <c r="IWY15" s="75"/>
      <c r="IXM15" s="75"/>
      <c r="IYA15" s="75"/>
      <c r="IYO15" s="75"/>
      <c r="IZC15" s="75"/>
      <c r="IZQ15" s="75"/>
      <c r="JAE15" s="75"/>
      <c r="JAS15" s="75"/>
      <c r="JBG15" s="75"/>
      <c r="JBU15" s="75"/>
      <c r="JCI15" s="75"/>
      <c r="JCW15" s="75"/>
      <c r="JDK15" s="75"/>
      <c r="JDY15" s="75"/>
      <c r="JEM15" s="75"/>
      <c r="JFA15" s="75"/>
      <c r="JFO15" s="75"/>
      <c r="JGC15" s="75"/>
      <c r="JGQ15" s="75"/>
      <c r="JHE15" s="75"/>
      <c r="JHS15" s="75"/>
      <c r="JIG15" s="75"/>
      <c r="JIU15" s="75"/>
      <c r="JJI15" s="75"/>
      <c r="JJW15" s="75"/>
      <c r="JKK15" s="75"/>
      <c r="JKY15" s="75"/>
      <c r="JLM15" s="75"/>
      <c r="JMA15" s="75"/>
      <c r="JMO15" s="75"/>
      <c r="JNC15" s="75"/>
      <c r="JNQ15" s="75"/>
      <c r="JOE15" s="75"/>
      <c r="JOS15" s="75"/>
      <c r="JPG15" s="75"/>
      <c r="JPU15" s="75"/>
      <c r="JQI15" s="75"/>
      <c r="JQW15" s="75"/>
      <c r="JRK15" s="75"/>
      <c r="JRY15" s="75"/>
      <c r="JSM15" s="75"/>
      <c r="JTA15" s="75"/>
      <c r="JTO15" s="75"/>
      <c r="JUC15" s="75"/>
      <c r="JUQ15" s="75"/>
      <c r="JVE15" s="75"/>
      <c r="JVS15" s="75"/>
      <c r="JWG15" s="75"/>
      <c r="JWU15" s="75"/>
      <c r="JXI15" s="75"/>
      <c r="JXW15" s="75"/>
      <c r="JYK15" s="75"/>
      <c r="JYY15" s="75"/>
      <c r="JZM15" s="75"/>
      <c r="KAA15" s="75"/>
      <c r="KAO15" s="75"/>
      <c r="KBC15" s="75"/>
      <c r="KBQ15" s="75"/>
      <c r="KCE15" s="75"/>
      <c r="KCS15" s="75"/>
      <c r="KDG15" s="75"/>
      <c r="KDU15" s="75"/>
      <c r="KEI15" s="75"/>
      <c r="KEW15" s="75"/>
      <c r="KFK15" s="75"/>
      <c r="KFY15" s="75"/>
      <c r="KGM15" s="75"/>
      <c r="KHA15" s="75"/>
      <c r="KHO15" s="75"/>
      <c r="KIC15" s="75"/>
      <c r="KIQ15" s="75"/>
      <c r="KJE15" s="75"/>
      <c r="KJS15" s="75"/>
      <c r="KKG15" s="75"/>
      <c r="KKU15" s="75"/>
      <c r="KLI15" s="75"/>
      <c r="KLW15" s="75"/>
      <c r="KMK15" s="75"/>
      <c r="KMY15" s="75"/>
      <c r="KNM15" s="75"/>
      <c r="KOA15" s="75"/>
      <c r="KOO15" s="75"/>
      <c r="KPC15" s="75"/>
      <c r="KPQ15" s="75"/>
      <c r="KQE15" s="75"/>
      <c r="KQS15" s="75"/>
      <c r="KRG15" s="75"/>
      <c r="KRU15" s="75"/>
      <c r="KSI15" s="75"/>
      <c r="KSW15" s="75"/>
      <c r="KTK15" s="75"/>
      <c r="KTY15" s="75"/>
      <c r="KUM15" s="75"/>
      <c r="KVA15" s="75"/>
      <c r="KVO15" s="75"/>
      <c r="KWC15" s="75"/>
      <c r="KWQ15" s="75"/>
      <c r="KXE15" s="75"/>
      <c r="KXS15" s="75"/>
      <c r="KYG15" s="75"/>
      <c r="KYU15" s="75"/>
      <c r="KZI15" s="75"/>
      <c r="KZW15" s="75"/>
      <c r="LAK15" s="75"/>
      <c r="LAY15" s="75"/>
      <c r="LBM15" s="75"/>
      <c r="LCA15" s="75"/>
      <c r="LCO15" s="75"/>
      <c r="LDC15" s="75"/>
      <c r="LDQ15" s="75"/>
      <c r="LEE15" s="75"/>
      <c r="LES15" s="75"/>
      <c r="LFG15" s="75"/>
      <c r="LFU15" s="75"/>
      <c r="LGI15" s="75"/>
      <c r="LGW15" s="75"/>
      <c r="LHK15" s="75"/>
      <c r="LHY15" s="75"/>
      <c r="LIM15" s="75"/>
      <c r="LJA15" s="75"/>
      <c r="LJO15" s="75"/>
      <c r="LKC15" s="75"/>
      <c r="LKQ15" s="75"/>
      <c r="LLE15" s="75"/>
      <c r="LLS15" s="75"/>
      <c r="LMG15" s="75"/>
      <c r="LMU15" s="75"/>
      <c r="LNI15" s="75"/>
      <c r="LNW15" s="75"/>
      <c r="LOK15" s="75"/>
      <c r="LOY15" s="75"/>
      <c r="LPM15" s="75"/>
      <c r="LQA15" s="75"/>
      <c r="LQO15" s="75"/>
      <c r="LRC15" s="75"/>
      <c r="LRQ15" s="75"/>
      <c r="LSE15" s="75"/>
      <c r="LSS15" s="75"/>
      <c r="LTG15" s="75"/>
      <c r="LTU15" s="75"/>
      <c r="LUI15" s="75"/>
      <c r="LUW15" s="75"/>
      <c r="LVK15" s="75"/>
      <c r="LVY15" s="75"/>
      <c r="LWM15" s="75"/>
      <c r="LXA15" s="75"/>
      <c r="LXO15" s="75"/>
      <c r="LYC15" s="75"/>
      <c r="LYQ15" s="75"/>
      <c r="LZE15" s="75"/>
      <c r="LZS15" s="75"/>
      <c r="MAG15" s="75"/>
      <c r="MAU15" s="75"/>
      <c r="MBI15" s="75"/>
      <c r="MBW15" s="75"/>
      <c r="MCK15" s="75"/>
      <c r="MCY15" s="75"/>
      <c r="MDM15" s="75"/>
      <c r="MEA15" s="75"/>
      <c r="MEO15" s="75"/>
      <c r="MFC15" s="75"/>
      <c r="MFQ15" s="75"/>
      <c r="MGE15" s="75"/>
      <c r="MGS15" s="75"/>
      <c r="MHG15" s="75"/>
      <c r="MHU15" s="75"/>
      <c r="MII15" s="75"/>
      <c r="MIW15" s="75"/>
      <c r="MJK15" s="75"/>
      <c r="MJY15" s="75"/>
      <c r="MKM15" s="75"/>
      <c r="MLA15" s="75"/>
      <c r="MLO15" s="75"/>
      <c r="MMC15" s="75"/>
      <c r="MMQ15" s="75"/>
      <c r="MNE15" s="75"/>
      <c r="MNS15" s="75"/>
      <c r="MOG15" s="75"/>
      <c r="MOU15" s="75"/>
      <c r="MPI15" s="75"/>
      <c r="MPW15" s="75"/>
      <c r="MQK15" s="75"/>
      <c r="MQY15" s="75"/>
      <c r="MRM15" s="75"/>
      <c r="MSA15" s="75"/>
      <c r="MSO15" s="75"/>
      <c r="MTC15" s="75"/>
      <c r="MTQ15" s="75"/>
      <c r="MUE15" s="75"/>
      <c r="MUS15" s="75"/>
      <c r="MVG15" s="75"/>
      <c r="MVU15" s="75"/>
      <c r="MWI15" s="75"/>
      <c r="MWW15" s="75"/>
      <c r="MXK15" s="75"/>
      <c r="MXY15" s="75"/>
      <c r="MYM15" s="75"/>
      <c r="MZA15" s="75"/>
      <c r="MZO15" s="75"/>
      <c r="NAC15" s="75"/>
      <c r="NAQ15" s="75"/>
      <c r="NBE15" s="75"/>
      <c r="NBS15" s="75"/>
      <c r="NCG15" s="75"/>
      <c r="NCU15" s="75"/>
      <c r="NDI15" s="75"/>
      <c r="NDW15" s="75"/>
      <c r="NEK15" s="75"/>
      <c r="NEY15" s="75"/>
      <c r="NFM15" s="75"/>
      <c r="NGA15" s="75"/>
      <c r="NGO15" s="75"/>
      <c r="NHC15" s="75"/>
      <c r="NHQ15" s="75"/>
      <c r="NIE15" s="75"/>
      <c r="NIS15" s="75"/>
      <c r="NJG15" s="75"/>
      <c r="NJU15" s="75"/>
      <c r="NKI15" s="75"/>
      <c r="NKW15" s="75"/>
      <c r="NLK15" s="75"/>
      <c r="NLY15" s="75"/>
      <c r="NMM15" s="75"/>
      <c r="NNA15" s="75"/>
      <c r="NNO15" s="75"/>
      <c r="NOC15" s="75"/>
      <c r="NOQ15" s="75"/>
      <c r="NPE15" s="75"/>
      <c r="NPS15" s="75"/>
      <c r="NQG15" s="75"/>
      <c r="NQU15" s="75"/>
      <c r="NRI15" s="75"/>
      <c r="NRW15" s="75"/>
      <c r="NSK15" s="75"/>
      <c r="NSY15" s="75"/>
      <c r="NTM15" s="75"/>
      <c r="NUA15" s="75"/>
      <c r="NUO15" s="75"/>
      <c r="NVC15" s="75"/>
      <c r="NVQ15" s="75"/>
      <c r="NWE15" s="75"/>
      <c r="NWS15" s="75"/>
      <c r="NXG15" s="75"/>
      <c r="NXU15" s="75"/>
      <c r="NYI15" s="75"/>
      <c r="NYW15" s="75"/>
      <c r="NZK15" s="75"/>
      <c r="NZY15" s="75"/>
      <c r="OAM15" s="75"/>
      <c r="OBA15" s="75"/>
      <c r="OBO15" s="75"/>
      <c r="OCC15" s="75"/>
      <c r="OCQ15" s="75"/>
      <c r="ODE15" s="75"/>
      <c r="ODS15" s="75"/>
      <c r="OEG15" s="75"/>
      <c r="OEU15" s="75"/>
      <c r="OFI15" s="75"/>
      <c r="OFW15" s="75"/>
      <c r="OGK15" s="75"/>
      <c r="OGY15" s="75"/>
      <c r="OHM15" s="75"/>
      <c r="OIA15" s="75"/>
      <c r="OIO15" s="75"/>
      <c r="OJC15" s="75"/>
      <c r="OJQ15" s="75"/>
      <c r="OKE15" s="75"/>
      <c r="OKS15" s="75"/>
      <c r="OLG15" s="75"/>
      <c r="OLU15" s="75"/>
      <c r="OMI15" s="75"/>
      <c r="OMW15" s="75"/>
      <c r="ONK15" s="75"/>
      <c r="ONY15" s="75"/>
      <c r="OOM15" s="75"/>
      <c r="OPA15" s="75"/>
      <c r="OPO15" s="75"/>
      <c r="OQC15" s="75"/>
      <c r="OQQ15" s="75"/>
      <c r="ORE15" s="75"/>
      <c r="ORS15" s="75"/>
      <c r="OSG15" s="75"/>
      <c r="OSU15" s="75"/>
      <c r="OTI15" s="75"/>
      <c r="OTW15" s="75"/>
      <c r="OUK15" s="75"/>
      <c r="OUY15" s="75"/>
      <c r="OVM15" s="75"/>
      <c r="OWA15" s="75"/>
      <c r="OWO15" s="75"/>
      <c r="OXC15" s="75"/>
      <c r="OXQ15" s="75"/>
      <c r="OYE15" s="75"/>
      <c r="OYS15" s="75"/>
      <c r="OZG15" s="75"/>
      <c r="OZU15" s="75"/>
      <c r="PAI15" s="75"/>
      <c r="PAW15" s="75"/>
      <c r="PBK15" s="75"/>
      <c r="PBY15" s="75"/>
      <c r="PCM15" s="75"/>
      <c r="PDA15" s="75"/>
      <c r="PDO15" s="75"/>
      <c r="PEC15" s="75"/>
      <c r="PEQ15" s="75"/>
      <c r="PFE15" s="75"/>
      <c r="PFS15" s="75"/>
      <c r="PGG15" s="75"/>
      <c r="PGU15" s="75"/>
      <c r="PHI15" s="75"/>
      <c r="PHW15" s="75"/>
      <c r="PIK15" s="75"/>
      <c r="PIY15" s="75"/>
      <c r="PJM15" s="75"/>
      <c r="PKA15" s="75"/>
      <c r="PKO15" s="75"/>
      <c r="PLC15" s="75"/>
      <c r="PLQ15" s="75"/>
      <c r="PME15" s="75"/>
      <c r="PMS15" s="75"/>
      <c r="PNG15" s="75"/>
      <c r="PNU15" s="75"/>
      <c r="POI15" s="75"/>
      <c r="POW15" s="75"/>
      <c r="PPK15" s="75"/>
      <c r="PPY15" s="75"/>
      <c r="PQM15" s="75"/>
      <c r="PRA15" s="75"/>
      <c r="PRO15" s="75"/>
      <c r="PSC15" s="75"/>
      <c r="PSQ15" s="75"/>
      <c r="PTE15" s="75"/>
      <c r="PTS15" s="75"/>
      <c r="PUG15" s="75"/>
      <c r="PUU15" s="75"/>
      <c r="PVI15" s="75"/>
      <c r="PVW15" s="75"/>
      <c r="PWK15" s="75"/>
      <c r="PWY15" s="75"/>
      <c r="PXM15" s="75"/>
      <c r="PYA15" s="75"/>
      <c r="PYO15" s="75"/>
      <c r="PZC15" s="75"/>
      <c r="PZQ15" s="75"/>
      <c r="QAE15" s="75"/>
      <c r="QAS15" s="75"/>
      <c r="QBG15" s="75"/>
      <c r="QBU15" s="75"/>
      <c r="QCI15" s="75"/>
      <c r="QCW15" s="75"/>
      <c r="QDK15" s="75"/>
      <c r="QDY15" s="75"/>
      <c r="QEM15" s="75"/>
      <c r="QFA15" s="75"/>
      <c r="QFO15" s="75"/>
      <c r="QGC15" s="75"/>
      <c r="QGQ15" s="75"/>
      <c r="QHE15" s="75"/>
      <c r="QHS15" s="75"/>
      <c r="QIG15" s="75"/>
      <c r="QIU15" s="75"/>
      <c r="QJI15" s="75"/>
      <c r="QJW15" s="75"/>
      <c r="QKK15" s="75"/>
      <c r="QKY15" s="75"/>
      <c r="QLM15" s="75"/>
      <c r="QMA15" s="75"/>
      <c r="QMO15" s="75"/>
      <c r="QNC15" s="75"/>
      <c r="QNQ15" s="75"/>
      <c r="QOE15" s="75"/>
      <c r="QOS15" s="75"/>
      <c r="QPG15" s="75"/>
      <c r="QPU15" s="75"/>
      <c r="QQI15" s="75"/>
      <c r="QQW15" s="75"/>
      <c r="QRK15" s="75"/>
      <c r="QRY15" s="75"/>
      <c r="QSM15" s="75"/>
      <c r="QTA15" s="75"/>
      <c r="QTO15" s="75"/>
      <c r="QUC15" s="75"/>
      <c r="QUQ15" s="75"/>
      <c r="QVE15" s="75"/>
      <c r="QVS15" s="75"/>
      <c r="QWG15" s="75"/>
      <c r="QWU15" s="75"/>
      <c r="QXI15" s="75"/>
      <c r="QXW15" s="75"/>
      <c r="QYK15" s="75"/>
      <c r="QYY15" s="75"/>
      <c r="QZM15" s="75"/>
      <c r="RAA15" s="75"/>
      <c r="RAO15" s="75"/>
      <c r="RBC15" s="75"/>
      <c r="RBQ15" s="75"/>
      <c r="RCE15" s="75"/>
      <c r="RCS15" s="75"/>
      <c r="RDG15" s="75"/>
      <c r="RDU15" s="75"/>
      <c r="REI15" s="75"/>
      <c r="REW15" s="75"/>
      <c r="RFK15" s="75"/>
      <c r="RFY15" s="75"/>
      <c r="RGM15" s="75"/>
      <c r="RHA15" s="75"/>
      <c r="RHO15" s="75"/>
      <c r="RIC15" s="75"/>
      <c r="RIQ15" s="75"/>
      <c r="RJE15" s="75"/>
      <c r="RJS15" s="75"/>
      <c r="RKG15" s="75"/>
      <c r="RKU15" s="75"/>
      <c r="RLI15" s="75"/>
      <c r="RLW15" s="75"/>
      <c r="RMK15" s="75"/>
      <c r="RMY15" s="75"/>
      <c r="RNM15" s="75"/>
      <c r="ROA15" s="75"/>
      <c r="ROO15" s="75"/>
      <c r="RPC15" s="75"/>
      <c r="RPQ15" s="75"/>
      <c r="RQE15" s="75"/>
      <c r="RQS15" s="75"/>
      <c r="RRG15" s="75"/>
      <c r="RRU15" s="75"/>
      <c r="RSI15" s="75"/>
      <c r="RSW15" s="75"/>
      <c r="RTK15" s="75"/>
      <c r="RTY15" s="75"/>
      <c r="RUM15" s="75"/>
      <c r="RVA15" s="75"/>
      <c r="RVO15" s="75"/>
      <c r="RWC15" s="75"/>
      <c r="RWQ15" s="75"/>
      <c r="RXE15" s="75"/>
      <c r="RXS15" s="75"/>
      <c r="RYG15" s="75"/>
      <c r="RYU15" s="75"/>
      <c r="RZI15" s="75"/>
      <c r="RZW15" s="75"/>
      <c r="SAK15" s="75"/>
      <c r="SAY15" s="75"/>
      <c r="SBM15" s="75"/>
      <c r="SCA15" s="75"/>
      <c r="SCO15" s="75"/>
      <c r="SDC15" s="75"/>
      <c r="SDQ15" s="75"/>
      <c r="SEE15" s="75"/>
      <c r="SES15" s="75"/>
      <c r="SFG15" s="75"/>
      <c r="SFU15" s="75"/>
      <c r="SGI15" s="75"/>
      <c r="SGW15" s="75"/>
      <c r="SHK15" s="75"/>
      <c r="SHY15" s="75"/>
      <c r="SIM15" s="75"/>
      <c r="SJA15" s="75"/>
      <c r="SJO15" s="75"/>
      <c r="SKC15" s="75"/>
      <c r="SKQ15" s="75"/>
      <c r="SLE15" s="75"/>
      <c r="SLS15" s="75"/>
      <c r="SMG15" s="75"/>
      <c r="SMU15" s="75"/>
      <c r="SNI15" s="75"/>
      <c r="SNW15" s="75"/>
      <c r="SOK15" s="75"/>
      <c r="SOY15" s="75"/>
      <c r="SPM15" s="75"/>
      <c r="SQA15" s="75"/>
      <c r="SQO15" s="75"/>
      <c r="SRC15" s="75"/>
      <c r="SRQ15" s="75"/>
      <c r="SSE15" s="75"/>
      <c r="SSS15" s="75"/>
      <c r="STG15" s="75"/>
      <c r="STU15" s="75"/>
      <c r="SUI15" s="75"/>
      <c r="SUW15" s="75"/>
      <c r="SVK15" s="75"/>
      <c r="SVY15" s="75"/>
      <c r="SWM15" s="75"/>
      <c r="SXA15" s="75"/>
      <c r="SXO15" s="75"/>
      <c r="SYC15" s="75"/>
      <c r="SYQ15" s="75"/>
      <c r="SZE15" s="75"/>
      <c r="SZS15" s="75"/>
      <c r="TAG15" s="75"/>
      <c r="TAU15" s="75"/>
      <c r="TBI15" s="75"/>
      <c r="TBW15" s="75"/>
      <c r="TCK15" s="75"/>
      <c r="TCY15" s="75"/>
      <c r="TDM15" s="75"/>
      <c r="TEA15" s="75"/>
      <c r="TEO15" s="75"/>
      <c r="TFC15" s="75"/>
      <c r="TFQ15" s="75"/>
      <c r="TGE15" s="75"/>
      <c r="TGS15" s="75"/>
      <c r="THG15" s="75"/>
      <c r="THU15" s="75"/>
      <c r="TII15" s="75"/>
      <c r="TIW15" s="75"/>
      <c r="TJK15" s="75"/>
      <c r="TJY15" s="75"/>
      <c r="TKM15" s="75"/>
      <c r="TLA15" s="75"/>
      <c r="TLO15" s="75"/>
      <c r="TMC15" s="75"/>
      <c r="TMQ15" s="75"/>
      <c r="TNE15" s="75"/>
      <c r="TNS15" s="75"/>
      <c r="TOG15" s="75"/>
      <c r="TOU15" s="75"/>
      <c r="TPI15" s="75"/>
      <c r="TPW15" s="75"/>
      <c r="TQK15" s="75"/>
      <c r="TQY15" s="75"/>
      <c r="TRM15" s="75"/>
      <c r="TSA15" s="75"/>
      <c r="TSO15" s="75"/>
      <c r="TTC15" s="75"/>
      <c r="TTQ15" s="75"/>
      <c r="TUE15" s="75"/>
      <c r="TUS15" s="75"/>
      <c r="TVG15" s="75"/>
      <c r="TVU15" s="75"/>
      <c r="TWI15" s="75"/>
      <c r="TWW15" s="75"/>
      <c r="TXK15" s="75"/>
      <c r="TXY15" s="75"/>
      <c r="TYM15" s="75"/>
      <c r="TZA15" s="75"/>
      <c r="TZO15" s="75"/>
      <c r="UAC15" s="75"/>
      <c r="UAQ15" s="75"/>
      <c r="UBE15" s="75"/>
      <c r="UBS15" s="75"/>
      <c r="UCG15" s="75"/>
      <c r="UCU15" s="75"/>
      <c r="UDI15" s="75"/>
      <c r="UDW15" s="75"/>
      <c r="UEK15" s="75"/>
      <c r="UEY15" s="75"/>
      <c r="UFM15" s="75"/>
      <c r="UGA15" s="75"/>
      <c r="UGO15" s="75"/>
      <c r="UHC15" s="75"/>
      <c r="UHQ15" s="75"/>
      <c r="UIE15" s="75"/>
      <c r="UIS15" s="75"/>
      <c r="UJG15" s="75"/>
      <c r="UJU15" s="75"/>
      <c r="UKI15" s="75"/>
      <c r="UKW15" s="75"/>
      <c r="ULK15" s="75"/>
      <c r="ULY15" s="75"/>
      <c r="UMM15" s="75"/>
      <c r="UNA15" s="75"/>
      <c r="UNO15" s="75"/>
      <c r="UOC15" s="75"/>
      <c r="UOQ15" s="75"/>
      <c r="UPE15" s="75"/>
      <c r="UPS15" s="75"/>
      <c r="UQG15" s="75"/>
      <c r="UQU15" s="75"/>
      <c r="URI15" s="75"/>
      <c r="URW15" s="75"/>
      <c r="USK15" s="75"/>
      <c r="USY15" s="75"/>
      <c r="UTM15" s="75"/>
      <c r="UUA15" s="75"/>
      <c r="UUO15" s="75"/>
      <c r="UVC15" s="75"/>
      <c r="UVQ15" s="75"/>
      <c r="UWE15" s="75"/>
      <c r="UWS15" s="75"/>
      <c r="UXG15" s="75"/>
      <c r="UXU15" s="75"/>
      <c r="UYI15" s="75"/>
      <c r="UYW15" s="75"/>
      <c r="UZK15" s="75"/>
      <c r="UZY15" s="75"/>
      <c r="VAM15" s="75"/>
      <c r="VBA15" s="75"/>
      <c r="VBO15" s="75"/>
      <c r="VCC15" s="75"/>
      <c r="VCQ15" s="75"/>
      <c r="VDE15" s="75"/>
      <c r="VDS15" s="75"/>
      <c r="VEG15" s="75"/>
      <c r="VEU15" s="75"/>
      <c r="VFI15" s="75"/>
      <c r="VFW15" s="75"/>
      <c r="VGK15" s="75"/>
      <c r="VGY15" s="75"/>
      <c r="VHM15" s="75"/>
      <c r="VIA15" s="75"/>
      <c r="VIO15" s="75"/>
      <c r="VJC15" s="75"/>
      <c r="VJQ15" s="75"/>
      <c r="VKE15" s="75"/>
      <c r="VKS15" s="75"/>
      <c r="VLG15" s="75"/>
      <c r="VLU15" s="75"/>
      <c r="VMI15" s="75"/>
      <c r="VMW15" s="75"/>
      <c r="VNK15" s="75"/>
      <c r="VNY15" s="75"/>
      <c r="VOM15" s="75"/>
      <c r="VPA15" s="75"/>
      <c r="VPO15" s="75"/>
      <c r="VQC15" s="75"/>
      <c r="VQQ15" s="75"/>
      <c r="VRE15" s="75"/>
      <c r="VRS15" s="75"/>
      <c r="VSG15" s="75"/>
      <c r="VSU15" s="75"/>
      <c r="VTI15" s="75"/>
      <c r="VTW15" s="75"/>
      <c r="VUK15" s="75"/>
      <c r="VUY15" s="75"/>
      <c r="VVM15" s="75"/>
      <c r="VWA15" s="75"/>
      <c r="VWO15" s="75"/>
      <c r="VXC15" s="75"/>
      <c r="VXQ15" s="75"/>
      <c r="VYE15" s="75"/>
      <c r="VYS15" s="75"/>
      <c r="VZG15" s="75"/>
      <c r="VZU15" s="75"/>
      <c r="WAI15" s="75"/>
      <c r="WAW15" s="75"/>
      <c r="WBK15" s="75"/>
      <c r="WBY15" s="75"/>
      <c r="WCM15" s="75"/>
      <c r="WDA15" s="75"/>
      <c r="WDO15" s="75"/>
      <c r="WEC15" s="75"/>
      <c r="WEQ15" s="75"/>
      <c r="WFE15" s="75"/>
      <c r="WFS15" s="75"/>
      <c r="WGG15" s="75"/>
      <c r="WGU15" s="75"/>
      <c r="WHI15" s="75"/>
      <c r="WHW15" s="75"/>
      <c r="WIK15" s="75"/>
      <c r="WIY15" s="75"/>
      <c r="WJM15" s="75"/>
      <c r="WKA15" s="75"/>
      <c r="WKO15" s="75"/>
      <c r="WLC15" s="75"/>
      <c r="WLQ15" s="75"/>
      <c r="WME15" s="75"/>
      <c r="WMS15" s="75"/>
      <c r="WNG15" s="75"/>
      <c r="WNU15" s="75"/>
      <c r="WOI15" s="75"/>
      <c r="WOW15" s="75"/>
      <c r="WPK15" s="75"/>
      <c r="WPY15" s="75"/>
      <c r="WQM15" s="75"/>
      <c r="WRA15" s="75"/>
      <c r="WRO15" s="75"/>
      <c r="WSC15" s="75"/>
      <c r="WSQ15" s="75"/>
      <c r="WTE15" s="75"/>
      <c r="WTS15" s="75"/>
      <c r="WUG15" s="75"/>
      <c r="WUU15" s="75"/>
      <c r="WVI15" s="75"/>
      <c r="WVW15" s="75"/>
      <c r="WWK15" s="75"/>
      <c r="WWY15" s="75"/>
      <c r="WXM15" s="75"/>
      <c r="WYA15" s="75"/>
      <c r="WYO15" s="75"/>
      <c r="WZC15" s="75"/>
      <c r="WZQ15" s="75"/>
      <c r="XAE15" s="75"/>
      <c r="XAS15" s="75"/>
      <c r="XBG15" s="75"/>
      <c r="XBU15" s="75"/>
      <c r="XCI15" s="75"/>
      <c r="XCW15" s="75"/>
      <c r="XDK15" s="75"/>
      <c r="XDY15" s="75"/>
      <c r="XEM15" s="75"/>
      <c r="XFA15" s="75"/>
    </row>
    <row r="16" spans="1:1023 1037:2045 2059:3067 3081:4089 4103:5111 5125:6133 6147:7155 7169:8191 8205:9213 9227:10235 10249:11257 11271:12279 12293:13301 13315:14323 14337:15359 15373:16381" s="74" customFormat="1" x14ac:dyDescent="0.2">
      <c r="A16" s="178" t="s">
        <v>58</v>
      </c>
      <c r="B16" s="44">
        <f>'DCO Trade'!C33</f>
        <v>919.78571491380001</v>
      </c>
      <c r="C16" s="44">
        <f>'DCO Trade'!D33</f>
        <v>946.89771534539989</v>
      </c>
      <c r="D16" s="44">
        <f>'DCO Trade'!E33</f>
        <v>1045.0865085947999</v>
      </c>
      <c r="E16" s="44">
        <f>'DCO Trade'!F33</f>
        <v>921.34791006299997</v>
      </c>
      <c r="F16" s="44">
        <f>'DCO Trade'!G33</f>
        <v>908.7681164687998</v>
      </c>
      <c r="G16" s="44">
        <f>'DCO Trade'!H33</f>
        <v>808.96267390679986</v>
      </c>
      <c r="H16" s="44">
        <f>'DCO Trade'!I33</f>
        <v>988.02207274679995</v>
      </c>
      <c r="I16" s="44">
        <f>'DCO Trade'!J33</f>
        <v>790.67577534119994</v>
      </c>
      <c r="J16" s="44">
        <f>'DCO Trade'!K33</f>
        <v>653.36265776880009</v>
      </c>
      <c r="K16" s="44">
        <f>'DCO Trade'!L33</f>
        <v>687.18883450139992</v>
      </c>
      <c r="L16" s="44">
        <f>'DCO Trade'!M33</f>
        <v>734.25266403299986</v>
      </c>
      <c r="M16" s="44">
        <f>'DCO Trade'!N33</f>
        <v>682.35035059799975</v>
      </c>
      <c r="N16" s="44">
        <f>'DCO Trade'!O33</f>
        <v>681.96013250399994</v>
      </c>
      <c r="O16" s="44">
        <f>'DCO Trade'!P33</f>
        <v>741.09955857840009</v>
      </c>
      <c r="P16" s="44">
        <f>'DCO Trade'!Q33</f>
        <v>721.40456794140005</v>
      </c>
      <c r="Q16" s="44">
        <f>'DCO Trade'!R33</f>
        <v>736.26349975919982</v>
      </c>
      <c r="R16" s="44">
        <f>'DCO Trade'!S33</f>
        <v>960.02072780039975</v>
      </c>
      <c r="S16" s="44">
        <f>'DCO Trade'!T33</f>
        <v>953.83301523300008</v>
      </c>
      <c r="T16" s="44">
        <f>'DCO Trade'!U33</f>
        <v>936.21764452860009</v>
      </c>
      <c r="U16" s="44">
        <f>'DCO Trade'!V33</f>
        <v>841.44799953899997</v>
      </c>
      <c r="V16" s="44">
        <f>'DCO Trade'!W33</f>
        <v>1038.8361847625999</v>
      </c>
      <c r="W16" s="44">
        <f>'DCO Trade'!X33</f>
        <v>1072.3113856728</v>
      </c>
      <c r="X16" s="44">
        <f>'DCO Trade'!Y33</f>
        <v>682.13639180389998</v>
      </c>
      <c r="Y16" s="44">
        <f>'DCO Trade'!Z33</f>
        <v>528.97260068703986</v>
      </c>
      <c r="Z16" s="44">
        <f>Z33+Z51</f>
        <v>231.73732917032001</v>
      </c>
      <c r="AA16" s="44">
        <f t="shared" si="8"/>
        <v>226.58132121644002</v>
      </c>
      <c r="AB16" s="44">
        <f t="shared" si="8"/>
        <v>256.91621078060007</v>
      </c>
      <c r="AC16" s="44">
        <f t="shared" si="8"/>
        <v>317.07533875800004</v>
      </c>
      <c r="AD16" s="44">
        <f t="shared" si="8"/>
        <v>205.104572684</v>
      </c>
      <c r="AE16" s="44">
        <f t="shared" si="8"/>
        <v>120.92627510002001</v>
      </c>
      <c r="AF16" s="170">
        <f t="shared" si="8"/>
        <v>91.926095403180597</v>
      </c>
      <c r="AG16" s="170">
        <f t="shared" si="8"/>
        <v>65.425635696357745</v>
      </c>
      <c r="AH16" s="170">
        <f t="shared" si="8"/>
        <v>64.203861769944737</v>
      </c>
      <c r="AI16" s="170">
        <f t="shared" si="8"/>
        <v>65.115549999999999</v>
      </c>
      <c r="AJ16" s="170">
        <f t="shared" si="8"/>
        <v>65.115549999999999</v>
      </c>
      <c r="AK16" s="170">
        <f t="shared" si="8"/>
        <v>65.115549999999999</v>
      </c>
      <c r="AL16" s="170">
        <f t="shared" si="8"/>
        <v>65.115549999999999</v>
      </c>
      <c r="AM16" s="170">
        <f t="shared" si="8"/>
        <v>65.115549999999999</v>
      </c>
      <c r="AN16" s="170">
        <f t="shared" si="8"/>
        <v>65.115549999999999</v>
      </c>
      <c r="AO16" s="170">
        <f t="shared" si="8"/>
        <v>65.115549999999999</v>
      </c>
      <c r="AP16" s="170">
        <f t="shared" si="8"/>
        <v>65.115549999999999</v>
      </c>
      <c r="AQ16" s="170">
        <f t="shared" si="8"/>
        <v>59.603995000000005</v>
      </c>
      <c r="AR16" s="170">
        <f t="shared" si="8"/>
        <v>59.603995000000005</v>
      </c>
      <c r="AS16" s="170">
        <f t="shared" si="8"/>
        <v>54.092440000000003</v>
      </c>
      <c r="AT16" s="170">
        <f t="shared" si="8"/>
        <v>54.092440000000003</v>
      </c>
      <c r="AU16" s="170">
        <f t="shared" si="8"/>
        <v>48.580885000000002</v>
      </c>
      <c r="AV16" s="170">
        <f t="shared" si="8"/>
        <v>48.580885000000002</v>
      </c>
      <c r="AW16" s="170">
        <f t="shared" si="8"/>
        <v>48.580885000000002</v>
      </c>
      <c r="AX16" s="170">
        <f t="shared" si="8"/>
        <v>48.580885000000002</v>
      </c>
      <c r="AY16" s="170">
        <f t="shared" si="8"/>
        <v>43.28253996247031</v>
      </c>
      <c r="AZ16" s="170">
        <f t="shared" si="8"/>
        <v>44.28253996247031</v>
      </c>
      <c r="BA16" s="170">
        <f t="shared" si="8"/>
        <v>45.28253996247031</v>
      </c>
      <c r="BB16" s="170">
        <f t="shared" si="8"/>
        <v>46.28253996247031</v>
      </c>
      <c r="BC16" s="170">
        <f t="shared" si="8"/>
        <v>41.770984962470308</v>
      </c>
      <c r="BD16" s="170">
        <f t="shared" si="8"/>
        <v>42.770984962470308</v>
      </c>
      <c r="BE16" s="170">
        <f t="shared" si="8"/>
        <v>43.770984962470308</v>
      </c>
      <c r="BS16" s="75"/>
      <c r="CG16" s="75"/>
      <c r="CU16" s="75"/>
      <c r="DI16" s="75"/>
      <c r="DW16" s="75"/>
      <c r="EK16" s="75"/>
      <c r="EY16" s="75"/>
      <c r="FM16" s="75"/>
      <c r="GA16" s="75"/>
      <c r="GO16" s="75"/>
      <c r="HC16" s="75"/>
      <c r="HQ16" s="75"/>
      <c r="IE16" s="75"/>
      <c r="IS16" s="75"/>
      <c r="JG16" s="75"/>
      <c r="JU16" s="75"/>
      <c r="KI16" s="75"/>
      <c r="KW16" s="75"/>
      <c r="LK16" s="75"/>
      <c r="LY16" s="75"/>
      <c r="MM16" s="75"/>
      <c r="NA16" s="75"/>
      <c r="NO16" s="75"/>
      <c r="OC16" s="75"/>
      <c r="OQ16" s="75"/>
      <c r="PE16" s="75"/>
      <c r="PS16" s="75"/>
      <c r="QG16" s="75"/>
      <c r="QU16" s="75"/>
      <c r="RI16" s="75"/>
      <c r="RW16" s="75"/>
      <c r="SK16" s="75"/>
      <c r="SY16" s="75"/>
      <c r="TM16" s="75"/>
      <c r="UA16" s="75"/>
      <c r="UO16" s="75"/>
      <c r="VC16" s="75"/>
      <c r="VQ16" s="75"/>
      <c r="WE16" s="75"/>
      <c r="WS16" s="75"/>
      <c r="XG16" s="75"/>
      <c r="XU16" s="75"/>
      <c r="YI16" s="75"/>
      <c r="YW16" s="75"/>
      <c r="ZK16" s="75"/>
      <c r="ZY16" s="75"/>
      <c r="AAM16" s="75"/>
      <c r="ABA16" s="75"/>
      <c r="ABO16" s="75"/>
      <c r="ACC16" s="75"/>
      <c r="ACQ16" s="75"/>
      <c r="ADE16" s="75"/>
      <c r="ADS16" s="75"/>
      <c r="AEG16" s="75"/>
      <c r="AEU16" s="75"/>
      <c r="AFI16" s="75"/>
      <c r="AFW16" s="75"/>
      <c r="AGK16" s="75"/>
      <c r="AGY16" s="75"/>
      <c r="AHM16" s="75"/>
      <c r="AIA16" s="75"/>
      <c r="AIO16" s="75"/>
      <c r="AJC16" s="75"/>
      <c r="AJQ16" s="75"/>
      <c r="AKE16" s="75"/>
      <c r="AKS16" s="75"/>
      <c r="ALG16" s="75"/>
      <c r="ALU16" s="75"/>
      <c r="AMI16" s="75"/>
      <c r="AMW16" s="75"/>
      <c r="ANK16" s="75"/>
      <c r="ANY16" s="75"/>
      <c r="AOM16" s="75"/>
      <c r="APA16" s="75"/>
      <c r="APO16" s="75"/>
      <c r="AQC16" s="75"/>
      <c r="AQQ16" s="75"/>
      <c r="ARE16" s="75"/>
      <c r="ARS16" s="75"/>
      <c r="ASG16" s="75"/>
      <c r="ASU16" s="75"/>
      <c r="ATI16" s="75"/>
      <c r="ATW16" s="75"/>
      <c r="AUK16" s="75"/>
      <c r="AUY16" s="75"/>
      <c r="AVM16" s="75"/>
      <c r="AWA16" s="75"/>
      <c r="AWO16" s="75"/>
      <c r="AXC16" s="75"/>
      <c r="AXQ16" s="75"/>
      <c r="AYE16" s="75"/>
      <c r="AYS16" s="75"/>
      <c r="AZG16" s="75"/>
      <c r="AZU16" s="75"/>
      <c r="BAI16" s="75"/>
      <c r="BAW16" s="75"/>
      <c r="BBK16" s="75"/>
      <c r="BBY16" s="75"/>
      <c r="BCM16" s="75"/>
      <c r="BDA16" s="75"/>
      <c r="BDO16" s="75"/>
      <c r="BEC16" s="75"/>
      <c r="BEQ16" s="75"/>
      <c r="BFE16" s="75"/>
      <c r="BFS16" s="75"/>
      <c r="BGG16" s="75"/>
      <c r="BGU16" s="75"/>
      <c r="BHI16" s="75"/>
      <c r="BHW16" s="75"/>
      <c r="BIK16" s="75"/>
      <c r="BIY16" s="75"/>
      <c r="BJM16" s="75"/>
      <c r="BKA16" s="75"/>
      <c r="BKO16" s="75"/>
      <c r="BLC16" s="75"/>
      <c r="BLQ16" s="75"/>
      <c r="BME16" s="75"/>
      <c r="BMS16" s="75"/>
      <c r="BNG16" s="75"/>
      <c r="BNU16" s="75"/>
      <c r="BOI16" s="75"/>
      <c r="BOW16" s="75"/>
      <c r="BPK16" s="75"/>
      <c r="BPY16" s="75"/>
      <c r="BQM16" s="75"/>
      <c r="BRA16" s="75"/>
      <c r="BRO16" s="75"/>
      <c r="BSC16" s="75"/>
      <c r="BSQ16" s="75"/>
      <c r="BTE16" s="75"/>
      <c r="BTS16" s="75"/>
      <c r="BUG16" s="75"/>
      <c r="BUU16" s="75"/>
      <c r="BVI16" s="75"/>
      <c r="BVW16" s="75"/>
      <c r="BWK16" s="75"/>
      <c r="BWY16" s="75"/>
      <c r="BXM16" s="75"/>
      <c r="BYA16" s="75"/>
      <c r="BYO16" s="75"/>
      <c r="BZC16" s="75"/>
      <c r="BZQ16" s="75"/>
      <c r="CAE16" s="75"/>
      <c r="CAS16" s="75"/>
      <c r="CBG16" s="75"/>
      <c r="CBU16" s="75"/>
      <c r="CCI16" s="75"/>
      <c r="CCW16" s="75"/>
      <c r="CDK16" s="75"/>
      <c r="CDY16" s="75"/>
      <c r="CEM16" s="75"/>
      <c r="CFA16" s="75"/>
      <c r="CFO16" s="75"/>
      <c r="CGC16" s="75"/>
      <c r="CGQ16" s="75"/>
      <c r="CHE16" s="75"/>
      <c r="CHS16" s="75"/>
      <c r="CIG16" s="75"/>
      <c r="CIU16" s="75"/>
      <c r="CJI16" s="75"/>
      <c r="CJW16" s="75"/>
      <c r="CKK16" s="75"/>
      <c r="CKY16" s="75"/>
      <c r="CLM16" s="75"/>
      <c r="CMA16" s="75"/>
      <c r="CMO16" s="75"/>
      <c r="CNC16" s="75"/>
      <c r="CNQ16" s="75"/>
      <c r="COE16" s="75"/>
      <c r="COS16" s="75"/>
      <c r="CPG16" s="75"/>
      <c r="CPU16" s="75"/>
      <c r="CQI16" s="75"/>
      <c r="CQW16" s="75"/>
      <c r="CRK16" s="75"/>
      <c r="CRY16" s="75"/>
      <c r="CSM16" s="75"/>
      <c r="CTA16" s="75"/>
      <c r="CTO16" s="75"/>
      <c r="CUC16" s="75"/>
      <c r="CUQ16" s="75"/>
      <c r="CVE16" s="75"/>
      <c r="CVS16" s="75"/>
      <c r="CWG16" s="75"/>
      <c r="CWU16" s="75"/>
      <c r="CXI16" s="75"/>
      <c r="CXW16" s="75"/>
      <c r="CYK16" s="75"/>
      <c r="CYY16" s="75"/>
      <c r="CZM16" s="75"/>
      <c r="DAA16" s="75"/>
      <c r="DAO16" s="75"/>
      <c r="DBC16" s="75"/>
      <c r="DBQ16" s="75"/>
      <c r="DCE16" s="75"/>
      <c r="DCS16" s="75"/>
      <c r="DDG16" s="75"/>
      <c r="DDU16" s="75"/>
      <c r="DEI16" s="75"/>
      <c r="DEW16" s="75"/>
      <c r="DFK16" s="75"/>
      <c r="DFY16" s="75"/>
      <c r="DGM16" s="75"/>
      <c r="DHA16" s="75"/>
      <c r="DHO16" s="75"/>
      <c r="DIC16" s="75"/>
      <c r="DIQ16" s="75"/>
      <c r="DJE16" s="75"/>
      <c r="DJS16" s="75"/>
      <c r="DKG16" s="75"/>
      <c r="DKU16" s="75"/>
      <c r="DLI16" s="75"/>
      <c r="DLW16" s="75"/>
      <c r="DMK16" s="75"/>
      <c r="DMY16" s="75"/>
      <c r="DNM16" s="75"/>
      <c r="DOA16" s="75"/>
      <c r="DOO16" s="75"/>
      <c r="DPC16" s="75"/>
      <c r="DPQ16" s="75"/>
      <c r="DQE16" s="75"/>
      <c r="DQS16" s="75"/>
      <c r="DRG16" s="75"/>
      <c r="DRU16" s="75"/>
      <c r="DSI16" s="75"/>
      <c r="DSW16" s="75"/>
      <c r="DTK16" s="75"/>
      <c r="DTY16" s="75"/>
      <c r="DUM16" s="75"/>
      <c r="DVA16" s="75"/>
      <c r="DVO16" s="75"/>
      <c r="DWC16" s="75"/>
      <c r="DWQ16" s="75"/>
      <c r="DXE16" s="75"/>
      <c r="DXS16" s="75"/>
      <c r="DYG16" s="75"/>
      <c r="DYU16" s="75"/>
      <c r="DZI16" s="75"/>
      <c r="DZW16" s="75"/>
      <c r="EAK16" s="75"/>
      <c r="EAY16" s="75"/>
      <c r="EBM16" s="75"/>
      <c r="ECA16" s="75"/>
      <c r="ECO16" s="75"/>
      <c r="EDC16" s="75"/>
      <c r="EDQ16" s="75"/>
      <c r="EEE16" s="75"/>
      <c r="EES16" s="75"/>
      <c r="EFG16" s="75"/>
      <c r="EFU16" s="75"/>
      <c r="EGI16" s="75"/>
      <c r="EGW16" s="75"/>
      <c r="EHK16" s="75"/>
      <c r="EHY16" s="75"/>
      <c r="EIM16" s="75"/>
      <c r="EJA16" s="75"/>
      <c r="EJO16" s="75"/>
      <c r="EKC16" s="75"/>
      <c r="EKQ16" s="75"/>
      <c r="ELE16" s="75"/>
      <c r="ELS16" s="75"/>
      <c r="EMG16" s="75"/>
      <c r="EMU16" s="75"/>
      <c r="ENI16" s="75"/>
      <c r="ENW16" s="75"/>
      <c r="EOK16" s="75"/>
      <c r="EOY16" s="75"/>
      <c r="EPM16" s="75"/>
      <c r="EQA16" s="75"/>
      <c r="EQO16" s="75"/>
      <c r="ERC16" s="75"/>
      <c r="ERQ16" s="75"/>
      <c r="ESE16" s="75"/>
      <c r="ESS16" s="75"/>
      <c r="ETG16" s="75"/>
      <c r="ETU16" s="75"/>
      <c r="EUI16" s="75"/>
      <c r="EUW16" s="75"/>
      <c r="EVK16" s="75"/>
      <c r="EVY16" s="75"/>
      <c r="EWM16" s="75"/>
      <c r="EXA16" s="75"/>
      <c r="EXO16" s="75"/>
      <c r="EYC16" s="75"/>
      <c r="EYQ16" s="75"/>
      <c r="EZE16" s="75"/>
      <c r="EZS16" s="75"/>
      <c r="FAG16" s="75"/>
      <c r="FAU16" s="75"/>
      <c r="FBI16" s="75"/>
      <c r="FBW16" s="75"/>
      <c r="FCK16" s="75"/>
      <c r="FCY16" s="75"/>
      <c r="FDM16" s="75"/>
      <c r="FEA16" s="75"/>
      <c r="FEO16" s="75"/>
      <c r="FFC16" s="75"/>
      <c r="FFQ16" s="75"/>
      <c r="FGE16" s="75"/>
      <c r="FGS16" s="75"/>
      <c r="FHG16" s="75"/>
      <c r="FHU16" s="75"/>
      <c r="FII16" s="75"/>
      <c r="FIW16" s="75"/>
      <c r="FJK16" s="75"/>
      <c r="FJY16" s="75"/>
      <c r="FKM16" s="75"/>
      <c r="FLA16" s="75"/>
      <c r="FLO16" s="75"/>
      <c r="FMC16" s="75"/>
      <c r="FMQ16" s="75"/>
      <c r="FNE16" s="75"/>
      <c r="FNS16" s="75"/>
      <c r="FOG16" s="75"/>
      <c r="FOU16" s="75"/>
      <c r="FPI16" s="75"/>
      <c r="FPW16" s="75"/>
      <c r="FQK16" s="75"/>
      <c r="FQY16" s="75"/>
      <c r="FRM16" s="75"/>
      <c r="FSA16" s="75"/>
      <c r="FSO16" s="75"/>
      <c r="FTC16" s="75"/>
      <c r="FTQ16" s="75"/>
      <c r="FUE16" s="75"/>
      <c r="FUS16" s="75"/>
      <c r="FVG16" s="75"/>
      <c r="FVU16" s="75"/>
      <c r="FWI16" s="75"/>
      <c r="FWW16" s="75"/>
      <c r="FXK16" s="75"/>
      <c r="FXY16" s="75"/>
      <c r="FYM16" s="75"/>
      <c r="FZA16" s="75"/>
      <c r="FZO16" s="75"/>
      <c r="GAC16" s="75"/>
      <c r="GAQ16" s="75"/>
      <c r="GBE16" s="75"/>
      <c r="GBS16" s="75"/>
      <c r="GCG16" s="75"/>
      <c r="GCU16" s="75"/>
      <c r="GDI16" s="75"/>
      <c r="GDW16" s="75"/>
      <c r="GEK16" s="75"/>
      <c r="GEY16" s="75"/>
      <c r="GFM16" s="75"/>
      <c r="GGA16" s="75"/>
      <c r="GGO16" s="75"/>
      <c r="GHC16" s="75"/>
      <c r="GHQ16" s="75"/>
      <c r="GIE16" s="75"/>
      <c r="GIS16" s="75"/>
      <c r="GJG16" s="75"/>
      <c r="GJU16" s="75"/>
      <c r="GKI16" s="75"/>
      <c r="GKW16" s="75"/>
      <c r="GLK16" s="75"/>
      <c r="GLY16" s="75"/>
      <c r="GMM16" s="75"/>
      <c r="GNA16" s="75"/>
      <c r="GNO16" s="75"/>
      <c r="GOC16" s="75"/>
      <c r="GOQ16" s="75"/>
      <c r="GPE16" s="75"/>
      <c r="GPS16" s="75"/>
      <c r="GQG16" s="75"/>
      <c r="GQU16" s="75"/>
      <c r="GRI16" s="75"/>
      <c r="GRW16" s="75"/>
      <c r="GSK16" s="75"/>
      <c r="GSY16" s="75"/>
      <c r="GTM16" s="75"/>
      <c r="GUA16" s="75"/>
      <c r="GUO16" s="75"/>
      <c r="GVC16" s="75"/>
      <c r="GVQ16" s="75"/>
      <c r="GWE16" s="75"/>
      <c r="GWS16" s="75"/>
      <c r="GXG16" s="75"/>
      <c r="GXU16" s="75"/>
      <c r="GYI16" s="75"/>
      <c r="GYW16" s="75"/>
      <c r="GZK16" s="75"/>
      <c r="GZY16" s="75"/>
      <c r="HAM16" s="75"/>
      <c r="HBA16" s="75"/>
      <c r="HBO16" s="75"/>
      <c r="HCC16" s="75"/>
      <c r="HCQ16" s="75"/>
      <c r="HDE16" s="75"/>
      <c r="HDS16" s="75"/>
      <c r="HEG16" s="75"/>
      <c r="HEU16" s="75"/>
      <c r="HFI16" s="75"/>
      <c r="HFW16" s="75"/>
      <c r="HGK16" s="75"/>
      <c r="HGY16" s="75"/>
      <c r="HHM16" s="75"/>
      <c r="HIA16" s="75"/>
      <c r="HIO16" s="75"/>
      <c r="HJC16" s="75"/>
      <c r="HJQ16" s="75"/>
      <c r="HKE16" s="75"/>
      <c r="HKS16" s="75"/>
      <c r="HLG16" s="75"/>
      <c r="HLU16" s="75"/>
      <c r="HMI16" s="75"/>
      <c r="HMW16" s="75"/>
      <c r="HNK16" s="75"/>
      <c r="HNY16" s="75"/>
      <c r="HOM16" s="75"/>
      <c r="HPA16" s="75"/>
      <c r="HPO16" s="75"/>
      <c r="HQC16" s="75"/>
      <c r="HQQ16" s="75"/>
      <c r="HRE16" s="75"/>
      <c r="HRS16" s="75"/>
      <c r="HSG16" s="75"/>
      <c r="HSU16" s="75"/>
      <c r="HTI16" s="75"/>
      <c r="HTW16" s="75"/>
      <c r="HUK16" s="75"/>
      <c r="HUY16" s="75"/>
      <c r="HVM16" s="75"/>
      <c r="HWA16" s="75"/>
      <c r="HWO16" s="75"/>
      <c r="HXC16" s="75"/>
      <c r="HXQ16" s="75"/>
      <c r="HYE16" s="75"/>
      <c r="HYS16" s="75"/>
      <c r="HZG16" s="75"/>
      <c r="HZU16" s="75"/>
      <c r="IAI16" s="75"/>
      <c r="IAW16" s="75"/>
      <c r="IBK16" s="75"/>
      <c r="IBY16" s="75"/>
      <c r="ICM16" s="75"/>
      <c r="IDA16" s="75"/>
      <c r="IDO16" s="75"/>
      <c r="IEC16" s="75"/>
      <c r="IEQ16" s="75"/>
      <c r="IFE16" s="75"/>
      <c r="IFS16" s="75"/>
      <c r="IGG16" s="75"/>
      <c r="IGU16" s="75"/>
      <c r="IHI16" s="75"/>
      <c r="IHW16" s="75"/>
      <c r="IIK16" s="75"/>
      <c r="IIY16" s="75"/>
      <c r="IJM16" s="75"/>
      <c r="IKA16" s="75"/>
      <c r="IKO16" s="75"/>
      <c r="ILC16" s="75"/>
      <c r="ILQ16" s="75"/>
      <c r="IME16" s="75"/>
      <c r="IMS16" s="75"/>
      <c r="ING16" s="75"/>
      <c r="INU16" s="75"/>
      <c r="IOI16" s="75"/>
      <c r="IOW16" s="75"/>
      <c r="IPK16" s="75"/>
      <c r="IPY16" s="75"/>
      <c r="IQM16" s="75"/>
      <c r="IRA16" s="75"/>
      <c r="IRO16" s="75"/>
      <c r="ISC16" s="75"/>
      <c r="ISQ16" s="75"/>
      <c r="ITE16" s="75"/>
      <c r="ITS16" s="75"/>
      <c r="IUG16" s="75"/>
      <c r="IUU16" s="75"/>
      <c r="IVI16" s="75"/>
      <c r="IVW16" s="75"/>
      <c r="IWK16" s="75"/>
      <c r="IWY16" s="75"/>
      <c r="IXM16" s="75"/>
      <c r="IYA16" s="75"/>
      <c r="IYO16" s="75"/>
      <c r="IZC16" s="75"/>
      <c r="IZQ16" s="75"/>
      <c r="JAE16" s="75"/>
      <c r="JAS16" s="75"/>
      <c r="JBG16" s="75"/>
      <c r="JBU16" s="75"/>
      <c r="JCI16" s="75"/>
      <c r="JCW16" s="75"/>
      <c r="JDK16" s="75"/>
      <c r="JDY16" s="75"/>
      <c r="JEM16" s="75"/>
      <c r="JFA16" s="75"/>
      <c r="JFO16" s="75"/>
      <c r="JGC16" s="75"/>
      <c r="JGQ16" s="75"/>
      <c r="JHE16" s="75"/>
      <c r="JHS16" s="75"/>
      <c r="JIG16" s="75"/>
      <c r="JIU16" s="75"/>
      <c r="JJI16" s="75"/>
      <c r="JJW16" s="75"/>
      <c r="JKK16" s="75"/>
      <c r="JKY16" s="75"/>
      <c r="JLM16" s="75"/>
      <c r="JMA16" s="75"/>
      <c r="JMO16" s="75"/>
      <c r="JNC16" s="75"/>
      <c r="JNQ16" s="75"/>
      <c r="JOE16" s="75"/>
      <c r="JOS16" s="75"/>
      <c r="JPG16" s="75"/>
      <c r="JPU16" s="75"/>
      <c r="JQI16" s="75"/>
      <c r="JQW16" s="75"/>
      <c r="JRK16" s="75"/>
      <c r="JRY16" s="75"/>
      <c r="JSM16" s="75"/>
      <c r="JTA16" s="75"/>
      <c r="JTO16" s="75"/>
      <c r="JUC16" s="75"/>
      <c r="JUQ16" s="75"/>
      <c r="JVE16" s="75"/>
      <c r="JVS16" s="75"/>
      <c r="JWG16" s="75"/>
      <c r="JWU16" s="75"/>
      <c r="JXI16" s="75"/>
      <c r="JXW16" s="75"/>
      <c r="JYK16" s="75"/>
      <c r="JYY16" s="75"/>
      <c r="JZM16" s="75"/>
      <c r="KAA16" s="75"/>
      <c r="KAO16" s="75"/>
      <c r="KBC16" s="75"/>
      <c r="KBQ16" s="75"/>
      <c r="KCE16" s="75"/>
      <c r="KCS16" s="75"/>
      <c r="KDG16" s="75"/>
      <c r="KDU16" s="75"/>
      <c r="KEI16" s="75"/>
      <c r="KEW16" s="75"/>
      <c r="KFK16" s="75"/>
      <c r="KFY16" s="75"/>
      <c r="KGM16" s="75"/>
      <c r="KHA16" s="75"/>
      <c r="KHO16" s="75"/>
      <c r="KIC16" s="75"/>
      <c r="KIQ16" s="75"/>
      <c r="KJE16" s="75"/>
      <c r="KJS16" s="75"/>
      <c r="KKG16" s="75"/>
      <c r="KKU16" s="75"/>
      <c r="KLI16" s="75"/>
      <c r="KLW16" s="75"/>
      <c r="KMK16" s="75"/>
      <c r="KMY16" s="75"/>
      <c r="KNM16" s="75"/>
      <c r="KOA16" s="75"/>
      <c r="KOO16" s="75"/>
      <c r="KPC16" s="75"/>
      <c r="KPQ16" s="75"/>
      <c r="KQE16" s="75"/>
      <c r="KQS16" s="75"/>
      <c r="KRG16" s="75"/>
      <c r="KRU16" s="75"/>
      <c r="KSI16" s="75"/>
      <c r="KSW16" s="75"/>
      <c r="KTK16" s="75"/>
      <c r="KTY16" s="75"/>
      <c r="KUM16" s="75"/>
      <c r="KVA16" s="75"/>
      <c r="KVO16" s="75"/>
      <c r="KWC16" s="75"/>
      <c r="KWQ16" s="75"/>
      <c r="KXE16" s="75"/>
      <c r="KXS16" s="75"/>
      <c r="KYG16" s="75"/>
      <c r="KYU16" s="75"/>
      <c r="KZI16" s="75"/>
      <c r="KZW16" s="75"/>
      <c r="LAK16" s="75"/>
      <c r="LAY16" s="75"/>
      <c r="LBM16" s="75"/>
      <c r="LCA16" s="75"/>
      <c r="LCO16" s="75"/>
      <c r="LDC16" s="75"/>
      <c r="LDQ16" s="75"/>
      <c r="LEE16" s="75"/>
      <c r="LES16" s="75"/>
      <c r="LFG16" s="75"/>
      <c r="LFU16" s="75"/>
      <c r="LGI16" s="75"/>
      <c r="LGW16" s="75"/>
      <c r="LHK16" s="75"/>
      <c r="LHY16" s="75"/>
      <c r="LIM16" s="75"/>
      <c r="LJA16" s="75"/>
      <c r="LJO16" s="75"/>
      <c r="LKC16" s="75"/>
      <c r="LKQ16" s="75"/>
      <c r="LLE16" s="75"/>
      <c r="LLS16" s="75"/>
      <c r="LMG16" s="75"/>
      <c r="LMU16" s="75"/>
      <c r="LNI16" s="75"/>
      <c r="LNW16" s="75"/>
      <c r="LOK16" s="75"/>
      <c r="LOY16" s="75"/>
      <c r="LPM16" s="75"/>
      <c r="LQA16" s="75"/>
      <c r="LQO16" s="75"/>
      <c r="LRC16" s="75"/>
      <c r="LRQ16" s="75"/>
      <c r="LSE16" s="75"/>
      <c r="LSS16" s="75"/>
      <c r="LTG16" s="75"/>
      <c r="LTU16" s="75"/>
      <c r="LUI16" s="75"/>
      <c r="LUW16" s="75"/>
      <c r="LVK16" s="75"/>
      <c r="LVY16" s="75"/>
      <c r="LWM16" s="75"/>
      <c r="LXA16" s="75"/>
      <c r="LXO16" s="75"/>
      <c r="LYC16" s="75"/>
      <c r="LYQ16" s="75"/>
      <c r="LZE16" s="75"/>
      <c r="LZS16" s="75"/>
      <c r="MAG16" s="75"/>
      <c r="MAU16" s="75"/>
      <c r="MBI16" s="75"/>
      <c r="MBW16" s="75"/>
      <c r="MCK16" s="75"/>
      <c r="MCY16" s="75"/>
      <c r="MDM16" s="75"/>
      <c r="MEA16" s="75"/>
      <c r="MEO16" s="75"/>
      <c r="MFC16" s="75"/>
      <c r="MFQ16" s="75"/>
      <c r="MGE16" s="75"/>
      <c r="MGS16" s="75"/>
      <c r="MHG16" s="75"/>
      <c r="MHU16" s="75"/>
      <c r="MII16" s="75"/>
      <c r="MIW16" s="75"/>
      <c r="MJK16" s="75"/>
      <c r="MJY16" s="75"/>
      <c r="MKM16" s="75"/>
      <c r="MLA16" s="75"/>
      <c r="MLO16" s="75"/>
      <c r="MMC16" s="75"/>
      <c r="MMQ16" s="75"/>
      <c r="MNE16" s="75"/>
      <c r="MNS16" s="75"/>
      <c r="MOG16" s="75"/>
      <c r="MOU16" s="75"/>
      <c r="MPI16" s="75"/>
      <c r="MPW16" s="75"/>
      <c r="MQK16" s="75"/>
      <c r="MQY16" s="75"/>
      <c r="MRM16" s="75"/>
      <c r="MSA16" s="75"/>
      <c r="MSO16" s="75"/>
      <c r="MTC16" s="75"/>
      <c r="MTQ16" s="75"/>
      <c r="MUE16" s="75"/>
      <c r="MUS16" s="75"/>
      <c r="MVG16" s="75"/>
      <c r="MVU16" s="75"/>
      <c r="MWI16" s="75"/>
      <c r="MWW16" s="75"/>
      <c r="MXK16" s="75"/>
      <c r="MXY16" s="75"/>
      <c r="MYM16" s="75"/>
      <c r="MZA16" s="75"/>
      <c r="MZO16" s="75"/>
      <c r="NAC16" s="75"/>
      <c r="NAQ16" s="75"/>
      <c r="NBE16" s="75"/>
      <c r="NBS16" s="75"/>
      <c r="NCG16" s="75"/>
      <c r="NCU16" s="75"/>
      <c r="NDI16" s="75"/>
      <c r="NDW16" s="75"/>
      <c r="NEK16" s="75"/>
      <c r="NEY16" s="75"/>
      <c r="NFM16" s="75"/>
      <c r="NGA16" s="75"/>
      <c r="NGO16" s="75"/>
      <c r="NHC16" s="75"/>
      <c r="NHQ16" s="75"/>
      <c r="NIE16" s="75"/>
      <c r="NIS16" s="75"/>
      <c r="NJG16" s="75"/>
      <c r="NJU16" s="75"/>
      <c r="NKI16" s="75"/>
      <c r="NKW16" s="75"/>
      <c r="NLK16" s="75"/>
      <c r="NLY16" s="75"/>
      <c r="NMM16" s="75"/>
      <c r="NNA16" s="75"/>
      <c r="NNO16" s="75"/>
      <c r="NOC16" s="75"/>
      <c r="NOQ16" s="75"/>
      <c r="NPE16" s="75"/>
      <c r="NPS16" s="75"/>
      <c r="NQG16" s="75"/>
      <c r="NQU16" s="75"/>
      <c r="NRI16" s="75"/>
      <c r="NRW16" s="75"/>
      <c r="NSK16" s="75"/>
      <c r="NSY16" s="75"/>
      <c r="NTM16" s="75"/>
      <c r="NUA16" s="75"/>
      <c r="NUO16" s="75"/>
      <c r="NVC16" s="75"/>
      <c r="NVQ16" s="75"/>
      <c r="NWE16" s="75"/>
      <c r="NWS16" s="75"/>
      <c r="NXG16" s="75"/>
      <c r="NXU16" s="75"/>
      <c r="NYI16" s="75"/>
      <c r="NYW16" s="75"/>
      <c r="NZK16" s="75"/>
      <c r="NZY16" s="75"/>
      <c r="OAM16" s="75"/>
      <c r="OBA16" s="75"/>
      <c r="OBO16" s="75"/>
      <c r="OCC16" s="75"/>
      <c r="OCQ16" s="75"/>
      <c r="ODE16" s="75"/>
      <c r="ODS16" s="75"/>
      <c r="OEG16" s="75"/>
      <c r="OEU16" s="75"/>
      <c r="OFI16" s="75"/>
      <c r="OFW16" s="75"/>
      <c r="OGK16" s="75"/>
      <c r="OGY16" s="75"/>
      <c r="OHM16" s="75"/>
      <c r="OIA16" s="75"/>
      <c r="OIO16" s="75"/>
      <c r="OJC16" s="75"/>
      <c r="OJQ16" s="75"/>
      <c r="OKE16" s="75"/>
      <c r="OKS16" s="75"/>
      <c r="OLG16" s="75"/>
      <c r="OLU16" s="75"/>
      <c r="OMI16" s="75"/>
      <c r="OMW16" s="75"/>
      <c r="ONK16" s="75"/>
      <c r="ONY16" s="75"/>
      <c r="OOM16" s="75"/>
      <c r="OPA16" s="75"/>
      <c r="OPO16" s="75"/>
      <c r="OQC16" s="75"/>
      <c r="OQQ16" s="75"/>
      <c r="ORE16" s="75"/>
      <c r="ORS16" s="75"/>
      <c r="OSG16" s="75"/>
      <c r="OSU16" s="75"/>
      <c r="OTI16" s="75"/>
      <c r="OTW16" s="75"/>
      <c r="OUK16" s="75"/>
      <c r="OUY16" s="75"/>
      <c r="OVM16" s="75"/>
      <c r="OWA16" s="75"/>
      <c r="OWO16" s="75"/>
      <c r="OXC16" s="75"/>
      <c r="OXQ16" s="75"/>
      <c r="OYE16" s="75"/>
      <c r="OYS16" s="75"/>
      <c r="OZG16" s="75"/>
      <c r="OZU16" s="75"/>
      <c r="PAI16" s="75"/>
      <c r="PAW16" s="75"/>
      <c r="PBK16" s="75"/>
      <c r="PBY16" s="75"/>
      <c r="PCM16" s="75"/>
      <c r="PDA16" s="75"/>
      <c r="PDO16" s="75"/>
      <c r="PEC16" s="75"/>
      <c r="PEQ16" s="75"/>
      <c r="PFE16" s="75"/>
      <c r="PFS16" s="75"/>
      <c r="PGG16" s="75"/>
      <c r="PGU16" s="75"/>
      <c r="PHI16" s="75"/>
      <c r="PHW16" s="75"/>
      <c r="PIK16" s="75"/>
      <c r="PIY16" s="75"/>
      <c r="PJM16" s="75"/>
      <c r="PKA16" s="75"/>
      <c r="PKO16" s="75"/>
      <c r="PLC16" s="75"/>
      <c r="PLQ16" s="75"/>
      <c r="PME16" s="75"/>
      <c r="PMS16" s="75"/>
      <c r="PNG16" s="75"/>
      <c r="PNU16" s="75"/>
      <c r="POI16" s="75"/>
      <c r="POW16" s="75"/>
      <c r="PPK16" s="75"/>
      <c r="PPY16" s="75"/>
      <c r="PQM16" s="75"/>
      <c r="PRA16" s="75"/>
      <c r="PRO16" s="75"/>
      <c r="PSC16" s="75"/>
      <c r="PSQ16" s="75"/>
      <c r="PTE16" s="75"/>
      <c r="PTS16" s="75"/>
      <c r="PUG16" s="75"/>
      <c r="PUU16" s="75"/>
      <c r="PVI16" s="75"/>
      <c r="PVW16" s="75"/>
      <c r="PWK16" s="75"/>
      <c r="PWY16" s="75"/>
      <c r="PXM16" s="75"/>
      <c r="PYA16" s="75"/>
      <c r="PYO16" s="75"/>
      <c r="PZC16" s="75"/>
      <c r="PZQ16" s="75"/>
      <c r="QAE16" s="75"/>
      <c r="QAS16" s="75"/>
      <c r="QBG16" s="75"/>
      <c r="QBU16" s="75"/>
      <c r="QCI16" s="75"/>
      <c r="QCW16" s="75"/>
      <c r="QDK16" s="75"/>
      <c r="QDY16" s="75"/>
      <c r="QEM16" s="75"/>
      <c r="QFA16" s="75"/>
      <c r="QFO16" s="75"/>
      <c r="QGC16" s="75"/>
      <c r="QGQ16" s="75"/>
      <c r="QHE16" s="75"/>
      <c r="QHS16" s="75"/>
      <c r="QIG16" s="75"/>
      <c r="QIU16" s="75"/>
      <c r="QJI16" s="75"/>
      <c r="QJW16" s="75"/>
      <c r="QKK16" s="75"/>
      <c r="QKY16" s="75"/>
      <c r="QLM16" s="75"/>
      <c r="QMA16" s="75"/>
      <c r="QMO16" s="75"/>
      <c r="QNC16" s="75"/>
      <c r="QNQ16" s="75"/>
      <c r="QOE16" s="75"/>
      <c r="QOS16" s="75"/>
      <c r="QPG16" s="75"/>
      <c r="QPU16" s="75"/>
      <c r="QQI16" s="75"/>
      <c r="QQW16" s="75"/>
      <c r="QRK16" s="75"/>
      <c r="QRY16" s="75"/>
      <c r="QSM16" s="75"/>
      <c r="QTA16" s="75"/>
      <c r="QTO16" s="75"/>
      <c r="QUC16" s="75"/>
      <c r="QUQ16" s="75"/>
      <c r="QVE16" s="75"/>
      <c r="QVS16" s="75"/>
      <c r="QWG16" s="75"/>
      <c r="QWU16" s="75"/>
      <c r="QXI16" s="75"/>
      <c r="QXW16" s="75"/>
      <c r="QYK16" s="75"/>
      <c r="QYY16" s="75"/>
      <c r="QZM16" s="75"/>
      <c r="RAA16" s="75"/>
      <c r="RAO16" s="75"/>
      <c r="RBC16" s="75"/>
      <c r="RBQ16" s="75"/>
      <c r="RCE16" s="75"/>
      <c r="RCS16" s="75"/>
      <c r="RDG16" s="75"/>
      <c r="RDU16" s="75"/>
      <c r="REI16" s="75"/>
      <c r="REW16" s="75"/>
      <c r="RFK16" s="75"/>
      <c r="RFY16" s="75"/>
      <c r="RGM16" s="75"/>
      <c r="RHA16" s="75"/>
      <c r="RHO16" s="75"/>
      <c r="RIC16" s="75"/>
      <c r="RIQ16" s="75"/>
      <c r="RJE16" s="75"/>
      <c r="RJS16" s="75"/>
      <c r="RKG16" s="75"/>
      <c r="RKU16" s="75"/>
      <c r="RLI16" s="75"/>
      <c r="RLW16" s="75"/>
      <c r="RMK16" s="75"/>
      <c r="RMY16" s="75"/>
      <c r="RNM16" s="75"/>
      <c r="ROA16" s="75"/>
      <c r="ROO16" s="75"/>
      <c r="RPC16" s="75"/>
      <c r="RPQ16" s="75"/>
      <c r="RQE16" s="75"/>
      <c r="RQS16" s="75"/>
      <c r="RRG16" s="75"/>
      <c r="RRU16" s="75"/>
      <c r="RSI16" s="75"/>
      <c r="RSW16" s="75"/>
      <c r="RTK16" s="75"/>
      <c r="RTY16" s="75"/>
      <c r="RUM16" s="75"/>
      <c r="RVA16" s="75"/>
      <c r="RVO16" s="75"/>
      <c r="RWC16" s="75"/>
      <c r="RWQ16" s="75"/>
      <c r="RXE16" s="75"/>
      <c r="RXS16" s="75"/>
      <c r="RYG16" s="75"/>
      <c r="RYU16" s="75"/>
      <c r="RZI16" s="75"/>
      <c r="RZW16" s="75"/>
      <c r="SAK16" s="75"/>
      <c r="SAY16" s="75"/>
      <c r="SBM16" s="75"/>
      <c r="SCA16" s="75"/>
      <c r="SCO16" s="75"/>
      <c r="SDC16" s="75"/>
      <c r="SDQ16" s="75"/>
      <c r="SEE16" s="75"/>
      <c r="SES16" s="75"/>
      <c r="SFG16" s="75"/>
      <c r="SFU16" s="75"/>
      <c r="SGI16" s="75"/>
      <c r="SGW16" s="75"/>
      <c r="SHK16" s="75"/>
      <c r="SHY16" s="75"/>
      <c r="SIM16" s="75"/>
      <c r="SJA16" s="75"/>
      <c r="SJO16" s="75"/>
      <c r="SKC16" s="75"/>
      <c r="SKQ16" s="75"/>
      <c r="SLE16" s="75"/>
      <c r="SLS16" s="75"/>
      <c r="SMG16" s="75"/>
      <c r="SMU16" s="75"/>
      <c r="SNI16" s="75"/>
      <c r="SNW16" s="75"/>
      <c r="SOK16" s="75"/>
      <c r="SOY16" s="75"/>
      <c r="SPM16" s="75"/>
      <c r="SQA16" s="75"/>
      <c r="SQO16" s="75"/>
      <c r="SRC16" s="75"/>
      <c r="SRQ16" s="75"/>
      <c r="SSE16" s="75"/>
      <c r="SSS16" s="75"/>
      <c r="STG16" s="75"/>
      <c r="STU16" s="75"/>
      <c r="SUI16" s="75"/>
      <c r="SUW16" s="75"/>
      <c r="SVK16" s="75"/>
      <c r="SVY16" s="75"/>
      <c r="SWM16" s="75"/>
      <c r="SXA16" s="75"/>
      <c r="SXO16" s="75"/>
      <c r="SYC16" s="75"/>
      <c r="SYQ16" s="75"/>
      <c r="SZE16" s="75"/>
      <c r="SZS16" s="75"/>
      <c r="TAG16" s="75"/>
      <c r="TAU16" s="75"/>
      <c r="TBI16" s="75"/>
      <c r="TBW16" s="75"/>
      <c r="TCK16" s="75"/>
      <c r="TCY16" s="75"/>
      <c r="TDM16" s="75"/>
      <c r="TEA16" s="75"/>
      <c r="TEO16" s="75"/>
      <c r="TFC16" s="75"/>
      <c r="TFQ16" s="75"/>
      <c r="TGE16" s="75"/>
      <c r="TGS16" s="75"/>
      <c r="THG16" s="75"/>
      <c r="THU16" s="75"/>
      <c r="TII16" s="75"/>
      <c r="TIW16" s="75"/>
      <c r="TJK16" s="75"/>
      <c r="TJY16" s="75"/>
      <c r="TKM16" s="75"/>
      <c r="TLA16" s="75"/>
      <c r="TLO16" s="75"/>
      <c r="TMC16" s="75"/>
      <c r="TMQ16" s="75"/>
      <c r="TNE16" s="75"/>
      <c r="TNS16" s="75"/>
      <c r="TOG16" s="75"/>
      <c r="TOU16" s="75"/>
      <c r="TPI16" s="75"/>
      <c r="TPW16" s="75"/>
      <c r="TQK16" s="75"/>
      <c r="TQY16" s="75"/>
      <c r="TRM16" s="75"/>
      <c r="TSA16" s="75"/>
      <c r="TSO16" s="75"/>
      <c r="TTC16" s="75"/>
      <c r="TTQ16" s="75"/>
      <c r="TUE16" s="75"/>
      <c r="TUS16" s="75"/>
      <c r="TVG16" s="75"/>
      <c r="TVU16" s="75"/>
      <c r="TWI16" s="75"/>
      <c r="TWW16" s="75"/>
      <c r="TXK16" s="75"/>
      <c r="TXY16" s="75"/>
      <c r="TYM16" s="75"/>
      <c r="TZA16" s="75"/>
      <c r="TZO16" s="75"/>
      <c r="UAC16" s="75"/>
      <c r="UAQ16" s="75"/>
      <c r="UBE16" s="75"/>
      <c r="UBS16" s="75"/>
      <c r="UCG16" s="75"/>
      <c r="UCU16" s="75"/>
      <c r="UDI16" s="75"/>
      <c r="UDW16" s="75"/>
      <c r="UEK16" s="75"/>
      <c r="UEY16" s="75"/>
      <c r="UFM16" s="75"/>
      <c r="UGA16" s="75"/>
      <c r="UGO16" s="75"/>
      <c r="UHC16" s="75"/>
      <c r="UHQ16" s="75"/>
      <c r="UIE16" s="75"/>
      <c r="UIS16" s="75"/>
      <c r="UJG16" s="75"/>
      <c r="UJU16" s="75"/>
      <c r="UKI16" s="75"/>
      <c r="UKW16" s="75"/>
      <c r="ULK16" s="75"/>
      <c r="ULY16" s="75"/>
      <c r="UMM16" s="75"/>
      <c r="UNA16" s="75"/>
      <c r="UNO16" s="75"/>
      <c r="UOC16" s="75"/>
      <c r="UOQ16" s="75"/>
      <c r="UPE16" s="75"/>
      <c r="UPS16" s="75"/>
      <c r="UQG16" s="75"/>
      <c r="UQU16" s="75"/>
      <c r="URI16" s="75"/>
      <c r="URW16" s="75"/>
      <c r="USK16" s="75"/>
      <c r="USY16" s="75"/>
      <c r="UTM16" s="75"/>
      <c r="UUA16" s="75"/>
      <c r="UUO16" s="75"/>
      <c r="UVC16" s="75"/>
      <c r="UVQ16" s="75"/>
      <c r="UWE16" s="75"/>
      <c r="UWS16" s="75"/>
      <c r="UXG16" s="75"/>
      <c r="UXU16" s="75"/>
      <c r="UYI16" s="75"/>
      <c r="UYW16" s="75"/>
      <c r="UZK16" s="75"/>
      <c r="UZY16" s="75"/>
      <c r="VAM16" s="75"/>
      <c r="VBA16" s="75"/>
      <c r="VBO16" s="75"/>
      <c r="VCC16" s="75"/>
      <c r="VCQ16" s="75"/>
      <c r="VDE16" s="75"/>
      <c r="VDS16" s="75"/>
      <c r="VEG16" s="75"/>
      <c r="VEU16" s="75"/>
      <c r="VFI16" s="75"/>
      <c r="VFW16" s="75"/>
      <c r="VGK16" s="75"/>
      <c r="VGY16" s="75"/>
      <c r="VHM16" s="75"/>
      <c r="VIA16" s="75"/>
      <c r="VIO16" s="75"/>
      <c r="VJC16" s="75"/>
      <c r="VJQ16" s="75"/>
      <c r="VKE16" s="75"/>
      <c r="VKS16" s="75"/>
      <c r="VLG16" s="75"/>
      <c r="VLU16" s="75"/>
      <c r="VMI16" s="75"/>
      <c r="VMW16" s="75"/>
      <c r="VNK16" s="75"/>
      <c r="VNY16" s="75"/>
      <c r="VOM16" s="75"/>
      <c r="VPA16" s="75"/>
      <c r="VPO16" s="75"/>
      <c r="VQC16" s="75"/>
      <c r="VQQ16" s="75"/>
      <c r="VRE16" s="75"/>
      <c r="VRS16" s="75"/>
      <c r="VSG16" s="75"/>
      <c r="VSU16" s="75"/>
      <c r="VTI16" s="75"/>
      <c r="VTW16" s="75"/>
      <c r="VUK16" s="75"/>
      <c r="VUY16" s="75"/>
      <c r="VVM16" s="75"/>
      <c r="VWA16" s="75"/>
      <c r="VWO16" s="75"/>
      <c r="VXC16" s="75"/>
      <c r="VXQ16" s="75"/>
      <c r="VYE16" s="75"/>
      <c r="VYS16" s="75"/>
      <c r="VZG16" s="75"/>
      <c r="VZU16" s="75"/>
      <c r="WAI16" s="75"/>
      <c r="WAW16" s="75"/>
      <c r="WBK16" s="75"/>
      <c r="WBY16" s="75"/>
      <c r="WCM16" s="75"/>
      <c r="WDA16" s="75"/>
      <c r="WDO16" s="75"/>
      <c r="WEC16" s="75"/>
      <c r="WEQ16" s="75"/>
      <c r="WFE16" s="75"/>
      <c r="WFS16" s="75"/>
      <c r="WGG16" s="75"/>
      <c r="WGU16" s="75"/>
      <c r="WHI16" s="75"/>
      <c r="WHW16" s="75"/>
      <c r="WIK16" s="75"/>
      <c r="WIY16" s="75"/>
      <c r="WJM16" s="75"/>
      <c r="WKA16" s="75"/>
      <c r="WKO16" s="75"/>
      <c r="WLC16" s="75"/>
      <c r="WLQ16" s="75"/>
      <c r="WME16" s="75"/>
      <c r="WMS16" s="75"/>
      <c r="WNG16" s="75"/>
      <c r="WNU16" s="75"/>
      <c r="WOI16" s="75"/>
      <c r="WOW16" s="75"/>
      <c r="WPK16" s="75"/>
      <c r="WPY16" s="75"/>
      <c r="WQM16" s="75"/>
      <c r="WRA16" s="75"/>
      <c r="WRO16" s="75"/>
      <c r="WSC16" s="75"/>
      <c r="WSQ16" s="75"/>
      <c r="WTE16" s="75"/>
      <c r="WTS16" s="75"/>
      <c r="WUG16" s="75"/>
      <c r="WUU16" s="75"/>
      <c r="WVI16" s="75"/>
      <c r="WVW16" s="75"/>
      <c r="WWK16" s="75"/>
      <c r="WWY16" s="75"/>
      <c r="WXM16" s="75"/>
      <c r="WYA16" s="75"/>
      <c r="WYO16" s="75"/>
      <c r="WZC16" s="75"/>
      <c r="WZQ16" s="75"/>
      <c r="XAE16" s="75"/>
      <c r="XAS16" s="75"/>
      <c r="XBG16" s="75"/>
      <c r="XBU16" s="75"/>
      <c r="XCI16" s="75"/>
      <c r="XCW16" s="75"/>
      <c r="XDK16" s="75"/>
      <c r="XDY16" s="75"/>
      <c r="XEM16" s="75"/>
      <c r="XFA16" s="75"/>
    </row>
    <row r="17" spans="1:1023 1037:2045 2059:3067 3081:4089 4103:5111 5125:6133 6147:7155 7169:8191 8205:9213 9227:10235 10249:11257 11271:12279 12293:13301 13315:14323 14337:15359 15373:16381" s="74" customFormat="1" x14ac:dyDescent="0.2">
      <c r="A17" s="178" t="s">
        <v>59</v>
      </c>
      <c r="B17" s="44" t="e">
        <f>B8-B18</f>
        <v>#REF!</v>
      </c>
      <c r="C17" s="44" t="e">
        <f t="shared" ref="C17:BE17" si="9">C8-C18</f>
        <v>#REF!</v>
      </c>
      <c r="D17" s="44" t="e">
        <f t="shared" si="9"/>
        <v>#REF!</v>
      </c>
      <c r="E17" s="44" t="e">
        <f t="shared" si="9"/>
        <v>#REF!</v>
      </c>
      <c r="F17" s="44" t="e">
        <f t="shared" si="9"/>
        <v>#REF!</v>
      </c>
      <c r="G17" s="44" t="e">
        <f t="shared" si="9"/>
        <v>#REF!</v>
      </c>
      <c r="H17" s="44" t="e">
        <f t="shared" si="9"/>
        <v>#REF!</v>
      </c>
      <c r="I17" s="44" t="e">
        <f t="shared" si="9"/>
        <v>#REF!</v>
      </c>
      <c r="J17" s="44" t="e">
        <f t="shared" si="9"/>
        <v>#REF!</v>
      </c>
      <c r="K17" s="44" t="e">
        <f t="shared" si="9"/>
        <v>#REF!</v>
      </c>
      <c r="L17" s="44" t="e">
        <f t="shared" si="9"/>
        <v>#REF!</v>
      </c>
      <c r="M17" s="44" t="e">
        <f t="shared" si="9"/>
        <v>#REF!</v>
      </c>
      <c r="N17" s="44" t="e">
        <f t="shared" si="9"/>
        <v>#REF!</v>
      </c>
      <c r="O17" s="44" t="e">
        <f t="shared" si="9"/>
        <v>#REF!</v>
      </c>
      <c r="P17" s="44" t="e">
        <f t="shared" si="9"/>
        <v>#REF!</v>
      </c>
      <c r="Q17" s="44" t="e">
        <f t="shared" si="9"/>
        <v>#REF!</v>
      </c>
      <c r="R17" s="44" t="e">
        <f t="shared" si="9"/>
        <v>#REF!</v>
      </c>
      <c r="S17" s="44" t="e">
        <f t="shared" si="9"/>
        <v>#REF!</v>
      </c>
      <c r="T17" s="44" t="e">
        <f t="shared" si="9"/>
        <v>#REF!</v>
      </c>
      <c r="U17" s="44" t="e">
        <f t="shared" si="9"/>
        <v>#REF!</v>
      </c>
      <c r="V17" s="44" t="e">
        <f t="shared" si="9"/>
        <v>#REF!</v>
      </c>
      <c r="W17" s="44" t="e">
        <f t="shared" si="9"/>
        <v>#REF!</v>
      </c>
      <c r="X17" s="44" t="e">
        <f t="shared" si="9"/>
        <v>#REF!</v>
      </c>
      <c r="Y17" s="44" t="e">
        <f t="shared" si="9"/>
        <v>#REF!</v>
      </c>
      <c r="Z17" s="44">
        <f t="shared" si="9"/>
        <v>4105.3944378399865</v>
      </c>
      <c r="AA17" s="44">
        <f t="shared" si="9"/>
        <v>4064.6220145956954</v>
      </c>
      <c r="AB17" s="44">
        <f t="shared" si="9"/>
        <v>4352.9924619054909</v>
      </c>
      <c r="AC17" s="44">
        <f t="shared" si="9"/>
        <v>4369.3413538928216</v>
      </c>
      <c r="AD17" s="44">
        <f t="shared" si="9"/>
        <v>4549.536114037177</v>
      </c>
      <c r="AE17" s="44">
        <f t="shared" si="9"/>
        <v>4737.4898900300332</v>
      </c>
      <c r="AF17" s="170">
        <f t="shared" si="9"/>
        <v>4765.2051676783876</v>
      </c>
      <c r="AG17" s="170">
        <f t="shared" si="9"/>
        <v>4763.2421848599506</v>
      </c>
      <c r="AH17" s="170">
        <f t="shared" si="9"/>
        <v>4843.4054852296331</v>
      </c>
      <c r="AI17" s="170">
        <f t="shared" si="9"/>
        <v>4963.3672771338706</v>
      </c>
      <c r="AJ17" s="170">
        <f t="shared" si="9"/>
        <v>5043.7923937152091</v>
      </c>
      <c r="AK17" s="170">
        <f t="shared" si="9"/>
        <v>5369.0090997141651</v>
      </c>
      <c r="AL17" s="170">
        <f t="shared" si="9"/>
        <v>5493.5836321698798</v>
      </c>
      <c r="AM17" s="170">
        <f t="shared" si="9"/>
        <v>5492.1991175288676</v>
      </c>
      <c r="AN17" s="170">
        <f t="shared" si="9"/>
        <v>5615.358220129101</v>
      </c>
      <c r="AO17" s="170">
        <f t="shared" si="9"/>
        <v>5738.7705313287415</v>
      </c>
      <c r="AP17" s="170">
        <f t="shared" si="9"/>
        <v>5857.3941061364349</v>
      </c>
      <c r="AQ17" s="170">
        <f t="shared" si="9"/>
        <v>5990.8829773250891</v>
      </c>
      <c r="AR17" s="170">
        <f t="shared" si="9"/>
        <v>6117.9807227379806</v>
      </c>
      <c r="AS17" s="170">
        <f t="shared" si="9"/>
        <v>6229.7879997385908</v>
      </c>
      <c r="AT17" s="170">
        <f t="shared" si="9"/>
        <v>6362.3651108550293</v>
      </c>
      <c r="AU17" s="170">
        <f t="shared" si="9"/>
        <v>6413.4215475979063</v>
      </c>
      <c r="AV17" s="170">
        <f t="shared" si="9"/>
        <v>6584.8752705343049</v>
      </c>
      <c r="AW17" s="170">
        <f t="shared" si="9"/>
        <v>7039.4164546612246</v>
      </c>
      <c r="AX17" s="170">
        <f t="shared" si="9"/>
        <v>7190.5029845267236</v>
      </c>
      <c r="AY17" s="170">
        <f t="shared" si="9"/>
        <v>7490.8911837983142</v>
      </c>
      <c r="AZ17" s="170">
        <f t="shared" si="9"/>
        <v>7720.4107278889223</v>
      </c>
      <c r="BA17" s="170">
        <f t="shared" si="9"/>
        <v>7953.621573303004</v>
      </c>
      <c r="BB17" s="170">
        <f t="shared" si="9"/>
        <v>8279.4213408682062</v>
      </c>
      <c r="BC17" s="170">
        <f t="shared" si="9"/>
        <v>8604.5832256265148</v>
      </c>
      <c r="BD17" s="170">
        <f t="shared" si="9"/>
        <v>8815.6247495318785</v>
      </c>
      <c r="BE17" s="170">
        <f t="shared" si="9"/>
        <v>9029.7673031122922</v>
      </c>
      <c r="BS17" s="75"/>
      <c r="CG17" s="75"/>
      <c r="CU17" s="75"/>
      <c r="DI17" s="75"/>
      <c r="DW17" s="75"/>
      <c r="EK17" s="75"/>
      <c r="EY17" s="75"/>
      <c r="FM17" s="75"/>
      <c r="GA17" s="75"/>
      <c r="GO17" s="75"/>
      <c r="HC17" s="75"/>
      <c r="HQ17" s="75"/>
      <c r="IE17" s="75"/>
      <c r="IS17" s="75"/>
      <c r="JG17" s="75"/>
      <c r="JU17" s="75"/>
      <c r="KI17" s="75"/>
      <c r="KW17" s="75"/>
      <c r="LK17" s="75"/>
      <c r="LY17" s="75"/>
      <c r="MM17" s="75"/>
      <c r="NA17" s="75"/>
      <c r="NO17" s="75"/>
      <c r="OC17" s="75"/>
      <c r="OQ17" s="75"/>
      <c r="PE17" s="75"/>
      <c r="PS17" s="75"/>
      <c r="QG17" s="75"/>
      <c r="QU17" s="75"/>
      <c r="RI17" s="75"/>
      <c r="RW17" s="75"/>
      <c r="SK17" s="75"/>
      <c r="SY17" s="75"/>
      <c r="TM17" s="75"/>
      <c r="UA17" s="75"/>
      <c r="UO17" s="75"/>
      <c r="VC17" s="75"/>
      <c r="VQ17" s="75"/>
      <c r="WE17" s="75"/>
      <c r="WS17" s="75"/>
      <c r="XG17" s="75"/>
      <c r="XU17" s="75"/>
      <c r="YI17" s="75"/>
      <c r="YW17" s="75"/>
      <c r="ZK17" s="75"/>
      <c r="ZY17" s="75"/>
      <c r="AAM17" s="75"/>
      <c r="ABA17" s="75"/>
      <c r="ABO17" s="75"/>
      <c r="ACC17" s="75"/>
      <c r="ACQ17" s="75"/>
      <c r="ADE17" s="75"/>
      <c r="ADS17" s="75"/>
      <c r="AEG17" s="75"/>
      <c r="AEU17" s="75"/>
      <c r="AFI17" s="75"/>
      <c r="AFW17" s="75"/>
      <c r="AGK17" s="75"/>
      <c r="AGY17" s="75"/>
      <c r="AHM17" s="75"/>
      <c r="AIA17" s="75"/>
      <c r="AIO17" s="75"/>
      <c r="AJC17" s="75"/>
      <c r="AJQ17" s="75"/>
      <c r="AKE17" s="75"/>
      <c r="AKS17" s="75"/>
      <c r="ALG17" s="75"/>
      <c r="ALU17" s="75"/>
      <c r="AMI17" s="75"/>
      <c r="AMW17" s="75"/>
      <c r="ANK17" s="75"/>
      <c r="ANY17" s="75"/>
      <c r="AOM17" s="75"/>
      <c r="APA17" s="75"/>
      <c r="APO17" s="75"/>
      <c r="AQC17" s="75"/>
      <c r="AQQ17" s="75"/>
      <c r="ARE17" s="75"/>
      <c r="ARS17" s="75"/>
      <c r="ASG17" s="75"/>
      <c r="ASU17" s="75"/>
      <c r="ATI17" s="75"/>
      <c r="ATW17" s="75"/>
      <c r="AUK17" s="75"/>
      <c r="AUY17" s="75"/>
      <c r="AVM17" s="75"/>
      <c r="AWA17" s="75"/>
      <c r="AWO17" s="75"/>
      <c r="AXC17" s="75"/>
      <c r="AXQ17" s="75"/>
      <c r="AYE17" s="75"/>
      <c r="AYS17" s="75"/>
      <c r="AZG17" s="75"/>
      <c r="AZU17" s="75"/>
      <c r="BAI17" s="75"/>
      <c r="BAW17" s="75"/>
      <c r="BBK17" s="75"/>
      <c r="BBY17" s="75"/>
      <c r="BCM17" s="75"/>
      <c r="BDA17" s="75"/>
      <c r="BDO17" s="75"/>
      <c r="BEC17" s="75"/>
      <c r="BEQ17" s="75"/>
      <c r="BFE17" s="75"/>
      <c r="BFS17" s="75"/>
      <c r="BGG17" s="75"/>
      <c r="BGU17" s="75"/>
      <c r="BHI17" s="75"/>
      <c r="BHW17" s="75"/>
      <c r="BIK17" s="75"/>
      <c r="BIY17" s="75"/>
      <c r="BJM17" s="75"/>
      <c r="BKA17" s="75"/>
      <c r="BKO17" s="75"/>
      <c r="BLC17" s="75"/>
      <c r="BLQ17" s="75"/>
      <c r="BME17" s="75"/>
      <c r="BMS17" s="75"/>
      <c r="BNG17" s="75"/>
      <c r="BNU17" s="75"/>
      <c r="BOI17" s="75"/>
      <c r="BOW17" s="75"/>
      <c r="BPK17" s="75"/>
      <c r="BPY17" s="75"/>
      <c r="BQM17" s="75"/>
      <c r="BRA17" s="75"/>
      <c r="BRO17" s="75"/>
      <c r="BSC17" s="75"/>
      <c r="BSQ17" s="75"/>
      <c r="BTE17" s="75"/>
      <c r="BTS17" s="75"/>
      <c r="BUG17" s="75"/>
      <c r="BUU17" s="75"/>
      <c r="BVI17" s="75"/>
      <c r="BVW17" s="75"/>
      <c r="BWK17" s="75"/>
      <c r="BWY17" s="75"/>
      <c r="BXM17" s="75"/>
      <c r="BYA17" s="75"/>
      <c r="BYO17" s="75"/>
      <c r="BZC17" s="75"/>
      <c r="BZQ17" s="75"/>
      <c r="CAE17" s="75"/>
      <c r="CAS17" s="75"/>
      <c r="CBG17" s="75"/>
      <c r="CBU17" s="75"/>
      <c r="CCI17" s="75"/>
      <c r="CCW17" s="75"/>
      <c r="CDK17" s="75"/>
      <c r="CDY17" s="75"/>
      <c r="CEM17" s="75"/>
      <c r="CFA17" s="75"/>
      <c r="CFO17" s="75"/>
      <c r="CGC17" s="75"/>
      <c r="CGQ17" s="75"/>
      <c r="CHE17" s="75"/>
      <c r="CHS17" s="75"/>
      <c r="CIG17" s="75"/>
      <c r="CIU17" s="75"/>
      <c r="CJI17" s="75"/>
      <c r="CJW17" s="75"/>
      <c r="CKK17" s="75"/>
      <c r="CKY17" s="75"/>
      <c r="CLM17" s="75"/>
      <c r="CMA17" s="75"/>
      <c r="CMO17" s="75"/>
      <c r="CNC17" s="75"/>
      <c r="CNQ17" s="75"/>
      <c r="COE17" s="75"/>
      <c r="COS17" s="75"/>
      <c r="CPG17" s="75"/>
      <c r="CPU17" s="75"/>
      <c r="CQI17" s="75"/>
      <c r="CQW17" s="75"/>
      <c r="CRK17" s="75"/>
      <c r="CRY17" s="75"/>
      <c r="CSM17" s="75"/>
      <c r="CTA17" s="75"/>
      <c r="CTO17" s="75"/>
      <c r="CUC17" s="75"/>
      <c r="CUQ17" s="75"/>
      <c r="CVE17" s="75"/>
      <c r="CVS17" s="75"/>
      <c r="CWG17" s="75"/>
      <c r="CWU17" s="75"/>
      <c r="CXI17" s="75"/>
      <c r="CXW17" s="75"/>
      <c r="CYK17" s="75"/>
      <c r="CYY17" s="75"/>
      <c r="CZM17" s="75"/>
      <c r="DAA17" s="75"/>
      <c r="DAO17" s="75"/>
      <c r="DBC17" s="75"/>
      <c r="DBQ17" s="75"/>
      <c r="DCE17" s="75"/>
      <c r="DCS17" s="75"/>
      <c r="DDG17" s="75"/>
      <c r="DDU17" s="75"/>
      <c r="DEI17" s="75"/>
      <c r="DEW17" s="75"/>
      <c r="DFK17" s="75"/>
      <c r="DFY17" s="75"/>
      <c r="DGM17" s="75"/>
      <c r="DHA17" s="75"/>
      <c r="DHO17" s="75"/>
      <c r="DIC17" s="75"/>
      <c r="DIQ17" s="75"/>
      <c r="DJE17" s="75"/>
      <c r="DJS17" s="75"/>
      <c r="DKG17" s="75"/>
      <c r="DKU17" s="75"/>
      <c r="DLI17" s="75"/>
      <c r="DLW17" s="75"/>
      <c r="DMK17" s="75"/>
      <c r="DMY17" s="75"/>
      <c r="DNM17" s="75"/>
      <c r="DOA17" s="75"/>
      <c r="DOO17" s="75"/>
      <c r="DPC17" s="75"/>
      <c r="DPQ17" s="75"/>
      <c r="DQE17" s="75"/>
      <c r="DQS17" s="75"/>
      <c r="DRG17" s="75"/>
      <c r="DRU17" s="75"/>
      <c r="DSI17" s="75"/>
      <c r="DSW17" s="75"/>
      <c r="DTK17" s="75"/>
      <c r="DTY17" s="75"/>
      <c r="DUM17" s="75"/>
      <c r="DVA17" s="75"/>
      <c r="DVO17" s="75"/>
      <c r="DWC17" s="75"/>
      <c r="DWQ17" s="75"/>
      <c r="DXE17" s="75"/>
      <c r="DXS17" s="75"/>
      <c r="DYG17" s="75"/>
      <c r="DYU17" s="75"/>
      <c r="DZI17" s="75"/>
      <c r="DZW17" s="75"/>
      <c r="EAK17" s="75"/>
      <c r="EAY17" s="75"/>
      <c r="EBM17" s="75"/>
      <c r="ECA17" s="75"/>
      <c r="ECO17" s="75"/>
      <c r="EDC17" s="75"/>
      <c r="EDQ17" s="75"/>
      <c r="EEE17" s="75"/>
      <c r="EES17" s="75"/>
      <c r="EFG17" s="75"/>
      <c r="EFU17" s="75"/>
      <c r="EGI17" s="75"/>
      <c r="EGW17" s="75"/>
      <c r="EHK17" s="75"/>
      <c r="EHY17" s="75"/>
      <c r="EIM17" s="75"/>
      <c r="EJA17" s="75"/>
      <c r="EJO17" s="75"/>
      <c r="EKC17" s="75"/>
      <c r="EKQ17" s="75"/>
      <c r="ELE17" s="75"/>
      <c r="ELS17" s="75"/>
      <c r="EMG17" s="75"/>
      <c r="EMU17" s="75"/>
      <c r="ENI17" s="75"/>
      <c r="ENW17" s="75"/>
      <c r="EOK17" s="75"/>
      <c r="EOY17" s="75"/>
      <c r="EPM17" s="75"/>
      <c r="EQA17" s="75"/>
      <c r="EQO17" s="75"/>
      <c r="ERC17" s="75"/>
      <c r="ERQ17" s="75"/>
      <c r="ESE17" s="75"/>
      <c r="ESS17" s="75"/>
      <c r="ETG17" s="75"/>
      <c r="ETU17" s="75"/>
      <c r="EUI17" s="75"/>
      <c r="EUW17" s="75"/>
      <c r="EVK17" s="75"/>
      <c r="EVY17" s="75"/>
      <c r="EWM17" s="75"/>
      <c r="EXA17" s="75"/>
      <c r="EXO17" s="75"/>
      <c r="EYC17" s="75"/>
      <c r="EYQ17" s="75"/>
      <c r="EZE17" s="75"/>
      <c r="EZS17" s="75"/>
      <c r="FAG17" s="75"/>
      <c r="FAU17" s="75"/>
      <c r="FBI17" s="75"/>
      <c r="FBW17" s="75"/>
      <c r="FCK17" s="75"/>
      <c r="FCY17" s="75"/>
      <c r="FDM17" s="75"/>
      <c r="FEA17" s="75"/>
      <c r="FEO17" s="75"/>
      <c r="FFC17" s="75"/>
      <c r="FFQ17" s="75"/>
      <c r="FGE17" s="75"/>
      <c r="FGS17" s="75"/>
      <c r="FHG17" s="75"/>
      <c r="FHU17" s="75"/>
      <c r="FII17" s="75"/>
      <c r="FIW17" s="75"/>
      <c r="FJK17" s="75"/>
      <c r="FJY17" s="75"/>
      <c r="FKM17" s="75"/>
      <c r="FLA17" s="75"/>
      <c r="FLO17" s="75"/>
      <c r="FMC17" s="75"/>
      <c r="FMQ17" s="75"/>
      <c r="FNE17" s="75"/>
      <c r="FNS17" s="75"/>
      <c r="FOG17" s="75"/>
      <c r="FOU17" s="75"/>
      <c r="FPI17" s="75"/>
      <c r="FPW17" s="75"/>
      <c r="FQK17" s="75"/>
      <c r="FQY17" s="75"/>
      <c r="FRM17" s="75"/>
      <c r="FSA17" s="75"/>
      <c r="FSO17" s="75"/>
      <c r="FTC17" s="75"/>
      <c r="FTQ17" s="75"/>
      <c r="FUE17" s="75"/>
      <c r="FUS17" s="75"/>
      <c r="FVG17" s="75"/>
      <c r="FVU17" s="75"/>
      <c r="FWI17" s="75"/>
      <c r="FWW17" s="75"/>
      <c r="FXK17" s="75"/>
      <c r="FXY17" s="75"/>
      <c r="FYM17" s="75"/>
      <c r="FZA17" s="75"/>
      <c r="FZO17" s="75"/>
      <c r="GAC17" s="75"/>
      <c r="GAQ17" s="75"/>
      <c r="GBE17" s="75"/>
      <c r="GBS17" s="75"/>
      <c r="GCG17" s="75"/>
      <c r="GCU17" s="75"/>
      <c r="GDI17" s="75"/>
      <c r="GDW17" s="75"/>
      <c r="GEK17" s="75"/>
      <c r="GEY17" s="75"/>
      <c r="GFM17" s="75"/>
      <c r="GGA17" s="75"/>
      <c r="GGO17" s="75"/>
      <c r="GHC17" s="75"/>
      <c r="GHQ17" s="75"/>
      <c r="GIE17" s="75"/>
      <c r="GIS17" s="75"/>
      <c r="GJG17" s="75"/>
      <c r="GJU17" s="75"/>
      <c r="GKI17" s="75"/>
      <c r="GKW17" s="75"/>
      <c r="GLK17" s="75"/>
      <c r="GLY17" s="75"/>
      <c r="GMM17" s="75"/>
      <c r="GNA17" s="75"/>
      <c r="GNO17" s="75"/>
      <c r="GOC17" s="75"/>
      <c r="GOQ17" s="75"/>
      <c r="GPE17" s="75"/>
      <c r="GPS17" s="75"/>
      <c r="GQG17" s="75"/>
      <c r="GQU17" s="75"/>
      <c r="GRI17" s="75"/>
      <c r="GRW17" s="75"/>
      <c r="GSK17" s="75"/>
      <c r="GSY17" s="75"/>
      <c r="GTM17" s="75"/>
      <c r="GUA17" s="75"/>
      <c r="GUO17" s="75"/>
      <c r="GVC17" s="75"/>
      <c r="GVQ17" s="75"/>
      <c r="GWE17" s="75"/>
      <c r="GWS17" s="75"/>
      <c r="GXG17" s="75"/>
      <c r="GXU17" s="75"/>
      <c r="GYI17" s="75"/>
      <c r="GYW17" s="75"/>
      <c r="GZK17" s="75"/>
      <c r="GZY17" s="75"/>
      <c r="HAM17" s="75"/>
      <c r="HBA17" s="75"/>
      <c r="HBO17" s="75"/>
      <c r="HCC17" s="75"/>
      <c r="HCQ17" s="75"/>
      <c r="HDE17" s="75"/>
      <c r="HDS17" s="75"/>
      <c r="HEG17" s="75"/>
      <c r="HEU17" s="75"/>
      <c r="HFI17" s="75"/>
      <c r="HFW17" s="75"/>
      <c r="HGK17" s="75"/>
      <c r="HGY17" s="75"/>
      <c r="HHM17" s="75"/>
      <c r="HIA17" s="75"/>
      <c r="HIO17" s="75"/>
      <c r="HJC17" s="75"/>
      <c r="HJQ17" s="75"/>
      <c r="HKE17" s="75"/>
      <c r="HKS17" s="75"/>
      <c r="HLG17" s="75"/>
      <c r="HLU17" s="75"/>
      <c r="HMI17" s="75"/>
      <c r="HMW17" s="75"/>
      <c r="HNK17" s="75"/>
      <c r="HNY17" s="75"/>
      <c r="HOM17" s="75"/>
      <c r="HPA17" s="75"/>
      <c r="HPO17" s="75"/>
      <c r="HQC17" s="75"/>
      <c r="HQQ17" s="75"/>
      <c r="HRE17" s="75"/>
      <c r="HRS17" s="75"/>
      <c r="HSG17" s="75"/>
      <c r="HSU17" s="75"/>
      <c r="HTI17" s="75"/>
      <c r="HTW17" s="75"/>
      <c r="HUK17" s="75"/>
      <c r="HUY17" s="75"/>
      <c r="HVM17" s="75"/>
      <c r="HWA17" s="75"/>
      <c r="HWO17" s="75"/>
      <c r="HXC17" s="75"/>
      <c r="HXQ17" s="75"/>
      <c r="HYE17" s="75"/>
      <c r="HYS17" s="75"/>
      <c r="HZG17" s="75"/>
      <c r="HZU17" s="75"/>
      <c r="IAI17" s="75"/>
      <c r="IAW17" s="75"/>
      <c r="IBK17" s="75"/>
      <c r="IBY17" s="75"/>
      <c r="ICM17" s="75"/>
      <c r="IDA17" s="75"/>
      <c r="IDO17" s="75"/>
      <c r="IEC17" s="75"/>
      <c r="IEQ17" s="75"/>
      <c r="IFE17" s="75"/>
      <c r="IFS17" s="75"/>
      <c r="IGG17" s="75"/>
      <c r="IGU17" s="75"/>
      <c r="IHI17" s="75"/>
      <c r="IHW17" s="75"/>
      <c r="IIK17" s="75"/>
      <c r="IIY17" s="75"/>
      <c r="IJM17" s="75"/>
      <c r="IKA17" s="75"/>
      <c r="IKO17" s="75"/>
      <c r="ILC17" s="75"/>
      <c r="ILQ17" s="75"/>
      <c r="IME17" s="75"/>
      <c r="IMS17" s="75"/>
      <c r="ING17" s="75"/>
      <c r="INU17" s="75"/>
      <c r="IOI17" s="75"/>
      <c r="IOW17" s="75"/>
      <c r="IPK17" s="75"/>
      <c r="IPY17" s="75"/>
      <c r="IQM17" s="75"/>
      <c r="IRA17" s="75"/>
      <c r="IRO17" s="75"/>
      <c r="ISC17" s="75"/>
      <c r="ISQ17" s="75"/>
      <c r="ITE17" s="75"/>
      <c r="ITS17" s="75"/>
      <c r="IUG17" s="75"/>
      <c r="IUU17" s="75"/>
      <c r="IVI17" s="75"/>
      <c r="IVW17" s="75"/>
      <c r="IWK17" s="75"/>
      <c r="IWY17" s="75"/>
      <c r="IXM17" s="75"/>
      <c r="IYA17" s="75"/>
      <c r="IYO17" s="75"/>
      <c r="IZC17" s="75"/>
      <c r="IZQ17" s="75"/>
      <c r="JAE17" s="75"/>
      <c r="JAS17" s="75"/>
      <c r="JBG17" s="75"/>
      <c r="JBU17" s="75"/>
      <c r="JCI17" s="75"/>
      <c r="JCW17" s="75"/>
      <c r="JDK17" s="75"/>
      <c r="JDY17" s="75"/>
      <c r="JEM17" s="75"/>
      <c r="JFA17" s="75"/>
      <c r="JFO17" s="75"/>
      <c r="JGC17" s="75"/>
      <c r="JGQ17" s="75"/>
      <c r="JHE17" s="75"/>
      <c r="JHS17" s="75"/>
      <c r="JIG17" s="75"/>
      <c r="JIU17" s="75"/>
      <c r="JJI17" s="75"/>
      <c r="JJW17" s="75"/>
      <c r="JKK17" s="75"/>
      <c r="JKY17" s="75"/>
      <c r="JLM17" s="75"/>
      <c r="JMA17" s="75"/>
      <c r="JMO17" s="75"/>
      <c r="JNC17" s="75"/>
      <c r="JNQ17" s="75"/>
      <c r="JOE17" s="75"/>
      <c r="JOS17" s="75"/>
      <c r="JPG17" s="75"/>
      <c r="JPU17" s="75"/>
      <c r="JQI17" s="75"/>
      <c r="JQW17" s="75"/>
      <c r="JRK17" s="75"/>
      <c r="JRY17" s="75"/>
      <c r="JSM17" s="75"/>
      <c r="JTA17" s="75"/>
      <c r="JTO17" s="75"/>
      <c r="JUC17" s="75"/>
      <c r="JUQ17" s="75"/>
      <c r="JVE17" s="75"/>
      <c r="JVS17" s="75"/>
      <c r="JWG17" s="75"/>
      <c r="JWU17" s="75"/>
      <c r="JXI17" s="75"/>
      <c r="JXW17" s="75"/>
      <c r="JYK17" s="75"/>
      <c r="JYY17" s="75"/>
      <c r="JZM17" s="75"/>
      <c r="KAA17" s="75"/>
      <c r="KAO17" s="75"/>
      <c r="KBC17" s="75"/>
      <c r="KBQ17" s="75"/>
      <c r="KCE17" s="75"/>
      <c r="KCS17" s="75"/>
      <c r="KDG17" s="75"/>
      <c r="KDU17" s="75"/>
      <c r="KEI17" s="75"/>
      <c r="KEW17" s="75"/>
      <c r="KFK17" s="75"/>
      <c r="KFY17" s="75"/>
      <c r="KGM17" s="75"/>
      <c r="KHA17" s="75"/>
      <c r="KHO17" s="75"/>
      <c r="KIC17" s="75"/>
      <c r="KIQ17" s="75"/>
      <c r="KJE17" s="75"/>
      <c r="KJS17" s="75"/>
      <c r="KKG17" s="75"/>
      <c r="KKU17" s="75"/>
      <c r="KLI17" s="75"/>
      <c r="KLW17" s="75"/>
      <c r="KMK17" s="75"/>
      <c r="KMY17" s="75"/>
      <c r="KNM17" s="75"/>
      <c r="KOA17" s="75"/>
      <c r="KOO17" s="75"/>
      <c r="KPC17" s="75"/>
      <c r="KPQ17" s="75"/>
      <c r="KQE17" s="75"/>
      <c r="KQS17" s="75"/>
      <c r="KRG17" s="75"/>
      <c r="KRU17" s="75"/>
      <c r="KSI17" s="75"/>
      <c r="KSW17" s="75"/>
      <c r="KTK17" s="75"/>
      <c r="KTY17" s="75"/>
      <c r="KUM17" s="75"/>
      <c r="KVA17" s="75"/>
      <c r="KVO17" s="75"/>
      <c r="KWC17" s="75"/>
      <c r="KWQ17" s="75"/>
      <c r="KXE17" s="75"/>
      <c r="KXS17" s="75"/>
      <c r="KYG17" s="75"/>
      <c r="KYU17" s="75"/>
      <c r="KZI17" s="75"/>
      <c r="KZW17" s="75"/>
      <c r="LAK17" s="75"/>
      <c r="LAY17" s="75"/>
      <c r="LBM17" s="75"/>
      <c r="LCA17" s="75"/>
      <c r="LCO17" s="75"/>
      <c r="LDC17" s="75"/>
      <c r="LDQ17" s="75"/>
      <c r="LEE17" s="75"/>
      <c r="LES17" s="75"/>
      <c r="LFG17" s="75"/>
      <c r="LFU17" s="75"/>
      <c r="LGI17" s="75"/>
      <c r="LGW17" s="75"/>
      <c r="LHK17" s="75"/>
      <c r="LHY17" s="75"/>
      <c r="LIM17" s="75"/>
      <c r="LJA17" s="75"/>
      <c r="LJO17" s="75"/>
      <c r="LKC17" s="75"/>
      <c r="LKQ17" s="75"/>
      <c r="LLE17" s="75"/>
      <c r="LLS17" s="75"/>
      <c r="LMG17" s="75"/>
      <c r="LMU17" s="75"/>
      <c r="LNI17" s="75"/>
      <c r="LNW17" s="75"/>
      <c r="LOK17" s="75"/>
      <c r="LOY17" s="75"/>
      <c r="LPM17" s="75"/>
      <c r="LQA17" s="75"/>
      <c r="LQO17" s="75"/>
      <c r="LRC17" s="75"/>
      <c r="LRQ17" s="75"/>
      <c r="LSE17" s="75"/>
      <c r="LSS17" s="75"/>
      <c r="LTG17" s="75"/>
      <c r="LTU17" s="75"/>
      <c r="LUI17" s="75"/>
      <c r="LUW17" s="75"/>
      <c r="LVK17" s="75"/>
      <c r="LVY17" s="75"/>
      <c r="LWM17" s="75"/>
      <c r="LXA17" s="75"/>
      <c r="LXO17" s="75"/>
      <c r="LYC17" s="75"/>
      <c r="LYQ17" s="75"/>
      <c r="LZE17" s="75"/>
      <c r="LZS17" s="75"/>
      <c r="MAG17" s="75"/>
      <c r="MAU17" s="75"/>
      <c r="MBI17" s="75"/>
      <c r="MBW17" s="75"/>
      <c r="MCK17" s="75"/>
      <c r="MCY17" s="75"/>
      <c r="MDM17" s="75"/>
      <c r="MEA17" s="75"/>
      <c r="MEO17" s="75"/>
      <c r="MFC17" s="75"/>
      <c r="MFQ17" s="75"/>
      <c r="MGE17" s="75"/>
      <c r="MGS17" s="75"/>
      <c r="MHG17" s="75"/>
      <c r="MHU17" s="75"/>
      <c r="MII17" s="75"/>
      <c r="MIW17" s="75"/>
      <c r="MJK17" s="75"/>
      <c r="MJY17" s="75"/>
      <c r="MKM17" s="75"/>
      <c r="MLA17" s="75"/>
      <c r="MLO17" s="75"/>
      <c r="MMC17" s="75"/>
      <c r="MMQ17" s="75"/>
      <c r="MNE17" s="75"/>
      <c r="MNS17" s="75"/>
      <c r="MOG17" s="75"/>
      <c r="MOU17" s="75"/>
      <c r="MPI17" s="75"/>
      <c r="MPW17" s="75"/>
      <c r="MQK17" s="75"/>
      <c r="MQY17" s="75"/>
      <c r="MRM17" s="75"/>
      <c r="MSA17" s="75"/>
      <c r="MSO17" s="75"/>
      <c r="MTC17" s="75"/>
      <c r="MTQ17" s="75"/>
      <c r="MUE17" s="75"/>
      <c r="MUS17" s="75"/>
      <c r="MVG17" s="75"/>
      <c r="MVU17" s="75"/>
      <c r="MWI17" s="75"/>
      <c r="MWW17" s="75"/>
      <c r="MXK17" s="75"/>
      <c r="MXY17" s="75"/>
      <c r="MYM17" s="75"/>
      <c r="MZA17" s="75"/>
      <c r="MZO17" s="75"/>
      <c r="NAC17" s="75"/>
      <c r="NAQ17" s="75"/>
      <c r="NBE17" s="75"/>
      <c r="NBS17" s="75"/>
      <c r="NCG17" s="75"/>
      <c r="NCU17" s="75"/>
      <c r="NDI17" s="75"/>
      <c r="NDW17" s="75"/>
      <c r="NEK17" s="75"/>
      <c r="NEY17" s="75"/>
      <c r="NFM17" s="75"/>
      <c r="NGA17" s="75"/>
      <c r="NGO17" s="75"/>
      <c r="NHC17" s="75"/>
      <c r="NHQ17" s="75"/>
      <c r="NIE17" s="75"/>
      <c r="NIS17" s="75"/>
      <c r="NJG17" s="75"/>
      <c r="NJU17" s="75"/>
      <c r="NKI17" s="75"/>
      <c r="NKW17" s="75"/>
      <c r="NLK17" s="75"/>
      <c r="NLY17" s="75"/>
      <c r="NMM17" s="75"/>
      <c r="NNA17" s="75"/>
      <c r="NNO17" s="75"/>
      <c r="NOC17" s="75"/>
      <c r="NOQ17" s="75"/>
      <c r="NPE17" s="75"/>
      <c r="NPS17" s="75"/>
      <c r="NQG17" s="75"/>
      <c r="NQU17" s="75"/>
      <c r="NRI17" s="75"/>
      <c r="NRW17" s="75"/>
      <c r="NSK17" s="75"/>
      <c r="NSY17" s="75"/>
      <c r="NTM17" s="75"/>
      <c r="NUA17" s="75"/>
      <c r="NUO17" s="75"/>
      <c r="NVC17" s="75"/>
      <c r="NVQ17" s="75"/>
      <c r="NWE17" s="75"/>
      <c r="NWS17" s="75"/>
      <c r="NXG17" s="75"/>
      <c r="NXU17" s="75"/>
      <c r="NYI17" s="75"/>
      <c r="NYW17" s="75"/>
      <c r="NZK17" s="75"/>
      <c r="NZY17" s="75"/>
      <c r="OAM17" s="75"/>
      <c r="OBA17" s="75"/>
      <c r="OBO17" s="75"/>
      <c r="OCC17" s="75"/>
      <c r="OCQ17" s="75"/>
      <c r="ODE17" s="75"/>
      <c r="ODS17" s="75"/>
      <c r="OEG17" s="75"/>
      <c r="OEU17" s="75"/>
      <c r="OFI17" s="75"/>
      <c r="OFW17" s="75"/>
      <c r="OGK17" s="75"/>
      <c r="OGY17" s="75"/>
      <c r="OHM17" s="75"/>
      <c r="OIA17" s="75"/>
      <c r="OIO17" s="75"/>
      <c r="OJC17" s="75"/>
      <c r="OJQ17" s="75"/>
      <c r="OKE17" s="75"/>
      <c r="OKS17" s="75"/>
      <c r="OLG17" s="75"/>
      <c r="OLU17" s="75"/>
      <c r="OMI17" s="75"/>
      <c r="OMW17" s="75"/>
      <c r="ONK17" s="75"/>
      <c r="ONY17" s="75"/>
      <c r="OOM17" s="75"/>
      <c r="OPA17" s="75"/>
      <c r="OPO17" s="75"/>
      <c r="OQC17" s="75"/>
      <c r="OQQ17" s="75"/>
      <c r="ORE17" s="75"/>
      <c r="ORS17" s="75"/>
      <c r="OSG17" s="75"/>
      <c r="OSU17" s="75"/>
      <c r="OTI17" s="75"/>
      <c r="OTW17" s="75"/>
      <c r="OUK17" s="75"/>
      <c r="OUY17" s="75"/>
      <c r="OVM17" s="75"/>
      <c r="OWA17" s="75"/>
      <c r="OWO17" s="75"/>
      <c r="OXC17" s="75"/>
      <c r="OXQ17" s="75"/>
      <c r="OYE17" s="75"/>
      <c r="OYS17" s="75"/>
      <c r="OZG17" s="75"/>
      <c r="OZU17" s="75"/>
      <c r="PAI17" s="75"/>
      <c r="PAW17" s="75"/>
      <c r="PBK17" s="75"/>
      <c r="PBY17" s="75"/>
      <c r="PCM17" s="75"/>
      <c r="PDA17" s="75"/>
      <c r="PDO17" s="75"/>
      <c r="PEC17" s="75"/>
      <c r="PEQ17" s="75"/>
      <c r="PFE17" s="75"/>
      <c r="PFS17" s="75"/>
      <c r="PGG17" s="75"/>
      <c r="PGU17" s="75"/>
      <c r="PHI17" s="75"/>
      <c r="PHW17" s="75"/>
      <c r="PIK17" s="75"/>
      <c r="PIY17" s="75"/>
      <c r="PJM17" s="75"/>
      <c r="PKA17" s="75"/>
      <c r="PKO17" s="75"/>
      <c r="PLC17" s="75"/>
      <c r="PLQ17" s="75"/>
      <c r="PME17" s="75"/>
      <c r="PMS17" s="75"/>
      <c r="PNG17" s="75"/>
      <c r="PNU17" s="75"/>
      <c r="POI17" s="75"/>
      <c r="POW17" s="75"/>
      <c r="PPK17" s="75"/>
      <c r="PPY17" s="75"/>
      <c r="PQM17" s="75"/>
      <c r="PRA17" s="75"/>
      <c r="PRO17" s="75"/>
      <c r="PSC17" s="75"/>
      <c r="PSQ17" s="75"/>
      <c r="PTE17" s="75"/>
      <c r="PTS17" s="75"/>
      <c r="PUG17" s="75"/>
      <c r="PUU17" s="75"/>
      <c r="PVI17" s="75"/>
      <c r="PVW17" s="75"/>
      <c r="PWK17" s="75"/>
      <c r="PWY17" s="75"/>
      <c r="PXM17" s="75"/>
      <c r="PYA17" s="75"/>
      <c r="PYO17" s="75"/>
      <c r="PZC17" s="75"/>
      <c r="PZQ17" s="75"/>
      <c r="QAE17" s="75"/>
      <c r="QAS17" s="75"/>
      <c r="QBG17" s="75"/>
      <c r="QBU17" s="75"/>
      <c r="QCI17" s="75"/>
      <c r="QCW17" s="75"/>
      <c r="QDK17" s="75"/>
      <c r="QDY17" s="75"/>
      <c r="QEM17" s="75"/>
      <c r="QFA17" s="75"/>
      <c r="QFO17" s="75"/>
      <c r="QGC17" s="75"/>
      <c r="QGQ17" s="75"/>
      <c r="QHE17" s="75"/>
      <c r="QHS17" s="75"/>
      <c r="QIG17" s="75"/>
      <c r="QIU17" s="75"/>
      <c r="QJI17" s="75"/>
      <c r="QJW17" s="75"/>
      <c r="QKK17" s="75"/>
      <c r="QKY17" s="75"/>
      <c r="QLM17" s="75"/>
      <c r="QMA17" s="75"/>
      <c r="QMO17" s="75"/>
      <c r="QNC17" s="75"/>
      <c r="QNQ17" s="75"/>
      <c r="QOE17" s="75"/>
      <c r="QOS17" s="75"/>
      <c r="QPG17" s="75"/>
      <c r="QPU17" s="75"/>
      <c r="QQI17" s="75"/>
      <c r="QQW17" s="75"/>
      <c r="QRK17" s="75"/>
      <c r="QRY17" s="75"/>
      <c r="QSM17" s="75"/>
      <c r="QTA17" s="75"/>
      <c r="QTO17" s="75"/>
      <c r="QUC17" s="75"/>
      <c r="QUQ17" s="75"/>
      <c r="QVE17" s="75"/>
      <c r="QVS17" s="75"/>
      <c r="QWG17" s="75"/>
      <c r="QWU17" s="75"/>
      <c r="QXI17" s="75"/>
      <c r="QXW17" s="75"/>
      <c r="QYK17" s="75"/>
      <c r="QYY17" s="75"/>
      <c r="QZM17" s="75"/>
      <c r="RAA17" s="75"/>
      <c r="RAO17" s="75"/>
      <c r="RBC17" s="75"/>
      <c r="RBQ17" s="75"/>
      <c r="RCE17" s="75"/>
      <c r="RCS17" s="75"/>
      <c r="RDG17" s="75"/>
      <c r="RDU17" s="75"/>
      <c r="REI17" s="75"/>
      <c r="REW17" s="75"/>
      <c r="RFK17" s="75"/>
      <c r="RFY17" s="75"/>
      <c r="RGM17" s="75"/>
      <c r="RHA17" s="75"/>
      <c r="RHO17" s="75"/>
      <c r="RIC17" s="75"/>
      <c r="RIQ17" s="75"/>
      <c r="RJE17" s="75"/>
      <c r="RJS17" s="75"/>
      <c r="RKG17" s="75"/>
      <c r="RKU17" s="75"/>
      <c r="RLI17" s="75"/>
      <c r="RLW17" s="75"/>
      <c r="RMK17" s="75"/>
      <c r="RMY17" s="75"/>
      <c r="RNM17" s="75"/>
      <c r="ROA17" s="75"/>
      <c r="ROO17" s="75"/>
      <c r="RPC17" s="75"/>
      <c r="RPQ17" s="75"/>
      <c r="RQE17" s="75"/>
      <c r="RQS17" s="75"/>
      <c r="RRG17" s="75"/>
      <c r="RRU17" s="75"/>
      <c r="RSI17" s="75"/>
      <c r="RSW17" s="75"/>
      <c r="RTK17" s="75"/>
      <c r="RTY17" s="75"/>
      <c r="RUM17" s="75"/>
      <c r="RVA17" s="75"/>
      <c r="RVO17" s="75"/>
      <c r="RWC17" s="75"/>
      <c r="RWQ17" s="75"/>
      <c r="RXE17" s="75"/>
      <c r="RXS17" s="75"/>
      <c r="RYG17" s="75"/>
      <c r="RYU17" s="75"/>
      <c r="RZI17" s="75"/>
      <c r="RZW17" s="75"/>
      <c r="SAK17" s="75"/>
      <c r="SAY17" s="75"/>
      <c r="SBM17" s="75"/>
      <c r="SCA17" s="75"/>
      <c r="SCO17" s="75"/>
      <c r="SDC17" s="75"/>
      <c r="SDQ17" s="75"/>
      <c r="SEE17" s="75"/>
      <c r="SES17" s="75"/>
      <c r="SFG17" s="75"/>
      <c r="SFU17" s="75"/>
      <c r="SGI17" s="75"/>
      <c r="SGW17" s="75"/>
      <c r="SHK17" s="75"/>
      <c r="SHY17" s="75"/>
      <c r="SIM17" s="75"/>
      <c r="SJA17" s="75"/>
      <c r="SJO17" s="75"/>
      <c r="SKC17" s="75"/>
      <c r="SKQ17" s="75"/>
      <c r="SLE17" s="75"/>
      <c r="SLS17" s="75"/>
      <c r="SMG17" s="75"/>
      <c r="SMU17" s="75"/>
      <c r="SNI17" s="75"/>
      <c r="SNW17" s="75"/>
      <c r="SOK17" s="75"/>
      <c r="SOY17" s="75"/>
      <c r="SPM17" s="75"/>
      <c r="SQA17" s="75"/>
      <c r="SQO17" s="75"/>
      <c r="SRC17" s="75"/>
      <c r="SRQ17" s="75"/>
      <c r="SSE17" s="75"/>
      <c r="SSS17" s="75"/>
      <c r="STG17" s="75"/>
      <c r="STU17" s="75"/>
      <c r="SUI17" s="75"/>
      <c r="SUW17" s="75"/>
      <c r="SVK17" s="75"/>
      <c r="SVY17" s="75"/>
      <c r="SWM17" s="75"/>
      <c r="SXA17" s="75"/>
      <c r="SXO17" s="75"/>
      <c r="SYC17" s="75"/>
      <c r="SYQ17" s="75"/>
      <c r="SZE17" s="75"/>
      <c r="SZS17" s="75"/>
      <c r="TAG17" s="75"/>
      <c r="TAU17" s="75"/>
      <c r="TBI17" s="75"/>
      <c r="TBW17" s="75"/>
      <c r="TCK17" s="75"/>
      <c r="TCY17" s="75"/>
      <c r="TDM17" s="75"/>
      <c r="TEA17" s="75"/>
      <c r="TEO17" s="75"/>
      <c r="TFC17" s="75"/>
      <c r="TFQ17" s="75"/>
      <c r="TGE17" s="75"/>
      <c r="TGS17" s="75"/>
      <c r="THG17" s="75"/>
      <c r="THU17" s="75"/>
      <c r="TII17" s="75"/>
      <c r="TIW17" s="75"/>
      <c r="TJK17" s="75"/>
      <c r="TJY17" s="75"/>
      <c r="TKM17" s="75"/>
      <c r="TLA17" s="75"/>
      <c r="TLO17" s="75"/>
      <c r="TMC17" s="75"/>
      <c r="TMQ17" s="75"/>
      <c r="TNE17" s="75"/>
      <c r="TNS17" s="75"/>
      <c r="TOG17" s="75"/>
      <c r="TOU17" s="75"/>
      <c r="TPI17" s="75"/>
      <c r="TPW17" s="75"/>
      <c r="TQK17" s="75"/>
      <c r="TQY17" s="75"/>
      <c r="TRM17" s="75"/>
      <c r="TSA17" s="75"/>
      <c r="TSO17" s="75"/>
      <c r="TTC17" s="75"/>
      <c r="TTQ17" s="75"/>
      <c r="TUE17" s="75"/>
      <c r="TUS17" s="75"/>
      <c r="TVG17" s="75"/>
      <c r="TVU17" s="75"/>
      <c r="TWI17" s="75"/>
      <c r="TWW17" s="75"/>
      <c r="TXK17" s="75"/>
      <c r="TXY17" s="75"/>
      <c r="TYM17" s="75"/>
      <c r="TZA17" s="75"/>
      <c r="TZO17" s="75"/>
      <c r="UAC17" s="75"/>
      <c r="UAQ17" s="75"/>
      <c r="UBE17" s="75"/>
      <c r="UBS17" s="75"/>
      <c r="UCG17" s="75"/>
      <c r="UCU17" s="75"/>
      <c r="UDI17" s="75"/>
      <c r="UDW17" s="75"/>
      <c r="UEK17" s="75"/>
      <c r="UEY17" s="75"/>
      <c r="UFM17" s="75"/>
      <c r="UGA17" s="75"/>
      <c r="UGO17" s="75"/>
      <c r="UHC17" s="75"/>
      <c r="UHQ17" s="75"/>
      <c r="UIE17" s="75"/>
      <c r="UIS17" s="75"/>
      <c r="UJG17" s="75"/>
      <c r="UJU17" s="75"/>
      <c r="UKI17" s="75"/>
      <c r="UKW17" s="75"/>
      <c r="ULK17" s="75"/>
      <c r="ULY17" s="75"/>
      <c r="UMM17" s="75"/>
      <c r="UNA17" s="75"/>
      <c r="UNO17" s="75"/>
      <c r="UOC17" s="75"/>
      <c r="UOQ17" s="75"/>
      <c r="UPE17" s="75"/>
      <c r="UPS17" s="75"/>
      <c r="UQG17" s="75"/>
      <c r="UQU17" s="75"/>
      <c r="URI17" s="75"/>
      <c r="URW17" s="75"/>
      <c r="USK17" s="75"/>
      <c r="USY17" s="75"/>
      <c r="UTM17" s="75"/>
      <c r="UUA17" s="75"/>
      <c r="UUO17" s="75"/>
      <c r="UVC17" s="75"/>
      <c r="UVQ17" s="75"/>
      <c r="UWE17" s="75"/>
      <c r="UWS17" s="75"/>
      <c r="UXG17" s="75"/>
      <c r="UXU17" s="75"/>
      <c r="UYI17" s="75"/>
      <c r="UYW17" s="75"/>
      <c r="UZK17" s="75"/>
      <c r="UZY17" s="75"/>
      <c r="VAM17" s="75"/>
      <c r="VBA17" s="75"/>
      <c r="VBO17" s="75"/>
      <c r="VCC17" s="75"/>
      <c r="VCQ17" s="75"/>
      <c r="VDE17" s="75"/>
      <c r="VDS17" s="75"/>
      <c r="VEG17" s="75"/>
      <c r="VEU17" s="75"/>
      <c r="VFI17" s="75"/>
      <c r="VFW17" s="75"/>
      <c r="VGK17" s="75"/>
      <c r="VGY17" s="75"/>
      <c r="VHM17" s="75"/>
      <c r="VIA17" s="75"/>
      <c r="VIO17" s="75"/>
      <c r="VJC17" s="75"/>
      <c r="VJQ17" s="75"/>
      <c r="VKE17" s="75"/>
      <c r="VKS17" s="75"/>
      <c r="VLG17" s="75"/>
      <c r="VLU17" s="75"/>
      <c r="VMI17" s="75"/>
      <c r="VMW17" s="75"/>
      <c r="VNK17" s="75"/>
      <c r="VNY17" s="75"/>
      <c r="VOM17" s="75"/>
      <c r="VPA17" s="75"/>
      <c r="VPO17" s="75"/>
      <c r="VQC17" s="75"/>
      <c r="VQQ17" s="75"/>
      <c r="VRE17" s="75"/>
      <c r="VRS17" s="75"/>
      <c r="VSG17" s="75"/>
      <c r="VSU17" s="75"/>
      <c r="VTI17" s="75"/>
      <c r="VTW17" s="75"/>
      <c r="VUK17" s="75"/>
      <c r="VUY17" s="75"/>
      <c r="VVM17" s="75"/>
      <c r="VWA17" s="75"/>
      <c r="VWO17" s="75"/>
      <c r="VXC17" s="75"/>
      <c r="VXQ17" s="75"/>
      <c r="VYE17" s="75"/>
      <c r="VYS17" s="75"/>
      <c r="VZG17" s="75"/>
      <c r="VZU17" s="75"/>
      <c r="WAI17" s="75"/>
      <c r="WAW17" s="75"/>
      <c r="WBK17" s="75"/>
      <c r="WBY17" s="75"/>
      <c r="WCM17" s="75"/>
      <c r="WDA17" s="75"/>
      <c r="WDO17" s="75"/>
      <c r="WEC17" s="75"/>
      <c r="WEQ17" s="75"/>
      <c r="WFE17" s="75"/>
      <c r="WFS17" s="75"/>
      <c r="WGG17" s="75"/>
      <c r="WGU17" s="75"/>
      <c r="WHI17" s="75"/>
      <c r="WHW17" s="75"/>
      <c r="WIK17" s="75"/>
      <c r="WIY17" s="75"/>
      <c r="WJM17" s="75"/>
      <c r="WKA17" s="75"/>
      <c r="WKO17" s="75"/>
      <c r="WLC17" s="75"/>
      <c r="WLQ17" s="75"/>
      <c r="WME17" s="75"/>
      <c r="WMS17" s="75"/>
      <c r="WNG17" s="75"/>
      <c r="WNU17" s="75"/>
      <c r="WOI17" s="75"/>
      <c r="WOW17" s="75"/>
      <c r="WPK17" s="75"/>
      <c r="WPY17" s="75"/>
      <c r="WQM17" s="75"/>
      <c r="WRA17" s="75"/>
      <c r="WRO17" s="75"/>
      <c r="WSC17" s="75"/>
      <c r="WSQ17" s="75"/>
      <c r="WTE17" s="75"/>
      <c r="WTS17" s="75"/>
      <c r="WUG17" s="75"/>
      <c r="WUU17" s="75"/>
      <c r="WVI17" s="75"/>
      <c r="WVW17" s="75"/>
      <c r="WWK17" s="75"/>
      <c r="WWY17" s="75"/>
      <c r="WXM17" s="75"/>
      <c r="WYA17" s="75"/>
      <c r="WYO17" s="75"/>
      <c r="WZC17" s="75"/>
      <c r="WZQ17" s="75"/>
      <c r="XAE17" s="75"/>
      <c r="XAS17" s="75"/>
      <c r="XBG17" s="75"/>
      <c r="XBU17" s="75"/>
      <c r="XCI17" s="75"/>
      <c r="XCW17" s="75"/>
      <c r="XDK17" s="75"/>
      <c r="XDY17" s="75"/>
      <c r="XEM17" s="75"/>
      <c r="XFA17" s="75"/>
    </row>
    <row r="18" spans="1:1023 1037:2045 2059:3067 3081:4089 4103:5111 5125:6133 6147:7155 7169:8191 8205:9213 9227:10235 10249:11257 11271:12279 12293:13301 13315:14323 14337:15359 15373:16381" s="74" customFormat="1" ht="12" thickBot="1" x14ac:dyDescent="0.25">
      <c r="A18" s="178" t="s">
        <v>60</v>
      </c>
      <c r="B18" s="44" t="e">
        <f>B35+B53</f>
        <v>#REF!</v>
      </c>
      <c r="C18" s="44" t="e">
        <f t="shared" ref="C18:BE18" si="10">C35+C53</f>
        <v>#REF!</v>
      </c>
      <c r="D18" s="44" t="e">
        <f t="shared" si="10"/>
        <v>#REF!</v>
      </c>
      <c r="E18" s="44" t="e">
        <f t="shared" si="10"/>
        <v>#REF!</v>
      </c>
      <c r="F18" s="44" t="e">
        <f t="shared" si="10"/>
        <v>#REF!</v>
      </c>
      <c r="G18" s="44" t="e">
        <f t="shared" si="10"/>
        <v>#REF!</v>
      </c>
      <c r="H18" s="44" t="e">
        <f t="shared" si="10"/>
        <v>#REF!</v>
      </c>
      <c r="I18" s="44" t="e">
        <f t="shared" si="10"/>
        <v>#REF!</v>
      </c>
      <c r="J18" s="44" t="e">
        <f t="shared" si="10"/>
        <v>#REF!</v>
      </c>
      <c r="K18" s="44" t="e">
        <f t="shared" si="10"/>
        <v>#REF!</v>
      </c>
      <c r="L18" s="44" t="e">
        <f t="shared" si="10"/>
        <v>#REF!</v>
      </c>
      <c r="M18" s="44" t="e">
        <f t="shared" si="10"/>
        <v>#REF!</v>
      </c>
      <c r="N18" s="44" t="e">
        <f t="shared" si="10"/>
        <v>#REF!</v>
      </c>
      <c r="O18" s="44" t="e">
        <f t="shared" si="10"/>
        <v>#REF!</v>
      </c>
      <c r="P18" s="44" t="e">
        <f t="shared" si="10"/>
        <v>#REF!</v>
      </c>
      <c r="Q18" s="44" t="e">
        <f t="shared" si="10"/>
        <v>#REF!</v>
      </c>
      <c r="R18" s="44" t="e">
        <f t="shared" si="10"/>
        <v>#REF!</v>
      </c>
      <c r="S18" s="44" t="e">
        <f t="shared" si="10"/>
        <v>#REF!</v>
      </c>
      <c r="T18" s="44" t="e">
        <f t="shared" si="10"/>
        <v>#REF!</v>
      </c>
      <c r="U18" s="44" t="e">
        <f t="shared" si="10"/>
        <v>#REF!</v>
      </c>
      <c r="V18" s="44" t="e">
        <f t="shared" si="10"/>
        <v>#REF!</v>
      </c>
      <c r="W18" s="44" t="e">
        <f t="shared" si="10"/>
        <v>#REF!</v>
      </c>
      <c r="X18" s="44" t="e">
        <f t="shared" si="10"/>
        <v>#REF!</v>
      </c>
      <c r="Y18" s="44" t="e">
        <f t="shared" si="10"/>
        <v>#REF!</v>
      </c>
      <c r="Z18" s="44">
        <f t="shared" si="10"/>
        <v>130.91766216141573</v>
      </c>
      <c r="AA18" s="44">
        <f t="shared" si="10"/>
        <v>124.89241685912067</v>
      </c>
      <c r="AB18" s="44">
        <f t="shared" si="10"/>
        <v>126.96001433338428</v>
      </c>
      <c r="AC18" s="44">
        <f t="shared" si="10"/>
        <v>128.02615899790044</v>
      </c>
      <c r="AD18" s="44">
        <f t="shared" si="10"/>
        <v>98.532324979250959</v>
      </c>
      <c r="AE18" s="44">
        <f t="shared" si="10"/>
        <v>93.39335126683109</v>
      </c>
      <c r="AF18" s="170">
        <f t="shared" si="10"/>
        <v>98.744480548838567</v>
      </c>
      <c r="AG18" s="170">
        <f t="shared" si="10"/>
        <v>113.22871937576653</v>
      </c>
      <c r="AH18" s="170">
        <f t="shared" si="10"/>
        <v>109.27714637257942</v>
      </c>
      <c r="AI18" s="170">
        <f t="shared" si="10"/>
        <v>104.38217151924016</v>
      </c>
      <c r="AJ18" s="170">
        <f t="shared" si="10"/>
        <v>110.02419996849139</v>
      </c>
      <c r="AK18" s="170">
        <f t="shared" si="10"/>
        <v>114.31971637471042</v>
      </c>
      <c r="AL18" s="170">
        <f t="shared" si="10"/>
        <v>109.28191495037312</v>
      </c>
      <c r="AM18" s="170">
        <f t="shared" si="10"/>
        <v>110.79321537850632</v>
      </c>
      <c r="AN18" s="170">
        <f t="shared" si="10"/>
        <v>113.13297160462598</v>
      </c>
      <c r="AO18" s="170">
        <f t="shared" si="10"/>
        <v>110.07777888791219</v>
      </c>
      <c r="AP18" s="170">
        <f t="shared" si="10"/>
        <v>113.18041103972206</v>
      </c>
      <c r="AQ18" s="170">
        <f t="shared" si="10"/>
        <v>114.19175785065066</v>
      </c>
      <c r="AR18" s="170">
        <f t="shared" si="10"/>
        <v>110.64441895420869</v>
      </c>
      <c r="AS18" s="170">
        <f t="shared" si="10"/>
        <v>112.18229679846087</v>
      </c>
      <c r="AT18" s="170">
        <f t="shared" si="10"/>
        <v>103.62786032079659</v>
      </c>
      <c r="AU18" s="170">
        <f t="shared" si="10"/>
        <v>114.13969405396676</v>
      </c>
      <c r="AV18" s="170">
        <f t="shared" si="10"/>
        <v>111.26437745482659</v>
      </c>
      <c r="AW18" s="170">
        <f t="shared" si="10"/>
        <v>116.06545800045697</v>
      </c>
      <c r="AX18" s="170">
        <f t="shared" si="10"/>
        <v>114.8175567122944</v>
      </c>
      <c r="AY18" s="170">
        <f t="shared" si="10"/>
        <v>118.89963242921351</v>
      </c>
      <c r="AZ18" s="170">
        <f t="shared" si="10"/>
        <v>120.23336769697309</v>
      </c>
      <c r="BA18" s="170">
        <f t="shared" si="10"/>
        <v>115.30185583097624</v>
      </c>
      <c r="BB18" s="170">
        <f t="shared" si="10"/>
        <v>113.23200240410263</v>
      </c>
      <c r="BC18" s="170">
        <f t="shared" si="10"/>
        <v>114.37917660794416</v>
      </c>
      <c r="BD18" s="170">
        <f t="shared" si="10"/>
        <v>124.33253303508357</v>
      </c>
      <c r="BE18" s="170">
        <f t="shared" si="10"/>
        <v>124.27123552534769</v>
      </c>
      <c r="BS18" s="75"/>
      <c r="CG18" s="75"/>
      <c r="CU18" s="75"/>
      <c r="DI18" s="75"/>
      <c r="DW18" s="75"/>
      <c r="EK18" s="75"/>
      <c r="EY18" s="75"/>
      <c r="FM18" s="75"/>
      <c r="GA18" s="75"/>
      <c r="GO18" s="75"/>
      <c r="HC18" s="75"/>
      <c r="HQ18" s="75"/>
      <c r="IE18" s="75"/>
      <c r="IS18" s="75"/>
      <c r="JG18" s="75"/>
      <c r="JU18" s="75"/>
      <c r="KI18" s="75"/>
      <c r="KW18" s="75"/>
      <c r="LK18" s="75"/>
      <c r="LY18" s="75"/>
      <c r="MM18" s="75"/>
      <c r="NA18" s="75"/>
      <c r="NO18" s="75"/>
      <c r="OC18" s="75"/>
      <c r="OQ18" s="75"/>
      <c r="PE18" s="75"/>
      <c r="PS18" s="75"/>
      <c r="QG18" s="75"/>
      <c r="QU18" s="75"/>
      <c r="RI18" s="75"/>
      <c r="RW18" s="75"/>
      <c r="SK18" s="75"/>
      <c r="SY18" s="75"/>
      <c r="TM18" s="75"/>
      <c r="UA18" s="75"/>
      <c r="UO18" s="75"/>
      <c r="VC18" s="75"/>
      <c r="VQ18" s="75"/>
      <c r="WE18" s="75"/>
      <c r="WS18" s="75"/>
      <c r="XG18" s="75"/>
      <c r="XU18" s="75"/>
      <c r="YI18" s="75"/>
      <c r="YW18" s="75"/>
      <c r="ZK18" s="75"/>
      <c r="ZY18" s="75"/>
      <c r="AAM18" s="75"/>
      <c r="ABA18" s="75"/>
      <c r="ABO18" s="75"/>
      <c r="ACC18" s="75"/>
      <c r="ACQ18" s="75"/>
      <c r="ADE18" s="75"/>
      <c r="ADS18" s="75"/>
      <c r="AEG18" s="75"/>
      <c r="AEU18" s="75"/>
      <c r="AFI18" s="75"/>
      <c r="AFW18" s="75"/>
      <c r="AGK18" s="75"/>
      <c r="AGY18" s="75"/>
      <c r="AHM18" s="75"/>
      <c r="AIA18" s="75"/>
      <c r="AIO18" s="75"/>
      <c r="AJC18" s="75"/>
      <c r="AJQ18" s="75"/>
      <c r="AKE18" s="75"/>
      <c r="AKS18" s="75"/>
      <c r="ALG18" s="75"/>
      <c r="ALU18" s="75"/>
      <c r="AMI18" s="75"/>
      <c r="AMW18" s="75"/>
      <c r="ANK18" s="75"/>
      <c r="ANY18" s="75"/>
      <c r="AOM18" s="75"/>
      <c r="APA18" s="75"/>
      <c r="APO18" s="75"/>
      <c r="AQC18" s="75"/>
      <c r="AQQ18" s="75"/>
      <c r="ARE18" s="75"/>
      <c r="ARS18" s="75"/>
      <c r="ASG18" s="75"/>
      <c r="ASU18" s="75"/>
      <c r="ATI18" s="75"/>
      <c r="ATW18" s="75"/>
      <c r="AUK18" s="75"/>
      <c r="AUY18" s="75"/>
      <c r="AVM18" s="75"/>
      <c r="AWA18" s="75"/>
      <c r="AWO18" s="75"/>
      <c r="AXC18" s="75"/>
      <c r="AXQ18" s="75"/>
      <c r="AYE18" s="75"/>
      <c r="AYS18" s="75"/>
      <c r="AZG18" s="75"/>
      <c r="AZU18" s="75"/>
      <c r="BAI18" s="75"/>
      <c r="BAW18" s="75"/>
      <c r="BBK18" s="75"/>
      <c r="BBY18" s="75"/>
      <c r="BCM18" s="75"/>
      <c r="BDA18" s="75"/>
      <c r="BDO18" s="75"/>
      <c r="BEC18" s="75"/>
      <c r="BEQ18" s="75"/>
      <c r="BFE18" s="75"/>
      <c r="BFS18" s="75"/>
      <c r="BGG18" s="75"/>
      <c r="BGU18" s="75"/>
      <c r="BHI18" s="75"/>
      <c r="BHW18" s="75"/>
      <c r="BIK18" s="75"/>
      <c r="BIY18" s="75"/>
      <c r="BJM18" s="75"/>
      <c r="BKA18" s="75"/>
      <c r="BKO18" s="75"/>
      <c r="BLC18" s="75"/>
      <c r="BLQ18" s="75"/>
      <c r="BME18" s="75"/>
      <c r="BMS18" s="75"/>
      <c r="BNG18" s="75"/>
      <c r="BNU18" s="75"/>
      <c r="BOI18" s="75"/>
      <c r="BOW18" s="75"/>
      <c r="BPK18" s="75"/>
      <c r="BPY18" s="75"/>
      <c r="BQM18" s="75"/>
      <c r="BRA18" s="75"/>
      <c r="BRO18" s="75"/>
      <c r="BSC18" s="75"/>
      <c r="BSQ18" s="75"/>
      <c r="BTE18" s="75"/>
      <c r="BTS18" s="75"/>
      <c r="BUG18" s="75"/>
      <c r="BUU18" s="75"/>
      <c r="BVI18" s="75"/>
      <c r="BVW18" s="75"/>
      <c r="BWK18" s="75"/>
      <c r="BWY18" s="75"/>
      <c r="BXM18" s="75"/>
      <c r="BYA18" s="75"/>
      <c r="BYO18" s="75"/>
      <c r="BZC18" s="75"/>
      <c r="BZQ18" s="75"/>
      <c r="CAE18" s="75"/>
      <c r="CAS18" s="75"/>
      <c r="CBG18" s="75"/>
      <c r="CBU18" s="75"/>
      <c r="CCI18" s="75"/>
      <c r="CCW18" s="75"/>
      <c r="CDK18" s="75"/>
      <c r="CDY18" s="75"/>
      <c r="CEM18" s="75"/>
      <c r="CFA18" s="75"/>
      <c r="CFO18" s="75"/>
      <c r="CGC18" s="75"/>
      <c r="CGQ18" s="75"/>
      <c r="CHE18" s="75"/>
      <c r="CHS18" s="75"/>
      <c r="CIG18" s="75"/>
      <c r="CIU18" s="75"/>
      <c r="CJI18" s="75"/>
      <c r="CJW18" s="75"/>
      <c r="CKK18" s="75"/>
      <c r="CKY18" s="75"/>
      <c r="CLM18" s="75"/>
      <c r="CMA18" s="75"/>
      <c r="CMO18" s="75"/>
      <c r="CNC18" s="75"/>
      <c r="CNQ18" s="75"/>
      <c r="COE18" s="75"/>
      <c r="COS18" s="75"/>
      <c r="CPG18" s="75"/>
      <c r="CPU18" s="75"/>
      <c r="CQI18" s="75"/>
      <c r="CQW18" s="75"/>
      <c r="CRK18" s="75"/>
      <c r="CRY18" s="75"/>
      <c r="CSM18" s="75"/>
      <c r="CTA18" s="75"/>
      <c r="CTO18" s="75"/>
      <c r="CUC18" s="75"/>
      <c r="CUQ18" s="75"/>
      <c r="CVE18" s="75"/>
      <c r="CVS18" s="75"/>
      <c r="CWG18" s="75"/>
      <c r="CWU18" s="75"/>
      <c r="CXI18" s="75"/>
      <c r="CXW18" s="75"/>
      <c r="CYK18" s="75"/>
      <c r="CYY18" s="75"/>
      <c r="CZM18" s="75"/>
      <c r="DAA18" s="75"/>
      <c r="DAO18" s="75"/>
      <c r="DBC18" s="75"/>
      <c r="DBQ18" s="75"/>
      <c r="DCE18" s="75"/>
      <c r="DCS18" s="75"/>
      <c r="DDG18" s="75"/>
      <c r="DDU18" s="75"/>
      <c r="DEI18" s="75"/>
      <c r="DEW18" s="75"/>
      <c r="DFK18" s="75"/>
      <c r="DFY18" s="75"/>
      <c r="DGM18" s="75"/>
      <c r="DHA18" s="75"/>
      <c r="DHO18" s="75"/>
      <c r="DIC18" s="75"/>
      <c r="DIQ18" s="75"/>
      <c r="DJE18" s="75"/>
      <c r="DJS18" s="75"/>
      <c r="DKG18" s="75"/>
      <c r="DKU18" s="75"/>
      <c r="DLI18" s="75"/>
      <c r="DLW18" s="75"/>
      <c r="DMK18" s="75"/>
      <c r="DMY18" s="75"/>
      <c r="DNM18" s="75"/>
      <c r="DOA18" s="75"/>
      <c r="DOO18" s="75"/>
      <c r="DPC18" s="75"/>
      <c r="DPQ18" s="75"/>
      <c r="DQE18" s="75"/>
      <c r="DQS18" s="75"/>
      <c r="DRG18" s="75"/>
      <c r="DRU18" s="75"/>
      <c r="DSI18" s="75"/>
      <c r="DSW18" s="75"/>
      <c r="DTK18" s="75"/>
      <c r="DTY18" s="75"/>
      <c r="DUM18" s="75"/>
      <c r="DVA18" s="75"/>
      <c r="DVO18" s="75"/>
      <c r="DWC18" s="75"/>
      <c r="DWQ18" s="75"/>
      <c r="DXE18" s="75"/>
      <c r="DXS18" s="75"/>
      <c r="DYG18" s="75"/>
      <c r="DYU18" s="75"/>
      <c r="DZI18" s="75"/>
      <c r="DZW18" s="75"/>
      <c r="EAK18" s="75"/>
      <c r="EAY18" s="75"/>
      <c r="EBM18" s="75"/>
      <c r="ECA18" s="75"/>
      <c r="ECO18" s="75"/>
      <c r="EDC18" s="75"/>
      <c r="EDQ18" s="75"/>
      <c r="EEE18" s="75"/>
      <c r="EES18" s="75"/>
      <c r="EFG18" s="75"/>
      <c r="EFU18" s="75"/>
      <c r="EGI18" s="75"/>
      <c r="EGW18" s="75"/>
      <c r="EHK18" s="75"/>
      <c r="EHY18" s="75"/>
      <c r="EIM18" s="75"/>
      <c r="EJA18" s="75"/>
      <c r="EJO18" s="75"/>
      <c r="EKC18" s="75"/>
      <c r="EKQ18" s="75"/>
      <c r="ELE18" s="75"/>
      <c r="ELS18" s="75"/>
      <c r="EMG18" s="75"/>
      <c r="EMU18" s="75"/>
      <c r="ENI18" s="75"/>
      <c r="ENW18" s="75"/>
      <c r="EOK18" s="75"/>
      <c r="EOY18" s="75"/>
      <c r="EPM18" s="75"/>
      <c r="EQA18" s="75"/>
      <c r="EQO18" s="75"/>
      <c r="ERC18" s="75"/>
      <c r="ERQ18" s="75"/>
      <c r="ESE18" s="75"/>
      <c r="ESS18" s="75"/>
      <c r="ETG18" s="75"/>
      <c r="ETU18" s="75"/>
      <c r="EUI18" s="75"/>
      <c r="EUW18" s="75"/>
      <c r="EVK18" s="75"/>
      <c r="EVY18" s="75"/>
      <c r="EWM18" s="75"/>
      <c r="EXA18" s="75"/>
      <c r="EXO18" s="75"/>
      <c r="EYC18" s="75"/>
      <c r="EYQ18" s="75"/>
      <c r="EZE18" s="75"/>
      <c r="EZS18" s="75"/>
      <c r="FAG18" s="75"/>
      <c r="FAU18" s="75"/>
      <c r="FBI18" s="75"/>
      <c r="FBW18" s="75"/>
      <c r="FCK18" s="75"/>
      <c r="FCY18" s="75"/>
      <c r="FDM18" s="75"/>
      <c r="FEA18" s="75"/>
      <c r="FEO18" s="75"/>
      <c r="FFC18" s="75"/>
      <c r="FFQ18" s="75"/>
      <c r="FGE18" s="75"/>
      <c r="FGS18" s="75"/>
      <c r="FHG18" s="75"/>
      <c r="FHU18" s="75"/>
      <c r="FII18" s="75"/>
      <c r="FIW18" s="75"/>
      <c r="FJK18" s="75"/>
      <c r="FJY18" s="75"/>
      <c r="FKM18" s="75"/>
      <c r="FLA18" s="75"/>
      <c r="FLO18" s="75"/>
      <c r="FMC18" s="75"/>
      <c r="FMQ18" s="75"/>
      <c r="FNE18" s="75"/>
      <c r="FNS18" s="75"/>
      <c r="FOG18" s="75"/>
      <c r="FOU18" s="75"/>
      <c r="FPI18" s="75"/>
      <c r="FPW18" s="75"/>
      <c r="FQK18" s="75"/>
      <c r="FQY18" s="75"/>
      <c r="FRM18" s="75"/>
      <c r="FSA18" s="75"/>
      <c r="FSO18" s="75"/>
      <c r="FTC18" s="75"/>
      <c r="FTQ18" s="75"/>
      <c r="FUE18" s="75"/>
      <c r="FUS18" s="75"/>
      <c r="FVG18" s="75"/>
      <c r="FVU18" s="75"/>
      <c r="FWI18" s="75"/>
      <c r="FWW18" s="75"/>
      <c r="FXK18" s="75"/>
      <c r="FXY18" s="75"/>
      <c r="FYM18" s="75"/>
      <c r="FZA18" s="75"/>
      <c r="FZO18" s="75"/>
      <c r="GAC18" s="75"/>
      <c r="GAQ18" s="75"/>
      <c r="GBE18" s="75"/>
      <c r="GBS18" s="75"/>
      <c r="GCG18" s="75"/>
      <c r="GCU18" s="75"/>
      <c r="GDI18" s="75"/>
      <c r="GDW18" s="75"/>
      <c r="GEK18" s="75"/>
      <c r="GEY18" s="75"/>
      <c r="GFM18" s="75"/>
      <c r="GGA18" s="75"/>
      <c r="GGO18" s="75"/>
      <c r="GHC18" s="75"/>
      <c r="GHQ18" s="75"/>
      <c r="GIE18" s="75"/>
      <c r="GIS18" s="75"/>
      <c r="GJG18" s="75"/>
      <c r="GJU18" s="75"/>
      <c r="GKI18" s="75"/>
      <c r="GKW18" s="75"/>
      <c r="GLK18" s="75"/>
      <c r="GLY18" s="75"/>
      <c r="GMM18" s="75"/>
      <c r="GNA18" s="75"/>
      <c r="GNO18" s="75"/>
      <c r="GOC18" s="75"/>
      <c r="GOQ18" s="75"/>
      <c r="GPE18" s="75"/>
      <c r="GPS18" s="75"/>
      <c r="GQG18" s="75"/>
      <c r="GQU18" s="75"/>
      <c r="GRI18" s="75"/>
      <c r="GRW18" s="75"/>
      <c r="GSK18" s="75"/>
      <c r="GSY18" s="75"/>
      <c r="GTM18" s="75"/>
      <c r="GUA18" s="75"/>
      <c r="GUO18" s="75"/>
      <c r="GVC18" s="75"/>
      <c r="GVQ18" s="75"/>
      <c r="GWE18" s="75"/>
      <c r="GWS18" s="75"/>
      <c r="GXG18" s="75"/>
      <c r="GXU18" s="75"/>
      <c r="GYI18" s="75"/>
      <c r="GYW18" s="75"/>
      <c r="GZK18" s="75"/>
      <c r="GZY18" s="75"/>
      <c r="HAM18" s="75"/>
      <c r="HBA18" s="75"/>
      <c r="HBO18" s="75"/>
      <c r="HCC18" s="75"/>
      <c r="HCQ18" s="75"/>
      <c r="HDE18" s="75"/>
      <c r="HDS18" s="75"/>
      <c r="HEG18" s="75"/>
      <c r="HEU18" s="75"/>
      <c r="HFI18" s="75"/>
      <c r="HFW18" s="75"/>
      <c r="HGK18" s="75"/>
      <c r="HGY18" s="75"/>
      <c r="HHM18" s="75"/>
      <c r="HIA18" s="75"/>
      <c r="HIO18" s="75"/>
      <c r="HJC18" s="75"/>
      <c r="HJQ18" s="75"/>
      <c r="HKE18" s="75"/>
      <c r="HKS18" s="75"/>
      <c r="HLG18" s="75"/>
      <c r="HLU18" s="75"/>
      <c r="HMI18" s="75"/>
      <c r="HMW18" s="75"/>
      <c r="HNK18" s="75"/>
      <c r="HNY18" s="75"/>
      <c r="HOM18" s="75"/>
      <c r="HPA18" s="75"/>
      <c r="HPO18" s="75"/>
      <c r="HQC18" s="75"/>
      <c r="HQQ18" s="75"/>
      <c r="HRE18" s="75"/>
      <c r="HRS18" s="75"/>
      <c r="HSG18" s="75"/>
      <c r="HSU18" s="75"/>
      <c r="HTI18" s="75"/>
      <c r="HTW18" s="75"/>
      <c r="HUK18" s="75"/>
      <c r="HUY18" s="75"/>
      <c r="HVM18" s="75"/>
      <c r="HWA18" s="75"/>
      <c r="HWO18" s="75"/>
      <c r="HXC18" s="75"/>
      <c r="HXQ18" s="75"/>
      <c r="HYE18" s="75"/>
      <c r="HYS18" s="75"/>
      <c r="HZG18" s="75"/>
      <c r="HZU18" s="75"/>
      <c r="IAI18" s="75"/>
      <c r="IAW18" s="75"/>
      <c r="IBK18" s="75"/>
      <c r="IBY18" s="75"/>
      <c r="ICM18" s="75"/>
      <c r="IDA18" s="75"/>
      <c r="IDO18" s="75"/>
      <c r="IEC18" s="75"/>
      <c r="IEQ18" s="75"/>
      <c r="IFE18" s="75"/>
      <c r="IFS18" s="75"/>
      <c r="IGG18" s="75"/>
      <c r="IGU18" s="75"/>
      <c r="IHI18" s="75"/>
      <c r="IHW18" s="75"/>
      <c r="IIK18" s="75"/>
      <c r="IIY18" s="75"/>
      <c r="IJM18" s="75"/>
      <c r="IKA18" s="75"/>
      <c r="IKO18" s="75"/>
      <c r="ILC18" s="75"/>
      <c r="ILQ18" s="75"/>
      <c r="IME18" s="75"/>
      <c r="IMS18" s="75"/>
      <c r="ING18" s="75"/>
      <c r="INU18" s="75"/>
      <c r="IOI18" s="75"/>
      <c r="IOW18" s="75"/>
      <c r="IPK18" s="75"/>
      <c r="IPY18" s="75"/>
      <c r="IQM18" s="75"/>
      <c r="IRA18" s="75"/>
      <c r="IRO18" s="75"/>
      <c r="ISC18" s="75"/>
      <c r="ISQ18" s="75"/>
      <c r="ITE18" s="75"/>
      <c r="ITS18" s="75"/>
      <c r="IUG18" s="75"/>
      <c r="IUU18" s="75"/>
      <c r="IVI18" s="75"/>
      <c r="IVW18" s="75"/>
      <c r="IWK18" s="75"/>
      <c r="IWY18" s="75"/>
      <c r="IXM18" s="75"/>
      <c r="IYA18" s="75"/>
      <c r="IYO18" s="75"/>
      <c r="IZC18" s="75"/>
      <c r="IZQ18" s="75"/>
      <c r="JAE18" s="75"/>
      <c r="JAS18" s="75"/>
      <c r="JBG18" s="75"/>
      <c r="JBU18" s="75"/>
      <c r="JCI18" s="75"/>
      <c r="JCW18" s="75"/>
      <c r="JDK18" s="75"/>
      <c r="JDY18" s="75"/>
      <c r="JEM18" s="75"/>
      <c r="JFA18" s="75"/>
      <c r="JFO18" s="75"/>
      <c r="JGC18" s="75"/>
      <c r="JGQ18" s="75"/>
      <c r="JHE18" s="75"/>
      <c r="JHS18" s="75"/>
      <c r="JIG18" s="75"/>
      <c r="JIU18" s="75"/>
      <c r="JJI18" s="75"/>
      <c r="JJW18" s="75"/>
      <c r="JKK18" s="75"/>
      <c r="JKY18" s="75"/>
      <c r="JLM18" s="75"/>
      <c r="JMA18" s="75"/>
      <c r="JMO18" s="75"/>
      <c r="JNC18" s="75"/>
      <c r="JNQ18" s="75"/>
      <c r="JOE18" s="75"/>
      <c r="JOS18" s="75"/>
      <c r="JPG18" s="75"/>
      <c r="JPU18" s="75"/>
      <c r="JQI18" s="75"/>
      <c r="JQW18" s="75"/>
      <c r="JRK18" s="75"/>
      <c r="JRY18" s="75"/>
      <c r="JSM18" s="75"/>
      <c r="JTA18" s="75"/>
      <c r="JTO18" s="75"/>
      <c r="JUC18" s="75"/>
      <c r="JUQ18" s="75"/>
      <c r="JVE18" s="75"/>
      <c r="JVS18" s="75"/>
      <c r="JWG18" s="75"/>
      <c r="JWU18" s="75"/>
      <c r="JXI18" s="75"/>
      <c r="JXW18" s="75"/>
      <c r="JYK18" s="75"/>
      <c r="JYY18" s="75"/>
      <c r="JZM18" s="75"/>
      <c r="KAA18" s="75"/>
      <c r="KAO18" s="75"/>
      <c r="KBC18" s="75"/>
      <c r="KBQ18" s="75"/>
      <c r="KCE18" s="75"/>
      <c r="KCS18" s="75"/>
      <c r="KDG18" s="75"/>
      <c r="KDU18" s="75"/>
      <c r="KEI18" s="75"/>
      <c r="KEW18" s="75"/>
      <c r="KFK18" s="75"/>
      <c r="KFY18" s="75"/>
      <c r="KGM18" s="75"/>
      <c r="KHA18" s="75"/>
      <c r="KHO18" s="75"/>
      <c r="KIC18" s="75"/>
      <c r="KIQ18" s="75"/>
      <c r="KJE18" s="75"/>
      <c r="KJS18" s="75"/>
      <c r="KKG18" s="75"/>
      <c r="KKU18" s="75"/>
      <c r="KLI18" s="75"/>
      <c r="KLW18" s="75"/>
      <c r="KMK18" s="75"/>
      <c r="KMY18" s="75"/>
      <c r="KNM18" s="75"/>
      <c r="KOA18" s="75"/>
      <c r="KOO18" s="75"/>
      <c r="KPC18" s="75"/>
      <c r="KPQ18" s="75"/>
      <c r="KQE18" s="75"/>
      <c r="KQS18" s="75"/>
      <c r="KRG18" s="75"/>
      <c r="KRU18" s="75"/>
      <c r="KSI18" s="75"/>
      <c r="KSW18" s="75"/>
      <c r="KTK18" s="75"/>
      <c r="KTY18" s="75"/>
      <c r="KUM18" s="75"/>
      <c r="KVA18" s="75"/>
      <c r="KVO18" s="75"/>
      <c r="KWC18" s="75"/>
      <c r="KWQ18" s="75"/>
      <c r="KXE18" s="75"/>
      <c r="KXS18" s="75"/>
      <c r="KYG18" s="75"/>
      <c r="KYU18" s="75"/>
      <c r="KZI18" s="75"/>
      <c r="KZW18" s="75"/>
      <c r="LAK18" s="75"/>
      <c r="LAY18" s="75"/>
      <c r="LBM18" s="75"/>
      <c r="LCA18" s="75"/>
      <c r="LCO18" s="75"/>
      <c r="LDC18" s="75"/>
      <c r="LDQ18" s="75"/>
      <c r="LEE18" s="75"/>
      <c r="LES18" s="75"/>
      <c r="LFG18" s="75"/>
      <c r="LFU18" s="75"/>
      <c r="LGI18" s="75"/>
      <c r="LGW18" s="75"/>
      <c r="LHK18" s="75"/>
      <c r="LHY18" s="75"/>
      <c r="LIM18" s="75"/>
      <c r="LJA18" s="75"/>
      <c r="LJO18" s="75"/>
      <c r="LKC18" s="75"/>
      <c r="LKQ18" s="75"/>
      <c r="LLE18" s="75"/>
      <c r="LLS18" s="75"/>
      <c r="LMG18" s="75"/>
      <c r="LMU18" s="75"/>
      <c r="LNI18" s="75"/>
      <c r="LNW18" s="75"/>
      <c r="LOK18" s="75"/>
      <c r="LOY18" s="75"/>
      <c r="LPM18" s="75"/>
      <c r="LQA18" s="75"/>
      <c r="LQO18" s="75"/>
      <c r="LRC18" s="75"/>
      <c r="LRQ18" s="75"/>
      <c r="LSE18" s="75"/>
      <c r="LSS18" s="75"/>
      <c r="LTG18" s="75"/>
      <c r="LTU18" s="75"/>
      <c r="LUI18" s="75"/>
      <c r="LUW18" s="75"/>
      <c r="LVK18" s="75"/>
      <c r="LVY18" s="75"/>
      <c r="LWM18" s="75"/>
      <c r="LXA18" s="75"/>
      <c r="LXO18" s="75"/>
      <c r="LYC18" s="75"/>
      <c r="LYQ18" s="75"/>
      <c r="LZE18" s="75"/>
      <c r="LZS18" s="75"/>
      <c r="MAG18" s="75"/>
      <c r="MAU18" s="75"/>
      <c r="MBI18" s="75"/>
      <c r="MBW18" s="75"/>
      <c r="MCK18" s="75"/>
      <c r="MCY18" s="75"/>
      <c r="MDM18" s="75"/>
      <c r="MEA18" s="75"/>
      <c r="MEO18" s="75"/>
      <c r="MFC18" s="75"/>
      <c r="MFQ18" s="75"/>
      <c r="MGE18" s="75"/>
      <c r="MGS18" s="75"/>
      <c r="MHG18" s="75"/>
      <c r="MHU18" s="75"/>
      <c r="MII18" s="75"/>
      <c r="MIW18" s="75"/>
      <c r="MJK18" s="75"/>
      <c r="MJY18" s="75"/>
      <c r="MKM18" s="75"/>
      <c r="MLA18" s="75"/>
      <c r="MLO18" s="75"/>
      <c r="MMC18" s="75"/>
      <c r="MMQ18" s="75"/>
      <c r="MNE18" s="75"/>
      <c r="MNS18" s="75"/>
      <c r="MOG18" s="75"/>
      <c r="MOU18" s="75"/>
      <c r="MPI18" s="75"/>
      <c r="MPW18" s="75"/>
      <c r="MQK18" s="75"/>
      <c r="MQY18" s="75"/>
      <c r="MRM18" s="75"/>
      <c r="MSA18" s="75"/>
      <c r="MSO18" s="75"/>
      <c r="MTC18" s="75"/>
      <c r="MTQ18" s="75"/>
      <c r="MUE18" s="75"/>
      <c r="MUS18" s="75"/>
      <c r="MVG18" s="75"/>
      <c r="MVU18" s="75"/>
      <c r="MWI18" s="75"/>
      <c r="MWW18" s="75"/>
      <c r="MXK18" s="75"/>
      <c r="MXY18" s="75"/>
      <c r="MYM18" s="75"/>
      <c r="MZA18" s="75"/>
      <c r="MZO18" s="75"/>
      <c r="NAC18" s="75"/>
      <c r="NAQ18" s="75"/>
      <c r="NBE18" s="75"/>
      <c r="NBS18" s="75"/>
      <c r="NCG18" s="75"/>
      <c r="NCU18" s="75"/>
      <c r="NDI18" s="75"/>
      <c r="NDW18" s="75"/>
      <c r="NEK18" s="75"/>
      <c r="NEY18" s="75"/>
      <c r="NFM18" s="75"/>
      <c r="NGA18" s="75"/>
      <c r="NGO18" s="75"/>
      <c r="NHC18" s="75"/>
      <c r="NHQ18" s="75"/>
      <c r="NIE18" s="75"/>
      <c r="NIS18" s="75"/>
      <c r="NJG18" s="75"/>
      <c r="NJU18" s="75"/>
      <c r="NKI18" s="75"/>
      <c r="NKW18" s="75"/>
      <c r="NLK18" s="75"/>
      <c r="NLY18" s="75"/>
      <c r="NMM18" s="75"/>
      <c r="NNA18" s="75"/>
      <c r="NNO18" s="75"/>
      <c r="NOC18" s="75"/>
      <c r="NOQ18" s="75"/>
      <c r="NPE18" s="75"/>
      <c r="NPS18" s="75"/>
      <c r="NQG18" s="75"/>
      <c r="NQU18" s="75"/>
      <c r="NRI18" s="75"/>
      <c r="NRW18" s="75"/>
      <c r="NSK18" s="75"/>
      <c r="NSY18" s="75"/>
      <c r="NTM18" s="75"/>
      <c r="NUA18" s="75"/>
      <c r="NUO18" s="75"/>
      <c r="NVC18" s="75"/>
      <c r="NVQ18" s="75"/>
      <c r="NWE18" s="75"/>
      <c r="NWS18" s="75"/>
      <c r="NXG18" s="75"/>
      <c r="NXU18" s="75"/>
      <c r="NYI18" s="75"/>
      <c r="NYW18" s="75"/>
      <c r="NZK18" s="75"/>
      <c r="NZY18" s="75"/>
      <c r="OAM18" s="75"/>
      <c r="OBA18" s="75"/>
      <c r="OBO18" s="75"/>
      <c r="OCC18" s="75"/>
      <c r="OCQ18" s="75"/>
      <c r="ODE18" s="75"/>
      <c r="ODS18" s="75"/>
      <c r="OEG18" s="75"/>
      <c r="OEU18" s="75"/>
      <c r="OFI18" s="75"/>
      <c r="OFW18" s="75"/>
      <c r="OGK18" s="75"/>
      <c r="OGY18" s="75"/>
      <c r="OHM18" s="75"/>
      <c r="OIA18" s="75"/>
      <c r="OIO18" s="75"/>
      <c r="OJC18" s="75"/>
      <c r="OJQ18" s="75"/>
      <c r="OKE18" s="75"/>
      <c r="OKS18" s="75"/>
      <c r="OLG18" s="75"/>
      <c r="OLU18" s="75"/>
      <c r="OMI18" s="75"/>
      <c r="OMW18" s="75"/>
      <c r="ONK18" s="75"/>
      <c r="ONY18" s="75"/>
      <c r="OOM18" s="75"/>
      <c r="OPA18" s="75"/>
      <c r="OPO18" s="75"/>
      <c r="OQC18" s="75"/>
      <c r="OQQ18" s="75"/>
      <c r="ORE18" s="75"/>
      <c r="ORS18" s="75"/>
      <c r="OSG18" s="75"/>
      <c r="OSU18" s="75"/>
      <c r="OTI18" s="75"/>
      <c r="OTW18" s="75"/>
      <c r="OUK18" s="75"/>
      <c r="OUY18" s="75"/>
      <c r="OVM18" s="75"/>
      <c r="OWA18" s="75"/>
      <c r="OWO18" s="75"/>
      <c r="OXC18" s="75"/>
      <c r="OXQ18" s="75"/>
      <c r="OYE18" s="75"/>
      <c r="OYS18" s="75"/>
      <c r="OZG18" s="75"/>
      <c r="OZU18" s="75"/>
      <c r="PAI18" s="75"/>
      <c r="PAW18" s="75"/>
      <c r="PBK18" s="75"/>
      <c r="PBY18" s="75"/>
      <c r="PCM18" s="75"/>
      <c r="PDA18" s="75"/>
      <c r="PDO18" s="75"/>
      <c r="PEC18" s="75"/>
      <c r="PEQ18" s="75"/>
      <c r="PFE18" s="75"/>
      <c r="PFS18" s="75"/>
      <c r="PGG18" s="75"/>
      <c r="PGU18" s="75"/>
      <c r="PHI18" s="75"/>
      <c r="PHW18" s="75"/>
      <c r="PIK18" s="75"/>
      <c r="PIY18" s="75"/>
      <c r="PJM18" s="75"/>
      <c r="PKA18" s="75"/>
      <c r="PKO18" s="75"/>
      <c r="PLC18" s="75"/>
      <c r="PLQ18" s="75"/>
      <c r="PME18" s="75"/>
      <c r="PMS18" s="75"/>
      <c r="PNG18" s="75"/>
      <c r="PNU18" s="75"/>
      <c r="POI18" s="75"/>
      <c r="POW18" s="75"/>
      <c r="PPK18" s="75"/>
      <c r="PPY18" s="75"/>
      <c r="PQM18" s="75"/>
      <c r="PRA18" s="75"/>
      <c r="PRO18" s="75"/>
      <c r="PSC18" s="75"/>
      <c r="PSQ18" s="75"/>
      <c r="PTE18" s="75"/>
      <c r="PTS18" s="75"/>
      <c r="PUG18" s="75"/>
      <c r="PUU18" s="75"/>
      <c r="PVI18" s="75"/>
      <c r="PVW18" s="75"/>
      <c r="PWK18" s="75"/>
      <c r="PWY18" s="75"/>
      <c r="PXM18" s="75"/>
      <c r="PYA18" s="75"/>
      <c r="PYO18" s="75"/>
      <c r="PZC18" s="75"/>
      <c r="PZQ18" s="75"/>
      <c r="QAE18" s="75"/>
      <c r="QAS18" s="75"/>
      <c r="QBG18" s="75"/>
      <c r="QBU18" s="75"/>
      <c r="QCI18" s="75"/>
      <c r="QCW18" s="75"/>
      <c r="QDK18" s="75"/>
      <c r="QDY18" s="75"/>
      <c r="QEM18" s="75"/>
      <c r="QFA18" s="75"/>
      <c r="QFO18" s="75"/>
      <c r="QGC18" s="75"/>
      <c r="QGQ18" s="75"/>
      <c r="QHE18" s="75"/>
      <c r="QHS18" s="75"/>
      <c r="QIG18" s="75"/>
      <c r="QIU18" s="75"/>
      <c r="QJI18" s="75"/>
      <c r="QJW18" s="75"/>
      <c r="QKK18" s="75"/>
      <c r="QKY18" s="75"/>
      <c r="QLM18" s="75"/>
      <c r="QMA18" s="75"/>
      <c r="QMO18" s="75"/>
      <c r="QNC18" s="75"/>
      <c r="QNQ18" s="75"/>
      <c r="QOE18" s="75"/>
      <c r="QOS18" s="75"/>
      <c r="QPG18" s="75"/>
      <c r="QPU18" s="75"/>
      <c r="QQI18" s="75"/>
      <c r="QQW18" s="75"/>
      <c r="QRK18" s="75"/>
      <c r="QRY18" s="75"/>
      <c r="QSM18" s="75"/>
      <c r="QTA18" s="75"/>
      <c r="QTO18" s="75"/>
      <c r="QUC18" s="75"/>
      <c r="QUQ18" s="75"/>
      <c r="QVE18" s="75"/>
      <c r="QVS18" s="75"/>
      <c r="QWG18" s="75"/>
      <c r="QWU18" s="75"/>
      <c r="QXI18" s="75"/>
      <c r="QXW18" s="75"/>
      <c r="QYK18" s="75"/>
      <c r="QYY18" s="75"/>
      <c r="QZM18" s="75"/>
      <c r="RAA18" s="75"/>
      <c r="RAO18" s="75"/>
      <c r="RBC18" s="75"/>
      <c r="RBQ18" s="75"/>
      <c r="RCE18" s="75"/>
      <c r="RCS18" s="75"/>
      <c r="RDG18" s="75"/>
      <c r="RDU18" s="75"/>
      <c r="REI18" s="75"/>
      <c r="REW18" s="75"/>
      <c r="RFK18" s="75"/>
      <c r="RFY18" s="75"/>
      <c r="RGM18" s="75"/>
      <c r="RHA18" s="75"/>
      <c r="RHO18" s="75"/>
      <c r="RIC18" s="75"/>
      <c r="RIQ18" s="75"/>
      <c r="RJE18" s="75"/>
      <c r="RJS18" s="75"/>
      <c r="RKG18" s="75"/>
      <c r="RKU18" s="75"/>
      <c r="RLI18" s="75"/>
      <c r="RLW18" s="75"/>
      <c r="RMK18" s="75"/>
      <c r="RMY18" s="75"/>
      <c r="RNM18" s="75"/>
      <c r="ROA18" s="75"/>
      <c r="ROO18" s="75"/>
      <c r="RPC18" s="75"/>
      <c r="RPQ18" s="75"/>
      <c r="RQE18" s="75"/>
      <c r="RQS18" s="75"/>
      <c r="RRG18" s="75"/>
      <c r="RRU18" s="75"/>
      <c r="RSI18" s="75"/>
      <c r="RSW18" s="75"/>
      <c r="RTK18" s="75"/>
      <c r="RTY18" s="75"/>
      <c r="RUM18" s="75"/>
      <c r="RVA18" s="75"/>
      <c r="RVO18" s="75"/>
      <c r="RWC18" s="75"/>
      <c r="RWQ18" s="75"/>
      <c r="RXE18" s="75"/>
      <c r="RXS18" s="75"/>
      <c r="RYG18" s="75"/>
      <c r="RYU18" s="75"/>
      <c r="RZI18" s="75"/>
      <c r="RZW18" s="75"/>
      <c r="SAK18" s="75"/>
      <c r="SAY18" s="75"/>
      <c r="SBM18" s="75"/>
      <c r="SCA18" s="75"/>
      <c r="SCO18" s="75"/>
      <c r="SDC18" s="75"/>
      <c r="SDQ18" s="75"/>
      <c r="SEE18" s="75"/>
      <c r="SES18" s="75"/>
      <c r="SFG18" s="75"/>
      <c r="SFU18" s="75"/>
      <c r="SGI18" s="75"/>
      <c r="SGW18" s="75"/>
      <c r="SHK18" s="75"/>
      <c r="SHY18" s="75"/>
      <c r="SIM18" s="75"/>
      <c r="SJA18" s="75"/>
      <c r="SJO18" s="75"/>
      <c r="SKC18" s="75"/>
      <c r="SKQ18" s="75"/>
      <c r="SLE18" s="75"/>
      <c r="SLS18" s="75"/>
      <c r="SMG18" s="75"/>
      <c r="SMU18" s="75"/>
      <c r="SNI18" s="75"/>
      <c r="SNW18" s="75"/>
      <c r="SOK18" s="75"/>
      <c r="SOY18" s="75"/>
      <c r="SPM18" s="75"/>
      <c r="SQA18" s="75"/>
      <c r="SQO18" s="75"/>
      <c r="SRC18" s="75"/>
      <c r="SRQ18" s="75"/>
      <c r="SSE18" s="75"/>
      <c r="SSS18" s="75"/>
      <c r="STG18" s="75"/>
      <c r="STU18" s="75"/>
      <c r="SUI18" s="75"/>
      <c r="SUW18" s="75"/>
      <c r="SVK18" s="75"/>
      <c r="SVY18" s="75"/>
      <c r="SWM18" s="75"/>
      <c r="SXA18" s="75"/>
      <c r="SXO18" s="75"/>
      <c r="SYC18" s="75"/>
      <c r="SYQ18" s="75"/>
      <c r="SZE18" s="75"/>
      <c r="SZS18" s="75"/>
      <c r="TAG18" s="75"/>
      <c r="TAU18" s="75"/>
      <c r="TBI18" s="75"/>
      <c r="TBW18" s="75"/>
      <c r="TCK18" s="75"/>
      <c r="TCY18" s="75"/>
      <c r="TDM18" s="75"/>
      <c r="TEA18" s="75"/>
      <c r="TEO18" s="75"/>
      <c r="TFC18" s="75"/>
      <c r="TFQ18" s="75"/>
      <c r="TGE18" s="75"/>
      <c r="TGS18" s="75"/>
      <c r="THG18" s="75"/>
      <c r="THU18" s="75"/>
      <c r="TII18" s="75"/>
      <c r="TIW18" s="75"/>
      <c r="TJK18" s="75"/>
      <c r="TJY18" s="75"/>
      <c r="TKM18" s="75"/>
      <c r="TLA18" s="75"/>
      <c r="TLO18" s="75"/>
      <c r="TMC18" s="75"/>
      <c r="TMQ18" s="75"/>
      <c r="TNE18" s="75"/>
      <c r="TNS18" s="75"/>
      <c r="TOG18" s="75"/>
      <c r="TOU18" s="75"/>
      <c r="TPI18" s="75"/>
      <c r="TPW18" s="75"/>
      <c r="TQK18" s="75"/>
      <c r="TQY18" s="75"/>
      <c r="TRM18" s="75"/>
      <c r="TSA18" s="75"/>
      <c r="TSO18" s="75"/>
      <c r="TTC18" s="75"/>
      <c r="TTQ18" s="75"/>
      <c r="TUE18" s="75"/>
      <c r="TUS18" s="75"/>
      <c r="TVG18" s="75"/>
      <c r="TVU18" s="75"/>
      <c r="TWI18" s="75"/>
      <c r="TWW18" s="75"/>
      <c r="TXK18" s="75"/>
      <c r="TXY18" s="75"/>
      <c r="TYM18" s="75"/>
      <c r="TZA18" s="75"/>
      <c r="TZO18" s="75"/>
      <c r="UAC18" s="75"/>
      <c r="UAQ18" s="75"/>
      <c r="UBE18" s="75"/>
      <c r="UBS18" s="75"/>
      <c r="UCG18" s="75"/>
      <c r="UCU18" s="75"/>
      <c r="UDI18" s="75"/>
      <c r="UDW18" s="75"/>
      <c r="UEK18" s="75"/>
      <c r="UEY18" s="75"/>
      <c r="UFM18" s="75"/>
      <c r="UGA18" s="75"/>
      <c r="UGO18" s="75"/>
      <c r="UHC18" s="75"/>
      <c r="UHQ18" s="75"/>
      <c r="UIE18" s="75"/>
      <c r="UIS18" s="75"/>
      <c r="UJG18" s="75"/>
      <c r="UJU18" s="75"/>
      <c r="UKI18" s="75"/>
      <c r="UKW18" s="75"/>
      <c r="ULK18" s="75"/>
      <c r="ULY18" s="75"/>
      <c r="UMM18" s="75"/>
      <c r="UNA18" s="75"/>
      <c r="UNO18" s="75"/>
      <c r="UOC18" s="75"/>
      <c r="UOQ18" s="75"/>
      <c r="UPE18" s="75"/>
      <c r="UPS18" s="75"/>
      <c r="UQG18" s="75"/>
      <c r="UQU18" s="75"/>
      <c r="URI18" s="75"/>
      <c r="URW18" s="75"/>
      <c r="USK18" s="75"/>
      <c r="USY18" s="75"/>
      <c r="UTM18" s="75"/>
      <c r="UUA18" s="75"/>
      <c r="UUO18" s="75"/>
      <c r="UVC18" s="75"/>
      <c r="UVQ18" s="75"/>
      <c r="UWE18" s="75"/>
      <c r="UWS18" s="75"/>
      <c r="UXG18" s="75"/>
      <c r="UXU18" s="75"/>
      <c r="UYI18" s="75"/>
      <c r="UYW18" s="75"/>
      <c r="UZK18" s="75"/>
      <c r="UZY18" s="75"/>
      <c r="VAM18" s="75"/>
      <c r="VBA18" s="75"/>
      <c r="VBO18" s="75"/>
      <c r="VCC18" s="75"/>
      <c r="VCQ18" s="75"/>
      <c r="VDE18" s="75"/>
      <c r="VDS18" s="75"/>
      <c r="VEG18" s="75"/>
      <c r="VEU18" s="75"/>
      <c r="VFI18" s="75"/>
      <c r="VFW18" s="75"/>
      <c r="VGK18" s="75"/>
      <c r="VGY18" s="75"/>
      <c r="VHM18" s="75"/>
      <c r="VIA18" s="75"/>
      <c r="VIO18" s="75"/>
      <c r="VJC18" s="75"/>
      <c r="VJQ18" s="75"/>
      <c r="VKE18" s="75"/>
      <c r="VKS18" s="75"/>
      <c r="VLG18" s="75"/>
      <c r="VLU18" s="75"/>
      <c r="VMI18" s="75"/>
      <c r="VMW18" s="75"/>
      <c r="VNK18" s="75"/>
      <c r="VNY18" s="75"/>
      <c r="VOM18" s="75"/>
      <c r="VPA18" s="75"/>
      <c r="VPO18" s="75"/>
      <c r="VQC18" s="75"/>
      <c r="VQQ18" s="75"/>
      <c r="VRE18" s="75"/>
      <c r="VRS18" s="75"/>
      <c r="VSG18" s="75"/>
      <c r="VSU18" s="75"/>
      <c r="VTI18" s="75"/>
      <c r="VTW18" s="75"/>
      <c r="VUK18" s="75"/>
      <c r="VUY18" s="75"/>
      <c r="VVM18" s="75"/>
      <c r="VWA18" s="75"/>
      <c r="VWO18" s="75"/>
      <c r="VXC18" s="75"/>
      <c r="VXQ18" s="75"/>
      <c r="VYE18" s="75"/>
      <c r="VYS18" s="75"/>
      <c r="VZG18" s="75"/>
      <c r="VZU18" s="75"/>
      <c r="WAI18" s="75"/>
      <c r="WAW18" s="75"/>
      <c r="WBK18" s="75"/>
      <c r="WBY18" s="75"/>
      <c r="WCM18" s="75"/>
      <c r="WDA18" s="75"/>
      <c r="WDO18" s="75"/>
      <c r="WEC18" s="75"/>
      <c r="WEQ18" s="75"/>
      <c r="WFE18" s="75"/>
      <c r="WFS18" s="75"/>
      <c r="WGG18" s="75"/>
      <c r="WGU18" s="75"/>
      <c r="WHI18" s="75"/>
      <c r="WHW18" s="75"/>
      <c r="WIK18" s="75"/>
      <c r="WIY18" s="75"/>
      <c r="WJM18" s="75"/>
      <c r="WKA18" s="75"/>
      <c r="WKO18" s="75"/>
      <c r="WLC18" s="75"/>
      <c r="WLQ18" s="75"/>
      <c r="WME18" s="75"/>
      <c r="WMS18" s="75"/>
      <c r="WNG18" s="75"/>
      <c r="WNU18" s="75"/>
      <c r="WOI18" s="75"/>
      <c r="WOW18" s="75"/>
      <c r="WPK18" s="75"/>
      <c r="WPY18" s="75"/>
      <c r="WQM18" s="75"/>
      <c r="WRA18" s="75"/>
      <c r="WRO18" s="75"/>
      <c r="WSC18" s="75"/>
      <c r="WSQ18" s="75"/>
      <c r="WTE18" s="75"/>
      <c r="WTS18" s="75"/>
      <c r="WUG18" s="75"/>
      <c r="WUU18" s="75"/>
      <c r="WVI18" s="75"/>
      <c r="WVW18" s="75"/>
      <c r="WWK18" s="75"/>
      <c r="WWY18" s="75"/>
      <c r="WXM18" s="75"/>
      <c r="WYA18" s="75"/>
      <c r="WYO18" s="75"/>
      <c r="WZC18" s="75"/>
      <c r="WZQ18" s="75"/>
      <c r="XAE18" s="75"/>
      <c r="XAS18" s="75"/>
      <c r="XBG18" s="75"/>
      <c r="XBU18" s="75"/>
      <c r="XCI18" s="75"/>
      <c r="XCW18" s="75"/>
      <c r="XDK18" s="75"/>
      <c r="XDY18" s="75"/>
      <c r="XEM18" s="75"/>
      <c r="XFA18" s="75"/>
    </row>
    <row r="19" spans="1:1023 1037:2045 2059:3067 3081:4089 4103:5111 5125:6133 6147:7155 7169:8191 8205:9213 9227:10235 10249:11257 11271:12279 12293:13301 13315:14323 14337:15359 15373:16381" ht="12" thickBot="1" x14ac:dyDescent="0.25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</row>
    <row r="20" spans="1:1023 1037:2045 2059:3067 3081:4089 4103:5111 5125:6133 6147:7155 7169:8191 8205:9213 9227:10235 10249:11257 11271:12279 12293:13301 13315:14323 14337:15359 15373:16381" x14ac:dyDescent="0.2">
      <c r="A20" s="40" t="s">
        <v>135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 spans="1:1023 1037:2045 2059:3067 3081:4089 4103:5111 5125:6133 6147:7155 7169:8191 8205:9213 9227:10235 10249:11257 11271:12279 12293:13301 13315:14323 14337:15359 15373:16381" ht="12" thickBot="1" x14ac:dyDescent="0.25">
      <c r="A21" s="48"/>
      <c r="B21" s="48" t="e">
        <f t="shared" ref="B21:AO21" si="11">B4</f>
        <v>#REF!</v>
      </c>
      <c r="C21" s="48" t="e">
        <f t="shared" si="11"/>
        <v>#REF!</v>
      </c>
      <c r="D21" s="48" t="str">
        <f t="shared" si="11"/>
        <v xml:space="preserve">97/98 </v>
      </c>
      <c r="E21" s="48" t="str">
        <f t="shared" si="11"/>
        <v xml:space="preserve">98/99 </v>
      </c>
      <c r="F21" s="48" t="str">
        <f t="shared" si="11"/>
        <v xml:space="preserve">99/00 </v>
      </c>
      <c r="G21" s="48" t="str">
        <f t="shared" si="11"/>
        <v xml:space="preserve">00/01 </v>
      </c>
      <c r="H21" s="48" t="str">
        <f t="shared" si="11"/>
        <v xml:space="preserve">01/02 </v>
      </c>
      <c r="I21" s="48" t="str">
        <f t="shared" si="11"/>
        <v xml:space="preserve">02/03 </v>
      </c>
      <c r="J21" s="48" t="str">
        <f t="shared" si="11"/>
        <v xml:space="preserve">03/04 </v>
      </c>
      <c r="K21" s="48" t="str">
        <f t="shared" si="11"/>
        <v xml:space="preserve">04/05 </v>
      </c>
      <c r="L21" s="48" t="str">
        <f t="shared" si="11"/>
        <v xml:space="preserve">05/06 </v>
      </c>
      <c r="M21" s="48" t="str">
        <f t="shared" si="11"/>
        <v xml:space="preserve">06/07 </v>
      </c>
      <c r="N21" s="48" t="str">
        <f t="shared" si="11"/>
        <v xml:space="preserve">07/08 </v>
      </c>
      <c r="O21" s="48" t="str">
        <f t="shared" si="11"/>
        <v xml:space="preserve">08/09 </v>
      </c>
      <c r="P21" s="48" t="str">
        <f t="shared" si="11"/>
        <v xml:space="preserve">09/10 </v>
      </c>
      <c r="Q21" s="48" t="str">
        <f t="shared" si="11"/>
        <v xml:space="preserve">10/11 </v>
      </c>
      <c r="R21" s="48" t="str">
        <f t="shared" si="11"/>
        <v xml:space="preserve">11/12 </v>
      </c>
      <c r="S21" s="48" t="str">
        <f t="shared" si="11"/>
        <v xml:space="preserve">12/13 </v>
      </c>
      <c r="T21" s="48" t="str">
        <f t="shared" si="11"/>
        <v xml:space="preserve">13/14 </v>
      </c>
      <c r="U21" s="48" t="str">
        <f t="shared" si="11"/>
        <v xml:space="preserve">14/15 </v>
      </c>
      <c r="V21" s="48" t="str">
        <f t="shared" si="11"/>
        <v xml:space="preserve">15/16 </v>
      </c>
      <c r="W21" s="48" t="str">
        <f t="shared" si="11"/>
        <v xml:space="preserve">16/17 </v>
      </c>
      <c r="X21" s="48" t="str">
        <f t="shared" si="11"/>
        <v xml:space="preserve">17/18 </v>
      </c>
      <c r="Y21" s="48">
        <f t="shared" si="11"/>
        <v>2018</v>
      </c>
      <c r="Z21" s="48">
        <f t="shared" si="11"/>
        <v>2019</v>
      </c>
      <c r="AA21" s="48">
        <f t="shared" si="11"/>
        <v>2020</v>
      </c>
      <c r="AB21" s="48">
        <f t="shared" si="11"/>
        <v>2021</v>
      </c>
      <c r="AC21" s="48">
        <f t="shared" si="11"/>
        <v>2022</v>
      </c>
      <c r="AD21" s="48">
        <f t="shared" si="11"/>
        <v>2023</v>
      </c>
      <c r="AE21" s="48">
        <f t="shared" si="11"/>
        <v>2024</v>
      </c>
      <c r="AF21" s="48">
        <f t="shared" si="11"/>
        <v>2025</v>
      </c>
      <c r="AG21" s="48">
        <f t="shared" si="11"/>
        <v>2026</v>
      </c>
      <c r="AH21" s="48">
        <f t="shared" si="11"/>
        <v>2027</v>
      </c>
      <c r="AI21" s="48">
        <f t="shared" si="11"/>
        <v>2028</v>
      </c>
      <c r="AJ21" s="48">
        <f t="shared" si="11"/>
        <v>2029</v>
      </c>
      <c r="AK21" s="48">
        <f t="shared" si="11"/>
        <v>2030</v>
      </c>
      <c r="AL21" s="48">
        <f t="shared" si="11"/>
        <v>2031</v>
      </c>
      <c r="AM21" s="48">
        <f t="shared" si="11"/>
        <v>2032</v>
      </c>
      <c r="AN21" s="48">
        <f t="shared" si="11"/>
        <v>2033</v>
      </c>
      <c r="AO21" s="48">
        <f t="shared" si="11"/>
        <v>2034</v>
      </c>
      <c r="AP21" s="48">
        <f>AP4</f>
        <v>2035</v>
      </c>
      <c r="AQ21" s="48">
        <f t="shared" ref="AQ21:BD21" si="12">AQ4</f>
        <v>2036</v>
      </c>
      <c r="AR21" s="48">
        <f t="shared" si="12"/>
        <v>2037</v>
      </c>
      <c r="AS21" s="48">
        <f t="shared" si="12"/>
        <v>2038</v>
      </c>
      <c r="AT21" s="48">
        <f t="shared" si="12"/>
        <v>2039</v>
      </c>
      <c r="AU21" s="48">
        <f t="shared" si="12"/>
        <v>2040</v>
      </c>
      <c r="AV21" s="48">
        <f t="shared" si="12"/>
        <v>2041</v>
      </c>
      <c r="AW21" s="48">
        <f t="shared" si="12"/>
        <v>2042</v>
      </c>
      <c r="AX21" s="48">
        <f t="shared" si="12"/>
        <v>2043</v>
      </c>
      <c r="AY21" s="48">
        <f t="shared" si="12"/>
        <v>2044</v>
      </c>
      <c r="AZ21" s="48">
        <f t="shared" si="12"/>
        <v>2045</v>
      </c>
      <c r="BA21" s="48">
        <f t="shared" si="12"/>
        <v>2046</v>
      </c>
      <c r="BB21" s="48">
        <f t="shared" si="12"/>
        <v>2047</v>
      </c>
      <c r="BC21" s="48">
        <f t="shared" si="12"/>
        <v>2048</v>
      </c>
      <c r="BD21" s="48">
        <f t="shared" si="12"/>
        <v>2049</v>
      </c>
      <c r="BE21" s="48">
        <f>BE4</f>
        <v>2050</v>
      </c>
    </row>
    <row r="22" spans="1:1023 1037:2045 2059:3067 3081:4089 4103:5111 5125:6133 6147:7155 7169:8191 8205:9213 9227:10235 10249:11257 11271:12279 12293:13301 13315:14323 14337:15359 15373:16381" x14ac:dyDescent="0.2">
      <c r="A22" s="49" t="s">
        <v>49</v>
      </c>
      <c r="B22" s="179" t="e">
        <f>'[6]Distillers'' Corn Oil Complex'!D4</f>
        <v>#REF!</v>
      </c>
      <c r="C22" s="179">
        <f>'[7]Distillers'' Corn Oil Complex'!E4</f>
        <v>0</v>
      </c>
      <c r="D22" s="179" t="e">
        <f>#REF!</f>
        <v>#REF!</v>
      </c>
      <c r="E22" s="179">
        <f>'[2]Distillers'' Corn Oil Complex'!G4</f>
        <v>0</v>
      </c>
      <c r="F22" s="179">
        <f>'[2]Distillers'' Corn Oil Complex'!H4</f>
        <v>0</v>
      </c>
      <c r="G22" s="179">
        <f>'[2]Distillers'' Corn Oil Complex'!I4</f>
        <v>0</v>
      </c>
      <c r="H22" s="179">
        <f>'[2]Distillers'' Corn Oil Complex'!J4</f>
        <v>0</v>
      </c>
      <c r="I22" s="179">
        <f>'[2]Distillers'' Corn Oil Complex'!K4</f>
        <v>0</v>
      </c>
      <c r="J22" s="179">
        <f>'[2]Distillers'' Corn Oil Complex'!L4</f>
        <v>0</v>
      </c>
      <c r="K22" s="179">
        <f>'[2]Distillers'' Corn Oil Complex'!M4</f>
        <v>0</v>
      </c>
      <c r="L22" s="179">
        <f>'[2]Distillers'' Corn Oil Complex'!N4</f>
        <v>0</v>
      </c>
      <c r="M22" s="179">
        <f>'[2]Distillers'' Corn Oil Complex'!O4</f>
        <v>0</v>
      </c>
      <c r="N22" s="179">
        <f>'[2]Distillers'' Corn Oil Complex'!P4</f>
        <v>0</v>
      </c>
      <c r="O22" s="179">
        <f>'[2]Distillers'' Corn Oil Complex'!Q4</f>
        <v>0</v>
      </c>
      <c r="P22" s="179">
        <f>'[2]Distillers'' Corn Oil Complex'!R4</f>
        <v>0</v>
      </c>
      <c r="Q22" s="179">
        <f>'[2]Distillers'' Corn Oil Complex'!S4</f>
        <v>48.454353379180368</v>
      </c>
      <c r="R22" s="179">
        <f>'[2]Distillers'' Corn Oil Complex'!T4</f>
        <v>57.872676631093675</v>
      </c>
      <c r="S22" s="179">
        <f>'[2]Distillers'' Corn Oil Complex'!U4</f>
        <v>73.197936197342159</v>
      </c>
      <c r="T22" s="179">
        <f>'[2]Distillers'' Corn Oil Complex'!V4</f>
        <v>91.577285663891203</v>
      </c>
      <c r="U22" s="179">
        <f>'[2]Distillers'' Corn Oil Complex'!W4</f>
        <v>114.81768124518121</v>
      </c>
      <c r="V22" s="179">
        <f>'[2]Distillers'' Corn Oil Complex'!X4</f>
        <v>78.337951568445433</v>
      </c>
      <c r="W22" s="179">
        <f>'[2]Distillers'' Corn Oil Complex'!Y4</f>
        <v>76.94870434861491</v>
      </c>
      <c r="X22" s="179">
        <f>'[2]Distillers'' Corn Oil Complex'!Z4</f>
        <v>89.48705295578344</v>
      </c>
      <c r="Y22" s="179">
        <f>'[2]Distillers'' Corn Oil Complex'!Z$185</f>
        <v>110.61719074782852</v>
      </c>
      <c r="Z22" s="179">
        <f>'[2]Distillers'' Corn Oil Complex'!AA$185</f>
        <v>111.34637299438275</v>
      </c>
      <c r="AA22" s="179">
        <f>'[2]Distillers'' Corn Oil Complex'!AB$185</f>
        <v>119.89455216141573</v>
      </c>
      <c r="AB22" s="179">
        <f>'[2]Distillers'' Corn Oil Complex'!AC$185</f>
        <v>119.65590519573431</v>
      </c>
      <c r="AC22" s="179">
        <f>'[2]Distillers'' Corn Oil Complex'!AD$185</f>
        <v>121.216135219145</v>
      </c>
      <c r="AD22" s="179">
        <f>'[2]Distillers'' Corn Oil Complex'!AE$185</f>
        <v>122.28265700338677</v>
      </c>
      <c r="AE22" s="179">
        <f>'[2]Distillers'' Corn Oil Complex'!AF$185</f>
        <v>92.822826613330491</v>
      </c>
      <c r="AF22" s="179">
        <f>'[2]Distillers'' Corn Oil Complex'!AG$185</f>
        <v>87.965089936290028</v>
      </c>
      <c r="AG22" s="175">
        <f>'[2]Distillers'' Corn Oil Complex'!AH$185</f>
        <v>89.691566338255029</v>
      </c>
      <c r="AH22" s="175">
        <f>'[2]Distillers'' Corn Oil Complex'!AI$185</f>
        <v>105.70434082848755</v>
      </c>
      <c r="AI22" s="175">
        <f>'[2]Distillers'' Corn Oil Complex'!AJ$185</f>
        <v>99.133046298747047</v>
      </c>
      <c r="AJ22" s="175">
        <f>'[2]Distillers'' Corn Oil Complex'!AK$185</f>
        <v>94.932007016360672</v>
      </c>
      <c r="AK22" s="175">
        <f>'[2]Distillers'' Corn Oil Complex'!AL$185</f>
        <v>103.77636364484999</v>
      </c>
      <c r="AL22" s="175">
        <f>'[2]Distillers'' Corn Oil Complex'!AM$185</f>
        <v>102.71526388324008</v>
      </c>
      <c r="AM22" s="175">
        <f>'[2]Distillers'' Corn Oil Complex'!AN$185</f>
        <v>102.80919992195061</v>
      </c>
      <c r="AN22" s="175">
        <f>'[2]Distillers'' Corn Oil Complex'!AO$185</f>
        <v>100.67025119325228</v>
      </c>
      <c r="AO22" s="175">
        <f>'[2]Distillers'' Corn Oil Complex'!AP$185</f>
        <v>101.63639993596871</v>
      </c>
      <c r="AP22" s="175">
        <f>'[2]Distillers'' Corn Oil Complex'!AQ$185</f>
        <v>99.470592521154515</v>
      </c>
      <c r="AQ22" s="175">
        <f>'[2]Distillers'' Corn Oil Complex'!AR$185</f>
        <v>105.62293266524318</v>
      </c>
      <c r="AR22" s="175">
        <f>'[2]Distillers'' Corn Oil Complex'!AS$185</f>
        <v>106.22747340532624</v>
      </c>
      <c r="AS22" s="175">
        <f>'[2]Distillers'' Corn Oil Complex'!AT$185</f>
        <v>104.23246880173116</v>
      </c>
      <c r="AT22" s="175">
        <f>'[2]Distillers'' Corn Oil Complex'!AU$185</f>
        <v>103.99874506911169</v>
      </c>
      <c r="AU22" s="175">
        <f>'[2]Distillers'' Corn Oil Complex'!AV$185</f>
        <v>95.558218327089207</v>
      </c>
      <c r="AV22" s="175">
        <f>'[2]Distillers'' Corn Oil Complex'!AW$185</f>
        <v>102.62892380926814</v>
      </c>
      <c r="AW22" s="175">
        <f>'[2]Distillers'' Corn Oil Complex'!AX$185</f>
        <v>97.822810292640725</v>
      </c>
      <c r="AX22" s="175">
        <f>'[2]Distillers'' Corn Oil Complex'!AY$185</f>
        <v>102.79227418154278</v>
      </c>
      <c r="AY22" s="175">
        <f>'[2]Distillers'' Corn Oil Complex'!AZ$185</f>
        <v>103.45134818314108</v>
      </c>
      <c r="AZ22" s="175">
        <f>'[2]Distillers'' Corn Oil Complex'!BA$185</f>
        <v>105.56813786621279</v>
      </c>
      <c r="BA22" s="175">
        <f>'[2]Distillers'' Corn Oil Complex'!BB$185</f>
        <v>106.56867372956083</v>
      </c>
      <c r="BB22" s="175">
        <f>'[2]Distillers'' Corn Oil Complex'!BC$185</f>
        <v>102.84404660646464</v>
      </c>
      <c r="BC22" s="175">
        <f>'[2]Distillers'' Corn Oil Complex'!BD$185</f>
        <v>103.77566818265382</v>
      </c>
      <c r="BD22" s="175">
        <f>'[2]Distillers'' Corn Oil Complex'!BE$185</f>
        <v>103.86033947782073</v>
      </c>
      <c r="BE22" s="175">
        <f>'[2]Distillers'' Corn Oil Complex'!BF$185</f>
        <v>114.19911701236651</v>
      </c>
    </row>
    <row r="23" spans="1:1023 1037:2045 2059:3067 3081:4089 4103:5111 5125:6133 6147:7155 7169:8191 8205:9213 9227:10235 10249:11257 11271:12279 12293:13301 13315:14323 14337:15359 15373:16381" x14ac:dyDescent="0.2">
      <c r="A23" s="49" t="s">
        <v>50</v>
      </c>
      <c r="B23" s="179">
        <f>'[2]Distillers'' Corn Oil Complex'!D5</f>
        <v>0</v>
      </c>
      <c r="C23" s="179">
        <f>'[2]Distillers'' Corn Oil Complex'!E5</f>
        <v>0</v>
      </c>
      <c r="D23" s="179">
        <f>'[2]Distillers'' Corn Oil Complex'!F5</f>
        <v>0</v>
      </c>
      <c r="E23" s="179">
        <f>'[2]Distillers'' Corn Oil Complex'!G5</f>
        <v>0</v>
      </c>
      <c r="F23" s="179">
        <f>'[2]Distillers'' Corn Oil Complex'!H5</f>
        <v>0</v>
      </c>
      <c r="G23" s="179">
        <f>'[2]Distillers'' Corn Oil Complex'!I5</f>
        <v>0</v>
      </c>
      <c r="H23" s="179">
        <f>'[2]Distillers'' Corn Oil Complex'!J5</f>
        <v>0</v>
      </c>
      <c r="I23" s="179">
        <f>'[2]Distillers'' Corn Oil Complex'!K5</f>
        <v>0</v>
      </c>
      <c r="J23" s="179">
        <f>'[2]Distillers'' Corn Oil Complex'!L5</f>
        <v>0</v>
      </c>
      <c r="K23" s="179">
        <f>'[2]Distillers'' Corn Oil Complex'!M5</f>
        <v>0</v>
      </c>
      <c r="L23" s="179">
        <f>'[2]Distillers'' Corn Oil Complex'!N5</f>
        <v>0</v>
      </c>
      <c r="M23" s="179">
        <f>'[2]Distillers'' Corn Oil Complex'!O5</f>
        <v>0</v>
      </c>
      <c r="N23" s="179">
        <f>'[2]Distillers'' Corn Oil Complex'!P5</f>
        <v>0</v>
      </c>
      <c r="O23" s="179">
        <f>'[2]Distillers'' Corn Oil Complex'!Q5</f>
        <v>0</v>
      </c>
      <c r="P23" s="179">
        <f>'[2]Distillers'' Corn Oil Complex'!R5</f>
        <v>930.3746000000001</v>
      </c>
      <c r="Q23" s="179">
        <f>'[2]Distillers'' Corn Oil Complex'!S5</f>
        <v>1268.6482821723769</v>
      </c>
      <c r="R23" s="179">
        <f>'[2]Distillers'' Corn Oil Complex'!T5</f>
        <v>1537.7361336094104</v>
      </c>
      <c r="S23" s="179">
        <f>'[2]Distillers'' Corn Oil Complex'!U5</f>
        <v>1748.2294808963518</v>
      </c>
      <c r="T23" s="179">
        <f>'[2]Distillers'' Corn Oil Complex'!V5</f>
        <v>2282.1303796678599</v>
      </c>
      <c r="U23" s="179">
        <f>'[2]Distillers'' Corn Oil Complex'!W5</f>
        <v>2704.6150423018848</v>
      </c>
      <c r="V23" s="179">
        <f>'[2]Distillers'' Corn Oil Complex'!X5</f>
        <v>3261.6937395905225</v>
      </c>
      <c r="W23" s="179">
        <f>'[2]Distillers'' Corn Oil Complex'!Y5</f>
        <v>3605.9552513873418</v>
      </c>
      <c r="X23" s="179">
        <f>'[2]Distillers'' Corn Oil Complex'!Z5</f>
        <v>4143.5676996398252</v>
      </c>
      <c r="Y23" s="179">
        <f>SUM('[2]Distillers'' Corn Oil Complex'!Z$26:Z$34,'[2]Distillers'' Corn Oil Complex'!AA$23:AA$25)</f>
        <v>4103.5957897845874</v>
      </c>
      <c r="Z23" s="179">
        <f>SUM('[2]Distillers'' Corn Oil Complex'!AA$26:AA$34,'[2]Distillers'' Corn Oil Complex'!AB$23:AB$25)</f>
        <v>4124.9657270070202</v>
      </c>
      <c r="AA23" s="179">
        <f>SUM('[2]Distillers'' Corn Oil Complex'!AB$26:AB$34,'[2]Distillers'' Corn Oil Complex'!AC$23:AC$25)</f>
        <v>3809.5107453488781</v>
      </c>
      <c r="AB23" s="179">
        <f>SUM('[2]Distillers'' Corn Oil Complex'!AC$26:AC$34,'[2]Distillers'' Corn Oil Complex'!AD$23:AD$25)</f>
        <v>4097.0277375894484</v>
      </c>
      <c r="AC23" s="179">
        <f>SUM('[2]Distillers'' Corn Oil Complex'!AD$26:AD$34,'[2]Distillers'' Corn Oil Complex'!AE$23:AE$25)</f>
        <v>4103.7251894771998</v>
      </c>
      <c r="AD23" s="179">
        <f>SUM('[2]Distillers'' Corn Oil Complex'!AE$26:AE$34,'[2]Distillers'' Corn Oil Complex'!AF$23:AF$25)</f>
        <v>4248.6090480617013</v>
      </c>
      <c r="AE23" s="179">
        <f>SUM('[2]Distillers'' Corn Oil Complex'!AF$26:AF$34,'[2]Distillers'' Corn Oil Complex'!AG$23:AG$25)</f>
        <v>4456.254297781521</v>
      </c>
      <c r="AF23" s="175">
        <f>SUM('[2]Distillers'' Corn Oil Complex'!AG$26:AG$34,'[2]Distillers'' Corn Oil Complex'!AH$23:AH$25)</f>
        <v>4487.6189381628119</v>
      </c>
      <c r="AG23" s="175">
        <f>SUM('[2]Distillers'' Corn Oil Complex'!AH$26:AH$34,'[2]Distillers'' Corn Oil Complex'!AI$23:AI$25)</f>
        <v>4499.2764383212807</v>
      </c>
      <c r="AH23" s="175">
        <f>SUM('[2]Distillers'' Corn Oil Complex'!AI$26:AI$34,'[2]Distillers'' Corn Oil Complex'!AJ$23:AJ$25)</f>
        <v>4566.5214357165978</v>
      </c>
      <c r="AI23" s="175">
        <f>SUM('[2]Distillers'' Corn Oil Complex'!AJ$26:AJ$34,'[2]Distillers'' Corn Oil Complex'!AK$23:AK$25)</f>
        <v>4688.2145206208343</v>
      </c>
      <c r="AJ23" s="175">
        <f>SUM('[2]Distillers'' Corn Oil Complex'!AK$26:AK$34,'[2]Distillers'' Corn Oil Complex'!AL$23:AL$25)</f>
        <v>4781.709038582524</v>
      </c>
      <c r="AK23" s="175">
        <f>SUM('[2]Distillers'' Corn Oil Complex'!AL$26:AL$34,'[2]Distillers'' Corn Oil Complex'!AM$23:AM$25)</f>
        <v>5108.0590962929964</v>
      </c>
      <c r="AL23" s="175">
        <f>SUM('[2]Distillers'' Corn Oil Complex'!AM$26:AM$34,'[2]Distillers'' Corn Oil Complex'!AN$23:AN$25)</f>
        <v>5225.6449038034489</v>
      </c>
      <c r="AM23" s="175">
        <f>SUM('[2]Distillers'' Corn Oil Complex'!AN$26:AN$34,'[2]Distillers'' Corn Oil Complex'!AO$23:AO$25)</f>
        <v>5233.0221948026783</v>
      </c>
      <c r="AN23" s="175">
        <f>SUM('[2]Distillers'' Corn Oil Complex'!AO$26:AO$34,'[2]Distillers'' Corn Oil Complex'!AP$23:AP$25)</f>
        <v>5359.1800701484563</v>
      </c>
      <c r="AO23" s="175">
        <f>SUM('[2]Distillers'' Corn Oil Complex'!AP$26:AP$34,'[2]Distillers'' Corn Oil Complex'!AQ$23:AQ$25)</f>
        <v>5479.5009873691042</v>
      </c>
      <c r="AP23" s="175">
        <f>SUM('[2]Distillers'' Corn Oil Complex'!AQ$26:AQ$34,'[2]Distillers'' Corn Oil Complex'!AR$23:AR$25)</f>
        <v>5606.4636993626609</v>
      </c>
      <c r="AQ23" s="175">
        <f>SUM('[2]Distillers'' Corn Oil Complex'!AR$26:AR$34,'[2]Distillers'' Corn Oil Complex'!AS$23:AS$25)</f>
        <v>5739.9234109474364</v>
      </c>
      <c r="AR23" s="175">
        <f>SUM('[2]Distillers'' Corn Oil Complex'!AS$26:AS$34,'[2]Distillers'' Corn Oil Complex'!AT$23:AT$25)</f>
        <v>5864.4083894741307</v>
      </c>
      <c r="AS23" s="175">
        <f>SUM('[2]Distillers'' Corn Oil Complex'!AT$26:AT$34,'[2]Distillers'' Corn Oil Complex'!AU$23:AU$25)</f>
        <v>5983.4783204131636</v>
      </c>
      <c r="AT23" s="175">
        <f>SUM('[2]Distillers'' Corn Oil Complex'!AU$26:AU$34,'[2]Distillers'' Corn Oil Complex'!AV$23:AV$25)</f>
        <v>6107.8576751463097</v>
      </c>
      <c r="AU23" s="175">
        <f>SUM('[2]Distillers'' Corn Oil Complex'!AV$26:AV$34,'[2]Distillers'' Corn Oil Complex'!AW$23:AW$25)</f>
        <v>6179.9396426290141</v>
      </c>
      <c r="AV23" s="175">
        <f>SUM('[2]Distillers'' Corn Oil Complex'!AW$26:AW$34,'[2]Distillers'' Corn Oil Complex'!AX$23:AX$25)</f>
        <v>6339.5156408599642</v>
      </c>
      <c r="AW23" s="175">
        <f>SUM('[2]Distillers'' Corn Oil Complex'!AX$26:AX$34,'[2]Distillers'' Corn Oil Complex'!AY$23:AY$25)</f>
        <v>6803.8298985844167</v>
      </c>
      <c r="AX23" s="175">
        <f>SUM('[2]Distillers'' Corn Oil Complex'!AY$26:AY$34,'[2]Distillers'' Corn Oil Complex'!AZ$23:AZ$25)</f>
        <v>6950.6056783015229</v>
      </c>
      <c r="AY23" s="175">
        <f>SUM('[2]Distillers'' Corn Oil Complex'!AZ$26:AZ$34,'[2]Distillers'' Corn Oil Complex'!BA$23:BA$25)</f>
        <v>7257.9647523277881</v>
      </c>
      <c r="AZ23" s="175">
        <f>SUM('[2]Distillers'' Corn Oil Complex'!BA$26:BA$34,'[2]Distillers'' Corn Oil Complex'!BB$23:BB$25)</f>
        <v>7486.3681581612918</v>
      </c>
      <c r="BA23" s="175">
        <f>SUM('[2]Distillers'' Corn Oil Complex'!BB$26:BB$34,'[2]Distillers'' Corn Oil Complex'!BC$23:BC$25)</f>
        <v>7714.8534305609483</v>
      </c>
      <c r="BB23" s="175">
        <f>SUM('[2]Distillers'' Corn Oil Complex'!BC$26:BC$34,'[2]Distillers'' Corn Oil Complex'!BD$23:BD$25)</f>
        <v>8045.3091359331866</v>
      </c>
      <c r="BC23" s="175">
        <f>SUM('[2]Distillers'' Corn Oil Complex'!BD$26:BD$34,'[2]Distillers'' Corn Oil Complex'!BE$23:BE$25)</f>
        <v>8375.1357531013746</v>
      </c>
      <c r="BD23" s="175">
        <f>SUM('[2]Distillers'' Corn Oil Complex'!BE$26:BE$34,'[2]Distillers'' Corn Oil Complex'!BF$23:BF$25)</f>
        <v>8596.4316085274131</v>
      </c>
      <c r="BE23" s="175">
        <f>SUM('[2]Distillers'' Corn Oil Complex'!BF$26:BF$34,'[2]Distillers'' Corn Oil Complex'!BG$23:BG$25)</f>
        <v>8802.0964510292106</v>
      </c>
    </row>
    <row r="24" spans="1:1023 1037:2045 2059:3067 3081:4089 4103:5111 5125:6133 6147:7155 7169:8191 8205:9213 9227:10235 10249:11257 11271:12279 12293:13301 13315:14323 14337:15359 15373:16381" x14ac:dyDescent="0.2">
      <c r="A24" s="49" t="s">
        <v>51</v>
      </c>
      <c r="B24" s="179">
        <f>'[2]Distillers'' Corn Oil Complex'!D6</f>
        <v>0</v>
      </c>
      <c r="C24" s="179">
        <f>'[2]Distillers'' Corn Oil Complex'!E6</f>
        <v>0</v>
      </c>
      <c r="D24" s="179">
        <f>'[2]Distillers'' Corn Oil Complex'!F6</f>
        <v>0</v>
      </c>
      <c r="E24" s="179">
        <f>'[2]Distillers'' Corn Oil Complex'!G6</f>
        <v>0</v>
      </c>
      <c r="F24" s="179">
        <f>'[2]Distillers'' Corn Oil Complex'!H6</f>
        <v>0</v>
      </c>
      <c r="G24" s="179">
        <f>'[2]Distillers'' Corn Oil Complex'!I6</f>
        <v>0</v>
      </c>
      <c r="H24" s="179">
        <f>'[2]Distillers'' Corn Oil Complex'!J6</f>
        <v>0</v>
      </c>
      <c r="I24" s="179">
        <f>'[2]Distillers'' Corn Oil Complex'!K6</f>
        <v>0</v>
      </c>
      <c r="J24" s="179">
        <f>'[2]Distillers'' Corn Oil Complex'!L6</f>
        <v>0</v>
      </c>
      <c r="K24" s="179">
        <f>'[2]Distillers'' Corn Oil Complex'!M6</f>
        <v>0</v>
      </c>
      <c r="L24" s="179">
        <f>'[2]Distillers'' Corn Oil Complex'!N6</f>
        <v>0</v>
      </c>
      <c r="M24" s="179">
        <f>'[2]Distillers'' Corn Oil Complex'!O6</f>
        <v>0</v>
      </c>
      <c r="N24" s="179">
        <f>'[2]Distillers'' Corn Oil Complex'!P6</f>
        <v>0</v>
      </c>
      <c r="O24" s="179">
        <f>'[2]Distillers'' Corn Oil Complex'!Q6</f>
        <v>0</v>
      </c>
      <c r="P24" s="179">
        <f>'[2]Distillers'' Corn Oil Complex'!R6</f>
        <v>0</v>
      </c>
      <c r="Q24" s="179">
        <f>'[2]Distillers'' Corn Oil Complex'!S6</f>
        <v>0</v>
      </c>
      <c r="R24" s="179">
        <f>'[2]Distillers'' Corn Oil Complex'!T6</f>
        <v>0</v>
      </c>
      <c r="S24" s="179">
        <f>'[2]Distillers'' Corn Oil Complex'!U6</f>
        <v>0</v>
      </c>
      <c r="T24" s="179">
        <f>'[2]Distillers'' Corn Oil Complex'!V6</f>
        <v>0</v>
      </c>
      <c r="U24" s="179">
        <f>'[2]Distillers'' Corn Oil Complex'!W6</f>
        <v>0</v>
      </c>
      <c r="V24" s="179">
        <f>'[2]Distillers'' Corn Oil Complex'!X6</f>
        <v>0</v>
      </c>
      <c r="W24" s="179">
        <f>'[2]Distillers'' Corn Oil Complex'!Y6</f>
        <v>0</v>
      </c>
      <c r="X24" s="179">
        <f>'[2]Distillers'' Corn Oil Complex'!Z6</f>
        <v>0</v>
      </c>
      <c r="Y24" s="179">
        <f>SUM('[2]Distillers'' Corn Oil Complex'!Z$42:Z$50,'[2]Distillers'' Corn Oil Complex'!AA$39:AA$41)</f>
        <v>0</v>
      </c>
      <c r="Z24" s="179">
        <f>SUM('[2]Distillers'' Corn Oil Complex'!AA$42:AA$50,'[2]Distillers'' Corn Oil Complex'!AB$39:AB$41)</f>
        <v>0</v>
      </c>
      <c r="AA24" s="179">
        <f>SUM('[2]Distillers'' Corn Oil Complex'!AB$42:AB$50,'[2]Distillers'' Corn Oil Complex'!AC$39:AC$41)</f>
        <v>0</v>
      </c>
      <c r="AB24" s="179">
        <f>SUM('[2]Distillers'' Corn Oil Complex'!AC$42:AC$50,'[2]Distillers'' Corn Oil Complex'!AD$39:AD$41)</f>
        <v>0</v>
      </c>
      <c r="AC24" s="179">
        <f>SUM('[2]Distillers'' Corn Oil Complex'!AD$42:AD$50,'[2]Distillers'' Corn Oil Complex'!AE$39:AE$41)</f>
        <v>0</v>
      </c>
      <c r="AD24" s="179">
        <f>SUM('[2]Distillers'' Corn Oil Complex'!AE$42:AE$50,'[2]Distillers'' Corn Oil Complex'!AF$39:AF$41)</f>
        <v>0</v>
      </c>
      <c r="AE24" s="179">
        <f>SUM('[2]Distillers'' Corn Oil Complex'!AF$42:AF$50,'[2]Distillers'' Corn Oil Complex'!AG$39:AG$41)</f>
        <v>0</v>
      </c>
      <c r="AF24" s="175">
        <f>SUM('[2]Distillers'' Corn Oil Complex'!AG$42:AG$50,'[2]Distillers'' Corn Oil Complex'!AH$39:AH$41)</f>
        <v>0</v>
      </c>
      <c r="AG24" s="175">
        <f>SUM('[2]Distillers'' Corn Oil Complex'!AH$42:AH$50,'[2]Distillers'' Corn Oil Complex'!AI$39:AI$41)</f>
        <v>0</v>
      </c>
      <c r="AH24" s="175">
        <f>SUM('[2]Distillers'' Corn Oil Complex'!AI$42:AI$50,'[2]Distillers'' Corn Oil Complex'!AJ$39:AJ$41)</f>
        <v>0</v>
      </c>
      <c r="AI24" s="175">
        <f>SUM('[2]Distillers'' Corn Oil Complex'!AJ$42:AJ$50,'[2]Distillers'' Corn Oil Complex'!AK$39:AK$41)</f>
        <v>0</v>
      </c>
      <c r="AJ24" s="175">
        <f>SUM('[2]Distillers'' Corn Oil Complex'!AK$42:AK$50,'[2]Distillers'' Corn Oil Complex'!AL$39:AL$41)</f>
        <v>0</v>
      </c>
      <c r="AK24" s="175">
        <f>SUM('[2]Distillers'' Corn Oil Complex'!AL$42:AL$50,'[2]Distillers'' Corn Oil Complex'!AM$39:AM$41)</f>
        <v>0</v>
      </c>
      <c r="AL24" s="175">
        <f>SUM('[2]Distillers'' Corn Oil Complex'!AM$42:AM$50,'[2]Distillers'' Corn Oil Complex'!AN$39:AN$41)</f>
        <v>0</v>
      </c>
      <c r="AM24" s="175">
        <f>SUM('[2]Distillers'' Corn Oil Complex'!AN$42:AN$50,'[2]Distillers'' Corn Oil Complex'!AO$39:AO$41)</f>
        <v>0</v>
      </c>
      <c r="AN24" s="175">
        <f>SUM('[2]Distillers'' Corn Oil Complex'!AO$42:AO$50,'[2]Distillers'' Corn Oil Complex'!AP$39:AP$41)</f>
        <v>0</v>
      </c>
      <c r="AO24" s="175">
        <f>SUM('[2]Distillers'' Corn Oil Complex'!AP$42:AP$50,'[2]Distillers'' Corn Oil Complex'!AQ$39:AQ$41)</f>
        <v>0</v>
      </c>
      <c r="AP24" s="175">
        <f>SUM('[2]Distillers'' Corn Oil Complex'!AQ$42:AQ$50,'[2]Distillers'' Corn Oil Complex'!AR$39:AR$41)</f>
        <v>0</v>
      </c>
      <c r="AQ24" s="175">
        <f>SUM('[2]Distillers'' Corn Oil Complex'!AR$42:AR$50,'[2]Distillers'' Corn Oil Complex'!AS$39:AS$41)</f>
        <v>0</v>
      </c>
      <c r="AR24" s="175">
        <f>SUM('[2]Distillers'' Corn Oil Complex'!AS$42:AS$50,'[2]Distillers'' Corn Oil Complex'!AT$39:AT$41)</f>
        <v>0</v>
      </c>
      <c r="AS24" s="175">
        <f>SUM('[2]Distillers'' Corn Oil Complex'!AT$42:AT$50,'[2]Distillers'' Corn Oil Complex'!AU$39:AU$41)</f>
        <v>0</v>
      </c>
      <c r="AT24" s="175">
        <f>SUM('[2]Distillers'' Corn Oil Complex'!AU$42:AU$50,'[2]Distillers'' Corn Oil Complex'!AV$39:AV$41)</f>
        <v>0</v>
      </c>
      <c r="AU24" s="175">
        <f>SUM('[2]Distillers'' Corn Oil Complex'!AV$42:AV$50,'[2]Distillers'' Corn Oil Complex'!AW$39:AW$41)</f>
        <v>0</v>
      </c>
      <c r="AV24" s="175">
        <f>SUM('[2]Distillers'' Corn Oil Complex'!AW$42:AW$50,'[2]Distillers'' Corn Oil Complex'!AX$39:AX$41)</f>
        <v>0</v>
      </c>
      <c r="AW24" s="175">
        <f>SUM('[2]Distillers'' Corn Oil Complex'!AX$42:AX$50,'[2]Distillers'' Corn Oil Complex'!AY$39:AY$41)</f>
        <v>0</v>
      </c>
      <c r="AX24" s="175">
        <f>SUM('[2]Distillers'' Corn Oil Complex'!AY$42:AY$50,'[2]Distillers'' Corn Oil Complex'!AZ$39:AZ$41)</f>
        <v>0</v>
      </c>
      <c r="AY24" s="175">
        <f>SUM('[2]Distillers'' Corn Oil Complex'!AZ$42:AZ$50,'[2]Distillers'' Corn Oil Complex'!BA$39:BA$41)</f>
        <v>0</v>
      </c>
      <c r="AZ24" s="175">
        <f>SUM('[2]Distillers'' Corn Oil Complex'!BA$42:BA$50,'[2]Distillers'' Corn Oil Complex'!BB$39:BB$41)</f>
        <v>0</v>
      </c>
      <c r="BA24" s="175">
        <f>SUM('[2]Distillers'' Corn Oil Complex'!BB$42:BB$50,'[2]Distillers'' Corn Oil Complex'!BC$39:BC$41)</f>
        <v>0</v>
      </c>
      <c r="BB24" s="175">
        <f>SUM('[2]Distillers'' Corn Oil Complex'!BC$42:BC$50,'[2]Distillers'' Corn Oil Complex'!BD$39:BD$41)</f>
        <v>0</v>
      </c>
      <c r="BC24" s="175">
        <f>SUM('[2]Distillers'' Corn Oil Complex'!BD$42:BD$50,'[2]Distillers'' Corn Oil Complex'!BE$39:BE$41)</f>
        <v>0</v>
      </c>
      <c r="BD24" s="175">
        <f>SUM('[2]Distillers'' Corn Oil Complex'!BE$42:BE$50,'[2]Distillers'' Corn Oil Complex'!BF$39:BF$41)</f>
        <v>0</v>
      </c>
      <c r="BE24" s="175">
        <f>SUM('[2]Distillers'' Corn Oil Complex'!BF$42:BF$50,'[2]Distillers'' Corn Oil Complex'!BG$39:BG$41)</f>
        <v>0</v>
      </c>
    </row>
    <row r="25" spans="1:1023 1037:2045 2059:3067 3081:4089 4103:5111 5125:6133 6147:7155 7169:8191 8205:9213 9227:10235 10249:11257 11271:12279 12293:13301 13315:14323 14337:15359 15373:16381" x14ac:dyDescent="0.2">
      <c r="A25" s="49" t="s">
        <v>52</v>
      </c>
      <c r="B25" s="179" t="e">
        <f>SUM(B22:B24)</f>
        <v>#REF!</v>
      </c>
      <c r="C25" s="179">
        <f t="shared" ref="C25:X25" si="13">SUM(C22:C24)</f>
        <v>0</v>
      </c>
      <c r="D25" s="179" t="e">
        <f t="shared" si="13"/>
        <v>#REF!</v>
      </c>
      <c r="E25" s="179">
        <f t="shared" si="13"/>
        <v>0</v>
      </c>
      <c r="F25" s="179">
        <f t="shared" si="13"/>
        <v>0</v>
      </c>
      <c r="G25" s="179">
        <f t="shared" si="13"/>
        <v>0</v>
      </c>
      <c r="H25" s="179">
        <f t="shared" si="13"/>
        <v>0</v>
      </c>
      <c r="I25" s="179">
        <f t="shared" si="13"/>
        <v>0</v>
      </c>
      <c r="J25" s="179">
        <f t="shared" si="13"/>
        <v>0</v>
      </c>
      <c r="K25" s="179">
        <f t="shared" si="13"/>
        <v>0</v>
      </c>
      <c r="L25" s="179">
        <f t="shared" si="13"/>
        <v>0</v>
      </c>
      <c r="M25" s="179">
        <f t="shared" si="13"/>
        <v>0</v>
      </c>
      <c r="N25" s="179">
        <f t="shared" si="13"/>
        <v>0</v>
      </c>
      <c r="O25" s="179">
        <f t="shared" si="13"/>
        <v>0</v>
      </c>
      <c r="P25" s="179">
        <f t="shared" si="13"/>
        <v>930.3746000000001</v>
      </c>
      <c r="Q25" s="179">
        <f t="shared" si="13"/>
        <v>1317.1026355515573</v>
      </c>
      <c r="R25" s="179">
        <f t="shared" si="13"/>
        <v>1595.6088102405042</v>
      </c>
      <c r="S25" s="179">
        <f t="shared" si="13"/>
        <v>1821.427417093694</v>
      </c>
      <c r="T25" s="179">
        <f t="shared" si="13"/>
        <v>2373.7076653317513</v>
      </c>
      <c r="U25" s="179">
        <f t="shared" si="13"/>
        <v>2819.432723547066</v>
      </c>
      <c r="V25" s="179">
        <f t="shared" si="13"/>
        <v>3340.031691158968</v>
      </c>
      <c r="W25" s="179">
        <f t="shared" si="13"/>
        <v>3682.9039557359565</v>
      </c>
      <c r="X25" s="179">
        <f t="shared" si="13"/>
        <v>4233.054752595609</v>
      </c>
      <c r="Y25" s="179">
        <f>SUM(Y22:Y24)</f>
        <v>4214.2129805324157</v>
      </c>
      <c r="Z25" s="179">
        <f t="shared" ref="Z25:BE25" si="14">SUM(Z22:Z24)</f>
        <v>4236.3121000014025</v>
      </c>
      <c r="AA25" s="179">
        <f t="shared" si="14"/>
        <v>3929.4052975102941</v>
      </c>
      <c r="AB25" s="179">
        <f t="shared" si="14"/>
        <v>4216.6836427851831</v>
      </c>
      <c r="AC25" s="179">
        <f t="shared" si="14"/>
        <v>4224.941324696345</v>
      </c>
      <c r="AD25" s="179">
        <f t="shared" si="14"/>
        <v>4370.891705065088</v>
      </c>
      <c r="AE25" s="179">
        <f t="shared" si="14"/>
        <v>4549.0771243948511</v>
      </c>
      <c r="AF25" s="175">
        <f t="shared" si="14"/>
        <v>4575.5840280991015</v>
      </c>
      <c r="AG25" s="175">
        <f t="shared" si="14"/>
        <v>4588.9680046595358</v>
      </c>
      <c r="AH25" s="175">
        <f t="shared" si="14"/>
        <v>4672.225776545085</v>
      </c>
      <c r="AI25" s="175">
        <f t="shared" si="14"/>
        <v>4787.3475669195814</v>
      </c>
      <c r="AJ25" s="175">
        <f t="shared" si="14"/>
        <v>4876.6410455988844</v>
      </c>
      <c r="AK25" s="175">
        <f t="shared" si="14"/>
        <v>5211.8354599378463</v>
      </c>
      <c r="AL25" s="175">
        <f t="shared" si="14"/>
        <v>5328.3601676866892</v>
      </c>
      <c r="AM25" s="175">
        <f t="shared" si="14"/>
        <v>5335.8313947246288</v>
      </c>
      <c r="AN25" s="175">
        <f t="shared" si="14"/>
        <v>5459.8503213417089</v>
      </c>
      <c r="AO25" s="175">
        <f t="shared" si="14"/>
        <v>5581.1373873050725</v>
      </c>
      <c r="AP25" s="175">
        <f t="shared" si="14"/>
        <v>5705.9342918838156</v>
      </c>
      <c r="AQ25" s="175">
        <f t="shared" si="14"/>
        <v>5845.5463436126793</v>
      </c>
      <c r="AR25" s="175">
        <f t="shared" si="14"/>
        <v>5970.6358628794569</v>
      </c>
      <c r="AS25" s="175">
        <f t="shared" si="14"/>
        <v>6087.7107892148952</v>
      </c>
      <c r="AT25" s="175">
        <f t="shared" si="14"/>
        <v>6211.8564202154212</v>
      </c>
      <c r="AU25" s="175">
        <f t="shared" si="14"/>
        <v>6275.4978609561031</v>
      </c>
      <c r="AV25" s="175">
        <f t="shared" si="14"/>
        <v>6442.1445646692318</v>
      </c>
      <c r="AW25" s="175">
        <f t="shared" si="14"/>
        <v>6901.6527088770572</v>
      </c>
      <c r="AX25" s="175">
        <f t="shared" si="14"/>
        <v>7053.3979524830656</v>
      </c>
      <c r="AY25" s="175">
        <f t="shared" si="14"/>
        <v>7361.416100510929</v>
      </c>
      <c r="AZ25" s="175">
        <f t="shared" si="14"/>
        <v>7591.9362960275048</v>
      </c>
      <c r="BA25" s="175">
        <f t="shared" si="14"/>
        <v>7821.4221042905092</v>
      </c>
      <c r="BB25" s="175">
        <f t="shared" si="14"/>
        <v>8148.1531825396514</v>
      </c>
      <c r="BC25" s="175">
        <f t="shared" si="14"/>
        <v>8478.9114212840286</v>
      </c>
      <c r="BD25" s="175">
        <f t="shared" si="14"/>
        <v>8700.2919480052333</v>
      </c>
      <c r="BE25" s="175">
        <f t="shared" si="14"/>
        <v>8916.2955680415762</v>
      </c>
    </row>
    <row r="26" spans="1:1023 1037:2045 2059:3067 3081:4089 4103:5111 5125:6133 6147:7155 7169:8191 8205:9213 9227:10235 10249:11257 11271:12279 12293:13301 13315:14323 14337:15359 15373:16381" x14ac:dyDescent="0.2">
      <c r="A26" s="56" t="s">
        <v>53</v>
      </c>
      <c r="B26" s="180" t="e">
        <f>B34-B33</f>
        <v>#REF!</v>
      </c>
      <c r="C26" s="180">
        <f t="shared" ref="C26:X26" si="15">C34-C33</f>
        <v>0</v>
      </c>
      <c r="D26" s="180" t="e">
        <f t="shared" si="15"/>
        <v>#REF!</v>
      </c>
      <c r="E26" s="180">
        <f t="shared" si="15"/>
        <v>0</v>
      </c>
      <c r="F26" s="180">
        <f t="shared" si="15"/>
        <v>0</v>
      </c>
      <c r="G26" s="180">
        <f t="shared" si="15"/>
        <v>0</v>
      </c>
      <c r="H26" s="180">
        <f t="shared" si="15"/>
        <v>0</v>
      </c>
      <c r="I26" s="180">
        <f t="shared" si="15"/>
        <v>0</v>
      </c>
      <c r="J26" s="180">
        <f t="shared" si="15"/>
        <v>0</v>
      </c>
      <c r="K26" s="180">
        <f t="shared" si="15"/>
        <v>0</v>
      </c>
      <c r="L26" s="180">
        <f t="shared" si="15"/>
        <v>0</v>
      </c>
      <c r="M26" s="180">
        <f t="shared" si="15"/>
        <v>0</v>
      </c>
      <c r="N26" s="180">
        <f t="shared" si="15"/>
        <v>0</v>
      </c>
      <c r="O26" s="180">
        <f t="shared" si="15"/>
        <v>0</v>
      </c>
      <c r="P26" s="180">
        <f t="shared" si="15"/>
        <v>701.00345374581968</v>
      </c>
      <c r="Q26" s="180">
        <f t="shared" si="15"/>
        <v>1032.5959196314636</v>
      </c>
      <c r="R26" s="180">
        <f t="shared" si="15"/>
        <v>1201.5927373677621</v>
      </c>
      <c r="S26" s="180">
        <f t="shared" si="15"/>
        <v>1340.7846138114028</v>
      </c>
      <c r="T26" s="180">
        <f t="shared" si="15"/>
        <v>2018.0246688631701</v>
      </c>
      <c r="U26" s="180">
        <f t="shared" si="15"/>
        <v>2508.9866562636203</v>
      </c>
      <c r="V26" s="180">
        <f t="shared" si="15"/>
        <v>2829.455224243753</v>
      </c>
      <c r="W26" s="180">
        <f t="shared" si="15"/>
        <v>3178.3840244725734</v>
      </c>
      <c r="X26" s="180">
        <f t="shared" si="15"/>
        <v>3908.13027406929</v>
      </c>
      <c r="Y26" s="180">
        <f>Y34-Y33</f>
        <v>3931.0776787892332</v>
      </c>
      <c r="Z26" s="180">
        <f t="shared" ref="Z26:BE26" si="16">Z34-Z33</f>
        <v>3884.6802186696664</v>
      </c>
      <c r="AA26" s="180">
        <f t="shared" si="16"/>
        <v>3628.6472183361197</v>
      </c>
      <c r="AB26" s="180">
        <f t="shared" si="16"/>
        <v>3896.9517335654377</v>
      </c>
      <c r="AC26" s="180">
        <f t="shared" si="16"/>
        <v>3960.3856026929584</v>
      </c>
      <c r="AD26" s="180">
        <f t="shared" si="16"/>
        <v>4205.2901274517581</v>
      </c>
      <c r="AE26" s="180">
        <f t="shared" si="16"/>
        <v>4427.7731867965413</v>
      </c>
      <c r="AF26" s="176">
        <f t="shared" si="16"/>
        <v>4449.0819163576662</v>
      </c>
      <c r="AG26" s="176">
        <f t="shared" si="16"/>
        <v>4472.9535781346913</v>
      </c>
      <c r="AH26" s="176">
        <f t="shared" si="16"/>
        <v>4564.0044184763929</v>
      </c>
      <c r="AI26" s="176">
        <f t="shared" si="16"/>
        <v>4682.415559903221</v>
      </c>
      <c r="AJ26" s="176">
        <f t="shared" si="16"/>
        <v>4762.8646819540345</v>
      </c>
      <c r="AK26" s="176">
        <f t="shared" si="16"/>
        <v>5099.1201960546059</v>
      </c>
      <c r="AL26" s="176">
        <f t="shared" si="16"/>
        <v>5215.5509677647387</v>
      </c>
      <c r="AM26" s="176">
        <f t="shared" si="16"/>
        <v>5225.1611435313762</v>
      </c>
      <c r="AN26" s="176">
        <f t="shared" si="16"/>
        <v>5348.2139214057406</v>
      </c>
      <c r="AO26" s="176">
        <f t="shared" si="16"/>
        <v>5471.6667947839178</v>
      </c>
      <c r="AP26" s="176">
        <f t="shared" si="16"/>
        <v>5590.3113592185728</v>
      </c>
      <c r="AQ26" s="176">
        <f t="shared" si="16"/>
        <v>5729.318870207353</v>
      </c>
      <c r="AR26" s="176">
        <f t="shared" si="16"/>
        <v>5856.4033940777254</v>
      </c>
      <c r="AS26" s="176">
        <f t="shared" si="16"/>
        <v>5973.7120441457837</v>
      </c>
      <c r="AT26" s="176">
        <f t="shared" si="16"/>
        <v>6106.2982018883322</v>
      </c>
      <c r="AU26" s="176">
        <f t="shared" si="16"/>
        <v>6162.8689371468354</v>
      </c>
      <c r="AV26" s="176">
        <f t="shared" si="16"/>
        <v>6334.3217543765913</v>
      </c>
      <c r="AW26" s="176">
        <f t="shared" si="16"/>
        <v>6788.8604346955144</v>
      </c>
      <c r="AX26" s="176">
        <f t="shared" si="16"/>
        <v>6939.9466042999247</v>
      </c>
      <c r="AY26" s="176">
        <f t="shared" si="16"/>
        <v>7245.6347526822456</v>
      </c>
      <c r="AZ26" s="176">
        <f t="shared" si="16"/>
        <v>7474.1544123354734</v>
      </c>
      <c r="BA26" s="176">
        <f t="shared" si="16"/>
        <v>7706.3648477215738</v>
      </c>
      <c r="BB26" s="176">
        <f t="shared" si="16"/>
        <v>8031.1643043945269</v>
      </c>
      <c r="BC26" s="176">
        <f t="shared" si="16"/>
        <v>8360.837871843738</v>
      </c>
      <c r="BD26" s="176">
        <f t="shared" si="16"/>
        <v>8570.8796210303972</v>
      </c>
      <c r="BE26" s="176">
        <f t="shared" si="16"/>
        <v>8784.0221241337276</v>
      </c>
    </row>
    <row r="27" spans="1:1023 1037:2045 2059:3067 3081:4089 4103:5111 5125:6133 6147:7155 7169:8191 8205:9213 9227:10235 10249:11257 11271:12279 12293:13301 13315:14323 14337:15359 15373:16381" x14ac:dyDescent="0.2">
      <c r="A27" s="49" t="s">
        <v>54</v>
      </c>
      <c r="B27" s="179">
        <f>B28+B29</f>
        <v>0</v>
      </c>
      <c r="C27" s="179">
        <f t="shared" ref="C27:X27" si="17">C28+C29</f>
        <v>0</v>
      </c>
      <c r="D27" s="179">
        <f t="shared" si="17"/>
        <v>0</v>
      </c>
      <c r="E27" s="179">
        <f t="shared" si="17"/>
        <v>0</v>
      </c>
      <c r="F27" s="179">
        <f t="shared" si="17"/>
        <v>0</v>
      </c>
      <c r="G27" s="179">
        <f t="shared" si="17"/>
        <v>0</v>
      </c>
      <c r="H27" s="179">
        <f t="shared" si="17"/>
        <v>0</v>
      </c>
      <c r="I27" s="179">
        <f t="shared" si="17"/>
        <v>0</v>
      </c>
      <c r="J27" s="179">
        <f t="shared" si="17"/>
        <v>0</v>
      </c>
      <c r="K27" s="179">
        <f t="shared" si="17"/>
        <v>0.49540000000000006</v>
      </c>
      <c r="L27" s="179">
        <f t="shared" si="17"/>
        <v>1.3219999999999998</v>
      </c>
      <c r="M27" s="179">
        <f t="shared" si="17"/>
        <v>2.4</v>
      </c>
      <c r="N27" s="179">
        <f t="shared" si="17"/>
        <v>17.846999999999998</v>
      </c>
      <c r="O27" s="179">
        <f t="shared" si="17"/>
        <v>56.75</v>
      </c>
      <c r="P27" s="179">
        <f t="shared" si="17"/>
        <v>102</v>
      </c>
      <c r="Q27" s="179">
        <f t="shared" si="17"/>
        <v>261</v>
      </c>
      <c r="R27" s="179">
        <f t="shared" si="17"/>
        <v>729.01470543680534</v>
      </c>
      <c r="S27" s="179">
        <f t="shared" si="17"/>
        <v>1062.9408939596638</v>
      </c>
      <c r="T27" s="179">
        <f t="shared" si="17"/>
        <v>1449.2003884991816</v>
      </c>
      <c r="U27" s="179">
        <f t="shared" si="17"/>
        <v>1645.0122796890396</v>
      </c>
      <c r="V27" s="179">
        <f t="shared" si="17"/>
        <v>1752.0470671280682</v>
      </c>
      <c r="W27" s="179">
        <f t="shared" si="17"/>
        <v>2102.3016327666396</v>
      </c>
      <c r="X27" s="179">
        <f t="shared" si="17"/>
        <v>2514.1515638561641</v>
      </c>
      <c r="Y27" s="179">
        <f>SUM(Y28:Y29)</f>
        <v>2685.1945986047799</v>
      </c>
      <c r="Z27" s="179">
        <f t="shared" ref="Z27:BE27" si="18">SUM(Z28:Z29)</f>
        <v>2915.7017894688051</v>
      </c>
      <c r="AA27" s="179">
        <f t="shared" si="18"/>
        <v>2727.8516391547669</v>
      </c>
      <c r="AB27" s="179">
        <f t="shared" si="18"/>
        <v>2637.3198430000002</v>
      </c>
      <c r="AC27" s="179">
        <f t="shared" si="18"/>
        <v>3491.5446000000002</v>
      </c>
      <c r="AD27" s="179">
        <f t="shared" si="18"/>
        <v>4071.7833495171999</v>
      </c>
      <c r="AE27" s="179">
        <f t="shared" si="18"/>
        <v>4330.0530506284995</v>
      </c>
      <c r="AF27" s="175">
        <f t="shared" si="18"/>
        <v>4212.6673995541705</v>
      </c>
      <c r="AG27" s="175">
        <f t="shared" si="18"/>
        <v>4307.8312250264371</v>
      </c>
      <c r="AH27" s="175">
        <f t="shared" si="18"/>
        <v>4328.5895299894437</v>
      </c>
      <c r="AI27" s="175">
        <f t="shared" si="18"/>
        <v>4368.9139260695883</v>
      </c>
      <c r="AJ27" s="175">
        <f t="shared" si="18"/>
        <v>4621.0841805075052</v>
      </c>
      <c r="AK27" s="175">
        <f t="shared" si="18"/>
        <v>4809.2197033983994</v>
      </c>
      <c r="AL27" s="175">
        <f t="shared" si="18"/>
        <v>4901.751731208652</v>
      </c>
      <c r="AM27" s="175">
        <f t="shared" si="18"/>
        <v>5292.457195850001</v>
      </c>
      <c r="AN27" s="175">
        <f t="shared" si="18"/>
        <v>5238.0567954579628</v>
      </c>
      <c r="AO27" s="175">
        <f t="shared" si="18"/>
        <v>5268.8469661418558</v>
      </c>
      <c r="AP27" s="175">
        <f t="shared" si="18"/>
        <v>5507.0111443037849</v>
      </c>
      <c r="AQ27" s="175">
        <f t="shared" si="18"/>
        <v>5455.9541790544663</v>
      </c>
      <c r="AR27" s="175">
        <f t="shared" si="18"/>
        <v>5733.2346325952885</v>
      </c>
      <c r="AS27" s="175">
        <f t="shared" si="18"/>
        <v>5960.1499197177909</v>
      </c>
      <c r="AT27" s="175">
        <f t="shared" si="18"/>
        <v>6117.0550777642993</v>
      </c>
      <c r="AU27" s="175">
        <f t="shared" si="18"/>
        <v>5786.3411539264089</v>
      </c>
      <c r="AV27" s="175">
        <f t="shared" si="18"/>
        <v>6314.1484574950355</v>
      </c>
      <c r="AW27" s="175">
        <f t="shared" si="18"/>
        <v>6579.3254166682273</v>
      </c>
      <c r="AX27" s="175">
        <f t="shared" si="18"/>
        <v>6893.1383349636644</v>
      </c>
      <c r="AY27" s="175">
        <f t="shared" si="18"/>
        <v>7132.1772543643319</v>
      </c>
      <c r="AZ27" s="175">
        <f t="shared" si="18"/>
        <v>7350.8540391787847</v>
      </c>
      <c r="BA27" s="175">
        <f t="shared" si="18"/>
        <v>7458.7099565776343</v>
      </c>
      <c r="BB27" s="175">
        <f t="shared" si="18"/>
        <v>7923.0130943981085</v>
      </c>
      <c r="BC27" s="175">
        <f t="shared" si="18"/>
        <v>8232.9634234534915</v>
      </c>
      <c r="BD27" s="175">
        <f t="shared" si="18"/>
        <v>8390.2811111140018</v>
      </c>
      <c r="BE27" s="175">
        <f t="shared" si="18"/>
        <v>8626.8648587657717</v>
      </c>
    </row>
    <row r="28" spans="1:1023 1037:2045 2059:3067 3081:4089 4103:5111 5125:6133 6147:7155 7169:8191 8205:9213 9227:10235 10249:11257 11271:12279 12293:13301 13315:14323 14337:15359 15373:16381" x14ac:dyDescent="0.2">
      <c r="A28" s="49" t="s">
        <v>55</v>
      </c>
      <c r="B28" s="179">
        <f>'[2]Distillers'' Corn Oil Complex'!D$115</f>
        <v>0</v>
      </c>
      <c r="C28" s="179">
        <f>'[2]Distillers'' Corn Oil Complex'!E$115</f>
        <v>0</v>
      </c>
      <c r="D28" s="179">
        <f>'[2]Distillers'' Corn Oil Complex'!F$115</f>
        <v>0</v>
      </c>
      <c r="E28" s="179">
        <f>'[2]Distillers'' Corn Oil Complex'!G$115</f>
        <v>0</v>
      </c>
      <c r="F28" s="179">
        <f>'[2]Distillers'' Corn Oil Complex'!H$115</f>
        <v>0</v>
      </c>
      <c r="G28" s="179">
        <f>'[2]Distillers'' Corn Oil Complex'!I$115</f>
        <v>0</v>
      </c>
      <c r="H28" s="179">
        <f>'[2]Distillers'' Corn Oil Complex'!J$115</f>
        <v>0</v>
      </c>
      <c r="I28" s="179">
        <f>'[2]Distillers'' Corn Oil Complex'!K$115</f>
        <v>0</v>
      </c>
      <c r="J28" s="179">
        <f>'[2]Distillers'' Corn Oil Complex'!L$115</f>
        <v>0</v>
      </c>
      <c r="K28" s="179">
        <f>'[2]Distillers'' Corn Oil Complex'!M$115</f>
        <v>0.49540000000000006</v>
      </c>
      <c r="L28" s="179">
        <f>'[2]Distillers'' Corn Oil Complex'!N$115</f>
        <v>1.3219999999999998</v>
      </c>
      <c r="M28" s="179">
        <f>'[2]Distillers'' Corn Oil Complex'!O$115</f>
        <v>2.4</v>
      </c>
      <c r="N28" s="179">
        <f>'[2]Distillers'' Corn Oil Complex'!P$115</f>
        <v>17.846999999999998</v>
      </c>
      <c r="O28" s="179">
        <f>'[2]Distillers'' Corn Oil Complex'!Q$115</f>
        <v>56.75</v>
      </c>
      <c r="P28" s="179">
        <f>'[2]Distillers'' Corn Oil Complex'!R$115</f>
        <v>102</v>
      </c>
      <c r="Q28" s="179">
        <f>'[2]Distillers'' Corn Oil Complex'!S$115</f>
        <v>261</v>
      </c>
      <c r="R28" s="179">
        <f>'[2]Distillers'' Corn Oil Complex'!T$115</f>
        <v>575</v>
      </c>
      <c r="S28" s="179">
        <f>'[2]Distillers'' Corn Oil Complex'!U$115</f>
        <v>918</v>
      </c>
      <c r="T28" s="179">
        <f>'[2]Distillers'' Corn Oil Complex'!V$115</f>
        <v>1010.69</v>
      </c>
      <c r="U28" s="179">
        <f>'[2]Distillers'' Corn Oil Complex'!W$115</f>
        <v>1017.62</v>
      </c>
      <c r="V28" s="179">
        <f>'[2]Distillers'' Corn Oil Complex'!X$115</f>
        <v>1206.52</v>
      </c>
      <c r="W28" s="179">
        <f>'[2]Distillers'' Corn Oil Complex'!Y$115</f>
        <v>1519.71</v>
      </c>
      <c r="X28" s="179">
        <f>'[2]Distillers'' Corn Oil Complex'!Z$115</f>
        <v>1991.08</v>
      </c>
      <c r="Y28" s="179">
        <f>SUM('[2]Distillers'' Corn Oil Complex'!Z$106:Z$114,'[2]Distillers'' Corn Oil Complex'!AA$103:AA$105)</f>
        <v>2084.9700000000003</v>
      </c>
      <c r="Z28" s="179">
        <f>SUM('[2]Distillers'' Corn Oil Complex'!AA$106:AA$114,'[2]Distillers'' Corn Oil Complex'!AB$103:AB$105)</f>
        <v>1759.7199999999998</v>
      </c>
      <c r="AA28" s="179">
        <f>SUM('[2]Distillers'' Corn Oil Complex'!AB$106:AB$114,'[2]Distillers'' Corn Oil Complex'!AC$103:AC$105)</f>
        <v>1516.6799999999998</v>
      </c>
      <c r="AB28" s="179">
        <f>SUM('[2]Distillers'' Corn Oil Complex'!AC$106:AC$114,'[2]Distillers'' Corn Oil Complex'!AD$103:AD$105)</f>
        <v>1378.6412410560351</v>
      </c>
      <c r="AC28" s="179">
        <f>SUM('[2]Distillers'' Corn Oil Complex'!AD$106:AD$114,'[2]Distillers'' Corn Oil Complex'!AE$103:AE$105)</f>
        <v>1706.4142806375555</v>
      </c>
      <c r="AD28" s="179">
        <f>SUM('[2]Distillers'' Corn Oil Complex'!AE$106:AE$114,'[2]Distillers'' Corn Oil Complex'!AF$103:AF$105)</f>
        <v>1047.2329999999999</v>
      </c>
      <c r="AE28" s="179">
        <f>SUM('[2]Distillers'' Corn Oil Complex'!AF$106:AF$114,'[2]Distillers'' Corn Oil Complex'!AG$103:AG$105)</f>
        <v>924.94060899294038</v>
      </c>
      <c r="AF28" s="175">
        <f>SUM('[2]Distillers'' Corn Oil Complex'!AG$106:AG$114,'[2]Distillers'' Corn Oil Complex'!AH$103:AH$105)</f>
        <v>1028.1342215105531</v>
      </c>
      <c r="AG28" s="175">
        <f>SUM('[2]Distillers'' Corn Oil Complex'!AH$106:AH$114,'[2]Distillers'' Corn Oil Complex'!AI$103:AI$105)</f>
        <v>853.31391696834044</v>
      </c>
      <c r="AH28" s="175">
        <f>SUM('[2]Distillers'' Corn Oil Complex'!AI$106:AI$114,'[2]Distillers'' Corn Oil Complex'!AJ$103:AJ$105)</f>
        <v>917.52380512241461</v>
      </c>
      <c r="AI28" s="175">
        <f>SUM('[2]Distillers'' Corn Oil Complex'!AJ$106:AJ$114,'[2]Distillers'' Corn Oil Complex'!AK$103:AK$105)</f>
        <v>642.53407930220851</v>
      </c>
      <c r="AJ28" s="175">
        <f>SUM('[2]Distillers'' Corn Oil Complex'!AK$106:AK$114,'[2]Distillers'' Corn Oil Complex'!AL$103:AL$105)</f>
        <v>708.14392978040075</v>
      </c>
      <c r="AK28" s="175">
        <f>SUM('[2]Distillers'' Corn Oil Complex'!AL$106:AL$114,'[2]Distillers'' Corn Oil Complex'!AM$103:AM$105)</f>
        <v>702.79728727606835</v>
      </c>
      <c r="AL28" s="175">
        <f>SUM('[2]Distillers'' Corn Oil Complex'!AM$106:AM$114,'[2]Distillers'' Corn Oil Complex'!AN$103:AN$105)</f>
        <v>665.38287944836827</v>
      </c>
      <c r="AM28" s="175">
        <f>SUM('[2]Distillers'' Corn Oil Complex'!AN$106:AN$114,'[2]Distillers'' Corn Oil Complex'!AO$103:AO$105)</f>
        <v>679.7672267151994</v>
      </c>
      <c r="AN28" s="175">
        <f>SUM('[2]Distillers'' Corn Oil Complex'!AO$106:AO$114,'[2]Distillers'' Corn Oil Complex'!AP$103:AP$105)</f>
        <v>607.42546648913844</v>
      </c>
      <c r="AO28" s="175">
        <f>SUM('[2]Distillers'' Corn Oil Complex'!AP$106:AP$114,'[2]Distillers'' Corn Oil Complex'!AQ$103:AQ$105)</f>
        <v>571.03017156788269</v>
      </c>
      <c r="AP28" s="175">
        <f>SUM('[2]Distillers'' Corn Oil Complex'!AQ$106:AQ$114,'[2]Distillers'' Corn Oil Complex'!AR$103:AR$105)</f>
        <v>538.24291186653807</v>
      </c>
      <c r="AQ28" s="175">
        <f>SUM('[2]Distillers'' Corn Oil Complex'!AR$106:AR$114,'[2]Distillers'' Corn Oil Complex'!AS$103:AS$105)</f>
        <v>432.76420926986657</v>
      </c>
      <c r="AR28" s="175">
        <f>SUM('[2]Distillers'' Corn Oil Complex'!AS$106:AS$114,'[2]Distillers'' Corn Oil Complex'!AT$103:AT$105)</f>
        <v>337.84790083768246</v>
      </c>
      <c r="AS28" s="175">
        <f>SUM('[2]Distillers'' Corn Oil Complex'!AT$106:AT$114,'[2]Distillers'' Corn Oil Complex'!AU$103:AU$105)</f>
        <v>319.16488038916481</v>
      </c>
      <c r="AT28" s="175">
        <f>SUM('[2]Distillers'' Corn Oil Complex'!AU$106:AU$114,'[2]Distillers'' Corn Oil Complex'!AV$103:AV$105)</f>
        <v>281.53947688581434</v>
      </c>
      <c r="AU28" s="175">
        <f>SUM('[2]Distillers'' Corn Oil Complex'!AV$106:AV$114,'[2]Distillers'' Corn Oil Complex'!AW$103:AW$105)</f>
        <v>249.6716555406787</v>
      </c>
      <c r="AV28" s="175">
        <f>SUM('[2]Distillers'' Corn Oil Complex'!AW$106:AW$114,'[2]Distillers'' Corn Oil Complex'!AX$103:AX$105)</f>
        <v>222.68036926264449</v>
      </c>
      <c r="AW28" s="175">
        <f>SUM('[2]Distillers'' Corn Oil Complex'!AX$106:AX$114,'[2]Distillers'' Corn Oil Complex'!AY$103:AY$105)</f>
        <v>199.81939213299822</v>
      </c>
      <c r="AX28" s="175">
        <f>SUM('[2]Distillers'' Corn Oil Complex'!AY$106:AY$114,'[2]Distillers'' Corn Oil Complex'!AZ$103:AZ$105)</f>
        <v>180.45668855752885</v>
      </c>
      <c r="AY28" s="175">
        <f>SUM('[2]Distillers'' Corn Oil Complex'!AZ$106:AZ$114,'[2]Distillers'' Corn Oil Complex'!BA$103:BA$105)</f>
        <v>164.05693942933866</v>
      </c>
      <c r="AZ28" s="175">
        <f>SUM('[2]Distillers'' Corn Oil Complex'!BA$106:BA$114,'[2]Distillers'' Corn Oil Complex'!BB$103:BB$105)</f>
        <v>150.16674220459203</v>
      </c>
      <c r="BA28" s="175">
        <f>SUM('[2]Distillers'' Corn Oil Complex'!BB$106:BB$114,'[2]Distillers'' Corn Oil Complex'!BC$103:BC$105)</f>
        <v>138.40207571888885</v>
      </c>
      <c r="BB28" s="175">
        <f>SUM('[2]Distillers'' Corn Oil Complex'!BC$106:BC$114,'[2]Distillers'' Corn Oil Complex'!BD$103:BD$105)</f>
        <v>128.43768318504905</v>
      </c>
      <c r="BC28" s="175">
        <f>SUM('[2]Distillers'' Corn Oil Complex'!BD$106:BD$114,'[2]Distillers'' Corn Oil Complex'!BE$103:BE$105)</f>
        <v>119.99807984490327</v>
      </c>
      <c r="BD28" s="175">
        <f>SUM('[2]Distillers'' Corn Oil Complex'!BE$106:BE$114,'[2]Distillers'' Corn Oil Complex'!BF$103:BF$105)</f>
        <v>112.8499366643623</v>
      </c>
      <c r="BE28" s="175">
        <f>SUM('[2]Distillers'' Corn Oil Complex'!BF$106:BF$114,'[2]Distillers'' Corn Oil Complex'!BG$103:BG$105)</f>
        <v>106.7956295043967</v>
      </c>
    </row>
    <row r="29" spans="1:1023 1037:2045 2059:3067 3081:4089 4103:5111 5125:6133 6147:7155 7169:8191 8205:9213 9227:10235 10249:11257 11271:12279 12293:13301 13315:14323 14337:15359 15373:16381" x14ac:dyDescent="0.2">
      <c r="A29" s="49" t="s">
        <v>100</v>
      </c>
      <c r="B29" s="179">
        <f>'[2]Distillers'' Corn Oil Complex'!D$131+'[2]Distillers'' Corn Oil Complex'!D$147</f>
        <v>0</v>
      </c>
      <c r="C29" s="179">
        <f>'[2]Distillers'' Corn Oil Complex'!E$131+'[2]Distillers'' Corn Oil Complex'!E$147</f>
        <v>0</v>
      </c>
      <c r="D29" s="179">
        <f>'[2]Distillers'' Corn Oil Complex'!F$131+'[2]Distillers'' Corn Oil Complex'!F$147</f>
        <v>0</v>
      </c>
      <c r="E29" s="179">
        <f>'[2]Distillers'' Corn Oil Complex'!G$131+'[2]Distillers'' Corn Oil Complex'!G$147</f>
        <v>0</v>
      </c>
      <c r="F29" s="179">
        <f>'[2]Distillers'' Corn Oil Complex'!H$131+'[2]Distillers'' Corn Oil Complex'!H$147</f>
        <v>0</v>
      </c>
      <c r="G29" s="179">
        <f>'[2]Distillers'' Corn Oil Complex'!I$131+'[2]Distillers'' Corn Oil Complex'!I$147</f>
        <v>0</v>
      </c>
      <c r="H29" s="179">
        <f>'[2]Distillers'' Corn Oil Complex'!J$131+'[2]Distillers'' Corn Oil Complex'!J$147</f>
        <v>0</v>
      </c>
      <c r="I29" s="179">
        <f>'[2]Distillers'' Corn Oil Complex'!K$131+'[2]Distillers'' Corn Oil Complex'!K$147</f>
        <v>0</v>
      </c>
      <c r="J29" s="179">
        <f>'[2]Distillers'' Corn Oil Complex'!L$131+'[2]Distillers'' Corn Oil Complex'!L$147</f>
        <v>0</v>
      </c>
      <c r="K29" s="179">
        <f>'[2]Distillers'' Corn Oil Complex'!M$131+'[2]Distillers'' Corn Oil Complex'!M$147</f>
        <v>0</v>
      </c>
      <c r="L29" s="179">
        <f>'[2]Distillers'' Corn Oil Complex'!N$131+'[2]Distillers'' Corn Oil Complex'!N$147</f>
        <v>0</v>
      </c>
      <c r="M29" s="179">
        <f>'[2]Distillers'' Corn Oil Complex'!O$131+'[2]Distillers'' Corn Oil Complex'!O$147</f>
        <v>0</v>
      </c>
      <c r="N29" s="179">
        <f>'[2]Distillers'' Corn Oil Complex'!P$131+'[2]Distillers'' Corn Oil Complex'!P$147</f>
        <v>0</v>
      </c>
      <c r="O29" s="179">
        <f>'[2]Distillers'' Corn Oil Complex'!Q$131+'[2]Distillers'' Corn Oil Complex'!Q$147</f>
        <v>0</v>
      </c>
      <c r="P29" s="179">
        <f>'[2]Distillers'' Corn Oil Complex'!R$131+'[2]Distillers'' Corn Oil Complex'!R$147</f>
        <v>0</v>
      </c>
      <c r="Q29" s="179">
        <f>'[2]Distillers'' Corn Oil Complex'!S$131+'[2]Distillers'' Corn Oil Complex'!S$147</f>
        <v>0</v>
      </c>
      <c r="R29" s="179">
        <f>'[2]Distillers'' Corn Oil Complex'!T$131+'[2]Distillers'' Corn Oil Complex'!T$147</f>
        <v>154.01470543680531</v>
      </c>
      <c r="S29" s="179">
        <f>'[2]Distillers'' Corn Oil Complex'!U$131+'[2]Distillers'' Corn Oil Complex'!U$147</f>
        <v>144.94089395966373</v>
      </c>
      <c r="T29" s="179">
        <f>'[2]Distillers'' Corn Oil Complex'!V$131+'[2]Distillers'' Corn Oil Complex'!V$147</f>
        <v>438.51038849918149</v>
      </c>
      <c r="U29" s="179">
        <f>'[2]Distillers'' Corn Oil Complex'!W$131+'[2]Distillers'' Corn Oil Complex'!W$147</f>
        <v>627.39227968903947</v>
      </c>
      <c r="V29" s="179">
        <f>'[2]Distillers'' Corn Oil Complex'!X$131+'[2]Distillers'' Corn Oil Complex'!X$147</f>
        <v>545.52706712806821</v>
      </c>
      <c r="W29" s="179">
        <f>'[2]Distillers'' Corn Oil Complex'!Y$131+'[2]Distillers'' Corn Oil Complex'!Y$147</f>
        <v>582.59163276663958</v>
      </c>
      <c r="X29" s="179">
        <f>'[2]Distillers'' Corn Oil Complex'!Z$131+'[2]Distillers'' Corn Oil Complex'!Z$147</f>
        <v>523.0715638561644</v>
      </c>
      <c r="Y29" s="179">
        <f>SUM('[2]Distillers'' Corn Oil Complex'!Z$122:Z$130,'[2]Distillers'' Corn Oil Complex'!AA$119:AA$121,'[2]Distillers'' Corn Oil Complex'!Z$138:Z$146,'[2]Distillers'' Corn Oil Complex'!AA$135:AA$137,'[2]Distillers'' Corn Oil Complex'!Z$154:Z$162,'[2]Distillers'' Corn Oil Complex'!AA$151:AA$153)</f>
        <v>600.22459860477966</v>
      </c>
      <c r="Z29" s="179">
        <f>SUM('[2]Distillers'' Corn Oil Complex'!AA$122:AA$130,'[2]Distillers'' Corn Oil Complex'!AB$119:AB$121,'[2]Distillers'' Corn Oil Complex'!AA$138:AA$146,'[2]Distillers'' Corn Oil Complex'!AB$135:AB$137,'[2]Distillers'' Corn Oil Complex'!AA$154:AA$162,'[2]Distillers'' Corn Oil Complex'!AB$151:AB$153)</f>
        <v>1155.9817894688056</v>
      </c>
      <c r="AA29" s="179">
        <f>SUM('[2]Distillers'' Corn Oil Complex'!AB$122:AB$130,'[2]Distillers'' Corn Oil Complex'!AC$119:AC$121,'[2]Distillers'' Corn Oil Complex'!AB$138:AB$146,'[2]Distillers'' Corn Oil Complex'!AC$135:AC$137,'[2]Distillers'' Corn Oil Complex'!AB$154:AB$162,'[2]Distillers'' Corn Oil Complex'!AC$151:AC$153)</f>
        <v>1211.171639154767</v>
      </c>
      <c r="AB29" s="179">
        <f>SUM('[2]Distillers'' Corn Oil Complex'!AC$122:AC$130,'[2]Distillers'' Corn Oil Complex'!AD$119:AD$121,'[2]Distillers'' Corn Oil Complex'!AC$138:AC$146,'[2]Distillers'' Corn Oil Complex'!AD$135:AD$137,'[2]Distillers'' Corn Oil Complex'!AC$154:AC$162,'[2]Distillers'' Corn Oil Complex'!AD$151:AD$153)</f>
        <v>1258.6786019439648</v>
      </c>
      <c r="AC29" s="179">
        <f>SUM('[2]Distillers'' Corn Oil Complex'!AD$122:AD$130,'[2]Distillers'' Corn Oil Complex'!AE$119:AE$121,'[2]Distillers'' Corn Oil Complex'!AD$138:AD$146,'[2]Distillers'' Corn Oil Complex'!AE$135:AE$137,'[2]Distillers'' Corn Oil Complex'!AD$154:AD$162,'[2]Distillers'' Corn Oil Complex'!AE$151:AE$153)</f>
        <v>1785.1303193624447</v>
      </c>
      <c r="AD29" s="179">
        <f>SUM('[2]Distillers'' Corn Oil Complex'!AE$122:AE$130,'[2]Distillers'' Corn Oil Complex'!AF$119:AF$121,'[2]Distillers'' Corn Oil Complex'!AE$138:AE$146,'[2]Distillers'' Corn Oil Complex'!AF$135:AF$137,'[2]Distillers'' Corn Oil Complex'!AE$154:AE$162,'[2]Distillers'' Corn Oil Complex'!AF$151:AF$153)</f>
        <v>3024.5503495172002</v>
      </c>
      <c r="AE29" s="179">
        <f>SUM('[2]Distillers'' Corn Oil Complex'!AF$122:AF$130,'[2]Distillers'' Corn Oil Complex'!AG$119:AG$121,'[2]Distillers'' Corn Oil Complex'!AF$138:AF$146,'[2]Distillers'' Corn Oil Complex'!AG$135:AG$137,'[2]Distillers'' Corn Oil Complex'!AF$154:AF$162,'[2]Distillers'' Corn Oil Complex'!AG$151:AG$153)</f>
        <v>3405.1124416355592</v>
      </c>
      <c r="AF29" s="175">
        <f>SUM('[2]Distillers'' Corn Oil Complex'!AG$122:AG$130,'[2]Distillers'' Corn Oil Complex'!AH$119:AH$121,'[2]Distillers'' Corn Oil Complex'!AG$138:AG$146,'[2]Distillers'' Corn Oil Complex'!AH$135:AH$137,'[2]Distillers'' Corn Oil Complex'!AG$154:AG$162,'[2]Distillers'' Corn Oil Complex'!AH$151:AH$153)</f>
        <v>3184.5331780436172</v>
      </c>
      <c r="AG29" s="175">
        <f>SUM('[2]Distillers'' Corn Oil Complex'!AH$122:AH$130,'[2]Distillers'' Corn Oil Complex'!AI$119:AI$121,'[2]Distillers'' Corn Oil Complex'!AH$138:AH$146,'[2]Distillers'' Corn Oil Complex'!AI$135:AI$137,'[2]Distillers'' Corn Oil Complex'!AH$154:AH$162,'[2]Distillers'' Corn Oil Complex'!AI$151:AI$153)</f>
        <v>3454.5173080580967</v>
      </c>
      <c r="AH29" s="175">
        <f>SUM('[2]Distillers'' Corn Oil Complex'!AI$122:AI$130,'[2]Distillers'' Corn Oil Complex'!AJ$119:AJ$121,'[2]Distillers'' Corn Oil Complex'!AI$138:AI$146,'[2]Distillers'' Corn Oil Complex'!AJ$135:AJ$137,'[2]Distillers'' Corn Oil Complex'!AI$154:AI$162,'[2]Distillers'' Corn Oil Complex'!AJ$151:AJ$153)</f>
        <v>3411.0657248670295</v>
      </c>
      <c r="AI29" s="175">
        <f>SUM('[2]Distillers'' Corn Oil Complex'!AJ$122:AJ$130,'[2]Distillers'' Corn Oil Complex'!AK$119:AK$121,'[2]Distillers'' Corn Oil Complex'!AJ$138:AJ$146,'[2]Distillers'' Corn Oil Complex'!AK$135:AK$137,'[2]Distillers'' Corn Oil Complex'!AJ$154:AJ$162,'[2]Distillers'' Corn Oil Complex'!AK$151:AK$153)</f>
        <v>3726.3798467673801</v>
      </c>
      <c r="AJ29" s="175">
        <f>SUM('[2]Distillers'' Corn Oil Complex'!AK$122:AK$130,'[2]Distillers'' Corn Oil Complex'!AL$119:AL$121,'[2]Distillers'' Corn Oil Complex'!AK$138:AK$146,'[2]Distillers'' Corn Oil Complex'!AL$135:AL$137,'[2]Distillers'' Corn Oil Complex'!AK$154:AK$162,'[2]Distillers'' Corn Oil Complex'!AL$151:AL$153)</f>
        <v>3912.9402507271047</v>
      </c>
      <c r="AK29" s="175">
        <f>SUM('[2]Distillers'' Corn Oil Complex'!AL$122:AL$130,'[2]Distillers'' Corn Oil Complex'!AM$119:AM$121,'[2]Distillers'' Corn Oil Complex'!AL$138:AL$146,'[2]Distillers'' Corn Oil Complex'!AM$135:AM$137,'[2]Distillers'' Corn Oil Complex'!AL$154:AL$162,'[2]Distillers'' Corn Oil Complex'!AM$151:AM$153)</f>
        <v>4106.422416122331</v>
      </c>
      <c r="AL29" s="175">
        <f>SUM('[2]Distillers'' Corn Oil Complex'!AM$122:AM$130,'[2]Distillers'' Corn Oil Complex'!AN$119:AN$121,'[2]Distillers'' Corn Oil Complex'!AM$138:AM$146,'[2]Distillers'' Corn Oil Complex'!AN$135:AN$137,'[2]Distillers'' Corn Oil Complex'!AM$154:AM$162,'[2]Distillers'' Corn Oil Complex'!AN$151:AN$153)</f>
        <v>4236.3688517602841</v>
      </c>
      <c r="AM29" s="175">
        <f>SUM('[2]Distillers'' Corn Oil Complex'!AN$122:AN$130,'[2]Distillers'' Corn Oil Complex'!AO$119:AO$121,'[2]Distillers'' Corn Oil Complex'!AN$138:AN$146,'[2]Distillers'' Corn Oil Complex'!AO$135:AO$137,'[2]Distillers'' Corn Oil Complex'!AN$154:AN$162,'[2]Distillers'' Corn Oil Complex'!AO$151:AO$153)</f>
        <v>4612.6899691348017</v>
      </c>
      <c r="AN29" s="175">
        <f>SUM('[2]Distillers'' Corn Oil Complex'!AO$122:AO$130,'[2]Distillers'' Corn Oil Complex'!AP$119:AP$121,'[2]Distillers'' Corn Oil Complex'!AO$138:AO$146,'[2]Distillers'' Corn Oil Complex'!AP$135:AP$137,'[2]Distillers'' Corn Oil Complex'!AO$154:AO$162,'[2]Distillers'' Corn Oil Complex'!AP$151:AP$153)</f>
        <v>4630.6313289688242</v>
      </c>
      <c r="AO29" s="175">
        <f>SUM('[2]Distillers'' Corn Oil Complex'!AP$122:AP$130,'[2]Distillers'' Corn Oil Complex'!AQ$119:AQ$121,'[2]Distillers'' Corn Oil Complex'!AP$138:AP$146,'[2]Distillers'' Corn Oil Complex'!AQ$135:AQ$137,'[2]Distillers'' Corn Oil Complex'!AP$154:AP$162,'[2]Distillers'' Corn Oil Complex'!AQ$151:AQ$153)</f>
        <v>4697.8167945739733</v>
      </c>
      <c r="AP29" s="175">
        <f>SUM('[2]Distillers'' Corn Oil Complex'!AQ$122:AQ$130,'[2]Distillers'' Corn Oil Complex'!AR$119:AR$121,'[2]Distillers'' Corn Oil Complex'!AQ$138:AQ$146,'[2]Distillers'' Corn Oil Complex'!AR$135:AR$137,'[2]Distillers'' Corn Oil Complex'!AQ$154:AQ$162,'[2]Distillers'' Corn Oil Complex'!AR$151:AR$153)</f>
        <v>4968.7682324372472</v>
      </c>
      <c r="AQ29" s="175">
        <f>SUM('[2]Distillers'' Corn Oil Complex'!AR$122:AR$130,'[2]Distillers'' Corn Oil Complex'!AS$119:AS$121,'[2]Distillers'' Corn Oil Complex'!AR$138:AR$146,'[2]Distillers'' Corn Oil Complex'!AS$135:AS$137,'[2]Distillers'' Corn Oil Complex'!AR$154:AR$162,'[2]Distillers'' Corn Oil Complex'!AS$151:AS$153)</f>
        <v>5023.1899697846002</v>
      </c>
      <c r="AR29" s="175">
        <f>SUM('[2]Distillers'' Corn Oil Complex'!AS$122:AS$130,'[2]Distillers'' Corn Oil Complex'!AT$119:AT$121,'[2]Distillers'' Corn Oil Complex'!AS$138:AS$146,'[2]Distillers'' Corn Oil Complex'!AT$135:AT$137,'[2]Distillers'' Corn Oil Complex'!AS$154:AS$162,'[2]Distillers'' Corn Oil Complex'!AT$151:AT$153)</f>
        <v>5395.386731757606</v>
      </c>
      <c r="AS29" s="175">
        <f>SUM('[2]Distillers'' Corn Oil Complex'!AT$122:AT$130,'[2]Distillers'' Corn Oil Complex'!AU$119:AU$121,'[2]Distillers'' Corn Oil Complex'!AT$138:AT$146,'[2]Distillers'' Corn Oil Complex'!AU$135:AU$137,'[2]Distillers'' Corn Oil Complex'!AT$154:AT$162,'[2]Distillers'' Corn Oil Complex'!AU$151:AU$153)</f>
        <v>5640.985039328626</v>
      </c>
      <c r="AT29" s="175">
        <f>SUM('[2]Distillers'' Corn Oil Complex'!AU$122:AU$130,'[2]Distillers'' Corn Oil Complex'!AV$119:AV$121,'[2]Distillers'' Corn Oil Complex'!AU$138:AU$146,'[2]Distillers'' Corn Oil Complex'!AV$135:AV$137,'[2]Distillers'' Corn Oil Complex'!AU$154:AU$162,'[2]Distillers'' Corn Oil Complex'!AV$151:AV$153)</f>
        <v>5835.5156008784852</v>
      </c>
      <c r="AU29" s="175">
        <f>SUM('[2]Distillers'' Corn Oil Complex'!AV$122:AV$130,'[2]Distillers'' Corn Oil Complex'!AW$119:AW$121,'[2]Distillers'' Corn Oil Complex'!AV$138:AV$146,'[2]Distillers'' Corn Oil Complex'!AW$135:AW$137,'[2]Distillers'' Corn Oil Complex'!AV$154:AV$162,'[2]Distillers'' Corn Oil Complex'!AW$151:AW$153)</f>
        <v>5536.6694983857305</v>
      </c>
      <c r="AV29" s="175">
        <f>SUM('[2]Distillers'' Corn Oil Complex'!AW$122:AW$130,'[2]Distillers'' Corn Oil Complex'!AX$119:AX$121,'[2]Distillers'' Corn Oil Complex'!AW$138:AW$146,'[2]Distillers'' Corn Oil Complex'!AX$135:AX$137,'[2]Distillers'' Corn Oil Complex'!AW$154:AW$162,'[2]Distillers'' Corn Oil Complex'!AX$151:AX$153)</f>
        <v>6091.468088232391</v>
      </c>
      <c r="AW29" s="175">
        <f>SUM('[2]Distillers'' Corn Oil Complex'!AX$122:AX$130,'[2]Distillers'' Corn Oil Complex'!AY$119:AY$121,'[2]Distillers'' Corn Oil Complex'!AX$138:AX$146,'[2]Distillers'' Corn Oil Complex'!AY$135:AY$137,'[2]Distillers'' Corn Oil Complex'!AX$154:AX$162,'[2]Distillers'' Corn Oil Complex'!AY$151:AY$153)</f>
        <v>6379.5060245352288</v>
      </c>
      <c r="AX29" s="175">
        <f>SUM('[2]Distillers'' Corn Oil Complex'!AY$122:AY$130,'[2]Distillers'' Corn Oil Complex'!AZ$119:AZ$121,'[2]Distillers'' Corn Oil Complex'!AY$138:AY$146,'[2]Distillers'' Corn Oil Complex'!AZ$135:AZ$137,'[2]Distillers'' Corn Oil Complex'!AY$154:AY$162,'[2]Distillers'' Corn Oil Complex'!AZ$151:AZ$153)</f>
        <v>6712.6816464061358</v>
      </c>
      <c r="AY29" s="175">
        <f>SUM('[2]Distillers'' Corn Oil Complex'!AZ$122:AZ$130,'[2]Distillers'' Corn Oil Complex'!BA$119:BA$121,'[2]Distillers'' Corn Oil Complex'!AZ$138:AZ$146,'[2]Distillers'' Corn Oil Complex'!BA$135:BA$137,'[2]Distillers'' Corn Oil Complex'!AZ$154:AZ$162,'[2]Distillers'' Corn Oil Complex'!BA$151:BA$153)</f>
        <v>6968.1203149349931</v>
      </c>
      <c r="AZ29" s="175">
        <f>SUM('[2]Distillers'' Corn Oil Complex'!BA$122:BA$130,'[2]Distillers'' Corn Oil Complex'!BB$119:BB$121,'[2]Distillers'' Corn Oil Complex'!BA$138:BA$146,'[2]Distillers'' Corn Oil Complex'!BB$135:BB$137,'[2]Distillers'' Corn Oil Complex'!BA$154:BA$162,'[2]Distillers'' Corn Oil Complex'!BB$151:BB$153)</f>
        <v>7200.6872969741926</v>
      </c>
      <c r="BA29" s="175">
        <f>SUM('[2]Distillers'' Corn Oil Complex'!BB$122:BB$130,'[2]Distillers'' Corn Oil Complex'!BC$119:BC$121,'[2]Distillers'' Corn Oil Complex'!BB$138:BB$146,'[2]Distillers'' Corn Oil Complex'!BC$135:BC$137,'[2]Distillers'' Corn Oil Complex'!BB$154:BB$162,'[2]Distillers'' Corn Oil Complex'!BC$151:BC$153)</f>
        <v>7320.3078808587452</v>
      </c>
      <c r="BB29" s="175">
        <f>SUM('[2]Distillers'' Corn Oil Complex'!BC$122:BC$130,'[2]Distillers'' Corn Oil Complex'!BD$119:BD$121,'[2]Distillers'' Corn Oil Complex'!BC$138:BC$146,'[2]Distillers'' Corn Oil Complex'!BD$135:BD$137,'[2]Distillers'' Corn Oil Complex'!BC$154:BC$162,'[2]Distillers'' Corn Oil Complex'!BD$151:BD$153)</f>
        <v>7794.5754112130599</v>
      </c>
      <c r="BC29" s="175">
        <f>SUM('[2]Distillers'' Corn Oil Complex'!BD$122:BD$130,'[2]Distillers'' Corn Oil Complex'!BE$119:BE$121,'[2]Distillers'' Corn Oil Complex'!BD$138:BD$146,'[2]Distillers'' Corn Oil Complex'!BE$135:BE$137,'[2]Distillers'' Corn Oil Complex'!BD$154:BD$162,'[2]Distillers'' Corn Oil Complex'!BE$151:BE$153)</f>
        <v>8112.9653436085882</v>
      </c>
      <c r="BD29" s="175">
        <f>SUM('[2]Distillers'' Corn Oil Complex'!BE$122:BE$130,'[2]Distillers'' Corn Oil Complex'!BF$119:BF$121,'[2]Distillers'' Corn Oil Complex'!BE$138:BE$146,'[2]Distillers'' Corn Oil Complex'!BF$135:BF$137,'[2]Distillers'' Corn Oil Complex'!BE$154:BE$162,'[2]Distillers'' Corn Oil Complex'!BF$151:BF$153)</f>
        <v>8277.431174449639</v>
      </c>
      <c r="BE29" s="175">
        <f>SUM('[2]Distillers'' Corn Oil Complex'!BF$122:BF$130,'[2]Distillers'' Corn Oil Complex'!BG$119:BG$121,'[2]Distillers'' Corn Oil Complex'!BF$138:BF$146,'[2]Distillers'' Corn Oil Complex'!BG$135:BG$137,'[2]Distillers'' Corn Oil Complex'!BF$154:BF$162,'[2]Distillers'' Corn Oil Complex'!BG$151:BG$153)</f>
        <v>8520.0692292613749</v>
      </c>
    </row>
    <row r="30" spans="1:1023 1037:2045 2059:3067 3081:4089 4103:5111 5125:6133 6147:7155 7169:8191 8205:9213 9227:10235 10249:11257 11271:12279 12293:13301 13315:14323 14337:15359 15373:16381" x14ac:dyDescent="0.2">
      <c r="A30" s="49" t="s">
        <v>57</v>
      </c>
      <c r="B30" s="179" t="e">
        <f>B26-B27</f>
        <v>#REF!</v>
      </c>
      <c r="C30" s="179">
        <f t="shared" ref="C30:X30" si="19">C26-C27</f>
        <v>0</v>
      </c>
      <c r="D30" s="179" t="e">
        <f t="shared" si="19"/>
        <v>#REF!</v>
      </c>
      <c r="E30" s="179">
        <f t="shared" si="19"/>
        <v>0</v>
      </c>
      <c r="F30" s="179">
        <f t="shared" si="19"/>
        <v>0</v>
      </c>
      <c r="G30" s="179">
        <f t="shared" si="19"/>
        <v>0</v>
      </c>
      <c r="H30" s="179">
        <f t="shared" si="19"/>
        <v>0</v>
      </c>
      <c r="I30" s="179">
        <f t="shared" si="19"/>
        <v>0</v>
      </c>
      <c r="J30" s="179">
        <f t="shared" si="19"/>
        <v>0</v>
      </c>
      <c r="K30" s="179">
        <f t="shared" si="19"/>
        <v>-0.49540000000000006</v>
      </c>
      <c r="L30" s="179">
        <f t="shared" si="19"/>
        <v>-1.3219999999999998</v>
      </c>
      <c r="M30" s="179">
        <f t="shared" si="19"/>
        <v>-2.4</v>
      </c>
      <c r="N30" s="179">
        <f t="shared" si="19"/>
        <v>-17.846999999999998</v>
      </c>
      <c r="O30" s="179">
        <f t="shared" si="19"/>
        <v>-56.75</v>
      </c>
      <c r="P30" s="179">
        <f t="shared" si="19"/>
        <v>599.00345374581968</v>
      </c>
      <c r="Q30" s="179">
        <f t="shared" si="19"/>
        <v>771.59591963146363</v>
      </c>
      <c r="R30" s="179">
        <f t="shared" si="19"/>
        <v>472.57803193095674</v>
      </c>
      <c r="S30" s="179">
        <f t="shared" si="19"/>
        <v>277.84371985173902</v>
      </c>
      <c r="T30" s="179">
        <f t="shared" si="19"/>
        <v>568.82428036398846</v>
      </c>
      <c r="U30" s="179">
        <f t="shared" si="19"/>
        <v>863.97437657458067</v>
      </c>
      <c r="V30" s="179">
        <f t="shared" si="19"/>
        <v>1077.4081571156848</v>
      </c>
      <c r="W30" s="179">
        <f t="shared" si="19"/>
        <v>1076.0823917059338</v>
      </c>
      <c r="X30" s="179">
        <f t="shared" si="19"/>
        <v>1393.9787102131259</v>
      </c>
      <c r="Y30" s="179">
        <f>Y26-Y27</f>
        <v>1245.8830801844533</v>
      </c>
      <c r="Z30" s="179">
        <f t="shared" ref="Z30:BE30" si="20">Z26-Z27</f>
        <v>968.97842920086123</v>
      </c>
      <c r="AA30" s="179">
        <f t="shared" si="20"/>
        <v>900.79557918135288</v>
      </c>
      <c r="AB30" s="179">
        <f t="shared" si="20"/>
        <v>1259.6318905654375</v>
      </c>
      <c r="AC30" s="179">
        <f t="shared" si="20"/>
        <v>468.84100269295823</v>
      </c>
      <c r="AD30" s="179">
        <f t="shared" si="20"/>
        <v>133.50677793455816</v>
      </c>
      <c r="AE30" s="179">
        <f t="shared" si="20"/>
        <v>97.72013616804179</v>
      </c>
      <c r="AF30" s="175">
        <f t="shared" si="20"/>
        <v>236.41451680349564</v>
      </c>
      <c r="AG30" s="175">
        <f t="shared" si="20"/>
        <v>165.12235310825417</v>
      </c>
      <c r="AH30" s="175">
        <f t="shared" si="20"/>
        <v>235.41488848694917</v>
      </c>
      <c r="AI30" s="175">
        <f t="shared" si="20"/>
        <v>313.5016338336327</v>
      </c>
      <c r="AJ30" s="175">
        <f t="shared" si="20"/>
        <v>141.78050144652934</v>
      </c>
      <c r="AK30" s="175">
        <f t="shared" si="20"/>
        <v>289.90049265620655</v>
      </c>
      <c r="AL30" s="175">
        <f t="shared" si="20"/>
        <v>313.79923655608673</v>
      </c>
      <c r="AM30" s="175">
        <f t="shared" si="20"/>
        <v>-67.296052318624788</v>
      </c>
      <c r="AN30" s="175">
        <f t="shared" si="20"/>
        <v>110.15712594777779</v>
      </c>
      <c r="AO30" s="175">
        <f t="shared" si="20"/>
        <v>202.81982864206202</v>
      </c>
      <c r="AP30" s="175">
        <f t="shared" si="20"/>
        <v>83.30021491478783</v>
      </c>
      <c r="AQ30" s="175">
        <f t="shared" si="20"/>
        <v>273.36469115288673</v>
      </c>
      <c r="AR30" s="175">
        <f t="shared" si="20"/>
        <v>123.16876148243682</v>
      </c>
      <c r="AS30" s="175">
        <f t="shared" si="20"/>
        <v>13.562124427992785</v>
      </c>
      <c r="AT30" s="175">
        <f t="shared" si="20"/>
        <v>-10.756875875967125</v>
      </c>
      <c r="AU30" s="175">
        <f t="shared" si="20"/>
        <v>376.5277832204265</v>
      </c>
      <c r="AV30" s="175">
        <f t="shared" si="20"/>
        <v>20.173296881555871</v>
      </c>
      <c r="AW30" s="175">
        <f t="shared" si="20"/>
        <v>209.53501802728715</v>
      </c>
      <c r="AX30" s="175">
        <f t="shared" si="20"/>
        <v>46.80826933626031</v>
      </c>
      <c r="AY30" s="175">
        <f t="shared" si="20"/>
        <v>113.45749831791363</v>
      </c>
      <c r="AZ30" s="175">
        <f t="shared" si="20"/>
        <v>123.30037315668869</v>
      </c>
      <c r="BA30" s="175">
        <f t="shared" si="20"/>
        <v>247.65489114393949</v>
      </c>
      <c r="BB30" s="175">
        <f t="shared" si="20"/>
        <v>108.1512099964184</v>
      </c>
      <c r="BC30" s="175">
        <f t="shared" si="20"/>
        <v>127.87444839024647</v>
      </c>
      <c r="BD30" s="175">
        <f t="shared" si="20"/>
        <v>180.59850991639541</v>
      </c>
      <c r="BE30" s="175">
        <f t="shared" si="20"/>
        <v>157.15726536795592</v>
      </c>
    </row>
    <row r="31" spans="1:1023 1037:2045 2059:3067 3081:4089 4103:5111 5125:6133 6147:7155 7169:8191 8205:9213 9227:10235 10249:11257 11271:12279 12293:13301 13315:14323 14337:15359 15373:16381" hidden="1" x14ac:dyDescent="0.2">
      <c r="A31" s="49" t="s">
        <v>101</v>
      </c>
      <c r="B31" s="179">
        <f>'[2]Distillers'' Corn Oil Complex'!D11</f>
        <v>0</v>
      </c>
      <c r="C31" s="179">
        <f>'[2]Distillers'' Corn Oil Complex'!E11</f>
        <v>0</v>
      </c>
      <c r="D31" s="179">
        <f>'[2]Distillers'' Corn Oil Complex'!F11</f>
        <v>0</v>
      </c>
      <c r="E31" s="179">
        <f>'[2]Distillers'' Corn Oil Complex'!G11</f>
        <v>0</v>
      </c>
      <c r="F31" s="179">
        <f>'[2]Distillers'' Corn Oil Complex'!H11</f>
        <v>0</v>
      </c>
      <c r="G31" s="179">
        <f>'[2]Distillers'' Corn Oil Complex'!I11</f>
        <v>0</v>
      </c>
      <c r="H31" s="179">
        <f>'[2]Distillers'' Corn Oil Complex'!J11</f>
        <v>0</v>
      </c>
      <c r="I31" s="179">
        <f>'[2]Distillers'' Corn Oil Complex'!K11</f>
        <v>0</v>
      </c>
      <c r="J31" s="179">
        <f>'[2]Distillers'' Corn Oil Complex'!L11</f>
        <v>0</v>
      </c>
      <c r="K31" s="179">
        <f>'[2]Distillers'' Corn Oil Complex'!M11</f>
        <v>0</v>
      </c>
      <c r="L31" s="179">
        <f>'[2]Distillers'' Corn Oil Complex'!N11</f>
        <v>0</v>
      </c>
      <c r="M31" s="179">
        <f>'[2]Distillers'' Corn Oil Complex'!O11</f>
        <v>0</v>
      </c>
      <c r="N31" s="179">
        <f>'[2]Distillers'' Corn Oil Complex'!P11</f>
        <v>0</v>
      </c>
      <c r="O31" s="179">
        <f>'[2]Distillers'' Corn Oil Complex'!Q11</f>
        <v>0</v>
      </c>
      <c r="P31" s="179">
        <f>'[2]Distillers'' Corn Oil Complex'!R11</f>
        <v>0</v>
      </c>
      <c r="Q31" s="179">
        <f>'[2]Distillers'' Corn Oil Complex'!S11</f>
        <v>0</v>
      </c>
      <c r="R31" s="179">
        <f>'[2]Distillers'' Corn Oil Complex'!T11</f>
        <v>154.01470543680531</v>
      </c>
      <c r="S31" s="179">
        <f>'[2]Distillers'' Corn Oil Complex'!U11</f>
        <v>144.94089395966373</v>
      </c>
      <c r="T31" s="179">
        <f>'[2]Distillers'' Corn Oil Complex'!V11</f>
        <v>438.51038849918149</v>
      </c>
      <c r="U31" s="179">
        <f>'[2]Distillers'' Corn Oil Complex'!W11</f>
        <v>627.39227968903947</v>
      </c>
      <c r="V31" s="179">
        <f>'[2]Distillers'' Corn Oil Complex'!X11</f>
        <v>545.52706712806821</v>
      </c>
      <c r="W31" s="179">
        <f>'[2]Distillers'' Corn Oil Complex'!Y11</f>
        <v>582.59163276663958</v>
      </c>
      <c r="X31" s="179">
        <f>'[2]Distillers'' Corn Oil Complex'!Z11</f>
        <v>526.6631150598048</v>
      </c>
      <c r="Y31" s="179">
        <f>'[2]Distillers'' Corn Oil Complex'!AA11</f>
        <v>1056.4809387458031</v>
      </c>
      <c r="Z31" s="179">
        <f>'[2]Distillers'' Corn Oil Complex'!AB11</f>
        <v>1235.8129562828553</v>
      </c>
      <c r="AA31" s="179">
        <f>'[2]Distillers'' Corn Oil Complex'!AC11</f>
        <v>1208.401213723836</v>
      </c>
      <c r="AB31" s="179">
        <f>'[2]Distillers'' Corn Oil Complex'!AD11</f>
        <v>1608.9032803751429</v>
      </c>
      <c r="AC31" s="179">
        <f>'[2]Distillers'' Corn Oil Complex'!AE11</f>
        <v>2767.8418142666828</v>
      </c>
      <c r="AD31" s="179">
        <f>'[2]Distillers'' Corn Oil Complex'!AF11</f>
        <v>3258.4615487681199</v>
      </c>
      <c r="AE31" s="179">
        <f>'[2]Distillers'' Corn Oil Complex'!AG11</f>
        <v>3220.6596541675699</v>
      </c>
      <c r="AF31" s="175">
        <f>'[2]Distillers'' Corn Oil Complex'!AH11</f>
        <v>3319.3942849281775</v>
      </c>
      <c r="AG31" s="175">
        <f>'[2]Distillers'' Corn Oil Complex'!AI11</f>
        <v>3358.9178777216016</v>
      </c>
      <c r="AH31" s="175">
        <f>'[2]Distillers'' Corn Oil Complex'!AJ11</f>
        <v>3705.5856841384016</v>
      </c>
      <c r="AI31" s="175">
        <f>'[2]Distillers'' Corn Oil Complex'!AK11</f>
        <v>3846.5687420351446</v>
      </c>
      <c r="AJ31" s="175">
        <f>'[2]Distillers'' Corn Oil Complex'!AL11</f>
        <v>3962.6407370683673</v>
      </c>
      <c r="AK31" s="175">
        <f>'[2]Distillers'' Corn Oil Complex'!AM11</f>
        <v>4362.3916712294867</v>
      </c>
      <c r="AL31" s="175">
        <f>'[2]Distillers'' Corn Oil Complex'!AN11</f>
        <v>4426.2028336992335</v>
      </c>
      <c r="AM31" s="175">
        <f>'[2]Distillers'' Corn Oil Complex'!AO11</f>
        <v>4512.386723786929</v>
      </c>
      <c r="AN31" s="175">
        <f>'[2]Distillers'' Corn Oil Complex'!AP11</f>
        <v>4723.0431807655614</v>
      </c>
      <c r="AO31" s="175">
        <f>'[2]Distillers'' Corn Oil Complex'!AQ11</f>
        <v>4875.6616717910156</v>
      </c>
      <c r="AP31" s="175">
        <f>'[2]Distillers'' Corn Oil Complex'!AR11</f>
        <v>5067.1658774716334</v>
      </c>
      <c r="AQ31" s="175">
        <f>'[2]Distillers'' Corn Oil Complex'!AS11</f>
        <v>5319.825750224767</v>
      </c>
      <c r="AR31" s="175">
        <f>'[2]Distillers'' Corn Oil Complex'!AT11</f>
        <v>5480.1739645492617</v>
      </c>
      <c r="AS31" s="175">
        <f>'[2]Distillers'' Corn Oil Complex'!AU11</f>
        <v>5650.0037228694837</v>
      </c>
      <c r="AT31" s="175">
        <f>'[2]Distillers'' Corn Oil Complex'!AV11</f>
        <v>5709.8355935055215</v>
      </c>
      <c r="AU31" s="175">
        <f>'[2]Distillers'' Corn Oil Complex'!AW11</f>
        <v>5909.3449178584287</v>
      </c>
      <c r="AV31" s="175">
        <f>'[2]Distillers'' Corn Oil Complex'!AX11</f>
        <v>6344.5511310907696</v>
      </c>
      <c r="AW31" s="175">
        <f>'[2]Distillers'' Corn Oil Complex'!AY11</f>
        <v>6524.2321962934711</v>
      </c>
      <c r="AX31" s="175">
        <f>'[2]Distillers'' Corn Oil Complex'!AZ11</f>
        <v>6877.1502338640294</v>
      </c>
      <c r="AY31" s="175">
        <f>'[2]Distillers'' Corn Oil Complex'!BA11</f>
        <v>7108.166515577308</v>
      </c>
      <c r="AZ31" s="175">
        <f>'[2]Distillers'' Corn Oil Complex'!BB11</f>
        <v>7339.5415857142661</v>
      </c>
      <c r="BA31" s="175">
        <f>'[2]Distillers'' Corn Oil Complex'!BC11</f>
        <v>7637.0799878913704</v>
      </c>
      <c r="BB31" s="175">
        <f>'[2]Distillers'' Corn Oil Complex'!BD11</f>
        <v>8025.7754722954251</v>
      </c>
      <c r="BC31" s="175">
        <f>'[2]Distillers'' Corn Oil Complex'!BE11</f>
        <v>8235.8039337842401</v>
      </c>
      <c r="BD31" s="175">
        <f>'[2]Distillers'' Corn Oil Complex'!BF11</f>
        <v>8448.6531678477768</v>
      </c>
      <c r="BE31" s="175">
        <f>'[2]Distillers'' Corn Oil Complex'!BG11</f>
        <v>8520.0692292613749</v>
      </c>
    </row>
    <row r="32" spans="1:1023 1037:2045 2059:3067 3081:4089 4103:5111 5125:6133 6147:7155 7169:8191 8205:9213 9227:10235 10249:11257 11271:12279 12293:13301 13315:14323 14337:15359 15373:16381" hidden="1" x14ac:dyDescent="0.2">
      <c r="A32" s="49" t="s">
        <v>102</v>
      </c>
      <c r="B32" s="179">
        <f>'[2]Distillers'' Corn Oil Complex'!D12</f>
        <v>0</v>
      </c>
      <c r="C32" s="179">
        <f>'[2]Distillers'' Corn Oil Complex'!E12</f>
        <v>0</v>
      </c>
      <c r="D32" s="179">
        <f>'[2]Distillers'' Corn Oil Complex'!F12</f>
        <v>0</v>
      </c>
      <c r="E32" s="179">
        <f>'[2]Distillers'' Corn Oil Complex'!G12</f>
        <v>0</v>
      </c>
      <c r="F32" s="179">
        <f>'[2]Distillers'' Corn Oil Complex'!H12</f>
        <v>0</v>
      </c>
      <c r="G32" s="179">
        <f>'[2]Distillers'' Corn Oil Complex'!I12</f>
        <v>0</v>
      </c>
      <c r="H32" s="179">
        <f>'[2]Distillers'' Corn Oil Complex'!J12</f>
        <v>0</v>
      </c>
      <c r="I32" s="179">
        <f>'[2]Distillers'' Corn Oil Complex'!K12</f>
        <v>0</v>
      </c>
      <c r="J32" s="179">
        <f>'[2]Distillers'' Corn Oil Complex'!L12</f>
        <v>0</v>
      </c>
      <c r="K32" s="179">
        <f>'[2]Distillers'' Corn Oil Complex'!M12</f>
        <v>0</v>
      </c>
      <c r="L32" s="179">
        <f>'[2]Distillers'' Corn Oil Complex'!N12</f>
        <v>0</v>
      </c>
      <c r="M32" s="179">
        <f>'[2]Distillers'' Corn Oil Complex'!O12</f>
        <v>0</v>
      </c>
      <c r="N32" s="179">
        <f>'[2]Distillers'' Corn Oil Complex'!P12</f>
        <v>0</v>
      </c>
      <c r="O32" s="179">
        <f>'[2]Distillers'' Corn Oil Complex'!Q12</f>
        <v>0</v>
      </c>
      <c r="P32" s="179">
        <f>'[2]Distillers'' Corn Oil Complex'!R12</f>
        <v>0</v>
      </c>
      <c r="Q32" s="179">
        <f>'[2]Distillers'' Corn Oil Complex'!S12</f>
        <v>0</v>
      </c>
      <c r="R32" s="179">
        <f>'[2]Distillers'' Corn Oil Complex'!T12</f>
        <v>0</v>
      </c>
      <c r="S32" s="179">
        <f>'[2]Distillers'' Corn Oil Complex'!U12</f>
        <v>0</v>
      </c>
      <c r="T32" s="179">
        <f>'[2]Distillers'' Corn Oil Complex'!V12</f>
        <v>0</v>
      </c>
      <c r="U32" s="179">
        <f>'[2]Distillers'' Corn Oil Complex'!W12</f>
        <v>0</v>
      </c>
      <c r="V32" s="179">
        <f>'[2]Distillers'' Corn Oil Complex'!X12</f>
        <v>0</v>
      </c>
      <c r="W32" s="179">
        <f>'[2]Distillers'' Corn Oil Complex'!Y12</f>
        <v>0</v>
      </c>
      <c r="X32" s="179">
        <f>'[2]Distillers'' Corn Oil Complex'!Z12</f>
        <v>0</v>
      </c>
      <c r="Y32" s="179">
        <f>'[2]Distillers'' Corn Oil Complex'!AA12</f>
        <v>0</v>
      </c>
      <c r="Z32" s="179">
        <f>'[2]Distillers'' Corn Oil Complex'!AB12</f>
        <v>0</v>
      </c>
      <c r="AA32" s="179">
        <f>'[2]Distillers'' Corn Oil Complex'!AC12</f>
        <v>0</v>
      </c>
      <c r="AB32" s="179">
        <f>'[2]Distillers'' Corn Oil Complex'!AD12</f>
        <v>0</v>
      </c>
      <c r="AC32" s="179">
        <f>'[2]Distillers'' Corn Oil Complex'!AE12</f>
        <v>-16.811162097850026</v>
      </c>
      <c r="AD32" s="179">
        <f>'[2]Distillers'' Corn Oil Complex'!AF12</f>
        <v>-2.0140817166603124</v>
      </c>
      <c r="AE32" s="179">
        <f>'[2]Distillers'' Corn Oil Complex'!AG12</f>
        <v>-10.467141525283358</v>
      </c>
      <c r="AF32" s="175">
        <f>'[2]Distillers'' Corn Oil Complex'!AH12</f>
        <v>0</v>
      </c>
      <c r="AG32" s="175">
        <f>'[2]Distillers'' Corn Oil Complex'!AI12</f>
        <v>0</v>
      </c>
      <c r="AH32" s="175">
        <f>'[2]Distillers'' Corn Oil Complex'!AJ12</f>
        <v>0</v>
      </c>
      <c r="AI32" s="175">
        <f>'[2]Distillers'' Corn Oil Complex'!AK12</f>
        <v>0</v>
      </c>
      <c r="AJ32" s="175">
        <f>'[2]Distillers'' Corn Oil Complex'!AL12</f>
        <v>0</v>
      </c>
      <c r="AK32" s="175">
        <f>'[2]Distillers'' Corn Oil Complex'!AM12</f>
        <v>0</v>
      </c>
      <c r="AL32" s="175">
        <f>'[2]Distillers'' Corn Oil Complex'!AN12</f>
        <v>0</v>
      </c>
      <c r="AM32" s="175">
        <f>'[2]Distillers'' Corn Oil Complex'!AO12</f>
        <v>0</v>
      </c>
      <c r="AN32" s="175">
        <f>'[2]Distillers'' Corn Oil Complex'!AP12</f>
        <v>0</v>
      </c>
      <c r="AO32" s="175">
        <f>'[2]Distillers'' Corn Oil Complex'!AQ12</f>
        <v>0</v>
      </c>
      <c r="AP32" s="175">
        <f>'[2]Distillers'' Corn Oil Complex'!AR12</f>
        <v>0</v>
      </c>
      <c r="AQ32" s="175">
        <f>'[2]Distillers'' Corn Oil Complex'!AS12</f>
        <v>0</v>
      </c>
      <c r="AR32" s="175">
        <f>'[2]Distillers'' Corn Oil Complex'!AT12</f>
        <v>0</v>
      </c>
      <c r="AS32" s="175">
        <f>'[2]Distillers'' Corn Oil Complex'!AU12</f>
        <v>0</v>
      </c>
      <c r="AT32" s="175">
        <f>'[2]Distillers'' Corn Oil Complex'!AV12</f>
        <v>0</v>
      </c>
      <c r="AU32" s="175">
        <f>'[2]Distillers'' Corn Oil Complex'!AW12</f>
        <v>0</v>
      </c>
      <c r="AV32" s="175">
        <f>'[2]Distillers'' Corn Oil Complex'!AX12</f>
        <v>0</v>
      </c>
      <c r="AW32" s="175">
        <f>'[2]Distillers'' Corn Oil Complex'!AY12</f>
        <v>0</v>
      </c>
      <c r="AX32" s="175">
        <f>'[2]Distillers'' Corn Oil Complex'!AZ12</f>
        <v>0</v>
      </c>
      <c r="AY32" s="175">
        <f>'[2]Distillers'' Corn Oil Complex'!BA12</f>
        <v>0</v>
      </c>
      <c r="AZ32" s="175">
        <f>'[2]Distillers'' Corn Oil Complex'!BB12</f>
        <v>0</v>
      </c>
      <c r="BA32" s="175">
        <f>'[2]Distillers'' Corn Oil Complex'!BC12</f>
        <v>0</v>
      </c>
      <c r="BB32" s="175">
        <f>'[2]Distillers'' Corn Oil Complex'!BD12</f>
        <v>0</v>
      </c>
      <c r="BC32" s="175">
        <f>'[2]Distillers'' Corn Oil Complex'!BE12</f>
        <v>0</v>
      </c>
      <c r="BD32" s="175">
        <f>'[2]Distillers'' Corn Oil Complex'!BF12</f>
        <v>0</v>
      </c>
      <c r="BE32" s="175">
        <f>'[2]Distillers'' Corn Oil Complex'!BG12</f>
        <v>0</v>
      </c>
    </row>
    <row r="33" spans="1:57" x14ac:dyDescent="0.2">
      <c r="A33" s="49" t="s">
        <v>58</v>
      </c>
      <c r="B33" s="179">
        <f>'[2]Distillers'' Corn Oil Complex'!D14</f>
        <v>0</v>
      </c>
      <c r="C33" s="179">
        <f>'[2]Distillers'' Corn Oil Complex'!E14</f>
        <v>0</v>
      </c>
      <c r="D33" s="179">
        <f>'[2]Distillers'' Corn Oil Complex'!F14</f>
        <v>0</v>
      </c>
      <c r="E33" s="179">
        <f>'[2]Distillers'' Corn Oil Complex'!G14</f>
        <v>0</v>
      </c>
      <c r="F33" s="179">
        <f>'[2]Distillers'' Corn Oil Complex'!H14</f>
        <v>0</v>
      </c>
      <c r="G33" s="179">
        <f>'[2]Distillers'' Corn Oil Complex'!I14</f>
        <v>0</v>
      </c>
      <c r="H33" s="179">
        <f>'[2]Distillers'' Corn Oil Complex'!J14</f>
        <v>0</v>
      </c>
      <c r="I33" s="179">
        <f>'[2]Distillers'' Corn Oil Complex'!K14</f>
        <v>0</v>
      </c>
      <c r="J33" s="179">
        <f>'[2]Distillers'' Corn Oil Complex'!L14</f>
        <v>0</v>
      </c>
      <c r="K33" s="179">
        <f>'[2]Distillers'' Corn Oil Complex'!M14</f>
        <v>0</v>
      </c>
      <c r="L33" s="179">
        <f>'[2]Distillers'' Corn Oil Complex'!N14</f>
        <v>0</v>
      </c>
      <c r="M33" s="179">
        <f>'[2]Distillers'' Corn Oil Complex'!O14</f>
        <v>0</v>
      </c>
      <c r="N33" s="179">
        <f>'[2]Distillers'' Corn Oil Complex'!P14</f>
        <v>0</v>
      </c>
      <c r="O33" s="179">
        <f>'[2]Distillers'' Corn Oil Complex'!Q14</f>
        <v>0</v>
      </c>
      <c r="P33" s="179">
        <f>'[2]Distillers'' Corn Oil Complex'!R14</f>
        <v>180.91679287500003</v>
      </c>
      <c r="Q33" s="179">
        <f>'[2]Distillers'' Corn Oil Complex'!S14</f>
        <v>226.63403928900001</v>
      </c>
      <c r="R33" s="179">
        <f>'[2]Distillers'' Corn Oil Complex'!T14</f>
        <v>320.81813667540001</v>
      </c>
      <c r="S33" s="179">
        <f>'[2]Distillers'' Corn Oil Complex'!U14</f>
        <v>389.06551761840001</v>
      </c>
      <c r="T33" s="179">
        <f>'[2]Distillers'' Corn Oil Complex'!V14</f>
        <v>240.86531522340002</v>
      </c>
      <c r="U33" s="179">
        <f>'[2]Distillers'' Corn Oil Complex'!W14</f>
        <v>232.108115715</v>
      </c>
      <c r="V33" s="179">
        <f>'[2]Distillers'' Corn Oil Complex'!X14</f>
        <v>433.62776256659998</v>
      </c>
      <c r="W33" s="179">
        <f>'[2]Distillers'' Corn Oil Complex'!Y14</f>
        <v>415.03287830759996</v>
      </c>
      <c r="X33" s="179">
        <f>'[2]Distillers'' Corn Oil Complex'!Z14</f>
        <v>211.00811097780004</v>
      </c>
      <c r="Y33" s="179">
        <f>SUM('[2]Distillers'' Corn Oil Complex'!Z$58:Z$66,'[2]Distillers'' Corn Oil Complex'!AA$55:AA$57)</f>
        <v>171.78892874880003</v>
      </c>
      <c r="Z33" s="179">
        <f>SUM('[2]Distillers'' Corn Oil Complex'!AA$58:AA$66,'[2]Distillers'' Corn Oil Complex'!AB$55:AB$57)</f>
        <v>231.73732917032001</v>
      </c>
      <c r="AA33" s="179">
        <f>SUM('[2]Distillers'' Corn Oil Complex'!AB$58:AB$66,'[2]Distillers'' Corn Oil Complex'!AC$55:AC$57)</f>
        <v>181.10217397844002</v>
      </c>
      <c r="AB33" s="179">
        <f>SUM('[2]Distillers'' Corn Oil Complex'!AC$58:AC$66,'[2]Distillers'' Corn Oil Complex'!AD$55:AD$57)</f>
        <v>198.51577400060003</v>
      </c>
      <c r="AC33" s="179">
        <f>SUM('[2]Distillers'' Corn Oil Complex'!AD$58:AD$66,'[2]Distillers'' Corn Oil Complex'!AE$55:AE$57)</f>
        <v>142.273065</v>
      </c>
      <c r="AD33" s="179">
        <f>SUM('[2]Distillers'' Corn Oil Complex'!AE$58:AE$66,'[2]Distillers'' Corn Oil Complex'!AF$55:AF$57)</f>
        <v>72.778751</v>
      </c>
      <c r="AE33" s="179">
        <f>SUM('[2]Distillers'' Corn Oil Complex'!AF$58:AF$66,'[2]Distillers'' Corn Oil Complex'!AG$55:AG$57)</f>
        <v>33.338847662020001</v>
      </c>
      <c r="AF33" s="175">
        <f>SUM('[2]Distillers'' Corn Oil Complex'!AG$58:AG$66,'[2]Distillers'' Corn Oil Complex'!AH$55:AH$57)</f>
        <v>36.810545403180605</v>
      </c>
      <c r="AG33" s="175">
        <f>SUM('[2]Distillers'' Corn Oil Complex'!AH$58:AH$66,'[2]Distillers'' Corn Oil Complex'!AI$55:AI$57)</f>
        <v>10.310085696357753</v>
      </c>
      <c r="AH33" s="175">
        <f>SUM('[2]Distillers'' Corn Oil Complex'!AI$58:AI$66,'[2]Distillers'' Corn Oil Complex'!AJ$55:AJ$57)</f>
        <v>9.0883117699447347</v>
      </c>
      <c r="AI33" s="175">
        <f>SUM('[2]Distillers'' Corn Oil Complex'!AJ$58:AJ$66,'[2]Distillers'' Corn Oil Complex'!AK$55:AK$57)</f>
        <v>10</v>
      </c>
      <c r="AJ33" s="175">
        <f>SUM('[2]Distillers'' Corn Oil Complex'!AK$58:AK$66,'[2]Distillers'' Corn Oil Complex'!AL$55:AL$57)</f>
        <v>10</v>
      </c>
      <c r="AK33" s="175">
        <f>SUM('[2]Distillers'' Corn Oil Complex'!AL$58:AL$66,'[2]Distillers'' Corn Oil Complex'!AM$55:AM$57)</f>
        <v>10</v>
      </c>
      <c r="AL33" s="175">
        <f>SUM('[2]Distillers'' Corn Oil Complex'!AM$58:AM$66,'[2]Distillers'' Corn Oil Complex'!AN$55:AN$57)</f>
        <v>10</v>
      </c>
      <c r="AM33" s="175">
        <f>SUM('[2]Distillers'' Corn Oil Complex'!AN$58:AN$66,'[2]Distillers'' Corn Oil Complex'!AO$55:AO$57)</f>
        <v>10</v>
      </c>
      <c r="AN33" s="175">
        <f>SUM('[2]Distillers'' Corn Oil Complex'!AO$58:AO$66,'[2]Distillers'' Corn Oil Complex'!AP$55:AP$57)</f>
        <v>10</v>
      </c>
      <c r="AO33" s="175">
        <f>SUM('[2]Distillers'' Corn Oil Complex'!AP$58:AP$66,'[2]Distillers'' Corn Oil Complex'!AQ$55:AQ$57)</f>
        <v>10</v>
      </c>
      <c r="AP33" s="175">
        <f>SUM('[2]Distillers'' Corn Oil Complex'!AQ$58:AQ$66,'[2]Distillers'' Corn Oil Complex'!AR$55:AR$57)</f>
        <v>10</v>
      </c>
      <c r="AQ33" s="175">
        <f>SUM('[2]Distillers'' Corn Oil Complex'!AR$58:AR$66,'[2]Distillers'' Corn Oil Complex'!AS$55:AS$57)</f>
        <v>10</v>
      </c>
      <c r="AR33" s="175">
        <f>SUM('[2]Distillers'' Corn Oil Complex'!AS$58:AS$66,'[2]Distillers'' Corn Oil Complex'!AT$55:AT$57)</f>
        <v>10</v>
      </c>
      <c r="AS33" s="175">
        <f>SUM('[2]Distillers'' Corn Oil Complex'!AT$58:AT$66,'[2]Distillers'' Corn Oil Complex'!AU$55:AU$57)</f>
        <v>10</v>
      </c>
      <c r="AT33" s="175">
        <f>SUM('[2]Distillers'' Corn Oil Complex'!AU$58:AU$66,'[2]Distillers'' Corn Oil Complex'!AV$55:AV$57)</f>
        <v>10</v>
      </c>
      <c r="AU33" s="175">
        <f>SUM('[2]Distillers'' Corn Oil Complex'!AV$58:AV$66,'[2]Distillers'' Corn Oil Complex'!AW$55:AW$57)</f>
        <v>10</v>
      </c>
      <c r="AV33" s="175">
        <f>SUM('[2]Distillers'' Corn Oil Complex'!AW$58:AW$66,'[2]Distillers'' Corn Oil Complex'!AX$55:AX$57)</f>
        <v>10</v>
      </c>
      <c r="AW33" s="175">
        <f>SUM('[2]Distillers'' Corn Oil Complex'!AX$58:AX$66,'[2]Distillers'' Corn Oil Complex'!AY$55:AY$57)</f>
        <v>10</v>
      </c>
      <c r="AX33" s="175">
        <f>SUM('[2]Distillers'' Corn Oil Complex'!AY$58:AY$66,'[2]Distillers'' Corn Oil Complex'!AZ$55:AZ$57)</f>
        <v>10</v>
      </c>
      <c r="AY33" s="175">
        <f>SUM('[2]Distillers'' Corn Oil Complex'!AZ$58:AZ$66,'[2]Distillers'' Corn Oil Complex'!BA$55:BA$57)</f>
        <v>10.213209962470311</v>
      </c>
      <c r="AZ33" s="175">
        <f>SUM('[2]Distillers'' Corn Oil Complex'!BA$58:BA$66,'[2]Distillers'' Corn Oil Complex'!BB$55:BB$57)</f>
        <v>11.213209962470309</v>
      </c>
      <c r="BA33" s="175">
        <f>SUM('[2]Distillers'' Corn Oil Complex'!BB$58:BB$66,'[2]Distillers'' Corn Oil Complex'!BC$55:BC$57)</f>
        <v>12.213209962470312</v>
      </c>
      <c r="BB33" s="175">
        <f>SUM('[2]Distillers'' Corn Oil Complex'!BC$58:BC$66,'[2]Distillers'' Corn Oil Complex'!BD$55:BD$57)</f>
        <v>13.213209962470312</v>
      </c>
      <c r="BC33" s="175">
        <f>SUM('[2]Distillers'' Corn Oil Complex'!BD$58:BD$66,'[2]Distillers'' Corn Oil Complex'!BE$55:BE$57)</f>
        <v>14.213209962470309</v>
      </c>
      <c r="BD33" s="175">
        <f>SUM('[2]Distillers'' Corn Oil Complex'!BE$58:BE$66,'[2]Distillers'' Corn Oil Complex'!BF$55:BF$57)</f>
        <v>15.213209962470312</v>
      </c>
      <c r="BE33" s="175">
        <f>SUM('[2]Distillers'' Corn Oil Complex'!BF$58:BF$66,'[2]Distillers'' Corn Oil Complex'!BG$55:BG$57)</f>
        <v>16.213209962470309</v>
      </c>
    </row>
    <row r="34" spans="1:57" x14ac:dyDescent="0.2">
      <c r="A34" s="49" t="s">
        <v>59</v>
      </c>
      <c r="B34" s="181" t="e">
        <f>B25-B35</f>
        <v>#REF!</v>
      </c>
      <c r="C34" s="181">
        <f t="shared" ref="C34:X34" si="21">C25-C35</f>
        <v>0</v>
      </c>
      <c r="D34" s="181" t="e">
        <f t="shared" si="21"/>
        <v>#REF!</v>
      </c>
      <c r="E34" s="181">
        <f t="shared" si="21"/>
        <v>0</v>
      </c>
      <c r="F34" s="181">
        <f t="shared" si="21"/>
        <v>0</v>
      </c>
      <c r="G34" s="181">
        <f t="shared" si="21"/>
        <v>0</v>
      </c>
      <c r="H34" s="181">
        <f t="shared" si="21"/>
        <v>0</v>
      </c>
      <c r="I34" s="181">
        <f t="shared" si="21"/>
        <v>0</v>
      </c>
      <c r="J34" s="181">
        <f t="shared" si="21"/>
        <v>0</v>
      </c>
      <c r="K34" s="181">
        <f t="shared" si="21"/>
        <v>0</v>
      </c>
      <c r="L34" s="181">
        <f t="shared" si="21"/>
        <v>0</v>
      </c>
      <c r="M34" s="181">
        <f t="shared" si="21"/>
        <v>0</v>
      </c>
      <c r="N34" s="181">
        <f t="shared" si="21"/>
        <v>0</v>
      </c>
      <c r="O34" s="181">
        <f t="shared" si="21"/>
        <v>0</v>
      </c>
      <c r="P34" s="181">
        <f t="shared" si="21"/>
        <v>881.92024662081974</v>
      </c>
      <c r="Q34" s="181">
        <f t="shared" si="21"/>
        <v>1259.2299589204636</v>
      </c>
      <c r="R34" s="181">
        <f t="shared" si="21"/>
        <v>1522.410874043162</v>
      </c>
      <c r="S34" s="181">
        <f t="shared" si="21"/>
        <v>1729.8501314298028</v>
      </c>
      <c r="T34" s="181">
        <f t="shared" si="21"/>
        <v>2258.8899840865702</v>
      </c>
      <c r="U34" s="181">
        <f t="shared" si="21"/>
        <v>2741.0947719786204</v>
      </c>
      <c r="V34" s="181">
        <f t="shared" si="21"/>
        <v>3263.0829868103528</v>
      </c>
      <c r="W34" s="181">
        <f t="shared" si="21"/>
        <v>3593.4169027801731</v>
      </c>
      <c r="X34" s="181">
        <f t="shared" si="21"/>
        <v>4119.1383850470902</v>
      </c>
      <c r="Y34" s="181">
        <f>Y25-Y35</f>
        <v>4102.8666075380333</v>
      </c>
      <c r="Z34" s="181">
        <f t="shared" ref="Z34:BE34" si="22">Z25-Z35</f>
        <v>4116.4175478399866</v>
      </c>
      <c r="AA34" s="181">
        <f t="shared" si="22"/>
        <v>3809.7493923145598</v>
      </c>
      <c r="AB34" s="181">
        <f t="shared" si="22"/>
        <v>4095.467507566038</v>
      </c>
      <c r="AC34" s="181">
        <f t="shared" si="22"/>
        <v>4102.6586676929583</v>
      </c>
      <c r="AD34" s="181">
        <f t="shared" si="22"/>
        <v>4278.0688784517579</v>
      </c>
      <c r="AE34" s="181">
        <f t="shared" si="22"/>
        <v>4461.1120344585615</v>
      </c>
      <c r="AF34" s="182">
        <f t="shared" si="22"/>
        <v>4485.8924617608463</v>
      </c>
      <c r="AG34" s="182">
        <f t="shared" si="22"/>
        <v>4483.2636638310487</v>
      </c>
      <c r="AH34" s="182">
        <f t="shared" si="22"/>
        <v>4573.0927302463379</v>
      </c>
      <c r="AI34" s="182">
        <f t="shared" si="22"/>
        <v>4692.415559903221</v>
      </c>
      <c r="AJ34" s="182">
        <f t="shared" si="22"/>
        <v>4772.8646819540345</v>
      </c>
      <c r="AK34" s="182">
        <f t="shared" si="22"/>
        <v>5109.1201960546059</v>
      </c>
      <c r="AL34" s="182">
        <f t="shared" si="22"/>
        <v>5225.5509677647387</v>
      </c>
      <c r="AM34" s="182">
        <f t="shared" si="22"/>
        <v>5235.1611435313762</v>
      </c>
      <c r="AN34" s="182">
        <f t="shared" si="22"/>
        <v>5358.2139214057406</v>
      </c>
      <c r="AO34" s="182">
        <f t="shared" si="22"/>
        <v>5481.6667947839178</v>
      </c>
      <c r="AP34" s="182">
        <f t="shared" si="22"/>
        <v>5600.3113592185728</v>
      </c>
      <c r="AQ34" s="182">
        <f t="shared" si="22"/>
        <v>5739.318870207353</v>
      </c>
      <c r="AR34" s="182">
        <f t="shared" si="22"/>
        <v>5866.4033940777254</v>
      </c>
      <c r="AS34" s="182">
        <f t="shared" si="22"/>
        <v>5983.7120441457837</v>
      </c>
      <c r="AT34" s="182">
        <f t="shared" si="22"/>
        <v>6116.2982018883322</v>
      </c>
      <c r="AU34" s="182">
        <f t="shared" si="22"/>
        <v>6172.8689371468354</v>
      </c>
      <c r="AV34" s="182">
        <f t="shared" si="22"/>
        <v>6344.3217543765913</v>
      </c>
      <c r="AW34" s="182">
        <f t="shared" si="22"/>
        <v>6798.8604346955144</v>
      </c>
      <c r="AX34" s="182">
        <f t="shared" si="22"/>
        <v>6949.9466042999247</v>
      </c>
      <c r="AY34" s="182">
        <f t="shared" si="22"/>
        <v>7255.8479626447161</v>
      </c>
      <c r="AZ34" s="182">
        <f t="shared" si="22"/>
        <v>7485.3676222979439</v>
      </c>
      <c r="BA34" s="182">
        <f t="shared" si="22"/>
        <v>7718.5780576840443</v>
      </c>
      <c r="BB34" s="182">
        <f t="shared" si="22"/>
        <v>8044.3775143569974</v>
      </c>
      <c r="BC34" s="182">
        <f t="shared" si="22"/>
        <v>8375.0510818062085</v>
      </c>
      <c r="BD34" s="182">
        <f t="shared" si="22"/>
        <v>8586.0928309928677</v>
      </c>
      <c r="BE34" s="182">
        <f t="shared" si="22"/>
        <v>8800.2353340961981</v>
      </c>
    </row>
    <row r="35" spans="1:57" x14ac:dyDescent="0.2">
      <c r="A35" s="56" t="s">
        <v>60</v>
      </c>
      <c r="B35" s="180">
        <f>'[2]Distillers'' Corn Oil Complex'!D$16</f>
        <v>0</v>
      </c>
      <c r="C35" s="180">
        <f>'[2]Distillers'' Corn Oil Complex'!E$16</f>
        <v>0</v>
      </c>
      <c r="D35" s="180">
        <f>'[2]Distillers'' Corn Oil Complex'!F$16</f>
        <v>0</v>
      </c>
      <c r="E35" s="180">
        <f>'[2]Distillers'' Corn Oil Complex'!G$16</f>
        <v>0</v>
      </c>
      <c r="F35" s="180">
        <f>'[2]Distillers'' Corn Oil Complex'!H$16</f>
        <v>0</v>
      </c>
      <c r="G35" s="180">
        <f>'[2]Distillers'' Corn Oil Complex'!I$16</f>
        <v>0</v>
      </c>
      <c r="H35" s="180">
        <f>'[2]Distillers'' Corn Oil Complex'!J$16</f>
        <v>0</v>
      </c>
      <c r="I35" s="180">
        <f>'[2]Distillers'' Corn Oil Complex'!K$16</f>
        <v>0</v>
      </c>
      <c r="J35" s="180">
        <f>'[2]Distillers'' Corn Oil Complex'!L$16</f>
        <v>0</v>
      </c>
      <c r="K35" s="180">
        <f>'[2]Distillers'' Corn Oil Complex'!M$16</f>
        <v>0</v>
      </c>
      <c r="L35" s="180">
        <f>'[2]Distillers'' Corn Oil Complex'!N$16</f>
        <v>0</v>
      </c>
      <c r="M35" s="180">
        <f>'[2]Distillers'' Corn Oil Complex'!O$16</f>
        <v>0</v>
      </c>
      <c r="N35" s="180">
        <f>'[2]Distillers'' Corn Oil Complex'!P$16</f>
        <v>0</v>
      </c>
      <c r="O35" s="180">
        <f>'[2]Distillers'' Corn Oil Complex'!Q$16</f>
        <v>0</v>
      </c>
      <c r="P35" s="180">
        <f>'[2]Distillers'' Corn Oil Complex'!R$16</f>
        <v>48.454353379180368</v>
      </c>
      <c r="Q35" s="180">
        <f>'[2]Distillers'' Corn Oil Complex'!S$16</f>
        <v>57.872676631093675</v>
      </c>
      <c r="R35" s="180">
        <f>'[2]Distillers'' Corn Oil Complex'!T$16</f>
        <v>73.197936197342159</v>
      </c>
      <c r="S35" s="180">
        <f>'[2]Distillers'' Corn Oil Complex'!U$16</f>
        <v>91.577285663891203</v>
      </c>
      <c r="T35" s="180">
        <f>'[2]Distillers'' Corn Oil Complex'!V$16</f>
        <v>114.81768124518121</v>
      </c>
      <c r="U35" s="180">
        <f>'[2]Distillers'' Corn Oil Complex'!W$16</f>
        <v>78.337951568445433</v>
      </c>
      <c r="V35" s="180">
        <f>'[2]Distillers'' Corn Oil Complex'!X$16</f>
        <v>76.94870434861491</v>
      </c>
      <c r="W35" s="180">
        <f>'[2]Distillers'' Corn Oil Complex'!Y$16</f>
        <v>89.48705295578344</v>
      </c>
      <c r="X35" s="180">
        <f>'[2]Distillers'' Corn Oil Complex'!Z$16</f>
        <v>113.91636754851922</v>
      </c>
      <c r="Y35" s="180">
        <f>'[2]Distillers'' Corn Oil Complex'!AA$185</f>
        <v>111.34637299438275</v>
      </c>
      <c r="Z35" s="180">
        <f>'[2]Distillers'' Corn Oil Complex'!AB$185</f>
        <v>119.89455216141573</v>
      </c>
      <c r="AA35" s="180">
        <f>'[2]Distillers'' Corn Oil Complex'!AC$185</f>
        <v>119.65590519573431</v>
      </c>
      <c r="AB35" s="180">
        <f>'[2]Distillers'' Corn Oil Complex'!AD$185</f>
        <v>121.216135219145</v>
      </c>
      <c r="AC35" s="180">
        <f>'[2]Distillers'' Corn Oil Complex'!AE$185</f>
        <v>122.28265700338677</v>
      </c>
      <c r="AD35" s="180">
        <f>'[2]Distillers'' Corn Oil Complex'!AF$185</f>
        <v>92.822826613330491</v>
      </c>
      <c r="AE35" s="180">
        <f>'[2]Distillers'' Corn Oil Complex'!AG$185</f>
        <v>87.965089936290028</v>
      </c>
      <c r="AF35" s="176">
        <f>'[2]Distillers'' Corn Oil Complex'!AH$185</f>
        <v>89.691566338255029</v>
      </c>
      <c r="AG35" s="176">
        <f>'[2]Distillers'' Corn Oil Complex'!AI$185</f>
        <v>105.70434082848755</v>
      </c>
      <c r="AH35" s="176">
        <f>'[2]Distillers'' Corn Oil Complex'!AJ$185</f>
        <v>99.133046298747047</v>
      </c>
      <c r="AI35" s="176">
        <f>'[2]Distillers'' Corn Oil Complex'!AK$185</f>
        <v>94.932007016360672</v>
      </c>
      <c r="AJ35" s="176">
        <f>'[2]Distillers'' Corn Oil Complex'!AL$185</f>
        <v>103.77636364484999</v>
      </c>
      <c r="AK35" s="176">
        <f>'[2]Distillers'' Corn Oil Complex'!AM$185</f>
        <v>102.71526388324008</v>
      </c>
      <c r="AL35" s="176">
        <f>'[2]Distillers'' Corn Oil Complex'!AN$185</f>
        <v>102.80919992195061</v>
      </c>
      <c r="AM35" s="176">
        <f>'[2]Distillers'' Corn Oil Complex'!AO$185</f>
        <v>100.67025119325228</v>
      </c>
      <c r="AN35" s="176">
        <f>'[2]Distillers'' Corn Oil Complex'!AP$185</f>
        <v>101.63639993596871</v>
      </c>
      <c r="AO35" s="176">
        <f>'[2]Distillers'' Corn Oil Complex'!AQ$185</f>
        <v>99.470592521154515</v>
      </c>
      <c r="AP35" s="176">
        <f>'[2]Distillers'' Corn Oil Complex'!AR$185</f>
        <v>105.62293266524318</v>
      </c>
      <c r="AQ35" s="176">
        <f>'[2]Distillers'' Corn Oil Complex'!AS$185</f>
        <v>106.22747340532624</v>
      </c>
      <c r="AR35" s="176">
        <f>'[2]Distillers'' Corn Oil Complex'!AT$185</f>
        <v>104.23246880173116</v>
      </c>
      <c r="AS35" s="176">
        <f>'[2]Distillers'' Corn Oil Complex'!AU$185</f>
        <v>103.99874506911169</v>
      </c>
      <c r="AT35" s="176">
        <f>'[2]Distillers'' Corn Oil Complex'!AV$185</f>
        <v>95.558218327089207</v>
      </c>
      <c r="AU35" s="176">
        <f>'[2]Distillers'' Corn Oil Complex'!AW$185</f>
        <v>102.62892380926814</v>
      </c>
      <c r="AV35" s="176">
        <f>'[2]Distillers'' Corn Oil Complex'!AX$185</f>
        <v>97.822810292640725</v>
      </c>
      <c r="AW35" s="176">
        <f>'[2]Distillers'' Corn Oil Complex'!AY$185</f>
        <v>102.79227418154278</v>
      </c>
      <c r="AX35" s="176">
        <f>'[2]Distillers'' Corn Oil Complex'!AZ$185</f>
        <v>103.45134818314108</v>
      </c>
      <c r="AY35" s="176">
        <f>'[2]Distillers'' Corn Oil Complex'!BA$185</f>
        <v>105.56813786621279</v>
      </c>
      <c r="AZ35" s="176">
        <f>'[2]Distillers'' Corn Oil Complex'!BB$185</f>
        <v>106.56867372956083</v>
      </c>
      <c r="BA35" s="176">
        <f>'[2]Distillers'' Corn Oil Complex'!BC$185</f>
        <v>102.84404660646464</v>
      </c>
      <c r="BB35" s="176">
        <f>'[2]Distillers'' Corn Oil Complex'!BD$185</f>
        <v>103.77566818265382</v>
      </c>
      <c r="BC35" s="176">
        <f>'[2]Distillers'' Corn Oil Complex'!BE$185</f>
        <v>103.86033947782073</v>
      </c>
      <c r="BD35" s="176">
        <f>'[2]Distillers'' Corn Oil Complex'!BF$185</f>
        <v>114.19911701236651</v>
      </c>
      <c r="BE35" s="176">
        <f>'[2]Distillers'' Corn Oil Complex'!BG$185</f>
        <v>116.06023394537885</v>
      </c>
    </row>
    <row r="36" spans="1:57" ht="12" thickBot="1" x14ac:dyDescent="0.25">
      <c r="A36" s="49" t="s">
        <v>136</v>
      </c>
      <c r="B36" s="183" t="e">
        <f>MEDIAN('[2]Distillers'' Corn Oil Complex'!D$198:D$209)</f>
        <v>#NUM!</v>
      </c>
      <c r="C36" s="183" t="e">
        <f>MEDIAN('[2]Distillers'' Corn Oil Complex'!E$198:E$209)</f>
        <v>#NUM!</v>
      </c>
      <c r="D36" s="183" t="e">
        <f>MEDIAN('[2]Distillers'' Corn Oil Complex'!F$198:F$209)</f>
        <v>#NUM!</v>
      </c>
      <c r="E36" s="183" t="e">
        <f>MEDIAN('[2]Distillers'' Corn Oil Complex'!G$198:G$209)</f>
        <v>#NUM!</v>
      </c>
      <c r="F36" s="183" t="e">
        <f>MEDIAN('[2]Distillers'' Corn Oil Complex'!H$198:H$209)</f>
        <v>#NUM!</v>
      </c>
      <c r="G36" s="183" t="e">
        <f>MEDIAN('[2]Distillers'' Corn Oil Complex'!I$198:I$209)</f>
        <v>#NUM!</v>
      </c>
      <c r="H36" s="183" t="e">
        <f>MEDIAN('[2]Distillers'' Corn Oil Complex'!J$198:J$209)</f>
        <v>#NUM!</v>
      </c>
      <c r="I36" s="183" t="e">
        <f>MEDIAN('[2]Distillers'' Corn Oil Complex'!K$198:K$209)</f>
        <v>#NUM!</v>
      </c>
      <c r="J36" s="183" t="e">
        <f>MEDIAN('[2]Distillers'' Corn Oil Complex'!L$198:L$209)</f>
        <v>#NUM!</v>
      </c>
      <c r="K36" s="183" t="e">
        <f>MEDIAN('[2]Distillers'' Corn Oil Complex'!M$198:M$209)</f>
        <v>#NUM!</v>
      </c>
      <c r="L36" s="183" t="e">
        <f>MEDIAN('[2]Distillers'' Corn Oil Complex'!N$198:N$209)</f>
        <v>#NUM!</v>
      </c>
      <c r="M36" s="183" t="e">
        <f>MEDIAN('[2]Distillers'' Corn Oil Complex'!O$198:O$209)</f>
        <v>#NUM!</v>
      </c>
      <c r="N36" s="183" t="e">
        <f>MEDIAN('[2]Distillers'' Corn Oil Complex'!P$198:P$209)</f>
        <v>#NUM!</v>
      </c>
      <c r="O36" s="183" t="e">
        <f>MEDIAN('[2]Distillers'' Corn Oil Complex'!Q$198:Q$209)</f>
        <v>#NUM!</v>
      </c>
      <c r="P36" s="183" t="e">
        <f>MEDIAN('[2]Distillers'' Corn Oil Complex'!R$198:R$209)</f>
        <v>#NUM!</v>
      </c>
      <c r="Q36" s="183" t="e">
        <f>MEDIAN('[2]Distillers'' Corn Oil Complex'!S$198:S$209)</f>
        <v>#NUM!</v>
      </c>
      <c r="R36" s="183" t="e">
        <f>MEDIAN('[2]Distillers'' Corn Oil Complex'!T$198:T$209)</f>
        <v>#NUM!</v>
      </c>
      <c r="S36" s="183">
        <f>MEDIAN('[2]Distillers'' Corn Oil Complex'!U$198:U$209)</f>
        <v>44</v>
      </c>
      <c r="T36" s="183">
        <f>MEDIAN('[2]Distillers'' Corn Oil Complex'!V$198:V$209)</f>
        <v>40.27355</v>
      </c>
      <c r="U36" s="183">
        <f>MEDIAN('[2]Distillers'' Corn Oil Complex'!W$198:W$209)</f>
        <v>31.493099999999998</v>
      </c>
      <c r="V36" s="183">
        <f>MEDIAN('[2]Distillers'' Corn Oil Complex'!X$198:X$209)</f>
        <v>32.130749999999999</v>
      </c>
      <c r="W36" s="183">
        <f>MEDIAN('[2]Distillers'' Corn Oil Complex'!Y$198:Y$209)</f>
        <v>35.1</v>
      </c>
      <c r="X36" s="183">
        <f>MEDIAN('[2]Distillers'' Corn Oil Complex'!Z$198:Z$209)</f>
        <v>30.761900000000001</v>
      </c>
      <c r="Y36" s="183">
        <f>MEDIAN('[2]Distillers'' Corn Oil Complex'!AA$198:AA$209)</f>
        <v>33.628799999999998</v>
      </c>
      <c r="Z36" s="183">
        <f>MEDIAN('[2]Distillers'' Corn Oil Complex'!AB$198:AB$209)</f>
        <v>35.119050000000001</v>
      </c>
      <c r="AA36" s="183" t="e">
        <f>MEDIAN('[2]Distillers'' Corn Oil Complex'!AC$198:AC$209)</f>
        <v>#NUM!</v>
      </c>
      <c r="AB36" s="183" t="e">
        <f>MEDIAN('[2]Distillers'' Corn Oil Complex'!AD$198:AD$209)</f>
        <v>#NUM!</v>
      </c>
      <c r="AC36" s="183" t="e">
        <f>MEDIAN('[2]Distillers'' Corn Oil Complex'!AE$198:AE$209)</f>
        <v>#NUM!</v>
      </c>
      <c r="AD36" s="183" t="e">
        <f>MEDIAN('[2]Distillers'' Corn Oil Complex'!AF$198:AF$209)</f>
        <v>#NUM!</v>
      </c>
      <c r="AE36" s="183" t="e">
        <f>MEDIAN('[2]Distillers'' Corn Oil Complex'!AG$198:AG$209)</f>
        <v>#NUM!</v>
      </c>
      <c r="AF36" s="184" t="e">
        <f>MROUND(MEDIAN('[2]Distillers'' Corn Oil Complex'!AH$198:AH$209),0.25)</f>
        <v>#NUM!</v>
      </c>
      <c r="AG36" s="184" t="e">
        <f>MROUND(MEDIAN('[2]Distillers'' Corn Oil Complex'!AI$198:AI$209),0.25)</f>
        <v>#NUM!</v>
      </c>
      <c r="AH36" s="184" t="e">
        <f>MROUND(MEDIAN('[2]Distillers'' Corn Oil Complex'!AJ$198:AJ$209),0.25)</f>
        <v>#NUM!</v>
      </c>
      <c r="AI36" s="184" t="e">
        <f>MROUND(MEDIAN('[2]Distillers'' Corn Oil Complex'!AK$198:AK$209),0.25)</f>
        <v>#NUM!</v>
      </c>
      <c r="AJ36" s="184" t="e">
        <f>MROUND(MEDIAN('[2]Distillers'' Corn Oil Complex'!AL$198:AL$209),0.25)</f>
        <v>#NUM!</v>
      </c>
      <c r="AK36" s="184" t="e">
        <f>MROUND(MEDIAN('[2]Distillers'' Corn Oil Complex'!AM$198:AM$209),0.25)</f>
        <v>#NUM!</v>
      </c>
      <c r="AL36" s="184" t="e">
        <f>MROUND(MEDIAN('[2]Distillers'' Corn Oil Complex'!AN$198:AN$209),0.25)</f>
        <v>#NUM!</v>
      </c>
      <c r="AM36" s="184" t="e">
        <f>MROUND(MEDIAN('[2]Distillers'' Corn Oil Complex'!AO$198:AO$209),0.25)</f>
        <v>#NUM!</v>
      </c>
      <c r="AN36" s="184" t="e">
        <f>MROUND(MEDIAN('[2]Distillers'' Corn Oil Complex'!AP$198:AP$209),0.25)</f>
        <v>#NUM!</v>
      </c>
      <c r="AO36" s="184" t="e">
        <f>MROUND(MEDIAN('[2]Distillers'' Corn Oil Complex'!AQ$198:AQ$209),0.25)</f>
        <v>#NUM!</v>
      </c>
      <c r="AP36" s="184" t="e">
        <f>MROUND(MEDIAN('[2]Distillers'' Corn Oil Complex'!AR$198:AR$209),0.25)</f>
        <v>#NUM!</v>
      </c>
      <c r="AQ36" s="184" t="e">
        <f>MROUND(MEDIAN('[2]Distillers'' Corn Oil Complex'!AS$198:AS$209),0.25)</f>
        <v>#NUM!</v>
      </c>
      <c r="AR36" s="184" t="e">
        <f>MROUND(MEDIAN('[2]Distillers'' Corn Oil Complex'!AT$198:AT$209),0.25)</f>
        <v>#NUM!</v>
      </c>
      <c r="AS36" s="184" t="e">
        <f>MROUND(MEDIAN('[2]Distillers'' Corn Oil Complex'!AU$198:AU$209),0.25)</f>
        <v>#NUM!</v>
      </c>
      <c r="AT36" s="184" t="e">
        <f>MROUND(MEDIAN('[2]Distillers'' Corn Oil Complex'!AV$198:AV$209),0.25)</f>
        <v>#NUM!</v>
      </c>
      <c r="AU36" s="184" t="e">
        <f>MROUND(MEDIAN('[2]Distillers'' Corn Oil Complex'!AW$198:AW$209),0.25)</f>
        <v>#NUM!</v>
      </c>
      <c r="AV36" s="184" t="e">
        <f>MROUND(MEDIAN('[2]Distillers'' Corn Oil Complex'!AX$198:AX$209),0.25)</f>
        <v>#NUM!</v>
      </c>
      <c r="AW36" s="184" t="e">
        <f>MROUND(MEDIAN('[2]Distillers'' Corn Oil Complex'!AY$198:AY$209),0.25)</f>
        <v>#NUM!</v>
      </c>
      <c r="AX36" s="184" t="e">
        <f>MROUND(MEDIAN('[2]Distillers'' Corn Oil Complex'!AZ$198:AZ$209),0.25)</f>
        <v>#NUM!</v>
      </c>
      <c r="AY36" s="184" t="e">
        <f>MROUND(MEDIAN('[2]Distillers'' Corn Oil Complex'!BA$198:BA$209),0.25)</f>
        <v>#NUM!</v>
      </c>
      <c r="AZ36" s="184" t="e">
        <f>MROUND(MEDIAN('[2]Distillers'' Corn Oil Complex'!BB$198:BB$209),0.25)</f>
        <v>#NUM!</v>
      </c>
      <c r="BA36" s="184" t="e">
        <f>MROUND(MEDIAN('[2]Distillers'' Corn Oil Complex'!BC$198:BC$209),0.25)</f>
        <v>#NUM!</v>
      </c>
      <c r="BB36" s="184" t="e">
        <f>MROUND(MEDIAN('[2]Distillers'' Corn Oil Complex'!BD$198:BD$209),0.25)</f>
        <v>#NUM!</v>
      </c>
      <c r="BC36" s="184" t="e">
        <f>MROUND(MEDIAN('[2]Distillers'' Corn Oil Complex'!BE$198:BE$209),0.25)</f>
        <v>#NUM!</v>
      </c>
      <c r="BD36" s="184" t="e">
        <f>MROUND(MEDIAN('[2]Distillers'' Corn Oil Complex'!BF$198:BF$209),0.25)</f>
        <v>#NUM!</v>
      </c>
      <c r="BE36" s="184" t="e">
        <f>MROUND(MEDIAN('[2]Distillers'' Corn Oil Complex'!BG$198:BG$209),0.25)</f>
        <v>#NUM!</v>
      </c>
    </row>
    <row r="37" spans="1:57" ht="12" thickBot="1" x14ac:dyDescent="0.2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</row>
    <row r="38" spans="1:57" x14ac:dyDescent="0.2">
      <c r="A38" s="40" t="s">
        <v>137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</row>
    <row r="39" spans="1:57" ht="12" thickBot="1" x14ac:dyDescent="0.25">
      <c r="A39" s="48"/>
      <c r="B39" s="48" t="e">
        <f t="shared" ref="B39:AO39" si="23">B4</f>
        <v>#REF!</v>
      </c>
      <c r="C39" s="48" t="e">
        <f t="shared" si="23"/>
        <v>#REF!</v>
      </c>
      <c r="D39" s="48" t="str">
        <f t="shared" si="23"/>
        <v xml:space="preserve">97/98 </v>
      </c>
      <c r="E39" s="48" t="str">
        <f t="shared" si="23"/>
        <v xml:space="preserve">98/99 </v>
      </c>
      <c r="F39" s="48" t="str">
        <f t="shared" si="23"/>
        <v xml:space="preserve">99/00 </v>
      </c>
      <c r="G39" s="48" t="str">
        <f t="shared" si="23"/>
        <v xml:space="preserve">00/01 </v>
      </c>
      <c r="H39" s="48" t="str">
        <f t="shared" si="23"/>
        <v xml:space="preserve">01/02 </v>
      </c>
      <c r="I39" s="48" t="str">
        <f t="shared" si="23"/>
        <v xml:space="preserve">02/03 </v>
      </c>
      <c r="J39" s="48" t="str">
        <f t="shared" si="23"/>
        <v xml:space="preserve">03/04 </v>
      </c>
      <c r="K39" s="48" t="str">
        <f t="shared" si="23"/>
        <v xml:space="preserve">04/05 </v>
      </c>
      <c r="L39" s="48" t="str">
        <f t="shared" si="23"/>
        <v xml:space="preserve">05/06 </v>
      </c>
      <c r="M39" s="48" t="str">
        <f t="shared" si="23"/>
        <v xml:space="preserve">06/07 </v>
      </c>
      <c r="N39" s="48" t="str">
        <f t="shared" si="23"/>
        <v xml:space="preserve">07/08 </v>
      </c>
      <c r="O39" s="48" t="str">
        <f t="shared" si="23"/>
        <v xml:space="preserve">08/09 </v>
      </c>
      <c r="P39" s="48" t="str">
        <f t="shared" si="23"/>
        <v xml:space="preserve">09/10 </v>
      </c>
      <c r="Q39" s="48" t="str">
        <f t="shared" si="23"/>
        <v xml:space="preserve">10/11 </v>
      </c>
      <c r="R39" s="48" t="str">
        <f t="shared" si="23"/>
        <v xml:space="preserve">11/12 </v>
      </c>
      <c r="S39" s="48" t="str">
        <f t="shared" si="23"/>
        <v xml:space="preserve">12/13 </v>
      </c>
      <c r="T39" s="48" t="str">
        <f t="shared" si="23"/>
        <v xml:space="preserve">13/14 </v>
      </c>
      <c r="U39" s="48" t="str">
        <f t="shared" si="23"/>
        <v xml:space="preserve">14/15 </v>
      </c>
      <c r="V39" s="48" t="str">
        <f t="shared" si="23"/>
        <v xml:space="preserve">15/16 </v>
      </c>
      <c r="W39" s="48" t="str">
        <f t="shared" si="23"/>
        <v xml:space="preserve">16/17 </v>
      </c>
      <c r="X39" s="48" t="str">
        <f t="shared" si="23"/>
        <v xml:space="preserve">17/18 </v>
      </c>
      <c r="Y39" s="48">
        <f t="shared" si="23"/>
        <v>2018</v>
      </c>
      <c r="Z39" s="48">
        <f t="shared" si="23"/>
        <v>2019</v>
      </c>
      <c r="AA39" s="48">
        <f t="shared" si="23"/>
        <v>2020</v>
      </c>
      <c r="AB39" s="48">
        <f t="shared" si="23"/>
        <v>2021</v>
      </c>
      <c r="AC39" s="48">
        <f t="shared" si="23"/>
        <v>2022</v>
      </c>
      <c r="AD39" s="48">
        <f t="shared" si="23"/>
        <v>2023</v>
      </c>
      <c r="AE39" s="48">
        <f t="shared" si="23"/>
        <v>2024</v>
      </c>
      <c r="AF39" s="48">
        <f t="shared" si="23"/>
        <v>2025</v>
      </c>
      <c r="AG39" s="48">
        <f t="shared" si="23"/>
        <v>2026</v>
      </c>
      <c r="AH39" s="48">
        <f t="shared" si="23"/>
        <v>2027</v>
      </c>
      <c r="AI39" s="48">
        <f t="shared" si="23"/>
        <v>2028</v>
      </c>
      <c r="AJ39" s="48">
        <f t="shared" si="23"/>
        <v>2029</v>
      </c>
      <c r="AK39" s="48">
        <f t="shared" si="23"/>
        <v>2030</v>
      </c>
      <c r="AL39" s="48">
        <f t="shared" si="23"/>
        <v>2031</v>
      </c>
      <c r="AM39" s="48">
        <f t="shared" si="23"/>
        <v>2032</v>
      </c>
      <c r="AN39" s="48">
        <f t="shared" si="23"/>
        <v>2033</v>
      </c>
      <c r="AO39" s="48">
        <f t="shared" si="23"/>
        <v>2034</v>
      </c>
      <c r="AP39" s="48">
        <f>AP4</f>
        <v>2035</v>
      </c>
      <c r="AQ39" s="48">
        <f t="shared" ref="AQ39:BD39" si="24">AQ4</f>
        <v>2036</v>
      </c>
      <c r="AR39" s="48">
        <f t="shared" si="24"/>
        <v>2037</v>
      </c>
      <c r="AS39" s="48">
        <f t="shared" si="24"/>
        <v>2038</v>
      </c>
      <c r="AT39" s="48">
        <f t="shared" si="24"/>
        <v>2039</v>
      </c>
      <c r="AU39" s="48">
        <f t="shared" si="24"/>
        <v>2040</v>
      </c>
      <c r="AV39" s="48">
        <f t="shared" si="24"/>
        <v>2041</v>
      </c>
      <c r="AW39" s="48">
        <f t="shared" si="24"/>
        <v>2042</v>
      </c>
      <c r="AX39" s="48">
        <f t="shared" si="24"/>
        <v>2043</v>
      </c>
      <c r="AY39" s="48">
        <f t="shared" si="24"/>
        <v>2044</v>
      </c>
      <c r="AZ39" s="48">
        <f t="shared" si="24"/>
        <v>2045</v>
      </c>
      <c r="BA39" s="48">
        <f t="shared" si="24"/>
        <v>2046</v>
      </c>
      <c r="BB39" s="48">
        <f t="shared" si="24"/>
        <v>2047</v>
      </c>
      <c r="BC39" s="48">
        <f t="shared" si="24"/>
        <v>2048</v>
      </c>
      <c r="BD39" s="48">
        <f t="shared" si="24"/>
        <v>2049</v>
      </c>
      <c r="BE39" s="48">
        <f>BE4</f>
        <v>2050</v>
      </c>
    </row>
    <row r="40" spans="1:57" x14ac:dyDescent="0.2">
      <c r="A40" s="49" t="s">
        <v>49</v>
      </c>
      <c r="B40" s="185" t="e">
        <f>#REF!*2204.622/1000</f>
        <v>#REF!</v>
      </c>
      <c r="C40" s="185" t="e">
        <f>#REF!*2204.622/1000</f>
        <v>#REF!</v>
      </c>
      <c r="D40" s="185" t="e">
        <f>#REF!*2204.622/1000</f>
        <v>#REF!</v>
      </c>
      <c r="E40" s="185" t="e">
        <f>#REF!*2204.622/1000</f>
        <v>#REF!</v>
      </c>
      <c r="F40" s="185" t="e">
        <f>#REF!*2204.622/1000</f>
        <v>#REF!</v>
      </c>
      <c r="G40" s="185" t="e">
        <f>#REF!*2204.622/1000</f>
        <v>#REF!</v>
      </c>
      <c r="H40" s="185" t="e">
        <f>#REF!*2204.622/1000</f>
        <v>#REF!</v>
      </c>
      <c r="I40" s="185" t="e">
        <f>#REF!*2204.622/1000</f>
        <v>#REF!</v>
      </c>
      <c r="J40" s="185" t="e">
        <f>#REF!*2204.622/1000</f>
        <v>#REF!</v>
      </c>
      <c r="K40" s="185" t="e">
        <f>#REF!*2204.622/1000</f>
        <v>#REF!</v>
      </c>
      <c r="L40" s="185" t="e">
        <f>#REF!*2204.622/1000</f>
        <v>#REF!</v>
      </c>
      <c r="M40" s="185" t="e">
        <f>#REF!*2204.622/1000</f>
        <v>#REF!</v>
      </c>
      <c r="N40" s="185" t="e">
        <f>#REF!*2204.622/1000</f>
        <v>#REF!</v>
      </c>
      <c r="O40" s="185" t="e">
        <f>#REF!*2204.622/1000</f>
        <v>#REF!</v>
      </c>
      <c r="P40" s="185" t="e">
        <f>#REF!*2204.622/1000</f>
        <v>#REF!</v>
      </c>
      <c r="Q40" s="185" t="e">
        <f>#REF!*2204.622/1000</f>
        <v>#REF!</v>
      </c>
      <c r="R40" s="185" t="e">
        <f>#REF!*2204.622/1000</f>
        <v>#REF!</v>
      </c>
      <c r="S40" s="185" t="e">
        <f>#REF!*2204.622/1000</f>
        <v>#REF!</v>
      </c>
      <c r="T40" s="185" t="e">
        <f>#REF!*2204.622/1000</f>
        <v>#REF!</v>
      </c>
      <c r="U40" s="185" t="e">
        <f>#REF!*2204.622/1000</f>
        <v>#REF!</v>
      </c>
      <c r="V40" s="185" t="e">
        <f>#REF!*2204.622/1000</f>
        <v>#REF!</v>
      </c>
      <c r="W40" s="185" t="e">
        <f>#REF!*2204.622/1000</f>
        <v>#REF!</v>
      </c>
      <c r="X40" s="185" t="e">
        <f>#REF!*2204.622/1000</f>
        <v>#REF!</v>
      </c>
      <c r="Y40" s="185" t="e">
        <f>#REF!*2204.622/1000</f>
        <v>#REF!</v>
      </c>
      <c r="Z40" s="54">
        <f>'[5]Canada DCO'!AC3*2.204622</f>
        <v>0</v>
      </c>
      <c r="AA40" s="54">
        <f>'[5]Canada DCO'!AD3*2.204622</f>
        <v>0.44092440000000005</v>
      </c>
      <c r="AB40" s="54">
        <f>'[5]Canada DCO'!AE3*2.204622</f>
        <v>5.2365116633863718</v>
      </c>
      <c r="AC40" s="54">
        <f>'[5]Canada DCO'!AF3*2.204622</f>
        <v>5.7438791142392747</v>
      </c>
      <c r="AD40" s="54">
        <f>'[5]Canada DCO'!AG3*2.204622</f>
        <v>5.7435019945136574</v>
      </c>
      <c r="AE40" s="54">
        <f>'[5]Canada DCO'!AH3*2.204622</f>
        <v>5.709498365920461</v>
      </c>
      <c r="AF40" s="54">
        <f>'[5]Canada DCO'!AI3*2.204622</f>
        <v>5.4282613305410674</v>
      </c>
      <c r="AG40" s="175">
        <f>'[5]Canada DCO'!AJ3*2.204622</f>
        <v>9.0529142105835447</v>
      </c>
      <c r="AH40" s="175">
        <f>'[5]Canada DCO'!AK3*2.204622</f>
        <v>7.5243785472789808</v>
      </c>
      <c r="AI40" s="175">
        <f>'[5]Canada DCO'!AL3*2.204622</f>
        <v>10.144100073832377</v>
      </c>
      <c r="AJ40" s="175">
        <f>'[5]Canada DCO'!AM3*2.204622</f>
        <v>9.4501645028794865</v>
      </c>
      <c r="AK40" s="175">
        <f>'[5]Canada DCO'!AN3*2.204622</f>
        <v>6.2478363236414003</v>
      </c>
      <c r="AL40" s="175">
        <f>'[5]Canada DCO'!AO3*2.204622</f>
        <v>11.604452491470337</v>
      </c>
      <c r="AM40" s="175">
        <f>'[5]Canada DCO'!AP3*2.204622</f>
        <v>6.472715028422507</v>
      </c>
      <c r="AN40" s="175">
        <f>'[5]Canada DCO'!AQ3*2.204622</f>
        <v>10.122964185254034</v>
      </c>
      <c r="AO40" s="175">
        <f>'[5]Canada DCO'!AR3*2.204622</f>
        <v>11.496571668657269</v>
      </c>
      <c r="AP40" s="175">
        <f>'[5]Canada DCO'!AS3*2.204622</f>
        <v>10.607186366757668</v>
      </c>
      <c r="AQ40" s="175">
        <f>'[5]Canada DCO'!AT3*2.204622</f>
        <v>7.5574783744788805</v>
      </c>
      <c r="AR40" s="175">
        <f>'[5]Canada DCO'!AU3*2.204622</f>
        <v>7.9642844453244281</v>
      </c>
      <c r="AS40" s="175">
        <f>'[5]Canada DCO'!AV3*2.204622</f>
        <v>6.4119501524775284</v>
      </c>
      <c r="AT40" s="175">
        <f>'[5]Canada DCO'!AW3*2.204622</f>
        <v>8.1835517293491726</v>
      </c>
      <c r="AU40" s="175">
        <f>'[5]Canada DCO'!AX3*2.204622</f>
        <v>8.0696419937073784</v>
      </c>
      <c r="AV40" s="175">
        <f>'[5]Canada DCO'!AY3*2.204622</f>
        <v>11.510770244698623</v>
      </c>
      <c r="AW40" s="175">
        <f>'[5]Canada DCO'!AZ3*2.204622</f>
        <v>13.441567162185855</v>
      </c>
      <c r="AX40" s="175">
        <f>'[5]Canada DCO'!BA3*2.204622</f>
        <v>13.273183818914186</v>
      </c>
      <c r="AY40" s="175">
        <f>'[5]Canada DCO'!BB3*2.204622</f>
        <v>11.366208529153331</v>
      </c>
      <c r="AZ40" s="175">
        <f>'[5]Canada DCO'!BC3*2.204622</f>
        <v>13.331494563000717</v>
      </c>
      <c r="BA40" s="175">
        <f>'[5]Canada DCO'!BD3*2.204622</f>
        <v>13.664693967412267</v>
      </c>
      <c r="BB40" s="175">
        <f>'[5]Canada DCO'!BE3*2.204622</f>
        <v>12.457809224511589</v>
      </c>
      <c r="BC40" s="175">
        <f>'[5]Canada DCO'!BF3*2.204622</f>
        <v>9.4563342214488131</v>
      </c>
      <c r="BD40" s="175">
        <f>'[5]Canada DCO'!BG3*2.204622</f>
        <v>10.518837130123428</v>
      </c>
      <c r="BE40" s="175">
        <f>'[5]Canada DCO'!BH3*2.204622</f>
        <v>10.133416022717057</v>
      </c>
    </row>
    <row r="41" spans="1:57" x14ac:dyDescent="0.2">
      <c r="A41" s="49" t="s">
        <v>50</v>
      </c>
      <c r="B41" s="185" t="e">
        <f>SUM(#REF!,#REF!)*2204.622/1000</f>
        <v>#REF!</v>
      </c>
      <c r="C41" s="185" t="e">
        <f>SUM(#REF!,#REF!)*2204.622/1000</f>
        <v>#REF!</v>
      </c>
      <c r="D41" s="185" t="e">
        <f>SUM(#REF!,#REF!)*2204.622/1000</f>
        <v>#REF!</v>
      </c>
      <c r="E41" s="185" t="e">
        <f>SUM(#REF!,#REF!)*2204.622/1000</f>
        <v>#REF!</v>
      </c>
      <c r="F41" s="185" t="e">
        <f>SUM(#REF!,#REF!)*2204.622/1000</f>
        <v>#REF!</v>
      </c>
      <c r="G41" s="185" t="e">
        <f>SUM(#REF!,#REF!)*2204.622/1000</f>
        <v>#REF!</v>
      </c>
      <c r="H41" s="185" t="e">
        <f>SUM(#REF!,#REF!)*2204.622/1000</f>
        <v>#REF!</v>
      </c>
      <c r="I41" s="185" t="e">
        <f>SUM(#REF!,#REF!)*2204.622/1000</f>
        <v>#REF!</v>
      </c>
      <c r="J41" s="185" t="e">
        <f>SUM(#REF!,#REF!)*2204.622/1000</f>
        <v>#REF!</v>
      </c>
      <c r="K41" s="185" t="e">
        <f>SUM(#REF!,#REF!)*2204.622/1000</f>
        <v>#REF!</v>
      </c>
      <c r="L41" s="185" t="e">
        <f>SUM(#REF!,#REF!)*2204.622/1000</f>
        <v>#REF!</v>
      </c>
      <c r="M41" s="185" t="e">
        <f>SUM(#REF!,#REF!)*2204.622/1000</f>
        <v>#REF!</v>
      </c>
      <c r="N41" s="185" t="e">
        <f>SUM(#REF!,#REF!)*2204.622/1000</f>
        <v>#REF!</v>
      </c>
      <c r="O41" s="185" t="e">
        <f>SUM(#REF!,#REF!)*2204.622/1000</f>
        <v>#REF!</v>
      </c>
      <c r="P41" s="185" t="e">
        <f>SUM(#REF!,#REF!)*2204.622/1000</f>
        <v>#REF!</v>
      </c>
      <c r="Q41" s="185" t="e">
        <f>SUM(#REF!,#REF!)*2204.622/1000</f>
        <v>#REF!</v>
      </c>
      <c r="R41" s="185" t="e">
        <f>SUM(#REF!,#REF!)*2204.622/1000</f>
        <v>#REF!</v>
      </c>
      <c r="S41" s="185" t="e">
        <f>SUM(#REF!,#REF!)*2204.622/1000</f>
        <v>#REF!</v>
      </c>
      <c r="T41" s="185" t="e">
        <f>SUM(#REF!,#REF!)*2204.622/1000</f>
        <v>#REF!</v>
      </c>
      <c r="U41" s="185" t="e">
        <f>SUM(#REF!,#REF!)*2204.622/1000</f>
        <v>#REF!</v>
      </c>
      <c r="V41" s="185" t="e">
        <f>SUM(#REF!,#REF!)*2204.622/1000</f>
        <v>#REF!</v>
      </c>
      <c r="W41" s="185" t="e">
        <f>SUM(#REF!,#REF!)*2204.622/1000</f>
        <v>#REF!</v>
      </c>
      <c r="X41" s="185" t="e">
        <f>SUM(#REF!,#REF!)*2204.622/1000</f>
        <v>#REF!</v>
      </c>
      <c r="Y41" s="185" t="e">
        <f>SUM(#REF!,#REF!)*2204.622/1000</f>
        <v>#REF!</v>
      </c>
      <c r="Z41" s="54">
        <f>'[5]Canada DCO'!AC4*2.204622</f>
        <v>0</v>
      </c>
      <c r="AA41" s="54">
        <f>'[5]Canada DCO'!AD4*2.204622</f>
        <v>259.66820954452191</v>
      </c>
      <c r="AB41" s="54">
        <f>'[5]Canada DCO'!AE4*2.204622</f>
        <v>258.03232179030601</v>
      </c>
      <c r="AC41" s="54">
        <f>'[5]Canada DCO'!AF4*2.204622</f>
        <v>266.68230908013817</v>
      </c>
      <c r="AD41" s="54">
        <f>'[5]Canada DCO'!AG4*2.204622</f>
        <v>271.43323195682598</v>
      </c>
      <c r="AE41" s="54">
        <f>'[5]Canada DCO'!AH4*2.204622</f>
        <v>276.09661853609185</v>
      </c>
      <c r="AF41" s="175">
        <f>'[5]Canada DCO'!AI4*2.204622</f>
        <v>282.93735879758299</v>
      </c>
      <c r="AG41" s="175">
        <f>'[5]Canada DCO'!AJ4*2.204622</f>
        <v>278.44998536559797</v>
      </c>
      <c r="AH41" s="175">
        <f>'[5]Canada DCO'!AK4*2.204622</f>
        <v>272.93247650984785</v>
      </c>
      <c r="AI41" s="175">
        <f>'[5]Canada DCO'!AL4*2.204622</f>
        <v>270.25778165969638</v>
      </c>
      <c r="AJ41" s="175">
        <f>'[5]Canada DCO'!AM4*2.204622</f>
        <v>267.72538358193685</v>
      </c>
      <c r="AK41" s="175">
        <f>'[5]Canada DCO'!AN4*2.204622</f>
        <v>265.2455198273874</v>
      </c>
      <c r="AL41" s="175">
        <f>'[5]Canada DCO'!AO4*2.204622</f>
        <v>262.90092694209278</v>
      </c>
      <c r="AM41" s="175">
        <f>'[5]Canada DCO'!AP4*2.204622</f>
        <v>260.68822315432197</v>
      </c>
      <c r="AN41" s="175">
        <f>'[5]Canada DCO'!AQ4*2.204622</f>
        <v>258.51790620676462</v>
      </c>
      <c r="AO41" s="175">
        <f>'[5]Canada DCO'!AR4*2.204622</f>
        <v>256.21435124292429</v>
      </c>
      <c r="AP41" s="175">
        <f>'[5]Canada DCO'!AS4*2.204622</f>
        <v>254.03303892558407</v>
      </c>
      <c r="AQ41" s="175">
        <f>'[5]Canada DCO'!AT4*2.204622</f>
        <v>251.97091318858142</v>
      </c>
      <c r="AR41" s="175">
        <f>'[5]Canada DCO'!AU4*2.204622</f>
        <v>250.024994367408</v>
      </c>
      <c r="AS41" s="175">
        <f>'[5]Canada DCO'!AV4*2.204622</f>
        <v>247.84755716967936</v>
      </c>
      <c r="AT41" s="175">
        <f>'[5]Canada DCO'!AW4*2.204622</f>
        <v>245.95299923105523</v>
      </c>
      <c r="AU41" s="175">
        <f>'[5]Canada DCO'!AX4*2.204622</f>
        <v>243.9937387020629</v>
      </c>
      <c r="AV41" s="175">
        <f>'[5]Canada DCO'!AY4*2.204622</f>
        <v>242.48431307520067</v>
      </c>
      <c r="AW41" s="175">
        <f>'[5]Canada DCO'!AZ4*2.204622</f>
        <v>240.38763662243727</v>
      </c>
      <c r="AX41" s="175">
        <f>'[5]Canada DCO'!BA4*2.204622</f>
        <v>238.6494049370389</v>
      </c>
      <c r="AY41" s="175">
        <f>'[5]Canada DCO'!BB4*2.204622</f>
        <v>237.0085071874455</v>
      </c>
      <c r="AZ41" s="175">
        <f>'[5]Canada DCO'!BC4*2.204622</f>
        <v>235.37630499538997</v>
      </c>
      <c r="BA41" s="175">
        <f>'[5]Canada DCO'!BD4*2.204622</f>
        <v>233.83663087605908</v>
      </c>
      <c r="BB41" s="175">
        <f>'[5]Canada DCO'!BE4*2.204622</f>
        <v>232.04235150814623</v>
      </c>
      <c r="BC41" s="175">
        <f>'[5]Canada DCO'!BF4*2.204622</f>
        <v>230.59464672898361</v>
      </c>
      <c r="BD41" s="175">
        <f>'[5]Canada DCO'!BG4*2.204622</f>
        <v>229.14649743160447</v>
      </c>
      <c r="BE41" s="175">
        <f>'[5]Canada DCO'!BH4*2.204622</f>
        <v>227.60955457334518</v>
      </c>
    </row>
    <row r="42" spans="1:57" x14ac:dyDescent="0.2">
      <c r="A42" s="49" t="s">
        <v>51</v>
      </c>
      <c r="B42" s="185" t="e">
        <f>SUM(#REF!,#REF!)*2204.622/1000</f>
        <v>#REF!</v>
      </c>
      <c r="C42" s="185" t="e">
        <f>SUM(#REF!,#REF!)*2204.622/1000</f>
        <v>#REF!</v>
      </c>
      <c r="D42" s="185" t="e">
        <f>SUM(#REF!,#REF!)*2204.622/1000</f>
        <v>#REF!</v>
      </c>
      <c r="E42" s="185" t="e">
        <f>SUM(#REF!,#REF!)*2204.622/1000</f>
        <v>#REF!</v>
      </c>
      <c r="F42" s="185" t="e">
        <f>SUM(#REF!,#REF!)*2204.622/1000</f>
        <v>#REF!</v>
      </c>
      <c r="G42" s="185" t="e">
        <f>SUM(#REF!,#REF!)*2204.622/1000</f>
        <v>#REF!</v>
      </c>
      <c r="H42" s="185" t="e">
        <f>SUM(#REF!,#REF!)*2204.622/1000</f>
        <v>#REF!</v>
      </c>
      <c r="I42" s="185" t="e">
        <f>SUM(#REF!,#REF!)*2204.622/1000</f>
        <v>#REF!</v>
      </c>
      <c r="J42" s="185" t="e">
        <f>SUM(#REF!,#REF!)*2204.622/1000</f>
        <v>#REF!</v>
      </c>
      <c r="K42" s="185" t="e">
        <f>SUM(#REF!,#REF!)*2204.622/1000</f>
        <v>#REF!</v>
      </c>
      <c r="L42" s="185" t="e">
        <f>SUM(#REF!,#REF!)*2204.622/1000</f>
        <v>#REF!</v>
      </c>
      <c r="M42" s="185" t="e">
        <f>SUM(#REF!,#REF!)*2204.622/1000</f>
        <v>#REF!</v>
      </c>
      <c r="N42" s="185" t="e">
        <f>SUM(#REF!,#REF!)*2204.622/1000</f>
        <v>#REF!</v>
      </c>
      <c r="O42" s="185" t="e">
        <f>SUM(#REF!,#REF!)*2204.622/1000</f>
        <v>#REF!</v>
      </c>
      <c r="P42" s="185" t="e">
        <f>SUM(#REF!,#REF!)*2204.622/1000</f>
        <v>#REF!</v>
      </c>
      <c r="Q42" s="185" t="e">
        <f>SUM(#REF!,#REF!)*2204.622/1000</f>
        <v>#REF!</v>
      </c>
      <c r="R42" s="185" t="e">
        <f>SUM(#REF!,#REF!)*2204.622/1000</f>
        <v>#REF!</v>
      </c>
      <c r="S42" s="185" t="e">
        <f>SUM(#REF!,#REF!)*2204.622/1000</f>
        <v>#REF!</v>
      </c>
      <c r="T42" s="185" t="e">
        <f>SUM(#REF!,#REF!)*2204.622/1000</f>
        <v>#REF!</v>
      </c>
      <c r="U42" s="185" t="e">
        <f>SUM(#REF!,#REF!)*2204.622/1000</f>
        <v>#REF!</v>
      </c>
      <c r="V42" s="185" t="e">
        <f>SUM(#REF!,#REF!)*2204.622/1000</f>
        <v>#REF!</v>
      </c>
      <c r="W42" s="185" t="e">
        <f>SUM(#REF!,#REF!)*2204.622/1000</f>
        <v>#REF!</v>
      </c>
      <c r="X42" s="185" t="e">
        <f>SUM(#REF!,#REF!)*2204.622/1000</f>
        <v>#REF!</v>
      </c>
      <c r="Y42" s="185" t="e">
        <f>SUM(#REF!,#REF!)*2204.622/1000</f>
        <v>#REF!</v>
      </c>
      <c r="Z42" s="54">
        <f>'[5]Canada DCO'!AC5*2.204622</f>
        <v>0</v>
      </c>
      <c r="AA42" s="54">
        <f>'[5]Canada DCO'!AD5*2.204622</f>
        <v>0</v>
      </c>
      <c r="AB42" s="54">
        <f>'[5]Canada DCO'!AE5*2.204622</f>
        <v>0</v>
      </c>
      <c r="AC42" s="54">
        <f>'[5]Canada DCO'!AF5*2.204622</f>
        <v>0</v>
      </c>
      <c r="AD42" s="54">
        <f>'[5]Canada DCO'!AG5*2.204622</f>
        <v>0</v>
      </c>
      <c r="AE42" s="54">
        <f>'[5]Canada DCO'!AH5*2.204622</f>
        <v>0</v>
      </c>
      <c r="AF42" s="175">
        <f>'[5]Canada DCO'!AI5*2.204622</f>
        <v>0</v>
      </c>
      <c r="AG42" s="175">
        <f>'[5]Canada DCO'!AJ5*2.204622</f>
        <v>0</v>
      </c>
      <c r="AH42" s="175">
        <f>'[5]Canada DCO'!AK5*2.204622</f>
        <v>0</v>
      </c>
      <c r="AI42" s="175">
        <f>'[5]Canada DCO'!AL5*2.204622</f>
        <v>0</v>
      </c>
      <c r="AJ42" s="175">
        <f>'[5]Canada DCO'!AM5*2.204622</f>
        <v>0</v>
      </c>
      <c r="AK42" s="175">
        <f>'[5]Canada DCO'!AN5*2.204622</f>
        <v>0</v>
      </c>
      <c r="AL42" s="175">
        <f>'[5]Canada DCO'!AO5*2.204622</f>
        <v>0</v>
      </c>
      <c r="AM42" s="175">
        <f>'[5]Canada DCO'!AP5*2.204622</f>
        <v>0</v>
      </c>
      <c r="AN42" s="175">
        <f>'[5]Canada DCO'!AQ5*2.204622</f>
        <v>0</v>
      </c>
      <c r="AO42" s="175">
        <f>'[5]Canada DCO'!AR5*2.204622</f>
        <v>0</v>
      </c>
      <c r="AP42" s="175">
        <f>'[5]Canada DCO'!AS5*2.204622</f>
        <v>0</v>
      </c>
      <c r="AQ42" s="175">
        <f>'[5]Canada DCO'!AT5*2.204622</f>
        <v>0</v>
      </c>
      <c r="AR42" s="175">
        <f>'[5]Canada DCO'!AU5*2.204622</f>
        <v>0</v>
      </c>
      <c r="AS42" s="175">
        <f>'[5]Canada DCO'!AV5*2.204622</f>
        <v>0</v>
      </c>
      <c r="AT42" s="175">
        <f>'[5]Canada DCO'!AW5*2.204622</f>
        <v>0</v>
      </c>
      <c r="AU42" s="175">
        <f>'[5]Canada DCO'!AX5*2.204622</f>
        <v>0</v>
      </c>
      <c r="AV42" s="175">
        <f>'[5]Canada DCO'!AY5*2.204622</f>
        <v>0</v>
      </c>
      <c r="AW42" s="175">
        <f>'[5]Canada DCO'!AZ5*2.204622</f>
        <v>0</v>
      </c>
      <c r="AX42" s="175">
        <f>'[5]Canada DCO'!BA5*2.204622</f>
        <v>0</v>
      </c>
      <c r="AY42" s="175">
        <f>'[5]Canada DCO'!BB5*2.204622</f>
        <v>0</v>
      </c>
      <c r="AZ42" s="175">
        <f>'[5]Canada DCO'!BC5*2.204622</f>
        <v>0</v>
      </c>
      <c r="BA42" s="175">
        <f>'[5]Canada DCO'!BD5*2.204622</f>
        <v>0</v>
      </c>
      <c r="BB42" s="175">
        <f>'[5]Canada DCO'!BE5*2.204622</f>
        <v>0</v>
      </c>
      <c r="BC42" s="175">
        <f>'[5]Canada DCO'!BF5*2.204622</f>
        <v>0</v>
      </c>
      <c r="BD42" s="175">
        <f>'[5]Canada DCO'!BG5*2.204622</f>
        <v>0</v>
      </c>
      <c r="BE42" s="175">
        <f>'[5]Canada DCO'!BH5*2.204622</f>
        <v>0</v>
      </c>
    </row>
    <row r="43" spans="1:57" x14ac:dyDescent="0.2">
      <c r="A43" s="49" t="s">
        <v>52</v>
      </c>
      <c r="B43" s="185" t="e">
        <f>SUM(B40:B42)</f>
        <v>#REF!</v>
      </c>
      <c r="C43" s="185" t="e">
        <f t="shared" ref="C43:Y43" si="25">SUM(C40:C42)</f>
        <v>#REF!</v>
      </c>
      <c r="D43" s="185" t="e">
        <f t="shared" si="25"/>
        <v>#REF!</v>
      </c>
      <c r="E43" s="185" t="e">
        <f t="shared" si="25"/>
        <v>#REF!</v>
      </c>
      <c r="F43" s="185" t="e">
        <f t="shared" si="25"/>
        <v>#REF!</v>
      </c>
      <c r="G43" s="185" t="e">
        <f t="shared" si="25"/>
        <v>#REF!</v>
      </c>
      <c r="H43" s="185" t="e">
        <f t="shared" si="25"/>
        <v>#REF!</v>
      </c>
      <c r="I43" s="185" t="e">
        <f t="shared" si="25"/>
        <v>#REF!</v>
      </c>
      <c r="J43" s="185" t="e">
        <f t="shared" si="25"/>
        <v>#REF!</v>
      </c>
      <c r="K43" s="185" t="e">
        <f t="shared" si="25"/>
        <v>#REF!</v>
      </c>
      <c r="L43" s="185" t="e">
        <f t="shared" si="25"/>
        <v>#REF!</v>
      </c>
      <c r="M43" s="185" t="e">
        <f t="shared" si="25"/>
        <v>#REF!</v>
      </c>
      <c r="N43" s="185" t="e">
        <f t="shared" si="25"/>
        <v>#REF!</v>
      </c>
      <c r="O43" s="185" t="e">
        <f t="shared" si="25"/>
        <v>#REF!</v>
      </c>
      <c r="P43" s="185" t="e">
        <f t="shared" si="25"/>
        <v>#REF!</v>
      </c>
      <c r="Q43" s="185" t="e">
        <f t="shared" si="25"/>
        <v>#REF!</v>
      </c>
      <c r="R43" s="185" t="e">
        <f t="shared" si="25"/>
        <v>#REF!</v>
      </c>
      <c r="S43" s="185" t="e">
        <f t="shared" si="25"/>
        <v>#REF!</v>
      </c>
      <c r="T43" s="185" t="e">
        <f t="shared" si="25"/>
        <v>#REF!</v>
      </c>
      <c r="U43" s="185" t="e">
        <f t="shared" si="25"/>
        <v>#REF!</v>
      </c>
      <c r="V43" s="185" t="e">
        <f t="shared" si="25"/>
        <v>#REF!</v>
      </c>
      <c r="W43" s="185" t="e">
        <f t="shared" si="25"/>
        <v>#REF!</v>
      </c>
      <c r="X43" s="185" t="e">
        <f t="shared" si="25"/>
        <v>#REF!</v>
      </c>
      <c r="Y43" s="185" t="e">
        <f t="shared" si="25"/>
        <v>#REF!</v>
      </c>
      <c r="Z43" s="54">
        <f t="shared" ref="Z43:AG43" si="26">SUM(Z40:Z42)</f>
        <v>0</v>
      </c>
      <c r="AA43" s="54">
        <f t="shared" si="26"/>
        <v>260.10913394452189</v>
      </c>
      <c r="AB43" s="54">
        <f t="shared" si="26"/>
        <v>263.26883345369237</v>
      </c>
      <c r="AC43" s="54">
        <f t="shared" si="26"/>
        <v>272.42618819437746</v>
      </c>
      <c r="AD43" s="54">
        <f t="shared" si="26"/>
        <v>277.17673395133966</v>
      </c>
      <c r="AE43" s="54">
        <f t="shared" si="26"/>
        <v>281.80611690201232</v>
      </c>
      <c r="AF43" s="175">
        <f t="shared" si="26"/>
        <v>288.36562012812408</v>
      </c>
      <c r="AG43" s="175">
        <f t="shared" si="26"/>
        <v>287.50289957618151</v>
      </c>
      <c r="AH43" s="175">
        <f t="shared" ref="AH43:BE43" si="27">SUM(AH40:AH42)</f>
        <v>280.4568550571268</v>
      </c>
      <c r="AI43" s="175">
        <f t="shared" si="27"/>
        <v>280.40188173352874</v>
      </c>
      <c r="AJ43" s="175">
        <f t="shared" si="27"/>
        <v>277.17554808481634</v>
      </c>
      <c r="AK43" s="175">
        <f t="shared" si="27"/>
        <v>271.49335615102882</v>
      </c>
      <c r="AL43" s="175">
        <f t="shared" si="27"/>
        <v>274.50537943356312</v>
      </c>
      <c r="AM43" s="175">
        <f t="shared" si="27"/>
        <v>267.16093818274447</v>
      </c>
      <c r="AN43" s="175">
        <f t="shared" si="27"/>
        <v>268.64087039201866</v>
      </c>
      <c r="AO43" s="175">
        <f t="shared" si="27"/>
        <v>267.71092291158158</v>
      </c>
      <c r="AP43" s="175">
        <f t="shared" si="27"/>
        <v>264.64022529234171</v>
      </c>
      <c r="AQ43" s="175">
        <f t="shared" si="27"/>
        <v>259.52839156306032</v>
      </c>
      <c r="AR43" s="175">
        <f t="shared" si="27"/>
        <v>257.98927881273244</v>
      </c>
      <c r="AS43" s="175">
        <f t="shared" si="27"/>
        <v>254.25950732215688</v>
      </c>
      <c r="AT43" s="175">
        <f t="shared" si="27"/>
        <v>254.13655096040441</v>
      </c>
      <c r="AU43" s="175">
        <f t="shared" si="27"/>
        <v>252.06338069577026</v>
      </c>
      <c r="AV43" s="175">
        <f t="shared" si="27"/>
        <v>253.99508331989929</v>
      </c>
      <c r="AW43" s="175">
        <f t="shared" si="27"/>
        <v>253.82920378462313</v>
      </c>
      <c r="AX43" s="175">
        <f t="shared" si="27"/>
        <v>251.92258875595309</v>
      </c>
      <c r="AY43" s="175">
        <f t="shared" si="27"/>
        <v>248.37471571659884</v>
      </c>
      <c r="AZ43" s="175">
        <f t="shared" si="27"/>
        <v>248.70779955839069</v>
      </c>
      <c r="BA43" s="175">
        <f t="shared" si="27"/>
        <v>247.50132484347134</v>
      </c>
      <c r="BB43" s="175">
        <f t="shared" si="27"/>
        <v>244.5001607326578</v>
      </c>
      <c r="BC43" s="175">
        <f t="shared" si="27"/>
        <v>240.0509809504324</v>
      </c>
      <c r="BD43" s="175">
        <f t="shared" si="27"/>
        <v>239.66533456172789</v>
      </c>
      <c r="BE43" s="175">
        <f t="shared" si="27"/>
        <v>237.74297059606224</v>
      </c>
    </row>
    <row r="44" spans="1:57" x14ac:dyDescent="0.2">
      <c r="A44" s="56" t="s">
        <v>53</v>
      </c>
      <c r="B44" s="186" t="e">
        <f>B52-B51</f>
        <v>#REF!</v>
      </c>
      <c r="C44" s="186" t="e">
        <f t="shared" ref="C44:Y44" si="28">C52-C51</f>
        <v>#REF!</v>
      </c>
      <c r="D44" s="186" t="e">
        <f t="shared" si="28"/>
        <v>#REF!</v>
      </c>
      <c r="E44" s="186" t="e">
        <f t="shared" si="28"/>
        <v>#REF!</v>
      </c>
      <c r="F44" s="186" t="e">
        <f t="shared" si="28"/>
        <v>#REF!</v>
      </c>
      <c r="G44" s="186" t="e">
        <f t="shared" si="28"/>
        <v>#REF!</v>
      </c>
      <c r="H44" s="186" t="e">
        <f t="shared" si="28"/>
        <v>#REF!</v>
      </c>
      <c r="I44" s="186" t="e">
        <f t="shared" si="28"/>
        <v>#REF!</v>
      </c>
      <c r="J44" s="186" t="e">
        <f t="shared" si="28"/>
        <v>#REF!</v>
      </c>
      <c r="K44" s="186" t="e">
        <f t="shared" si="28"/>
        <v>#REF!</v>
      </c>
      <c r="L44" s="186" t="e">
        <f t="shared" si="28"/>
        <v>#REF!</v>
      </c>
      <c r="M44" s="186" t="e">
        <f t="shared" si="28"/>
        <v>#REF!</v>
      </c>
      <c r="N44" s="186" t="e">
        <f t="shared" si="28"/>
        <v>#REF!</v>
      </c>
      <c r="O44" s="186" t="e">
        <f t="shared" si="28"/>
        <v>#REF!</v>
      </c>
      <c r="P44" s="186" t="e">
        <f t="shared" si="28"/>
        <v>#REF!</v>
      </c>
      <c r="Q44" s="186" t="e">
        <f t="shared" si="28"/>
        <v>#REF!</v>
      </c>
      <c r="R44" s="186" t="e">
        <f t="shared" si="28"/>
        <v>#REF!</v>
      </c>
      <c r="S44" s="186" t="e">
        <f t="shared" si="28"/>
        <v>#REF!</v>
      </c>
      <c r="T44" s="186" t="e">
        <f t="shared" si="28"/>
        <v>#REF!</v>
      </c>
      <c r="U44" s="186" t="e">
        <f t="shared" si="28"/>
        <v>#REF!</v>
      </c>
      <c r="V44" s="186" t="e">
        <f t="shared" si="28"/>
        <v>#REF!</v>
      </c>
      <c r="W44" s="186" t="e">
        <f t="shared" si="28"/>
        <v>#REF!</v>
      </c>
      <c r="X44" s="186" t="e">
        <f t="shared" si="28"/>
        <v>#REF!</v>
      </c>
      <c r="Y44" s="186" t="e">
        <f t="shared" si="28"/>
        <v>#REF!</v>
      </c>
      <c r="Z44" s="57">
        <f t="shared" ref="Z44:AG44" si="29">Z52-Z51</f>
        <v>-11.023110000000001</v>
      </c>
      <c r="AA44" s="57">
        <f t="shared" si="29"/>
        <v>209.39347504313551</v>
      </c>
      <c r="AB44" s="57">
        <f t="shared" si="29"/>
        <v>199.12451755945307</v>
      </c>
      <c r="AC44" s="57">
        <f t="shared" si="29"/>
        <v>91.880412441863768</v>
      </c>
      <c r="AD44" s="57">
        <f t="shared" si="29"/>
        <v>139.14141390141918</v>
      </c>
      <c r="AE44" s="57">
        <f t="shared" si="29"/>
        <v>188.79042813347121</v>
      </c>
      <c r="AF44" s="176">
        <f t="shared" si="29"/>
        <v>224.19715591754056</v>
      </c>
      <c r="AG44" s="176">
        <f t="shared" si="29"/>
        <v>224.86297102890256</v>
      </c>
      <c r="AH44" s="176">
        <f t="shared" ref="AH44:BE44" si="30">AH52-AH51</f>
        <v>215.19720498329445</v>
      </c>
      <c r="AI44" s="176">
        <f t="shared" si="30"/>
        <v>215.83616723064927</v>
      </c>
      <c r="AJ44" s="176">
        <f t="shared" si="30"/>
        <v>215.81216176117493</v>
      </c>
      <c r="AK44" s="176">
        <f t="shared" si="30"/>
        <v>204.7733536595585</v>
      </c>
      <c r="AL44" s="176">
        <f t="shared" si="30"/>
        <v>212.91711440514064</v>
      </c>
      <c r="AM44" s="176">
        <f t="shared" si="30"/>
        <v>201.92242399749045</v>
      </c>
      <c r="AN44" s="176">
        <f t="shared" si="30"/>
        <v>202.02874872336139</v>
      </c>
      <c r="AO44" s="176">
        <f t="shared" si="30"/>
        <v>201.98818654482392</v>
      </c>
      <c r="AP44" s="176">
        <f t="shared" si="30"/>
        <v>201.96719691786285</v>
      </c>
      <c r="AQ44" s="176">
        <f t="shared" si="30"/>
        <v>201.96011211773589</v>
      </c>
      <c r="AR44" s="176">
        <f t="shared" si="30"/>
        <v>201.97333366025492</v>
      </c>
      <c r="AS44" s="176">
        <f t="shared" si="30"/>
        <v>201.98351559280769</v>
      </c>
      <c r="AT44" s="176">
        <f t="shared" si="30"/>
        <v>201.97446896669703</v>
      </c>
      <c r="AU44" s="176">
        <f t="shared" si="30"/>
        <v>201.97172545107165</v>
      </c>
      <c r="AV44" s="176">
        <f t="shared" si="30"/>
        <v>201.97263115771344</v>
      </c>
      <c r="AW44" s="176">
        <f t="shared" si="30"/>
        <v>201.97513496570895</v>
      </c>
      <c r="AX44" s="176">
        <f t="shared" si="30"/>
        <v>201.97549522679975</v>
      </c>
      <c r="AY44" s="176">
        <f t="shared" si="30"/>
        <v>201.97389115359812</v>
      </c>
      <c r="AZ44" s="176">
        <f t="shared" si="30"/>
        <v>201.97377559097842</v>
      </c>
      <c r="BA44" s="176">
        <f t="shared" si="30"/>
        <v>201.97418561895975</v>
      </c>
      <c r="BB44" s="176">
        <f t="shared" si="30"/>
        <v>201.97449651120897</v>
      </c>
      <c r="BC44" s="176">
        <f t="shared" si="30"/>
        <v>201.974368820309</v>
      </c>
      <c r="BD44" s="176">
        <f t="shared" si="30"/>
        <v>201.97414353901084</v>
      </c>
      <c r="BE44" s="176">
        <f t="shared" si="30"/>
        <v>201.97419401609341</v>
      </c>
    </row>
    <row r="45" spans="1:57" x14ac:dyDescent="0.2">
      <c r="A45" s="49" t="s">
        <v>54</v>
      </c>
      <c r="B45" s="185" t="e">
        <f>B46+B47</f>
        <v>#REF!</v>
      </c>
      <c r="C45" s="185" t="e">
        <f t="shared" ref="C45:Y45" si="31">C46+C47</f>
        <v>#REF!</v>
      </c>
      <c r="D45" s="185" t="e">
        <f t="shared" si="31"/>
        <v>#REF!</v>
      </c>
      <c r="E45" s="185" t="e">
        <f t="shared" si="31"/>
        <v>#REF!</v>
      </c>
      <c r="F45" s="185" t="e">
        <f t="shared" si="31"/>
        <v>#REF!</v>
      </c>
      <c r="G45" s="185" t="e">
        <f t="shared" si="31"/>
        <v>#REF!</v>
      </c>
      <c r="H45" s="185" t="e">
        <f t="shared" si="31"/>
        <v>#REF!</v>
      </c>
      <c r="I45" s="185" t="e">
        <f t="shared" si="31"/>
        <v>#REF!</v>
      </c>
      <c r="J45" s="185" t="e">
        <f t="shared" si="31"/>
        <v>#REF!</v>
      </c>
      <c r="K45" s="185" t="e">
        <f t="shared" si="31"/>
        <v>#REF!</v>
      </c>
      <c r="L45" s="185" t="e">
        <f t="shared" si="31"/>
        <v>#REF!</v>
      </c>
      <c r="M45" s="185" t="e">
        <f t="shared" si="31"/>
        <v>#REF!</v>
      </c>
      <c r="N45" s="185" t="e">
        <f t="shared" si="31"/>
        <v>#REF!</v>
      </c>
      <c r="O45" s="185" t="e">
        <f t="shared" si="31"/>
        <v>#REF!</v>
      </c>
      <c r="P45" s="185" t="e">
        <f t="shared" si="31"/>
        <v>#REF!</v>
      </c>
      <c r="Q45" s="185" t="e">
        <f t="shared" si="31"/>
        <v>#REF!</v>
      </c>
      <c r="R45" s="185" t="e">
        <f t="shared" si="31"/>
        <v>#REF!</v>
      </c>
      <c r="S45" s="185" t="e">
        <f t="shared" si="31"/>
        <v>#REF!</v>
      </c>
      <c r="T45" s="185" t="e">
        <f t="shared" si="31"/>
        <v>#REF!</v>
      </c>
      <c r="U45" s="185" t="e">
        <f t="shared" si="31"/>
        <v>#REF!</v>
      </c>
      <c r="V45" s="185" t="e">
        <f t="shared" si="31"/>
        <v>#REF!</v>
      </c>
      <c r="W45" s="185" t="e">
        <f t="shared" si="31"/>
        <v>#REF!</v>
      </c>
      <c r="X45" s="185" t="e">
        <f t="shared" si="31"/>
        <v>#REF!</v>
      </c>
      <c r="Y45" s="185" t="e">
        <f t="shared" si="31"/>
        <v>#REF!</v>
      </c>
      <c r="Z45" s="54">
        <f t="shared" ref="Z45:AG45" si="32">SUM(Z46:Z47)</f>
        <v>0</v>
      </c>
      <c r="AA45" s="54">
        <f t="shared" si="32"/>
        <v>8.2523553457861016</v>
      </c>
      <c r="AB45" s="54">
        <f t="shared" si="32"/>
        <v>4.9599469191993304</v>
      </c>
      <c r="AC45" s="54">
        <f t="shared" si="32"/>
        <v>2.2757810731975452</v>
      </c>
      <c r="AD45" s="54">
        <f t="shared" si="32"/>
        <v>3.3266501884471351</v>
      </c>
      <c r="AE45" s="54">
        <f t="shared" si="32"/>
        <v>3.4786154780150569</v>
      </c>
      <c r="AF45" s="175">
        <f t="shared" si="32"/>
        <v>3.5735717428338032</v>
      </c>
      <c r="AG45" s="175">
        <f t="shared" si="32"/>
        <v>4.400771028902537</v>
      </c>
      <c r="AH45" s="175">
        <f t="shared" ref="AH45:BE45" si="33">SUM(AH46:AH47)</f>
        <v>5.7581149832943987</v>
      </c>
      <c r="AI45" s="175">
        <f t="shared" si="33"/>
        <v>6.397077230649252</v>
      </c>
      <c r="AJ45" s="175">
        <f t="shared" si="33"/>
        <v>6.3730717611749643</v>
      </c>
      <c r="AK45" s="175">
        <f t="shared" si="33"/>
        <v>6.3573736595584052</v>
      </c>
      <c r="AL45" s="175">
        <f t="shared" si="33"/>
        <v>36.547354405140595</v>
      </c>
      <c r="AM45" s="175">
        <f t="shared" si="33"/>
        <v>36.575773997490423</v>
      </c>
      <c r="AN45" s="175">
        <f t="shared" si="33"/>
        <v>36.682098723361349</v>
      </c>
      <c r="AO45" s="175">
        <f t="shared" si="33"/>
        <v>36.641536544823865</v>
      </c>
      <c r="AP45" s="175">
        <f t="shared" si="33"/>
        <v>36.620546917862832</v>
      </c>
      <c r="AQ45" s="175">
        <f t="shared" si="33"/>
        <v>36.613462117735821</v>
      </c>
      <c r="AR45" s="175">
        <f t="shared" si="33"/>
        <v>36.626683660254848</v>
      </c>
      <c r="AS45" s="175">
        <f t="shared" si="33"/>
        <v>36.636865592807737</v>
      </c>
      <c r="AT45" s="175">
        <f t="shared" si="33"/>
        <v>36.627818966697028</v>
      </c>
      <c r="AU45" s="175">
        <f t="shared" si="33"/>
        <v>36.625075451071645</v>
      </c>
      <c r="AV45" s="175">
        <f t="shared" si="33"/>
        <v>36.625981157713426</v>
      </c>
      <c r="AW45" s="175">
        <f t="shared" si="33"/>
        <v>36.628484965708942</v>
      </c>
      <c r="AX45" s="175">
        <f t="shared" si="33"/>
        <v>36.628845226799754</v>
      </c>
      <c r="AY45" s="175">
        <f t="shared" si="33"/>
        <v>36.627241153598156</v>
      </c>
      <c r="AZ45" s="175">
        <f t="shared" si="33"/>
        <v>36.627125590978387</v>
      </c>
      <c r="BA45" s="175">
        <f t="shared" si="33"/>
        <v>36.627535618959733</v>
      </c>
      <c r="BB45" s="175">
        <f t="shared" si="33"/>
        <v>36.627846511208993</v>
      </c>
      <c r="BC45" s="175">
        <f t="shared" si="33"/>
        <v>36.627718820308999</v>
      </c>
      <c r="BD45" s="175">
        <f t="shared" si="33"/>
        <v>36.627493539010857</v>
      </c>
      <c r="BE45" s="175">
        <f t="shared" si="33"/>
        <v>36.627544016093395</v>
      </c>
    </row>
    <row r="46" spans="1:57" x14ac:dyDescent="0.2">
      <c r="A46" s="49" t="s">
        <v>55</v>
      </c>
      <c r="B46" s="185" t="e">
        <f>SUM(#REF!,#REF!)*2204.622/1000</f>
        <v>#REF!</v>
      </c>
      <c r="C46" s="185" t="e">
        <f>SUM(#REF!,#REF!)*2204.622/1000</f>
        <v>#REF!</v>
      </c>
      <c r="D46" s="185" t="e">
        <f>SUM(#REF!,#REF!)*2204.622/1000</f>
        <v>#REF!</v>
      </c>
      <c r="E46" s="185" t="e">
        <f>SUM(#REF!,#REF!)*2204.622/1000</f>
        <v>#REF!</v>
      </c>
      <c r="F46" s="185" t="e">
        <f>SUM(#REF!,#REF!)*2204.622/1000</f>
        <v>#REF!</v>
      </c>
      <c r="G46" s="185" t="e">
        <f>SUM(#REF!,#REF!)*2204.622/1000</f>
        <v>#REF!</v>
      </c>
      <c r="H46" s="185" t="e">
        <f>SUM(#REF!,#REF!)*2204.622/1000</f>
        <v>#REF!</v>
      </c>
      <c r="I46" s="185" t="e">
        <f>SUM(#REF!,#REF!)*2204.622/1000</f>
        <v>#REF!</v>
      </c>
      <c r="J46" s="185" t="e">
        <f>SUM(#REF!,#REF!)*2204.622/1000</f>
        <v>#REF!</v>
      </c>
      <c r="K46" s="185" t="e">
        <f>SUM(#REF!,#REF!)*2204.622/1000</f>
        <v>#REF!</v>
      </c>
      <c r="L46" s="185" t="e">
        <f>SUM(#REF!,#REF!)*2204.622/1000</f>
        <v>#REF!</v>
      </c>
      <c r="M46" s="185" t="e">
        <f>SUM(#REF!,#REF!)*2204.622/1000</f>
        <v>#REF!</v>
      </c>
      <c r="N46" s="185" t="e">
        <f>SUM(#REF!,#REF!)*2204.622/1000</f>
        <v>#REF!</v>
      </c>
      <c r="O46" s="185" t="e">
        <f>SUM(#REF!,#REF!)*2204.622/1000</f>
        <v>#REF!</v>
      </c>
      <c r="P46" s="185" t="e">
        <f>SUM(#REF!,#REF!)*2204.622/1000</f>
        <v>#REF!</v>
      </c>
      <c r="Q46" s="185" t="e">
        <f>SUM(#REF!,#REF!)*2204.622/1000</f>
        <v>#REF!</v>
      </c>
      <c r="R46" s="185" t="e">
        <f>SUM(#REF!,#REF!)*2204.622/1000</f>
        <v>#REF!</v>
      </c>
      <c r="S46" s="185" t="e">
        <f>SUM(#REF!,#REF!)*2204.622/1000</f>
        <v>#REF!</v>
      </c>
      <c r="T46" s="185" t="e">
        <f>SUM(#REF!,#REF!)*2204.622/1000</f>
        <v>#REF!</v>
      </c>
      <c r="U46" s="185" t="e">
        <f>SUM(#REF!,#REF!)*2204.622/1000</f>
        <v>#REF!</v>
      </c>
      <c r="V46" s="185" t="e">
        <f>SUM(#REF!,#REF!)*2204.622/1000</f>
        <v>#REF!</v>
      </c>
      <c r="W46" s="185" t="e">
        <f>SUM(#REF!,#REF!)*2204.622/1000</f>
        <v>#REF!</v>
      </c>
      <c r="X46" s="185" t="e">
        <f>SUM(#REF!,#REF!)*2204.622/1000</f>
        <v>#REF!</v>
      </c>
      <c r="Y46" s="185" t="e">
        <f>SUM(#REF!,#REF!)*2204.622/1000</f>
        <v>#REF!</v>
      </c>
      <c r="Z46" s="54">
        <f>'[5]Canada DCO'!AC9*2.204622</f>
        <v>0</v>
      </c>
      <c r="AA46" s="54">
        <f>'[5]Canada DCO'!AD9*2.204622</f>
        <v>8.2523553457861016</v>
      </c>
      <c r="AB46" s="54">
        <f>'[5]Canada DCO'!AE9*2.204622</f>
        <v>4.9599469191993304</v>
      </c>
      <c r="AC46" s="54">
        <f>'[5]Canada DCO'!AF9*2.204622</f>
        <v>2.2757810731975452</v>
      </c>
      <c r="AD46" s="54">
        <f>'[5]Canada DCO'!AG9*2.204622</f>
        <v>3.3266501884471351</v>
      </c>
      <c r="AE46" s="54">
        <f>'[5]Canada DCO'!AH9*2.204622</f>
        <v>3.4786154780150569</v>
      </c>
      <c r="AF46" s="175">
        <f>'[5]Canada DCO'!AI9*2.204622</f>
        <v>3.5735717428338032</v>
      </c>
      <c r="AG46" s="175">
        <f>'[5]Canada DCO'!AJ9*2.204622</f>
        <v>4.400771028902537</v>
      </c>
      <c r="AH46" s="175">
        <f>'[5]Canada DCO'!AK9*2.204622</f>
        <v>5.7581149832943987</v>
      </c>
      <c r="AI46" s="175">
        <f>'[5]Canada DCO'!AL9*2.204622</f>
        <v>6.397077230649252</v>
      </c>
      <c r="AJ46" s="175">
        <f>'[5]Canada DCO'!AM9*2.204622</f>
        <v>6.3730717611749643</v>
      </c>
      <c r="AK46" s="175">
        <f>'[5]Canada DCO'!AN9*2.204622</f>
        <v>6.3573736595584052</v>
      </c>
      <c r="AL46" s="175">
        <f>'[5]Canada DCO'!AO9*2.204622</f>
        <v>36.547354405140595</v>
      </c>
      <c r="AM46" s="175">
        <f>'[5]Canada DCO'!AP9*2.204622</f>
        <v>36.575773997490423</v>
      </c>
      <c r="AN46" s="175">
        <f>'[5]Canada DCO'!AQ9*2.204622</f>
        <v>36.682098723361349</v>
      </c>
      <c r="AO46" s="175">
        <f>'[5]Canada DCO'!AR9*2.204622</f>
        <v>36.641536544823865</v>
      </c>
      <c r="AP46" s="175">
        <f>'[5]Canada DCO'!AS9*2.204622</f>
        <v>36.620546917862832</v>
      </c>
      <c r="AQ46" s="175">
        <f>'[5]Canada DCO'!AT9*2.204622</f>
        <v>36.613462117735821</v>
      </c>
      <c r="AR46" s="175">
        <f>'[5]Canada DCO'!AU9*2.204622</f>
        <v>36.626683660254848</v>
      </c>
      <c r="AS46" s="175">
        <f>'[5]Canada DCO'!AV9*2.204622</f>
        <v>36.636865592807737</v>
      </c>
      <c r="AT46" s="175">
        <f>'[5]Canada DCO'!AW9*2.204622</f>
        <v>36.627818966697028</v>
      </c>
      <c r="AU46" s="175">
        <f>'[5]Canada DCO'!AX9*2.204622</f>
        <v>36.625075451071645</v>
      </c>
      <c r="AV46" s="175">
        <f>'[5]Canada DCO'!AY9*2.204622</f>
        <v>36.625981157713426</v>
      </c>
      <c r="AW46" s="175">
        <f>'[5]Canada DCO'!AZ9*2.204622</f>
        <v>36.628484965708942</v>
      </c>
      <c r="AX46" s="175">
        <f>'[5]Canada DCO'!BA9*2.204622</f>
        <v>36.628845226799754</v>
      </c>
      <c r="AY46" s="175">
        <f>'[5]Canada DCO'!BB9*2.204622</f>
        <v>36.627241153598156</v>
      </c>
      <c r="AZ46" s="175">
        <f>'[5]Canada DCO'!BC9*2.204622</f>
        <v>36.627125590978387</v>
      </c>
      <c r="BA46" s="175">
        <f>'[5]Canada DCO'!BD9*2.204622</f>
        <v>36.627535618959733</v>
      </c>
      <c r="BB46" s="175">
        <f>'[5]Canada DCO'!BE9*2.204622</f>
        <v>36.627846511208993</v>
      </c>
      <c r="BC46" s="175">
        <f>'[5]Canada DCO'!BF9*2.204622</f>
        <v>36.627718820308999</v>
      </c>
      <c r="BD46" s="175">
        <f>'[5]Canada DCO'!BG9*2.204622</f>
        <v>36.627493539010857</v>
      </c>
      <c r="BE46" s="175">
        <f>'[5]Canada DCO'!BH9*2.204622</f>
        <v>36.627544016093395</v>
      </c>
    </row>
    <row r="47" spans="1:57" x14ac:dyDescent="0.2">
      <c r="A47" s="49" t="s">
        <v>100</v>
      </c>
      <c r="B47" s="185" t="e">
        <f>SUM(#REF!,#REF!,#REF!,#REF!)*2204.622/1000</f>
        <v>#REF!</v>
      </c>
      <c r="C47" s="185" t="e">
        <f>SUM(#REF!,#REF!,#REF!,#REF!)*2204.622/1000</f>
        <v>#REF!</v>
      </c>
      <c r="D47" s="185" t="e">
        <f>SUM(#REF!,#REF!,#REF!,#REF!)*2204.622/1000</f>
        <v>#REF!</v>
      </c>
      <c r="E47" s="185" t="e">
        <f>SUM(#REF!,#REF!,#REF!,#REF!)*2204.622/1000</f>
        <v>#REF!</v>
      </c>
      <c r="F47" s="185" t="e">
        <f>SUM(#REF!,#REF!,#REF!,#REF!)*2204.622/1000</f>
        <v>#REF!</v>
      </c>
      <c r="G47" s="185" t="e">
        <f>SUM(#REF!,#REF!,#REF!,#REF!)*2204.622/1000</f>
        <v>#REF!</v>
      </c>
      <c r="H47" s="185" t="e">
        <f>SUM(#REF!,#REF!,#REF!,#REF!)*2204.622/1000</f>
        <v>#REF!</v>
      </c>
      <c r="I47" s="185" t="e">
        <f>SUM(#REF!,#REF!,#REF!,#REF!)*2204.622/1000</f>
        <v>#REF!</v>
      </c>
      <c r="J47" s="185" t="e">
        <f>SUM(#REF!,#REF!,#REF!,#REF!)*2204.622/1000</f>
        <v>#REF!</v>
      </c>
      <c r="K47" s="185" t="e">
        <f>SUM(#REF!,#REF!,#REF!,#REF!)*2204.622/1000</f>
        <v>#REF!</v>
      </c>
      <c r="L47" s="185" t="e">
        <f>SUM(#REF!,#REF!,#REF!,#REF!)*2204.622/1000</f>
        <v>#REF!</v>
      </c>
      <c r="M47" s="185" t="e">
        <f>SUM(#REF!,#REF!,#REF!,#REF!)*2204.622/1000</f>
        <v>#REF!</v>
      </c>
      <c r="N47" s="185" t="e">
        <f>SUM(#REF!,#REF!,#REF!,#REF!)*2204.622/1000</f>
        <v>#REF!</v>
      </c>
      <c r="O47" s="185" t="e">
        <f>SUM(#REF!,#REF!,#REF!,#REF!)*2204.622/1000</f>
        <v>#REF!</v>
      </c>
      <c r="P47" s="185" t="e">
        <f>SUM(#REF!,#REF!,#REF!,#REF!)*2204.622/1000</f>
        <v>#REF!</v>
      </c>
      <c r="Q47" s="185" t="e">
        <f>SUM(#REF!,#REF!,#REF!,#REF!)*2204.622/1000</f>
        <v>#REF!</v>
      </c>
      <c r="R47" s="185" t="e">
        <f>SUM(#REF!,#REF!,#REF!,#REF!)*2204.622/1000</f>
        <v>#REF!</v>
      </c>
      <c r="S47" s="185" t="e">
        <f>SUM(#REF!,#REF!,#REF!,#REF!)*2204.622/1000</f>
        <v>#REF!</v>
      </c>
      <c r="T47" s="185" t="e">
        <f>SUM(#REF!,#REF!,#REF!,#REF!)*2204.622/1000</f>
        <v>#REF!</v>
      </c>
      <c r="U47" s="185" t="e">
        <f>SUM(#REF!,#REF!,#REF!,#REF!)*2204.622/1000</f>
        <v>#REF!</v>
      </c>
      <c r="V47" s="185" t="e">
        <f>SUM(#REF!,#REF!,#REF!,#REF!)*2204.622/1000</f>
        <v>#REF!</v>
      </c>
      <c r="W47" s="185" t="e">
        <f>SUM(#REF!,#REF!,#REF!,#REF!)*2204.622/1000</f>
        <v>#REF!</v>
      </c>
      <c r="X47" s="185" t="e">
        <f>SUM(#REF!,#REF!,#REF!,#REF!)*2204.622/1000</f>
        <v>#REF!</v>
      </c>
      <c r="Y47" s="185" t="e">
        <f>SUM(#REF!,#REF!,#REF!,#REF!)*2204.622/1000</f>
        <v>#REF!</v>
      </c>
      <c r="Z47" s="54">
        <f>'[5]Canada DCO'!AC10*2.204622</f>
        <v>0</v>
      </c>
      <c r="AA47" s="54">
        <f>'[5]Canada DCO'!AD10*2.204622</f>
        <v>0</v>
      </c>
      <c r="AB47" s="54">
        <f>'[5]Canada DCO'!AE10*2.204622</f>
        <v>0</v>
      </c>
      <c r="AC47" s="54">
        <f>'[5]Canada DCO'!AF10*2.204622</f>
        <v>0</v>
      </c>
      <c r="AD47" s="54">
        <f>'[5]Canada DCO'!AG10*2.204622</f>
        <v>0</v>
      </c>
      <c r="AE47" s="54">
        <f>'[5]Canada DCO'!AH10*2.204622</f>
        <v>0</v>
      </c>
      <c r="AF47" s="175">
        <f>'[5]Canada DCO'!AI10*2.204622</f>
        <v>0</v>
      </c>
      <c r="AG47" s="175">
        <f>'[5]Canada DCO'!AJ10*2.204622</f>
        <v>0</v>
      </c>
      <c r="AH47" s="175">
        <f>'[5]Canada DCO'!AK10*2.204622</f>
        <v>0</v>
      </c>
      <c r="AI47" s="175">
        <f>'[5]Canada DCO'!AL10*2.204622</f>
        <v>0</v>
      </c>
      <c r="AJ47" s="175">
        <f>'[5]Canada DCO'!AM10*2.204622</f>
        <v>0</v>
      </c>
      <c r="AK47" s="175">
        <f>'[5]Canada DCO'!AN10*2.204622</f>
        <v>0</v>
      </c>
      <c r="AL47" s="175">
        <f>'[5]Canada DCO'!AO10*2.204622</f>
        <v>0</v>
      </c>
      <c r="AM47" s="175">
        <f>'[5]Canada DCO'!AP10*2.204622</f>
        <v>0</v>
      </c>
      <c r="AN47" s="175">
        <f>'[5]Canada DCO'!AQ10*2.204622</f>
        <v>0</v>
      </c>
      <c r="AO47" s="175">
        <f>'[5]Canada DCO'!AR10*2.204622</f>
        <v>0</v>
      </c>
      <c r="AP47" s="175">
        <f>'[5]Canada DCO'!AS10*2.204622</f>
        <v>0</v>
      </c>
      <c r="AQ47" s="175">
        <f>'[5]Canada DCO'!AT10*2.204622</f>
        <v>0</v>
      </c>
      <c r="AR47" s="175">
        <f>'[5]Canada DCO'!AU10*2.204622</f>
        <v>0</v>
      </c>
      <c r="AS47" s="175">
        <f>'[5]Canada DCO'!AV10*2.204622</f>
        <v>0</v>
      </c>
      <c r="AT47" s="175">
        <f>'[5]Canada DCO'!AW10*2.204622</f>
        <v>0</v>
      </c>
      <c r="AU47" s="175">
        <f>'[5]Canada DCO'!AX10*2.204622</f>
        <v>0</v>
      </c>
      <c r="AV47" s="175">
        <f>'[5]Canada DCO'!AY10*2.204622</f>
        <v>0</v>
      </c>
      <c r="AW47" s="175">
        <f>'[5]Canada DCO'!AZ10*2.204622</f>
        <v>0</v>
      </c>
      <c r="AX47" s="175">
        <f>'[5]Canada DCO'!BA10*2.204622</f>
        <v>0</v>
      </c>
      <c r="AY47" s="175">
        <f>'[5]Canada DCO'!BB10*2.204622</f>
        <v>0</v>
      </c>
      <c r="AZ47" s="175">
        <f>'[5]Canada DCO'!BC10*2.204622</f>
        <v>0</v>
      </c>
      <c r="BA47" s="175">
        <f>'[5]Canada DCO'!BD10*2.204622</f>
        <v>0</v>
      </c>
      <c r="BB47" s="175">
        <f>'[5]Canada DCO'!BE10*2.204622</f>
        <v>0</v>
      </c>
      <c r="BC47" s="175">
        <f>'[5]Canada DCO'!BF10*2.204622</f>
        <v>0</v>
      </c>
      <c r="BD47" s="175">
        <f>'[5]Canada DCO'!BG10*2.204622</f>
        <v>0</v>
      </c>
      <c r="BE47" s="175">
        <f>'[5]Canada DCO'!BH10*2.204622</f>
        <v>0</v>
      </c>
    </row>
    <row r="48" spans="1:57" x14ac:dyDescent="0.2">
      <c r="A48" s="49" t="s">
        <v>57</v>
      </c>
      <c r="B48" s="185" t="e">
        <f>B44-B45</f>
        <v>#REF!</v>
      </c>
      <c r="C48" s="185" t="e">
        <f t="shared" ref="C48:BE48" si="34">C44-C45</f>
        <v>#REF!</v>
      </c>
      <c r="D48" s="185" t="e">
        <f t="shared" si="34"/>
        <v>#REF!</v>
      </c>
      <c r="E48" s="185" t="e">
        <f t="shared" si="34"/>
        <v>#REF!</v>
      </c>
      <c r="F48" s="185" t="e">
        <f t="shared" si="34"/>
        <v>#REF!</v>
      </c>
      <c r="G48" s="185" t="e">
        <f t="shared" si="34"/>
        <v>#REF!</v>
      </c>
      <c r="H48" s="185" t="e">
        <f t="shared" si="34"/>
        <v>#REF!</v>
      </c>
      <c r="I48" s="185" t="e">
        <f t="shared" si="34"/>
        <v>#REF!</v>
      </c>
      <c r="J48" s="185" t="e">
        <f t="shared" si="34"/>
        <v>#REF!</v>
      </c>
      <c r="K48" s="185" t="e">
        <f t="shared" si="34"/>
        <v>#REF!</v>
      </c>
      <c r="L48" s="185" t="e">
        <f t="shared" si="34"/>
        <v>#REF!</v>
      </c>
      <c r="M48" s="185" t="e">
        <f t="shared" si="34"/>
        <v>#REF!</v>
      </c>
      <c r="N48" s="185" t="e">
        <f t="shared" si="34"/>
        <v>#REF!</v>
      </c>
      <c r="O48" s="185" t="e">
        <f t="shared" si="34"/>
        <v>#REF!</v>
      </c>
      <c r="P48" s="185" t="e">
        <f t="shared" si="34"/>
        <v>#REF!</v>
      </c>
      <c r="Q48" s="185" t="e">
        <f t="shared" si="34"/>
        <v>#REF!</v>
      </c>
      <c r="R48" s="185" t="e">
        <f t="shared" si="34"/>
        <v>#REF!</v>
      </c>
      <c r="S48" s="185" t="e">
        <f t="shared" si="34"/>
        <v>#REF!</v>
      </c>
      <c r="T48" s="185" t="e">
        <f t="shared" si="34"/>
        <v>#REF!</v>
      </c>
      <c r="U48" s="185" t="e">
        <f t="shared" si="34"/>
        <v>#REF!</v>
      </c>
      <c r="V48" s="185" t="e">
        <f t="shared" si="34"/>
        <v>#REF!</v>
      </c>
      <c r="W48" s="185" t="e">
        <f t="shared" si="34"/>
        <v>#REF!</v>
      </c>
      <c r="X48" s="185" t="e">
        <f t="shared" si="34"/>
        <v>#REF!</v>
      </c>
      <c r="Y48" s="185" t="e">
        <f t="shared" si="34"/>
        <v>#REF!</v>
      </c>
      <c r="Z48" s="54">
        <f t="shared" si="34"/>
        <v>-11.023110000000001</v>
      </c>
      <c r="AA48" s="54">
        <f t="shared" si="34"/>
        <v>201.14111969734941</v>
      </c>
      <c r="AB48" s="54">
        <f t="shared" si="34"/>
        <v>194.16457064025374</v>
      </c>
      <c r="AC48" s="54">
        <f t="shared" si="34"/>
        <v>89.604631368666219</v>
      </c>
      <c r="AD48" s="54">
        <f t="shared" si="34"/>
        <v>135.81476371297205</v>
      </c>
      <c r="AE48" s="54">
        <f t="shared" si="34"/>
        <v>185.31181265545615</v>
      </c>
      <c r="AF48" s="175">
        <f t="shared" si="34"/>
        <v>220.62358417470676</v>
      </c>
      <c r="AG48" s="175">
        <f t="shared" si="34"/>
        <v>220.46220000000002</v>
      </c>
      <c r="AH48" s="175">
        <f t="shared" si="34"/>
        <v>209.43909000000005</v>
      </c>
      <c r="AI48" s="175">
        <f t="shared" si="34"/>
        <v>209.43909000000002</v>
      </c>
      <c r="AJ48" s="175">
        <f t="shared" si="34"/>
        <v>209.43908999999996</v>
      </c>
      <c r="AK48" s="175">
        <f t="shared" si="34"/>
        <v>198.4159800000001</v>
      </c>
      <c r="AL48" s="175">
        <f t="shared" si="34"/>
        <v>176.36976000000004</v>
      </c>
      <c r="AM48" s="175">
        <f t="shared" si="34"/>
        <v>165.34665000000004</v>
      </c>
      <c r="AN48" s="175">
        <f t="shared" si="34"/>
        <v>165.34665000000004</v>
      </c>
      <c r="AO48" s="175">
        <f t="shared" si="34"/>
        <v>165.34665000000007</v>
      </c>
      <c r="AP48" s="175">
        <f t="shared" si="34"/>
        <v>165.34665000000001</v>
      </c>
      <c r="AQ48" s="175">
        <f t="shared" si="34"/>
        <v>165.34665000000007</v>
      </c>
      <c r="AR48" s="175">
        <f t="shared" si="34"/>
        <v>165.34665000000007</v>
      </c>
      <c r="AS48" s="175">
        <f t="shared" si="34"/>
        <v>165.34664999999995</v>
      </c>
      <c r="AT48" s="175">
        <f t="shared" si="34"/>
        <v>165.34665000000001</v>
      </c>
      <c r="AU48" s="175">
        <f t="shared" si="34"/>
        <v>165.34665000000001</v>
      </c>
      <c r="AV48" s="175">
        <f t="shared" si="34"/>
        <v>165.34665000000001</v>
      </c>
      <c r="AW48" s="175">
        <f t="shared" si="34"/>
        <v>165.34665000000001</v>
      </c>
      <c r="AX48" s="175">
        <f t="shared" si="34"/>
        <v>165.34665000000001</v>
      </c>
      <c r="AY48" s="175">
        <f t="shared" si="34"/>
        <v>165.34664999999995</v>
      </c>
      <c r="AZ48" s="175">
        <f t="shared" si="34"/>
        <v>165.34665000000004</v>
      </c>
      <c r="BA48" s="175">
        <f t="shared" si="34"/>
        <v>165.34665000000001</v>
      </c>
      <c r="BB48" s="175">
        <f t="shared" si="34"/>
        <v>165.34664999999998</v>
      </c>
      <c r="BC48" s="175">
        <f t="shared" si="34"/>
        <v>165.34665000000001</v>
      </c>
      <c r="BD48" s="175">
        <f t="shared" si="34"/>
        <v>165.34664999999998</v>
      </c>
      <c r="BE48" s="175">
        <f t="shared" si="34"/>
        <v>165.34665000000001</v>
      </c>
    </row>
    <row r="49" spans="1:57" hidden="1" x14ac:dyDescent="0.2">
      <c r="A49" s="49" t="s">
        <v>101</v>
      </c>
      <c r="B49" s="185" t="e">
        <f>(((#REF!)+(#REF!))/12)*2.204622</f>
        <v>#REF!</v>
      </c>
      <c r="C49" s="185" t="e">
        <f>(((#REF!)+(#REF!))/12)*2.204622</f>
        <v>#REF!</v>
      </c>
      <c r="D49" s="185" t="e">
        <f>(((#REF!)+(#REF!))/12)*2.204622</f>
        <v>#REF!</v>
      </c>
      <c r="E49" s="185" t="e">
        <f>(((#REF!)+(#REF!))/12)*2.204622</f>
        <v>#REF!</v>
      </c>
      <c r="F49" s="185" t="e">
        <f>(((#REF!)+(#REF!))/12)*2.204622</f>
        <v>#REF!</v>
      </c>
      <c r="G49" s="185" t="e">
        <f>(((#REF!)+(#REF!))/12)*2.204622</f>
        <v>#REF!</v>
      </c>
      <c r="H49" s="185" t="e">
        <f>(((#REF!)+(#REF!))/12)*2.204622</f>
        <v>#REF!</v>
      </c>
      <c r="I49" s="185" t="e">
        <f>(((#REF!)+(#REF!))/12)*2.204622</f>
        <v>#REF!</v>
      </c>
      <c r="J49" s="185" t="e">
        <f>(((#REF!)+(#REF!))/12)*2.204622</f>
        <v>#REF!</v>
      </c>
      <c r="K49" s="185" t="e">
        <f>(((#REF!)+(#REF!))/12)*2.204622</f>
        <v>#REF!</v>
      </c>
      <c r="L49" s="185" t="e">
        <f>(((#REF!)+(#REF!))/12)*2.204622</f>
        <v>#REF!</v>
      </c>
      <c r="M49" s="185" t="e">
        <f>(((#REF!)+(#REF!))/12)*2.204622</f>
        <v>#REF!</v>
      </c>
      <c r="N49" s="185" t="e">
        <f>(((#REF!)+(#REF!))/12)*2.204622</f>
        <v>#REF!</v>
      </c>
      <c r="O49" s="185" t="e">
        <f>(((#REF!)+(#REF!))/12)*2.204622</f>
        <v>#REF!</v>
      </c>
      <c r="P49" s="185" t="e">
        <f>(((#REF!)+(#REF!))/12)*2.204622</f>
        <v>#REF!</v>
      </c>
      <c r="Q49" s="185" t="e">
        <f>(((#REF!)+(#REF!))/12)*2.204622</f>
        <v>#REF!</v>
      </c>
      <c r="R49" s="185" t="e">
        <f>(((#REF!)+(#REF!))/12)*2.204622</f>
        <v>#REF!</v>
      </c>
      <c r="S49" s="185" t="e">
        <f>(((#REF!)+(#REF!))/12)*2.204622</f>
        <v>#REF!</v>
      </c>
      <c r="T49" s="185" t="e">
        <f>(((#REF!)+(#REF!))/12)*2.204622</f>
        <v>#REF!</v>
      </c>
      <c r="U49" s="185" t="e">
        <f>(((#REF!)+(#REF!))/12)*2.204622</f>
        <v>#REF!</v>
      </c>
      <c r="V49" s="185" t="e">
        <f>(((#REF!)+(#REF!))/12)*2.204622</f>
        <v>#REF!</v>
      </c>
      <c r="W49" s="185" t="e">
        <f>(((#REF!)+(#REF!))/12)*2.204622</f>
        <v>#REF!</v>
      </c>
      <c r="X49" s="185" t="e">
        <f>(((#REF!)+(#REF!))/12)*2.204622</f>
        <v>#REF!</v>
      </c>
      <c r="Y49" s="185" t="e">
        <f>(((#REF!)+(#REF!))/12)*2.204622</f>
        <v>#REF!</v>
      </c>
      <c r="Z49" s="54" t="e">
        <f>(((#REF!)+(#REF!))/12)*2.204622</f>
        <v>#REF!</v>
      </c>
      <c r="AA49" s="54" t="e">
        <f>(((#REF!)+(#REF!))/12)*2.204622</f>
        <v>#REF!</v>
      </c>
      <c r="AB49" s="54" t="e">
        <f>(((#REF!)+(#REF!))/12)*2.204622</f>
        <v>#REF!</v>
      </c>
      <c r="AC49" s="54" t="e">
        <f>(((#REF!)+(#REF!))/12)*2.204622</f>
        <v>#REF!</v>
      </c>
      <c r="AD49" s="54" t="e">
        <f>(((#REF!)+(#REF!))/12)*2.204622</f>
        <v>#REF!</v>
      </c>
      <c r="AE49" s="54" t="e">
        <f>(((#REF!)+(#REF!))/12)*2.204622</f>
        <v>#REF!</v>
      </c>
      <c r="AF49" s="175" t="e">
        <f>(((#REF!)+(#REF!))/12)*2.204622</f>
        <v>#REF!</v>
      </c>
      <c r="AG49" s="175" t="e">
        <f>(((#REF!)+(#REF!))/12)*2.204622</f>
        <v>#REF!</v>
      </c>
      <c r="AH49" s="175" t="e">
        <f>(((#REF!)+(#REF!))/12)*2.204622</f>
        <v>#REF!</v>
      </c>
      <c r="AI49" s="175" t="e">
        <f>(((#REF!)+(#REF!))/12)*2.204622</f>
        <v>#REF!</v>
      </c>
      <c r="AJ49" s="175" t="e">
        <f>(((#REF!)+(#REF!))/12)*2.204622</f>
        <v>#REF!</v>
      </c>
      <c r="AK49" s="175" t="e">
        <f>(((#REF!)+(#REF!))/12)*2.204622</f>
        <v>#REF!</v>
      </c>
      <c r="AL49" s="175" t="e">
        <f>(((#REF!)+(#REF!))/12)*2.204622</f>
        <v>#REF!</v>
      </c>
      <c r="AM49" s="175" t="e">
        <f>(((#REF!)+(#REF!))/12)*2.204622</f>
        <v>#REF!</v>
      </c>
      <c r="AN49" s="175" t="e">
        <f>(((#REF!)+(#REF!))/12)*2.204622</f>
        <v>#REF!</v>
      </c>
      <c r="AO49" s="175" t="e">
        <f>(((#REF!)+(#REF!))/12)*2.204622</f>
        <v>#REF!</v>
      </c>
      <c r="AP49" s="175" t="e">
        <f>(((#REF!)+(#REF!))/12)*2.204622</f>
        <v>#REF!</v>
      </c>
      <c r="AQ49" s="175" t="e">
        <f>(((#REF!)+(#REF!))/12)*2.204622</f>
        <v>#REF!</v>
      </c>
      <c r="AR49" s="175" t="e">
        <f>(((#REF!)+(#REF!))/12)*2.204622</f>
        <v>#REF!</v>
      </c>
      <c r="AS49" s="175" t="e">
        <f>(((#REF!)+(#REF!))/12)*2.204622</f>
        <v>#REF!</v>
      </c>
      <c r="AT49" s="175" t="e">
        <f>(((#REF!)+(#REF!))/12)*2.204622</f>
        <v>#REF!</v>
      </c>
      <c r="AU49" s="175" t="e">
        <f>(((#REF!)+(#REF!))/12)*2.204622</f>
        <v>#REF!</v>
      </c>
      <c r="AV49" s="175" t="e">
        <f>(((#REF!)+(#REF!))/12)*2.204622</f>
        <v>#REF!</v>
      </c>
      <c r="AW49" s="175" t="e">
        <f>(((#REF!)+(#REF!))/12)*2.204622</f>
        <v>#REF!</v>
      </c>
      <c r="AX49" s="175" t="e">
        <f>(((#REF!)+(#REF!))/12)*2.204622</f>
        <v>#REF!</v>
      </c>
      <c r="AY49" s="175" t="e">
        <f>(((#REF!)+(#REF!))/12)*2.204622</f>
        <v>#REF!</v>
      </c>
      <c r="AZ49" s="175" t="e">
        <f>(((#REF!)+(#REF!))/12)*2.204622</f>
        <v>#REF!</v>
      </c>
      <c r="BA49" s="175" t="e">
        <f>(((#REF!)+(#REF!))/12)*2.204622</f>
        <v>#REF!</v>
      </c>
      <c r="BB49" s="175" t="e">
        <f>(((#REF!)+(#REF!))/12)*2.204622</f>
        <v>#REF!</v>
      </c>
      <c r="BC49" s="175" t="e">
        <f>(((#REF!)+(#REF!))/12)*2.204622</f>
        <v>#REF!</v>
      </c>
      <c r="BD49" s="175" t="e">
        <f>(((#REF!)+(#REF!))/12)*2.204622</f>
        <v>#REF!</v>
      </c>
      <c r="BE49" s="175" t="e">
        <f>(((#REF!)+(#REF!))/12)*2.204622</f>
        <v>#REF!</v>
      </c>
    </row>
    <row r="50" spans="1:57" hidden="1" x14ac:dyDescent="0.2">
      <c r="A50" s="49" t="s">
        <v>102</v>
      </c>
      <c r="B50" s="185" t="e">
        <f>(((#REF!)+(#REF!))/12)*2.204622</f>
        <v>#REF!</v>
      </c>
      <c r="C50" s="185" t="e">
        <f>(((#REF!)+(#REF!))/12)*2.204622</f>
        <v>#REF!</v>
      </c>
      <c r="D50" s="185" t="e">
        <f>(((#REF!)+(#REF!))/12)*2.204622</f>
        <v>#REF!</v>
      </c>
      <c r="E50" s="185" t="e">
        <f>(((#REF!)+(#REF!))/12)*2.204622</f>
        <v>#REF!</v>
      </c>
      <c r="F50" s="185" t="e">
        <f>(((#REF!)+(#REF!))/12)*2.204622</f>
        <v>#REF!</v>
      </c>
      <c r="G50" s="185" t="e">
        <f>(((#REF!)+(#REF!))/12)*2.204622</f>
        <v>#REF!</v>
      </c>
      <c r="H50" s="185" t="e">
        <f>(((#REF!)+(#REF!))/12)*2.204622</f>
        <v>#REF!</v>
      </c>
      <c r="I50" s="185" t="e">
        <f>(((#REF!)+(#REF!))/12)*2.204622</f>
        <v>#REF!</v>
      </c>
      <c r="J50" s="185" t="e">
        <f>(((#REF!)+(#REF!))/12)*2.204622</f>
        <v>#REF!</v>
      </c>
      <c r="K50" s="185" t="e">
        <f>(((#REF!)+(#REF!))/12)*2.204622</f>
        <v>#REF!</v>
      </c>
      <c r="L50" s="185" t="e">
        <f>(((#REF!)+(#REF!))/12)*2.204622</f>
        <v>#REF!</v>
      </c>
      <c r="M50" s="185" t="e">
        <f>(((#REF!)+(#REF!))/12)*2.204622</f>
        <v>#REF!</v>
      </c>
      <c r="N50" s="185" t="e">
        <f>(((#REF!)+(#REF!))/12)*2.204622</f>
        <v>#REF!</v>
      </c>
      <c r="O50" s="185" t="e">
        <f>(((#REF!)+(#REF!))/12)*2.204622</f>
        <v>#REF!</v>
      </c>
      <c r="P50" s="185" t="e">
        <f>(((#REF!)+(#REF!))/12)*2.204622</f>
        <v>#REF!</v>
      </c>
      <c r="Q50" s="185" t="e">
        <f>(((#REF!)+(#REF!))/12)*2.204622</f>
        <v>#REF!</v>
      </c>
      <c r="R50" s="185" t="e">
        <f>(((#REF!)+(#REF!))/12)*2.204622</f>
        <v>#REF!</v>
      </c>
      <c r="S50" s="185" t="e">
        <f>(((#REF!)+(#REF!))/12)*2.204622</f>
        <v>#REF!</v>
      </c>
      <c r="T50" s="185" t="e">
        <f>(((#REF!)+(#REF!))/12)*2.204622</f>
        <v>#REF!</v>
      </c>
      <c r="U50" s="185" t="e">
        <f>(((#REF!)+(#REF!))/12)*2.204622</f>
        <v>#REF!</v>
      </c>
      <c r="V50" s="185" t="e">
        <f>(((#REF!)+(#REF!))/12)*2.204622</f>
        <v>#REF!</v>
      </c>
      <c r="W50" s="185" t="e">
        <f>(((#REF!)+(#REF!))/12)*2.204622</f>
        <v>#REF!</v>
      </c>
      <c r="X50" s="185" t="e">
        <f>(((#REF!)+(#REF!))/12)*2.204622</f>
        <v>#REF!</v>
      </c>
      <c r="Y50" s="185" t="e">
        <f>(((#REF!)+(#REF!))/12)*2.204622</f>
        <v>#REF!</v>
      </c>
      <c r="Z50" s="54" t="e">
        <f>(((#REF!)+(#REF!))/12)*2.204622</f>
        <v>#REF!</v>
      </c>
      <c r="AA50" s="54" t="e">
        <f>(((#REF!)+(#REF!))/12)*2.204622</f>
        <v>#REF!</v>
      </c>
      <c r="AB50" s="54" t="e">
        <f>(((#REF!)+(#REF!))/12)*2.204622</f>
        <v>#REF!</v>
      </c>
      <c r="AC50" s="54" t="e">
        <f>(((#REF!)+(#REF!))/12)*2.204622</f>
        <v>#REF!</v>
      </c>
      <c r="AD50" s="54" t="e">
        <f>(((#REF!)+(#REF!))/12)*2.204622</f>
        <v>#REF!</v>
      </c>
      <c r="AE50" s="54" t="e">
        <f>(((#REF!)+(#REF!))/12)*2.204622</f>
        <v>#REF!</v>
      </c>
      <c r="AF50" s="175" t="e">
        <f>(((#REF!)+(#REF!))/12)*2.204622</f>
        <v>#REF!</v>
      </c>
      <c r="AG50" s="175" t="e">
        <f>(((#REF!)+(#REF!))/12)*2.204622</f>
        <v>#REF!</v>
      </c>
      <c r="AH50" s="175" t="e">
        <f>(((#REF!)+(#REF!))/12)*2.204622</f>
        <v>#REF!</v>
      </c>
      <c r="AI50" s="175" t="e">
        <f>(((#REF!)+(#REF!))/12)*2.204622</f>
        <v>#REF!</v>
      </c>
      <c r="AJ50" s="175" t="e">
        <f>(((#REF!)+(#REF!))/12)*2.204622</f>
        <v>#REF!</v>
      </c>
      <c r="AK50" s="175" t="e">
        <f>(((#REF!)+(#REF!))/12)*2.204622</f>
        <v>#REF!</v>
      </c>
      <c r="AL50" s="175" t="e">
        <f>(((#REF!)+(#REF!))/12)*2.204622</f>
        <v>#REF!</v>
      </c>
      <c r="AM50" s="175" t="e">
        <f>(((#REF!)+(#REF!))/12)*2.204622</f>
        <v>#REF!</v>
      </c>
      <c r="AN50" s="175" t="e">
        <f>(((#REF!)+(#REF!))/12)*2.204622</f>
        <v>#REF!</v>
      </c>
      <c r="AO50" s="175" t="e">
        <f>(((#REF!)+(#REF!))/12)*2.204622</f>
        <v>#REF!</v>
      </c>
      <c r="AP50" s="175" t="e">
        <f>(((#REF!)+(#REF!))/12)*2.204622</f>
        <v>#REF!</v>
      </c>
      <c r="AQ50" s="175" t="e">
        <f>(((#REF!)+(#REF!))/12)*2.204622</f>
        <v>#REF!</v>
      </c>
      <c r="AR50" s="175" t="e">
        <f>(((#REF!)+(#REF!))/12)*2.204622</f>
        <v>#REF!</v>
      </c>
      <c r="AS50" s="175" t="e">
        <f>(((#REF!)+(#REF!))/12)*2.204622</f>
        <v>#REF!</v>
      </c>
      <c r="AT50" s="175" t="e">
        <f>(((#REF!)+(#REF!))/12)*2.204622</f>
        <v>#REF!</v>
      </c>
      <c r="AU50" s="175" t="e">
        <f>(((#REF!)+(#REF!))/12)*2.204622</f>
        <v>#REF!</v>
      </c>
      <c r="AV50" s="175" t="e">
        <f>(((#REF!)+(#REF!))/12)*2.204622</f>
        <v>#REF!</v>
      </c>
      <c r="AW50" s="175" t="e">
        <f>(((#REF!)+(#REF!))/12)*2.204622</f>
        <v>#REF!</v>
      </c>
      <c r="AX50" s="175" t="e">
        <f>(((#REF!)+(#REF!))/12)*2.204622</f>
        <v>#REF!</v>
      </c>
      <c r="AY50" s="175" t="e">
        <f>(((#REF!)+(#REF!))/12)*2.204622</f>
        <v>#REF!</v>
      </c>
      <c r="AZ50" s="175" t="e">
        <f>(((#REF!)+(#REF!))/12)*2.204622</f>
        <v>#REF!</v>
      </c>
      <c r="BA50" s="175" t="e">
        <f>(((#REF!)+(#REF!))/12)*2.204622</f>
        <v>#REF!</v>
      </c>
      <c r="BB50" s="175" t="e">
        <f>(((#REF!)+(#REF!))/12)*2.204622</f>
        <v>#REF!</v>
      </c>
      <c r="BC50" s="175" t="e">
        <f>(((#REF!)+(#REF!))/12)*2.204622</f>
        <v>#REF!</v>
      </c>
      <c r="BD50" s="175" t="e">
        <f>(((#REF!)+(#REF!))/12)*2.204622</f>
        <v>#REF!</v>
      </c>
      <c r="BE50" s="175" t="e">
        <f>(((#REF!)+(#REF!))/12)*2.204622</f>
        <v>#REF!</v>
      </c>
    </row>
    <row r="51" spans="1:57" x14ac:dyDescent="0.2">
      <c r="A51" s="49" t="s">
        <v>58</v>
      </c>
      <c r="B51" s="185" t="e">
        <f>SUM(#REF!,#REF!)*2204.622/1000</f>
        <v>#REF!</v>
      </c>
      <c r="C51" s="185" t="e">
        <f>SUM(#REF!,#REF!)*2204.622/1000</f>
        <v>#REF!</v>
      </c>
      <c r="D51" s="185" t="e">
        <f>SUM(#REF!,#REF!)*2204.622/1000</f>
        <v>#REF!</v>
      </c>
      <c r="E51" s="185" t="e">
        <f>SUM(#REF!,#REF!)*2204.622/1000</f>
        <v>#REF!</v>
      </c>
      <c r="F51" s="185" t="e">
        <f>SUM(#REF!,#REF!)*2204.622/1000</f>
        <v>#REF!</v>
      </c>
      <c r="G51" s="185" t="e">
        <f>SUM(#REF!,#REF!)*2204.622/1000</f>
        <v>#REF!</v>
      </c>
      <c r="H51" s="185" t="e">
        <f>SUM(#REF!,#REF!)*2204.622/1000</f>
        <v>#REF!</v>
      </c>
      <c r="I51" s="185" t="e">
        <f>SUM(#REF!,#REF!)*2204.622/1000</f>
        <v>#REF!</v>
      </c>
      <c r="J51" s="185" t="e">
        <f>SUM(#REF!,#REF!)*2204.622/1000</f>
        <v>#REF!</v>
      </c>
      <c r="K51" s="185" t="e">
        <f>SUM(#REF!,#REF!)*2204.622/1000</f>
        <v>#REF!</v>
      </c>
      <c r="L51" s="185" t="e">
        <f>SUM(#REF!,#REF!)*2204.622/1000</f>
        <v>#REF!</v>
      </c>
      <c r="M51" s="185" t="e">
        <f>SUM(#REF!,#REF!)*2204.622/1000</f>
        <v>#REF!</v>
      </c>
      <c r="N51" s="185" t="e">
        <f>SUM(#REF!,#REF!)*2204.622/1000</f>
        <v>#REF!</v>
      </c>
      <c r="O51" s="185" t="e">
        <f>SUM(#REF!,#REF!)*2204.622/1000</f>
        <v>#REF!</v>
      </c>
      <c r="P51" s="185" t="e">
        <f>SUM(#REF!,#REF!)*2204.622/1000</f>
        <v>#REF!</v>
      </c>
      <c r="Q51" s="185" t="e">
        <f>SUM(#REF!,#REF!)*2204.622/1000</f>
        <v>#REF!</v>
      </c>
      <c r="R51" s="185" t="e">
        <f>SUM(#REF!,#REF!)*2204.622/1000</f>
        <v>#REF!</v>
      </c>
      <c r="S51" s="185" t="e">
        <f>SUM(#REF!,#REF!)*2204.622/1000</f>
        <v>#REF!</v>
      </c>
      <c r="T51" s="185" t="e">
        <f>SUM(#REF!,#REF!)*2204.622/1000</f>
        <v>#REF!</v>
      </c>
      <c r="U51" s="185" t="e">
        <f>SUM(#REF!,#REF!)*2204.622/1000</f>
        <v>#REF!</v>
      </c>
      <c r="V51" s="185" t="e">
        <f>SUM(#REF!,#REF!)*2204.622/1000</f>
        <v>#REF!</v>
      </c>
      <c r="W51" s="185" t="e">
        <f>SUM(#REF!,#REF!)*2204.622/1000</f>
        <v>#REF!</v>
      </c>
      <c r="X51" s="185" t="e">
        <f>SUM(#REF!,#REF!)*2204.622/1000</f>
        <v>#REF!</v>
      </c>
      <c r="Y51" s="185" t="e">
        <f>SUM(#REF!,#REF!)*2204.622/1000</f>
        <v>#REF!</v>
      </c>
      <c r="Z51" s="54">
        <f>'[5]Canada DCO'!AC12*2.204622</f>
        <v>0</v>
      </c>
      <c r="AA51" s="54">
        <f>'[5]Canada DCO'!AD12*2.204622</f>
        <v>45.479147237999996</v>
      </c>
      <c r="AB51" s="54">
        <f>'[5]Canada DCO'!AE12*2.204622</f>
        <v>58.400436780000007</v>
      </c>
      <c r="AC51" s="54">
        <f>'[5]Canada DCO'!AF12*2.204622</f>
        <v>174.80227375800001</v>
      </c>
      <c r="AD51" s="54">
        <f>'[5]Canada DCO'!AG12*2.204622</f>
        <v>132.325821684</v>
      </c>
      <c r="AE51" s="54">
        <f>'[5]Canada DCO'!AH12*2.204622</f>
        <v>87.587427438000006</v>
      </c>
      <c r="AF51" s="175">
        <f>'[5]Canada DCO'!AI12*2.204622</f>
        <v>55.115549999999999</v>
      </c>
      <c r="AG51" s="175">
        <f>'[5]Canada DCO'!AJ12*2.204622</f>
        <v>55.115549999999999</v>
      </c>
      <c r="AH51" s="175">
        <f>'[5]Canada DCO'!AK12*2.204622</f>
        <v>55.115549999999999</v>
      </c>
      <c r="AI51" s="175">
        <f>'[5]Canada DCO'!AL12*2.204622</f>
        <v>55.115549999999999</v>
      </c>
      <c r="AJ51" s="175">
        <f>'[5]Canada DCO'!AM12*2.204622</f>
        <v>55.115549999999999</v>
      </c>
      <c r="AK51" s="175">
        <f>'[5]Canada DCO'!AN12*2.204622</f>
        <v>55.115549999999999</v>
      </c>
      <c r="AL51" s="175">
        <f>'[5]Canada DCO'!AO12*2.204622</f>
        <v>55.115549999999999</v>
      </c>
      <c r="AM51" s="175">
        <f>'[5]Canada DCO'!AP12*2.204622</f>
        <v>55.115549999999999</v>
      </c>
      <c r="AN51" s="175">
        <f>'[5]Canada DCO'!AQ12*2.204622</f>
        <v>55.115549999999999</v>
      </c>
      <c r="AO51" s="175">
        <f>'[5]Canada DCO'!AR12*2.204622</f>
        <v>55.115549999999999</v>
      </c>
      <c r="AP51" s="175">
        <f>'[5]Canada DCO'!AS12*2.204622</f>
        <v>55.115549999999999</v>
      </c>
      <c r="AQ51" s="175">
        <f>'[5]Canada DCO'!AT12*2.204622</f>
        <v>49.603995000000005</v>
      </c>
      <c r="AR51" s="175">
        <f>'[5]Canada DCO'!AU12*2.204622</f>
        <v>49.603995000000005</v>
      </c>
      <c r="AS51" s="175">
        <f>'[5]Canada DCO'!AV12*2.204622</f>
        <v>44.092440000000003</v>
      </c>
      <c r="AT51" s="175">
        <f>'[5]Canada DCO'!AW12*2.204622</f>
        <v>44.092440000000003</v>
      </c>
      <c r="AU51" s="175">
        <f>'[5]Canada DCO'!AX12*2.204622</f>
        <v>38.580885000000002</v>
      </c>
      <c r="AV51" s="175">
        <f>'[5]Canada DCO'!AY12*2.204622</f>
        <v>38.580885000000002</v>
      </c>
      <c r="AW51" s="175">
        <f>'[5]Canada DCO'!AZ12*2.204622</f>
        <v>38.580885000000002</v>
      </c>
      <c r="AX51" s="175">
        <f>'[5]Canada DCO'!BA12*2.204622</f>
        <v>38.580885000000002</v>
      </c>
      <c r="AY51" s="175">
        <f>'[5]Canada DCO'!BB12*2.204622</f>
        <v>33.069330000000001</v>
      </c>
      <c r="AZ51" s="175">
        <f>'[5]Canada DCO'!BC12*2.204622</f>
        <v>33.069330000000001</v>
      </c>
      <c r="BA51" s="175">
        <f>'[5]Canada DCO'!BD12*2.204622</f>
        <v>33.069330000000001</v>
      </c>
      <c r="BB51" s="175">
        <f>'[5]Canada DCO'!BE12*2.204622</f>
        <v>33.069330000000001</v>
      </c>
      <c r="BC51" s="175">
        <f>'[5]Canada DCO'!BF12*2.204622</f>
        <v>27.557774999999999</v>
      </c>
      <c r="BD51" s="175">
        <f>'[5]Canada DCO'!BG12*2.204622</f>
        <v>27.557774999999999</v>
      </c>
      <c r="BE51" s="175">
        <f>'[5]Canada DCO'!BH12*2.204622</f>
        <v>27.557774999999999</v>
      </c>
    </row>
    <row r="52" spans="1:57" x14ac:dyDescent="0.2">
      <c r="A52" s="49" t="s">
        <v>59</v>
      </c>
      <c r="B52" s="185" t="e">
        <f>B43-B53</f>
        <v>#REF!</v>
      </c>
      <c r="C52" s="185" t="e">
        <f t="shared" ref="C52:Y52" si="35">C43-C53</f>
        <v>#REF!</v>
      </c>
      <c r="D52" s="185" t="e">
        <f t="shared" si="35"/>
        <v>#REF!</v>
      </c>
      <c r="E52" s="185" t="e">
        <f t="shared" si="35"/>
        <v>#REF!</v>
      </c>
      <c r="F52" s="185" t="e">
        <f t="shared" si="35"/>
        <v>#REF!</v>
      </c>
      <c r="G52" s="185" t="e">
        <f t="shared" si="35"/>
        <v>#REF!</v>
      </c>
      <c r="H52" s="185" t="e">
        <f t="shared" si="35"/>
        <v>#REF!</v>
      </c>
      <c r="I52" s="185" t="e">
        <f t="shared" si="35"/>
        <v>#REF!</v>
      </c>
      <c r="J52" s="185" t="e">
        <f t="shared" si="35"/>
        <v>#REF!</v>
      </c>
      <c r="K52" s="185" t="e">
        <f t="shared" si="35"/>
        <v>#REF!</v>
      </c>
      <c r="L52" s="185" t="e">
        <f t="shared" si="35"/>
        <v>#REF!</v>
      </c>
      <c r="M52" s="185" t="e">
        <f t="shared" si="35"/>
        <v>#REF!</v>
      </c>
      <c r="N52" s="185" t="e">
        <f t="shared" si="35"/>
        <v>#REF!</v>
      </c>
      <c r="O52" s="185" t="e">
        <f t="shared" si="35"/>
        <v>#REF!</v>
      </c>
      <c r="P52" s="185" t="e">
        <f t="shared" si="35"/>
        <v>#REF!</v>
      </c>
      <c r="Q52" s="185" t="e">
        <f t="shared" si="35"/>
        <v>#REF!</v>
      </c>
      <c r="R52" s="185" t="e">
        <f t="shared" si="35"/>
        <v>#REF!</v>
      </c>
      <c r="S52" s="185" t="e">
        <f t="shared" si="35"/>
        <v>#REF!</v>
      </c>
      <c r="T52" s="185" t="e">
        <f t="shared" si="35"/>
        <v>#REF!</v>
      </c>
      <c r="U52" s="185" t="e">
        <f t="shared" si="35"/>
        <v>#REF!</v>
      </c>
      <c r="V52" s="185" t="e">
        <f t="shared" si="35"/>
        <v>#REF!</v>
      </c>
      <c r="W52" s="185" t="e">
        <f t="shared" si="35"/>
        <v>#REF!</v>
      </c>
      <c r="X52" s="185" t="e">
        <f t="shared" si="35"/>
        <v>#REF!</v>
      </c>
      <c r="Y52" s="185" t="e">
        <f t="shared" si="35"/>
        <v>#REF!</v>
      </c>
      <c r="Z52" s="54">
        <f t="shared" ref="Z52:AG52" si="36">Z43-Z53</f>
        <v>-11.023110000000001</v>
      </c>
      <c r="AA52" s="54">
        <f t="shared" si="36"/>
        <v>254.87262228113551</v>
      </c>
      <c r="AB52" s="54">
        <f t="shared" si="36"/>
        <v>257.52495433945307</v>
      </c>
      <c r="AC52" s="54">
        <f t="shared" si="36"/>
        <v>266.68268619986378</v>
      </c>
      <c r="AD52" s="54">
        <f t="shared" si="36"/>
        <v>271.46723558541919</v>
      </c>
      <c r="AE52" s="54">
        <f t="shared" si="36"/>
        <v>276.37785557147123</v>
      </c>
      <c r="AF52" s="175">
        <f t="shared" si="36"/>
        <v>279.31270591754054</v>
      </c>
      <c r="AG52" s="175">
        <f t="shared" si="36"/>
        <v>279.97852102890255</v>
      </c>
      <c r="AH52" s="175">
        <f t="shared" ref="AH52:BE52" si="37">AH43-AH53</f>
        <v>270.31275498329444</v>
      </c>
      <c r="AI52" s="175">
        <f t="shared" si="37"/>
        <v>270.95171723064925</v>
      </c>
      <c r="AJ52" s="175">
        <f t="shared" si="37"/>
        <v>270.92771176117492</v>
      </c>
      <c r="AK52" s="175">
        <f t="shared" si="37"/>
        <v>259.88890365955848</v>
      </c>
      <c r="AL52" s="175">
        <f t="shared" si="37"/>
        <v>268.03266440514062</v>
      </c>
      <c r="AM52" s="175">
        <f t="shared" si="37"/>
        <v>257.03797399749044</v>
      </c>
      <c r="AN52" s="175">
        <f t="shared" si="37"/>
        <v>257.14429872336137</v>
      </c>
      <c r="AO52" s="175">
        <f t="shared" si="37"/>
        <v>257.1037365448239</v>
      </c>
      <c r="AP52" s="175">
        <f t="shared" si="37"/>
        <v>257.08274691786283</v>
      </c>
      <c r="AQ52" s="175">
        <f t="shared" si="37"/>
        <v>251.56410711773589</v>
      </c>
      <c r="AR52" s="175">
        <f t="shared" si="37"/>
        <v>251.57732866025492</v>
      </c>
      <c r="AS52" s="175">
        <f t="shared" si="37"/>
        <v>246.0759555928077</v>
      </c>
      <c r="AT52" s="175">
        <f t="shared" si="37"/>
        <v>246.06690896669704</v>
      </c>
      <c r="AU52" s="175">
        <f t="shared" si="37"/>
        <v>240.55261045107164</v>
      </c>
      <c r="AV52" s="175">
        <f t="shared" si="37"/>
        <v>240.55351615771343</v>
      </c>
      <c r="AW52" s="175">
        <f t="shared" si="37"/>
        <v>240.55601996570894</v>
      </c>
      <c r="AX52" s="175">
        <f t="shared" si="37"/>
        <v>240.55638022679975</v>
      </c>
      <c r="AY52" s="175">
        <f t="shared" si="37"/>
        <v>235.04322115359813</v>
      </c>
      <c r="AZ52" s="175">
        <f t="shared" si="37"/>
        <v>235.04310559097843</v>
      </c>
      <c r="BA52" s="175">
        <f t="shared" si="37"/>
        <v>235.04351561895976</v>
      </c>
      <c r="BB52" s="175">
        <f t="shared" si="37"/>
        <v>235.04382651120898</v>
      </c>
      <c r="BC52" s="175">
        <f t="shared" si="37"/>
        <v>229.53214382030899</v>
      </c>
      <c r="BD52" s="175">
        <f t="shared" si="37"/>
        <v>229.53191853901083</v>
      </c>
      <c r="BE52" s="175">
        <f t="shared" si="37"/>
        <v>229.5319690160934</v>
      </c>
    </row>
    <row r="53" spans="1:57" ht="12" thickBot="1" x14ac:dyDescent="0.25">
      <c r="A53" s="56" t="s">
        <v>60</v>
      </c>
      <c r="B53" s="186" t="e">
        <f>#REF!*2204.622/1000</f>
        <v>#REF!</v>
      </c>
      <c r="C53" s="186" t="e">
        <f>#REF!*2204.622/1000</f>
        <v>#REF!</v>
      </c>
      <c r="D53" s="186" t="e">
        <f>#REF!*2204.622/1000</f>
        <v>#REF!</v>
      </c>
      <c r="E53" s="186" t="e">
        <f>#REF!*2204.622/1000</f>
        <v>#REF!</v>
      </c>
      <c r="F53" s="186" t="e">
        <f>#REF!*2204.622/1000</f>
        <v>#REF!</v>
      </c>
      <c r="G53" s="186" t="e">
        <f>#REF!*2204.622/1000</f>
        <v>#REF!</v>
      </c>
      <c r="H53" s="186" t="e">
        <f>#REF!*2204.622/1000</f>
        <v>#REF!</v>
      </c>
      <c r="I53" s="186" t="e">
        <f>#REF!*2204.622/1000</f>
        <v>#REF!</v>
      </c>
      <c r="J53" s="186" t="e">
        <f>#REF!*2204.622/1000</f>
        <v>#REF!</v>
      </c>
      <c r="K53" s="186" t="e">
        <f>#REF!*2204.622/1000</f>
        <v>#REF!</v>
      </c>
      <c r="L53" s="186" t="e">
        <f>#REF!*2204.622/1000</f>
        <v>#REF!</v>
      </c>
      <c r="M53" s="186" t="e">
        <f>#REF!*2204.622/1000</f>
        <v>#REF!</v>
      </c>
      <c r="N53" s="186" t="e">
        <f>#REF!*2204.622/1000</f>
        <v>#REF!</v>
      </c>
      <c r="O53" s="186" t="e">
        <f>#REF!*2204.622/1000</f>
        <v>#REF!</v>
      </c>
      <c r="P53" s="186" t="e">
        <f>#REF!*2204.622/1000</f>
        <v>#REF!</v>
      </c>
      <c r="Q53" s="186" t="e">
        <f>#REF!*2204.622/1000</f>
        <v>#REF!</v>
      </c>
      <c r="R53" s="186" t="e">
        <f>#REF!*2204.622/1000</f>
        <v>#REF!</v>
      </c>
      <c r="S53" s="186" t="e">
        <f>#REF!*2204.622/1000</f>
        <v>#REF!</v>
      </c>
      <c r="T53" s="186" t="e">
        <f>#REF!*2204.622/1000</f>
        <v>#REF!</v>
      </c>
      <c r="U53" s="186" t="e">
        <f>#REF!*2204.622/1000</f>
        <v>#REF!</v>
      </c>
      <c r="V53" s="186" t="e">
        <f>#REF!*2204.622/1000</f>
        <v>#REF!</v>
      </c>
      <c r="W53" s="186" t="e">
        <f>#REF!*2204.622/1000</f>
        <v>#REF!</v>
      </c>
      <c r="X53" s="186" t="e">
        <f>#REF!*2204.622/1000</f>
        <v>#REF!</v>
      </c>
      <c r="Y53" s="186" t="e">
        <f>#REF!*2204.622/1000</f>
        <v>#REF!</v>
      </c>
      <c r="Z53" s="57">
        <f>'[5]Canada DCO'!AC14*2.204622</f>
        <v>11.023110000000001</v>
      </c>
      <c r="AA53" s="57">
        <f>'[5]Canada DCO'!AD14*2.204622</f>
        <v>5.2365116633863718</v>
      </c>
      <c r="AB53" s="57">
        <f>'[5]Canada DCO'!AE14*2.204622</f>
        <v>5.7438791142392747</v>
      </c>
      <c r="AC53" s="57">
        <f>'[5]Canada DCO'!AF14*2.204622</f>
        <v>5.7435019945136574</v>
      </c>
      <c r="AD53" s="57">
        <f>'[5]Canada DCO'!AG14*2.204622</f>
        <v>5.709498365920461</v>
      </c>
      <c r="AE53" s="57">
        <f>'[5]Canada DCO'!AH14*2.204622</f>
        <v>5.4282613305410674</v>
      </c>
      <c r="AF53" s="176">
        <f>'[5]Canada DCO'!AI14*2.204622</f>
        <v>9.0529142105835447</v>
      </c>
      <c r="AG53" s="176">
        <f>'[5]Canada DCO'!AJ14*2.204622</f>
        <v>7.5243785472789808</v>
      </c>
      <c r="AH53" s="176">
        <f>'[5]Canada DCO'!AK14*2.204622</f>
        <v>10.144100073832377</v>
      </c>
      <c r="AI53" s="176">
        <f>'[5]Canada DCO'!AL14*2.204622</f>
        <v>9.4501645028794865</v>
      </c>
      <c r="AJ53" s="176">
        <f>'[5]Canada DCO'!AM14*2.204622</f>
        <v>6.2478363236414003</v>
      </c>
      <c r="AK53" s="176">
        <f>'[5]Canada DCO'!AN14*2.204622</f>
        <v>11.604452491470337</v>
      </c>
      <c r="AL53" s="176">
        <f>'[5]Canada DCO'!AO14*2.204622</f>
        <v>6.472715028422507</v>
      </c>
      <c r="AM53" s="176">
        <f>'[5]Canada DCO'!AP14*2.204622</f>
        <v>10.122964185254034</v>
      </c>
      <c r="AN53" s="176">
        <f>'[5]Canada DCO'!AQ14*2.204622</f>
        <v>11.496571668657269</v>
      </c>
      <c r="AO53" s="176">
        <f>'[5]Canada DCO'!AR14*2.204622</f>
        <v>10.607186366757668</v>
      </c>
      <c r="AP53" s="176">
        <f>'[5]Canada DCO'!AS14*2.204622</f>
        <v>7.5574783744788805</v>
      </c>
      <c r="AQ53" s="176">
        <f>'[5]Canada DCO'!AT14*2.204622</f>
        <v>7.9642844453244281</v>
      </c>
      <c r="AR53" s="176">
        <f>'[5]Canada DCO'!AU14*2.204622</f>
        <v>6.4119501524775284</v>
      </c>
      <c r="AS53" s="176">
        <f>'[5]Canada DCO'!AV14*2.204622</f>
        <v>8.1835517293491726</v>
      </c>
      <c r="AT53" s="176">
        <f>'[5]Canada DCO'!AW14*2.204622</f>
        <v>8.0696419937073784</v>
      </c>
      <c r="AU53" s="176">
        <f>'[5]Canada DCO'!AX14*2.204622</f>
        <v>11.510770244698623</v>
      </c>
      <c r="AV53" s="176">
        <f>'[5]Canada DCO'!AY14*2.204622</f>
        <v>13.441567162185855</v>
      </c>
      <c r="AW53" s="176">
        <f>'[5]Canada DCO'!AZ14*2.204622</f>
        <v>13.273183818914186</v>
      </c>
      <c r="AX53" s="176">
        <f>'[5]Canada DCO'!BA14*2.204622</f>
        <v>11.366208529153331</v>
      </c>
      <c r="AY53" s="176">
        <f>'[5]Canada DCO'!BB14*2.204622</f>
        <v>13.331494563000717</v>
      </c>
      <c r="AZ53" s="176">
        <f>'[5]Canada DCO'!BC14*2.204622</f>
        <v>13.664693967412267</v>
      </c>
      <c r="BA53" s="176">
        <f>'[5]Canada DCO'!BD14*2.204622</f>
        <v>12.457809224511589</v>
      </c>
      <c r="BB53" s="176">
        <f>'[5]Canada DCO'!BE14*2.204622</f>
        <v>9.4563342214488131</v>
      </c>
      <c r="BC53" s="176">
        <f>'[5]Canada DCO'!BF14*2.204622</f>
        <v>10.518837130123428</v>
      </c>
      <c r="BD53" s="176">
        <f>'[5]Canada DCO'!BG14*2.204622</f>
        <v>10.133416022717057</v>
      </c>
      <c r="BE53" s="176">
        <f>'[5]Canada DCO'!BH14*2.204622</f>
        <v>8.2110015799688334</v>
      </c>
    </row>
    <row r="54" spans="1:57" x14ac:dyDescent="0.2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</row>
    <row r="55" spans="1:57" x14ac:dyDescent="0.2">
      <c r="A55" s="38" t="s">
        <v>138</v>
      </c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</row>
    <row r="56" spans="1:57" x14ac:dyDescent="0.2">
      <c r="A56" s="187" t="s">
        <v>139</v>
      </c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</row>
    <row r="57" spans="1:57" x14ac:dyDescent="0.2"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</row>
    <row r="58" spans="1:57" x14ac:dyDescent="0.2"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</row>
    <row r="59" spans="1:57" x14ac:dyDescent="0.2"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</row>
    <row r="60" spans="1:57" x14ac:dyDescent="0.2"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</row>
    <row r="61" spans="1:57" x14ac:dyDescent="0.2"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</row>
    <row r="62" spans="1:57" x14ac:dyDescent="0.2"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</row>
    <row r="63" spans="1:57" x14ac:dyDescent="0.2"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</row>
    <row r="64" spans="1:57" x14ac:dyDescent="0.2"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</row>
    <row r="65" spans="2:57" x14ac:dyDescent="0.2"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</row>
    <row r="66" spans="2:57" hidden="1" x14ac:dyDescent="0.2"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</row>
    <row r="67" spans="2:57" hidden="1" x14ac:dyDescent="0.2"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</row>
    <row r="68" spans="2:57" x14ac:dyDescent="0.2"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</row>
    <row r="69" spans="2:57" x14ac:dyDescent="0.2"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</row>
    <row r="70" spans="2:57" x14ac:dyDescent="0.2"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</row>
    <row r="71" spans="2:57" x14ac:dyDescent="0.2"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</row>
    <row r="72" spans="2:57" x14ac:dyDescent="0.2"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</row>
    <row r="73" spans="2:57" x14ac:dyDescent="0.2"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B48E-A276-4AFA-9547-465F9E0BCA71}">
  <dimension ref="A1:XEO83"/>
  <sheetViews>
    <sheetView topLeftCell="A5" workbookViewId="0">
      <pane xSplit="1" topLeftCell="AD1" activePane="topRight" state="frozen"/>
      <selection pane="topRight"/>
    </sheetView>
  </sheetViews>
  <sheetFormatPr defaultColWidth="9" defaultRowHeight="13.5" x14ac:dyDescent="0.25"/>
  <cols>
    <col min="1" max="1" width="40.1640625" style="210" customWidth="1"/>
    <col min="2" max="8" width="9" style="210" hidden="1" customWidth="1"/>
    <col min="9" max="25" width="9" hidden="1" customWidth="1"/>
    <col min="26" max="35" width="9" customWidth="1"/>
  </cols>
  <sheetData>
    <row r="1" spans="1:1011 1025:2047 2061:3069 3083:4091 4105:5113 5127:6135 6149:7157 7171:8179 8193:9215 9229:10237 10251:11259 11273:12281 12295:13303 13317:14325 14339:15347 15361:16369" ht="24.75" thickBot="1" x14ac:dyDescent="0.45">
      <c r="A1" s="190" t="s">
        <v>140</v>
      </c>
      <c r="B1" s="190"/>
      <c r="C1" s="190"/>
      <c r="D1" s="190"/>
      <c r="E1" s="190"/>
      <c r="F1" s="190"/>
      <c r="G1" s="190"/>
      <c r="H1" s="190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</row>
    <row r="2" spans="1:1011 1025:2047 2061:3069 3083:4091 4105:5113 5127:6135 6149:7157 7171:8179 8193:9215 9229:10237 10251:11259 11273:12281 12295:13303 13317:14325 14339:15347 15361:16369" ht="12.95" customHeight="1" x14ac:dyDescent="0.25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</row>
    <row r="3" spans="1:1011 1025:2047 2061:3069 3083:4091 4105:5113 5127:6135 6149:7157 7171:8179 8193:9215 9229:10237 10251:11259 11273:12281 12295:13303 13317:14325 14339:15347 15361:16369" ht="21.75" thickBot="1" x14ac:dyDescent="0.4">
      <c r="A3" s="194" t="s">
        <v>141</v>
      </c>
      <c r="B3" s="194"/>
      <c r="C3" s="194"/>
      <c r="D3" s="194"/>
      <c r="E3" s="194"/>
      <c r="F3" s="194"/>
      <c r="G3" s="194"/>
      <c r="H3" s="194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</row>
    <row r="4" spans="1:1011 1025:2047 2061:3069 3083:4091 4105:5113 5127:6135 6149:7157 7171:8179 8193:9215 9229:10237 10251:11259 11273:12281 12295:13303 13317:14325 14339:15347 15361:16369" ht="15.75" thickBot="1" x14ac:dyDescent="0.3">
      <c r="A4" s="196"/>
      <c r="B4" s="197" t="e">
        <f>'Soybean Complex'!B3</f>
        <v>#REF!</v>
      </c>
      <c r="C4" s="197" t="e">
        <f>'Soybean Complex'!C3</f>
        <v>#REF!</v>
      </c>
      <c r="D4" s="197" t="str">
        <f>'Soybean Complex'!D3</f>
        <v xml:space="preserve">97/98 </v>
      </c>
      <c r="E4" s="197" t="str">
        <f>'Soybean Complex'!E3</f>
        <v xml:space="preserve">98/99 </v>
      </c>
      <c r="F4" s="197" t="str">
        <f>'Soybean Complex'!F3</f>
        <v xml:space="preserve">99/00 </v>
      </c>
      <c r="G4" s="197" t="str">
        <f>'Soybean Complex'!G3</f>
        <v xml:space="preserve">00/01 </v>
      </c>
      <c r="H4" s="197" t="str">
        <f>'Soybean Complex'!H3</f>
        <v xml:space="preserve">01/02 </v>
      </c>
      <c r="I4" s="197" t="str">
        <f>'Soybean Complex'!I3</f>
        <v xml:space="preserve">02/03 </v>
      </c>
      <c r="J4" s="197" t="str">
        <f>'Soybean Complex'!J3</f>
        <v xml:space="preserve">03/04 </v>
      </c>
      <c r="K4" s="197" t="str">
        <f>'Soybean Complex'!K3</f>
        <v xml:space="preserve">04/05 </v>
      </c>
      <c r="L4" s="197" t="str">
        <f>'Soybean Complex'!L3</f>
        <v xml:space="preserve">05/06 </v>
      </c>
      <c r="M4" s="197" t="str">
        <f>'Soybean Complex'!M3</f>
        <v xml:space="preserve">06/07 </v>
      </c>
      <c r="N4" s="197" t="str">
        <f>'Soybean Complex'!N3</f>
        <v xml:space="preserve">07/08 </v>
      </c>
      <c r="O4" s="197" t="str">
        <f>'Soybean Complex'!O3</f>
        <v xml:space="preserve">08/09 </v>
      </c>
      <c r="P4" s="197" t="str">
        <f>'Soybean Complex'!P3</f>
        <v xml:space="preserve">09/10 </v>
      </c>
      <c r="Q4" s="197" t="str">
        <f>'Soybean Complex'!Q3</f>
        <v xml:space="preserve">10/11 </v>
      </c>
      <c r="R4" s="197" t="str">
        <f>'Soybean Complex'!R3</f>
        <v xml:space="preserve">11/12 </v>
      </c>
      <c r="S4" s="197" t="str">
        <f>'Soybean Complex'!S3</f>
        <v xml:space="preserve">12/13 </v>
      </c>
      <c r="T4" s="197" t="str">
        <f>'Soybean Complex'!T3</f>
        <v xml:space="preserve">13/14 </v>
      </c>
      <c r="U4" s="197" t="str">
        <f>'Soybean Complex'!U3</f>
        <v xml:space="preserve">14/15 </v>
      </c>
      <c r="V4" s="197" t="str">
        <f>'Soybean Complex'!V3</f>
        <v xml:space="preserve">15/16 </v>
      </c>
      <c r="W4" s="197" t="str">
        <f>'Soybean Complex'!W3</f>
        <v xml:space="preserve">16/17 </v>
      </c>
      <c r="X4" s="197" t="str">
        <f>'Soybean Complex'!X3</f>
        <v xml:space="preserve">17/18 </v>
      </c>
      <c r="Y4" s="197">
        <f>'Soybean Complex'!Y3</f>
        <v>2018</v>
      </c>
      <c r="Z4" s="198">
        <f>'Soybean Complex'!Z35</f>
        <v>2019</v>
      </c>
      <c r="AA4" s="198">
        <f>'Soybean Complex'!AA35</f>
        <v>2020</v>
      </c>
      <c r="AB4" s="198">
        <f>'Soybean Complex'!AB35</f>
        <v>2021</v>
      </c>
      <c r="AC4" s="198">
        <f>'Soybean Complex'!AC35</f>
        <v>2022</v>
      </c>
      <c r="AD4" s="198">
        <f>'Soybean Complex'!AD35</f>
        <v>2023</v>
      </c>
      <c r="AE4" s="198">
        <f>'Soybean Complex'!AE35</f>
        <v>2024</v>
      </c>
      <c r="AF4" s="198">
        <f>'Soybean Complex'!AF35</f>
        <v>2025</v>
      </c>
      <c r="AG4" s="198">
        <f>'Soybean Complex'!AG35</f>
        <v>2026</v>
      </c>
      <c r="AH4" s="198">
        <f>'Soybean Complex'!AH35</f>
        <v>2027</v>
      </c>
      <c r="AI4" s="198">
        <f>'Soybean Complex'!AI35</f>
        <v>2028</v>
      </c>
      <c r="AJ4" s="198">
        <f>'Soybean Complex'!AJ35</f>
        <v>2029</v>
      </c>
      <c r="AK4" s="198">
        <f>'Soybean Complex'!AK35</f>
        <v>2030</v>
      </c>
      <c r="AL4" s="198">
        <f>'Soybean Complex'!AL35</f>
        <v>2031</v>
      </c>
      <c r="AM4" s="198">
        <f>'Soybean Complex'!AM35</f>
        <v>2032</v>
      </c>
      <c r="AN4" s="198">
        <f>'Soybean Complex'!AN35</f>
        <v>2033</v>
      </c>
      <c r="AO4" s="198">
        <f>'Soybean Complex'!AO35</f>
        <v>2034</v>
      </c>
      <c r="AP4" s="198">
        <f>'Soybean Complex'!AP35</f>
        <v>2035</v>
      </c>
      <c r="AQ4" s="198">
        <f>'Soybean Complex'!AQ35</f>
        <v>2036</v>
      </c>
      <c r="AR4" s="198">
        <f>'Soybean Complex'!AR35</f>
        <v>2037</v>
      </c>
      <c r="AS4" s="198">
        <f>'Soybean Complex'!AS35</f>
        <v>2038</v>
      </c>
      <c r="AT4" s="198">
        <f>'Soybean Complex'!AT35</f>
        <v>2039</v>
      </c>
      <c r="AU4" s="198">
        <f>'Soybean Complex'!AU35</f>
        <v>2040</v>
      </c>
      <c r="AV4" s="198">
        <f>'Soybean Complex'!AV35</f>
        <v>2041</v>
      </c>
      <c r="AW4" s="198">
        <f>'Soybean Complex'!AW35</f>
        <v>2042</v>
      </c>
      <c r="AX4" s="198">
        <f>'Soybean Complex'!AX35</f>
        <v>2043</v>
      </c>
      <c r="AY4" s="198">
        <f>'Soybean Complex'!AY35</f>
        <v>2044</v>
      </c>
      <c r="AZ4" s="198">
        <f>'Soybean Complex'!AZ35</f>
        <v>2045</v>
      </c>
      <c r="BA4" s="198">
        <f>'Soybean Complex'!BA35</f>
        <v>2046</v>
      </c>
      <c r="BB4" s="198">
        <f>'Soybean Complex'!BB35</f>
        <v>2047</v>
      </c>
      <c r="BC4" s="198">
        <f>'Soybean Complex'!BC35</f>
        <v>2048</v>
      </c>
      <c r="BD4" s="198">
        <f>'Soybean Complex'!BD35</f>
        <v>2049</v>
      </c>
      <c r="BE4" s="198">
        <f>'Soybean Complex'!BE35</f>
        <v>2050</v>
      </c>
    </row>
    <row r="5" spans="1:1011 1025:2047 2061:3069 3083:4091 4105:5113 5127:6135 6149:7157 7171:8179 8193:9215 9229:10237 10251:11259 11273:12281 12295:13303 13317:14325 14339:15347 15361:16369" s="201" customFormat="1" ht="15.75" x14ac:dyDescent="0.2">
      <c r="A5" s="199" t="s">
        <v>49</v>
      </c>
      <c r="B5" s="200" t="e">
        <f>B22+B38+B53</f>
        <v>#REF!</v>
      </c>
      <c r="C5" s="200" t="e">
        <f t="shared" ref="C5:Y6" si="0">C22+C38+C53</f>
        <v>#REF!</v>
      </c>
      <c r="D5" s="200" t="e">
        <f t="shared" si="0"/>
        <v>#REF!</v>
      </c>
      <c r="E5" s="200" t="e">
        <f t="shared" si="0"/>
        <v>#REF!</v>
      </c>
      <c r="F5" s="200" t="e">
        <f t="shared" si="0"/>
        <v>#REF!</v>
      </c>
      <c r="G5" s="200" t="e">
        <f t="shared" si="0"/>
        <v>#REF!</v>
      </c>
      <c r="H5" s="200" t="e">
        <f t="shared" si="0"/>
        <v>#REF!</v>
      </c>
      <c r="I5" s="200" t="e">
        <f t="shared" si="0"/>
        <v>#REF!</v>
      </c>
      <c r="J5" s="200" t="e">
        <f t="shared" si="0"/>
        <v>#REF!</v>
      </c>
      <c r="K5" s="200" t="e">
        <f t="shared" si="0"/>
        <v>#REF!</v>
      </c>
      <c r="L5" s="200" t="e">
        <f t="shared" si="0"/>
        <v>#REF!</v>
      </c>
      <c r="M5" s="200" t="e">
        <f t="shared" si="0"/>
        <v>#REF!</v>
      </c>
      <c r="N5" s="200" t="e">
        <f t="shared" si="0"/>
        <v>#REF!</v>
      </c>
      <c r="O5" s="200" t="e">
        <f t="shared" si="0"/>
        <v>#REF!</v>
      </c>
      <c r="P5" s="200" t="e">
        <f t="shared" si="0"/>
        <v>#REF!</v>
      </c>
      <c r="Q5" s="200" t="e">
        <f t="shared" si="0"/>
        <v>#REF!</v>
      </c>
      <c r="R5" s="200" t="e">
        <f t="shared" si="0"/>
        <v>#REF!</v>
      </c>
      <c r="S5" s="200" t="e">
        <f t="shared" si="0"/>
        <v>#REF!</v>
      </c>
      <c r="T5" s="200" t="e">
        <f t="shared" si="0"/>
        <v>#REF!</v>
      </c>
      <c r="U5" s="200" t="e">
        <f t="shared" si="0"/>
        <v>#REF!</v>
      </c>
      <c r="V5" s="200" t="e">
        <f t="shared" si="0"/>
        <v>#REF!</v>
      </c>
      <c r="W5" s="200" t="e">
        <f t="shared" si="0"/>
        <v>#REF!</v>
      </c>
      <c r="X5" s="200" t="e">
        <f t="shared" si="0"/>
        <v>#REF!</v>
      </c>
      <c r="Y5" s="200" t="e">
        <f t="shared" si="0"/>
        <v>#REF!</v>
      </c>
      <c r="Z5" s="200">
        <f>Z22+Z38+Z53</f>
        <v>217.09938623945533</v>
      </c>
      <c r="AA5" s="200">
        <f t="shared" ref="AA5:AQ7" si="1">AA22+AA38+AA53</f>
        <v>216.67706905695161</v>
      </c>
      <c r="AB5" s="200">
        <f t="shared" si="1"/>
        <v>142.66631547579522</v>
      </c>
      <c r="AC5" s="200">
        <f>AC22+AC38+AC53</f>
        <v>148.09300124388457</v>
      </c>
      <c r="AD5" s="200">
        <f t="shared" si="1"/>
        <v>157.90203791358772</v>
      </c>
      <c r="AE5" s="200">
        <f t="shared" si="1"/>
        <v>239.51281216209699</v>
      </c>
      <c r="AF5" s="200">
        <f t="shared" si="1"/>
        <v>347.40989076197502</v>
      </c>
      <c r="AG5" s="200">
        <f t="shared" si="1"/>
        <v>328.9809580729775</v>
      </c>
      <c r="AH5" s="200">
        <f t="shared" si="1"/>
        <v>346.4173256920883</v>
      </c>
      <c r="AI5" s="200">
        <f t="shared" si="1"/>
        <v>338.7066393226861</v>
      </c>
      <c r="AJ5" s="200">
        <f t="shared" si="1"/>
        <v>342.52810928195578</v>
      </c>
      <c r="AK5" s="200">
        <f t="shared" si="1"/>
        <v>383.51219474259284</v>
      </c>
      <c r="AL5" s="200">
        <f t="shared" si="1"/>
        <v>369.7173483478997</v>
      </c>
      <c r="AM5" s="200">
        <f t="shared" si="1"/>
        <v>378.05866098866113</v>
      </c>
      <c r="AN5" s="200">
        <f t="shared" si="1"/>
        <v>286.29028962394028</v>
      </c>
      <c r="AO5" s="200">
        <f t="shared" si="1"/>
        <v>284.30358994698645</v>
      </c>
      <c r="AP5" s="200">
        <f t="shared" si="1"/>
        <v>320.16544982311274</v>
      </c>
      <c r="AQ5" s="200">
        <f t="shared" si="1"/>
        <v>701.78126136528226</v>
      </c>
      <c r="AR5" s="200">
        <f>AR22+AR38+AR53</f>
        <v>1096.4166184523806</v>
      </c>
      <c r="AS5" s="200">
        <f t="shared" ref="AS5:BE7" si="2">AS22+AS38+AS53</f>
        <v>1397.4791910793706</v>
      </c>
      <c r="AT5" s="200">
        <f t="shared" si="2"/>
        <v>1658.1552902579961</v>
      </c>
      <c r="AU5" s="200">
        <f t="shared" si="2"/>
        <v>2012.9475342568121</v>
      </c>
      <c r="AV5" s="200">
        <f t="shared" si="2"/>
        <v>2306.2272009135409</v>
      </c>
      <c r="AW5" s="200">
        <f t="shared" si="2"/>
        <v>2545.1845506863242</v>
      </c>
      <c r="AX5" s="200">
        <f t="shared" si="2"/>
        <v>2745.0096058282948</v>
      </c>
      <c r="AY5" s="200">
        <f t="shared" si="2"/>
        <v>2880.3559557910162</v>
      </c>
      <c r="AZ5" s="200">
        <f t="shared" si="2"/>
        <v>2966.7372192436292</v>
      </c>
      <c r="BA5" s="200">
        <f t="shared" si="2"/>
        <v>3004.2711402764871</v>
      </c>
      <c r="BB5" s="200">
        <f t="shared" si="2"/>
        <v>2982.4230671500441</v>
      </c>
      <c r="BC5" s="200">
        <f t="shared" si="2"/>
        <v>2913.0205291700349</v>
      </c>
      <c r="BD5" s="200">
        <f t="shared" si="2"/>
        <v>2803.8765465941046</v>
      </c>
      <c r="BE5" s="200">
        <f t="shared" si="2"/>
        <v>2646.0834899816737</v>
      </c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O5" s="202"/>
      <c r="GC5" s="202"/>
      <c r="GQ5" s="202"/>
      <c r="HE5" s="202"/>
      <c r="HS5" s="202"/>
      <c r="IG5" s="202"/>
      <c r="IU5" s="202"/>
      <c r="JI5" s="202"/>
      <c r="JW5" s="202"/>
      <c r="KK5" s="202"/>
      <c r="KY5" s="202"/>
      <c r="LM5" s="202"/>
      <c r="MA5" s="202"/>
      <c r="MO5" s="202"/>
      <c r="NC5" s="202"/>
      <c r="NQ5" s="202"/>
      <c r="OE5" s="202"/>
      <c r="OS5" s="202"/>
      <c r="PG5" s="202"/>
      <c r="PU5" s="202"/>
      <c r="QI5" s="202"/>
      <c r="QW5" s="202"/>
      <c r="RK5" s="202"/>
      <c r="RY5" s="202"/>
      <c r="SM5" s="202"/>
      <c r="TA5" s="202"/>
      <c r="TO5" s="202"/>
      <c r="UC5" s="202"/>
      <c r="UQ5" s="202"/>
      <c r="VE5" s="202"/>
      <c r="VS5" s="202"/>
      <c r="WG5" s="202"/>
      <c r="WU5" s="202"/>
      <c r="XI5" s="202"/>
      <c r="XW5" s="202"/>
      <c r="YK5" s="202"/>
      <c r="YY5" s="202"/>
      <c r="ZM5" s="202"/>
      <c r="AAA5" s="202"/>
      <c r="AAO5" s="202"/>
      <c r="ABC5" s="202"/>
      <c r="ABQ5" s="202"/>
      <c r="ACE5" s="202"/>
      <c r="ACS5" s="202"/>
      <c r="ADG5" s="202"/>
      <c r="ADU5" s="202"/>
      <c r="AEI5" s="202"/>
      <c r="AEW5" s="202"/>
      <c r="AFK5" s="202"/>
      <c r="AFY5" s="202"/>
      <c r="AGM5" s="202"/>
      <c r="AHA5" s="202"/>
      <c r="AHO5" s="202"/>
      <c r="AIC5" s="202"/>
      <c r="AIQ5" s="202"/>
      <c r="AJE5" s="202"/>
      <c r="AJS5" s="202"/>
      <c r="AKG5" s="202"/>
      <c r="AKU5" s="202"/>
      <c r="ALI5" s="202"/>
      <c r="ALW5" s="202"/>
      <c r="AMK5" s="202"/>
      <c r="AMY5" s="202"/>
      <c r="ANM5" s="202"/>
      <c r="AOA5" s="202"/>
      <c r="AOO5" s="202"/>
      <c r="APC5" s="202"/>
      <c r="APQ5" s="202"/>
      <c r="AQE5" s="202"/>
      <c r="AQS5" s="202"/>
      <c r="ARG5" s="202"/>
      <c r="ARU5" s="202"/>
      <c r="ASI5" s="202"/>
      <c r="ASW5" s="202"/>
      <c r="ATK5" s="202"/>
      <c r="ATY5" s="202"/>
      <c r="AUM5" s="202"/>
      <c r="AVA5" s="202"/>
      <c r="AVO5" s="202"/>
      <c r="AWC5" s="202"/>
      <c r="AWQ5" s="202"/>
      <c r="AXE5" s="202"/>
      <c r="AXS5" s="202"/>
      <c r="AYG5" s="202"/>
      <c r="AYU5" s="202"/>
      <c r="AZI5" s="202"/>
      <c r="AZW5" s="202"/>
      <c r="BAK5" s="202"/>
      <c r="BAY5" s="202"/>
      <c r="BBM5" s="202"/>
      <c r="BCA5" s="202"/>
      <c r="BCO5" s="202"/>
      <c r="BDC5" s="202"/>
      <c r="BDQ5" s="202"/>
      <c r="BEE5" s="202"/>
      <c r="BES5" s="202"/>
      <c r="BFG5" s="202"/>
      <c r="BFU5" s="202"/>
      <c r="BGI5" s="202"/>
      <c r="BGW5" s="202"/>
      <c r="BHK5" s="202"/>
      <c r="BHY5" s="202"/>
      <c r="BIM5" s="202"/>
      <c r="BJA5" s="202"/>
      <c r="BJO5" s="202"/>
      <c r="BKC5" s="202"/>
      <c r="BKQ5" s="202"/>
      <c r="BLE5" s="202"/>
      <c r="BLS5" s="202"/>
      <c r="BMG5" s="202"/>
      <c r="BMU5" s="202"/>
      <c r="BNI5" s="202"/>
      <c r="BNW5" s="202"/>
      <c r="BOK5" s="202"/>
      <c r="BOY5" s="202"/>
      <c r="BPM5" s="202"/>
      <c r="BQA5" s="202"/>
      <c r="BQO5" s="202"/>
      <c r="BRC5" s="202"/>
      <c r="BRQ5" s="202"/>
      <c r="BSE5" s="202"/>
      <c r="BSS5" s="202"/>
      <c r="BTG5" s="202"/>
      <c r="BTU5" s="202"/>
      <c r="BUI5" s="202"/>
      <c r="BUW5" s="202"/>
      <c r="BVK5" s="202"/>
      <c r="BVY5" s="202"/>
      <c r="BWM5" s="202"/>
      <c r="BXA5" s="202"/>
      <c r="BXO5" s="202"/>
      <c r="BYC5" s="202"/>
      <c r="BYQ5" s="202"/>
      <c r="BZE5" s="202"/>
      <c r="BZS5" s="202"/>
      <c r="CAG5" s="202"/>
      <c r="CAU5" s="202"/>
      <c r="CBI5" s="202"/>
      <c r="CBW5" s="202"/>
      <c r="CCK5" s="202"/>
      <c r="CCY5" s="202"/>
      <c r="CDM5" s="202"/>
      <c r="CEA5" s="202"/>
      <c r="CEO5" s="202"/>
      <c r="CFC5" s="202"/>
      <c r="CFQ5" s="202"/>
      <c r="CGE5" s="202"/>
      <c r="CGS5" s="202"/>
      <c r="CHG5" s="202"/>
      <c r="CHU5" s="202"/>
      <c r="CII5" s="202"/>
      <c r="CIW5" s="202"/>
      <c r="CJK5" s="202"/>
      <c r="CJY5" s="202"/>
      <c r="CKM5" s="202"/>
      <c r="CLA5" s="202"/>
      <c r="CLO5" s="202"/>
      <c r="CMC5" s="202"/>
      <c r="CMQ5" s="202"/>
      <c r="CNE5" s="202"/>
      <c r="CNS5" s="202"/>
      <c r="COG5" s="202"/>
      <c r="COU5" s="202"/>
      <c r="CPI5" s="202"/>
      <c r="CPW5" s="202"/>
      <c r="CQK5" s="202"/>
      <c r="CQY5" s="202"/>
      <c r="CRM5" s="202"/>
      <c r="CSA5" s="202"/>
      <c r="CSO5" s="202"/>
      <c r="CTC5" s="202"/>
      <c r="CTQ5" s="202"/>
      <c r="CUE5" s="202"/>
      <c r="CUS5" s="202"/>
      <c r="CVG5" s="202"/>
      <c r="CVU5" s="202"/>
      <c r="CWI5" s="202"/>
      <c r="CWW5" s="202"/>
      <c r="CXK5" s="202"/>
      <c r="CXY5" s="202"/>
      <c r="CYM5" s="202"/>
      <c r="CZA5" s="202"/>
      <c r="CZO5" s="202"/>
      <c r="DAC5" s="202"/>
      <c r="DAQ5" s="202"/>
      <c r="DBE5" s="202"/>
      <c r="DBS5" s="202"/>
      <c r="DCG5" s="202"/>
      <c r="DCU5" s="202"/>
      <c r="DDI5" s="202"/>
      <c r="DDW5" s="202"/>
      <c r="DEK5" s="202"/>
      <c r="DEY5" s="202"/>
      <c r="DFM5" s="202"/>
      <c r="DGA5" s="202"/>
      <c r="DGO5" s="202"/>
      <c r="DHC5" s="202"/>
      <c r="DHQ5" s="202"/>
      <c r="DIE5" s="202"/>
      <c r="DIS5" s="202"/>
      <c r="DJG5" s="202"/>
      <c r="DJU5" s="202"/>
      <c r="DKI5" s="202"/>
      <c r="DKW5" s="202"/>
      <c r="DLK5" s="202"/>
      <c r="DLY5" s="202"/>
      <c r="DMM5" s="202"/>
      <c r="DNA5" s="202"/>
      <c r="DNO5" s="202"/>
      <c r="DOC5" s="202"/>
      <c r="DOQ5" s="202"/>
      <c r="DPE5" s="202"/>
      <c r="DPS5" s="202"/>
      <c r="DQG5" s="202"/>
      <c r="DQU5" s="202"/>
      <c r="DRI5" s="202"/>
      <c r="DRW5" s="202"/>
      <c r="DSK5" s="202"/>
      <c r="DSY5" s="202"/>
      <c r="DTM5" s="202"/>
      <c r="DUA5" s="202"/>
      <c r="DUO5" s="202"/>
      <c r="DVC5" s="202"/>
      <c r="DVQ5" s="202"/>
      <c r="DWE5" s="202"/>
      <c r="DWS5" s="202"/>
      <c r="DXG5" s="202"/>
      <c r="DXU5" s="202"/>
      <c r="DYI5" s="202"/>
      <c r="DYW5" s="202"/>
      <c r="DZK5" s="202"/>
      <c r="DZY5" s="202"/>
      <c r="EAM5" s="202"/>
      <c r="EBA5" s="202"/>
      <c r="EBO5" s="202"/>
      <c r="ECC5" s="202"/>
      <c r="ECQ5" s="202"/>
      <c r="EDE5" s="202"/>
      <c r="EDS5" s="202"/>
      <c r="EEG5" s="202"/>
      <c r="EEU5" s="202"/>
      <c r="EFI5" s="202"/>
      <c r="EFW5" s="202"/>
      <c r="EGK5" s="202"/>
      <c r="EGY5" s="202"/>
      <c r="EHM5" s="202"/>
      <c r="EIA5" s="202"/>
      <c r="EIO5" s="202"/>
      <c r="EJC5" s="202"/>
      <c r="EJQ5" s="202"/>
      <c r="EKE5" s="202"/>
      <c r="EKS5" s="202"/>
      <c r="ELG5" s="202"/>
      <c r="ELU5" s="202"/>
      <c r="EMI5" s="202"/>
      <c r="EMW5" s="202"/>
      <c r="ENK5" s="202"/>
      <c r="ENY5" s="202"/>
      <c r="EOM5" s="202"/>
      <c r="EPA5" s="202"/>
      <c r="EPO5" s="202"/>
      <c r="EQC5" s="202"/>
      <c r="EQQ5" s="202"/>
      <c r="ERE5" s="202"/>
      <c r="ERS5" s="202"/>
      <c r="ESG5" s="202"/>
      <c r="ESU5" s="202"/>
      <c r="ETI5" s="202"/>
      <c r="ETW5" s="202"/>
      <c r="EUK5" s="202"/>
      <c r="EUY5" s="202"/>
      <c r="EVM5" s="202"/>
      <c r="EWA5" s="202"/>
      <c r="EWO5" s="202"/>
      <c r="EXC5" s="202"/>
      <c r="EXQ5" s="202"/>
      <c r="EYE5" s="202"/>
      <c r="EYS5" s="202"/>
      <c r="EZG5" s="202"/>
      <c r="EZU5" s="202"/>
      <c r="FAI5" s="202"/>
      <c r="FAW5" s="202"/>
      <c r="FBK5" s="202"/>
      <c r="FBY5" s="202"/>
      <c r="FCM5" s="202"/>
      <c r="FDA5" s="202"/>
      <c r="FDO5" s="202"/>
      <c r="FEC5" s="202"/>
      <c r="FEQ5" s="202"/>
      <c r="FFE5" s="202"/>
      <c r="FFS5" s="202"/>
      <c r="FGG5" s="202"/>
      <c r="FGU5" s="202"/>
      <c r="FHI5" s="202"/>
      <c r="FHW5" s="202"/>
      <c r="FIK5" s="202"/>
      <c r="FIY5" s="202"/>
      <c r="FJM5" s="202"/>
      <c r="FKA5" s="202"/>
      <c r="FKO5" s="202"/>
      <c r="FLC5" s="202"/>
      <c r="FLQ5" s="202"/>
      <c r="FME5" s="202"/>
      <c r="FMS5" s="202"/>
      <c r="FNG5" s="202"/>
      <c r="FNU5" s="202"/>
      <c r="FOI5" s="202"/>
      <c r="FOW5" s="202"/>
      <c r="FPK5" s="202"/>
      <c r="FPY5" s="202"/>
      <c r="FQM5" s="202"/>
      <c r="FRA5" s="202"/>
      <c r="FRO5" s="202"/>
      <c r="FSC5" s="202"/>
      <c r="FSQ5" s="202"/>
      <c r="FTE5" s="202"/>
      <c r="FTS5" s="202"/>
      <c r="FUG5" s="202"/>
      <c r="FUU5" s="202"/>
      <c r="FVI5" s="202"/>
      <c r="FVW5" s="202"/>
      <c r="FWK5" s="202"/>
      <c r="FWY5" s="202"/>
      <c r="FXM5" s="202"/>
      <c r="FYA5" s="202"/>
      <c r="FYO5" s="202"/>
      <c r="FZC5" s="202"/>
      <c r="FZQ5" s="202"/>
      <c r="GAE5" s="202"/>
      <c r="GAS5" s="202"/>
      <c r="GBG5" s="202"/>
      <c r="GBU5" s="202"/>
      <c r="GCI5" s="202"/>
      <c r="GCW5" s="202"/>
      <c r="GDK5" s="202"/>
      <c r="GDY5" s="202"/>
      <c r="GEM5" s="202"/>
      <c r="GFA5" s="202"/>
      <c r="GFO5" s="202"/>
      <c r="GGC5" s="202"/>
      <c r="GGQ5" s="202"/>
      <c r="GHE5" s="202"/>
      <c r="GHS5" s="202"/>
      <c r="GIG5" s="202"/>
      <c r="GIU5" s="202"/>
      <c r="GJI5" s="202"/>
      <c r="GJW5" s="202"/>
      <c r="GKK5" s="202"/>
      <c r="GKY5" s="202"/>
      <c r="GLM5" s="202"/>
      <c r="GMA5" s="202"/>
      <c r="GMO5" s="202"/>
      <c r="GNC5" s="202"/>
      <c r="GNQ5" s="202"/>
      <c r="GOE5" s="202"/>
      <c r="GOS5" s="202"/>
      <c r="GPG5" s="202"/>
      <c r="GPU5" s="202"/>
      <c r="GQI5" s="202"/>
      <c r="GQW5" s="202"/>
      <c r="GRK5" s="202"/>
      <c r="GRY5" s="202"/>
      <c r="GSM5" s="202"/>
      <c r="GTA5" s="202"/>
      <c r="GTO5" s="202"/>
      <c r="GUC5" s="202"/>
      <c r="GUQ5" s="202"/>
      <c r="GVE5" s="202"/>
      <c r="GVS5" s="202"/>
      <c r="GWG5" s="202"/>
      <c r="GWU5" s="202"/>
      <c r="GXI5" s="202"/>
      <c r="GXW5" s="202"/>
      <c r="GYK5" s="202"/>
      <c r="GYY5" s="202"/>
      <c r="GZM5" s="202"/>
      <c r="HAA5" s="202"/>
      <c r="HAO5" s="202"/>
      <c r="HBC5" s="202"/>
      <c r="HBQ5" s="202"/>
      <c r="HCE5" s="202"/>
      <c r="HCS5" s="202"/>
      <c r="HDG5" s="202"/>
      <c r="HDU5" s="202"/>
      <c r="HEI5" s="202"/>
      <c r="HEW5" s="202"/>
      <c r="HFK5" s="202"/>
      <c r="HFY5" s="202"/>
      <c r="HGM5" s="202"/>
      <c r="HHA5" s="202"/>
      <c r="HHO5" s="202"/>
      <c r="HIC5" s="202"/>
      <c r="HIQ5" s="202"/>
      <c r="HJE5" s="202"/>
      <c r="HJS5" s="202"/>
      <c r="HKG5" s="202"/>
      <c r="HKU5" s="202"/>
      <c r="HLI5" s="202"/>
      <c r="HLW5" s="202"/>
      <c r="HMK5" s="202"/>
      <c r="HMY5" s="202"/>
      <c r="HNM5" s="202"/>
      <c r="HOA5" s="202"/>
      <c r="HOO5" s="202"/>
      <c r="HPC5" s="202"/>
      <c r="HPQ5" s="202"/>
      <c r="HQE5" s="202"/>
      <c r="HQS5" s="202"/>
      <c r="HRG5" s="202"/>
      <c r="HRU5" s="202"/>
      <c r="HSI5" s="202"/>
      <c r="HSW5" s="202"/>
      <c r="HTK5" s="202"/>
      <c r="HTY5" s="202"/>
      <c r="HUM5" s="202"/>
      <c r="HVA5" s="202"/>
      <c r="HVO5" s="202"/>
      <c r="HWC5" s="202"/>
      <c r="HWQ5" s="202"/>
      <c r="HXE5" s="202"/>
      <c r="HXS5" s="202"/>
      <c r="HYG5" s="202"/>
      <c r="HYU5" s="202"/>
      <c r="HZI5" s="202"/>
      <c r="HZW5" s="202"/>
      <c r="IAK5" s="202"/>
      <c r="IAY5" s="202"/>
      <c r="IBM5" s="202"/>
      <c r="ICA5" s="202"/>
      <c r="ICO5" s="202"/>
      <c r="IDC5" s="202"/>
      <c r="IDQ5" s="202"/>
      <c r="IEE5" s="202"/>
      <c r="IES5" s="202"/>
      <c r="IFG5" s="202"/>
      <c r="IFU5" s="202"/>
      <c r="IGI5" s="202"/>
      <c r="IGW5" s="202"/>
      <c r="IHK5" s="202"/>
      <c r="IHY5" s="202"/>
      <c r="IIM5" s="202"/>
      <c r="IJA5" s="202"/>
      <c r="IJO5" s="202"/>
      <c r="IKC5" s="202"/>
      <c r="IKQ5" s="202"/>
      <c r="ILE5" s="202"/>
      <c r="ILS5" s="202"/>
      <c r="IMG5" s="202"/>
      <c r="IMU5" s="202"/>
      <c r="INI5" s="202"/>
      <c r="INW5" s="202"/>
      <c r="IOK5" s="202"/>
      <c r="IOY5" s="202"/>
      <c r="IPM5" s="202"/>
      <c r="IQA5" s="202"/>
      <c r="IQO5" s="202"/>
      <c r="IRC5" s="202"/>
      <c r="IRQ5" s="202"/>
      <c r="ISE5" s="202"/>
      <c r="ISS5" s="202"/>
      <c r="ITG5" s="202"/>
      <c r="ITU5" s="202"/>
      <c r="IUI5" s="202"/>
      <c r="IUW5" s="202"/>
      <c r="IVK5" s="202"/>
      <c r="IVY5" s="202"/>
      <c r="IWM5" s="202"/>
      <c r="IXA5" s="202"/>
      <c r="IXO5" s="202"/>
      <c r="IYC5" s="202"/>
      <c r="IYQ5" s="202"/>
      <c r="IZE5" s="202"/>
      <c r="IZS5" s="202"/>
      <c r="JAG5" s="202"/>
      <c r="JAU5" s="202"/>
      <c r="JBI5" s="202"/>
      <c r="JBW5" s="202"/>
      <c r="JCK5" s="202"/>
      <c r="JCY5" s="202"/>
      <c r="JDM5" s="202"/>
      <c r="JEA5" s="202"/>
      <c r="JEO5" s="202"/>
      <c r="JFC5" s="202"/>
      <c r="JFQ5" s="202"/>
      <c r="JGE5" s="202"/>
      <c r="JGS5" s="202"/>
      <c r="JHG5" s="202"/>
      <c r="JHU5" s="202"/>
      <c r="JII5" s="202"/>
      <c r="JIW5" s="202"/>
      <c r="JJK5" s="202"/>
      <c r="JJY5" s="202"/>
      <c r="JKM5" s="202"/>
      <c r="JLA5" s="202"/>
      <c r="JLO5" s="202"/>
      <c r="JMC5" s="202"/>
      <c r="JMQ5" s="202"/>
      <c r="JNE5" s="202"/>
      <c r="JNS5" s="202"/>
      <c r="JOG5" s="202"/>
      <c r="JOU5" s="202"/>
      <c r="JPI5" s="202"/>
      <c r="JPW5" s="202"/>
      <c r="JQK5" s="202"/>
      <c r="JQY5" s="202"/>
      <c r="JRM5" s="202"/>
      <c r="JSA5" s="202"/>
      <c r="JSO5" s="202"/>
      <c r="JTC5" s="202"/>
      <c r="JTQ5" s="202"/>
      <c r="JUE5" s="202"/>
      <c r="JUS5" s="202"/>
      <c r="JVG5" s="202"/>
      <c r="JVU5" s="202"/>
      <c r="JWI5" s="202"/>
      <c r="JWW5" s="202"/>
      <c r="JXK5" s="202"/>
      <c r="JXY5" s="202"/>
      <c r="JYM5" s="202"/>
      <c r="JZA5" s="202"/>
      <c r="JZO5" s="202"/>
      <c r="KAC5" s="202"/>
      <c r="KAQ5" s="202"/>
      <c r="KBE5" s="202"/>
      <c r="KBS5" s="202"/>
      <c r="KCG5" s="202"/>
      <c r="KCU5" s="202"/>
      <c r="KDI5" s="202"/>
      <c r="KDW5" s="202"/>
      <c r="KEK5" s="202"/>
      <c r="KEY5" s="202"/>
      <c r="KFM5" s="202"/>
      <c r="KGA5" s="202"/>
      <c r="KGO5" s="202"/>
      <c r="KHC5" s="202"/>
      <c r="KHQ5" s="202"/>
      <c r="KIE5" s="202"/>
      <c r="KIS5" s="202"/>
      <c r="KJG5" s="202"/>
      <c r="KJU5" s="202"/>
      <c r="KKI5" s="202"/>
      <c r="KKW5" s="202"/>
      <c r="KLK5" s="202"/>
      <c r="KLY5" s="202"/>
      <c r="KMM5" s="202"/>
      <c r="KNA5" s="202"/>
      <c r="KNO5" s="202"/>
      <c r="KOC5" s="202"/>
      <c r="KOQ5" s="202"/>
      <c r="KPE5" s="202"/>
      <c r="KPS5" s="202"/>
      <c r="KQG5" s="202"/>
      <c r="KQU5" s="202"/>
      <c r="KRI5" s="202"/>
      <c r="KRW5" s="202"/>
      <c r="KSK5" s="202"/>
      <c r="KSY5" s="202"/>
      <c r="KTM5" s="202"/>
      <c r="KUA5" s="202"/>
      <c r="KUO5" s="202"/>
      <c r="KVC5" s="202"/>
      <c r="KVQ5" s="202"/>
      <c r="KWE5" s="202"/>
      <c r="KWS5" s="202"/>
      <c r="KXG5" s="202"/>
      <c r="KXU5" s="202"/>
      <c r="KYI5" s="202"/>
      <c r="KYW5" s="202"/>
      <c r="KZK5" s="202"/>
      <c r="KZY5" s="202"/>
      <c r="LAM5" s="202"/>
      <c r="LBA5" s="202"/>
      <c r="LBO5" s="202"/>
      <c r="LCC5" s="202"/>
      <c r="LCQ5" s="202"/>
      <c r="LDE5" s="202"/>
      <c r="LDS5" s="202"/>
      <c r="LEG5" s="202"/>
      <c r="LEU5" s="202"/>
      <c r="LFI5" s="202"/>
      <c r="LFW5" s="202"/>
      <c r="LGK5" s="202"/>
      <c r="LGY5" s="202"/>
      <c r="LHM5" s="202"/>
      <c r="LIA5" s="202"/>
      <c r="LIO5" s="202"/>
      <c r="LJC5" s="202"/>
      <c r="LJQ5" s="202"/>
      <c r="LKE5" s="202"/>
      <c r="LKS5" s="202"/>
      <c r="LLG5" s="202"/>
      <c r="LLU5" s="202"/>
      <c r="LMI5" s="202"/>
      <c r="LMW5" s="202"/>
      <c r="LNK5" s="202"/>
      <c r="LNY5" s="202"/>
      <c r="LOM5" s="202"/>
      <c r="LPA5" s="202"/>
      <c r="LPO5" s="202"/>
      <c r="LQC5" s="202"/>
      <c r="LQQ5" s="202"/>
      <c r="LRE5" s="202"/>
      <c r="LRS5" s="202"/>
      <c r="LSG5" s="202"/>
      <c r="LSU5" s="202"/>
      <c r="LTI5" s="202"/>
      <c r="LTW5" s="202"/>
      <c r="LUK5" s="202"/>
      <c r="LUY5" s="202"/>
      <c r="LVM5" s="202"/>
      <c r="LWA5" s="202"/>
      <c r="LWO5" s="202"/>
      <c r="LXC5" s="202"/>
      <c r="LXQ5" s="202"/>
      <c r="LYE5" s="202"/>
      <c r="LYS5" s="202"/>
      <c r="LZG5" s="202"/>
      <c r="LZU5" s="202"/>
      <c r="MAI5" s="202"/>
      <c r="MAW5" s="202"/>
      <c r="MBK5" s="202"/>
      <c r="MBY5" s="202"/>
      <c r="MCM5" s="202"/>
      <c r="MDA5" s="202"/>
      <c r="MDO5" s="202"/>
      <c r="MEC5" s="202"/>
      <c r="MEQ5" s="202"/>
      <c r="MFE5" s="202"/>
      <c r="MFS5" s="202"/>
      <c r="MGG5" s="202"/>
      <c r="MGU5" s="202"/>
      <c r="MHI5" s="202"/>
      <c r="MHW5" s="202"/>
      <c r="MIK5" s="202"/>
      <c r="MIY5" s="202"/>
      <c r="MJM5" s="202"/>
      <c r="MKA5" s="202"/>
      <c r="MKO5" s="202"/>
      <c r="MLC5" s="202"/>
      <c r="MLQ5" s="202"/>
      <c r="MME5" s="202"/>
      <c r="MMS5" s="202"/>
      <c r="MNG5" s="202"/>
      <c r="MNU5" s="202"/>
      <c r="MOI5" s="202"/>
      <c r="MOW5" s="202"/>
      <c r="MPK5" s="202"/>
      <c r="MPY5" s="202"/>
      <c r="MQM5" s="202"/>
      <c r="MRA5" s="202"/>
      <c r="MRO5" s="202"/>
      <c r="MSC5" s="202"/>
      <c r="MSQ5" s="202"/>
      <c r="MTE5" s="202"/>
      <c r="MTS5" s="202"/>
      <c r="MUG5" s="202"/>
      <c r="MUU5" s="202"/>
      <c r="MVI5" s="202"/>
      <c r="MVW5" s="202"/>
      <c r="MWK5" s="202"/>
      <c r="MWY5" s="202"/>
      <c r="MXM5" s="202"/>
      <c r="MYA5" s="202"/>
      <c r="MYO5" s="202"/>
      <c r="MZC5" s="202"/>
      <c r="MZQ5" s="202"/>
      <c r="NAE5" s="202"/>
      <c r="NAS5" s="202"/>
      <c r="NBG5" s="202"/>
      <c r="NBU5" s="202"/>
      <c r="NCI5" s="202"/>
      <c r="NCW5" s="202"/>
      <c r="NDK5" s="202"/>
      <c r="NDY5" s="202"/>
      <c r="NEM5" s="202"/>
      <c r="NFA5" s="202"/>
      <c r="NFO5" s="202"/>
      <c r="NGC5" s="202"/>
      <c r="NGQ5" s="202"/>
      <c r="NHE5" s="202"/>
      <c r="NHS5" s="202"/>
      <c r="NIG5" s="202"/>
      <c r="NIU5" s="202"/>
      <c r="NJI5" s="202"/>
      <c r="NJW5" s="202"/>
      <c r="NKK5" s="202"/>
      <c r="NKY5" s="202"/>
      <c r="NLM5" s="202"/>
      <c r="NMA5" s="202"/>
      <c r="NMO5" s="202"/>
      <c r="NNC5" s="202"/>
      <c r="NNQ5" s="202"/>
      <c r="NOE5" s="202"/>
      <c r="NOS5" s="202"/>
      <c r="NPG5" s="202"/>
      <c r="NPU5" s="202"/>
      <c r="NQI5" s="202"/>
      <c r="NQW5" s="202"/>
      <c r="NRK5" s="202"/>
      <c r="NRY5" s="202"/>
      <c r="NSM5" s="202"/>
      <c r="NTA5" s="202"/>
      <c r="NTO5" s="202"/>
      <c r="NUC5" s="202"/>
      <c r="NUQ5" s="202"/>
      <c r="NVE5" s="202"/>
      <c r="NVS5" s="202"/>
      <c r="NWG5" s="202"/>
      <c r="NWU5" s="202"/>
      <c r="NXI5" s="202"/>
      <c r="NXW5" s="202"/>
      <c r="NYK5" s="202"/>
      <c r="NYY5" s="202"/>
      <c r="NZM5" s="202"/>
      <c r="OAA5" s="202"/>
      <c r="OAO5" s="202"/>
      <c r="OBC5" s="202"/>
      <c r="OBQ5" s="202"/>
      <c r="OCE5" s="202"/>
      <c r="OCS5" s="202"/>
      <c r="ODG5" s="202"/>
      <c r="ODU5" s="202"/>
      <c r="OEI5" s="202"/>
      <c r="OEW5" s="202"/>
      <c r="OFK5" s="202"/>
      <c r="OFY5" s="202"/>
      <c r="OGM5" s="202"/>
      <c r="OHA5" s="202"/>
      <c r="OHO5" s="202"/>
      <c r="OIC5" s="202"/>
      <c r="OIQ5" s="202"/>
      <c r="OJE5" s="202"/>
      <c r="OJS5" s="202"/>
      <c r="OKG5" s="202"/>
      <c r="OKU5" s="202"/>
      <c r="OLI5" s="202"/>
      <c r="OLW5" s="202"/>
      <c r="OMK5" s="202"/>
      <c r="OMY5" s="202"/>
      <c r="ONM5" s="202"/>
      <c r="OOA5" s="202"/>
      <c r="OOO5" s="202"/>
      <c r="OPC5" s="202"/>
      <c r="OPQ5" s="202"/>
      <c r="OQE5" s="202"/>
      <c r="OQS5" s="202"/>
      <c r="ORG5" s="202"/>
      <c r="ORU5" s="202"/>
      <c r="OSI5" s="202"/>
      <c r="OSW5" s="202"/>
      <c r="OTK5" s="202"/>
      <c r="OTY5" s="202"/>
      <c r="OUM5" s="202"/>
      <c r="OVA5" s="202"/>
      <c r="OVO5" s="202"/>
      <c r="OWC5" s="202"/>
      <c r="OWQ5" s="202"/>
      <c r="OXE5" s="202"/>
      <c r="OXS5" s="202"/>
      <c r="OYG5" s="202"/>
      <c r="OYU5" s="202"/>
      <c r="OZI5" s="202"/>
      <c r="OZW5" s="202"/>
      <c r="PAK5" s="202"/>
      <c r="PAY5" s="202"/>
      <c r="PBM5" s="202"/>
      <c r="PCA5" s="202"/>
      <c r="PCO5" s="202"/>
      <c r="PDC5" s="202"/>
      <c r="PDQ5" s="202"/>
      <c r="PEE5" s="202"/>
      <c r="PES5" s="202"/>
      <c r="PFG5" s="202"/>
      <c r="PFU5" s="202"/>
      <c r="PGI5" s="202"/>
      <c r="PGW5" s="202"/>
      <c r="PHK5" s="202"/>
      <c r="PHY5" s="202"/>
      <c r="PIM5" s="202"/>
      <c r="PJA5" s="202"/>
      <c r="PJO5" s="202"/>
      <c r="PKC5" s="202"/>
      <c r="PKQ5" s="202"/>
      <c r="PLE5" s="202"/>
      <c r="PLS5" s="202"/>
      <c r="PMG5" s="202"/>
      <c r="PMU5" s="202"/>
      <c r="PNI5" s="202"/>
      <c r="PNW5" s="202"/>
      <c r="POK5" s="202"/>
      <c r="POY5" s="202"/>
      <c r="PPM5" s="202"/>
      <c r="PQA5" s="202"/>
      <c r="PQO5" s="202"/>
      <c r="PRC5" s="202"/>
      <c r="PRQ5" s="202"/>
      <c r="PSE5" s="202"/>
      <c r="PSS5" s="202"/>
      <c r="PTG5" s="202"/>
      <c r="PTU5" s="202"/>
      <c r="PUI5" s="202"/>
      <c r="PUW5" s="202"/>
      <c r="PVK5" s="202"/>
      <c r="PVY5" s="202"/>
      <c r="PWM5" s="202"/>
      <c r="PXA5" s="202"/>
      <c r="PXO5" s="202"/>
      <c r="PYC5" s="202"/>
      <c r="PYQ5" s="202"/>
      <c r="PZE5" s="202"/>
      <c r="PZS5" s="202"/>
      <c r="QAG5" s="202"/>
      <c r="QAU5" s="202"/>
      <c r="QBI5" s="202"/>
      <c r="QBW5" s="202"/>
      <c r="QCK5" s="202"/>
      <c r="QCY5" s="202"/>
      <c r="QDM5" s="202"/>
      <c r="QEA5" s="202"/>
      <c r="QEO5" s="202"/>
      <c r="QFC5" s="202"/>
      <c r="QFQ5" s="202"/>
      <c r="QGE5" s="202"/>
      <c r="QGS5" s="202"/>
      <c r="QHG5" s="202"/>
      <c r="QHU5" s="202"/>
      <c r="QII5" s="202"/>
      <c r="QIW5" s="202"/>
      <c r="QJK5" s="202"/>
      <c r="QJY5" s="202"/>
      <c r="QKM5" s="202"/>
      <c r="QLA5" s="202"/>
      <c r="QLO5" s="202"/>
      <c r="QMC5" s="202"/>
      <c r="QMQ5" s="202"/>
      <c r="QNE5" s="202"/>
      <c r="QNS5" s="202"/>
      <c r="QOG5" s="202"/>
      <c r="QOU5" s="202"/>
      <c r="QPI5" s="202"/>
      <c r="QPW5" s="202"/>
      <c r="QQK5" s="202"/>
      <c r="QQY5" s="202"/>
      <c r="QRM5" s="202"/>
      <c r="QSA5" s="202"/>
      <c r="QSO5" s="202"/>
      <c r="QTC5" s="202"/>
      <c r="QTQ5" s="202"/>
      <c r="QUE5" s="202"/>
      <c r="QUS5" s="202"/>
      <c r="QVG5" s="202"/>
      <c r="QVU5" s="202"/>
      <c r="QWI5" s="202"/>
      <c r="QWW5" s="202"/>
      <c r="QXK5" s="202"/>
      <c r="QXY5" s="202"/>
      <c r="QYM5" s="202"/>
      <c r="QZA5" s="202"/>
      <c r="QZO5" s="202"/>
      <c r="RAC5" s="202"/>
      <c r="RAQ5" s="202"/>
      <c r="RBE5" s="202"/>
      <c r="RBS5" s="202"/>
      <c r="RCG5" s="202"/>
      <c r="RCU5" s="202"/>
      <c r="RDI5" s="202"/>
      <c r="RDW5" s="202"/>
      <c r="REK5" s="202"/>
      <c r="REY5" s="202"/>
      <c r="RFM5" s="202"/>
      <c r="RGA5" s="202"/>
      <c r="RGO5" s="202"/>
      <c r="RHC5" s="202"/>
      <c r="RHQ5" s="202"/>
      <c r="RIE5" s="202"/>
      <c r="RIS5" s="202"/>
      <c r="RJG5" s="202"/>
      <c r="RJU5" s="202"/>
      <c r="RKI5" s="202"/>
      <c r="RKW5" s="202"/>
      <c r="RLK5" s="202"/>
      <c r="RLY5" s="202"/>
      <c r="RMM5" s="202"/>
      <c r="RNA5" s="202"/>
      <c r="RNO5" s="202"/>
      <c r="ROC5" s="202"/>
      <c r="ROQ5" s="202"/>
      <c r="RPE5" s="202"/>
      <c r="RPS5" s="202"/>
      <c r="RQG5" s="202"/>
      <c r="RQU5" s="202"/>
      <c r="RRI5" s="202"/>
      <c r="RRW5" s="202"/>
      <c r="RSK5" s="202"/>
      <c r="RSY5" s="202"/>
      <c r="RTM5" s="202"/>
      <c r="RUA5" s="202"/>
      <c r="RUO5" s="202"/>
      <c r="RVC5" s="202"/>
      <c r="RVQ5" s="202"/>
      <c r="RWE5" s="202"/>
      <c r="RWS5" s="202"/>
      <c r="RXG5" s="202"/>
      <c r="RXU5" s="202"/>
      <c r="RYI5" s="202"/>
      <c r="RYW5" s="202"/>
      <c r="RZK5" s="202"/>
      <c r="RZY5" s="202"/>
      <c r="SAM5" s="202"/>
      <c r="SBA5" s="202"/>
      <c r="SBO5" s="202"/>
      <c r="SCC5" s="202"/>
      <c r="SCQ5" s="202"/>
      <c r="SDE5" s="202"/>
      <c r="SDS5" s="202"/>
      <c r="SEG5" s="202"/>
      <c r="SEU5" s="202"/>
      <c r="SFI5" s="202"/>
      <c r="SFW5" s="202"/>
      <c r="SGK5" s="202"/>
      <c r="SGY5" s="202"/>
      <c r="SHM5" s="202"/>
      <c r="SIA5" s="202"/>
      <c r="SIO5" s="202"/>
      <c r="SJC5" s="202"/>
      <c r="SJQ5" s="202"/>
      <c r="SKE5" s="202"/>
      <c r="SKS5" s="202"/>
      <c r="SLG5" s="202"/>
      <c r="SLU5" s="202"/>
      <c r="SMI5" s="202"/>
      <c r="SMW5" s="202"/>
      <c r="SNK5" s="202"/>
      <c r="SNY5" s="202"/>
      <c r="SOM5" s="202"/>
      <c r="SPA5" s="202"/>
      <c r="SPO5" s="202"/>
      <c r="SQC5" s="202"/>
      <c r="SQQ5" s="202"/>
      <c r="SRE5" s="202"/>
      <c r="SRS5" s="202"/>
      <c r="SSG5" s="202"/>
      <c r="SSU5" s="202"/>
      <c r="STI5" s="202"/>
      <c r="STW5" s="202"/>
      <c r="SUK5" s="202"/>
      <c r="SUY5" s="202"/>
      <c r="SVM5" s="202"/>
      <c r="SWA5" s="202"/>
      <c r="SWO5" s="202"/>
      <c r="SXC5" s="202"/>
      <c r="SXQ5" s="202"/>
      <c r="SYE5" s="202"/>
      <c r="SYS5" s="202"/>
      <c r="SZG5" s="202"/>
      <c r="SZU5" s="202"/>
      <c r="TAI5" s="202"/>
      <c r="TAW5" s="202"/>
      <c r="TBK5" s="202"/>
      <c r="TBY5" s="202"/>
      <c r="TCM5" s="202"/>
      <c r="TDA5" s="202"/>
      <c r="TDO5" s="202"/>
      <c r="TEC5" s="202"/>
      <c r="TEQ5" s="202"/>
      <c r="TFE5" s="202"/>
      <c r="TFS5" s="202"/>
      <c r="TGG5" s="202"/>
      <c r="TGU5" s="202"/>
      <c r="THI5" s="202"/>
      <c r="THW5" s="202"/>
      <c r="TIK5" s="202"/>
      <c r="TIY5" s="202"/>
      <c r="TJM5" s="202"/>
      <c r="TKA5" s="202"/>
      <c r="TKO5" s="202"/>
      <c r="TLC5" s="202"/>
      <c r="TLQ5" s="202"/>
      <c r="TME5" s="202"/>
      <c r="TMS5" s="202"/>
      <c r="TNG5" s="202"/>
      <c r="TNU5" s="202"/>
      <c r="TOI5" s="202"/>
      <c r="TOW5" s="202"/>
      <c r="TPK5" s="202"/>
      <c r="TPY5" s="202"/>
      <c r="TQM5" s="202"/>
      <c r="TRA5" s="202"/>
      <c r="TRO5" s="202"/>
      <c r="TSC5" s="202"/>
      <c r="TSQ5" s="202"/>
      <c r="TTE5" s="202"/>
      <c r="TTS5" s="202"/>
      <c r="TUG5" s="202"/>
      <c r="TUU5" s="202"/>
      <c r="TVI5" s="202"/>
      <c r="TVW5" s="202"/>
      <c r="TWK5" s="202"/>
      <c r="TWY5" s="202"/>
      <c r="TXM5" s="202"/>
      <c r="TYA5" s="202"/>
      <c r="TYO5" s="202"/>
      <c r="TZC5" s="202"/>
      <c r="TZQ5" s="202"/>
      <c r="UAE5" s="202"/>
      <c r="UAS5" s="202"/>
      <c r="UBG5" s="202"/>
      <c r="UBU5" s="202"/>
      <c r="UCI5" s="202"/>
      <c r="UCW5" s="202"/>
      <c r="UDK5" s="202"/>
      <c r="UDY5" s="202"/>
      <c r="UEM5" s="202"/>
      <c r="UFA5" s="202"/>
      <c r="UFO5" s="202"/>
      <c r="UGC5" s="202"/>
      <c r="UGQ5" s="202"/>
      <c r="UHE5" s="202"/>
      <c r="UHS5" s="202"/>
      <c r="UIG5" s="202"/>
      <c r="UIU5" s="202"/>
      <c r="UJI5" s="202"/>
      <c r="UJW5" s="202"/>
      <c r="UKK5" s="202"/>
      <c r="UKY5" s="202"/>
      <c r="ULM5" s="202"/>
      <c r="UMA5" s="202"/>
      <c r="UMO5" s="202"/>
      <c r="UNC5" s="202"/>
      <c r="UNQ5" s="202"/>
      <c r="UOE5" s="202"/>
      <c r="UOS5" s="202"/>
      <c r="UPG5" s="202"/>
      <c r="UPU5" s="202"/>
      <c r="UQI5" s="202"/>
      <c r="UQW5" s="202"/>
      <c r="URK5" s="202"/>
      <c r="URY5" s="202"/>
      <c r="USM5" s="202"/>
      <c r="UTA5" s="202"/>
      <c r="UTO5" s="202"/>
      <c r="UUC5" s="202"/>
      <c r="UUQ5" s="202"/>
      <c r="UVE5" s="202"/>
      <c r="UVS5" s="202"/>
      <c r="UWG5" s="202"/>
      <c r="UWU5" s="202"/>
      <c r="UXI5" s="202"/>
      <c r="UXW5" s="202"/>
      <c r="UYK5" s="202"/>
      <c r="UYY5" s="202"/>
      <c r="UZM5" s="202"/>
      <c r="VAA5" s="202"/>
      <c r="VAO5" s="202"/>
      <c r="VBC5" s="202"/>
      <c r="VBQ5" s="202"/>
      <c r="VCE5" s="202"/>
      <c r="VCS5" s="202"/>
      <c r="VDG5" s="202"/>
      <c r="VDU5" s="202"/>
      <c r="VEI5" s="202"/>
      <c r="VEW5" s="202"/>
      <c r="VFK5" s="202"/>
      <c r="VFY5" s="202"/>
      <c r="VGM5" s="202"/>
      <c r="VHA5" s="202"/>
      <c r="VHO5" s="202"/>
      <c r="VIC5" s="202"/>
      <c r="VIQ5" s="202"/>
      <c r="VJE5" s="202"/>
      <c r="VJS5" s="202"/>
      <c r="VKG5" s="202"/>
      <c r="VKU5" s="202"/>
      <c r="VLI5" s="202"/>
      <c r="VLW5" s="202"/>
      <c r="VMK5" s="202"/>
      <c r="VMY5" s="202"/>
      <c r="VNM5" s="202"/>
      <c r="VOA5" s="202"/>
      <c r="VOO5" s="202"/>
      <c r="VPC5" s="202"/>
      <c r="VPQ5" s="202"/>
      <c r="VQE5" s="202"/>
      <c r="VQS5" s="202"/>
      <c r="VRG5" s="202"/>
      <c r="VRU5" s="202"/>
      <c r="VSI5" s="202"/>
      <c r="VSW5" s="202"/>
      <c r="VTK5" s="202"/>
      <c r="VTY5" s="202"/>
      <c r="VUM5" s="202"/>
      <c r="VVA5" s="202"/>
      <c r="VVO5" s="202"/>
      <c r="VWC5" s="202"/>
      <c r="VWQ5" s="202"/>
      <c r="VXE5" s="202"/>
      <c r="VXS5" s="202"/>
      <c r="VYG5" s="202"/>
      <c r="VYU5" s="202"/>
      <c r="VZI5" s="202"/>
      <c r="VZW5" s="202"/>
      <c r="WAK5" s="202"/>
      <c r="WAY5" s="202"/>
      <c r="WBM5" s="202"/>
      <c r="WCA5" s="202"/>
      <c r="WCO5" s="202"/>
      <c r="WDC5" s="202"/>
      <c r="WDQ5" s="202"/>
      <c r="WEE5" s="202"/>
      <c r="WES5" s="202"/>
      <c r="WFG5" s="202"/>
      <c r="WFU5" s="202"/>
      <c r="WGI5" s="202"/>
      <c r="WGW5" s="202"/>
      <c r="WHK5" s="202"/>
      <c r="WHY5" s="202"/>
      <c r="WIM5" s="202"/>
      <c r="WJA5" s="202"/>
      <c r="WJO5" s="202"/>
      <c r="WKC5" s="202"/>
      <c r="WKQ5" s="202"/>
      <c r="WLE5" s="202"/>
      <c r="WLS5" s="202"/>
      <c r="WMG5" s="202"/>
      <c r="WMU5" s="202"/>
      <c r="WNI5" s="202"/>
      <c r="WNW5" s="202"/>
      <c r="WOK5" s="202"/>
      <c r="WOY5" s="202"/>
      <c r="WPM5" s="202"/>
      <c r="WQA5" s="202"/>
      <c r="WQO5" s="202"/>
      <c r="WRC5" s="202"/>
      <c r="WRQ5" s="202"/>
      <c r="WSE5" s="202"/>
      <c r="WSS5" s="202"/>
      <c r="WTG5" s="202"/>
      <c r="WTU5" s="202"/>
      <c r="WUI5" s="202"/>
      <c r="WUW5" s="202"/>
      <c r="WVK5" s="202"/>
      <c r="WVY5" s="202"/>
      <c r="WWM5" s="202"/>
      <c r="WXA5" s="202"/>
      <c r="WXO5" s="202"/>
      <c r="WYC5" s="202"/>
      <c r="WYQ5" s="202"/>
      <c r="WZE5" s="202"/>
      <c r="WZS5" s="202"/>
      <c r="XAG5" s="202"/>
      <c r="XAU5" s="202"/>
      <c r="XBI5" s="202"/>
      <c r="XBW5" s="202"/>
      <c r="XCK5" s="202"/>
      <c r="XCY5" s="202"/>
      <c r="XDM5" s="202"/>
      <c r="XEA5" s="202"/>
      <c r="XEO5" s="202"/>
    </row>
    <row r="6" spans="1:1011 1025:2047 2061:3069 3083:4091 4105:5113 5127:6135 6149:7157 7171:8179 8193:9215 9229:10237 10251:11259 11273:12281 12295:13303 13317:14325 14339:15347 15361:16369" s="201" customFormat="1" ht="15.75" x14ac:dyDescent="0.2">
      <c r="A6" s="199" t="s">
        <v>50</v>
      </c>
      <c r="B6" s="200" t="e">
        <f>B23+B39+B54</f>
        <v>#REF!</v>
      </c>
      <c r="C6" s="200" t="e">
        <f t="shared" si="0"/>
        <v>#REF!</v>
      </c>
      <c r="D6" s="200" t="e">
        <f t="shared" si="0"/>
        <v>#REF!</v>
      </c>
      <c r="E6" s="200" t="e">
        <f t="shared" si="0"/>
        <v>#REF!</v>
      </c>
      <c r="F6" s="200" t="e">
        <f t="shared" si="0"/>
        <v>#REF!</v>
      </c>
      <c r="G6" s="200" t="e">
        <f t="shared" si="0"/>
        <v>#REF!</v>
      </c>
      <c r="H6" s="200" t="e">
        <f t="shared" si="0"/>
        <v>#REF!</v>
      </c>
      <c r="I6" s="200" t="e">
        <f t="shared" si="0"/>
        <v>#REF!</v>
      </c>
      <c r="J6" s="200" t="e">
        <f t="shared" si="0"/>
        <v>#REF!</v>
      </c>
      <c r="K6" s="200" t="e">
        <f t="shared" si="0"/>
        <v>#REF!</v>
      </c>
      <c r="L6" s="200" t="e">
        <f t="shared" si="0"/>
        <v>#REF!</v>
      </c>
      <c r="M6" s="200" t="e">
        <f t="shared" si="0"/>
        <v>#REF!</v>
      </c>
      <c r="N6" s="200" t="e">
        <f t="shared" si="0"/>
        <v>#REF!</v>
      </c>
      <c r="O6" s="200" t="e">
        <f t="shared" si="0"/>
        <v>#REF!</v>
      </c>
      <c r="P6" s="200" t="e">
        <f t="shared" si="0"/>
        <v>#REF!</v>
      </c>
      <c r="Q6" s="200" t="e">
        <f t="shared" si="0"/>
        <v>#REF!</v>
      </c>
      <c r="R6" s="200" t="e">
        <f t="shared" si="0"/>
        <v>#REF!</v>
      </c>
      <c r="S6" s="200" t="e">
        <f t="shared" si="0"/>
        <v>#REF!</v>
      </c>
      <c r="T6" s="200" t="e">
        <f t="shared" si="0"/>
        <v>#REF!</v>
      </c>
      <c r="U6" s="200" t="e">
        <f t="shared" si="0"/>
        <v>#REF!</v>
      </c>
      <c r="V6" s="200" t="e">
        <f t="shared" si="0"/>
        <v>#REF!</v>
      </c>
      <c r="W6" s="200" t="e">
        <f t="shared" si="0"/>
        <v>#REF!</v>
      </c>
      <c r="X6" s="200" t="e">
        <f t="shared" si="0"/>
        <v>#REF!</v>
      </c>
      <c r="Y6" s="200" t="e">
        <f t="shared" si="0"/>
        <v>#REF!</v>
      </c>
      <c r="Z6" s="200">
        <f>Z23+Z39+Z54</f>
        <v>8287.2103637660839</v>
      </c>
      <c r="AA6" s="200">
        <f t="shared" si="1"/>
        <v>7652.621485814976</v>
      </c>
      <c r="AB6" s="200">
        <f t="shared" si="1"/>
        <v>8508.1645319429681</v>
      </c>
      <c r="AC6" s="200">
        <f t="shared" si="1"/>
        <v>10084.876501750761</v>
      </c>
      <c r="AD6" s="200">
        <f t="shared" si="1"/>
        <v>11293.714040037408</v>
      </c>
      <c r="AE6" s="200">
        <f t="shared" si="1"/>
        <v>11846.198861907369</v>
      </c>
      <c r="AF6" s="200">
        <f t="shared" si="1"/>
        <v>12058.399622853993</v>
      </c>
      <c r="AG6" s="200">
        <f t="shared" si="1"/>
        <v>12598.494087365027</v>
      </c>
      <c r="AH6" s="200">
        <f t="shared" si="1"/>
        <v>13312.474750353036</v>
      </c>
      <c r="AI6" s="200">
        <f t="shared" si="1"/>
        <v>13833.972540786597</v>
      </c>
      <c r="AJ6" s="200">
        <f t="shared" si="1"/>
        <v>14098.913415998881</v>
      </c>
      <c r="AK6" s="200">
        <f t="shared" si="1"/>
        <v>15221.546716051398</v>
      </c>
      <c r="AL6" s="200">
        <f t="shared" si="1"/>
        <v>16313.722188285357</v>
      </c>
      <c r="AM6" s="200">
        <f t="shared" si="1"/>
        <v>17575.833639055163</v>
      </c>
      <c r="AN6" s="200">
        <f t="shared" si="1"/>
        <v>18297.034681335594</v>
      </c>
      <c r="AO6" s="200">
        <f t="shared" si="1"/>
        <v>19920.96421636513</v>
      </c>
      <c r="AP6" s="200">
        <f t="shared" si="1"/>
        <v>20127.77974963608</v>
      </c>
      <c r="AQ6" s="200">
        <f t="shared" si="1"/>
        <v>20894.344003860308</v>
      </c>
      <c r="AR6" s="200">
        <f>AR23+AR39+AR54</f>
        <v>21723.289686195596</v>
      </c>
      <c r="AS6" s="200">
        <f t="shared" si="2"/>
        <v>22878.977356020139</v>
      </c>
      <c r="AT6" s="200">
        <f t="shared" si="2"/>
        <v>23868.386824720183</v>
      </c>
      <c r="AU6" s="200">
        <f t="shared" si="2"/>
        <v>24991.869531733599</v>
      </c>
      <c r="AV6" s="200">
        <f t="shared" si="2"/>
        <v>26168.491252094474</v>
      </c>
      <c r="AW6" s="200">
        <f t="shared" si="2"/>
        <v>27466.916022478439</v>
      </c>
      <c r="AX6" s="200">
        <f t="shared" si="2"/>
        <v>28570.839333673353</v>
      </c>
      <c r="AY6" s="200">
        <f t="shared" si="2"/>
        <v>29955.884611256646</v>
      </c>
      <c r="AZ6" s="200">
        <f t="shared" si="2"/>
        <v>31481.408825313814</v>
      </c>
      <c r="BA6" s="200">
        <f t="shared" si="2"/>
        <v>33161.824713537491</v>
      </c>
      <c r="BB6" s="200">
        <f t="shared" si="2"/>
        <v>34837.741931177705</v>
      </c>
      <c r="BC6" s="200">
        <f t="shared" si="2"/>
        <v>36646.221216221726</v>
      </c>
      <c r="BD6" s="200">
        <f t="shared" si="2"/>
        <v>38589.60838840637</v>
      </c>
      <c r="BE6" s="200">
        <f t="shared" si="2"/>
        <v>40687.424582389278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O6" s="202"/>
      <c r="GC6" s="202"/>
      <c r="GQ6" s="202"/>
      <c r="HE6" s="202"/>
      <c r="HS6" s="202"/>
      <c r="IG6" s="202"/>
      <c r="IU6" s="202"/>
      <c r="JI6" s="202"/>
      <c r="JW6" s="202"/>
      <c r="KK6" s="202"/>
      <c r="KY6" s="202"/>
      <c r="LM6" s="202"/>
      <c r="MA6" s="202"/>
      <c r="MO6" s="202"/>
      <c r="NC6" s="202"/>
      <c r="NQ6" s="202"/>
      <c r="OE6" s="202"/>
      <c r="OS6" s="202"/>
      <c r="PG6" s="202"/>
      <c r="PU6" s="202"/>
      <c r="QI6" s="202"/>
      <c r="QW6" s="202"/>
      <c r="RK6" s="202"/>
      <c r="RY6" s="202"/>
      <c r="SM6" s="202"/>
      <c r="TA6" s="202"/>
      <c r="TO6" s="202"/>
      <c r="UC6" s="202"/>
      <c r="UQ6" s="202"/>
      <c r="VE6" s="202"/>
      <c r="VS6" s="202"/>
      <c r="WG6" s="202"/>
      <c r="WU6" s="202"/>
      <c r="XI6" s="202"/>
      <c r="XW6" s="202"/>
      <c r="YK6" s="202"/>
      <c r="YY6" s="202"/>
      <c r="ZM6" s="202"/>
      <c r="AAA6" s="202"/>
      <c r="AAO6" s="202"/>
      <c r="ABC6" s="202"/>
      <c r="ABQ6" s="202"/>
      <c r="ACE6" s="202"/>
      <c r="ACS6" s="202"/>
      <c r="ADG6" s="202"/>
      <c r="ADU6" s="202"/>
      <c r="AEI6" s="202"/>
      <c r="AEW6" s="202"/>
      <c r="AFK6" s="202"/>
      <c r="AFY6" s="202"/>
      <c r="AGM6" s="202"/>
      <c r="AHA6" s="202"/>
      <c r="AHO6" s="202"/>
      <c r="AIC6" s="202"/>
      <c r="AIQ6" s="202"/>
      <c r="AJE6" s="202"/>
      <c r="AJS6" s="202"/>
      <c r="AKG6" s="202"/>
      <c r="AKU6" s="202"/>
      <c r="ALI6" s="202"/>
      <c r="ALW6" s="202"/>
      <c r="AMK6" s="202"/>
      <c r="AMY6" s="202"/>
      <c r="ANM6" s="202"/>
      <c r="AOA6" s="202"/>
      <c r="AOO6" s="202"/>
      <c r="APC6" s="202"/>
      <c r="APQ6" s="202"/>
      <c r="AQE6" s="202"/>
      <c r="AQS6" s="202"/>
      <c r="ARG6" s="202"/>
      <c r="ARU6" s="202"/>
      <c r="ASI6" s="202"/>
      <c r="ASW6" s="202"/>
      <c r="ATK6" s="202"/>
      <c r="ATY6" s="202"/>
      <c r="AUM6" s="202"/>
      <c r="AVA6" s="202"/>
      <c r="AVO6" s="202"/>
      <c r="AWC6" s="202"/>
      <c r="AWQ6" s="202"/>
      <c r="AXE6" s="202"/>
      <c r="AXS6" s="202"/>
      <c r="AYG6" s="202"/>
      <c r="AYU6" s="202"/>
      <c r="AZI6" s="202"/>
      <c r="AZW6" s="202"/>
      <c r="BAK6" s="202"/>
      <c r="BAY6" s="202"/>
      <c r="BBM6" s="202"/>
      <c r="BCA6" s="202"/>
      <c r="BCO6" s="202"/>
      <c r="BDC6" s="202"/>
      <c r="BDQ6" s="202"/>
      <c r="BEE6" s="202"/>
      <c r="BES6" s="202"/>
      <c r="BFG6" s="202"/>
      <c r="BFU6" s="202"/>
      <c r="BGI6" s="202"/>
      <c r="BGW6" s="202"/>
      <c r="BHK6" s="202"/>
      <c r="BHY6" s="202"/>
      <c r="BIM6" s="202"/>
      <c r="BJA6" s="202"/>
      <c r="BJO6" s="202"/>
      <c r="BKC6" s="202"/>
      <c r="BKQ6" s="202"/>
      <c r="BLE6" s="202"/>
      <c r="BLS6" s="202"/>
      <c r="BMG6" s="202"/>
      <c r="BMU6" s="202"/>
      <c r="BNI6" s="202"/>
      <c r="BNW6" s="202"/>
      <c r="BOK6" s="202"/>
      <c r="BOY6" s="202"/>
      <c r="BPM6" s="202"/>
      <c r="BQA6" s="202"/>
      <c r="BQO6" s="202"/>
      <c r="BRC6" s="202"/>
      <c r="BRQ6" s="202"/>
      <c r="BSE6" s="202"/>
      <c r="BSS6" s="202"/>
      <c r="BTG6" s="202"/>
      <c r="BTU6" s="202"/>
      <c r="BUI6" s="202"/>
      <c r="BUW6" s="202"/>
      <c r="BVK6" s="202"/>
      <c r="BVY6" s="202"/>
      <c r="BWM6" s="202"/>
      <c r="BXA6" s="202"/>
      <c r="BXO6" s="202"/>
      <c r="BYC6" s="202"/>
      <c r="BYQ6" s="202"/>
      <c r="BZE6" s="202"/>
      <c r="BZS6" s="202"/>
      <c r="CAG6" s="202"/>
      <c r="CAU6" s="202"/>
      <c r="CBI6" s="202"/>
      <c r="CBW6" s="202"/>
      <c r="CCK6" s="202"/>
      <c r="CCY6" s="202"/>
      <c r="CDM6" s="202"/>
      <c r="CEA6" s="202"/>
      <c r="CEO6" s="202"/>
      <c r="CFC6" s="202"/>
      <c r="CFQ6" s="202"/>
      <c r="CGE6" s="202"/>
      <c r="CGS6" s="202"/>
      <c r="CHG6" s="202"/>
      <c r="CHU6" s="202"/>
      <c r="CII6" s="202"/>
      <c r="CIW6" s="202"/>
      <c r="CJK6" s="202"/>
      <c r="CJY6" s="202"/>
      <c r="CKM6" s="202"/>
      <c r="CLA6" s="202"/>
      <c r="CLO6" s="202"/>
      <c r="CMC6" s="202"/>
      <c r="CMQ6" s="202"/>
      <c r="CNE6" s="202"/>
      <c r="CNS6" s="202"/>
      <c r="COG6" s="202"/>
      <c r="COU6" s="202"/>
      <c r="CPI6" s="202"/>
      <c r="CPW6" s="202"/>
      <c r="CQK6" s="202"/>
      <c r="CQY6" s="202"/>
      <c r="CRM6" s="202"/>
      <c r="CSA6" s="202"/>
      <c r="CSO6" s="202"/>
      <c r="CTC6" s="202"/>
      <c r="CTQ6" s="202"/>
      <c r="CUE6" s="202"/>
      <c r="CUS6" s="202"/>
      <c r="CVG6" s="202"/>
      <c r="CVU6" s="202"/>
      <c r="CWI6" s="202"/>
      <c r="CWW6" s="202"/>
      <c r="CXK6" s="202"/>
      <c r="CXY6" s="202"/>
      <c r="CYM6" s="202"/>
      <c r="CZA6" s="202"/>
      <c r="CZO6" s="202"/>
      <c r="DAC6" s="202"/>
      <c r="DAQ6" s="202"/>
      <c r="DBE6" s="202"/>
      <c r="DBS6" s="202"/>
      <c r="DCG6" s="202"/>
      <c r="DCU6" s="202"/>
      <c r="DDI6" s="202"/>
      <c r="DDW6" s="202"/>
      <c r="DEK6" s="202"/>
      <c r="DEY6" s="202"/>
      <c r="DFM6" s="202"/>
      <c r="DGA6" s="202"/>
      <c r="DGO6" s="202"/>
      <c r="DHC6" s="202"/>
      <c r="DHQ6" s="202"/>
      <c r="DIE6" s="202"/>
      <c r="DIS6" s="202"/>
      <c r="DJG6" s="202"/>
      <c r="DJU6" s="202"/>
      <c r="DKI6" s="202"/>
      <c r="DKW6" s="202"/>
      <c r="DLK6" s="202"/>
      <c r="DLY6" s="202"/>
      <c r="DMM6" s="202"/>
      <c r="DNA6" s="202"/>
      <c r="DNO6" s="202"/>
      <c r="DOC6" s="202"/>
      <c r="DOQ6" s="202"/>
      <c r="DPE6" s="202"/>
      <c r="DPS6" s="202"/>
      <c r="DQG6" s="202"/>
      <c r="DQU6" s="202"/>
      <c r="DRI6" s="202"/>
      <c r="DRW6" s="202"/>
      <c r="DSK6" s="202"/>
      <c r="DSY6" s="202"/>
      <c r="DTM6" s="202"/>
      <c r="DUA6" s="202"/>
      <c r="DUO6" s="202"/>
      <c r="DVC6" s="202"/>
      <c r="DVQ6" s="202"/>
      <c r="DWE6" s="202"/>
      <c r="DWS6" s="202"/>
      <c r="DXG6" s="202"/>
      <c r="DXU6" s="202"/>
      <c r="DYI6" s="202"/>
      <c r="DYW6" s="202"/>
      <c r="DZK6" s="202"/>
      <c r="DZY6" s="202"/>
      <c r="EAM6" s="202"/>
      <c r="EBA6" s="202"/>
      <c r="EBO6" s="202"/>
      <c r="ECC6" s="202"/>
      <c r="ECQ6" s="202"/>
      <c r="EDE6" s="202"/>
      <c r="EDS6" s="202"/>
      <c r="EEG6" s="202"/>
      <c r="EEU6" s="202"/>
      <c r="EFI6" s="202"/>
      <c r="EFW6" s="202"/>
      <c r="EGK6" s="202"/>
      <c r="EGY6" s="202"/>
      <c r="EHM6" s="202"/>
      <c r="EIA6" s="202"/>
      <c r="EIO6" s="202"/>
      <c r="EJC6" s="202"/>
      <c r="EJQ6" s="202"/>
      <c r="EKE6" s="202"/>
      <c r="EKS6" s="202"/>
      <c r="ELG6" s="202"/>
      <c r="ELU6" s="202"/>
      <c r="EMI6" s="202"/>
      <c r="EMW6" s="202"/>
      <c r="ENK6" s="202"/>
      <c r="ENY6" s="202"/>
      <c r="EOM6" s="202"/>
      <c r="EPA6" s="202"/>
      <c r="EPO6" s="202"/>
      <c r="EQC6" s="202"/>
      <c r="EQQ6" s="202"/>
      <c r="ERE6" s="202"/>
      <c r="ERS6" s="202"/>
      <c r="ESG6" s="202"/>
      <c r="ESU6" s="202"/>
      <c r="ETI6" s="202"/>
      <c r="ETW6" s="202"/>
      <c r="EUK6" s="202"/>
      <c r="EUY6" s="202"/>
      <c r="EVM6" s="202"/>
      <c r="EWA6" s="202"/>
      <c r="EWO6" s="202"/>
      <c r="EXC6" s="202"/>
      <c r="EXQ6" s="202"/>
      <c r="EYE6" s="202"/>
      <c r="EYS6" s="202"/>
      <c r="EZG6" s="202"/>
      <c r="EZU6" s="202"/>
      <c r="FAI6" s="202"/>
      <c r="FAW6" s="202"/>
      <c r="FBK6" s="202"/>
      <c r="FBY6" s="202"/>
      <c r="FCM6" s="202"/>
      <c r="FDA6" s="202"/>
      <c r="FDO6" s="202"/>
      <c r="FEC6" s="202"/>
      <c r="FEQ6" s="202"/>
      <c r="FFE6" s="202"/>
      <c r="FFS6" s="202"/>
      <c r="FGG6" s="202"/>
      <c r="FGU6" s="202"/>
      <c r="FHI6" s="202"/>
      <c r="FHW6" s="202"/>
      <c r="FIK6" s="202"/>
      <c r="FIY6" s="202"/>
      <c r="FJM6" s="202"/>
      <c r="FKA6" s="202"/>
      <c r="FKO6" s="202"/>
      <c r="FLC6" s="202"/>
      <c r="FLQ6" s="202"/>
      <c r="FME6" s="202"/>
      <c r="FMS6" s="202"/>
      <c r="FNG6" s="202"/>
      <c r="FNU6" s="202"/>
      <c r="FOI6" s="202"/>
      <c r="FOW6" s="202"/>
      <c r="FPK6" s="202"/>
      <c r="FPY6" s="202"/>
      <c r="FQM6" s="202"/>
      <c r="FRA6" s="202"/>
      <c r="FRO6" s="202"/>
      <c r="FSC6" s="202"/>
      <c r="FSQ6" s="202"/>
      <c r="FTE6" s="202"/>
      <c r="FTS6" s="202"/>
      <c r="FUG6" s="202"/>
      <c r="FUU6" s="202"/>
      <c r="FVI6" s="202"/>
      <c r="FVW6" s="202"/>
      <c r="FWK6" s="202"/>
      <c r="FWY6" s="202"/>
      <c r="FXM6" s="202"/>
      <c r="FYA6" s="202"/>
      <c r="FYO6" s="202"/>
      <c r="FZC6" s="202"/>
      <c r="FZQ6" s="202"/>
      <c r="GAE6" s="202"/>
      <c r="GAS6" s="202"/>
      <c r="GBG6" s="202"/>
      <c r="GBU6" s="202"/>
      <c r="GCI6" s="202"/>
      <c r="GCW6" s="202"/>
      <c r="GDK6" s="202"/>
      <c r="GDY6" s="202"/>
      <c r="GEM6" s="202"/>
      <c r="GFA6" s="202"/>
      <c r="GFO6" s="202"/>
      <c r="GGC6" s="202"/>
      <c r="GGQ6" s="202"/>
      <c r="GHE6" s="202"/>
      <c r="GHS6" s="202"/>
      <c r="GIG6" s="202"/>
      <c r="GIU6" s="202"/>
      <c r="GJI6" s="202"/>
      <c r="GJW6" s="202"/>
      <c r="GKK6" s="202"/>
      <c r="GKY6" s="202"/>
      <c r="GLM6" s="202"/>
      <c r="GMA6" s="202"/>
      <c r="GMO6" s="202"/>
      <c r="GNC6" s="202"/>
      <c r="GNQ6" s="202"/>
      <c r="GOE6" s="202"/>
      <c r="GOS6" s="202"/>
      <c r="GPG6" s="202"/>
      <c r="GPU6" s="202"/>
      <c r="GQI6" s="202"/>
      <c r="GQW6" s="202"/>
      <c r="GRK6" s="202"/>
      <c r="GRY6" s="202"/>
      <c r="GSM6" s="202"/>
      <c r="GTA6" s="202"/>
      <c r="GTO6" s="202"/>
      <c r="GUC6" s="202"/>
      <c r="GUQ6" s="202"/>
      <c r="GVE6" s="202"/>
      <c r="GVS6" s="202"/>
      <c r="GWG6" s="202"/>
      <c r="GWU6" s="202"/>
      <c r="GXI6" s="202"/>
      <c r="GXW6" s="202"/>
      <c r="GYK6" s="202"/>
      <c r="GYY6" s="202"/>
      <c r="GZM6" s="202"/>
      <c r="HAA6" s="202"/>
      <c r="HAO6" s="202"/>
      <c r="HBC6" s="202"/>
      <c r="HBQ6" s="202"/>
      <c r="HCE6" s="202"/>
      <c r="HCS6" s="202"/>
      <c r="HDG6" s="202"/>
      <c r="HDU6" s="202"/>
      <c r="HEI6" s="202"/>
      <c r="HEW6" s="202"/>
      <c r="HFK6" s="202"/>
      <c r="HFY6" s="202"/>
      <c r="HGM6" s="202"/>
      <c r="HHA6" s="202"/>
      <c r="HHO6" s="202"/>
      <c r="HIC6" s="202"/>
      <c r="HIQ6" s="202"/>
      <c r="HJE6" s="202"/>
      <c r="HJS6" s="202"/>
      <c r="HKG6" s="202"/>
      <c r="HKU6" s="202"/>
      <c r="HLI6" s="202"/>
      <c r="HLW6" s="202"/>
      <c r="HMK6" s="202"/>
      <c r="HMY6" s="202"/>
      <c r="HNM6" s="202"/>
      <c r="HOA6" s="202"/>
      <c r="HOO6" s="202"/>
      <c r="HPC6" s="202"/>
      <c r="HPQ6" s="202"/>
      <c r="HQE6" s="202"/>
      <c r="HQS6" s="202"/>
      <c r="HRG6" s="202"/>
      <c r="HRU6" s="202"/>
      <c r="HSI6" s="202"/>
      <c r="HSW6" s="202"/>
      <c r="HTK6" s="202"/>
      <c r="HTY6" s="202"/>
      <c r="HUM6" s="202"/>
      <c r="HVA6" s="202"/>
      <c r="HVO6" s="202"/>
      <c r="HWC6" s="202"/>
      <c r="HWQ6" s="202"/>
      <c r="HXE6" s="202"/>
      <c r="HXS6" s="202"/>
      <c r="HYG6" s="202"/>
      <c r="HYU6" s="202"/>
      <c r="HZI6" s="202"/>
      <c r="HZW6" s="202"/>
      <c r="IAK6" s="202"/>
      <c r="IAY6" s="202"/>
      <c r="IBM6" s="202"/>
      <c r="ICA6" s="202"/>
      <c r="ICO6" s="202"/>
      <c r="IDC6" s="202"/>
      <c r="IDQ6" s="202"/>
      <c r="IEE6" s="202"/>
      <c r="IES6" s="202"/>
      <c r="IFG6" s="202"/>
      <c r="IFU6" s="202"/>
      <c r="IGI6" s="202"/>
      <c r="IGW6" s="202"/>
      <c r="IHK6" s="202"/>
      <c r="IHY6" s="202"/>
      <c r="IIM6" s="202"/>
      <c r="IJA6" s="202"/>
      <c r="IJO6" s="202"/>
      <c r="IKC6" s="202"/>
      <c r="IKQ6" s="202"/>
      <c r="ILE6" s="202"/>
      <c r="ILS6" s="202"/>
      <c r="IMG6" s="202"/>
      <c r="IMU6" s="202"/>
      <c r="INI6" s="202"/>
      <c r="INW6" s="202"/>
      <c r="IOK6" s="202"/>
      <c r="IOY6" s="202"/>
      <c r="IPM6" s="202"/>
      <c r="IQA6" s="202"/>
      <c r="IQO6" s="202"/>
      <c r="IRC6" s="202"/>
      <c r="IRQ6" s="202"/>
      <c r="ISE6" s="202"/>
      <c r="ISS6" s="202"/>
      <c r="ITG6" s="202"/>
      <c r="ITU6" s="202"/>
      <c r="IUI6" s="202"/>
      <c r="IUW6" s="202"/>
      <c r="IVK6" s="202"/>
      <c r="IVY6" s="202"/>
      <c r="IWM6" s="202"/>
      <c r="IXA6" s="202"/>
      <c r="IXO6" s="202"/>
      <c r="IYC6" s="202"/>
      <c r="IYQ6" s="202"/>
      <c r="IZE6" s="202"/>
      <c r="IZS6" s="202"/>
      <c r="JAG6" s="202"/>
      <c r="JAU6" s="202"/>
      <c r="JBI6" s="202"/>
      <c r="JBW6" s="202"/>
      <c r="JCK6" s="202"/>
      <c r="JCY6" s="202"/>
      <c r="JDM6" s="202"/>
      <c r="JEA6" s="202"/>
      <c r="JEO6" s="202"/>
      <c r="JFC6" s="202"/>
      <c r="JFQ6" s="202"/>
      <c r="JGE6" s="202"/>
      <c r="JGS6" s="202"/>
      <c r="JHG6" s="202"/>
      <c r="JHU6" s="202"/>
      <c r="JII6" s="202"/>
      <c r="JIW6" s="202"/>
      <c r="JJK6" s="202"/>
      <c r="JJY6" s="202"/>
      <c r="JKM6" s="202"/>
      <c r="JLA6" s="202"/>
      <c r="JLO6" s="202"/>
      <c r="JMC6" s="202"/>
      <c r="JMQ6" s="202"/>
      <c r="JNE6" s="202"/>
      <c r="JNS6" s="202"/>
      <c r="JOG6" s="202"/>
      <c r="JOU6" s="202"/>
      <c r="JPI6" s="202"/>
      <c r="JPW6" s="202"/>
      <c r="JQK6" s="202"/>
      <c r="JQY6" s="202"/>
      <c r="JRM6" s="202"/>
      <c r="JSA6" s="202"/>
      <c r="JSO6" s="202"/>
      <c r="JTC6" s="202"/>
      <c r="JTQ6" s="202"/>
      <c r="JUE6" s="202"/>
      <c r="JUS6" s="202"/>
      <c r="JVG6" s="202"/>
      <c r="JVU6" s="202"/>
      <c r="JWI6" s="202"/>
      <c r="JWW6" s="202"/>
      <c r="JXK6" s="202"/>
      <c r="JXY6" s="202"/>
      <c r="JYM6" s="202"/>
      <c r="JZA6" s="202"/>
      <c r="JZO6" s="202"/>
      <c r="KAC6" s="202"/>
      <c r="KAQ6" s="202"/>
      <c r="KBE6" s="202"/>
      <c r="KBS6" s="202"/>
      <c r="KCG6" s="202"/>
      <c r="KCU6" s="202"/>
      <c r="KDI6" s="202"/>
      <c r="KDW6" s="202"/>
      <c r="KEK6" s="202"/>
      <c r="KEY6" s="202"/>
      <c r="KFM6" s="202"/>
      <c r="KGA6" s="202"/>
      <c r="KGO6" s="202"/>
      <c r="KHC6" s="202"/>
      <c r="KHQ6" s="202"/>
      <c r="KIE6" s="202"/>
      <c r="KIS6" s="202"/>
      <c r="KJG6" s="202"/>
      <c r="KJU6" s="202"/>
      <c r="KKI6" s="202"/>
      <c r="KKW6" s="202"/>
      <c r="KLK6" s="202"/>
      <c r="KLY6" s="202"/>
      <c r="KMM6" s="202"/>
      <c r="KNA6" s="202"/>
      <c r="KNO6" s="202"/>
      <c r="KOC6" s="202"/>
      <c r="KOQ6" s="202"/>
      <c r="KPE6" s="202"/>
      <c r="KPS6" s="202"/>
      <c r="KQG6" s="202"/>
      <c r="KQU6" s="202"/>
      <c r="KRI6" s="202"/>
      <c r="KRW6" s="202"/>
      <c r="KSK6" s="202"/>
      <c r="KSY6" s="202"/>
      <c r="KTM6" s="202"/>
      <c r="KUA6" s="202"/>
      <c r="KUO6" s="202"/>
      <c r="KVC6" s="202"/>
      <c r="KVQ6" s="202"/>
      <c r="KWE6" s="202"/>
      <c r="KWS6" s="202"/>
      <c r="KXG6" s="202"/>
      <c r="KXU6" s="202"/>
      <c r="KYI6" s="202"/>
      <c r="KYW6" s="202"/>
      <c r="KZK6" s="202"/>
      <c r="KZY6" s="202"/>
      <c r="LAM6" s="202"/>
      <c r="LBA6" s="202"/>
      <c r="LBO6" s="202"/>
      <c r="LCC6" s="202"/>
      <c r="LCQ6" s="202"/>
      <c r="LDE6" s="202"/>
      <c r="LDS6" s="202"/>
      <c r="LEG6" s="202"/>
      <c r="LEU6" s="202"/>
      <c r="LFI6" s="202"/>
      <c r="LFW6" s="202"/>
      <c r="LGK6" s="202"/>
      <c r="LGY6" s="202"/>
      <c r="LHM6" s="202"/>
      <c r="LIA6" s="202"/>
      <c r="LIO6" s="202"/>
      <c r="LJC6" s="202"/>
      <c r="LJQ6" s="202"/>
      <c r="LKE6" s="202"/>
      <c r="LKS6" s="202"/>
      <c r="LLG6" s="202"/>
      <c r="LLU6" s="202"/>
      <c r="LMI6" s="202"/>
      <c r="LMW6" s="202"/>
      <c r="LNK6" s="202"/>
      <c r="LNY6" s="202"/>
      <c r="LOM6" s="202"/>
      <c r="LPA6" s="202"/>
      <c r="LPO6" s="202"/>
      <c r="LQC6" s="202"/>
      <c r="LQQ6" s="202"/>
      <c r="LRE6" s="202"/>
      <c r="LRS6" s="202"/>
      <c r="LSG6" s="202"/>
      <c r="LSU6" s="202"/>
      <c r="LTI6" s="202"/>
      <c r="LTW6" s="202"/>
      <c r="LUK6" s="202"/>
      <c r="LUY6" s="202"/>
      <c r="LVM6" s="202"/>
      <c r="LWA6" s="202"/>
      <c r="LWO6" s="202"/>
      <c r="LXC6" s="202"/>
      <c r="LXQ6" s="202"/>
      <c r="LYE6" s="202"/>
      <c r="LYS6" s="202"/>
      <c r="LZG6" s="202"/>
      <c r="LZU6" s="202"/>
      <c r="MAI6" s="202"/>
      <c r="MAW6" s="202"/>
      <c r="MBK6" s="202"/>
      <c r="MBY6" s="202"/>
      <c r="MCM6" s="202"/>
      <c r="MDA6" s="202"/>
      <c r="MDO6" s="202"/>
      <c r="MEC6" s="202"/>
      <c r="MEQ6" s="202"/>
      <c r="MFE6" s="202"/>
      <c r="MFS6" s="202"/>
      <c r="MGG6" s="202"/>
      <c r="MGU6" s="202"/>
      <c r="MHI6" s="202"/>
      <c r="MHW6" s="202"/>
      <c r="MIK6" s="202"/>
      <c r="MIY6" s="202"/>
      <c r="MJM6" s="202"/>
      <c r="MKA6" s="202"/>
      <c r="MKO6" s="202"/>
      <c r="MLC6" s="202"/>
      <c r="MLQ6" s="202"/>
      <c r="MME6" s="202"/>
      <c r="MMS6" s="202"/>
      <c r="MNG6" s="202"/>
      <c r="MNU6" s="202"/>
      <c r="MOI6" s="202"/>
      <c r="MOW6" s="202"/>
      <c r="MPK6" s="202"/>
      <c r="MPY6" s="202"/>
      <c r="MQM6" s="202"/>
      <c r="MRA6" s="202"/>
      <c r="MRO6" s="202"/>
      <c r="MSC6" s="202"/>
      <c r="MSQ6" s="202"/>
      <c r="MTE6" s="202"/>
      <c r="MTS6" s="202"/>
      <c r="MUG6" s="202"/>
      <c r="MUU6" s="202"/>
      <c r="MVI6" s="202"/>
      <c r="MVW6" s="202"/>
      <c r="MWK6" s="202"/>
      <c r="MWY6" s="202"/>
      <c r="MXM6" s="202"/>
      <c r="MYA6" s="202"/>
      <c r="MYO6" s="202"/>
      <c r="MZC6" s="202"/>
      <c r="MZQ6" s="202"/>
      <c r="NAE6" s="202"/>
      <c r="NAS6" s="202"/>
      <c r="NBG6" s="202"/>
      <c r="NBU6" s="202"/>
      <c r="NCI6" s="202"/>
      <c r="NCW6" s="202"/>
      <c r="NDK6" s="202"/>
      <c r="NDY6" s="202"/>
      <c r="NEM6" s="202"/>
      <c r="NFA6" s="202"/>
      <c r="NFO6" s="202"/>
      <c r="NGC6" s="202"/>
      <c r="NGQ6" s="202"/>
      <c r="NHE6" s="202"/>
      <c r="NHS6" s="202"/>
      <c r="NIG6" s="202"/>
      <c r="NIU6" s="202"/>
      <c r="NJI6" s="202"/>
      <c r="NJW6" s="202"/>
      <c r="NKK6" s="202"/>
      <c r="NKY6" s="202"/>
      <c r="NLM6" s="202"/>
      <c r="NMA6" s="202"/>
      <c r="NMO6" s="202"/>
      <c r="NNC6" s="202"/>
      <c r="NNQ6" s="202"/>
      <c r="NOE6" s="202"/>
      <c r="NOS6" s="202"/>
      <c r="NPG6" s="202"/>
      <c r="NPU6" s="202"/>
      <c r="NQI6" s="202"/>
      <c r="NQW6" s="202"/>
      <c r="NRK6" s="202"/>
      <c r="NRY6" s="202"/>
      <c r="NSM6" s="202"/>
      <c r="NTA6" s="202"/>
      <c r="NTO6" s="202"/>
      <c r="NUC6" s="202"/>
      <c r="NUQ6" s="202"/>
      <c r="NVE6" s="202"/>
      <c r="NVS6" s="202"/>
      <c r="NWG6" s="202"/>
      <c r="NWU6" s="202"/>
      <c r="NXI6" s="202"/>
      <c r="NXW6" s="202"/>
      <c r="NYK6" s="202"/>
      <c r="NYY6" s="202"/>
      <c r="NZM6" s="202"/>
      <c r="OAA6" s="202"/>
      <c r="OAO6" s="202"/>
      <c r="OBC6" s="202"/>
      <c r="OBQ6" s="202"/>
      <c r="OCE6" s="202"/>
      <c r="OCS6" s="202"/>
      <c r="ODG6" s="202"/>
      <c r="ODU6" s="202"/>
      <c r="OEI6" s="202"/>
      <c r="OEW6" s="202"/>
      <c r="OFK6" s="202"/>
      <c r="OFY6" s="202"/>
      <c r="OGM6" s="202"/>
      <c r="OHA6" s="202"/>
      <c r="OHO6" s="202"/>
      <c r="OIC6" s="202"/>
      <c r="OIQ6" s="202"/>
      <c r="OJE6" s="202"/>
      <c r="OJS6" s="202"/>
      <c r="OKG6" s="202"/>
      <c r="OKU6" s="202"/>
      <c r="OLI6" s="202"/>
      <c r="OLW6" s="202"/>
      <c r="OMK6" s="202"/>
      <c r="OMY6" s="202"/>
      <c r="ONM6" s="202"/>
      <c r="OOA6" s="202"/>
      <c r="OOO6" s="202"/>
      <c r="OPC6" s="202"/>
      <c r="OPQ6" s="202"/>
      <c r="OQE6" s="202"/>
      <c r="OQS6" s="202"/>
      <c r="ORG6" s="202"/>
      <c r="ORU6" s="202"/>
      <c r="OSI6" s="202"/>
      <c r="OSW6" s="202"/>
      <c r="OTK6" s="202"/>
      <c r="OTY6" s="202"/>
      <c r="OUM6" s="202"/>
      <c r="OVA6" s="202"/>
      <c r="OVO6" s="202"/>
      <c r="OWC6" s="202"/>
      <c r="OWQ6" s="202"/>
      <c r="OXE6" s="202"/>
      <c r="OXS6" s="202"/>
      <c r="OYG6" s="202"/>
      <c r="OYU6" s="202"/>
      <c r="OZI6" s="202"/>
      <c r="OZW6" s="202"/>
      <c r="PAK6" s="202"/>
      <c r="PAY6" s="202"/>
      <c r="PBM6" s="202"/>
      <c r="PCA6" s="202"/>
      <c r="PCO6" s="202"/>
      <c r="PDC6" s="202"/>
      <c r="PDQ6" s="202"/>
      <c r="PEE6" s="202"/>
      <c r="PES6" s="202"/>
      <c r="PFG6" s="202"/>
      <c r="PFU6" s="202"/>
      <c r="PGI6" s="202"/>
      <c r="PGW6" s="202"/>
      <c r="PHK6" s="202"/>
      <c r="PHY6" s="202"/>
      <c r="PIM6" s="202"/>
      <c r="PJA6" s="202"/>
      <c r="PJO6" s="202"/>
      <c r="PKC6" s="202"/>
      <c r="PKQ6" s="202"/>
      <c r="PLE6" s="202"/>
      <c r="PLS6" s="202"/>
      <c r="PMG6" s="202"/>
      <c r="PMU6" s="202"/>
      <c r="PNI6" s="202"/>
      <c r="PNW6" s="202"/>
      <c r="POK6" s="202"/>
      <c r="POY6" s="202"/>
      <c r="PPM6" s="202"/>
      <c r="PQA6" s="202"/>
      <c r="PQO6" s="202"/>
      <c r="PRC6" s="202"/>
      <c r="PRQ6" s="202"/>
      <c r="PSE6" s="202"/>
      <c r="PSS6" s="202"/>
      <c r="PTG6" s="202"/>
      <c r="PTU6" s="202"/>
      <c r="PUI6" s="202"/>
      <c r="PUW6" s="202"/>
      <c r="PVK6" s="202"/>
      <c r="PVY6" s="202"/>
      <c r="PWM6" s="202"/>
      <c r="PXA6" s="202"/>
      <c r="PXO6" s="202"/>
      <c r="PYC6" s="202"/>
      <c r="PYQ6" s="202"/>
      <c r="PZE6" s="202"/>
      <c r="PZS6" s="202"/>
      <c r="QAG6" s="202"/>
      <c r="QAU6" s="202"/>
      <c r="QBI6" s="202"/>
      <c r="QBW6" s="202"/>
      <c r="QCK6" s="202"/>
      <c r="QCY6" s="202"/>
      <c r="QDM6" s="202"/>
      <c r="QEA6" s="202"/>
      <c r="QEO6" s="202"/>
      <c r="QFC6" s="202"/>
      <c r="QFQ6" s="202"/>
      <c r="QGE6" s="202"/>
      <c r="QGS6" s="202"/>
      <c r="QHG6" s="202"/>
      <c r="QHU6" s="202"/>
      <c r="QII6" s="202"/>
      <c r="QIW6" s="202"/>
      <c r="QJK6" s="202"/>
      <c r="QJY6" s="202"/>
      <c r="QKM6" s="202"/>
      <c r="QLA6" s="202"/>
      <c r="QLO6" s="202"/>
      <c r="QMC6" s="202"/>
      <c r="QMQ6" s="202"/>
      <c r="QNE6" s="202"/>
      <c r="QNS6" s="202"/>
      <c r="QOG6" s="202"/>
      <c r="QOU6" s="202"/>
      <c r="QPI6" s="202"/>
      <c r="QPW6" s="202"/>
      <c r="QQK6" s="202"/>
      <c r="QQY6" s="202"/>
      <c r="QRM6" s="202"/>
      <c r="QSA6" s="202"/>
      <c r="QSO6" s="202"/>
      <c r="QTC6" s="202"/>
      <c r="QTQ6" s="202"/>
      <c r="QUE6" s="202"/>
      <c r="QUS6" s="202"/>
      <c r="QVG6" s="202"/>
      <c r="QVU6" s="202"/>
      <c r="QWI6" s="202"/>
      <c r="QWW6" s="202"/>
      <c r="QXK6" s="202"/>
      <c r="QXY6" s="202"/>
      <c r="QYM6" s="202"/>
      <c r="QZA6" s="202"/>
      <c r="QZO6" s="202"/>
      <c r="RAC6" s="202"/>
      <c r="RAQ6" s="202"/>
      <c r="RBE6" s="202"/>
      <c r="RBS6" s="202"/>
      <c r="RCG6" s="202"/>
      <c r="RCU6" s="202"/>
      <c r="RDI6" s="202"/>
      <c r="RDW6" s="202"/>
      <c r="REK6" s="202"/>
      <c r="REY6" s="202"/>
      <c r="RFM6" s="202"/>
      <c r="RGA6" s="202"/>
      <c r="RGO6" s="202"/>
      <c r="RHC6" s="202"/>
      <c r="RHQ6" s="202"/>
      <c r="RIE6" s="202"/>
      <c r="RIS6" s="202"/>
      <c r="RJG6" s="202"/>
      <c r="RJU6" s="202"/>
      <c r="RKI6" s="202"/>
      <c r="RKW6" s="202"/>
      <c r="RLK6" s="202"/>
      <c r="RLY6" s="202"/>
      <c r="RMM6" s="202"/>
      <c r="RNA6" s="202"/>
      <c r="RNO6" s="202"/>
      <c r="ROC6" s="202"/>
      <c r="ROQ6" s="202"/>
      <c r="RPE6" s="202"/>
      <c r="RPS6" s="202"/>
      <c r="RQG6" s="202"/>
      <c r="RQU6" s="202"/>
      <c r="RRI6" s="202"/>
      <c r="RRW6" s="202"/>
      <c r="RSK6" s="202"/>
      <c r="RSY6" s="202"/>
      <c r="RTM6" s="202"/>
      <c r="RUA6" s="202"/>
      <c r="RUO6" s="202"/>
      <c r="RVC6" s="202"/>
      <c r="RVQ6" s="202"/>
      <c r="RWE6" s="202"/>
      <c r="RWS6" s="202"/>
      <c r="RXG6" s="202"/>
      <c r="RXU6" s="202"/>
      <c r="RYI6" s="202"/>
      <c r="RYW6" s="202"/>
      <c r="RZK6" s="202"/>
      <c r="RZY6" s="202"/>
      <c r="SAM6" s="202"/>
      <c r="SBA6" s="202"/>
      <c r="SBO6" s="202"/>
      <c r="SCC6" s="202"/>
      <c r="SCQ6" s="202"/>
      <c r="SDE6" s="202"/>
      <c r="SDS6" s="202"/>
      <c r="SEG6" s="202"/>
      <c r="SEU6" s="202"/>
      <c r="SFI6" s="202"/>
      <c r="SFW6" s="202"/>
      <c r="SGK6" s="202"/>
      <c r="SGY6" s="202"/>
      <c r="SHM6" s="202"/>
      <c r="SIA6" s="202"/>
      <c r="SIO6" s="202"/>
      <c r="SJC6" s="202"/>
      <c r="SJQ6" s="202"/>
      <c r="SKE6" s="202"/>
      <c r="SKS6" s="202"/>
      <c r="SLG6" s="202"/>
      <c r="SLU6" s="202"/>
      <c r="SMI6" s="202"/>
      <c r="SMW6" s="202"/>
      <c r="SNK6" s="202"/>
      <c r="SNY6" s="202"/>
      <c r="SOM6" s="202"/>
      <c r="SPA6" s="202"/>
      <c r="SPO6" s="202"/>
      <c r="SQC6" s="202"/>
      <c r="SQQ6" s="202"/>
      <c r="SRE6" s="202"/>
      <c r="SRS6" s="202"/>
      <c r="SSG6" s="202"/>
      <c r="SSU6" s="202"/>
      <c r="STI6" s="202"/>
      <c r="STW6" s="202"/>
      <c r="SUK6" s="202"/>
      <c r="SUY6" s="202"/>
      <c r="SVM6" s="202"/>
      <c r="SWA6" s="202"/>
      <c r="SWO6" s="202"/>
      <c r="SXC6" s="202"/>
      <c r="SXQ6" s="202"/>
      <c r="SYE6" s="202"/>
      <c r="SYS6" s="202"/>
      <c r="SZG6" s="202"/>
      <c r="SZU6" s="202"/>
      <c r="TAI6" s="202"/>
      <c r="TAW6" s="202"/>
      <c r="TBK6" s="202"/>
      <c r="TBY6" s="202"/>
      <c r="TCM6" s="202"/>
      <c r="TDA6" s="202"/>
      <c r="TDO6" s="202"/>
      <c r="TEC6" s="202"/>
      <c r="TEQ6" s="202"/>
      <c r="TFE6" s="202"/>
      <c r="TFS6" s="202"/>
      <c r="TGG6" s="202"/>
      <c r="TGU6" s="202"/>
      <c r="THI6" s="202"/>
      <c r="THW6" s="202"/>
      <c r="TIK6" s="202"/>
      <c r="TIY6" s="202"/>
      <c r="TJM6" s="202"/>
      <c r="TKA6" s="202"/>
      <c r="TKO6" s="202"/>
      <c r="TLC6" s="202"/>
      <c r="TLQ6" s="202"/>
      <c r="TME6" s="202"/>
      <c r="TMS6" s="202"/>
      <c r="TNG6" s="202"/>
      <c r="TNU6" s="202"/>
      <c r="TOI6" s="202"/>
      <c r="TOW6" s="202"/>
      <c r="TPK6" s="202"/>
      <c r="TPY6" s="202"/>
      <c r="TQM6" s="202"/>
      <c r="TRA6" s="202"/>
      <c r="TRO6" s="202"/>
      <c r="TSC6" s="202"/>
      <c r="TSQ6" s="202"/>
      <c r="TTE6" s="202"/>
      <c r="TTS6" s="202"/>
      <c r="TUG6" s="202"/>
      <c r="TUU6" s="202"/>
      <c r="TVI6" s="202"/>
      <c r="TVW6" s="202"/>
      <c r="TWK6" s="202"/>
      <c r="TWY6" s="202"/>
      <c r="TXM6" s="202"/>
      <c r="TYA6" s="202"/>
      <c r="TYO6" s="202"/>
      <c r="TZC6" s="202"/>
      <c r="TZQ6" s="202"/>
      <c r="UAE6" s="202"/>
      <c r="UAS6" s="202"/>
      <c r="UBG6" s="202"/>
      <c r="UBU6" s="202"/>
      <c r="UCI6" s="202"/>
      <c r="UCW6" s="202"/>
      <c r="UDK6" s="202"/>
      <c r="UDY6" s="202"/>
      <c r="UEM6" s="202"/>
      <c r="UFA6" s="202"/>
      <c r="UFO6" s="202"/>
      <c r="UGC6" s="202"/>
      <c r="UGQ6" s="202"/>
      <c r="UHE6" s="202"/>
      <c r="UHS6" s="202"/>
      <c r="UIG6" s="202"/>
      <c r="UIU6" s="202"/>
      <c r="UJI6" s="202"/>
      <c r="UJW6" s="202"/>
      <c r="UKK6" s="202"/>
      <c r="UKY6" s="202"/>
      <c r="ULM6" s="202"/>
      <c r="UMA6" s="202"/>
      <c r="UMO6" s="202"/>
      <c r="UNC6" s="202"/>
      <c r="UNQ6" s="202"/>
      <c r="UOE6" s="202"/>
      <c r="UOS6" s="202"/>
      <c r="UPG6" s="202"/>
      <c r="UPU6" s="202"/>
      <c r="UQI6" s="202"/>
      <c r="UQW6" s="202"/>
      <c r="URK6" s="202"/>
      <c r="URY6" s="202"/>
      <c r="USM6" s="202"/>
      <c r="UTA6" s="202"/>
      <c r="UTO6" s="202"/>
      <c r="UUC6" s="202"/>
      <c r="UUQ6" s="202"/>
      <c r="UVE6" s="202"/>
      <c r="UVS6" s="202"/>
      <c r="UWG6" s="202"/>
      <c r="UWU6" s="202"/>
      <c r="UXI6" s="202"/>
      <c r="UXW6" s="202"/>
      <c r="UYK6" s="202"/>
      <c r="UYY6" s="202"/>
      <c r="UZM6" s="202"/>
      <c r="VAA6" s="202"/>
      <c r="VAO6" s="202"/>
      <c r="VBC6" s="202"/>
      <c r="VBQ6" s="202"/>
      <c r="VCE6" s="202"/>
      <c r="VCS6" s="202"/>
      <c r="VDG6" s="202"/>
      <c r="VDU6" s="202"/>
      <c r="VEI6" s="202"/>
      <c r="VEW6" s="202"/>
      <c r="VFK6" s="202"/>
      <c r="VFY6" s="202"/>
      <c r="VGM6" s="202"/>
      <c r="VHA6" s="202"/>
      <c r="VHO6" s="202"/>
      <c r="VIC6" s="202"/>
      <c r="VIQ6" s="202"/>
      <c r="VJE6" s="202"/>
      <c r="VJS6" s="202"/>
      <c r="VKG6" s="202"/>
      <c r="VKU6" s="202"/>
      <c r="VLI6" s="202"/>
      <c r="VLW6" s="202"/>
      <c r="VMK6" s="202"/>
      <c r="VMY6" s="202"/>
      <c r="VNM6" s="202"/>
      <c r="VOA6" s="202"/>
      <c r="VOO6" s="202"/>
      <c r="VPC6" s="202"/>
      <c r="VPQ6" s="202"/>
      <c r="VQE6" s="202"/>
      <c r="VQS6" s="202"/>
      <c r="VRG6" s="202"/>
      <c r="VRU6" s="202"/>
      <c r="VSI6" s="202"/>
      <c r="VSW6" s="202"/>
      <c r="VTK6" s="202"/>
      <c r="VTY6" s="202"/>
      <c r="VUM6" s="202"/>
      <c r="VVA6" s="202"/>
      <c r="VVO6" s="202"/>
      <c r="VWC6" s="202"/>
      <c r="VWQ6" s="202"/>
      <c r="VXE6" s="202"/>
      <c r="VXS6" s="202"/>
      <c r="VYG6" s="202"/>
      <c r="VYU6" s="202"/>
      <c r="VZI6" s="202"/>
      <c r="VZW6" s="202"/>
      <c r="WAK6" s="202"/>
      <c r="WAY6" s="202"/>
      <c r="WBM6" s="202"/>
      <c r="WCA6" s="202"/>
      <c r="WCO6" s="202"/>
      <c r="WDC6" s="202"/>
      <c r="WDQ6" s="202"/>
      <c r="WEE6" s="202"/>
      <c r="WES6" s="202"/>
      <c r="WFG6" s="202"/>
      <c r="WFU6" s="202"/>
      <c r="WGI6" s="202"/>
      <c r="WGW6" s="202"/>
      <c r="WHK6" s="202"/>
      <c r="WHY6" s="202"/>
      <c r="WIM6" s="202"/>
      <c r="WJA6" s="202"/>
      <c r="WJO6" s="202"/>
      <c r="WKC6" s="202"/>
      <c r="WKQ6" s="202"/>
      <c r="WLE6" s="202"/>
      <c r="WLS6" s="202"/>
      <c r="WMG6" s="202"/>
      <c r="WMU6" s="202"/>
      <c r="WNI6" s="202"/>
      <c r="WNW6" s="202"/>
      <c r="WOK6" s="202"/>
      <c r="WOY6" s="202"/>
      <c r="WPM6" s="202"/>
      <c r="WQA6" s="202"/>
      <c r="WQO6" s="202"/>
      <c r="WRC6" s="202"/>
      <c r="WRQ6" s="202"/>
      <c r="WSE6" s="202"/>
      <c r="WSS6" s="202"/>
      <c r="WTG6" s="202"/>
      <c r="WTU6" s="202"/>
      <c r="WUI6" s="202"/>
      <c r="WUW6" s="202"/>
      <c r="WVK6" s="202"/>
      <c r="WVY6" s="202"/>
      <c r="WWM6" s="202"/>
      <c r="WXA6" s="202"/>
      <c r="WXO6" s="202"/>
      <c r="WYC6" s="202"/>
      <c r="WYQ6" s="202"/>
      <c r="WZE6" s="202"/>
      <c r="WZS6" s="202"/>
      <c r="XAG6" s="202"/>
      <c r="XAU6" s="202"/>
      <c r="XBI6" s="202"/>
      <c r="XBW6" s="202"/>
      <c r="XCK6" s="202"/>
      <c r="XCY6" s="202"/>
      <c r="XDM6" s="202"/>
      <c r="XEA6" s="202"/>
      <c r="XEO6" s="202"/>
    </row>
    <row r="7" spans="1:1011 1025:2047 2061:3069 3083:4091 4105:5113 5127:6135 6149:7157 7171:8179 8193:9215 9229:10237 10251:11259 11273:12281 12295:13303 13317:14325 14339:15347 15361:16369" s="201" customFormat="1" ht="15.75" x14ac:dyDescent="0.2">
      <c r="A7" s="199" t="s">
        <v>51</v>
      </c>
      <c r="B7" s="200">
        <f>'UCO Trade '!C32</f>
        <v>19510.305042816006</v>
      </c>
      <c r="C7" s="200">
        <f>'UCO Trade '!D32</f>
        <v>8915.1077637719991</v>
      </c>
      <c r="D7" s="200">
        <f>'UCO Trade '!E32</f>
        <v>16510.676508018001</v>
      </c>
      <c r="E7" s="200">
        <f>'UCO Trade '!F32</f>
        <v>7738.5737548979987</v>
      </c>
      <c r="F7" s="200">
        <f>'UCO Trade '!G32</f>
        <v>3376.8261312659956</v>
      </c>
      <c r="G7" s="200">
        <f>'UCO Trade '!H32</f>
        <v>9381.0281680079988</v>
      </c>
      <c r="H7" s="200">
        <f>'UCO Trade '!I32</f>
        <v>10034.303963669996</v>
      </c>
      <c r="I7" s="200">
        <f>'UCO Trade '!J32</f>
        <v>4528.7852187059971</v>
      </c>
      <c r="J7" s="200">
        <f>'UCO Trade '!K32</f>
        <v>5820.7267800359996</v>
      </c>
      <c r="K7" s="200">
        <f>'UCO Trade '!L32</f>
        <v>10366.450109568001</v>
      </c>
      <c r="L7" s="200">
        <f>'UCO Trade '!M32</f>
        <v>20421.490747769996</v>
      </c>
      <c r="M7" s="200">
        <f>'UCO Trade '!N32</f>
        <v>25530.065097012</v>
      </c>
      <c r="N7" s="200">
        <f>'UCO Trade '!O32</f>
        <v>20374.426477313998</v>
      </c>
      <c r="O7" s="200">
        <f>'UCO Trade '!P32</f>
        <v>20259.162225287997</v>
      </c>
      <c r="P7" s="200">
        <f>'UCO Trade '!Q32</f>
        <v>27289.827446742001</v>
      </c>
      <c r="Q7" s="200">
        <f>'UCO Trade '!R32</f>
        <v>37701.915436331998</v>
      </c>
      <c r="R7" s="200">
        <f>'UCO Trade '!S32</f>
        <v>36788.778640907993</v>
      </c>
      <c r="S7" s="200">
        <f>'UCO Trade '!T32</f>
        <v>21543.270764651996</v>
      </c>
      <c r="T7" s="200">
        <f>'UCO Trade '!U32</f>
        <v>15100.30706209201</v>
      </c>
      <c r="U7" s="200">
        <f>'UCO Trade '!V32</f>
        <v>9663.7070054700071</v>
      </c>
      <c r="V7" s="200">
        <f>'UCO Trade '!W32</f>
        <v>14946.062888483993</v>
      </c>
      <c r="W7" s="200">
        <f>'UCO Trade '!X32</f>
        <v>34421.045477616048</v>
      </c>
      <c r="X7" s="200">
        <f>'UCO Trade '!Y32</f>
        <v>48154.722794261979</v>
      </c>
      <c r="Y7" s="200">
        <f>'UCO Trade '!Z32</f>
        <v>74730.66497731804</v>
      </c>
      <c r="Z7" s="200">
        <f>Z24+Z40+Z55</f>
        <v>368.34975453599998</v>
      </c>
      <c r="AA7" s="200">
        <f t="shared" si="1"/>
        <v>377.09537295600001</v>
      </c>
      <c r="AB7" s="200">
        <f t="shared" si="1"/>
        <v>561.79654943399999</v>
      </c>
      <c r="AC7" s="200">
        <f t="shared" si="1"/>
        <v>998.32808921000014</v>
      </c>
      <c r="AD7" s="200">
        <f t="shared" si="1"/>
        <v>3229.0819920000004</v>
      </c>
      <c r="AE7" s="200">
        <f t="shared" si="1"/>
        <v>5638.9753940000001</v>
      </c>
      <c r="AF7" s="200">
        <f t="shared" si="1"/>
        <v>5988.8972130213606</v>
      </c>
      <c r="AG7" s="200">
        <f t="shared" si="1"/>
        <v>7283.8722995245062</v>
      </c>
      <c r="AH7" s="200">
        <f t="shared" si="1"/>
        <v>9267.98565288383</v>
      </c>
      <c r="AI7" s="200">
        <f t="shared" si="1"/>
        <v>10380.480616507686</v>
      </c>
      <c r="AJ7" s="200">
        <f t="shared" si="1"/>
        <v>13303.617817358821</v>
      </c>
      <c r="AK7" s="200">
        <f t="shared" si="1"/>
        <v>17002.509385016139</v>
      </c>
      <c r="AL7" s="200">
        <f t="shared" si="1"/>
        <v>19281.552109795306</v>
      </c>
      <c r="AM7" s="200">
        <f t="shared" si="1"/>
        <v>22316.381065889662</v>
      </c>
      <c r="AN7" s="200">
        <f t="shared" si="1"/>
        <v>24264.711811717378</v>
      </c>
      <c r="AO7" s="200">
        <f t="shared" si="1"/>
        <v>22441.005761932422</v>
      </c>
      <c r="AP7" s="200">
        <f t="shared" si="1"/>
        <v>22061.450497476562</v>
      </c>
      <c r="AQ7" s="200">
        <f t="shared" si="1"/>
        <v>22127.413615186702</v>
      </c>
      <c r="AR7" s="200">
        <f>AR24+AR40+AR55</f>
        <v>22591.404740137681</v>
      </c>
      <c r="AS7" s="200">
        <f t="shared" si="2"/>
        <v>25191.016276935639</v>
      </c>
      <c r="AT7" s="200">
        <f t="shared" si="2"/>
        <v>25160.758063775236</v>
      </c>
      <c r="AU7" s="200">
        <f t="shared" si="2"/>
        <v>22279.932724868719</v>
      </c>
      <c r="AV7" s="200">
        <f t="shared" si="2"/>
        <v>23426.77601139907</v>
      </c>
      <c r="AW7" s="200">
        <f t="shared" si="2"/>
        <v>24526.569384691182</v>
      </c>
      <c r="AX7" s="200">
        <f t="shared" si="2"/>
        <v>25708.553706979274</v>
      </c>
      <c r="AY7" s="200">
        <f t="shared" si="2"/>
        <v>26114.711009677318</v>
      </c>
      <c r="AZ7" s="200">
        <f t="shared" si="2"/>
        <v>24894.079647575483</v>
      </c>
      <c r="BA7" s="200">
        <f t="shared" si="2"/>
        <v>22671.995401870543</v>
      </c>
      <c r="BB7" s="200">
        <f t="shared" si="2"/>
        <v>21543.712390721699</v>
      </c>
      <c r="BC7" s="200">
        <f t="shared" si="2"/>
        <v>21034.689287047913</v>
      </c>
      <c r="BD7" s="200">
        <f t="shared" si="2"/>
        <v>21234.848798587518</v>
      </c>
      <c r="BE7" s="200">
        <f t="shared" si="2"/>
        <v>20210.76344949325</v>
      </c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O7" s="202"/>
      <c r="GC7" s="202"/>
      <c r="GQ7" s="202"/>
      <c r="HE7" s="202"/>
      <c r="HS7" s="202"/>
      <c r="IG7" s="202"/>
      <c r="IU7" s="202"/>
      <c r="JI7" s="202"/>
      <c r="JW7" s="202"/>
      <c r="KK7" s="202"/>
      <c r="KY7" s="202"/>
      <c r="LM7" s="202"/>
      <c r="MA7" s="202"/>
      <c r="MO7" s="202"/>
      <c r="NC7" s="202"/>
      <c r="NQ7" s="202"/>
      <c r="OE7" s="202"/>
      <c r="OS7" s="202"/>
      <c r="PG7" s="202"/>
      <c r="PU7" s="202"/>
      <c r="QI7" s="202"/>
      <c r="QW7" s="202"/>
      <c r="RK7" s="202"/>
      <c r="RY7" s="202"/>
      <c r="SM7" s="202"/>
      <c r="TA7" s="202"/>
      <c r="TO7" s="202"/>
      <c r="UC7" s="202"/>
      <c r="UQ7" s="202"/>
      <c r="VE7" s="202"/>
      <c r="VS7" s="202"/>
      <c r="WG7" s="202"/>
      <c r="WU7" s="202"/>
      <c r="XI7" s="202"/>
      <c r="XW7" s="202"/>
      <c r="YK7" s="202"/>
      <c r="YY7" s="202"/>
      <c r="ZM7" s="202"/>
      <c r="AAA7" s="202"/>
      <c r="AAO7" s="202"/>
      <c r="ABC7" s="202"/>
      <c r="ABQ7" s="202"/>
      <c r="ACE7" s="202"/>
      <c r="ACS7" s="202"/>
      <c r="ADG7" s="202"/>
      <c r="ADU7" s="202"/>
      <c r="AEI7" s="202"/>
      <c r="AEW7" s="202"/>
      <c r="AFK7" s="202"/>
      <c r="AFY7" s="202"/>
      <c r="AGM7" s="202"/>
      <c r="AHA7" s="202"/>
      <c r="AHO7" s="202"/>
      <c r="AIC7" s="202"/>
      <c r="AIQ7" s="202"/>
      <c r="AJE7" s="202"/>
      <c r="AJS7" s="202"/>
      <c r="AKG7" s="202"/>
      <c r="AKU7" s="202"/>
      <c r="ALI7" s="202"/>
      <c r="ALW7" s="202"/>
      <c r="AMK7" s="202"/>
      <c r="AMY7" s="202"/>
      <c r="ANM7" s="202"/>
      <c r="AOA7" s="202"/>
      <c r="AOO7" s="202"/>
      <c r="APC7" s="202"/>
      <c r="APQ7" s="202"/>
      <c r="AQE7" s="202"/>
      <c r="AQS7" s="202"/>
      <c r="ARG7" s="202"/>
      <c r="ARU7" s="202"/>
      <c r="ASI7" s="202"/>
      <c r="ASW7" s="202"/>
      <c r="ATK7" s="202"/>
      <c r="ATY7" s="202"/>
      <c r="AUM7" s="202"/>
      <c r="AVA7" s="202"/>
      <c r="AVO7" s="202"/>
      <c r="AWC7" s="202"/>
      <c r="AWQ7" s="202"/>
      <c r="AXE7" s="202"/>
      <c r="AXS7" s="202"/>
      <c r="AYG7" s="202"/>
      <c r="AYU7" s="202"/>
      <c r="AZI7" s="202"/>
      <c r="AZW7" s="202"/>
      <c r="BAK7" s="202"/>
      <c r="BAY7" s="202"/>
      <c r="BBM7" s="202"/>
      <c r="BCA7" s="202"/>
      <c r="BCO7" s="202"/>
      <c r="BDC7" s="202"/>
      <c r="BDQ7" s="202"/>
      <c r="BEE7" s="202"/>
      <c r="BES7" s="202"/>
      <c r="BFG7" s="202"/>
      <c r="BFU7" s="202"/>
      <c r="BGI7" s="202"/>
      <c r="BGW7" s="202"/>
      <c r="BHK7" s="202"/>
      <c r="BHY7" s="202"/>
      <c r="BIM7" s="202"/>
      <c r="BJA7" s="202"/>
      <c r="BJO7" s="202"/>
      <c r="BKC7" s="202"/>
      <c r="BKQ7" s="202"/>
      <c r="BLE7" s="202"/>
      <c r="BLS7" s="202"/>
      <c r="BMG7" s="202"/>
      <c r="BMU7" s="202"/>
      <c r="BNI7" s="202"/>
      <c r="BNW7" s="202"/>
      <c r="BOK7" s="202"/>
      <c r="BOY7" s="202"/>
      <c r="BPM7" s="202"/>
      <c r="BQA7" s="202"/>
      <c r="BQO7" s="202"/>
      <c r="BRC7" s="202"/>
      <c r="BRQ7" s="202"/>
      <c r="BSE7" s="202"/>
      <c r="BSS7" s="202"/>
      <c r="BTG7" s="202"/>
      <c r="BTU7" s="202"/>
      <c r="BUI7" s="202"/>
      <c r="BUW7" s="202"/>
      <c r="BVK7" s="202"/>
      <c r="BVY7" s="202"/>
      <c r="BWM7" s="202"/>
      <c r="BXA7" s="202"/>
      <c r="BXO7" s="202"/>
      <c r="BYC7" s="202"/>
      <c r="BYQ7" s="202"/>
      <c r="BZE7" s="202"/>
      <c r="BZS7" s="202"/>
      <c r="CAG7" s="202"/>
      <c r="CAU7" s="202"/>
      <c r="CBI7" s="202"/>
      <c r="CBW7" s="202"/>
      <c r="CCK7" s="202"/>
      <c r="CCY7" s="202"/>
      <c r="CDM7" s="202"/>
      <c r="CEA7" s="202"/>
      <c r="CEO7" s="202"/>
      <c r="CFC7" s="202"/>
      <c r="CFQ7" s="202"/>
      <c r="CGE7" s="202"/>
      <c r="CGS7" s="202"/>
      <c r="CHG7" s="202"/>
      <c r="CHU7" s="202"/>
      <c r="CII7" s="202"/>
      <c r="CIW7" s="202"/>
      <c r="CJK7" s="202"/>
      <c r="CJY7" s="202"/>
      <c r="CKM7" s="202"/>
      <c r="CLA7" s="202"/>
      <c r="CLO7" s="202"/>
      <c r="CMC7" s="202"/>
      <c r="CMQ7" s="202"/>
      <c r="CNE7" s="202"/>
      <c r="CNS7" s="202"/>
      <c r="COG7" s="202"/>
      <c r="COU7" s="202"/>
      <c r="CPI7" s="202"/>
      <c r="CPW7" s="202"/>
      <c r="CQK7" s="202"/>
      <c r="CQY7" s="202"/>
      <c r="CRM7" s="202"/>
      <c r="CSA7" s="202"/>
      <c r="CSO7" s="202"/>
      <c r="CTC7" s="202"/>
      <c r="CTQ7" s="202"/>
      <c r="CUE7" s="202"/>
      <c r="CUS7" s="202"/>
      <c r="CVG7" s="202"/>
      <c r="CVU7" s="202"/>
      <c r="CWI7" s="202"/>
      <c r="CWW7" s="202"/>
      <c r="CXK7" s="202"/>
      <c r="CXY7" s="202"/>
      <c r="CYM7" s="202"/>
      <c r="CZA7" s="202"/>
      <c r="CZO7" s="202"/>
      <c r="DAC7" s="202"/>
      <c r="DAQ7" s="202"/>
      <c r="DBE7" s="202"/>
      <c r="DBS7" s="202"/>
      <c r="DCG7" s="202"/>
      <c r="DCU7" s="202"/>
      <c r="DDI7" s="202"/>
      <c r="DDW7" s="202"/>
      <c r="DEK7" s="202"/>
      <c r="DEY7" s="202"/>
      <c r="DFM7" s="202"/>
      <c r="DGA7" s="202"/>
      <c r="DGO7" s="202"/>
      <c r="DHC7" s="202"/>
      <c r="DHQ7" s="202"/>
      <c r="DIE7" s="202"/>
      <c r="DIS7" s="202"/>
      <c r="DJG7" s="202"/>
      <c r="DJU7" s="202"/>
      <c r="DKI7" s="202"/>
      <c r="DKW7" s="202"/>
      <c r="DLK7" s="202"/>
      <c r="DLY7" s="202"/>
      <c r="DMM7" s="202"/>
      <c r="DNA7" s="202"/>
      <c r="DNO7" s="202"/>
      <c r="DOC7" s="202"/>
      <c r="DOQ7" s="202"/>
      <c r="DPE7" s="202"/>
      <c r="DPS7" s="202"/>
      <c r="DQG7" s="202"/>
      <c r="DQU7" s="202"/>
      <c r="DRI7" s="202"/>
      <c r="DRW7" s="202"/>
      <c r="DSK7" s="202"/>
      <c r="DSY7" s="202"/>
      <c r="DTM7" s="202"/>
      <c r="DUA7" s="202"/>
      <c r="DUO7" s="202"/>
      <c r="DVC7" s="202"/>
      <c r="DVQ7" s="202"/>
      <c r="DWE7" s="202"/>
      <c r="DWS7" s="202"/>
      <c r="DXG7" s="202"/>
      <c r="DXU7" s="202"/>
      <c r="DYI7" s="202"/>
      <c r="DYW7" s="202"/>
      <c r="DZK7" s="202"/>
      <c r="DZY7" s="202"/>
      <c r="EAM7" s="202"/>
      <c r="EBA7" s="202"/>
      <c r="EBO7" s="202"/>
      <c r="ECC7" s="202"/>
      <c r="ECQ7" s="202"/>
      <c r="EDE7" s="202"/>
      <c r="EDS7" s="202"/>
      <c r="EEG7" s="202"/>
      <c r="EEU7" s="202"/>
      <c r="EFI7" s="202"/>
      <c r="EFW7" s="202"/>
      <c r="EGK7" s="202"/>
      <c r="EGY7" s="202"/>
      <c r="EHM7" s="202"/>
      <c r="EIA7" s="202"/>
      <c r="EIO7" s="202"/>
      <c r="EJC7" s="202"/>
      <c r="EJQ7" s="202"/>
      <c r="EKE7" s="202"/>
      <c r="EKS7" s="202"/>
      <c r="ELG7" s="202"/>
      <c r="ELU7" s="202"/>
      <c r="EMI7" s="202"/>
      <c r="EMW7" s="202"/>
      <c r="ENK7" s="202"/>
      <c r="ENY7" s="202"/>
      <c r="EOM7" s="202"/>
      <c r="EPA7" s="202"/>
      <c r="EPO7" s="202"/>
      <c r="EQC7" s="202"/>
      <c r="EQQ7" s="202"/>
      <c r="ERE7" s="202"/>
      <c r="ERS7" s="202"/>
      <c r="ESG7" s="202"/>
      <c r="ESU7" s="202"/>
      <c r="ETI7" s="202"/>
      <c r="ETW7" s="202"/>
      <c r="EUK7" s="202"/>
      <c r="EUY7" s="202"/>
      <c r="EVM7" s="202"/>
      <c r="EWA7" s="202"/>
      <c r="EWO7" s="202"/>
      <c r="EXC7" s="202"/>
      <c r="EXQ7" s="202"/>
      <c r="EYE7" s="202"/>
      <c r="EYS7" s="202"/>
      <c r="EZG7" s="202"/>
      <c r="EZU7" s="202"/>
      <c r="FAI7" s="202"/>
      <c r="FAW7" s="202"/>
      <c r="FBK7" s="202"/>
      <c r="FBY7" s="202"/>
      <c r="FCM7" s="202"/>
      <c r="FDA7" s="202"/>
      <c r="FDO7" s="202"/>
      <c r="FEC7" s="202"/>
      <c r="FEQ7" s="202"/>
      <c r="FFE7" s="202"/>
      <c r="FFS7" s="202"/>
      <c r="FGG7" s="202"/>
      <c r="FGU7" s="202"/>
      <c r="FHI7" s="202"/>
      <c r="FHW7" s="202"/>
      <c r="FIK7" s="202"/>
      <c r="FIY7" s="202"/>
      <c r="FJM7" s="202"/>
      <c r="FKA7" s="202"/>
      <c r="FKO7" s="202"/>
      <c r="FLC7" s="202"/>
      <c r="FLQ7" s="202"/>
      <c r="FME7" s="202"/>
      <c r="FMS7" s="202"/>
      <c r="FNG7" s="202"/>
      <c r="FNU7" s="202"/>
      <c r="FOI7" s="202"/>
      <c r="FOW7" s="202"/>
      <c r="FPK7" s="202"/>
      <c r="FPY7" s="202"/>
      <c r="FQM7" s="202"/>
      <c r="FRA7" s="202"/>
      <c r="FRO7" s="202"/>
      <c r="FSC7" s="202"/>
      <c r="FSQ7" s="202"/>
      <c r="FTE7" s="202"/>
      <c r="FTS7" s="202"/>
      <c r="FUG7" s="202"/>
      <c r="FUU7" s="202"/>
      <c r="FVI7" s="202"/>
      <c r="FVW7" s="202"/>
      <c r="FWK7" s="202"/>
      <c r="FWY7" s="202"/>
      <c r="FXM7" s="202"/>
      <c r="FYA7" s="202"/>
      <c r="FYO7" s="202"/>
      <c r="FZC7" s="202"/>
      <c r="FZQ7" s="202"/>
      <c r="GAE7" s="202"/>
      <c r="GAS7" s="202"/>
      <c r="GBG7" s="202"/>
      <c r="GBU7" s="202"/>
      <c r="GCI7" s="202"/>
      <c r="GCW7" s="202"/>
      <c r="GDK7" s="202"/>
      <c r="GDY7" s="202"/>
      <c r="GEM7" s="202"/>
      <c r="GFA7" s="202"/>
      <c r="GFO7" s="202"/>
      <c r="GGC7" s="202"/>
      <c r="GGQ7" s="202"/>
      <c r="GHE7" s="202"/>
      <c r="GHS7" s="202"/>
      <c r="GIG7" s="202"/>
      <c r="GIU7" s="202"/>
      <c r="GJI7" s="202"/>
      <c r="GJW7" s="202"/>
      <c r="GKK7" s="202"/>
      <c r="GKY7" s="202"/>
      <c r="GLM7" s="202"/>
      <c r="GMA7" s="202"/>
      <c r="GMO7" s="202"/>
      <c r="GNC7" s="202"/>
      <c r="GNQ7" s="202"/>
      <c r="GOE7" s="202"/>
      <c r="GOS7" s="202"/>
      <c r="GPG7" s="202"/>
      <c r="GPU7" s="202"/>
      <c r="GQI7" s="202"/>
      <c r="GQW7" s="202"/>
      <c r="GRK7" s="202"/>
      <c r="GRY7" s="202"/>
      <c r="GSM7" s="202"/>
      <c r="GTA7" s="202"/>
      <c r="GTO7" s="202"/>
      <c r="GUC7" s="202"/>
      <c r="GUQ7" s="202"/>
      <c r="GVE7" s="202"/>
      <c r="GVS7" s="202"/>
      <c r="GWG7" s="202"/>
      <c r="GWU7" s="202"/>
      <c r="GXI7" s="202"/>
      <c r="GXW7" s="202"/>
      <c r="GYK7" s="202"/>
      <c r="GYY7" s="202"/>
      <c r="GZM7" s="202"/>
      <c r="HAA7" s="202"/>
      <c r="HAO7" s="202"/>
      <c r="HBC7" s="202"/>
      <c r="HBQ7" s="202"/>
      <c r="HCE7" s="202"/>
      <c r="HCS7" s="202"/>
      <c r="HDG7" s="202"/>
      <c r="HDU7" s="202"/>
      <c r="HEI7" s="202"/>
      <c r="HEW7" s="202"/>
      <c r="HFK7" s="202"/>
      <c r="HFY7" s="202"/>
      <c r="HGM7" s="202"/>
      <c r="HHA7" s="202"/>
      <c r="HHO7" s="202"/>
      <c r="HIC7" s="202"/>
      <c r="HIQ7" s="202"/>
      <c r="HJE7" s="202"/>
      <c r="HJS7" s="202"/>
      <c r="HKG7" s="202"/>
      <c r="HKU7" s="202"/>
      <c r="HLI7" s="202"/>
      <c r="HLW7" s="202"/>
      <c r="HMK7" s="202"/>
      <c r="HMY7" s="202"/>
      <c r="HNM7" s="202"/>
      <c r="HOA7" s="202"/>
      <c r="HOO7" s="202"/>
      <c r="HPC7" s="202"/>
      <c r="HPQ7" s="202"/>
      <c r="HQE7" s="202"/>
      <c r="HQS7" s="202"/>
      <c r="HRG7" s="202"/>
      <c r="HRU7" s="202"/>
      <c r="HSI7" s="202"/>
      <c r="HSW7" s="202"/>
      <c r="HTK7" s="202"/>
      <c r="HTY7" s="202"/>
      <c r="HUM7" s="202"/>
      <c r="HVA7" s="202"/>
      <c r="HVO7" s="202"/>
      <c r="HWC7" s="202"/>
      <c r="HWQ7" s="202"/>
      <c r="HXE7" s="202"/>
      <c r="HXS7" s="202"/>
      <c r="HYG7" s="202"/>
      <c r="HYU7" s="202"/>
      <c r="HZI7" s="202"/>
      <c r="HZW7" s="202"/>
      <c r="IAK7" s="202"/>
      <c r="IAY7" s="202"/>
      <c r="IBM7" s="202"/>
      <c r="ICA7" s="202"/>
      <c r="ICO7" s="202"/>
      <c r="IDC7" s="202"/>
      <c r="IDQ7" s="202"/>
      <c r="IEE7" s="202"/>
      <c r="IES7" s="202"/>
      <c r="IFG7" s="202"/>
      <c r="IFU7" s="202"/>
      <c r="IGI7" s="202"/>
      <c r="IGW7" s="202"/>
      <c r="IHK7" s="202"/>
      <c r="IHY7" s="202"/>
      <c r="IIM7" s="202"/>
      <c r="IJA7" s="202"/>
      <c r="IJO7" s="202"/>
      <c r="IKC7" s="202"/>
      <c r="IKQ7" s="202"/>
      <c r="ILE7" s="202"/>
      <c r="ILS7" s="202"/>
      <c r="IMG7" s="202"/>
      <c r="IMU7" s="202"/>
      <c r="INI7" s="202"/>
      <c r="INW7" s="202"/>
      <c r="IOK7" s="202"/>
      <c r="IOY7" s="202"/>
      <c r="IPM7" s="202"/>
      <c r="IQA7" s="202"/>
      <c r="IQO7" s="202"/>
      <c r="IRC7" s="202"/>
      <c r="IRQ7" s="202"/>
      <c r="ISE7" s="202"/>
      <c r="ISS7" s="202"/>
      <c r="ITG7" s="202"/>
      <c r="ITU7" s="202"/>
      <c r="IUI7" s="202"/>
      <c r="IUW7" s="202"/>
      <c r="IVK7" s="202"/>
      <c r="IVY7" s="202"/>
      <c r="IWM7" s="202"/>
      <c r="IXA7" s="202"/>
      <c r="IXO7" s="202"/>
      <c r="IYC7" s="202"/>
      <c r="IYQ7" s="202"/>
      <c r="IZE7" s="202"/>
      <c r="IZS7" s="202"/>
      <c r="JAG7" s="202"/>
      <c r="JAU7" s="202"/>
      <c r="JBI7" s="202"/>
      <c r="JBW7" s="202"/>
      <c r="JCK7" s="202"/>
      <c r="JCY7" s="202"/>
      <c r="JDM7" s="202"/>
      <c r="JEA7" s="202"/>
      <c r="JEO7" s="202"/>
      <c r="JFC7" s="202"/>
      <c r="JFQ7" s="202"/>
      <c r="JGE7" s="202"/>
      <c r="JGS7" s="202"/>
      <c r="JHG7" s="202"/>
      <c r="JHU7" s="202"/>
      <c r="JII7" s="202"/>
      <c r="JIW7" s="202"/>
      <c r="JJK7" s="202"/>
      <c r="JJY7" s="202"/>
      <c r="JKM7" s="202"/>
      <c r="JLA7" s="202"/>
      <c r="JLO7" s="202"/>
      <c r="JMC7" s="202"/>
      <c r="JMQ7" s="202"/>
      <c r="JNE7" s="202"/>
      <c r="JNS7" s="202"/>
      <c r="JOG7" s="202"/>
      <c r="JOU7" s="202"/>
      <c r="JPI7" s="202"/>
      <c r="JPW7" s="202"/>
      <c r="JQK7" s="202"/>
      <c r="JQY7" s="202"/>
      <c r="JRM7" s="202"/>
      <c r="JSA7" s="202"/>
      <c r="JSO7" s="202"/>
      <c r="JTC7" s="202"/>
      <c r="JTQ7" s="202"/>
      <c r="JUE7" s="202"/>
      <c r="JUS7" s="202"/>
      <c r="JVG7" s="202"/>
      <c r="JVU7" s="202"/>
      <c r="JWI7" s="202"/>
      <c r="JWW7" s="202"/>
      <c r="JXK7" s="202"/>
      <c r="JXY7" s="202"/>
      <c r="JYM7" s="202"/>
      <c r="JZA7" s="202"/>
      <c r="JZO7" s="202"/>
      <c r="KAC7" s="202"/>
      <c r="KAQ7" s="202"/>
      <c r="KBE7" s="202"/>
      <c r="KBS7" s="202"/>
      <c r="KCG7" s="202"/>
      <c r="KCU7" s="202"/>
      <c r="KDI7" s="202"/>
      <c r="KDW7" s="202"/>
      <c r="KEK7" s="202"/>
      <c r="KEY7" s="202"/>
      <c r="KFM7" s="202"/>
      <c r="KGA7" s="202"/>
      <c r="KGO7" s="202"/>
      <c r="KHC7" s="202"/>
      <c r="KHQ7" s="202"/>
      <c r="KIE7" s="202"/>
      <c r="KIS7" s="202"/>
      <c r="KJG7" s="202"/>
      <c r="KJU7" s="202"/>
      <c r="KKI7" s="202"/>
      <c r="KKW7" s="202"/>
      <c r="KLK7" s="202"/>
      <c r="KLY7" s="202"/>
      <c r="KMM7" s="202"/>
      <c r="KNA7" s="202"/>
      <c r="KNO7" s="202"/>
      <c r="KOC7" s="202"/>
      <c r="KOQ7" s="202"/>
      <c r="KPE7" s="202"/>
      <c r="KPS7" s="202"/>
      <c r="KQG7" s="202"/>
      <c r="KQU7" s="202"/>
      <c r="KRI7" s="202"/>
      <c r="KRW7" s="202"/>
      <c r="KSK7" s="202"/>
      <c r="KSY7" s="202"/>
      <c r="KTM7" s="202"/>
      <c r="KUA7" s="202"/>
      <c r="KUO7" s="202"/>
      <c r="KVC7" s="202"/>
      <c r="KVQ7" s="202"/>
      <c r="KWE7" s="202"/>
      <c r="KWS7" s="202"/>
      <c r="KXG7" s="202"/>
      <c r="KXU7" s="202"/>
      <c r="KYI7" s="202"/>
      <c r="KYW7" s="202"/>
      <c r="KZK7" s="202"/>
      <c r="KZY7" s="202"/>
      <c r="LAM7" s="202"/>
      <c r="LBA7" s="202"/>
      <c r="LBO7" s="202"/>
      <c r="LCC7" s="202"/>
      <c r="LCQ7" s="202"/>
      <c r="LDE7" s="202"/>
      <c r="LDS7" s="202"/>
      <c r="LEG7" s="202"/>
      <c r="LEU7" s="202"/>
      <c r="LFI7" s="202"/>
      <c r="LFW7" s="202"/>
      <c r="LGK7" s="202"/>
      <c r="LGY7" s="202"/>
      <c r="LHM7" s="202"/>
      <c r="LIA7" s="202"/>
      <c r="LIO7" s="202"/>
      <c r="LJC7" s="202"/>
      <c r="LJQ7" s="202"/>
      <c r="LKE7" s="202"/>
      <c r="LKS7" s="202"/>
      <c r="LLG7" s="202"/>
      <c r="LLU7" s="202"/>
      <c r="LMI7" s="202"/>
      <c r="LMW7" s="202"/>
      <c r="LNK7" s="202"/>
      <c r="LNY7" s="202"/>
      <c r="LOM7" s="202"/>
      <c r="LPA7" s="202"/>
      <c r="LPO7" s="202"/>
      <c r="LQC7" s="202"/>
      <c r="LQQ7" s="202"/>
      <c r="LRE7" s="202"/>
      <c r="LRS7" s="202"/>
      <c r="LSG7" s="202"/>
      <c r="LSU7" s="202"/>
      <c r="LTI7" s="202"/>
      <c r="LTW7" s="202"/>
      <c r="LUK7" s="202"/>
      <c r="LUY7" s="202"/>
      <c r="LVM7" s="202"/>
      <c r="LWA7" s="202"/>
      <c r="LWO7" s="202"/>
      <c r="LXC7" s="202"/>
      <c r="LXQ7" s="202"/>
      <c r="LYE7" s="202"/>
      <c r="LYS7" s="202"/>
      <c r="LZG7" s="202"/>
      <c r="LZU7" s="202"/>
      <c r="MAI7" s="202"/>
      <c r="MAW7" s="202"/>
      <c r="MBK7" s="202"/>
      <c r="MBY7" s="202"/>
      <c r="MCM7" s="202"/>
      <c r="MDA7" s="202"/>
      <c r="MDO7" s="202"/>
      <c r="MEC7" s="202"/>
      <c r="MEQ7" s="202"/>
      <c r="MFE7" s="202"/>
      <c r="MFS7" s="202"/>
      <c r="MGG7" s="202"/>
      <c r="MGU7" s="202"/>
      <c r="MHI7" s="202"/>
      <c r="MHW7" s="202"/>
      <c r="MIK7" s="202"/>
      <c r="MIY7" s="202"/>
      <c r="MJM7" s="202"/>
      <c r="MKA7" s="202"/>
      <c r="MKO7" s="202"/>
      <c r="MLC7" s="202"/>
      <c r="MLQ7" s="202"/>
      <c r="MME7" s="202"/>
      <c r="MMS7" s="202"/>
      <c r="MNG7" s="202"/>
      <c r="MNU7" s="202"/>
      <c r="MOI7" s="202"/>
      <c r="MOW7" s="202"/>
      <c r="MPK7" s="202"/>
      <c r="MPY7" s="202"/>
      <c r="MQM7" s="202"/>
      <c r="MRA7" s="202"/>
      <c r="MRO7" s="202"/>
      <c r="MSC7" s="202"/>
      <c r="MSQ7" s="202"/>
      <c r="MTE7" s="202"/>
      <c r="MTS7" s="202"/>
      <c r="MUG7" s="202"/>
      <c r="MUU7" s="202"/>
      <c r="MVI7" s="202"/>
      <c r="MVW7" s="202"/>
      <c r="MWK7" s="202"/>
      <c r="MWY7" s="202"/>
      <c r="MXM7" s="202"/>
      <c r="MYA7" s="202"/>
      <c r="MYO7" s="202"/>
      <c r="MZC7" s="202"/>
      <c r="MZQ7" s="202"/>
      <c r="NAE7" s="202"/>
      <c r="NAS7" s="202"/>
      <c r="NBG7" s="202"/>
      <c r="NBU7" s="202"/>
      <c r="NCI7" s="202"/>
      <c r="NCW7" s="202"/>
      <c r="NDK7" s="202"/>
      <c r="NDY7" s="202"/>
      <c r="NEM7" s="202"/>
      <c r="NFA7" s="202"/>
      <c r="NFO7" s="202"/>
      <c r="NGC7" s="202"/>
      <c r="NGQ7" s="202"/>
      <c r="NHE7" s="202"/>
      <c r="NHS7" s="202"/>
      <c r="NIG7" s="202"/>
      <c r="NIU7" s="202"/>
      <c r="NJI7" s="202"/>
      <c r="NJW7" s="202"/>
      <c r="NKK7" s="202"/>
      <c r="NKY7" s="202"/>
      <c r="NLM7" s="202"/>
      <c r="NMA7" s="202"/>
      <c r="NMO7" s="202"/>
      <c r="NNC7" s="202"/>
      <c r="NNQ7" s="202"/>
      <c r="NOE7" s="202"/>
      <c r="NOS7" s="202"/>
      <c r="NPG7" s="202"/>
      <c r="NPU7" s="202"/>
      <c r="NQI7" s="202"/>
      <c r="NQW7" s="202"/>
      <c r="NRK7" s="202"/>
      <c r="NRY7" s="202"/>
      <c r="NSM7" s="202"/>
      <c r="NTA7" s="202"/>
      <c r="NTO7" s="202"/>
      <c r="NUC7" s="202"/>
      <c r="NUQ7" s="202"/>
      <c r="NVE7" s="202"/>
      <c r="NVS7" s="202"/>
      <c r="NWG7" s="202"/>
      <c r="NWU7" s="202"/>
      <c r="NXI7" s="202"/>
      <c r="NXW7" s="202"/>
      <c r="NYK7" s="202"/>
      <c r="NYY7" s="202"/>
      <c r="NZM7" s="202"/>
      <c r="OAA7" s="202"/>
      <c r="OAO7" s="202"/>
      <c r="OBC7" s="202"/>
      <c r="OBQ7" s="202"/>
      <c r="OCE7" s="202"/>
      <c r="OCS7" s="202"/>
      <c r="ODG7" s="202"/>
      <c r="ODU7" s="202"/>
      <c r="OEI7" s="202"/>
      <c r="OEW7" s="202"/>
      <c r="OFK7" s="202"/>
      <c r="OFY7" s="202"/>
      <c r="OGM7" s="202"/>
      <c r="OHA7" s="202"/>
      <c r="OHO7" s="202"/>
      <c r="OIC7" s="202"/>
      <c r="OIQ7" s="202"/>
      <c r="OJE7" s="202"/>
      <c r="OJS7" s="202"/>
      <c r="OKG7" s="202"/>
      <c r="OKU7" s="202"/>
      <c r="OLI7" s="202"/>
      <c r="OLW7" s="202"/>
      <c r="OMK7" s="202"/>
      <c r="OMY7" s="202"/>
      <c r="ONM7" s="202"/>
      <c r="OOA7" s="202"/>
      <c r="OOO7" s="202"/>
      <c r="OPC7" s="202"/>
      <c r="OPQ7" s="202"/>
      <c r="OQE7" s="202"/>
      <c r="OQS7" s="202"/>
      <c r="ORG7" s="202"/>
      <c r="ORU7" s="202"/>
      <c r="OSI7" s="202"/>
      <c r="OSW7" s="202"/>
      <c r="OTK7" s="202"/>
      <c r="OTY7" s="202"/>
      <c r="OUM7" s="202"/>
      <c r="OVA7" s="202"/>
      <c r="OVO7" s="202"/>
      <c r="OWC7" s="202"/>
      <c r="OWQ7" s="202"/>
      <c r="OXE7" s="202"/>
      <c r="OXS7" s="202"/>
      <c r="OYG7" s="202"/>
      <c r="OYU7" s="202"/>
      <c r="OZI7" s="202"/>
      <c r="OZW7" s="202"/>
      <c r="PAK7" s="202"/>
      <c r="PAY7" s="202"/>
      <c r="PBM7" s="202"/>
      <c r="PCA7" s="202"/>
      <c r="PCO7" s="202"/>
      <c r="PDC7" s="202"/>
      <c r="PDQ7" s="202"/>
      <c r="PEE7" s="202"/>
      <c r="PES7" s="202"/>
      <c r="PFG7" s="202"/>
      <c r="PFU7" s="202"/>
      <c r="PGI7" s="202"/>
      <c r="PGW7" s="202"/>
      <c r="PHK7" s="202"/>
      <c r="PHY7" s="202"/>
      <c r="PIM7" s="202"/>
      <c r="PJA7" s="202"/>
      <c r="PJO7" s="202"/>
      <c r="PKC7" s="202"/>
      <c r="PKQ7" s="202"/>
      <c r="PLE7" s="202"/>
      <c r="PLS7" s="202"/>
      <c r="PMG7" s="202"/>
      <c r="PMU7" s="202"/>
      <c r="PNI7" s="202"/>
      <c r="PNW7" s="202"/>
      <c r="POK7" s="202"/>
      <c r="POY7" s="202"/>
      <c r="PPM7" s="202"/>
      <c r="PQA7" s="202"/>
      <c r="PQO7" s="202"/>
      <c r="PRC7" s="202"/>
      <c r="PRQ7" s="202"/>
      <c r="PSE7" s="202"/>
      <c r="PSS7" s="202"/>
      <c r="PTG7" s="202"/>
      <c r="PTU7" s="202"/>
      <c r="PUI7" s="202"/>
      <c r="PUW7" s="202"/>
      <c r="PVK7" s="202"/>
      <c r="PVY7" s="202"/>
      <c r="PWM7" s="202"/>
      <c r="PXA7" s="202"/>
      <c r="PXO7" s="202"/>
      <c r="PYC7" s="202"/>
      <c r="PYQ7" s="202"/>
      <c r="PZE7" s="202"/>
      <c r="PZS7" s="202"/>
      <c r="QAG7" s="202"/>
      <c r="QAU7" s="202"/>
      <c r="QBI7" s="202"/>
      <c r="QBW7" s="202"/>
      <c r="QCK7" s="202"/>
      <c r="QCY7" s="202"/>
      <c r="QDM7" s="202"/>
      <c r="QEA7" s="202"/>
      <c r="QEO7" s="202"/>
      <c r="QFC7" s="202"/>
      <c r="QFQ7" s="202"/>
      <c r="QGE7" s="202"/>
      <c r="QGS7" s="202"/>
      <c r="QHG7" s="202"/>
      <c r="QHU7" s="202"/>
      <c r="QII7" s="202"/>
      <c r="QIW7" s="202"/>
      <c r="QJK7" s="202"/>
      <c r="QJY7" s="202"/>
      <c r="QKM7" s="202"/>
      <c r="QLA7" s="202"/>
      <c r="QLO7" s="202"/>
      <c r="QMC7" s="202"/>
      <c r="QMQ7" s="202"/>
      <c r="QNE7" s="202"/>
      <c r="QNS7" s="202"/>
      <c r="QOG7" s="202"/>
      <c r="QOU7" s="202"/>
      <c r="QPI7" s="202"/>
      <c r="QPW7" s="202"/>
      <c r="QQK7" s="202"/>
      <c r="QQY7" s="202"/>
      <c r="QRM7" s="202"/>
      <c r="QSA7" s="202"/>
      <c r="QSO7" s="202"/>
      <c r="QTC7" s="202"/>
      <c r="QTQ7" s="202"/>
      <c r="QUE7" s="202"/>
      <c r="QUS7" s="202"/>
      <c r="QVG7" s="202"/>
      <c r="QVU7" s="202"/>
      <c r="QWI7" s="202"/>
      <c r="QWW7" s="202"/>
      <c r="QXK7" s="202"/>
      <c r="QXY7" s="202"/>
      <c r="QYM7" s="202"/>
      <c r="QZA7" s="202"/>
      <c r="QZO7" s="202"/>
      <c r="RAC7" s="202"/>
      <c r="RAQ7" s="202"/>
      <c r="RBE7" s="202"/>
      <c r="RBS7" s="202"/>
      <c r="RCG7" s="202"/>
      <c r="RCU7" s="202"/>
      <c r="RDI7" s="202"/>
      <c r="RDW7" s="202"/>
      <c r="REK7" s="202"/>
      <c r="REY7" s="202"/>
      <c r="RFM7" s="202"/>
      <c r="RGA7" s="202"/>
      <c r="RGO7" s="202"/>
      <c r="RHC7" s="202"/>
      <c r="RHQ7" s="202"/>
      <c r="RIE7" s="202"/>
      <c r="RIS7" s="202"/>
      <c r="RJG7" s="202"/>
      <c r="RJU7" s="202"/>
      <c r="RKI7" s="202"/>
      <c r="RKW7" s="202"/>
      <c r="RLK7" s="202"/>
      <c r="RLY7" s="202"/>
      <c r="RMM7" s="202"/>
      <c r="RNA7" s="202"/>
      <c r="RNO7" s="202"/>
      <c r="ROC7" s="202"/>
      <c r="ROQ7" s="202"/>
      <c r="RPE7" s="202"/>
      <c r="RPS7" s="202"/>
      <c r="RQG7" s="202"/>
      <c r="RQU7" s="202"/>
      <c r="RRI7" s="202"/>
      <c r="RRW7" s="202"/>
      <c r="RSK7" s="202"/>
      <c r="RSY7" s="202"/>
      <c r="RTM7" s="202"/>
      <c r="RUA7" s="202"/>
      <c r="RUO7" s="202"/>
      <c r="RVC7" s="202"/>
      <c r="RVQ7" s="202"/>
      <c r="RWE7" s="202"/>
      <c r="RWS7" s="202"/>
      <c r="RXG7" s="202"/>
      <c r="RXU7" s="202"/>
      <c r="RYI7" s="202"/>
      <c r="RYW7" s="202"/>
      <c r="RZK7" s="202"/>
      <c r="RZY7" s="202"/>
      <c r="SAM7" s="202"/>
      <c r="SBA7" s="202"/>
      <c r="SBO7" s="202"/>
      <c r="SCC7" s="202"/>
      <c r="SCQ7" s="202"/>
      <c r="SDE7" s="202"/>
      <c r="SDS7" s="202"/>
      <c r="SEG7" s="202"/>
      <c r="SEU7" s="202"/>
      <c r="SFI7" s="202"/>
      <c r="SFW7" s="202"/>
      <c r="SGK7" s="202"/>
      <c r="SGY7" s="202"/>
      <c r="SHM7" s="202"/>
      <c r="SIA7" s="202"/>
      <c r="SIO7" s="202"/>
      <c r="SJC7" s="202"/>
      <c r="SJQ7" s="202"/>
      <c r="SKE7" s="202"/>
      <c r="SKS7" s="202"/>
      <c r="SLG7" s="202"/>
      <c r="SLU7" s="202"/>
      <c r="SMI7" s="202"/>
      <c r="SMW7" s="202"/>
      <c r="SNK7" s="202"/>
      <c r="SNY7" s="202"/>
      <c r="SOM7" s="202"/>
      <c r="SPA7" s="202"/>
      <c r="SPO7" s="202"/>
      <c r="SQC7" s="202"/>
      <c r="SQQ7" s="202"/>
      <c r="SRE7" s="202"/>
      <c r="SRS7" s="202"/>
      <c r="SSG7" s="202"/>
      <c r="SSU7" s="202"/>
      <c r="STI7" s="202"/>
      <c r="STW7" s="202"/>
      <c r="SUK7" s="202"/>
      <c r="SUY7" s="202"/>
      <c r="SVM7" s="202"/>
      <c r="SWA7" s="202"/>
      <c r="SWO7" s="202"/>
      <c r="SXC7" s="202"/>
      <c r="SXQ7" s="202"/>
      <c r="SYE7" s="202"/>
      <c r="SYS7" s="202"/>
      <c r="SZG7" s="202"/>
      <c r="SZU7" s="202"/>
      <c r="TAI7" s="202"/>
      <c r="TAW7" s="202"/>
      <c r="TBK7" s="202"/>
      <c r="TBY7" s="202"/>
      <c r="TCM7" s="202"/>
      <c r="TDA7" s="202"/>
      <c r="TDO7" s="202"/>
      <c r="TEC7" s="202"/>
      <c r="TEQ7" s="202"/>
      <c r="TFE7" s="202"/>
      <c r="TFS7" s="202"/>
      <c r="TGG7" s="202"/>
      <c r="TGU7" s="202"/>
      <c r="THI7" s="202"/>
      <c r="THW7" s="202"/>
      <c r="TIK7" s="202"/>
      <c r="TIY7" s="202"/>
      <c r="TJM7" s="202"/>
      <c r="TKA7" s="202"/>
      <c r="TKO7" s="202"/>
      <c r="TLC7" s="202"/>
      <c r="TLQ7" s="202"/>
      <c r="TME7" s="202"/>
      <c r="TMS7" s="202"/>
      <c r="TNG7" s="202"/>
      <c r="TNU7" s="202"/>
      <c r="TOI7" s="202"/>
      <c r="TOW7" s="202"/>
      <c r="TPK7" s="202"/>
      <c r="TPY7" s="202"/>
      <c r="TQM7" s="202"/>
      <c r="TRA7" s="202"/>
      <c r="TRO7" s="202"/>
      <c r="TSC7" s="202"/>
      <c r="TSQ7" s="202"/>
      <c r="TTE7" s="202"/>
      <c r="TTS7" s="202"/>
      <c r="TUG7" s="202"/>
      <c r="TUU7" s="202"/>
      <c r="TVI7" s="202"/>
      <c r="TVW7" s="202"/>
      <c r="TWK7" s="202"/>
      <c r="TWY7" s="202"/>
      <c r="TXM7" s="202"/>
      <c r="TYA7" s="202"/>
      <c r="TYO7" s="202"/>
      <c r="TZC7" s="202"/>
      <c r="TZQ7" s="202"/>
      <c r="UAE7" s="202"/>
      <c r="UAS7" s="202"/>
      <c r="UBG7" s="202"/>
      <c r="UBU7" s="202"/>
      <c r="UCI7" s="202"/>
      <c r="UCW7" s="202"/>
      <c r="UDK7" s="202"/>
      <c r="UDY7" s="202"/>
      <c r="UEM7" s="202"/>
      <c r="UFA7" s="202"/>
      <c r="UFO7" s="202"/>
      <c r="UGC7" s="202"/>
      <c r="UGQ7" s="202"/>
      <c r="UHE7" s="202"/>
      <c r="UHS7" s="202"/>
      <c r="UIG7" s="202"/>
      <c r="UIU7" s="202"/>
      <c r="UJI7" s="202"/>
      <c r="UJW7" s="202"/>
      <c r="UKK7" s="202"/>
      <c r="UKY7" s="202"/>
      <c r="ULM7" s="202"/>
      <c r="UMA7" s="202"/>
      <c r="UMO7" s="202"/>
      <c r="UNC7" s="202"/>
      <c r="UNQ7" s="202"/>
      <c r="UOE7" s="202"/>
      <c r="UOS7" s="202"/>
      <c r="UPG7" s="202"/>
      <c r="UPU7" s="202"/>
      <c r="UQI7" s="202"/>
      <c r="UQW7" s="202"/>
      <c r="URK7" s="202"/>
      <c r="URY7" s="202"/>
      <c r="USM7" s="202"/>
      <c r="UTA7" s="202"/>
      <c r="UTO7" s="202"/>
      <c r="UUC7" s="202"/>
      <c r="UUQ7" s="202"/>
      <c r="UVE7" s="202"/>
      <c r="UVS7" s="202"/>
      <c r="UWG7" s="202"/>
      <c r="UWU7" s="202"/>
      <c r="UXI7" s="202"/>
      <c r="UXW7" s="202"/>
      <c r="UYK7" s="202"/>
      <c r="UYY7" s="202"/>
      <c r="UZM7" s="202"/>
      <c r="VAA7" s="202"/>
      <c r="VAO7" s="202"/>
      <c r="VBC7" s="202"/>
      <c r="VBQ7" s="202"/>
      <c r="VCE7" s="202"/>
      <c r="VCS7" s="202"/>
      <c r="VDG7" s="202"/>
      <c r="VDU7" s="202"/>
      <c r="VEI7" s="202"/>
      <c r="VEW7" s="202"/>
      <c r="VFK7" s="202"/>
      <c r="VFY7" s="202"/>
      <c r="VGM7" s="202"/>
      <c r="VHA7" s="202"/>
      <c r="VHO7" s="202"/>
      <c r="VIC7" s="202"/>
      <c r="VIQ7" s="202"/>
      <c r="VJE7" s="202"/>
      <c r="VJS7" s="202"/>
      <c r="VKG7" s="202"/>
      <c r="VKU7" s="202"/>
      <c r="VLI7" s="202"/>
      <c r="VLW7" s="202"/>
      <c r="VMK7" s="202"/>
      <c r="VMY7" s="202"/>
      <c r="VNM7" s="202"/>
      <c r="VOA7" s="202"/>
      <c r="VOO7" s="202"/>
      <c r="VPC7" s="202"/>
      <c r="VPQ7" s="202"/>
      <c r="VQE7" s="202"/>
      <c r="VQS7" s="202"/>
      <c r="VRG7" s="202"/>
      <c r="VRU7" s="202"/>
      <c r="VSI7" s="202"/>
      <c r="VSW7" s="202"/>
      <c r="VTK7" s="202"/>
      <c r="VTY7" s="202"/>
      <c r="VUM7" s="202"/>
      <c r="VVA7" s="202"/>
      <c r="VVO7" s="202"/>
      <c r="VWC7" s="202"/>
      <c r="VWQ7" s="202"/>
      <c r="VXE7" s="202"/>
      <c r="VXS7" s="202"/>
      <c r="VYG7" s="202"/>
      <c r="VYU7" s="202"/>
      <c r="VZI7" s="202"/>
      <c r="VZW7" s="202"/>
      <c r="WAK7" s="202"/>
      <c r="WAY7" s="202"/>
      <c r="WBM7" s="202"/>
      <c r="WCA7" s="202"/>
      <c r="WCO7" s="202"/>
      <c r="WDC7" s="202"/>
      <c r="WDQ7" s="202"/>
      <c r="WEE7" s="202"/>
      <c r="WES7" s="202"/>
      <c r="WFG7" s="202"/>
      <c r="WFU7" s="202"/>
      <c r="WGI7" s="202"/>
      <c r="WGW7" s="202"/>
      <c r="WHK7" s="202"/>
      <c r="WHY7" s="202"/>
      <c r="WIM7" s="202"/>
      <c r="WJA7" s="202"/>
      <c r="WJO7" s="202"/>
      <c r="WKC7" s="202"/>
      <c r="WKQ7" s="202"/>
      <c r="WLE7" s="202"/>
      <c r="WLS7" s="202"/>
      <c r="WMG7" s="202"/>
      <c r="WMU7" s="202"/>
      <c r="WNI7" s="202"/>
      <c r="WNW7" s="202"/>
      <c r="WOK7" s="202"/>
      <c r="WOY7" s="202"/>
      <c r="WPM7" s="202"/>
      <c r="WQA7" s="202"/>
      <c r="WQO7" s="202"/>
      <c r="WRC7" s="202"/>
      <c r="WRQ7" s="202"/>
      <c r="WSE7" s="202"/>
      <c r="WSS7" s="202"/>
      <c r="WTG7" s="202"/>
      <c r="WTU7" s="202"/>
      <c r="WUI7" s="202"/>
      <c r="WUW7" s="202"/>
      <c r="WVK7" s="202"/>
      <c r="WVY7" s="202"/>
      <c r="WWM7" s="202"/>
      <c r="WXA7" s="202"/>
      <c r="WXO7" s="202"/>
      <c r="WYC7" s="202"/>
      <c r="WYQ7" s="202"/>
      <c r="WZE7" s="202"/>
      <c r="WZS7" s="202"/>
      <c r="XAG7" s="202"/>
      <c r="XAU7" s="202"/>
      <c r="XBI7" s="202"/>
      <c r="XBW7" s="202"/>
      <c r="XCK7" s="202"/>
      <c r="XCY7" s="202"/>
      <c r="XDM7" s="202"/>
      <c r="XEA7" s="202"/>
      <c r="XEO7" s="202"/>
    </row>
    <row r="8" spans="1:1011 1025:2047 2061:3069 3083:4091 4105:5113 5127:6135 6149:7157 7171:8179 8193:9215 9229:10237 10251:11259 11273:12281 12295:13303 13317:14325 14339:15347 15361:16369" s="201" customFormat="1" ht="15.75" x14ac:dyDescent="0.2">
      <c r="A8" s="199" t="s">
        <v>52</v>
      </c>
      <c r="B8" s="200" t="e">
        <f>B25+B41+B56</f>
        <v>#REF!</v>
      </c>
      <c r="C8" s="200" t="e">
        <f t="shared" ref="C8:Y8" si="3">C25+C41+C56</f>
        <v>#REF!</v>
      </c>
      <c r="D8" s="200" t="e">
        <f t="shared" si="3"/>
        <v>#REF!</v>
      </c>
      <c r="E8" s="200" t="e">
        <f t="shared" si="3"/>
        <v>#REF!</v>
      </c>
      <c r="F8" s="200" t="e">
        <f t="shared" si="3"/>
        <v>#REF!</v>
      </c>
      <c r="G8" s="200" t="e">
        <f t="shared" si="3"/>
        <v>#REF!</v>
      </c>
      <c r="H8" s="200" t="e">
        <f t="shared" si="3"/>
        <v>#REF!</v>
      </c>
      <c r="I8" s="200" t="e">
        <f t="shared" si="3"/>
        <v>#REF!</v>
      </c>
      <c r="J8" s="200" t="e">
        <f t="shared" si="3"/>
        <v>#REF!</v>
      </c>
      <c r="K8" s="200" t="e">
        <f t="shared" si="3"/>
        <v>#REF!</v>
      </c>
      <c r="L8" s="200" t="e">
        <f t="shared" si="3"/>
        <v>#REF!</v>
      </c>
      <c r="M8" s="200" t="e">
        <f t="shared" si="3"/>
        <v>#REF!</v>
      </c>
      <c r="N8" s="200" t="e">
        <f t="shared" si="3"/>
        <v>#REF!</v>
      </c>
      <c r="O8" s="200" t="e">
        <f t="shared" si="3"/>
        <v>#REF!</v>
      </c>
      <c r="P8" s="200" t="e">
        <f t="shared" si="3"/>
        <v>#REF!</v>
      </c>
      <c r="Q8" s="200" t="e">
        <f t="shared" si="3"/>
        <v>#REF!</v>
      </c>
      <c r="R8" s="200" t="e">
        <f t="shared" si="3"/>
        <v>#REF!</v>
      </c>
      <c r="S8" s="200" t="e">
        <f t="shared" si="3"/>
        <v>#REF!</v>
      </c>
      <c r="T8" s="200" t="e">
        <f t="shared" si="3"/>
        <v>#REF!</v>
      </c>
      <c r="U8" s="200" t="e">
        <f t="shared" si="3"/>
        <v>#REF!</v>
      </c>
      <c r="V8" s="200" t="e">
        <f t="shared" si="3"/>
        <v>#REF!</v>
      </c>
      <c r="W8" s="200" t="e">
        <f t="shared" si="3"/>
        <v>#REF!</v>
      </c>
      <c r="X8" s="200" t="e">
        <f t="shared" si="3"/>
        <v>#REF!</v>
      </c>
      <c r="Y8" s="200" t="e">
        <f t="shared" si="3"/>
        <v>#REF!</v>
      </c>
      <c r="Z8" s="200">
        <f>SUM(Z5:Z7)</f>
        <v>8872.6595045415397</v>
      </c>
      <c r="AA8" s="200">
        <f t="shared" ref="AA8:AQ8" si="4">SUM(AA5:AA7)</f>
        <v>8246.3939278279286</v>
      </c>
      <c r="AB8" s="200">
        <f t="shared" si="4"/>
        <v>9212.6273968527639</v>
      </c>
      <c r="AC8" s="200">
        <f t="shared" si="4"/>
        <v>11231.297592204646</v>
      </c>
      <c r="AD8" s="200">
        <f t="shared" si="4"/>
        <v>14680.698069950995</v>
      </c>
      <c r="AE8" s="200">
        <f t="shared" si="4"/>
        <v>17724.687068069466</v>
      </c>
      <c r="AF8" s="200">
        <f t="shared" si="4"/>
        <v>18394.706726637327</v>
      </c>
      <c r="AG8" s="200">
        <f t="shared" si="4"/>
        <v>20211.347344962509</v>
      </c>
      <c r="AH8" s="200">
        <f t="shared" si="4"/>
        <v>22926.877728928954</v>
      </c>
      <c r="AI8" s="200">
        <f t="shared" si="4"/>
        <v>24553.159796616972</v>
      </c>
      <c r="AJ8" s="200">
        <f t="shared" si="4"/>
        <v>27745.059342639659</v>
      </c>
      <c r="AK8" s="200">
        <f t="shared" si="4"/>
        <v>32607.568295810132</v>
      </c>
      <c r="AL8" s="200">
        <f t="shared" si="4"/>
        <v>35964.991646428563</v>
      </c>
      <c r="AM8" s="200">
        <f t="shared" si="4"/>
        <v>40270.273365933484</v>
      </c>
      <c r="AN8" s="200">
        <f t="shared" si="4"/>
        <v>42848.036782676907</v>
      </c>
      <c r="AO8" s="200">
        <f t="shared" si="4"/>
        <v>42646.273568244535</v>
      </c>
      <c r="AP8" s="200">
        <f t="shared" si="4"/>
        <v>42509.395696935753</v>
      </c>
      <c r="AQ8" s="200">
        <f t="shared" si="4"/>
        <v>43723.538880412292</v>
      </c>
      <c r="AR8" s="200">
        <f>SUM(AR5:AR7)</f>
        <v>45411.111044785663</v>
      </c>
      <c r="AS8" s="200">
        <f t="shared" ref="AS8:BE8" si="5">SUM(AS5:AS7)</f>
        <v>49467.472824035154</v>
      </c>
      <c r="AT8" s="200">
        <f t="shared" si="5"/>
        <v>50687.300178753416</v>
      </c>
      <c r="AU8" s="200">
        <f t="shared" si="5"/>
        <v>49284.749790859132</v>
      </c>
      <c r="AV8" s="200">
        <f t="shared" si="5"/>
        <v>51901.494464407086</v>
      </c>
      <c r="AW8" s="200">
        <f t="shared" si="5"/>
        <v>54538.669957855949</v>
      </c>
      <c r="AX8" s="200">
        <f t="shared" si="5"/>
        <v>57024.402646480921</v>
      </c>
      <c r="AY8" s="200">
        <f t="shared" si="5"/>
        <v>58950.951576724983</v>
      </c>
      <c r="AZ8" s="200">
        <f t="shared" si="5"/>
        <v>59342.225692132924</v>
      </c>
      <c r="BA8" s="200">
        <f t="shared" si="5"/>
        <v>58838.091255684529</v>
      </c>
      <c r="BB8" s="200">
        <f t="shared" si="5"/>
        <v>59363.877389049449</v>
      </c>
      <c r="BC8" s="200">
        <f t="shared" si="5"/>
        <v>60593.931032439672</v>
      </c>
      <c r="BD8" s="200">
        <f t="shared" si="5"/>
        <v>62628.333733587991</v>
      </c>
      <c r="BE8" s="200">
        <f t="shared" si="5"/>
        <v>63544.271521864204</v>
      </c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O8" s="202"/>
      <c r="GC8" s="202"/>
      <c r="GQ8" s="202"/>
      <c r="HE8" s="202"/>
      <c r="HS8" s="202"/>
      <c r="IG8" s="202"/>
      <c r="IU8" s="202"/>
      <c r="JI8" s="202"/>
      <c r="JW8" s="202"/>
      <c r="KK8" s="202"/>
      <c r="KY8" s="202"/>
      <c r="LM8" s="202"/>
      <c r="MA8" s="202"/>
      <c r="MO8" s="202"/>
      <c r="NC8" s="202"/>
      <c r="NQ8" s="202"/>
      <c r="OE8" s="202"/>
      <c r="OS8" s="202"/>
      <c r="PG8" s="202"/>
      <c r="PU8" s="202"/>
      <c r="QI8" s="202"/>
      <c r="QW8" s="202"/>
      <c r="RK8" s="202"/>
      <c r="RY8" s="202"/>
      <c r="SM8" s="202"/>
      <c r="TA8" s="202"/>
      <c r="TO8" s="202"/>
      <c r="UC8" s="202"/>
      <c r="UQ8" s="202"/>
      <c r="VE8" s="202"/>
      <c r="VS8" s="202"/>
      <c r="WG8" s="202"/>
      <c r="WU8" s="202"/>
      <c r="XI8" s="202"/>
      <c r="XW8" s="202"/>
      <c r="YK8" s="202"/>
      <c r="YY8" s="202"/>
      <c r="ZM8" s="202"/>
      <c r="AAA8" s="202"/>
      <c r="AAO8" s="202"/>
      <c r="ABC8" s="202"/>
      <c r="ABQ8" s="202"/>
      <c r="ACE8" s="202"/>
      <c r="ACS8" s="202"/>
      <c r="ADG8" s="202"/>
      <c r="ADU8" s="202"/>
      <c r="AEI8" s="202"/>
      <c r="AEW8" s="202"/>
      <c r="AFK8" s="202"/>
      <c r="AFY8" s="202"/>
      <c r="AGM8" s="202"/>
      <c r="AHA8" s="202"/>
      <c r="AHO8" s="202"/>
      <c r="AIC8" s="202"/>
      <c r="AIQ8" s="202"/>
      <c r="AJE8" s="202"/>
      <c r="AJS8" s="202"/>
      <c r="AKG8" s="202"/>
      <c r="AKU8" s="202"/>
      <c r="ALI8" s="202"/>
      <c r="ALW8" s="202"/>
      <c r="AMK8" s="202"/>
      <c r="AMY8" s="202"/>
      <c r="ANM8" s="202"/>
      <c r="AOA8" s="202"/>
      <c r="AOO8" s="202"/>
      <c r="APC8" s="202"/>
      <c r="APQ8" s="202"/>
      <c r="AQE8" s="202"/>
      <c r="AQS8" s="202"/>
      <c r="ARG8" s="202"/>
      <c r="ARU8" s="202"/>
      <c r="ASI8" s="202"/>
      <c r="ASW8" s="202"/>
      <c r="ATK8" s="202"/>
      <c r="ATY8" s="202"/>
      <c r="AUM8" s="202"/>
      <c r="AVA8" s="202"/>
      <c r="AVO8" s="202"/>
      <c r="AWC8" s="202"/>
      <c r="AWQ8" s="202"/>
      <c r="AXE8" s="202"/>
      <c r="AXS8" s="202"/>
      <c r="AYG8" s="202"/>
      <c r="AYU8" s="202"/>
      <c r="AZI8" s="202"/>
      <c r="AZW8" s="202"/>
      <c r="BAK8" s="202"/>
      <c r="BAY8" s="202"/>
      <c r="BBM8" s="202"/>
      <c r="BCA8" s="202"/>
      <c r="BCO8" s="202"/>
      <c r="BDC8" s="202"/>
      <c r="BDQ8" s="202"/>
      <c r="BEE8" s="202"/>
      <c r="BES8" s="202"/>
      <c r="BFG8" s="202"/>
      <c r="BFU8" s="202"/>
      <c r="BGI8" s="202"/>
      <c r="BGW8" s="202"/>
      <c r="BHK8" s="202"/>
      <c r="BHY8" s="202"/>
      <c r="BIM8" s="202"/>
      <c r="BJA8" s="202"/>
      <c r="BJO8" s="202"/>
      <c r="BKC8" s="202"/>
      <c r="BKQ8" s="202"/>
      <c r="BLE8" s="202"/>
      <c r="BLS8" s="202"/>
      <c r="BMG8" s="202"/>
      <c r="BMU8" s="202"/>
      <c r="BNI8" s="202"/>
      <c r="BNW8" s="202"/>
      <c r="BOK8" s="202"/>
      <c r="BOY8" s="202"/>
      <c r="BPM8" s="202"/>
      <c r="BQA8" s="202"/>
      <c r="BQO8" s="202"/>
      <c r="BRC8" s="202"/>
      <c r="BRQ8" s="202"/>
      <c r="BSE8" s="202"/>
      <c r="BSS8" s="202"/>
      <c r="BTG8" s="202"/>
      <c r="BTU8" s="202"/>
      <c r="BUI8" s="202"/>
      <c r="BUW8" s="202"/>
      <c r="BVK8" s="202"/>
      <c r="BVY8" s="202"/>
      <c r="BWM8" s="202"/>
      <c r="BXA8" s="202"/>
      <c r="BXO8" s="202"/>
      <c r="BYC8" s="202"/>
      <c r="BYQ8" s="202"/>
      <c r="BZE8" s="202"/>
      <c r="BZS8" s="202"/>
      <c r="CAG8" s="202"/>
      <c r="CAU8" s="202"/>
      <c r="CBI8" s="202"/>
      <c r="CBW8" s="202"/>
      <c r="CCK8" s="202"/>
      <c r="CCY8" s="202"/>
      <c r="CDM8" s="202"/>
      <c r="CEA8" s="202"/>
      <c r="CEO8" s="202"/>
      <c r="CFC8" s="202"/>
      <c r="CFQ8" s="202"/>
      <c r="CGE8" s="202"/>
      <c r="CGS8" s="202"/>
      <c r="CHG8" s="202"/>
      <c r="CHU8" s="202"/>
      <c r="CII8" s="202"/>
      <c r="CIW8" s="202"/>
      <c r="CJK8" s="202"/>
      <c r="CJY8" s="202"/>
      <c r="CKM8" s="202"/>
      <c r="CLA8" s="202"/>
      <c r="CLO8" s="202"/>
      <c r="CMC8" s="202"/>
      <c r="CMQ8" s="202"/>
      <c r="CNE8" s="202"/>
      <c r="CNS8" s="202"/>
      <c r="COG8" s="202"/>
      <c r="COU8" s="202"/>
      <c r="CPI8" s="202"/>
      <c r="CPW8" s="202"/>
      <c r="CQK8" s="202"/>
      <c r="CQY8" s="202"/>
      <c r="CRM8" s="202"/>
      <c r="CSA8" s="202"/>
      <c r="CSO8" s="202"/>
      <c r="CTC8" s="202"/>
      <c r="CTQ8" s="202"/>
      <c r="CUE8" s="202"/>
      <c r="CUS8" s="202"/>
      <c r="CVG8" s="202"/>
      <c r="CVU8" s="202"/>
      <c r="CWI8" s="202"/>
      <c r="CWW8" s="202"/>
      <c r="CXK8" s="202"/>
      <c r="CXY8" s="202"/>
      <c r="CYM8" s="202"/>
      <c r="CZA8" s="202"/>
      <c r="CZO8" s="202"/>
      <c r="DAC8" s="202"/>
      <c r="DAQ8" s="202"/>
      <c r="DBE8" s="202"/>
      <c r="DBS8" s="202"/>
      <c r="DCG8" s="202"/>
      <c r="DCU8" s="202"/>
      <c r="DDI8" s="202"/>
      <c r="DDW8" s="202"/>
      <c r="DEK8" s="202"/>
      <c r="DEY8" s="202"/>
      <c r="DFM8" s="202"/>
      <c r="DGA8" s="202"/>
      <c r="DGO8" s="202"/>
      <c r="DHC8" s="202"/>
      <c r="DHQ8" s="202"/>
      <c r="DIE8" s="202"/>
      <c r="DIS8" s="202"/>
      <c r="DJG8" s="202"/>
      <c r="DJU8" s="202"/>
      <c r="DKI8" s="202"/>
      <c r="DKW8" s="202"/>
      <c r="DLK8" s="202"/>
      <c r="DLY8" s="202"/>
      <c r="DMM8" s="202"/>
      <c r="DNA8" s="202"/>
      <c r="DNO8" s="202"/>
      <c r="DOC8" s="202"/>
      <c r="DOQ8" s="202"/>
      <c r="DPE8" s="202"/>
      <c r="DPS8" s="202"/>
      <c r="DQG8" s="202"/>
      <c r="DQU8" s="202"/>
      <c r="DRI8" s="202"/>
      <c r="DRW8" s="202"/>
      <c r="DSK8" s="202"/>
      <c r="DSY8" s="202"/>
      <c r="DTM8" s="202"/>
      <c r="DUA8" s="202"/>
      <c r="DUO8" s="202"/>
      <c r="DVC8" s="202"/>
      <c r="DVQ8" s="202"/>
      <c r="DWE8" s="202"/>
      <c r="DWS8" s="202"/>
      <c r="DXG8" s="202"/>
      <c r="DXU8" s="202"/>
      <c r="DYI8" s="202"/>
      <c r="DYW8" s="202"/>
      <c r="DZK8" s="202"/>
      <c r="DZY8" s="202"/>
      <c r="EAM8" s="202"/>
      <c r="EBA8" s="202"/>
      <c r="EBO8" s="202"/>
      <c r="ECC8" s="202"/>
      <c r="ECQ8" s="202"/>
      <c r="EDE8" s="202"/>
      <c r="EDS8" s="202"/>
      <c r="EEG8" s="202"/>
      <c r="EEU8" s="202"/>
      <c r="EFI8" s="202"/>
      <c r="EFW8" s="202"/>
      <c r="EGK8" s="202"/>
      <c r="EGY8" s="202"/>
      <c r="EHM8" s="202"/>
      <c r="EIA8" s="202"/>
      <c r="EIO8" s="202"/>
      <c r="EJC8" s="202"/>
      <c r="EJQ8" s="202"/>
      <c r="EKE8" s="202"/>
      <c r="EKS8" s="202"/>
      <c r="ELG8" s="202"/>
      <c r="ELU8" s="202"/>
      <c r="EMI8" s="202"/>
      <c r="EMW8" s="202"/>
      <c r="ENK8" s="202"/>
      <c r="ENY8" s="202"/>
      <c r="EOM8" s="202"/>
      <c r="EPA8" s="202"/>
      <c r="EPO8" s="202"/>
      <c r="EQC8" s="202"/>
      <c r="EQQ8" s="202"/>
      <c r="ERE8" s="202"/>
      <c r="ERS8" s="202"/>
      <c r="ESG8" s="202"/>
      <c r="ESU8" s="202"/>
      <c r="ETI8" s="202"/>
      <c r="ETW8" s="202"/>
      <c r="EUK8" s="202"/>
      <c r="EUY8" s="202"/>
      <c r="EVM8" s="202"/>
      <c r="EWA8" s="202"/>
      <c r="EWO8" s="202"/>
      <c r="EXC8" s="202"/>
      <c r="EXQ8" s="202"/>
      <c r="EYE8" s="202"/>
      <c r="EYS8" s="202"/>
      <c r="EZG8" s="202"/>
      <c r="EZU8" s="202"/>
      <c r="FAI8" s="202"/>
      <c r="FAW8" s="202"/>
      <c r="FBK8" s="202"/>
      <c r="FBY8" s="202"/>
      <c r="FCM8" s="202"/>
      <c r="FDA8" s="202"/>
      <c r="FDO8" s="202"/>
      <c r="FEC8" s="202"/>
      <c r="FEQ8" s="202"/>
      <c r="FFE8" s="202"/>
      <c r="FFS8" s="202"/>
      <c r="FGG8" s="202"/>
      <c r="FGU8" s="202"/>
      <c r="FHI8" s="202"/>
      <c r="FHW8" s="202"/>
      <c r="FIK8" s="202"/>
      <c r="FIY8" s="202"/>
      <c r="FJM8" s="202"/>
      <c r="FKA8" s="202"/>
      <c r="FKO8" s="202"/>
      <c r="FLC8" s="202"/>
      <c r="FLQ8" s="202"/>
      <c r="FME8" s="202"/>
      <c r="FMS8" s="202"/>
      <c r="FNG8" s="202"/>
      <c r="FNU8" s="202"/>
      <c r="FOI8" s="202"/>
      <c r="FOW8" s="202"/>
      <c r="FPK8" s="202"/>
      <c r="FPY8" s="202"/>
      <c r="FQM8" s="202"/>
      <c r="FRA8" s="202"/>
      <c r="FRO8" s="202"/>
      <c r="FSC8" s="202"/>
      <c r="FSQ8" s="202"/>
      <c r="FTE8" s="202"/>
      <c r="FTS8" s="202"/>
      <c r="FUG8" s="202"/>
      <c r="FUU8" s="202"/>
      <c r="FVI8" s="202"/>
      <c r="FVW8" s="202"/>
      <c r="FWK8" s="202"/>
      <c r="FWY8" s="202"/>
      <c r="FXM8" s="202"/>
      <c r="FYA8" s="202"/>
      <c r="FYO8" s="202"/>
      <c r="FZC8" s="202"/>
      <c r="FZQ8" s="202"/>
      <c r="GAE8" s="202"/>
      <c r="GAS8" s="202"/>
      <c r="GBG8" s="202"/>
      <c r="GBU8" s="202"/>
      <c r="GCI8" s="202"/>
      <c r="GCW8" s="202"/>
      <c r="GDK8" s="202"/>
      <c r="GDY8" s="202"/>
      <c r="GEM8" s="202"/>
      <c r="GFA8" s="202"/>
      <c r="GFO8" s="202"/>
      <c r="GGC8" s="202"/>
      <c r="GGQ8" s="202"/>
      <c r="GHE8" s="202"/>
      <c r="GHS8" s="202"/>
      <c r="GIG8" s="202"/>
      <c r="GIU8" s="202"/>
      <c r="GJI8" s="202"/>
      <c r="GJW8" s="202"/>
      <c r="GKK8" s="202"/>
      <c r="GKY8" s="202"/>
      <c r="GLM8" s="202"/>
      <c r="GMA8" s="202"/>
      <c r="GMO8" s="202"/>
      <c r="GNC8" s="202"/>
      <c r="GNQ8" s="202"/>
      <c r="GOE8" s="202"/>
      <c r="GOS8" s="202"/>
      <c r="GPG8" s="202"/>
      <c r="GPU8" s="202"/>
      <c r="GQI8" s="202"/>
      <c r="GQW8" s="202"/>
      <c r="GRK8" s="202"/>
      <c r="GRY8" s="202"/>
      <c r="GSM8" s="202"/>
      <c r="GTA8" s="202"/>
      <c r="GTO8" s="202"/>
      <c r="GUC8" s="202"/>
      <c r="GUQ8" s="202"/>
      <c r="GVE8" s="202"/>
      <c r="GVS8" s="202"/>
      <c r="GWG8" s="202"/>
      <c r="GWU8" s="202"/>
      <c r="GXI8" s="202"/>
      <c r="GXW8" s="202"/>
      <c r="GYK8" s="202"/>
      <c r="GYY8" s="202"/>
      <c r="GZM8" s="202"/>
      <c r="HAA8" s="202"/>
      <c r="HAO8" s="202"/>
      <c r="HBC8" s="202"/>
      <c r="HBQ8" s="202"/>
      <c r="HCE8" s="202"/>
      <c r="HCS8" s="202"/>
      <c r="HDG8" s="202"/>
      <c r="HDU8" s="202"/>
      <c r="HEI8" s="202"/>
      <c r="HEW8" s="202"/>
      <c r="HFK8" s="202"/>
      <c r="HFY8" s="202"/>
      <c r="HGM8" s="202"/>
      <c r="HHA8" s="202"/>
      <c r="HHO8" s="202"/>
      <c r="HIC8" s="202"/>
      <c r="HIQ8" s="202"/>
      <c r="HJE8" s="202"/>
      <c r="HJS8" s="202"/>
      <c r="HKG8" s="202"/>
      <c r="HKU8" s="202"/>
      <c r="HLI8" s="202"/>
      <c r="HLW8" s="202"/>
      <c r="HMK8" s="202"/>
      <c r="HMY8" s="202"/>
      <c r="HNM8" s="202"/>
      <c r="HOA8" s="202"/>
      <c r="HOO8" s="202"/>
      <c r="HPC8" s="202"/>
      <c r="HPQ8" s="202"/>
      <c r="HQE8" s="202"/>
      <c r="HQS8" s="202"/>
      <c r="HRG8" s="202"/>
      <c r="HRU8" s="202"/>
      <c r="HSI8" s="202"/>
      <c r="HSW8" s="202"/>
      <c r="HTK8" s="202"/>
      <c r="HTY8" s="202"/>
      <c r="HUM8" s="202"/>
      <c r="HVA8" s="202"/>
      <c r="HVO8" s="202"/>
      <c r="HWC8" s="202"/>
      <c r="HWQ8" s="202"/>
      <c r="HXE8" s="202"/>
      <c r="HXS8" s="202"/>
      <c r="HYG8" s="202"/>
      <c r="HYU8" s="202"/>
      <c r="HZI8" s="202"/>
      <c r="HZW8" s="202"/>
      <c r="IAK8" s="202"/>
      <c r="IAY8" s="202"/>
      <c r="IBM8" s="202"/>
      <c r="ICA8" s="202"/>
      <c r="ICO8" s="202"/>
      <c r="IDC8" s="202"/>
      <c r="IDQ8" s="202"/>
      <c r="IEE8" s="202"/>
      <c r="IES8" s="202"/>
      <c r="IFG8" s="202"/>
      <c r="IFU8" s="202"/>
      <c r="IGI8" s="202"/>
      <c r="IGW8" s="202"/>
      <c r="IHK8" s="202"/>
      <c r="IHY8" s="202"/>
      <c r="IIM8" s="202"/>
      <c r="IJA8" s="202"/>
      <c r="IJO8" s="202"/>
      <c r="IKC8" s="202"/>
      <c r="IKQ8" s="202"/>
      <c r="ILE8" s="202"/>
      <c r="ILS8" s="202"/>
      <c r="IMG8" s="202"/>
      <c r="IMU8" s="202"/>
      <c r="INI8" s="202"/>
      <c r="INW8" s="202"/>
      <c r="IOK8" s="202"/>
      <c r="IOY8" s="202"/>
      <c r="IPM8" s="202"/>
      <c r="IQA8" s="202"/>
      <c r="IQO8" s="202"/>
      <c r="IRC8" s="202"/>
      <c r="IRQ8" s="202"/>
      <c r="ISE8" s="202"/>
      <c r="ISS8" s="202"/>
      <c r="ITG8" s="202"/>
      <c r="ITU8" s="202"/>
      <c r="IUI8" s="202"/>
      <c r="IUW8" s="202"/>
      <c r="IVK8" s="202"/>
      <c r="IVY8" s="202"/>
      <c r="IWM8" s="202"/>
      <c r="IXA8" s="202"/>
      <c r="IXO8" s="202"/>
      <c r="IYC8" s="202"/>
      <c r="IYQ8" s="202"/>
      <c r="IZE8" s="202"/>
      <c r="IZS8" s="202"/>
      <c r="JAG8" s="202"/>
      <c r="JAU8" s="202"/>
      <c r="JBI8" s="202"/>
      <c r="JBW8" s="202"/>
      <c r="JCK8" s="202"/>
      <c r="JCY8" s="202"/>
      <c r="JDM8" s="202"/>
      <c r="JEA8" s="202"/>
      <c r="JEO8" s="202"/>
      <c r="JFC8" s="202"/>
      <c r="JFQ8" s="202"/>
      <c r="JGE8" s="202"/>
      <c r="JGS8" s="202"/>
      <c r="JHG8" s="202"/>
      <c r="JHU8" s="202"/>
      <c r="JII8" s="202"/>
      <c r="JIW8" s="202"/>
      <c r="JJK8" s="202"/>
      <c r="JJY8" s="202"/>
      <c r="JKM8" s="202"/>
      <c r="JLA8" s="202"/>
      <c r="JLO8" s="202"/>
      <c r="JMC8" s="202"/>
      <c r="JMQ8" s="202"/>
      <c r="JNE8" s="202"/>
      <c r="JNS8" s="202"/>
      <c r="JOG8" s="202"/>
      <c r="JOU8" s="202"/>
      <c r="JPI8" s="202"/>
      <c r="JPW8" s="202"/>
      <c r="JQK8" s="202"/>
      <c r="JQY8" s="202"/>
      <c r="JRM8" s="202"/>
      <c r="JSA8" s="202"/>
      <c r="JSO8" s="202"/>
      <c r="JTC8" s="202"/>
      <c r="JTQ8" s="202"/>
      <c r="JUE8" s="202"/>
      <c r="JUS8" s="202"/>
      <c r="JVG8" s="202"/>
      <c r="JVU8" s="202"/>
      <c r="JWI8" s="202"/>
      <c r="JWW8" s="202"/>
      <c r="JXK8" s="202"/>
      <c r="JXY8" s="202"/>
      <c r="JYM8" s="202"/>
      <c r="JZA8" s="202"/>
      <c r="JZO8" s="202"/>
      <c r="KAC8" s="202"/>
      <c r="KAQ8" s="202"/>
      <c r="KBE8" s="202"/>
      <c r="KBS8" s="202"/>
      <c r="KCG8" s="202"/>
      <c r="KCU8" s="202"/>
      <c r="KDI8" s="202"/>
      <c r="KDW8" s="202"/>
      <c r="KEK8" s="202"/>
      <c r="KEY8" s="202"/>
      <c r="KFM8" s="202"/>
      <c r="KGA8" s="202"/>
      <c r="KGO8" s="202"/>
      <c r="KHC8" s="202"/>
      <c r="KHQ8" s="202"/>
      <c r="KIE8" s="202"/>
      <c r="KIS8" s="202"/>
      <c r="KJG8" s="202"/>
      <c r="KJU8" s="202"/>
      <c r="KKI8" s="202"/>
      <c r="KKW8" s="202"/>
      <c r="KLK8" s="202"/>
      <c r="KLY8" s="202"/>
      <c r="KMM8" s="202"/>
      <c r="KNA8" s="202"/>
      <c r="KNO8" s="202"/>
      <c r="KOC8" s="202"/>
      <c r="KOQ8" s="202"/>
      <c r="KPE8" s="202"/>
      <c r="KPS8" s="202"/>
      <c r="KQG8" s="202"/>
      <c r="KQU8" s="202"/>
      <c r="KRI8" s="202"/>
      <c r="KRW8" s="202"/>
      <c r="KSK8" s="202"/>
      <c r="KSY8" s="202"/>
      <c r="KTM8" s="202"/>
      <c r="KUA8" s="202"/>
      <c r="KUO8" s="202"/>
      <c r="KVC8" s="202"/>
      <c r="KVQ8" s="202"/>
      <c r="KWE8" s="202"/>
      <c r="KWS8" s="202"/>
      <c r="KXG8" s="202"/>
      <c r="KXU8" s="202"/>
      <c r="KYI8" s="202"/>
      <c r="KYW8" s="202"/>
      <c r="KZK8" s="202"/>
      <c r="KZY8" s="202"/>
      <c r="LAM8" s="202"/>
      <c r="LBA8" s="202"/>
      <c r="LBO8" s="202"/>
      <c r="LCC8" s="202"/>
      <c r="LCQ8" s="202"/>
      <c r="LDE8" s="202"/>
      <c r="LDS8" s="202"/>
      <c r="LEG8" s="202"/>
      <c r="LEU8" s="202"/>
      <c r="LFI8" s="202"/>
      <c r="LFW8" s="202"/>
      <c r="LGK8" s="202"/>
      <c r="LGY8" s="202"/>
      <c r="LHM8" s="202"/>
      <c r="LIA8" s="202"/>
      <c r="LIO8" s="202"/>
      <c r="LJC8" s="202"/>
      <c r="LJQ8" s="202"/>
      <c r="LKE8" s="202"/>
      <c r="LKS8" s="202"/>
      <c r="LLG8" s="202"/>
      <c r="LLU8" s="202"/>
      <c r="LMI8" s="202"/>
      <c r="LMW8" s="202"/>
      <c r="LNK8" s="202"/>
      <c r="LNY8" s="202"/>
      <c r="LOM8" s="202"/>
      <c r="LPA8" s="202"/>
      <c r="LPO8" s="202"/>
      <c r="LQC8" s="202"/>
      <c r="LQQ8" s="202"/>
      <c r="LRE8" s="202"/>
      <c r="LRS8" s="202"/>
      <c r="LSG8" s="202"/>
      <c r="LSU8" s="202"/>
      <c r="LTI8" s="202"/>
      <c r="LTW8" s="202"/>
      <c r="LUK8" s="202"/>
      <c r="LUY8" s="202"/>
      <c r="LVM8" s="202"/>
      <c r="LWA8" s="202"/>
      <c r="LWO8" s="202"/>
      <c r="LXC8" s="202"/>
      <c r="LXQ8" s="202"/>
      <c r="LYE8" s="202"/>
      <c r="LYS8" s="202"/>
      <c r="LZG8" s="202"/>
      <c r="LZU8" s="202"/>
      <c r="MAI8" s="202"/>
      <c r="MAW8" s="202"/>
      <c r="MBK8" s="202"/>
      <c r="MBY8" s="202"/>
      <c r="MCM8" s="202"/>
      <c r="MDA8" s="202"/>
      <c r="MDO8" s="202"/>
      <c r="MEC8" s="202"/>
      <c r="MEQ8" s="202"/>
      <c r="MFE8" s="202"/>
      <c r="MFS8" s="202"/>
      <c r="MGG8" s="202"/>
      <c r="MGU8" s="202"/>
      <c r="MHI8" s="202"/>
      <c r="MHW8" s="202"/>
      <c r="MIK8" s="202"/>
      <c r="MIY8" s="202"/>
      <c r="MJM8" s="202"/>
      <c r="MKA8" s="202"/>
      <c r="MKO8" s="202"/>
      <c r="MLC8" s="202"/>
      <c r="MLQ8" s="202"/>
      <c r="MME8" s="202"/>
      <c r="MMS8" s="202"/>
      <c r="MNG8" s="202"/>
      <c r="MNU8" s="202"/>
      <c r="MOI8" s="202"/>
      <c r="MOW8" s="202"/>
      <c r="MPK8" s="202"/>
      <c r="MPY8" s="202"/>
      <c r="MQM8" s="202"/>
      <c r="MRA8" s="202"/>
      <c r="MRO8" s="202"/>
      <c r="MSC8" s="202"/>
      <c r="MSQ8" s="202"/>
      <c r="MTE8" s="202"/>
      <c r="MTS8" s="202"/>
      <c r="MUG8" s="202"/>
      <c r="MUU8" s="202"/>
      <c r="MVI8" s="202"/>
      <c r="MVW8" s="202"/>
      <c r="MWK8" s="202"/>
      <c r="MWY8" s="202"/>
      <c r="MXM8" s="202"/>
      <c r="MYA8" s="202"/>
      <c r="MYO8" s="202"/>
      <c r="MZC8" s="202"/>
      <c r="MZQ8" s="202"/>
      <c r="NAE8" s="202"/>
      <c r="NAS8" s="202"/>
      <c r="NBG8" s="202"/>
      <c r="NBU8" s="202"/>
      <c r="NCI8" s="202"/>
      <c r="NCW8" s="202"/>
      <c r="NDK8" s="202"/>
      <c r="NDY8" s="202"/>
      <c r="NEM8" s="202"/>
      <c r="NFA8" s="202"/>
      <c r="NFO8" s="202"/>
      <c r="NGC8" s="202"/>
      <c r="NGQ8" s="202"/>
      <c r="NHE8" s="202"/>
      <c r="NHS8" s="202"/>
      <c r="NIG8" s="202"/>
      <c r="NIU8" s="202"/>
      <c r="NJI8" s="202"/>
      <c r="NJW8" s="202"/>
      <c r="NKK8" s="202"/>
      <c r="NKY8" s="202"/>
      <c r="NLM8" s="202"/>
      <c r="NMA8" s="202"/>
      <c r="NMO8" s="202"/>
      <c r="NNC8" s="202"/>
      <c r="NNQ8" s="202"/>
      <c r="NOE8" s="202"/>
      <c r="NOS8" s="202"/>
      <c r="NPG8" s="202"/>
      <c r="NPU8" s="202"/>
      <c r="NQI8" s="202"/>
      <c r="NQW8" s="202"/>
      <c r="NRK8" s="202"/>
      <c r="NRY8" s="202"/>
      <c r="NSM8" s="202"/>
      <c r="NTA8" s="202"/>
      <c r="NTO8" s="202"/>
      <c r="NUC8" s="202"/>
      <c r="NUQ8" s="202"/>
      <c r="NVE8" s="202"/>
      <c r="NVS8" s="202"/>
      <c r="NWG8" s="202"/>
      <c r="NWU8" s="202"/>
      <c r="NXI8" s="202"/>
      <c r="NXW8" s="202"/>
      <c r="NYK8" s="202"/>
      <c r="NYY8" s="202"/>
      <c r="NZM8" s="202"/>
      <c r="OAA8" s="202"/>
      <c r="OAO8" s="202"/>
      <c r="OBC8" s="202"/>
      <c r="OBQ8" s="202"/>
      <c r="OCE8" s="202"/>
      <c r="OCS8" s="202"/>
      <c r="ODG8" s="202"/>
      <c r="ODU8" s="202"/>
      <c r="OEI8" s="202"/>
      <c r="OEW8" s="202"/>
      <c r="OFK8" s="202"/>
      <c r="OFY8" s="202"/>
      <c r="OGM8" s="202"/>
      <c r="OHA8" s="202"/>
      <c r="OHO8" s="202"/>
      <c r="OIC8" s="202"/>
      <c r="OIQ8" s="202"/>
      <c r="OJE8" s="202"/>
      <c r="OJS8" s="202"/>
      <c r="OKG8" s="202"/>
      <c r="OKU8" s="202"/>
      <c r="OLI8" s="202"/>
      <c r="OLW8" s="202"/>
      <c r="OMK8" s="202"/>
      <c r="OMY8" s="202"/>
      <c r="ONM8" s="202"/>
      <c r="OOA8" s="202"/>
      <c r="OOO8" s="202"/>
      <c r="OPC8" s="202"/>
      <c r="OPQ8" s="202"/>
      <c r="OQE8" s="202"/>
      <c r="OQS8" s="202"/>
      <c r="ORG8" s="202"/>
      <c r="ORU8" s="202"/>
      <c r="OSI8" s="202"/>
      <c r="OSW8" s="202"/>
      <c r="OTK8" s="202"/>
      <c r="OTY8" s="202"/>
      <c r="OUM8" s="202"/>
      <c r="OVA8" s="202"/>
      <c r="OVO8" s="202"/>
      <c r="OWC8" s="202"/>
      <c r="OWQ8" s="202"/>
      <c r="OXE8" s="202"/>
      <c r="OXS8" s="202"/>
      <c r="OYG8" s="202"/>
      <c r="OYU8" s="202"/>
      <c r="OZI8" s="202"/>
      <c r="OZW8" s="202"/>
      <c r="PAK8" s="202"/>
      <c r="PAY8" s="202"/>
      <c r="PBM8" s="202"/>
      <c r="PCA8" s="202"/>
      <c r="PCO8" s="202"/>
      <c r="PDC8" s="202"/>
      <c r="PDQ8" s="202"/>
      <c r="PEE8" s="202"/>
      <c r="PES8" s="202"/>
      <c r="PFG8" s="202"/>
      <c r="PFU8" s="202"/>
      <c r="PGI8" s="202"/>
      <c r="PGW8" s="202"/>
      <c r="PHK8" s="202"/>
      <c r="PHY8" s="202"/>
      <c r="PIM8" s="202"/>
      <c r="PJA8" s="202"/>
      <c r="PJO8" s="202"/>
      <c r="PKC8" s="202"/>
      <c r="PKQ8" s="202"/>
      <c r="PLE8" s="202"/>
      <c r="PLS8" s="202"/>
      <c r="PMG8" s="202"/>
      <c r="PMU8" s="202"/>
      <c r="PNI8" s="202"/>
      <c r="PNW8" s="202"/>
      <c r="POK8" s="202"/>
      <c r="POY8" s="202"/>
      <c r="PPM8" s="202"/>
      <c r="PQA8" s="202"/>
      <c r="PQO8" s="202"/>
      <c r="PRC8" s="202"/>
      <c r="PRQ8" s="202"/>
      <c r="PSE8" s="202"/>
      <c r="PSS8" s="202"/>
      <c r="PTG8" s="202"/>
      <c r="PTU8" s="202"/>
      <c r="PUI8" s="202"/>
      <c r="PUW8" s="202"/>
      <c r="PVK8" s="202"/>
      <c r="PVY8" s="202"/>
      <c r="PWM8" s="202"/>
      <c r="PXA8" s="202"/>
      <c r="PXO8" s="202"/>
      <c r="PYC8" s="202"/>
      <c r="PYQ8" s="202"/>
      <c r="PZE8" s="202"/>
      <c r="PZS8" s="202"/>
      <c r="QAG8" s="202"/>
      <c r="QAU8" s="202"/>
      <c r="QBI8" s="202"/>
      <c r="QBW8" s="202"/>
      <c r="QCK8" s="202"/>
      <c r="QCY8" s="202"/>
      <c r="QDM8" s="202"/>
      <c r="QEA8" s="202"/>
      <c r="QEO8" s="202"/>
      <c r="QFC8" s="202"/>
      <c r="QFQ8" s="202"/>
      <c r="QGE8" s="202"/>
      <c r="QGS8" s="202"/>
      <c r="QHG8" s="202"/>
      <c r="QHU8" s="202"/>
      <c r="QII8" s="202"/>
      <c r="QIW8" s="202"/>
      <c r="QJK8" s="202"/>
      <c r="QJY8" s="202"/>
      <c r="QKM8" s="202"/>
      <c r="QLA8" s="202"/>
      <c r="QLO8" s="202"/>
      <c r="QMC8" s="202"/>
      <c r="QMQ8" s="202"/>
      <c r="QNE8" s="202"/>
      <c r="QNS8" s="202"/>
      <c r="QOG8" s="202"/>
      <c r="QOU8" s="202"/>
      <c r="QPI8" s="202"/>
      <c r="QPW8" s="202"/>
      <c r="QQK8" s="202"/>
      <c r="QQY8" s="202"/>
      <c r="QRM8" s="202"/>
      <c r="QSA8" s="202"/>
      <c r="QSO8" s="202"/>
      <c r="QTC8" s="202"/>
      <c r="QTQ8" s="202"/>
      <c r="QUE8" s="202"/>
      <c r="QUS8" s="202"/>
      <c r="QVG8" s="202"/>
      <c r="QVU8" s="202"/>
      <c r="QWI8" s="202"/>
      <c r="QWW8" s="202"/>
      <c r="QXK8" s="202"/>
      <c r="QXY8" s="202"/>
      <c r="QYM8" s="202"/>
      <c r="QZA8" s="202"/>
      <c r="QZO8" s="202"/>
      <c r="RAC8" s="202"/>
      <c r="RAQ8" s="202"/>
      <c r="RBE8" s="202"/>
      <c r="RBS8" s="202"/>
      <c r="RCG8" s="202"/>
      <c r="RCU8" s="202"/>
      <c r="RDI8" s="202"/>
      <c r="RDW8" s="202"/>
      <c r="REK8" s="202"/>
      <c r="REY8" s="202"/>
      <c r="RFM8" s="202"/>
      <c r="RGA8" s="202"/>
      <c r="RGO8" s="202"/>
      <c r="RHC8" s="202"/>
      <c r="RHQ8" s="202"/>
      <c r="RIE8" s="202"/>
      <c r="RIS8" s="202"/>
      <c r="RJG8" s="202"/>
      <c r="RJU8" s="202"/>
      <c r="RKI8" s="202"/>
      <c r="RKW8" s="202"/>
      <c r="RLK8" s="202"/>
      <c r="RLY8" s="202"/>
      <c r="RMM8" s="202"/>
      <c r="RNA8" s="202"/>
      <c r="RNO8" s="202"/>
      <c r="ROC8" s="202"/>
      <c r="ROQ8" s="202"/>
      <c r="RPE8" s="202"/>
      <c r="RPS8" s="202"/>
      <c r="RQG8" s="202"/>
      <c r="RQU8" s="202"/>
      <c r="RRI8" s="202"/>
      <c r="RRW8" s="202"/>
      <c r="RSK8" s="202"/>
      <c r="RSY8" s="202"/>
      <c r="RTM8" s="202"/>
      <c r="RUA8" s="202"/>
      <c r="RUO8" s="202"/>
      <c r="RVC8" s="202"/>
      <c r="RVQ8" s="202"/>
      <c r="RWE8" s="202"/>
      <c r="RWS8" s="202"/>
      <c r="RXG8" s="202"/>
      <c r="RXU8" s="202"/>
      <c r="RYI8" s="202"/>
      <c r="RYW8" s="202"/>
      <c r="RZK8" s="202"/>
      <c r="RZY8" s="202"/>
      <c r="SAM8" s="202"/>
      <c r="SBA8" s="202"/>
      <c r="SBO8" s="202"/>
      <c r="SCC8" s="202"/>
      <c r="SCQ8" s="202"/>
      <c r="SDE8" s="202"/>
      <c r="SDS8" s="202"/>
      <c r="SEG8" s="202"/>
      <c r="SEU8" s="202"/>
      <c r="SFI8" s="202"/>
      <c r="SFW8" s="202"/>
      <c r="SGK8" s="202"/>
      <c r="SGY8" s="202"/>
      <c r="SHM8" s="202"/>
      <c r="SIA8" s="202"/>
      <c r="SIO8" s="202"/>
      <c r="SJC8" s="202"/>
      <c r="SJQ8" s="202"/>
      <c r="SKE8" s="202"/>
      <c r="SKS8" s="202"/>
      <c r="SLG8" s="202"/>
      <c r="SLU8" s="202"/>
      <c r="SMI8" s="202"/>
      <c r="SMW8" s="202"/>
      <c r="SNK8" s="202"/>
      <c r="SNY8" s="202"/>
      <c r="SOM8" s="202"/>
      <c r="SPA8" s="202"/>
      <c r="SPO8" s="202"/>
      <c r="SQC8" s="202"/>
      <c r="SQQ8" s="202"/>
      <c r="SRE8" s="202"/>
      <c r="SRS8" s="202"/>
      <c r="SSG8" s="202"/>
      <c r="SSU8" s="202"/>
      <c r="STI8" s="202"/>
      <c r="STW8" s="202"/>
      <c r="SUK8" s="202"/>
      <c r="SUY8" s="202"/>
      <c r="SVM8" s="202"/>
      <c r="SWA8" s="202"/>
      <c r="SWO8" s="202"/>
      <c r="SXC8" s="202"/>
      <c r="SXQ8" s="202"/>
      <c r="SYE8" s="202"/>
      <c r="SYS8" s="202"/>
      <c r="SZG8" s="202"/>
      <c r="SZU8" s="202"/>
      <c r="TAI8" s="202"/>
      <c r="TAW8" s="202"/>
      <c r="TBK8" s="202"/>
      <c r="TBY8" s="202"/>
      <c r="TCM8" s="202"/>
      <c r="TDA8" s="202"/>
      <c r="TDO8" s="202"/>
      <c r="TEC8" s="202"/>
      <c r="TEQ8" s="202"/>
      <c r="TFE8" s="202"/>
      <c r="TFS8" s="202"/>
      <c r="TGG8" s="202"/>
      <c r="TGU8" s="202"/>
      <c r="THI8" s="202"/>
      <c r="THW8" s="202"/>
      <c r="TIK8" s="202"/>
      <c r="TIY8" s="202"/>
      <c r="TJM8" s="202"/>
      <c r="TKA8" s="202"/>
      <c r="TKO8" s="202"/>
      <c r="TLC8" s="202"/>
      <c r="TLQ8" s="202"/>
      <c r="TME8" s="202"/>
      <c r="TMS8" s="202"/>
      <c r="TNG8" s="202"/>
      <c r="TNU8" s="202"/>
      <c r="TOI8" s="202"/>
      <c r="TOW8" s="202"/>
      <c r="TPK8" s="202"/>
      <c r="TPY8" s="202"/>
      <c r="TQM8" s="202"/>
      <c r="TRA8" s="202"/>
      <c r="TRO8" s="202"/>
      <c r="TSC8" s="202"/>
      <c r="TSQ8" s="202"/>
      <c r="TTE8" s="202"/>
      <c r="TTS8" s="202"/>
      <c r="TUG8" s="202"/>
      <c r="TUU8" s="202"/>
      <c r="TVI8" s="202"/>
      <c r="TVW8" s="202"/>
      <c r="TWK8" s="202"/>
      <c r="TWY8" s="202"/>
      <c r="TXM8" s="202"/>
      <c r="TYA8" s="202"/>
      <c r="TYO8" s="202"/>
      <c r="TZC8" s="202"/>
      <c r="TZQ8" s="202"/>
      <c r="UAE8" s="202"/>
      <c r="UAS8" s="202"/>
      <c r="UBG8" s="202"/>
      <c r="UBU8" s="202"/>
      <c r="UCI8" s="202"/>
      <c r="UCW8" s="202"/>
      <c r="UDK8" s="202"/>
      <c r="UDY8" s="202"/>
      <c r="UEM8" s="202"/>
      <c r="UFA8" s="202"/>
      <c r="UFO8" s="202"/>
      <c r="UGC8" s="202"/>
      <c r="UGQ8" s="202"/>
      <c r="UHE8" s="202"/>
      <c r="UHS8" s="202"/>
      <c r="UIG8" s="202"/>
      <c r="UIU8" s="202"/>
      <c r="UJI8" s="202"/>
      <c r="UJW8" s="202"/>
      <c r="UKK8" s="202"/>
      <c r="UKY8" s="202"/>
      <c r="ULM8" s="202"/>
      <c r="UMA8" s="202"/>
      <c r="UMO8" s="202"/>
      <c r="UNC8" s="202"/>
      <c r="UNQ8" s="202"/>
      <c r="UOE8" s="202"/>
      <c r="UOS8" s="202"/>
      <c r="UPG8" s="202"/>
      <c r="UPU8" s="202"/>
      <c r="UQI8" s="202"/>
      <c r="UQW8" s="202"/>
      <c r="URK8" s="202"/>
      <c r="URY8" s="202"/>
      <c r="USM8" s="202"/>
      <c r="UTA8" s="202"/>
      <c r="UTO8" s="202"/>
      <c r="UUC8" s="202"/>
      <c r="UUQ8" s="202"/>
      <c r="UVE8" s="202"/>
      <c r="UVS8" s="202"/>
      <c r="UWG8" s="202"/>
      <c r="UWU8" s="202"/>
      <c r="UXI8" s="202"/>
      <c r="UXW8" s="202"/>
      <c r="UYK8" s="202"/>
      <c r="UYY8" s="202"/>
      <c r="UZM8" s="202"/>
      <c r="VAA8" s="202"/>
      <c r="VAO8" s="202"/>
      <c r="VBC8" s="202"/>
      <c r="VBQ8" s="202"/>
      <c r="VCE8" s="202"/>
      <c r="VCS8" s="202"/>
      <c r="VDG8" s="202"/>
      <c r="VDU8" s="202"/>
      <c r="VEI8" s="202"/>
      <c r="VEW8" s="202"/>
      <c r="VFK8" s="202"/>
      <c r="VFY8" s="202"/>
      <c r="VGM8" s="202"/>
      <c r="VHA8" s="202"/>
      <c r="VHO8" s="202"/>
      <c r="VIC8" s="202"/>
      <c r="VIQ8" s="202"/>
      <c r="VJE8" s="202"/>
      <c r="VJS8" s="202"/>
      <c r="VKG8" s="202"/>
      <c r="VKU8" s="202"/>
      <c r="VLI8" s="202"/>
      <c r="VLW8" s="202"/>
      <c r="VMK8" s="202"/>
      <c r="VMY8" s="202"/>
      <c r="VNM8" s="202"/>
      <c r="VOA8" s="202"/>
      <c r="VOO8" s="202"/>
      <c r="VPC8" s="202"/>
      <c r="VPQ8" s="202"/>
      <c r="VQE8" s="202"/>
      <c r="VQS8" s="202"/>
      <c r="VRG8" s="202"/>
      <c r="VRU8" s="202"/>
      <c r="VSI8" s="202"/>
      <c r="VSW8" s="202"/>
      <c r="VTK8" s="202"/>
      <c r="VTY8" s="202"/>
      <c r="VUM8" s="202"/>
      <c r="VVA8" s="202"/>
      <c r="VVO8" s="202"/>
      <c r="VWC8" s="202"/>
      <c r="VWQ8" s="202"/>
      <c r="VXE8" s="202"/>
      <c r="VXS8" s="202"/>
      <c r="VYG8" s="202"/>
      <c r="VYU8" s="202"/>
      <c r="VZI8" s="202"/>
      <c r="VZW8" s="202"/>
      <c r="WAK8" s="202"/>
      <c r="WAY8" s="202"/>
      <c r="WBM8" s="202"/>
      <c r="WCA8" s="202"/>
      <c r="WCO8" s="202"/>
      <c r="WDC8" s="202"/>
      <c r="WDQ8" s="202"/>
      <c r="WEE8" s="202"/>
      <c r="WES8" s="202"/>
      <c r="WFG8" s="202"/>
      <c r="WFU8" s="202"/>
      <c r="WGI8" s="202"/>
      <c r="WGW8" s="202"/>
      <c r="WHK8" s="202"/>
      <c r="WHY8" s="202"/>
      <c r="WIM8" s="202"/>
      <c r="WJA8" s="202"/>
      <c r="WJO8" s="202"/>
      <c r="WKC8" s="202"/>
      <c r="WKQ8" s="202"/>
      <c r="WLE8" s="202"/>
      <c r="WLS8" s="202"/>
      <c r="WMG8" s="202"/>
      <c r="WMU8" s="202"/>
      <c r="WNI8" s="202"/>
      <c r="WNW8" s="202"/>
      <c r="WOK8" s="202"/>
      <c r="WOY8" s="202"/>
      <c r="WPM8" s="202"/>
      <c r="WQA8" s="202"/>
      <c r="WQO8" s="202"/>
      <c r="WRC8" s="202"/>
      <c r="WRQ8" s="202"/>
      <c r="WSE8" s="202"/>
      <c r="WSS8" s="202"/>
      <c r="WTG8" s="202"/>
      <c r="WTU8" s="202"/>
      <c r="WUI8" s="202"/>
      <c r="WUW8" s="202"/>
      <c r="WVK8" s="202"/>
      <c r="WVY8" s="202"/>
      <c r="WWM8" s="202"/>
      <c r="WXA8" s="202"/>
      <c r="WXO8" s="202"/>
      <c r="WYC8" s="202"/>
      <c r="WYQ8" s="202"/>
      <c r="WZE8" s="202"/>
      <c r="WZS8" s="202"/>
      <c r="XAG8" s="202"/>
      <c r="XAU8" s="202"/>
      <c r="XBI8" s="202"/>
      <c r="XBW8" s="202"/>
      <c r="XCK8" s="202"/>
      <c r="XCY8" s="202"/>
      <c r="XDM8" s="202"/>
      <c r="XEA8" s="202"/>
      <c r="XEO8" s="202"/>
    </row>
    <row r="9" spans="1:1011 1025:2047 2061:3069 3083:4091 4105:5113 5127:6135 6149:7157 7171:8179 8193:9215 9229:10237 10251:11259 11273:12281 12295:13303 13317:14325 14339:15347 15361:16369" s="201" customFormat="1" ht="15.75" x14ac:dyDescent="0.2">
      <c r="A9" s="199" t="s">
        <v>53</v>
      </c>
      <c r="B9" s="200" t="e">
        <f>B15-B14</f>
        <v>#REF!</v>
      </c>
      <c r="C9" s="200" t="e">
        <f t="shared" ref="C9:Y9" si="6">C15-C14</f>
        <v>#REF!</v>
      </c>
      <c r="D9" s="200" t="e">
        <f t="shared" si="6"/>
        <v>#REF!</v>
      </c>
      <c r="E9" s="200" t="e">
        <f t="shared" si="6"/>
        <v>#REF!</v>
      </c>
      <c r="F9" s="200" t="e">
        <f t="shared" si="6"/>
        <v>#REF!</v>
      </c>
      <c r="G9" s="200" t="e">
        <f t="shared" si="6"/>
        <v>#REF!</v>
      </c>
      <c r="H9" s="200" t="e">
        <f t="shared" si="6"/>
        <v>#REF!</v>
      </c>
      <c r="I9" s="200" t="e">
        <f t="shared" si="6"/>
        <v>#REF!</v>
      </c>
      <c r="J9" s="200" t="e">
        <f t="shared" si="6"/>
        <v>#REF!</v>
      </c>
      <c r="K9" s="200" t="e">
        <f t="shared" si="6"/>
        <v>#REF!</v>
      </c>
      <c r="L9" s="200" t="e">
        <f t="shared" si="6"/>
        <v>#REF!</v>
      </c>
      <c r="M9" s="200" t="e">
        <f t="shared" si="6"/>
        <v>#REF!</v>
      </c>
      <c r="N9" s="200" t="e">
        <f t="shared" si="6"/>
        <v>#REF!</v>
      </c>
      <c r="O9" s="200" t="e">
        <f t="shared" si="6"/>
        <v>#REF!</v>
      </c>
      <c r="P9" s="200" t="e">
        <f t="shared" si="6"/>
        <v>#REF!</v>
      </c>
      <c r="Q9" s="200" t="e">
        <f t="shared" si="6"/>
        <v>#REF!</v>
      </c>
      <c r="R9" s="200" t="e">
        <f t="shared" si="6"/>
        <v>#REF!</v>
      </c>
      <c r="S9" s="200" t="e">
        <f t="shared" si="6"/>
        <v>#REF!</v>
      </c>
      <c r="T9" s="200" t="e">
        <f t="shared" si="6"/>
        <v>#REF!</v>
      </c>
      <c r="U9" s="200" t="e">
        <f t="shared" si="6"/>
        <v>#REF!</v>
      </c>
      <c r="V9" s="200" t="e">
        <f t="shared" si="6"/>
        <v>#REF!</v>
      </c>
      <c r="W9" s="200" t="e">
        <f t="shared" si="6"/>
        <v>#REF!</v>
      </c>
      <c r="X9" s="200" t="e">
        <f t="shared" si="6"/>
        <v>#REF!</v>
      </c>
      <c r="Y9" s="200" t="e">
        <f t="shared" si="6"/>
        <v>#REF!</v>
      </c>
      <c r="Z9" s="200">
        <f>Z15-Z14</f>
        <v>7789.4742615925879</v>
      </c>
      <c r="AA9" s="200">
        <f t="shared" ref="AA9:AQ9" si="7">AA15-AA14</f>
        <v>6909.2542353941335</v>
      </c>
      <c r="AB9" s="200">
        <f t="shared" si="7"/>
        <v>8392.7196366968801</v>
      </c>
      <c r="AC9" s="200">
        <f t="shared" si="7"/>
        <v>9599.2000080650578</v>
      </c>
      <c r="AD9" s="200">
        <f t="shared" si="7"/>
        <v>13337.964861788898</v>
      </c>
      <c r="AE9" s="200">
        <f t="shared" si="7"/>
        <v>16327.060298872049</v>
      </c>
      <c r="AF9" s="200">
        <f t="shared" si="7"/>
        <v>16879.714611521627</v>
      </c>
      <c r="AG9" s="200">
        <f t="shared" si="7"/>
        <v>18564.673798600743</v>
      </c>
      <c r="AH9" s="200">
        <f t="shared" si="7"/>
        <v>21221.112431441259</v>
      </c>
      <c r="AI9" s="200">
        <f t="shared" si="7"/>
        <v>22739.032973178444</v>
      </c>
      <c r="AJ9" s="200">
        <f t="shared" si="7"/>
        <v>25809.008439471716</v>
      </c>
      <c r="AK9" s="200">
        <f t="shared" si="7"/>
        <v>30647.908127140097</v>
      </c>
      <c r="AL9" s="200">
        <f t="shared" si="7"/>
        <v>33999.91122948307</v>
      </c>
      <c r="AM9" s="200">
        <f t="shared" si="7"/>
        <v>38726.778385707621</v>
      </c>
      <c r="AN9" s="200">
        <f t="shared" si="7"/>
        <v>41252.431111145983</v>
      </c>
      <c r="AO9" s="200">
        <f t="shared" si="7"/>
        <v>41012.406280965683</v>
      </c>
      <c r="AP9" s="200">
        <f t="shared" si="7"/>
        <v>40439.916749101671</v>
      </c>
      <c r="AQ9" s="200">
        <f t="shared" si="7"/>
        <v>41259.380064775803</v>
      </c>
      <c r="AR9" s="200">
        <f>AR15-AR14</f>
        <v>42591.130693292842</v>
      </c>
      <c r="AS9" s="200">
        <f t="shared" ref="AS9:BE9" si="8">AS15-AS14</f>
        <v>46331.464295118261</v>
      </c>
      <c r="AT9" s="200">
        <f t="shared" si="8"/>
        <v>47196.509441875402</v>
      </c>
      <c r="AU9" s="200">
        <f t="shared" si="8"/>
        <v>45445.322935909389</v>
      </c>
      <c r="AV9" s="200">
        <f t="shared" si="8"/>
        <v>47766.031144651468</v>
      </c>
      <c r="AW9" s="200">
        <f t="shared" si="8"/>
        <v>50201.145897444883</v>
      </c>
      <c r="AX9" s="200">
        <f t="shared" si="8"/>
        <v>52494.238114130094</v>
      </c>
      <c r="AY9" s="200">
        <f t="shared" si="8"/>
        <v>54277.034128887681</v>
      </c>
      <c r="AZ9" s="200">
        <f t="shared" si="8"/>
        <v>54628.570736882582</v>
      </c>
      <c r="BA9" s="200">
        <f t="shared" si="8"/>
        <v>54088.952933966139</v>
      </c>
      <c r="BB9" s="200">
        <f t="shared" si="8"/>
        <v>54626.858553123537</v>
      </c>
      <c r="BC9" s="200">
        <f t="shared" si="8"/>
        <v>55908.722661989872</v>
      </c>
      <c r="BD9" s="200">
        <f t="shared" si="8"/>
        <v>58098.714089316003</v>
      </c>
      <c r="BE9" s="200">
        <f t="shared" si="8"/>
        <v>59171.434191632907</v>
      </c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O9" s="202"/>
      <c r="GC9" s="202"/>
      <c r="GQ9" s="202"/>
      <c r="HE9" s="202"/>
      <c r="HS9" s="202"/>
      <c r="IG9" s="202"/>
      <c r="IU9" s="202"/>
      <c r="JI9" s="202"/>
      <c r="JW9" s="202"/>
      <c r="KK9" s="202"/>
      <c r="KY9" s="202"/>
      <c r="LM9" s="202"/>
      <c r="MA9" s="202"/>
      <c r="MO9" s="202"/>
      <c r="NC9" s="202"/>
      <c r="NQ9" s="202"/>
      <c r="OE9" s="202"/>
      <c r="OS9" s="202"/>
      <c r="PG9" s="202"/>
      <c r="PU9" s="202"/>
      <c r="QI9" s="202"/>
      <c r="QW9" s="202"/>
      <c r="RK9" s="202"/>
      <c r="RY9" s="202"/>
      <c r="SM9" s="202"/>
      <c r="TA9" s="202"/>
      <c r="TO9" s="202"/>
      <c r="UC9" s="202"/>
      <c r="UQ9" s="202"/>
      <c r="VE9" s="202"/>
      <c r="VS9" s="202"/>
      <c r="WG9" s="202"/>
      <c r="WU9" s="202"/>
      <c r="XI9" s="202"/>
      <c r="XW9" s="202"/>
      <c r="YK9" s="202"/>
      <c r="YY9" s="202"/>
      <c r="ZM9" s="202"/>
      <c r="AAA9" s="202"/>
      <c r="AAO9" s="202"/>
      <c r="ABC9" s="202"/>
      <c r="ABQ9" s="202"/>
      <c r="ACE9" s="202"/>
      <c r="ACS9" s="202"/>
      <c r="ADG9" s="202"/>
      <c r="ADU9" s="202"/>
      <c r="AEI9" s="202"/>
      <c r="AEW9" s="202"/>
      <c r="AFK9" s="202"/>
      <c r="AFY9" s="202"/>
      <c r="AGM9" s="202"/>
      <c r="AHA9" s="202"/>
      <c r="AHO9" s="202"/>
      <c r="AIC9" s="202"/>
      <c r="AIQ9" s="202"/>
      <c r="AJE9" s="202"/>
      <c r="AJS9" s="202"/>
      <c r="AKG9" s="202"/>
      <c r="AKU9" s="202"/>
      <c r="ALI9" s="202"/>
      <c r="ALW9" s="202"/>
      <c r="AMK9" s="202"/>
      <c r="AMY9" s="202"/>
      <c r="ANM9" s="202"/>
      <c r="AOA9" s="202"/>
      <c r="AOO9" s="202"/>
      <c r="APC9" s="202"/>
      <c r="APQ9" s="202"/>
      <c r="AQE9" s="202"/>
      <c r="AQS9" s="202"/>
      <c r="ARG9" s="202"/>
      <c r="ARU9" s="202"/>
      <c r="ASI9" s="202"/>
      <c r="ASW9" s="202"/>
      <c r="ATK9" s="202"/>
      <c r="ATY9" s="202"/>
      <c r="AUM9" s="202"/>
      <c r="AVA9" s="202"/>
      <c r="AVO9" s="202"/>
      <c r="AWC9" s="202"/>
      <c r="AWQ9" s="202"/>
      <c r="AXE9" s="202"/>
      <c r="AXS9" s="202"/>
      <c r="AYG9" s="202"/>
      <c r="AYU9" s="202"/>
      <c r="AZI9" s="202"/>
      <c r="AZW9" s="202"/>
      <c r="BAK9" s="202"/>
      <c r="BAY9" s="202"/>
      <c r="BBM9" s="202"/>
      <c r="BCA9" s="202"/>
      <c r="BCO9" s="202"/>
      <c r="BDC9" s="202"/>
      <c r="BDQ9" s="202"/>
      <c r="BEE9" s="202"/>
      <c r="BES9" s="202"/>
      <c r="BFG9" s="202"/>
      <c r="BFU9" s="202"/>
      <c r="BGI9" s="202"/>
      <c r="BGW9" s="202"/>
      <c r="BHK9" s="202"/>
      <c r="BHY9" s="202"/>
      <c r="BIM9" s="202"/>
      <c r="BJA9" s="202"/>
      <c r="BJO9" s="202"/>
      <c r="BKC9" s="202"/>
      <c r="BKQ9" s="202"/>
      <c r="BLE9" s="202"/>
      <c r="BLS9" s="202"/>
      <c r="BMG9" s="202"/>
      <c r="BMU9" s="202"/>
      <c r="BNI9" s="202"/>
      <c r="BNW9" s="202"/>
      <c r="BOK9" s="202"/>
      <c r="BOY9" s="202"/>
      <c r="BPM9" s="202"/>
      <c r="BQA9" s="202"/>
      <c r="BQO9" s="202"/>
      <c r="BRC9" s="202"/>
      <c r="BRQ9" s="202"/>
      <c r="BSE9" s="202"/>
      <c r="BSS9" s="202"/>
      <c r="BTG9" s="202"/>
      <c r="BTU9" s="202"/>
      <c r="BUI9" s="202"/>
      <c r="BUW9" s="202"/>
      <c r="BVK9" s="202"/>
      <c r="BVY9" s="202"/>
      <c r="BWM9" s="202"/>
      <c r="BXA9" s="202"/>
      <c r="BXO9" s="202"/>
      <c r="BYC9" s="202"/>
      <c r="BYQ9" s="202"/>
      <c r="BZE9" s="202"/>
      <c r="BZS9" s="202"/>
      <c r="CAG9" s="202"/>
      <c r="CAU9" s="202"/>
      <c r="CBI9" s="202"/>
      <c r="CBW9" s="202"/>
      <c r="CCK9" s="202"/>
      <c r="CCY9" s="202"/>
      <c r="CDM9" s="202"/>
      <c r="CEA9" s="202"/>
      <c r="CEO9" s="202"/>
      <c r="CFC9" s="202"/>
      <c r="CFQ9" s="202"/>
      <c r="CGE9" s="202"/>
      <c r="CGS9" s="202"/>
      <c r="CHG9" s="202"/>
      <c r="CHU9" s="202"/>
      <c r="CII9" s="202"/>
      <c r="CIW9" s="202"/>
      <c r="CJK9" s="202"/>
      <c r="CJY9" s="202"/>
      <c r="CKM9" s="202"/>
      <c r="CLA9" s="202"/>
      <c r="CLO9" s="202"/>
      <c r="CMC9" s="202"/>
      <c r="CMQ9" s="202"/>
      <c r="CNE9" s="202"/>
      <c r="CNS9" s="202"/>
      <c r="COG9" s="202"/>
      <c r="COU9" s="202"/>
      <c r="CPI9" s="202"/>
      <c r="CPW9" s="202"/>
      <c r="CQK9" s="202"/>
      <c r="CQY9" s="202"/>
      <c r="CRM9" s="202"/>
      <c r="CSA9" s="202"/>
      <c r="CSO9" s="202"/>
      <c r="CTC9" s="202"/>
      <c r="CTQ9" s="202"/>
      <c r="CUE9" s="202"/>
      <c r="CUS9" s="202"/>
      <c r="CVG9" s="202"/>
      <c r="CVU9" s="202"/>
      <c r="CWI9" s="202"/>
      <c r="CWW9" s="202"/>
      <c r="CXK9" s="202"/>
      <c r="CXY9" s="202"/>
      <c r="CYM9" s="202"/>
      <c r="CZA9" s="202"/>
      <c r="CZO9" s="202"/>
      <c r="DAC9" s="202"/>
      <c r="DAQ9" s="202"/>
      <c r="DBE9" s="202"/>
      <c r="DBS9" s="202"/>
      <c r="DCG9" s="202"/>
      <c r="DCU9" s="202"/>
      <c r="DDI9" s="202"/>
      <c r="DDW9" s="202"/>
      <c r="DEK9" s="202"/>
      <c r="DEY9" s="202"/>
      <c r="DFM9" s="202"/>
      <c r="DGA9" s="202"/>
      <c r="DGO9" s="202"/>
      <c r="DHC9" s="202"/>
      <c r="DHQ9" s="202"/>
      <c r="DIE9" s="202"/>
      <c r="DIS9" s="202"/>
      <c r="DJG9" s="202"/>
      <c r="DJU9" s="202"/>
      <c r="DKI9" s="202"/>
      <c r="DKW9" s="202"/>
      <c r="DLK9" s="202"/>
      <c r="DLY9" s="202"/>
      <c r="DMM9" s="202"/>
      <c r="DNA9" s="202"/>
      <c r="DNO9" s="202"/>
      <c r="DOC9" s="202"/>
      <c r="DOQ9" s="202"/>
      <c r="DPE9" s="202"/>
      <c r="DPS9" s="202"/>
      <c r="DQG9" s="202"/>
      <c r="DQU9" s="202"/>
      <c r="DRI9" s="202"/>
      <c r="DRW9" s="202"/>
      <c r="DSK9" s="202"/>
      <c r="DSY9" s="202"/>
      <c r="DTM9" s="202"/>
      <c r="DUA9" s="202"/>
      <c r="DUO9" s="202"/>
      <c r="DVC9" s="202"/>
      <c r="DVQ9" s="202"/>
      <c r="DWE9" s="202"/>
      <c r="DWS9" s="202"/>
      <c r="DXG9" s="202"/>
      <c r="DXU9" s="202"/>
      <c r="DYI9" s="202"/>
      <c r="DYW9" s="202"/>
      <c r="DZK9" s="202"/>
      <c r="DZY9" s="202"/>
      <c r="EAM9" s="202"/>
      <c r="EBA9" s="202"/>
      <c r="EBO9" s="202"/>
      <c r="ECC9" s="202"/>
      <c r="ECQ9" s="202"/>
      <c r="EDE9" s="202"/>
      <c r="EDS9" s="202"/>
      <c r="EEG9" s="202"/>
      <c r="EEU9" s="202"/>
      <c r="EFI9" s="202"/>
      <c r="EFW9" s="202"/>
      <c r="EGK9" s="202"/>
      <c r="EGY9" s="202"/>
      <c r="EHM9" s="202"/>
      <c r="EIA9" s="202"/>
      <c r="EIO9" s="202"/>
      <c r="EJC9" s="202"/>
      <c r="EJQ9" s="202"/>
      <c r="EKE9" s="202"/>
      <c r="EKS9" s="202"/>
      <c r="ELG9" s="202"/>
      <c r="ELU9" s="202"/>
      <c r="EMI9" s="202"/>
      <c r="EMW9" s="202"/>
      <c r="ENK9" s="202"/>
      <c r="ENY9" s="202"/>
      <c r="EOM9" s="202"/>
      <c r="EPA9" s="202"/>
      <c r="EPO9" s="202"/>
      <c r="EQC9" s="202"/>
      <c r="EQQ9" s="202"/>
      <c r="ERE9" s="202"/>
      <c r="ERS9" s="202"/>
      <c r="ESG9" s="202"/>
      <c r="ESU9" s="202"/>
      <c r="ETI9" s="202"/>
      <c r="ETW9" s="202"/>
      <c r="EUK9" s="202"/>
      <c r="EUY9" s="202"/>
      <c r="EVM9" s="202"/>
      <c r="EWA9" s="202"/>
      <c r="EWO9" s="202"/>
      <c r="EXC9" s="202"/>
      <c r="EXQ9" s="202"/>
      <c r="EYE9" s="202"/>
      <c r="EYS9" s="202"/>
      <c r="EZG9" s="202"/>
      <c r="EZU9" s="202"/>
      <c r="FAI9" s="202"/>
      <c r="FAW9" s="202"/>
      <c r="FBK9" s="202"/>
      <c r="FBY9" s="202"/>
      <c r="FCM9" s="202"/>
      <c r="FDA9" s="202"/>
      <c r="FDO9" s="202"/>
      <c r="FEC9" s="202"/>
      <c r="FEQ9" s="202"/>
      <c r="FFE9" s="202"/>
      <c r="FFS9" s="202"/>
      <c r="FGG9" s="202"/>
      <c r="FGU9" s="202"/>
      <c r="FHI9" s="202"/>
      <c r="FHW9" s="202"/>
      <c r="FIK9" s="202"/>
      <c r="FIY9" s="202"/>
      <c r="FJM9" s="202"/>
      <c r="FKA9" s="202"/>
      <c r="FKO9" s="202"/>
      <c r="FLC9" s="202"/>
      <c r="FLQ9" s="202"/>
      <c r="FME9" s="202"/>
      <c r="FMS9" s="202"/>
      <c r="FNG9" s="202"/>
      <c r="FNU9" s="202"/>
      <c r="FOI9" s="202"/>
      <c r="FOW9" s="202"/>
      <c r="FPK9" s="202"/>
      <c r="FPY9" s="202"/>
      <c r="FQM9" s="202"/>
      <c r="FRA9" s="202"/>
      <c r="FRO9" s="202"/>
      <c r="FSC9" s="202"/>
      <c r="FSQ9" s="202"/>
      <c r="FTE9" s="202"/>
      <c r="FTS9" s="202"/>
      <c r="FUG9" s="202"/>
      <c r="FUU9" s="202"/>
      <c r="FVI9" s="202"/>
      <c r="FVW9" s="202"/>
      <c r="FWK9" s="202"/>
      <c r="FWY9" s="202"/>
      <c r="FXM9" s="202"/>
      <c r="FYA9" s="202"/>
      <c r="FYO9" s="202"/>
      <c r="FZC9" s="202"/>
      <c r="FZQ9" s="202"/>
      <c r="GAE9" s="202"/>
      <c r="GAS9" s="202"/>
      <c r="GBG9" s="202"/>
      <c r="GBU9" s="202"/>
      <c r="GCI9" s="202"/>
      <c r="GCW9" s="202"/>
      <c r="GDK9" s="202"/>
      <c r="GDY9" s="202"/>
      <c r="GEM9" s="202"/>
      <c r="GFA9" s="202"/>
      <c r="GFO9" s="202"/>
      <c r="GGC9" s="202"/>
      <c r="GGQ9" s="202"/>
      <c r="GHE9" s="202"/>
      <c r="GHS9" s="202"/>
      <c r="GIG9" s="202"/>
      <c r="GIU9" s="202"/>
      <c r="GJI9" s="202"/>
      <c r="GJW9" s="202"/>
      <c r="GKK9" s="202"/>
      <c r="GKY9" s="202"/>
      <c r="GLM9" s="202"/>
      <c r="GMA9" s="202"/>
      <c r="GMO9" s="202"/>
      <c r="GNC9" s="202"/>
      <c r="GNQ9" s="202"/>
      <c r="GOE9" s="202"/>
      <c r="GOS9" s="202"/>
      <c r="GPG9" s="202"/>
      <c r="GPU9" s="202"/>
      <c r="GQI9" s="202"/>
      <c r="GQW9" s="202"/>
      <c r="GRK9" s="202"/>
      <c r="GRY9" s="202"/>
      <c r="GSM9" s="202"/>
      <c r="GTA9" s="202"/>
      <c r="GTO9" s="202"/>
      <c r="GUC9" s="202"/>
      <c r="GUQ9" s="202"/>
      <c r="GVE9" s="202"/>
      <c r="GVS9" s="202"/>
      <c r="GWG9" s="202"/>
      <c r="GWU9" s="202"/>
      <c r="GXI9" s="202"/>
      <c r="GXW9" s="202"/>
      <c r="GYK9" s="202"/>
      <c r="GYY9" s="202"/>
      <c r="GZM9" s="202"/>
      <c r="HAA9" s="202"/>
      <c r="HAO9" s="202"/>
      <c r="HBC9" s="202"/>
      <c r="HBQ9" s="202"/>
      <c r="HCE9" s="202"/>
      <c r="HCS9" s="202"/>
      <c r="HDG9" s="202"/>
      <c r="HDU9" s="202"/>
      <c r="HEI9" s="202"/>
      <c r="HEW9" s="202"/>
      <c r="HFK9" s="202"/>
      <c r="HFY9" s="202"/>
      <c r="HGM9" s="202"/>
      <c r="HHA9" s="202"/>
      <c r="HHO9" s="202"/>
      <c r="HIC9" s="202"/>
      <c r="HIQ9" s="202"/>
      <c r="HJE9" s="202"/>
      <c r="HJS9" s="202"/>
      <c r="HKG9" s="202"/>
      <c r="HKU9" s="202"/>
      <c r="HLI9" s="202"/>
      <c r="HLW9" s="202"/>
      <c r="HMK9" s="202"/>
      <c r="HMY9" s="202"/>
      <c r="HNM9" s="202"/>
      <c r="HOA9" s="202"/>
      <c r="HOO9" s="202"/>
      <c r="HPC9" s="202"/>
      <c r="HPQ9" s="202"/>
      <c r="HQE9" s="202"/>
      <c r="HQS9" s="202"/>
      <c r="HRG9" s="202"/>
      <c r="HRU9" s="202"/>
      <c r="HSI9" s="202"/>
      <c r="HSW9" s="202"/>
      <c r="HTK9" s="202"/>
      <c r="HTY9" s="202"/>
      <c r="HUM9" s="202"/>
      <c r="HVA9" s="202"/>
      <c r="HVO9" s="202"/>
      <c r="HWC9" s="202"/>
      <c r="HWQ9" s="202"/>
      <c r="HXE9" s="202"/>
      <c r="HXS9" s="202"/>
      <c r="HYG9" s="202"/>
      <c r="HYU9" s="202"/>
      <c r="HZI9" s="202"/>
      <c r="HZW9" s="202"/>
      <c r="IAK9" s="202"/>
      <c r="IAY9" s="202"/>
      <c r="IBM9" s="202"/>
      <c r="ICA9" s="202"/>
      <c r="ICO9" s="202"/>
      <c r="IDC9" s="202"/>
      <c r="IDQ9" s="202"/>
      <c r="IEE9" s="202"/>
      <c r="IES9" s="202"/>
      <c r="IFG9" s="202"/>
      <c r="IFU9" s="202"/>
      <c r="IGI9" s="202"/>
      <c r="IGW9" s="202"/>
      <c r="IHK9" s="202"/>
      <c r="IHY9" s="202"/>
      <c r="IIM9" s="202"/>
      <c r="IJA9" s="202"/>
      <c r="IJO9" s="202"/>
      <c r="IKC9" s="202"/>
      <c r="IKQ9" s="202"/>
      <c r="ILE9" s="202"/>
      <c r="ILS9" s="202"/>
      <c r="IMG9" s="202"/>
      <c r="IMU9" s="202"/>
      <c r="INI9" s="202"/>
      <c r="INW9" s="202"/>
      <c r="IOK9" s="202"/>
      <c r="IOY9" s="202"/>
      <c r="IPM9" s="202"/>
      <c r="IQA9" s="202"/>
      <c r="IQO9" s="202"/>
      <c r="IRC9" s="202"/>
      <c r="IRQ9" s="202"/>
      <c r="ISE9" s="202"/>
      <c r="ISS9" s="202"/>
      <c r="ITG9" s="202"/>
      <c r="ITU9" s="202"/>
      <c r="IUI9" s="202"/>
      <c r="IUW9" s="202"/>
      <c r="IVK9" s="202"/>
      <c r="IVY9" s="202"/>
      <c r="IWM9" s="202"/>
      <c r="IXA9" s="202"/>
      <c r="IXO9" s="202"/>
      <c r="IYC9" s="202"/>
      <c r="IYQ9" s="202"/>
      <c r="IZE9" s="202"/>
      <c r="IZS9" s="202"/>
      <c r="JAG9" s="202"/>
      <c r="JAU9" s="202"/>
      <c r="JBI9" s="202"/>
      <c r="JBW9" s="202"/>
      <c r="JCK9" s="202"/>
      <c r="JCY9" s="202"/>
      <c r="JDM9" s="202"/>
      <c r="JEA9" s="202"/>
      <c r="JEO9" s="202"/>
      <c r="JFC9" s="202"/>
      <c r="JFQ9" s="202"/>
      <c r="JGE9" s="202"/>
      <c r="JGS9" s="202"/>
      <c r="JHG9" s="202"/>
      <c r="JHU9" s="202"/>
      <c r="JII9" s="202"/>
      <c r="JIW9" s="202"/>
      <c r="JJK9" s="202"/>
      <c r="JJY9" s="202"/>
      <c r="JKM9" s="202"/>
      <c r="JLA9" s="202"/>
      <c r="JLO9" s="202"/>
      <c r="JMC9" s="202"/>
      <c r="JMQ9" s="202"/>
      <c r="JNE9" s="202"/>
      <c r="JNS9" s="202"/>
      <c r="JOG9" s="202"/>
      <c r="JOU9" s="202"/>
      <c r="JPI9" s="202"/>
      <c r="JPW9" s="202"/>
      <c r="JQK9" s="202"/>
      <c r="JQY9" s="202"/>
      <c r="JRM9" s="202"/>
      <c r="JSA9" s="202"/>
      <c r="JSO9" s="202"/>
      <c r="JTC9" s="202"/>
      <c r="JTQ9" s="202"/>
      <c r="JUE9" s="202"/>
      <c r="JUS9" s="202"/>
      <c r="JVG9" s="202"/>
      <c r="JVU9" s="202"/>
      <c r="JWI9" s="202"/>
      <c r="JWW9" s="202"/>
      <c r="JXK9" s="202"/>
      <c r="JXY9" s="202"/>
      <c r="JYM9" s="202"/>
      <c r="JZA9" s="202"/>
      <c r="JZO9" s="202"/>
      <c r="KAC9" s="202"/>
      <c r="KAQ9" s="202"/>
      <c r="KBE9" s="202"/>
      <c r="KBS9" s="202"/>
      <c r="KCG9" s="202"/>
      <c r="KCU9" s="202"/>
      <c r="KDI9" s="202"/>
      <c r="KDW9" s="202"/>
      <c r="KEK9" s="202"/>
      <c r="KEY9" s="202"/>
      <c r="KFM9" s="202"/>
      <c r="KGA9" s="202"/>
      <c r="KGO9" s="202"/>
      <c r="KHC9" s="202"/>
      <c r="KHQ9" s="202"/>
      <c r="KIE9" s="202"/>
      <c r="KIS9" s="202"/>
      <c r="KJG9" s="202"/>
      <c r="KJU9" s="202"/>
      <c r="KKI9" s="202"/>
      <c r="KKW9" s="202"/>
      <c r="KLK9" s="202"/>
      <c r="KLY9" s="202"/>
      <c r="KMM9" s="202"/>
      <c r="KNA9" s="202"/>
      <c r="KNO9" s="202"/>
      <c r="KOC9" s="202"/>
      <c r="KOQ9" s="202"/>
      <c r="KPE9" s="202"/>
      <c r="KPS9" s="202"/>
      <c r="KQG9" s="202"/>
      <c r="KQU9" s="202"/>
      <c r="KRI9" s="202"/>
      <c r="KRW9" s="202"/>
      <c r="KSK9" s="202"/>
      <c r="KSY9" s="202"/>
      <c r="KTM9" s="202"/>
      <c r="KUA9" s="202"/>
      <c r="KUO9" s="202"/>
      <c r="KVC9" s="202"/>
      <c r="KVQ9" s="202"/>
      <c r="KWE9" s="202"/>
      <c r="KWS9" s="202"/>
      <c r="KXG9" s="202"/>
      <c r="KXU9" s="202"/>
      <c r="KYI9" s="202"/>
      <c r="KYW9" s="202"/>
      <c r="KZK9" s="202"/>
      <c r="KZY9" s="202"/>
      <c r="LAM9" s="202"/>
      <c r="LBA9" s="202"/>
      <c r="LBO9" s="202"/>
      <c r="LCC9" s="202"/>
      <c r="LCQ9" s="202"/>
      <c r="LDE9" s="202"/>
      <c r="LDS9" s="202"/>
      <c r="LEG9" s="202"/>
      <c r="LEU9" s="202"/>
      <c r="LFI9" s="202"/>
      <c r="LFW9" s="202"/>
      <c r="LGK9" s="202"/>
      <c r="LGY9" s="202"/>
      <c r="LHM9" s="202"/>
      <c r="LIA9" s="202"/>
      <c r="LIO9" s="202"/>
      <c r="LJC9" s="202"/>
      <c r="LJQ9" s="202"/>
      <c r="LKE9" s="202"/>
      <c r="LKS9" s="202"/>
      <c r="LLG9" s="202"/>
      <c r="LLU9" s="202"/>
      <c r="LMI9" s="202"/>
      <c r="LMW9" s="202"/>
      <c r="LNK9" s="202"/>
      <c r="LNY9" s="202"/>
      <c r="LOM9" s="202"/>
      <c r="LPA9" s="202"/>
      <c r="LPO9" s="202"/>
      <c r="LQC9" s="202"/>
      <c r="LQQ9" s="202"/>
      <c r="LRE9" s="202"/>
      <c r="LRS9" s="202"/>
      <c r="LSG9" s="202"/>
      <c r="LSU9" s="202"/>
      <c r="LTI9" s="202"/>
      <c r="LTW9" s="202"/>
      <c r="LUK9" s="202"/>
      <c r="LUY9" s="202"/>
      <c r="LVM9" s="202"/>
      <c r="LWA9" s="202"/>
      <c r="LWO9" s="202"/>
      <c r="LXC9" s="202"/>
      <c r="LXQ9" s="202"/>
      <c r="LYE9" s="202"/>
      <c r="LYS9" s="202"/>
      <c r="LZG9" s="202"/>
      <c r="LZU9" s="202"/>
      <c r="MAI9" s="202"/>
      <c r="MAW9" s="202"/>
      <c r="MBK9" s="202"/>
      <c r="MBY9" s="202"/>
      <c r="MCM9" s="202"/>
      <c r="MDA9" s="202"/>
      <c r="MDO9" s="202"/>
      <c r="MEC9" s="202"/>
      <c r="MEQ9" s="202"/>
      <c r="MFE9" s="202"/>
      <c r="MFS9" s="202"/>
      <c r="MGG9" s="202"/>
      <c r="MGU9" s="202"/>
      <c r="MHI9" s="202"/>
      <c r="MHW9" s="202"/>
      <c r="MIK9" s="202"/>
      <c r="MIY9" s="202"/>
      <c r="MJM9" s="202"/>
      <c r="MKA9" s="202"/>
      <c r="MKO9" s="202"/>
      <c r="MLC9" s="202"/>
      <c r="MLQ9" s="202"/>
      <c r="MME9" s="202"/>
      <c r="MMS9" s="202"/>
      <c r="MNG9" s="202"/>
      <c r="MNU9" s="202"/>
      <c r="MOI9" s="202"/>
      <c r="MOW9" s="202"/>
      <c r="MPK9" s="202"/>
      <c r="MPY9" s="202"/>
      <c r="MQM9" s="202"/>
      <c r="MRA9" s="202"/>
      <c r="MRO9" s="202"/>
      <c r="MSC9" s="202"/>
      <c r="MSQ9" s="202"/>
      <c r="MTE9" s="202"/>
      <c r="MTS9" s="202"/>
      <c r="MUG9" s="202"/>
      <c r="MUU9" s="202"/>
      <c r="MVI9" s="202"/>
      <c r="MVW9" s="202"/>
      <c r="MWK9" s="202"/>
      <c r="MWY9" s="202"/>
      <c r="MXM9" s="202"/>
      <c r="MYA9" s="202"/>
      <c r="MYO9" s="202"/>
      <c r="MZC9" s="202"/>
      <c r="MZQ9" s="202"/>
      <c r="NAE9" s="202"/>
      <c r="NAS9" s="202"/>
      <c r="NBG9" s="202"/>
      <c r="NBU9" s="202"/>
      <c r="NCI9" s="202"/>
      <c r="NCW9" s="202"/>
      <c r="NDK9" s="202"/>
      <c r="NDY9" s="202"/>
      <c r="NEM9" s="202"/>
      <c r="NFA9" s="202"/>
      <c r="NFO9" s="202"/>
      <c r="NGC9" s="202"/>
      <c r="NGQ9" s="202"/>
      <c r="NHE9" s="202"/>
      <c r="NHS9" s="202"/>
      <c r="NIG9" s="202"/>
      <c r="NIU9" s="202"/>
      <c r="NJI9" s="202"/>
      <c r="NJW9" s="202"/>
      <c r="NKK9" s="202"/>
      <c r="NKY9" s="202"/>
      <c r="NLM9" s="202"/>
      <c r="NMA9" s="202"/>
      <c r="NMO9" s="202"/>
      <c r="NNC9" s="202"/>
      <c r="NNQ9" s="202"/>
      <c r="NOE9" s="202"/>
      <c r="NOS9" s="202"/>
      <c r="NPG9" s="202"/>
      <c r="NPU9" s="202"/>
      <c r="NQI9" s="202"/>
      <c r="NQW9" s="202"/>
      <c r="NRK9" s="202"/>
      <c r="NRY9" s="202"/>
      <c r="NSM9" s="202"/>
      <c r="NTA9" s="202"/>
      <c r="NTO9" s="202"/>
      <c r="NUC9" s="202"/>
      <c r="NUQ9" s="202"/>
      <c r="NVE9" s="202"/>
      <c r="NVS9" s="202"/>
      <c r="NWG9" s="202"/>
      <c r="NWU9" s="202"/>
      <c r="NXI9" s="202"/>
      <c r="NXW9" s="202"/>
      <c r="NYK9" s="202"/>
      <c r="NYY9" s="202"/>
      <c r="NZM9" s="202"/>
      <c r="OAA9" s="202"/>
      <c r="OAO9" s="202"/>
      <c r="OBC9" s="202"/>
      <c r="OBQ9" s="202"/>
      <c r="OCE9" s="202"/>
      <c r="OCS9" s="202"/>
      <c r="ODG9" s="202"/>
      <c r="ODU9" s="202"/>
      <c r="OEI9" s="202"/>
      <c r="OEW9" s="202"/>
      <c r="OFK9" s="202"/>
      <c r="OFY9" s="202"/>
      <c r="OGM9" s="202"/>
      <c r="OHA9" s="202"/>
      <c r="OHO9" s="202"/>
      <c r="OIC9" s="202"/>
      <c r="OIQ9" s="202"/>
      <c r="OJE9" s="202"/>
      <c r="OJS9" s="202"/>
      <c r="OKG9" s="202"/>
      <c r="OKU9" s="202"/>
      <c r="OLI9" s="202"/>
      <c r="OLW9" s="202"/>
      <c r="OMK9" s="202"/>
      <c r="OMY9" s="202"/>
      <c r="ONM9" s="202"/>
      <c r="OOA9" s="202"/>
      <c r="OOO9" s="202"/>
      <c r="OPC9" s="202"/>
      <c r="OPQ9" s="202"/>
      <c r="OQE9" s="202"/>
      <c r="OQS9" s="202"/>
      <c r="ORG9" s="202"/>
      <c r="ORU9" s="202"/>
      <c r="OSI9" s="202"/>
      <c r="OSW9" s="202"/>
      <c r="OTK9" s="202"/>
      <c r="OTY9" s="202"/>
      <c r="OUM9" s="202"/>
      <c r="OVA9" s="202"/>
      <c r="OVO9" s="202"/>
      <c r="OWC9" s="202"/>
      <c r="OWQ9" s="202"/>
      <c r="OXE9" s="202"/>
      <c r="OXS9" s="202"/>
      <c r="OYG9" s="202"/>
      <c r="OYU9" s="202"/>
      <c r="OZI9" s="202"/>
      <c r="OZW9" s="202"/>
      <c r="PAK9" s="202"/>
      <c r="PAY9" s="202"/>
      <c r="PBM9" s="202"/>
      <c r="PCA9" s="202"/>
      <c r="PCO9" s="202"/>
      <c r="PDC9" s="202"/>
      <c r="PDQ9" s="202"/>
      <c r="PEE9" s="202"/>
      <c r="PES9" s="202"/>
      <c r="PFG9" s="202"/>
      <c r="PFU9" s="202"/>
      <c r="PGI9" s="202"/>
      <c r="PGW9" s="202"/>
      <c r="PHK9" s="202"/>
      <c r="PHY9" s="202"/>
      <c r="PIM9" s="202"/>
      <c r="PJA9" s="202"/>
      <c r="PJO9" s="202"/>
      <c r="PKC9" s="202"/>
      <c r="PKQ9" s="202"/>
      <c r="PLE9" s="202"/>
      <c r="PLS9" s="202"/>
      <c r="PMG9" s="202"/>
      <c r="PMU9" s="202"/>
      <c r="PNI9" s="202"/>
      <c r="PNW9" s="202"/>
      <c r="POK9" s="202"/>
      <c r="POY9" s="202"/>
      <c r="PPM9" s="202"/>
      <c r="PQA9" s="202"/>
      <c r="PQO9" s="202"/>
      <c r="PRC9" s="202"/>
      <c r="PRQ9" s="202"/>
      <c r="PSE9" s="202"/>
      <c r="PSS9" s="202"/>
      <c r="PTG9" s="202"/>
      <c r="PTU9" s="202"/>
      <c r="PUI9" s="202"/>
      <c r="PUW9" s="202"/>
      <c r="PVK9" s="202"/>
      <c r="PVY9" s="202"/>
      <c r="PWM9" s="202"/>
      <c r="PXA9" s="202"/>
      <c r="PXO9" s="202"/>
      <c r="PYC9" s="202"/>
      <c r="PYQ9" s="202"/>
      <c r="PZE9" s="202"/>
      <c r="PZS9" s="202"/>
      <c r="QAG9" s="202"/>
      <c r="QAU9" s="202"/>
      <c r="QBI9" s="202"/>
      <c r="QBW9" s="202"/>
      <c r="QCK9" s="202"/>
      <c r="QCY9" s="202"/>
      <c r="QDM9" s="202"/>
      <c r="QEA9" s="202"/>
      <c r="QEO9" s="202"/>
      <c r="QFC9" s="202"/>
      <c r="QFQ9" s="202"/>
      <c r="QGE9" s="202"/>
      <c r="QGS9" s="202"/>
      <c r="QHG9" s="202"/>
      <c r="QHU9" s="202"/>
      <c r="QII9" s="202"/>
      <c r="QIW9" s="202"/>
      <c r="QJK9" s="202"/>
      <c r="QJY9" s="202"/>
      <c r="QKM9" s="202"/>
      <c r="QLA9" s="202"/>
      <c r="QLO9" s="202"/>
      <c r="QMC9" s="202"/>
      <c r="QMQ9" s="202"/>
      <c r="QNE9" s="202"/>
      <c r="QNS9" s="202"/>
      <c r="QOG9" s="202"/>
      <c r="QOU9" s="202"/>
      <c r="QPI9" s="202"/>
      <c r="QPW9" s="202"/>
      <c r="QQK9" s="202"/>
      <c r="QQY9" s="202"/>
      <c r="QRM9" s="202"/>
      <c r="QSA9" s="202"/>
      <c r="QSO9" s="202"/>
      <c r="QTC9" s="202"/>
      <c r="QTQ9" s="202"/>
      <c r="QUE9" s="202"/>
      <c r="QUS9" s="202"/>
      <c r="QVG9" s="202"/>
      <c r="QVU9" s="202"/>
      <c r="QWI9" s="202"/>
      <c r="QWW9" s="202"/>
      <c r="QXK9" s="202"/>
      <c r="QXY9" s="202"/>
      <c r="QYM9" s="202"/>
      <c r="QZA9" s="202"/>
      <c r="QZO9" s="202"/>
      <c r="RAC9" s="202"/>
      <c r="RAQ9" s="202"/>
      <c r="RBE9" s="202"/>
      <c r="RBS9" s="202"/>
      <c r="RCG9" s="202"/>
      <c r="RCU9" s="202"/>
      <c r="RDI9" s="202"/>
      <c r="RDW9" s="202"/>
      <c r="REK9" s="202"/>
      <c r="REY9" s="202"/>
      <c r="RFM9" s="202"/>
      <c r="RGA9" s="202"/>
      <c r="RGO9" s="202"/>
      <c r="RHC9" s="202"/>
      <c r="RHQ9" s="202"/>
      <c r="RIE9" s="202"/>
      <c r="RIS9" s="202"/>
      <c r="RJG9" s="202"/>
      <c r="RJU9" s="202"/>
      <c r="RKI9" s="202"/>
      <c r="RKW9" s="202"/>
      <c r="RLK9" s="202"/>
      <c r="RLY9" s="202"/>
      <c r="RMM9" s="202"/>
      <c r="RNA9" s="202"/>
      <c r="RNO9" s="202"/>
      <c r="ROC9" s="202"/>
      <c r="ROQ9" s="202"/>
      <c r="RPE9" s="202"/>
      <c r="RPS9" s="202"/>
      <c r="RQG9" s="202"/>
      <c r="RQU9" s="202"/>
      <c r="RRI9" s="202"/>
      <c r="RRW9" s="202"/>
      <c r="RSK9" s="202"/>
      <c r="RSY9" s="202"/>
      <c r="RTM9" s="202"/>
      <c r="RUA9" s="202"/>
      <c r="RUO9" s="202"/>
      <c r="RVC9" s="202"/>
      <c r="RVQ9" s="202"/>
      <c r="RWE9" s="202"/>
      <c r="RWS9" s="202"/>
      <c r="RXG9" s="202"/>
      <c r="RXU9" s="202"/>
      <c r="RYI9" s="202"/>
      <c r="RYW9" s="202"/>
      <c r="RZK9" s="202"/>
      <c r="RZY9" s="202"/>
      <c r="SAM9" s="202"/>
      <c r="SBA9" s="202"/>
      <c r="SBO9" s="202"/>
      <c r="SCC9" s="202"/>
      <c r="SCQ9" s="202"/>
      <c r="SDE9" s="202"/>
      <c r="SDS9" s="202"/>
      <c r="SEG9" s="202"/>
      <c r="SEU9" s="202"/>
      <c r="SFI9" s="202"/>
      <c r="SFW9" s="202"/>
      <c r="SGK9" s="202"/>
      <c r="SGY9" s="202"/>
      <c r="SHM9" s="202"/>
      <c r="SIA9" s="202"/>
      <c r="SIO9" s="202"/>
      <c r="SJC9" s="202"/>
      <c r="SJQ9" s="202"/>
      <c r="SKE9" s="202"/>
      <c r="SKS9" s="202"/>
      <c r="SLG9" s="202"/>
      <c r="SLU9" s="202"/>
      <c r="SMI9" s="202"/>
      <c r="SMW9" s="202"/>
      <c r="SNK9" s="202"/>
      <c r="SNY9" s="202"/>
      <c r="SOM9" s="202"/>
      <c r="SPA9" s="202"/>
      <c r="SPO9" s="202"/>
      <c r="SQC9" s="202"/>
      <c r="SQQ9" s="202"/>
      <c r="SRE9" s="202"/>
      <c r="SRS9" s="202"/>
      <c r="SSG9" s="202"/>
      <c r="SSU9" s="202"/>
      <c r="STI9" s="202"/>
      <c r="STW9" s="202"/>
      <c r="SUK9" s="202"/>
      <c r="SUY9" s="202"/>
      <c r="SVM9" s="202"/>
      <c r="SWA9" s="202"/>
      <c r="SWO9" s="202"/>
      <c r="SXC9" s="202"/>
      <c r="SXQ9" s="202"/>
      <c r="SYE9" s="202"/>
      <c r="SYS9" s="202"/>
      <c r="SZG9" s="202"/>
      <c r="SZU9" s="202"/>
      <c r="TAI9" s="202"/>
      <c r="TAW9" s="202"/>
      <c r="TBK9" s="202"/>
      <c r="TBY9" s="202"/>
      <c r="TCM9" s="202"/>
      <c r="TDA9" s="202"/>
      <c r="TDO9" s="202"/>
      <c r="TEC9" s="202"/>
      <c r="TEQ9" s="202"/>
      <c r="TFE9" s="202"/>
      <c r="TFS9" s="202"/>
      <c r="TGG9" s="202"/>
      <c r="TGU9" s="202"/>
      <c r="THI9" s="202"/>
      <c r="THW9" s="202"/>
      <c r="TIK9" s="202"/>
      <c r="TIY9" s="202"/>
      <c r="TJM9" s="202"/>
      <c r="TKA9" s="202"/>
      <c r="TKO9" s="202"/>
      <c r="TLC9" s="202"/>
      <c r="TLQ9" s="202"/>
      <c r="TME9" s="202"/>
      <c r="TMS9" s="202"/>
      <c r="TNG9" s="202"/>
      <c r="TNU9" s="202"/>
      <c r="TOI9" s="202"/>
      <c r="TOW9" s="202"/>
      <c r="TPK9" s="202"/>
      <c r="TPY9" s="202"/>
      <c r="TQM9" s="202"/>
      <c r="TRA9" s="202"/>
      <c r="TRO9" s="202"/>
      <c r="TSC9" s="202"/>
      <c r="TSQ9" s="202"/>
      <c r="TTE9" s="202"/>
      <c r="TTS9" s="202"/>
      <c r="TUG9" s="202"/>
      <c r="TUU9" s="202"/>
      <c r="TVI9" s="202"/>
      <c r="TVW9" s="202"/>
      <c r="TWK9" s="202"/>
      <c r="TWY9" s="202"/>
      <c r="TXM9" s="202"/>
      <c r="TYA9" s="202"/>
      <c r="TYO9" s="202"/>
      <c r="TZC9" s="202"/>
      <c r="TZQ9" s="202"/>
      <c r="UAE9" s="202"/>
      <c r="UAS9" s="202"/>
      <c r="UBG9" s="202"/>
      <c r="UBU9" s="202"/>
      <c r="UCI9" s="202"/>
      <c r="UCW9" s="202"/>
      <c r="UDK9" s="202"/>
      <c r="UDY9" s="202"/>
      <c r="UEM9" s="202"/>
      <c r="UFA9" s="202"/>
      <c r="UFO9" s="202"/>
      <c r="UGC9" s="202"/>
      <c r="UGQ9" s="202"/>
      <c r="UHE9" s="202"/>
      <c r="UHS9" s="202"/>
      <c r="UIG9" s="202"/>
      <c r="UIU9" s="202"/>
      <c r="UJI9" s="202"/>
      <c r="UJW9" s="202"/>
      <c r="UKK9" s="202"/>
      <c r="UKY9" s="202"/>
      <c r="ULM9" s="202"/>
      <c r="UMA9" s="202"/>
      <c r="UMO9" s="202"/>
      <c r="UNC9" s="202"/>
      <c r="UNQ9" s="202"/>
      <c r="UOE9" s="202"/>
      <c r="UOS9" s="202"/>
      <c r="UPG9" s="202"/>
      <c r="UPU9" s="202"/>
      <c r="UQI9" s="202"/>
      <c r="UQW9" s="202"/>
      <c r="URK9" s="202"/>
      <c r="URY9" s="202"/>
      <c r="USM9" s="202"/>
      <c r="UTA9" s="202"/>
      <c r="UTO9" s="202"/>
      <c r="UUC9" s="202"/>
      <c r="UUQ9" s="202"/>
      <c r="UVE9" s="202"/>
      <c r="UVS9" s="202"/>
      <c r="UWG9" s="202"/>
      <c r="UWU9" s="202"/>
      <c r="UXI9" s="202"/>
      <c r="UXW9" s="202"/>
      <c r="UYK9" s="202"/>
      <c r="UYY9" s="202"/>
      <c r="UZM9" s="202"/>
      <c r="VAA9" s="202"/>
      <c r="VAO9" s="202"/>
      <c r="VBC9" s="202"/>
      <c r="VBQ9" s="202"/>
      <c r="VCE9" s="202"/>
      <c r="VCS9" s="202"/>
      <c r="VDG9" s="202"/>
      <c r="VDU9" s="202"/>
      <c r="VEI9" s="202"/>
      <c r="VEW9" s="202"/>
      <c r="VFK9" s="202"/>
      <c r="VFY9" s="202"/>
      <c r="VGM9" s="202"/>
      <c r="VHA9" s="202"/>
      <c r="VHO9" s="202"/>
      <c r="VIC9" s="202"/>
      <c r="VIQ9" s="202"/>
      <c r="VJE9" s="202"/>
      <c r="VJS9" s="202"/>
      <c r="VKG9" s="202"/>
      <c r="VKU9" s="202"/>
      <c r="VLI9" s="202"/>
      <c r="VLW9" s="202"/>
      <c r="VMK9" s="202"/>
      <c r="VMY9" s="202"/>
      <c r="VNM9" s="202"/>
      <c r="VOA9" s="202"/>
      <c r="VOO9" s="202"/>
      <c r="VPC9" s="202"/>
      <c r="VPQ9" s="202"/>
      <c r="VQE9" s="202"/>
      <c r="VQS9" s="202"/>
      <c r="VRG9" s="202"/>
      <c r="VRU9" s="202"/>
      <c r="VSI9" s="202"/>
      <c r="VSW9" s="202"/>
      <c r="VTK9" s="202"/>
      <c r="VTY9" s="202"/>
      <c r="VUM9" s="202"/>
      <c r="VVA9" s="202"/>
      <c r="VVO9" s="202"/>
      <c r="VWC9" s="202"/>
      <c r="VWQ9" s="202"/>
      <c r="VXE9" s="202"/>
      <c r="VXS9" s="202"/>
      <c r="VYG9" s="202"/>
      <c r="VYU9" s="202"/>
      <c r="VZI9" s="202"/>
      <c r="VZW9" s="202"/>
      <c r="WAK9" s="202"/>
      <c r="WAY9" s="202"/>
      <c r="WBM9" s="202"/>
      <c r="WCA9" s="202"/>
      <c r="WCO9" s="202"/>
      <c r="WDC9" s="202"/>
      <c r="WDQ9" s="202"/>
      <c r="WEE9" s="202"/>
      <c r="WES9" s="202"/>
      <c r="WFG9" s="202"/>
      <c r="WFU9" s="202"/>
      <c r="WGI9" s="202"/>
      <c r="WGW9" s="202"/>
      <c r="WHK9" s="202"/>
      <c r="WHY9" s="202"/>
      <c r="WIM9" s="202"/>
      <c r="WJA9" s="202"/>
      <c r="WJO9" s="202"/>
      <c r="WKC9" s="202"/>
      <c r="WKQ9" s="202"/>
      <c r="WLE9" s="202"/>
      <c r="WLS9" s="202"/>
      <c r="WMG9" s="202"/>
      <c r="WMU9" s="202"/>
      <c r="WNI9" s="202"/>
      <c r="WNW9" s="202"/>
      <c r="WOK9" s="202"/>
      <c r="WOY9" s="202"/>
      <c r="WPM9" s="202"/>
      <c r="WQA9" s="202"/>
      <c r="WQO9" s="202"/>
      <c r="WRC9" s="202"/>
      <c r="WRQ9" s="202"/>
      <c r="WSE9" s="202"/>
      <c r="WSS9" s="202"/>
      <c r="WTG9" s="202"/>
      <c r="WTU9" s="202"/>
      <c r="WUI9" s="202"/>
      <c r="WUW9" s="202"/>
      <c r="WVK9" s="202"/>
      <c r="WVY9" s="202"/>
      <c r="WWM9" s="202"/>
      <c r="WXA9" s="202"/>
      <c r="WXO9" s="202"/>
      <c r="WYC9" s="202"/>
      <c r="WYQ9" s="202"/>
      <c r="WZE9" s="202"/>
      <c r="WZS9" s="202"/>
      <c r="XAG9" s="202"/>
      <c r="XAU9" s="202"/>
      <c r="XBI9" s="202"/>
      <c r="XBW9" s="202"/>
      <c r="XCK9" s="202"/>
      <c r="XCY9" s="202"/>
      <c r="XDM9" s="202"/>
      <c r="XEA9" s="202"/>
      <c r="XEO9" s="202"/>
    </row>
    <row r="10" spans="1:1011 1025:2047 2061:3069 3083:4091 4105:5113 5127:6135 6149:7157 7171:8179 8193:9215 9229:10237 10251:11259 11273:12281 12295:13303 13317:14325 14339:15347 15361:16369" s="201" customFormat="1" ht="15.75" x14ac:dyDescent="0.2">
      <c r="A10" s="199" t="s">
        <v>54</v>
      </c>
      <c r="B10" s="200" t="e">
        <f>B11+B12</f>
        <v>#REF!</v>
      </c>
      <c r="C10" s="200" t="e">
        <f t="shared" ref="C10:Y10" si="9">C11+C12</f>
        <v>#REF!</v>
      </c>
      <c r="D10" s="200" t="e">
        <f t="shared" si="9"/>
        <v>#REF!</v>
      </c>
      <c r="E10" s="200" t="e">
        <f t="shared" si="9"/>
        <v>#REF!</v>
      </c>
      <c r="F10" s="200" t="e">
        <f t="shared" si="9"/>
        <v>#REF!</v>
      </c>
      <c r="G10" s="200" t="e">
        <f t="shared" si="9"/>
        <v>#REF!</v>
      </c>
      <c r="H10" s="200" t="e">
        <f t="shared" si="9"/>
        <v>#REF!</v>
      </c>
      <c r="I10" s="200" t="e">
        <f t="shared" si="9"/>
        <v>#REF!</v>
      </c>
      <c r="J10" s="200" t="e">
        <f t="shared" si="9"/>
        <v>#REF!</v>
      </c>
      <c r="K10" s="200" t="e">
        <f t="shared" si="9"/>
        <v>#REF!</v>
      </c>
      <c r="L10" s="200" t="e">
        <f t="shared" si="9"/>
        <v>#REF!</v>
      </c>
      <c r="M10" s="200" t="e">
        <f t="shared" si="9"/>
        <v>#REF!</v>
      </c>
      <c r="N10" s="200" t="e">
        <f t="shared" si="9"/>
        <v>#REF!</v>
      </c>
      <c r="O10" s="200" t="e">
        <f t="shared" si="9"/>
        <v>#REF!</v>
      </c>
      <c r="P10" s="200" t="e">
        <f t="shared" si="9"/>
        <v>#REF!</v>
      </c>
      <c r="Q10" s="200" t="e">
        <f t="shared" si="9"/>
        <v>#REF!</v>
      </c>
      <c r="R10" s="200" t="e">
        <f t="shared" si="9"/>
        <v>#REF!</v>
      </c>
      <c r="S10" s="200" t="e">
        <f t="shared" si="9"/>
        <v>#REF!</v>
      </c>
      <c r="T10" s="200" t="e">
        <f t="shared" si="9"/>
        <v>#REF!</v>
      </c>
      <c r="U10" s="200" t="e">
        <f t="shared" si="9"/>
        <v>#REF!</v>
      </c>
      <c r="V10" s="200" t="e">
        <f t="shared" si="9"/>
        <v>#REF!</v>
      </c>
      <c r="W10" s="200" t="e">
        <f t="shared" si="9"/>
        <v>#REF!</v>
      </c>
      <c r="X10" s="200" t="e">
        <f t="shared" si="9"/>
        <v>#REF!</v>
      </c>
      <c r="Y10" s="200" t="e">
        <f t="shared" si="9"/>
        <v>#REF!</v>
      </c>
      <c r="Z10" s="200">
        <f>SUM(Z11:Z12)</f>
        <v>1966.6347940476317</v>
      </c>
      <c r="AA10" s="200">
        <f t="shared" ref="AA10:AQ10" si="10">AA11+AA12</f>
        <v>1543.4477521284957</v>
      </c>
      <c r="AB10" s="200">
        <f t="shared" si="10"/>
        <v>3240.0439521453309</v>
      </c>
      <c r="AC10" s="200">
        <f t="shared" si="10"/>
        <v>9302.0585588341019</v>
      </c>
      <c r="AD10" s="200">
        <f t="shared" si="10"/>
        <v>11189.228601823343</v>
      </c>
      <c r="AE10" s="200">
        <f t="shared" si="10"/>
        <v>11836.440945035134</v>
      </c>
      <c r="AF10" s="200">
        <f t="shared" si="10"/>
        <v>12027.087120763761</v>
      </c>
      <c r="AG10" s="200">
        <f t="shared" si="10"/>
        <v>13775.337135062979</v>
      </c>
      <c r="AH10" s="200">
        <f t="shared" si="10"/>
        <v>16839.550474982108</v>
      </c>
      <c r="AI10" s="200">
        <f t="shared" si="10"/>
        <v>17904.694389386153</v>
      </c>
      <c r="AJ10" s="200">
        <f t="shared" si="10"/>
        <v>22005.495485301773</v>
      </c>
      <c r="AK10" s="200">
        <f t="shared" si="10"/>
        <v>26068.711901174851</v>
      </c>
      <c r="AL10" s="200">
        <f t="shared" si="10"/>
        <v>29332.310370717747</v>
      </c>
      <c r="AM10" s="200">
        <f t="shared" si="10"/>
        <v>36181.326682712177</v>
      </c>
      <c r="AN10" s="200">
        <f t="shared" si="10"/>
        <v>35353.012400832828</v>
      </c>
      <c r="AO10" s="200">
        <f t="shared" si="10"/>
        <v>36182.601616471191</v>
      </c>
      <c r="AP10" s="200">
        <f t="shared" si="10"/>
        <v>37808.915883440794</v>
      </c>
      <c r="AQ10" s="200">
        <f t="shared" si="10"/>
        <v>35518.97122528273</v>
      </c>
      <c r="AR10" s="200">
        <f>AR11+AR12</f>
        <v>37944.270902866483</v>
      </c>
      <c r="AS10" s="200">
        <f t="shared" ref="AS10:BE10" si="11">AS11+AS12</f>
        <v>41936.621247695781</v>
      </c>
      <c r="AT10" s="200">
        <f t="shared" si="11"/>
        <v>43616.104643469596</v>
      </c>
      <c r="AU10" s="200">
        <f t="shared" si="11"/>
        <v>39935.030598023273</v>
      </c>
      <c r="AV10" s="200">
        <f t="shared" si="11"/>
        <v>42681.55067254234</v>
      </c>
      <c r="AW10" s="200">
        <f t="shared" si="11"/>
        <v>45071.455454355622</v>
      </c>
      <c r="AX10" s="200">
        <f t="shared" si="11"/>
        <v>48350.720605940078</v>
      </c>
      <c r="AY10" s="200">
        <f t="shared" si="11"/>
        <v>49502.50680852386</v>
      </c>
      <c r="AZ10" s="200">
        <f t="shared" si="11"/>
        <v>48716.918718972818</v>
      </c>
      <c r="BA10" s="200">
        <f t="shared" si="11"/>
        <v>49228.296886085416</v>
      </c>
      <c r="BB10" s="200">
        <f t="shared" si="11"/>
        <v>48627.679524248197</v>
      </c>
      <c r="BC10" s="200">
        <f t="shared" si="11"/>
        <v>52182.510192685972</v>
      </c>
      <c r="BD10" s="200">
        <f t="shared" si="11"/>
        <v>52065.920215195627</v>
      </c>
      <c r="BE10" s="200">
        <f t="shared" si="11"/>
        <v>54683.705456972151</v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O10" s="202"/>
      <c r="GC10" s="202"/>
      <c r="GQ10" s="202"/>
      <c r="HE10" s="202"/>
      <c r="HS10" s="202"/>
      <c r="IG10" s="202"/>
      <c r="IU10" s="202"/>
      <c r="JI10" s="202"/>
      <c r="JW10" s="202"/>
      <c r="KK10" s="202"/>
      <c r="KY10" s="202"/>
      <c r="LM10" s="202"/>
      <c r="MA10" s="202"/>
      <c r="MO10" s="202"/>
      <c r="NC10" s="202"/>
      <c r="NQ10" s="202"/>
      <c r="OE10" s="202"/>
      <c r="OS10" s="202"/>
      <c r="PG10" s="202"/>
      <c r="PU10" s="202"/>
      <c r="QI10" s="202"/>
      <c r="QW10" s="202"/>
      <c r="RK10" s="202"/>
      <c r="RY10" s="202"/>
      <c r="SM10" s="202"/>
      <c r="TA10" s="202"/>
      <c r="TO10" s="202"/>
      <c r="UC10" s="202"/>
      <c r="UQ10" s="202"/>
      <c r="VE10" s="202"/>
      <c r="VS10" s="202"/>
      <c r="WG10" s="202"/>
      <c r="WU10" s="202"/>
      <c r="XI10" s="202"/>
      <c r="XW10" s="202"/>
      <c r="YK10" s="202"/>
      <c r="YY10" s="202"/>
      <c r="ZM10" s="202"/>
      <c r="AAA10" s="202"/>
      <c r="AAO10" s="202"/>
      <c r="ABC10" s="202"/>
      <c r="ABQ10" s="202"/>
      <c r="ACE10" s="202"/>
      <c r="ACS10" s="202"/>
      <c r="ADG10" s="202"/>
      <c r="ADU10" s="202"/>
      <c r="AEI10" s="202"/>
      <c r="AEW10" s="202"/>
      <c r="AFK10" s="202"/>
      <c r="AFY10" s="202"/>
      <c r="AGM10" s="202"/>
      <c r="AHA10" s="202"/>
      <c r="AHO10" s="202"/>
      <c r="AIC10" s="202"/>
      <c r="AIQ10" s="202"/>
      <c r="AJE10" s="202"/>
      <c r="AJS10" s="202"/>
      <c r="AKG10" s="202"/>
      <c r="AKU10" s="202"/>
      <c r="ALI10" s="202"/>
      <c r="ALW10" s="202"/>
      <c r="AMK10" s="202"/>
      <c r="AMY10" s="202"/>
      <c r="ANM10" s="202"/>
      <c r="AOA10" s="202"/>
      <c r="AOO10" s="202"/>
      <c r="APC10" s="202"/>
      <c r="APQ10" s="202"/>
      <c r="AQE10" s="202"/>
      <c r="AQS10" s="202"/>
      <c r="ARG10" s="202"/>
      <c r="ARU10" s="202"/>
      <c r="ASI10" s="202"/>
      <c r="ASW10" s="202"/>
      <c r="ATK10" s="202"/>
      <c r="ATY10" s="202"/>
      <c r="AUM10" s="202"/>
      <c r="AVA10" s="202"/>
      <c r="AVO10" s="202"/>
      <c r="AWC10" s="202"/>
      <c r="AWQ10" s="202"/>
      <c r="AXE10" s="202"/>
      <c r="AXS10" s="202"/>
      <c r="AYG10" s="202"/>
      <c r="AYU10" s="202"/>
      <c r="AZI10" s="202"/>
      <c r="AZW10" s="202"/>
      <c r="BAK10" s="202"/>
      <c r="BAY10" s="202"/>
      <c r="BBM10" s="202"/>
      <c r="BCA10" s="202"/>
      <c r="BCO10" s="202"/>
      <c r="BDC10" s="202"/>
      <c r="BDQ10" s="202"/>
      <c r="BEE10" s="202"/>
      <c r="BES10" s="202"/>
      <c r="BFG10" s="202"/>
      <c r="BFU10" s="202"/>
      <c r="BGI10" s="202"/>
      <c r="BGW10" s="202"/>
      <c r="BHK10" s="202"/>
      <c r="BHY10" s="202"/>
      <c r="BIM10" s="202"/>
      <c r="BJA10" s="202"/>
      <c r="BJO10" s="202"/>
      <c r="BKC10" s="202"/>
      <c r="BKQ10" s="202"/>
      <c r="BLE10" s="202"/>
      <c r="BLS10" s="202"/>
      <c r="BMG10" s="202"/>
      <c r="BMU10" s="202"/>
      <c r="BNI10" s="202"/>
      <c r="BNW10" s="202"/>
      <c r="BOK10" s="202"/>
      <c r="BOY10" s="202"/>
      <c r="BPM10" s="202"/>
      <c r="BQA10" s="202"/>
      <c r="BQO10" s="202"/>
      <c r="BRC10" s="202"/>
      <c r="BRQ10" s="202"/>
      <c r="BSE10" s="202"/>
      <c r="BSS10" s="202"/>
      <c r="BTG10" s="202"/>
      <c r="BTU10" s="202"/>
      <c r="BUI10" s="202"/>
      <c r="BUW10" s="202"/>
      <c r="BVK10" s="202"/>
      <c r="BVY10" s="202"/>
      <c r="BWM10" s="202"/>
      <c r="BXA10" s="202"/>
      <c r="BXO10" s="202"/>
      <c r="BYC10" s="202"/>
      <c r="BYQ10" s="202"/>
      <c r="BZE10" s="202"/>
      <c r="BZS10" s="202"/>
      <c r="CAG10" s="202"/>
      <c r="CAU10" s="202"/>
      <c r="CBI10" s="202"/>
      <c r="CBW10" s="202"/>
      <c r="CCK10" s="202"/>
      <c r="CCY10" s="202"/>
      <c r="CDM10" s="202"/>
      <c r="CEA10" s="202"/>
      <c r="CEO10" s="202"/>
      <c r="CFC10" s="202"/>
      <c r="CFQ10" s="202"/>
      <c r="CGE10" s="202"/>
      <c r="CGS10" s="202"/>
      <c r="CHG10" s="202"/>
      <c r="CHU10" s="202"/>
      <c r="CII10" s="202"/>
      <c r="CIW10" s="202"/>
      <c r="CJK10" s="202"/>
      <c r="CJY10" s="202"/>
      <c r="CKM10" s="202"/>
      <c r="CLA10" s="202"/>
      <c r="CLO10" s="202"/>
      <c r="CMC10" s="202"/>
      <c r="CMQ10" s="202"/>
      <c r="CNE10" s="202"/>
      <c r="CNS10" s="202"/>
      <c r="COG10" s="202"/>
      <c r="COU10" s="202"/>
      <c r="CPI10" s="202"/>
      <c r="CPW10" s="202"/>
      <c r="CQK10" s="202"/>
      <c r="CQY10" s="202"/>
      <c r="CRM10" s="202"/>
      <c r="CSA10" s="202"/>
      <c r="CSO10" s="202"/>
      <c r="CTC10" s="202"/>
      <c r="CTQ10" s="202"/>
      <c r="CUE10" s="202"/>
      <c r="CUS10" s="202"/>
      <c r="CVG10" s="202"/>
      <c r="CVU10" s="202"/>
      <c r="CWI10" s="202"/>
      <c r="CWW10" s="202"/>
      <c r="CXK10" s="202"/>
      <c r="CXY10" s="202"/>
      <c r="CYM10" s="202"/>
      <c r="CZA10" s="202"/>
      <c r="CZO10" s="202"/>
      <c r="DAC10" s="202"/>
      <c r="DAQ10" s="202"/>
      <c r="DBE10" s="202"/>
      <c r="DBS10" s="202"/>
      <c r="DCG10" s="202"/>
      <c r="DCU10" s="202"/>
      <c r="DDI10" s="202"/>
      <c r="DDW10" s="202"/>
      <c r="DEK10" s="202"/>
      <c r="DEY10" s="202"/>
      <c r="DFM10" s="202"/>
      <c r="DGA10" s="202"/>
      <c r="DGO10" s="202"/>
      <c r="DHC10" s="202"/>
      <c r="DHQ10" s="202"/>
      <c r="DIE10" s="202"/>
      <c r="DIS10" s="202"/>
      <c r="DJG10" s="202"/>
      <c r="DJU10" s="202"/>
      <c r="DKI10" s="202"/>
      <c r="DKW10" s="202"/>
      <c r="DLK10" s="202"/>
      <c r="DLY10" s="202"/>
      <c r="DMM10" s="202"/>
      <c r="DNA10" s="202"/>
      <c r="DNO10" s="202"/>
      <c r="DOC10" s="202"/>
      <c r="DOQ10" s="202"/>
      <c r="DPE10" s="202"/>
      <c r="DPS10" s="202"/>
      <c r="DQG10" s="202"/>
      <c r="DQU10" s="202"/>
      <c r="DRI10" s="202"/>
      <c r="DRW10" s="202"/>
      <c r="DSK10" s="202"/>
      <c r="DSY10" s="202"/>
      <c r="DTM10" s="202"/>
      <c r="DUA10" s="202"/>
      <c r="DUO10" s="202"/>
      <c r="DVC10" s="202"/>
      <c r="DVQ10" s="202"/>
      <c r="DWE10" s="202"/>
      <c r="DWS10" s="202"/>
      <c r="DXG10" s="202"/>
      <c r="DXU10" s="202"/>
      <c r="DYI10" s="202"/>
      <c r="DYW10" s="202"/>
      <c r="DZK10" s="202"/>
      <c r="DZY10" s="202"/>
      <c r="EAM10" s="202"/>
      <c r="EBA10" s="202"/>
      <c r="EBO10" s="202"/>
      <c r="ECC10" s="202"/>
      <c r="ECQ10" s="202"/>
      <c r="EDE10" s="202"/>
      <c r="EDS10" s="202"/>
      <c r="EEG10" s="202"/>
      <c r="EEU10" s="202"/>
      <c r="EFI10" s="202"/>
      <c r="EFW10" s="202"/>
      <c r="EGK10" s="202"/>
      <c r="EGY10" s="202"/>
      <c r="EHM10" s="202"/>
      <c r="EIA10" s="202"/>
      <c r="EIO10" s="202"/>
      <c r="EJC10" s="202"/>
      <c r="EJQ10" s="202"/>
      <c r="EKE10" s="202"/>
      <c r="EKS10" s="202"/>
      <c r="ELG10" s="202"/>
      <c r="ELU10" s="202"/>
      <c r="EMI10" s="202"/>
      <c r="EMW10" s="202"/>
      <c r="ENK10" s="202"/>
      <c r="ENY10" s="202"/>
      <c r="EOM10" s="202"/>
      <c r="EPA10" s="202"/>
      <c r="EPO10" s="202"/>
      <c r="EQC10" s="202"/>
      <c r="EQQ10" s="202"/>
      <c r="ERE10" s="202"/>
      <c r="ERS10" s="202"/>
      <c r="ESG10" s="202"/>
      <c r="ESU10" s="202"/>
      <c r="ETI10" s="202"/>
      <c r="ETW10" s="202"/>
      <c r="EUK10" s="202"/>
      <c r="EUY10" s="202"/>
      <c r="EVM10" s="202"/>
      <c r="EWA10" s="202"/>
      <c r="EWO10" s="202"/>
      <c r="EXC10" s="202"/>
      <c r="EXQ10" s="202"/>
      <c r="EYE10" s="202"/>
      <c r="EYS10" s="202"/>
      <c r="EZG10" s="202"/>
      <c r="EZU10" s="202"/>
      <c r="FAI10" s="202"/>
      <c r="FAW10" s="202"/>
      <c r="FBK10" s="202"/>
      <c r="FBY10" s="202"/>
      <c r="FCM10" s="202"/>
      <c r="FDA10" s="202"/>
      <c r="FDO10" s="202"/>
      <c r="FEC10" s="202"/>
      <c r="FEQ10" s="202"/>
      <c r="FFE10" s="202"/>
      <c r="FFS10" s="202"/>
      <c r="FGG10" s="202"/>
      <c r="FGU10" s="202"/>
      <c r="FHI10" s="202"/>
      <c r="FHW10" s="202"/>
      <c r="FIK10" s="202"/>
      <c r="FIY10" s="202"/>
      <c r="FJM10" s="202"/>
      <c r="FKA10" s="202"/>
      <c r="FKO10" s="202"/>
      <c r="FLC10" s="202"/>
      <c r="FLQ10" s="202"/>
      <c r="FME10" s="202"/>
      <c r="FMS10" s="202"/>
      <c r="FNG10" s="202"/>
      <c r="FNU10" s="202"/>
      <c r="FOI10" s="202"/>
      <c r="FOW10" s="202"/>
      <c r="FPK10" s="202"/>
      <c r="FPY10" s="202"/>
      <c r="FQM10" s="202"/>
      <c r="FRA10" s="202"/>
      <c r="FRO10" s="202"/>
      <c r="FSC10" s="202"/>
      <c r="FSQ10" s="202"/>
      <c r="FTE10" s="202"/>
      <c r="FTS10" s="202"/>
      <c r="FUG10" s="202"/>
      <c r="FUU10" s="202"/>
      <c r="FVI10" s="202"/>
      <c r="FVW10" s="202"/>
      <c r="FWK10" s="202"/>
      <c r="FWY10" s="202"/>
      <c r="FXM10" s="202"/>
      <c r="FYA10" s="202"/>
      <c r="FYO10" s="202"/>
      <c r="FZC10" s="202"/>
      <c r="FZQ10" s="202"/>
      <c r="GAE10" s="202"/>
      <c r="GAS10" s="202"/>
      <c r="GBG10" s="202"/>
      <c r="GBU10" s="202"/>
      <c r="GCI10" s="202"/>
      <c r="GCW10" s="202"/>
      <c r="GDK10" s="202"/>
      <c r="GDY10" s="202"/>
      <c r="GEM10" s="202"/>
      <c r="GFA10" s="202"/>
      <c r="GFO10" s="202"/>
      <c r="GGC10" s="202"/>
      <c r="GGQ10" s="202"/>
      <c r="GHE10" s="202"/>
      <c r="GHS10" s="202"/>
      <c r="GIG10" s="202"/>
      <c r="GIU10" s="202"/>
      <c r="GJI10" s="202"/>
      <c r="GJW10" s="202"/>
      <c r="GKK10" s="202"/>
      <c r="GKY10" s="202"/>
      <c r="GLM10" s="202"/>
      <c r="GMA10" s="202"/>
      <c r="GMO10" s="202"/>
      <c r="GNC10" s="202"/>
      <c r="GNQ10" s="202"/>
      <c r="GOE10" s="202"/>
      <c r="GOS10" s="202"/>
      <c r="GPG10" s="202"/>
      <c r="GPU10" s="202"/>
      <c r="GQI10" s="202"/>
      <c r="GQW10" s="202"/>
      <c r="GRK10" s="202"/>
      <c r="GRY10" s="202"/>
      <c r="GSM10" s="202"/>
      <c r="GTA10" s="202"/>
      <c r="GTO10" s="202"/>
      <c r="GUC10" s="202"/>
      <c r="GUQ10" s="202"/>
      <c r="GVE10" s="202"/>
      <c r="GVS10" s="202"/>
      <c r="GWG10" s="202"/>
      <c r="GWU10" s="202"/>
      <c r="GXI10" s="202"/>
      <c r="GXW10" s="202"/>
      <c r="GYK10" s="202"/>
      <c r="GYY10" s="202"/>
      <c r="GZM10" s="202"/>
      <c r="HAA10" s="202"/>
      <c r="HAO10" s="202"/>
      <c r="HBC10" s="202"/>
      <c r="HBQ10" s="202"/>
      <c r="HCE10" s="202"/>
      <c r="HCS10" s="202"/>
      <c r="HDG10" s="202"/>
      <c r="HDU10" s="202"/>
      <c r="HEI10" s="202"/>
      <c r="HEW10" s="202"/>
      <c r="HFK10" s="202"/>
      <c r="HFY10" s="202"/>
      <c r="HGM10" s="202"/>
      <c r="HHA10" s="202"/>
      <c r="HHO10" s="202"/>
      <c r="HIC10" s="202"/>
      <c r="HIQ10" s="202"/>
      <c r="HJE10" s="202"/>
      <c r="HJS10" s="202"/>
      <c r="HKG10" s="202"/>
      <c r="HKU10" s="202"/>
      <c r="HLI10" s="202"/>
      <c r="HLW10" s="202"/>
      <c r="HMK10" s="202"/>
      <c r="HMY10" s="202"/>
      <c r="HNM10" s="202"/>
      <c r="HOA10" s="202"/>
      <c r="HOO10" s="202"/>
      <c r="HPC10" s="202"/>
      <c r="HPQ10" s="202"/>
      <c r="HQE10" s="202"/>
      <c r="HQS10" s="202"/>
      <c r="HRG10" s="202"/>
      <c r="HRU10" s="202"/>
      <c r="HSI10" s="202"/>
      <c r="HSW10" s="202"/>
      <c r="HTK10" s="202"/>
      <c r="HTY10" s="202"/>
      <c r="HUM10" s="202"/>
      <c r="HVA10" s="202"/>
      <c r="HVO10" s="202"/>
      <c r="HWC10" s="202"/>
      <c r="HWQ10" s="202"/>
      <c r="HXE10" s="202"/>
      <c r="HXS10" s="202"/>
      <c r="HYG10" s="202"/>
      <c r="HYU10" s="202"/>
      <c r="HZI10" s="202"/>
      <c r="HZW10" s="202"/>
      <c r="IAK10" s="202"/>
      <c r="IAY10" s="202"/>
      <c r="IBM10" s="202"/>
      <c r="ICA10" s="202"/>
      <c r="ICO10" s="202"/>
      <c r="IDC10" s="202"/>
      <c r="IDQ10" s="202"/>
      <c r="IEE10" s="202"/>
      <c r="IES10" s="202"/>
      <c r="IFG10" s="202"/>
      <c r="IFU10" s="202"/>
      <c r="IGI10" s="202"/>
      <c r="IGW10" s="202"/>
      <c r="IHK10" s="202"/>
      <c r="IHY10" s="202"/>
      <c r="IIM10" s="202"/>
      <c r="IJA10" s="202"/>
      <c r="IJO10" s="202"/>
      <c r="IKC10" s="202"/>
      <c r="IKQ10" s="202"/>
      <c r="ILE10" s="202"/>
      <c r="ILS10" s="202"/>
      <c r="IMG10" s="202"/>
      <c r="IMU10" s="202"/>
      <c r="INI10" s="202"/>
      <c r="INW10" s="202"/>
      <c r="IOK10" s="202"/>
      <c r="IOY10" s="202"/>
      <c r="IPM10" s="202"/>
      <c r="IQA10" s="202"/>
      <c r="IQO10" s="202"/>
      <c r="IRC10" s="202"/>
      <c r="IRQ10" s="202"/>
      <c r="ISE10" s="202"/>
      <c r="ISS10" s="202"/>
      <c r="ITG10" s="202"/>
      <c r="ITU10" s="202"/>
      <c r="IUI10" s="202"/>
      <c r="IUW10" s="202"/>
      <c r="IVK10" s="202"/>
      <c r="IVY10" s="202"/>
      <c r="IWM10" s="202"/>
      <c r="IXA10" s="202"/>
      <c r="IXO10" s="202"/>
      <c r="IYC10" s="202"/>
      <c r="IYQ10" s="202"/>
      <c r="IZE10" s="202"/>
      <c r="IZS10" s="202"/>
      <c r="JAG10" s="202"/>
      <c r="JAU10" s="202"/>
      <c r="JBI10" s="202"/>
      <c r="JBW10" s="202"/>
      <c r="JCK10" s="202"/>
      <c r="JCY10" s="202"/>
      <c r="JDM10" s="202"/>
      <c r="JEA10" s="202"/>
      <c r="JEO10" s="202"/>
      <c r="JFC10" s="202"/>
      <c r="JFQ10" s="202"/>
      <c r="JGE10" s="202"/>
      <c r="JGS10" s="202"/>
      <c r="JHG10" s="202"/>
      <c r="JHU10" s="202"/>
      <c r="JII10" s="202"/>
      <c r="JIW10" s="202"/>
      <c r="JJK10" s="202"/>
      <c r="JJY10" s="202"/>
      <c r="JKM10" s="202"/>
      <c r="JLA10" s="202"/>
      <c r="JLO10" s="202"/>
      <c r="JMC10" s="202"/>
      <c r="JMQ10" s="202"/>
      <c r="JNE10" s="202"/>
      <c r="JNS10" s="202"/>
      <c r="JOG10" s="202"/>
      <c r="JOU10" s="202"/>
      <c r="JPI10" s="202"/>
      <c r="JPW10" s="202"/>
      <c r="JQK10" s="202"/>
      <c r="JQY10" s="202"/>
      <c r="JRM10" s="202"/>
      <c r="JSA10" s="202"/>
      <c r="JSO10" s="202"/>
      <c r="JTC10" s="202"/>
      <c r="JTQ10" s="202"/>
      <c r="JUE10" s="202"/>
      <c r="JUS10" s="202"/>
      <c r="JVG10" s="202"/>
      <c r="JVU10" s="202"/>
      <c r="JWI10" s="202"/>
      <c r="JWW10" s="202"/>
      <c r="JXK10" s="202"/>
      <c r="JXY10" s="202"/>
      <c r="JYM10" s="202"/>
      <c r="JZA10" s="202"/>
      <c r="JZO10" s="202"/>
      <c r="KAC10" s="202"/>
      <c r="KAQ10" s="202"/>
      <c r="KBE10" s="202"/>
      <c r="KBS10" s="202"/>
      <c r="KCG10" s="202"/>
      <c r="KCU10" s="202"/>
      <c r="KDI10" s="202"/>
      <c r="KDW10" s="202"/>
      <c r="KEK10" s="202"/>
      <c r="KEY10" s="202"/>
      <c r="KFM10" s="202"/>
      <c r="KGA10" s="202"/>
      <c r="KGO10" s="202"/>
      <c r="KHC10" s="202"/>
      <c r="KHQ10" s="202"/>
      <c r="KIE10" s="202"/>
      <c r="KIS10" s="202"/>
      <c r="KJG10" s="202"/>
      <c r="KJU10" s="202"/>
      <c r="KKI10" s="202"/>
      <c r="KKW10" s="202"/>
      <c r="KLK10" s="202"/>
      <c r="KLY10" s="202"/>
      <c r="KMM10" s="202"/>
      <c r="KNA10" s="202"/>
      <c r="KNO10" s="202"/>
      <c r="KOC10" s="202"/>
      <c r="KOQ10" s="202"/>
      <c r="KPE10" s="202"/>
      <c r="KPS10" s="202"/>
      <c r="KQG10" s="202"/>
      <c r="KQU10" s="202"/>
      <c r="KRI10" s="202"/>
      <c r="KRW10" s="202"/>
      <c r="KSK10" s="202"/>
      <c r="KSY10" s="202"/>
      <c r="KTM10" s="202"/>
      <c r="KUA10" s="202"/>
      <c r="KUO10" s="202"/>
      <c r="KVC10" s="202"/>
      <c r="KVQ10" s="202"/>
      <c r="KWE10" s="202"/>
      <c r="KWS10" s="202"/>
      <c r="KXG10" s="202"/>
      <c r="KXU10" s="202"/>
      <c r="KYI10" s="202"/>
      <c r="KYW10" s="202"/>
      <c r="KZK10" s="202"/>
      <c r="KZY10" s="202"/>
      <c r="LAM10" s="202"/>
      <c r="LBA10" s="202"/>
      <c r="LBO10" s="202"/>
      <c r="LCC10" s="202"/>
      <c r="LCQ10" s="202"/>
      <c r="LDE10" s="202"/>
      <c r="LDS10" s="202"/>
      <c r="LEG10" s="202"/>
      <c r="LEU10" s="202"/>
      <c r="LFI10" s="202"/>
      <c r="LFW10" s="202"/>
      <c r="LGK10" s="202"/>
      <c r="LGY10" s="202"/>
      <c r="LHM10" s="202"/>
      <c r="LIA10" s="202"/>
      <c r="LIO10" s="202"/>
      <c r="LJC10" s="202"/>
      <c r="LJQ10" s="202"/>
      <c r="LKE10" s="202"/>
      <c r="LKS10" s="202"/>
      <c r="LLG10" s="202"/>
      <c r="LLU10" s="202"/>
      <c r="LMI10" s="202"/>
      <c r="LMW10" s="202"/>
      <c r="LNK10" s="202"/>
      <c r="LNY10" s="202"/>
      <c r="LOM10" s="202"/>
      <c r="LPA10" s="202"/>
      <c r="LPO10" s="202"/>
      <c r="LQC10" s="202"/>
      <c r="LQQ10" s="202"/>
      <c r="LRE10" s="202"/>
      <c r="LRS10" s="202"/>
      <c r="LSG10" s="202"/>
      <c r="LSU10" s="202"/>
      <c r="LTI10" s="202"/>
      <c r="LTW10" s="202"/>
      <c r="LUK10" s="202"/>
      <c r="LUY10" s="202"/>
      <c r="LVM10" s="202"/>
      <c r="LWA10" s="202"/>
      <c r="LWO10" s="202"/>
      <c r="LXC10" s="202"/>
      <c r="LXQ10" s="202"/>
      <c r="LYE10" s="202"/>
      <c r="LYS10" s="202"/>
      <c r="LZG10" s="202"/>
      <c r="LZU10" s="202"/>
      <c r="MAI10" s="202"/>
      <c r="MAW10" s="202"/>
      <c r="MBK10" s="202"/>
      <c r="MBY10" s="202"/>
      <c r="MCM10" s="202"/>
      <c r="MDA10" s="202"/>
      <c r="MDO10" s="202"/>
      <c r="MEC10" s="202"/>
      <c r="MEQ10" s="202"/>
      <c r="MFE10" s="202"/>
      <c r="MFS10" s="202"/>
      <c r="MGG10" s="202"/>
      <c r="MGU10" s="202"/>
      <c r="MHI10" s="202"/>
      <c r="MHW10" s="202"/>
      <c r="MIK10" s="202"/>
      <c r="MIY10" s="202"/>
      <c r="MJM10" s="202"/>
      <c r="MKA10" s="202"/>
      <c r="MKO10" s="202"/>
      <c r="MLC10" s="202"/>
      <c r="MLQ10" s="202"/>
      <c r="MME10" s="202"/>
      <c r="MMS10" s="202"/>
      <c r="MNG10" s="202"/>
      <c r="MNU10" s="202"/>
      <c r="MOI10" s="202"/>
      <c r="MOW10" s="202"/>
      <c r="MPK10" s="202"/>
      <c r="MPY10" s="202"/>
      <c r="MQM10" s="202"/>
      <c r="MRA10" s="202"/>
      <c r="MRO10" s="202"/>
      <c r="MSC10" s="202"/>
      <c r="MSQ10" s="202"/>
      <c r="MTE10" s="202"/>
      <c r="MTS10" s="202"/>
      <c r="MUG10" s="202"/>
      <c r="MUU10" s="202"/>
      <c r="MVI10" s="202"/>
      <c r="MVW10" s="202"/>
      <c r="MWK10" s="202"/>
      <c r="MWY10" s="202"/>
      <c r="MXM10" s="202"/>
      <c r="MYA10" s="202"/>
      <c r="MYO10" s="202"/>
      <c r="MZC10" s="202"/>
      <c r="MZQ10" s="202"/>
      <c r="NAE10" s="202"/>
      <c r="NAS10" s="202"/>
      <c r="NBG10" s="202"/>
      <c r="NBU10" s="202"/>
      <c r="NCI10" s="202"/>
      <c r="NCW10" s="202"/>
      <c r="NDK10" s="202"/>
      <c r="NDY10" s="202"/>
      <c r="NEM10" s="202"/>
      <c r="NFA10" s="202"/>
      <c r="NFO10" s="202"/>
      <c r="NGC10" s="202"/>
      <c r="NGQ10" s="202"/>
      <c r="NHE10" s="202"/>
      <c r="NHS10" s="202"/>
      <c r="NIG10" s="202"/>
      <c r="NIU10" s="202"/>
      <c r="NJI10" s="202"/>
      <c r="NJW10" s="202"/>
      <c r="NKK10" s="202"/>
      <c r="NKY10" s="202"/>
      <c r="NLM10" s="202"/>
      <c r="NMA10" s="202"/>
      <c r="NMO10" s="202"/>
      <c r="NNC10" s="202"/>
      <c r="NNQ10" s="202"/>
      <c r="NOE10" s="202"/>
      <c r="NOS10" s="202"/>
      <c r="NPG10" s="202"/>
      <c r="NPU10" s="202"/>
      <c r="NQI10" s="202"/>
      <c r="NQW10" s="202"/>
      <c r="NRK10" s="202"/>
      <c r="NRY10" s="202"/>
      <c r="NSM10" s="202"/>
      <c r="NTA10" s="202"/>
      <c r="NTO10" s="202"/>
      <c r="NUC10" s="202"/>
      <c r="NUQ10" s="202"/>
      <c r="NVE10" s="202"/>
      <c r="NVS10" s="202"/>
      <c r="NWG10" s="202"/>
      <c r="NWU10" s="202"/>
      <c r="NXI10" s="202"/>
      <c r="NXW10" s="202"/>
      <c r="NYK10" s="202"/>
      <c r="NYY10" s="202"/>
      <c r="NZM10" s="202"/>
      <c r="OAA10" s="202"/>
      <c r="OAO10" s="202"/>
      <c r="OBC10" s="202"/>
      <c r="OBQ10" s="202"/>
      <c r="OCE10" s="202"/>
      <c r="OCS10" s="202"/>
      <c r="ODG10" s="202"/>
      <c r="ODU10" s="202"/>
      <c r="OEI10" s="202"/>
      <c r="OEW10" s="202"/>
      <c r="OFK10" s="202"/>
      <c r="OFY10" s="202"/>
      <c r="OGM10" s="202"/>
      <c r="OHA10" s="202"/>
      <c r="OHO10" s="202"/>
      <c r="OIC10" s="202"/>
      <c r="OIQ10" s="202"/>
      <c r="OJE10" s="202"/>
      <c r="OJS10" s="202"/>
      <c r="OKG10" s="202"/>
      <c r="OKU10" s="202"/>
      <c r="OLI10" s="202"/>
      <c r="OLW10" s="202"/>
      <c r="OMK10" s="202"/>
      <c r="OMY10" s="202"/>
      <c r="ONM10" s="202"/>
      <c r="OOA10" s="202"/>
      <c r="OOO10" s="202"/>
      <c r="OPC10" s="202"/>
      <c r="OPQ10" s="202"/>
      <c r="OQE10" s="202"/>
      <c r="OQS10" s="202"/>
      <c r="ORG10" s="202"/>
      <c r="ORU10" s="202"/>
      <c r="OSI10" s="202"/>
      <c r="OSW10" s="202"/>
      <c r="OTK10" s="202"/>
      <c r="OTY10" s="202"/>
      <c r="OUM10" s="202"/>
      <c r="OVA10" s="202"/>
      <c r="OVO10" s="202"/>
      <c r="OWC10" s="202"/>
      <c r="OWQ10" s="202"/>
      <c r="OXE10" s="202"/>
      <c r="OXS10" s="202"/>
      <c r="OYG10" s="202"/>
      <c r="OYU10" s="202"/>
      <c r="OZI10" s="202"/>
      <c r="OZW10" s="202"/>
      <c r="PAK10" s="202"/>
      <c r="PAY10" s="202"/>
      <c r="PBM10" s="202"/>
      <c r="PCA10" s="202"/>
      <c r="PCO10" s="202"/>
      <c r="PDC10" s="202"/>
      <c r="PDQ10" s="202"/>
      <c r="PEE10" s="202"/>
      <c r="PES10" s="202"/>
      <c r="PFG10" s="202"/>
      <c r="PFU10" s="202"/>
      <c r="PGI10" s="202"/>
      <c r="PGW10" s="202"/>
      <c r="PHK10" s="202"/>
      <c r="PHY10" s="202"/>
      <c r="PIM10" s="202"/>
      <c r="PJA10" s="202"/>
      <c r="PJO10" s="202"/>
      <c r="PKC10" s="202"/>
      <c r="PKQ10" s="202"/>
      <c r="PLE10" s="202"/>
      <c r="PLS10" s="202"/>
      <c r="PMG10" s="202"/>
      <c r="PMU10" s="202"/>
      <c r="PNI10" s="202"/>
      <c r="PNW10" s="202"/>
      <c r="POK10" s="202"/>
      <c r="POY10" s="202"/>
      <c r="PPM10" s="202"/>
      <c r="PQA10" s="202"/>
      <c r="PQO10" s="202"/>
      <c r="PRC10" s="202"/>
      <c r="PRQ10" s="202"/>
      <c r="PSE10" s="202"/>
      <c r="PSS10" s="202"/>
      <c r="PTG10" s="202"/>
      <c r="PTU10" s="202"/>
      <c r="PUI10" s="202"/>
      <c r="PUW10" s="202"/>
      <c r="PVK10" s="202"/>
      <c r="PVY10" s="202"/>
      <c r="PWM10" s="202"/>
      <c r="PXA10" s="202"/>
      <c r="PXO10" s="202"/>
      <c r="PYC10" s="202"/>
      <c r="PYQ10" s="202"/>
      <c r="PZE10" s="202"/>
      <c r="PZS10" s="202"/>
      <c r="QAG10" s="202"/>
      <c r="QAU10" s="202"/>
      <c r="QBI10" s="202"/>
      <c r="QBW10" s="202"/>
      <c r="QCK10" s="202"/>
      <c r="QCY10" s="202"/>
      <c r="QDM10" s="202"/>
      <c r="QEA10" s="202"/>
      <c r="QEO10" s="202"/>
      <c r="QFC10" s="202"/>
      <c r="QFQ10" s="202"/>
      <c r="QGE10" s="202"/>
      <c r="QGS10" s="202"/>
      <c r="QHG10" s="202"/>
      <c r="QHU10" s="202"/>
      <c r="QII10" s="202"/>
      <c r="QIW10" s="202"/>
      <c r="QJK10" s="202"/>
      <c r="QJY10" s="202"/>
      <c r="QKM10" s="202"/>
      <c r="QLA10" s="202"/>
      <c r="QLO10" s="202"/>
      <c r="QMC10" s="202"/>
      <c r="QMQ10" s="202"/>
      <c r="QNE10" s="202"/>
      <c r="QNS10" s="202"/>
      <c r="QOG10" s="202"/>
      <c r="QOU10" s="202"/>
      <c r="QPI10" s="202"/>
      <c r="QPW10" s="202"/>
      <c r="QQK10" s="202"/>
      <c r="QQY10" s="202"/>
      <c r="QRM10" s="202"/>
      <c r="QSA10" s="202"/>
      <c r="QSO10" s="202"/>
      <c r="QTC10" s="202"/>
      <c r="QTQ10" s="202"/>
      <c r="QUE10" s="202"/>
      <c r="QUS10" s="202"/>
      <c r="QVG10" s="202"/>
      <c r="QVU10" s="202"/>
      <c r="QWI10" s="202"/>
      <c r="QWW10" s="202"/>
      <c r="QXK10" s="202"/>
      <c r="QXY10" s="202"/>
      <c r="QYM10" s="202"/>
      <c r="QZA10" s="202"/>
      <c r="QZO10" s="202"/>
      <c r="RAC10" s="202"/>
      <c r="RAQ10" s="202"/>
      <c r="RBE10" s="202"/>
      <c r="RBS10" s="202"/>
      <c r="RCG10" s="202"/>
      <c r="RCU10" s="202"/>
      <c r="RDI10" s="202"/>
      <c r="RDW10" s="202"/>
      <c r="REK10" s="202"/>
      <c r="REY10" s="202"/>
      <c r="RFM10" s="202"/>
      <c r="RGA10" s="202"/>
      <c r="RGO10" s="202"/>
      <c r="RHC10" s="202"/>
      <c r="RHQ10" s="202"/>
      <c r="RIE10" s="202"/>
      <c r="RIS10" s="202"/>
      <c r="RJG10" s="202"/>
      <c r="RJU10" s="202"/>
      <c r="RKI10" s="202"/>
      <c r="RKW10" s="202"/>
      <c r="RLK10" s="202"/>
      <c r="RLY10" s="202"/>
      <c r="RMM10" s="202"/>
      <c r="RNA10" s="202"/>
      <c r="RNO10" s="202"/>
      <c r="ROC10" s="202"/>
      <c r="ROQ10" s="202"/>
      <c r="RPE10" s="202"/>
      <c r="RPS10" s="202"/>
      <c r="RQG10" s="202"/>
      <c r="RQU10" s="202"/>
      <c r="RRI10" s="202"/>
      <c r="RRW10" s="202"/>
      <c r="RSK10" s="202"/>
      <c r="RSY10" s="202"/>
      <c r="RTM10" s="202"/>
      <c r="RUA10" s="202"/>
      <c r="RUO10" s="202"/>
      <c r="RVC10" s="202"/>
      <c r="RVQ10" s="202"/>
      <c r="RWE10" s="202"/>
      <c r="RWS10" s="202"/>
      <c r="RXG10" s="202"/>
      <c r="RXU10" s="202"/>
      <c r="RYI10" s="202"/>
      <c r="RYW10" s="202"/>
      <c r="RZK10" s="202"/>
      <c r="RZY10" s="202"/>
      <c r="SAM10" s="202"/>
      <c r="SBA10" s="202"/>
      <c r="SBO10" s="202"/>
      <c r="SCC10" s="202"/>
      <c r="SCQ10" s="202"/>
      <c r="SDE10" s="202"/>
      <c r="SDS10" s="202"/>
      <c r="SEG10" s="202"/>
      <c r="SEU10" s="202"/>
      <c r="SFI10" s="202"/>
      <c r="SFW10" s="202"/>
      <c r="SGK10" s="202"/>
      <c r="SGY10" s="202"/>
      <c r="SHM10" s="202"/>
      <c r="SIA10" s="202"/>
      <c r="SIO10" s="202"/>
      <c r="SJC10" s="202"/>
      <c r="SJQ10" s="202"/>
      <c r="SKE10" s="202"/>
      <c r="SKS10" s="202"/>
      <c r="SLG10" s="202"/>
      <c r="SLU10" s="202"/>
      <c r="SMI10" s="202"/>
      <c r="SMW10" s="202"/>
      <c r="SNK10" s="202"/>
      <c r="SNY10" s="202"/>
      <c r="SOM10" s="202"/>
      <c r="SPA10" s="202"/>
      <c r="SPO10" s="202"/>
      <c r="SQC10" s="202"/>
      <c r="SQQ10" s="202"/>
      <c r="SRE10" s="202"/>
      <c r="SRS10" s="202"/>
      <c r="SSG10" s="202"/>
      <c r="SSU10" s="202"/>
      <c r="STI10" s="202"/>
      <c r="STW10" s="202"/>
      <c r="SUK10" s="202"/>
      <c r="SUY10" s="202"/>
      <c r="SVM10" s="202"/>
      <c r="SWA10" s="202"/>
      <c r="SWO10" s="202"/>
      <c r="SXC10" s="202"/>
      <c r="SXQ10" s="202"/>
      <c r="SYE10" s="202"/>
      <c r="SYS10" s="202"/>
      <c r="SZG10" s="202"/>
      <c r="SZU10" s="202"/>
      <c r="TAI10" s="202"/>
      <c r="TAW10" s="202"/>
      <c r="TBK10" s="202"/>
      <c r="TBY10" s="202"/>
      <c r="TCM10" s="202"/>
      <c r="TDA10" s="202"/>
      <c r="TDO10" s="202"/>
      <c r="TEC10" s="202"/>
      <c r="TEQ10" s="202"/>
      <c r="TFE10" s="202"/>
      <c r="TFS10" s="202"/>
      <c r="TGG10" s="202"/>
      <c r="TGU10" s="202"/>
      <c r="THI10" s="202"/>
      <c r="THW10" s="202"/>
      <c r="TIK10" s="202"/>
      <c r="TIY10" s="202"/>
      <c r="TJM10" s="202"/>
      <c r="TKA10" s="202"/>
      <c r="TKO10" s="202"/>
      <c r="TLC10" s="202"/>
      <c r="TLQ10" s="202"/>
      <c r="TME10" s="202"/>
      <c r="TMS10" s="202"/>
      <c r="TNG10" s="202"/>
      <c r="TNU10" s="202"/>
      <c r="TOI10" s="202"/>
      <c r="TOW10" s="202"/>
      <c r="TPK10" s="202"/>
      <c r="TPY10" s="202"/>
      <c r="TQM10" s="202"/>
      <c r="TRA10" s="202"/>
      <c r="TRO10" s="202"/>
      <c r="TSC10" s="202"/>
      <c r="TSQ10" s="202"/>
      <c r="TTE10" s="202"/>
      <c r="TTS10" s="202"/>
      <c r="TUG10" s="202"/>
      <c r="TUU10" s="202"/>
      <c r="TVI10" s="202"/>
      <c r="TVW10" s="202"/>
      <c r="TWK10" s="202"/>
      <c r="TWY10" s="202"/>
      <c r="TXM10" s="202"/>
      <c r="TYA10" s="202"/>
      <c r="TYO10" s="202"/>
      <c r="TZC10" s="202"/>
      <c r="TZQ10" s="202"/>
      <c r="UAE10" s="202"/>
      <c r="UAS10" s="202"/>
      <c r="UBG10" s="202"/>
      <c r="UBU10" s="202"/>
      <c r="UCI10" s="202"/>
      <c r="UCW10" s="202"/>
      <c r="UDK10" s="202"/>
      <c r="UDY10" s="202"/>
      <c r="UEM10" s="202"/>
      <c r="UFA10" s="202"/>
      <c r="UFO10" s="202"/>
      <c r="UGC10" s="202"/>
      <c r="UGQ10" s="202"/>
      <c r="UHE10" s="202"/>
      <c r="UHS10" s="202"/>
      <c r="UIG10" s="202"/>
      <c r="UIU10" s="202"/>
      <c r="UJI10" s="202"/>
      <c r="UJW10" s="202"/>
      <c r="UKK10" s="202"/>
      <c r="UKY10" s="202"/>
      <c r="ULM10" s="202"/>
      <c r="UMA10" s="202"/>
      <c r="UMO10" s="202"/>
      <c r="UNC10" s="202"/>
      <c r="UNQ10" s="202"/>
      <c r="UOE10" s="202"/>
      <c r="UOS10" s="202"/>
      <c r="UPG10" s="202"/>
      <c r="UPU10" s="202"/>
      <c r="UQI10" s="202"/>
      <c r="UQW10" s="202"/>
      <c r="URK10" s="202"/>
      <c r="URY10" s="202"/>
      <c r="USM10" s="202"/>
      <c r="UTA10" s="202"/>
      <c r="UTO10" s="202"/>
      <c r="UUC10" s="202"/>
      <c r="UUQ10" s="202"/>
      <c r="UVE10" s="202"/>
      <c r="UVS10" s="202"/>
      <c r="UWG10" s="202"/>
      <c r="UWU10" s="202"/>
      <c r="UXI10" s="202"/>
      <c r="UXW10" s="202"/>
      <c r="UYK10" s="202"/>
      <c r="UYY10" s="202"/>
      <c r="UZM10" s="202"/>
      <c r="VAA10" s="202"/>
      <c r="VAO10" s="202"/>
      <c r="VBC10" s="202"/>
      <c r="VBQ10" s="202"/>
      <c r="VCE10" s="202"/>
      <c r="VCS10" s="202"/>
      <c r="VDG10" s="202"/>
      <c r="VDU10" s="202"/>
      <c r="VEI10" s="202"/>
      <c r="VEW10" s="202"/>
      <c r="VFK10" s="202"/>
      <c r="VFY10" s="202"/>
      <c r="VGM10" s="202"/>
      <c r="VHA10" s="202"/>
      <c r="VHO10" s="202"/>
      <c r="VIC10" s="202"/>
      <c r="VIQ10" s="202"/>
      <c r="VJE10" s="202"/>
      <c r="VJS10" s="202"/>
      <c r="VKG10" s="202"/>
      <c r="VKU10" s="202"/>
      <c r="VLI10" s="202"/>
      <c r="VLW10" s="202"/>
      <c r="VMK10" s="202"/>
      <c r="VMY10" s="202"/>
      <c r="VNM10" s="202"/>
      <c r="VOA10" s="202"/>
      <c r="VOO10" s="202"/>
      <c r="VPC10" s="202"/>
      <c r="VPQ10" s="202"/>
      <c r="VQE10" s="202"/>
      <c r="VQS10" s="202"/>
      <c r="VRG10" s="202"/>
      <c r="VRU10" s="202"/>
      <c r="VSI10" s="202"/>
      <c r="VSW10" s="202"/>
      <c r="VTK10" s="202"/>
      <c r="VTY10" s="202"/>
      <c r="VUM10" s="202"/>
      <c r="VVA10" s="202"/>
      <c r="VVO10" s="202"/>
      <c r="VWC10" s="202"/>
      <c r="VWQ10" s="202"/>
      <c r="VXE10" s="202"/>
      <c r="VXS10" s="202"/>
      <c r="VYG10" s="202"/>
      <c r="VYU10" s="202"/>
      <c r="VZI10" s="202"/>
      <c r="VZW10" s="202"/>
      <c r="WAK10" s="202"/>
      <c r="WAY10" s="202"/>
      <c r="WBM10" s="202"/>
      <c r="WCA10" s="202"/>
      <c r="WCO10" s="202"/>
      <c r="WDC10" s="202"/>
      <c r="WDQ10" s="202"/>
      <c r="WEE10" s="202"/>
      <c r="WES10" s="202"/>
      <c r="WFG10" s="202"/>
      <c r="WFU10" s="202"/>
      <c r="WGI10" s="202"/>
      <c r="WGW10" s="202"/>
      <c r="WHK10" s="202"/>
      <c r="WHY10" s="202"/>
      <c r="WIM10" s="202"/>
      <c r="WJA10" s="202"/>
      <c r="WJO10" s="202"/>
      <c r="WKC10" s="202"/>
      <c r="WKQ10" s="202"/>
      <c r="WLE10" s="202"/>
      <c r="WLS10" s="202"/>
      <c r="WMG10" s="202"/>
      <c r="WMU10" s="202"/>
      <c r="WNI10" s="202"/>
      <c r="WNW10" s="202"/>
      <c r="WOK10" s="202"/>
      <c r="WOY10" s="202"/>
      <c r="WPM10" s="202"/>
      <c r="WQA10" s="202"/>
      <c r="WQO10" s="202"/>
      <c r="WRC10" s="202"/>
      <c r="WRQ10" s="202"/>
      <c r="WSE10" s="202"/>
      <c r="WSS10" s="202"/>
      <c r="WTG10" s="202"/>
      <c r="WTU10" s="202"/>
      <c r="WUI10" s="202"/>
      <c r="WUW10" s="202"/>
      <c r="WVK10" s="202"/>
      <c r="WVY10" s="202"/>
      <c r="WWM10" s="202"/>
      <c r="WXA10" s="202"/>
      <c r="WXO10" s="202"/>
      <c r="WYC10" s="202"/>
      <c r="WYQ10" s="202"/>
      <c r="WZE10" s="202"/>
      <c r="WZS10" s="202"/>
      <c r="XAG10" s="202"/>
      <c r="XAU10" s="202"/>
      <c r="XBI10" s="202"/>
      <c r="XBW10" s="202"/>
      <c r="XCK10" s="202"/>
      <c r="XCY10" s="202"/>
      <c r="XDM10" s="202"/>
      <c r="XEA10" s="202"/>
      <c r="XEO10" s="202"/>
    </row>
    <row r="11" spans="1:1011 1025:2047 2061:3069 3083:4091 4105:5113 5127:6135 6149:7157 7171:8179 8193:9215 9229:10237 10251:11259 11273:12281 12295:13303 13317:14325 14339:15347 15361:16369" s="201" customFormat="1" ht="15.75" x14ac:dyDescent="0.2">
      <c r="A11" s="199" t="s">
        <v>142</v>
      </c>
      <c r="B11" s="200" t="e">
        <f>B28+B44+B59</f>
        <v>#REF!</v>
      </c>
      <c r="C11" s="200" t="e">
        <f t="shared" ref="C11:Y12" si="12">C28+C44+C59</f>
        <v>#REF!</v>
      </c>
      <c r="D11" s="200" t="e">
        <f t="shared" si="12"/>
        <v>#REF!</v>
      </c>
      <c r="E11" s="200" t="e">
        <f t="shared" si="12"/>
        <v>#REF!</v>
      </c>
      <c r="F11" s="200" t="e">
        <f t="shared" si="12"/>
        <v>#REF!</v>
      </c>
      <c r="G11" s="200" t="e">
        <f t="shared" si="12"/>
        <v>#REF!</v>
      </c>
      <c r="H11" s="200" t="e">
        <f t="shared" si="12"/>
        <v>#REF!</v>
      </c>
      <c r="I11" s="200" t="e">
        <f t="shared" si="12"/>
        <v>#REF!</v>
      </c>
      <c r="J11" s="200" t="e">
        <f t="shared" si="12"/>
        <v>#REF!</v>
      </c>
      <c r="K11" s="200" t="e">
        <f t="shared" si="12"/>
        <v>#REF!</v>
      </c>
      <c r="L11" s="200" t="e">
        <f t="shared" si="12"/>
        <v>#REF!</v>
      </c>
      <c r="M11" s="200" t="e">
        <f t="shared" si="12"/>
        <v>#REF!</v>
      </c>
      <c r="N11" s="200" t="e">
        <f t="shared" si="12"/>
        <v>#REF!</v>
      </c>
      <c r="O11" s="200" t="e">
        <f t="shared" si="12"/>
        <v>#REF!</v>
      </c>
      <c r="P11" s="200" t="e">
        <f t="shared" si="12"/>
        <v>#REF!</v>
      </c>
      <c r="Q11" s="200" t="e">
        <f t="shared" si="12"/>
        <v>#REF!</v>
      </c>
      <c r="R11" s="200" t="e">
        <f t="shared" si="12"/>
        <v>#REF!</v>
      </c>
      <c r="S11" s="200" t="e">
        <f t="shared" si="12"/>
        <v>#REF!</v>
      </c>
      <c r="T11" s="200" t="e">
        <f t="shared" si="12"/>
        <v>#REF!</v>
      </c>
      <c r="U11" s="200" t="e">
        <f t="shared" si="12"/>
        <v>#REF!</v>
      </c>
      <c r="V11" s="200" t="e">
        <f t="shared" si="12"/>
        <v>#REF!</v>
      </c>
      <c r="W11" s="200" t="e">
        <f t="shared" si="12"/>
        <v>#REF!</v>
      </c>
      <c r="X11" s="200" t="e">
        <f t="shared" si="12"/>
        <v>#REF!</v>
      </c>
      <c r="Y11" s="200" t="e">
        <f t="shared" si="12"/>
        <v>#REF!</v>
      </c>
      <c r="Z11" s="200">
        <f>Z28+Z44+Z59</f>
        <v>1515.7757808703379</v>
      </c>
      <c r="AA11" s="200">
        <f t="shared" ref="AA11:AQ12" si="13">AA28+AA44+AA59</f>
        <v>1162.3435119804883</v>
      </c>
      <c r="AB11" s="200">
        <f t="shared" si="13"/>
        <v>1431.2370274042751</v>
      </c>
      <c r="AC11" s="200">
        <f t="shared" si="13"/>
        <v>1501.1251068574281</v>
      </c>
      <c r="AD11" s="200">
        <f t="shared" si="13"/>
        <v>1483.6141442191374</v>
      </c>
      <c r="AE11" s="200">
        <f t="shared" si="13"/>
        <v>1787.3003525897834</v>
      </c>
      <c r="AF11" s="200">
        <f t="shared" si="13"/>
        <v>1586.2951577695787</v>
      </c>
      <c r="AG11" s="200">
        <f t="shared" si="13"/>
        <v>1583.2518580273495</v>
      </c>
      <c r="AH11" s="200">
        <f t="shared" si="13"/>
        <v>1686.4980931613429</v>
      </c>
      <c r="AI11" s="200">
        <f t="shared" si="13"/>
        <v>1319.5302598660153</v>
      </c>
      <c r="AJ11" s="200">
        <f t="shared" si="13"/>
        <v>1335.2364118996402</v>
      </c>
      <c r="AK11" s="200">
        <f t="shared" si="13"/>
        <v>1434.1712253413873</v>
      </c>
      <c r="AL11" s="200">
        <f t="shared" si="13"/>
        <v>1758.5340929802137</v>
      </c>
      <c r="AM11" s="200">
        <f t="shared" si="13"/>
        <v>2357.6909405442298</v>
      </c>
      <c r="AN11" s="200">
        <f t="shared" si="13"/>
        <v>2372.2689636729574</v>
      </c>
      <c r="AO11" s="200">
        <f t="shared" si="13"/>
        <v>2397.7907850451211</v>
      </c>
      <c r="AP11" s="200">
        <f t="shared" si="13"/>
        <v>1970.183805456641</v>
      </c>
      <c r="AQ11" s="200">
        <f t="shared" si="13"/>
        <v>1668.4294646144374</v>
      </c>
      <c r="AR11" s="200">
        <f>AR28+AR44+AR59</f>
        <v>1412.4255529436443</v>
      </c>
      <c r="AS11" s="200">
        <f t="shared" ref="AS11:BE12" si="14">AS28+AS44+AS59</f>
        <v>1408.6904572439817</v>
      </c>
      <c r="AT11" s="200">
        <f t="shared" si="14"/>
        <v>1400.782219650798</v>
      </c>
      <c r="AU11" s="200">
        <f t="shared" si="14"/>
        <v>1395.0045426259353</v>
      </c>
      <c r="AV11" s="200">
        <f t="shared" si="14"/>
        <v>1487.7296741541502</v>
      </c>
      <c r="AW11" s="200">
        <f t="shared" si="14"/>
        <v>1758.5237344165546</v>
      </c>
      <c r="AX11" s="200">
        <f t="shared" si="14"/>
        <v>1755.696668268437</v>
      </c>
      <c r="AY11" s="200">
        <f t="shared" si="14"/>
        <v>1753.613585988727</v>
      </c>
      <c r="AZ11" s="200">
        <f t="shared" si="14"/>
        <v>1752.0891050625048</v>
      </c>
      <c r="BA11" s="200">
        <f t="shared" si="14"/>
        <v>1750.7809428357118</v>
      </c>
      <c r="BB11" s="200">
        <f t="shared" si="14"/>
        <v>1749.8777909129237</v>
      </c>
      <c r="BC11" s="200">
        <f t="shared" si="14"/>
        <v>1749.0000032096107</v>
      </c>
      <c r="BD11" s="200">
        <f t="shared" si="14"/>
        <v>1748.4546484966847</v>
      </c>
      <c r="BE11" s="200">
        <f t="shared" si="14"/>
        <v>1747.9004824913673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O11" s="202"/>
      <c r="GC11" s="202"/>
      <c r="GQ11" s="202"/>
      <c r="HE11" s="202"/>
      <c r="HS11" s="202"/>
      <c r="IG11" s="202"/>
      <c r="IU11" s="202"/>
      <c r="JI11" s="202"/>
      <c r="JW11" s="202"/>
      <c r="KK11" s="202"/>
      <c r="KY11" s="202"/>
      <c r="LM11" s="202"/>
      <c r="MA11" s="202"/>
      <c r="MO11" s="202"/>
      <c r="NC11" s="202"/>
      <c r="NQ11" s="202"/>
      <c r="OE11" s="202"/>
      <c r="OS11" s="202"/>
      <c r="PG11" s="202"/>
      <c r="PU11" s="202"/>
      <c r="QI11" s="202"/>
      <c r="QW11" s="202"/>
      <c r="RK11" s="202"/>
      <c r="RY11" s="202"/>
      <c r="SM11" s="202"/>
      <c r="TA11" s="202"/>
      <c r="TO11" s="202"/>
      <c r="UC11" s="202"/>
      <c r="UQ11" s="202"/>
      <c r="VE11" s="202"/>
      <c r="VS11" s="202"/>
      <c r="WG11" s="202"/>
      <c r="WU11" s="202"/>
      <c r="XI11" s="202"/>
      <c r="XW11" s="202"/>
      <c r="YK11" s="202"/>
      <c r="YY11" s="202"/>
      <c r="ZM11" s="202"/>
      <c r="AAA11" s="202"/>
      <c r="AAO11" s="202"/>
      <c r="ABC11" s="202"/>
      <c r="ABQ11" s="202"/>
      <c r="ACE11" s="202"/>
      <c r="ACS11" s="202"/>
      <c r="ADG11" s="202"/>
      <c r="ADU11" s="202"/>
      <c r="AEI11" s="202"/>
      <c r="AEW11" s="202"/>
      <c r="AFK11" s="202"/>
      <c r="AFY11" s="202"/>
      <c r="AGM11" s="202"/>
      <c r="AHA11" s="202"/>
      <c r="AHO11" s="202"/>
      <c r="AIC11" s="202"/>
      <c r="AIQ11" s="202"/>
      <c r="AJE11" s="202"/>
      <c r="AJS11" s="202"/>
      <c r="AKG11" s="202"/>
      <c r="AKU11" s="202"/>
      <c r="ALI11" s="202"/>
      <c r="ALW11" s="202"/>
      <c r="AMK11" s="202"/>
      <c r="AMY11" s="202"/>
      <c r="ANM11" s="202"/>
      <c r="AOA11" s="202"/>
      <c r="AOO11" s="202"/>
      <c r="APC11" s="202"/>
      <c r="APQ11" s="202"/>
      <c r="AQE11" s="202"/>
      <c r="AQS11" s="202"/>
      <c r="ARG11" s="202"/>
      <c r="ARU11" s="202"/>
      <c r="ASI11" s="202"/>
      <c r="ASW11" s="202"/>
      <c r="ATK11" s="202"/>
      <c r="ATY11" s="202"/>
      <c r="AUM11" s="202"/>
      <c r="AVA11" s="202"/>
      <c r="AVO11" s="202"/>
      <c r="AWC11" s="202"/>
      <c r="AWQ11" s="202"/>
      <c r="AXE11" s="202"/>
      <c r="AXS11" s="202"/>
      <c r="AYG11" s="202"/>
      <c r="AYU11" s="202"/>
      <c r="AZI11" s="202"/>
      <c r="AZW11" s="202"/>
      <c r="BAK11" s="202"/>
      <c r="BAY11" s="202"/>
      <c r="BBM11" s="202"/>
      <c r="BCA11" s="202"/>
      <c r="BCO11" s="202"/>
      <c r="BDC11" s="202"/>
      <c r="BDQ11" s="202"/>
      <c r="BEE11" s="202"/>
      <c r="BES11" s="202"/>
      <c r="BFG11" s="202"/>
      <c r="BFU11" s="202"/>
      <c r="BGI11" s="202"/>
      <c r="BGW11" s="202"/>
      <c r="BHK11" s="202"/>
      <c r="BHY11" s="202"/>
      <c r="BIM11" s="202"/>
      <c r="BJA11" s="202"/>
      <c r="BJO11" s="202"/>
      <c r="BKC11" s="202"/>
      <c r="BKQ11" s="202"/>
      <c r="BLE11" s="202"/>
      <c r="BLS11" s="202"/>
      <c r="BMG11" s="202"/>
      <c r="BMU11" s="202"/>
      <c r="BNI11" s="202"/>
      <c r="BNW11" s="202"/>
      <c r="BOK11" s="202"/>
      <c r="BOY11" s="202"/>
      <c r="BPM11" s="202"/>
      <c r="BQA11" s="202"/>
      <c r="BQO11" s="202"/>
      <c r="BRC11" s="202"/>
      <c r="BRQ11" s="202"/>
      <c r="BSE11" s="202"/>
      <c r="BSS11" s="202"/>
      <c r="BTG11" s="202"/>
      <c r="BTU11" s="202"/>
      <c r="BUI11" s="202"/>
      <c r="BUW11" s="202"/>
      <c r="BVK11" s="202"/>
      <c r="BVY11" s="202"/>
      <c r="BWM11" s="202"/>
      <c r="BXA11" s="202"/>
      <c r="BXO11" s="202"/>
      <c r="BYC11" s="202"/>
      <c r="BYQ11" s="202"/>
      <c r="BZE11" s="202"/>
      <c r="BZS11" s="202"/>
      <c r="CAG11" s="202"/>
      <c r="CAU11" s="202"/>
      <c r="CBI11" s="202"/>
      <c r="CBW11" s="202"/>
      <c r="CCK11" s="202"/>
      <c r="CCY11" s="202"/>
      <c r="CDM11" s="202"/>
      <c r="CEA11" s="202"/>
      <c r="CEO11" s="202"/>
      <c r="CFC11" s="202"/>
      <c r="CFQ11" s="202"/>
      <c r="CGE11" s="202"/>
      <c r="CGS11" s="202"/>
      <c r="CHG11" s="202"/>
      <c r="CHU11" s="202"/>
      <c r="CII11" s="202"/>
      <c r="CIW11" s="202"/>
      <c r="CJK11" s="202"/>
      <c r="CJY11" s="202"/>
      <c r="CKM11" s="202"/>
      <c r="CLA11" s="202"/>
      <c r="CLO11" s="202"/>
      <c r="CMC11" s="202"/>
      <c r="CMQ11" s="202"/>
      <c r="CNE11" s="202"/>
      <c r="CNS11" s="202"/>
      <c r="COG11" s="202"/>
      <c r="COU11" s="202"/>
      <c r="CPI11" s="202"/>
      <c r="CPW11" s="202"/>
      <c r="CQK11" s="202"/>
      <c r="CQY11" s="202"/>
      <c r="CRM11" s="202"/>
      <c r="CSA11" s="202"/>
      <c r="CSO11" s="202"/>
      <c r="CTC11" s="202"/>
      <c r="CTQ11" s="202"/>
      <c r="CUE11" s="202"/>
      <c r="CUS11" s="202"/>
      <c r="CVG11" s="202"/>
      <c r="CVU11" s="202"/>
      <c r="CWI11" s="202"/>
      <c r="CWW11" s="202"/>
      <c r="CXK11" s="202"/>
      <c r="CXY11" s="202"/>
      <c r="CYM11" s="202"/>
      <c r="CZA11" s="202"/>
      <c r="CZO11" s="202"/>
      <c r="DAC11" s="202"/>
      <c r="DAQ11" s="202"/>
      <c r="DBE11" s="202"/>
      <c r="DBS11" s="202"/>
      <c r="DCG11" s="202"/>
      <c r="DCU11" s="202"/>
      <c r="DDI11" s="202"/>
      <c r="DDW11" s="202"/>
      <c r="DEK11" s="202"/>
      <c r="DEY11" s="202"/>
      <c r="DFM11" s="202"/>
      <c r="DGA11" s="202"/>
      <c r="DGO11" s="202"/>
      <c r="DHC11" s="202"/>
      <c r="DHQ11" s="202"/>
      <c r="DIE11" s="202"/>
      <c r="DIS11" s="202"/>
      <c r="DJG11" s="202"/>
      <c r="DJU11" s="202"/>
      <c r="DKI11" s="202"/>
      <c r="DKW11" s="202"/>
      <c r="DLK11" s="202"/>
      <c r="DLY11" s="202"/>
      <c r="DMM11" s="202"/>
      <c r="DNA11" s="202"/>
      <c r="DNO11" s="202"/>
      <c r="DOC11" s="202"/>
      <c r="DOQ11" s="202"/>
      <c r="DPE11" s="202"/>
      <c r="DPS11" s="202"/>
      <c r="DQG11" s="202"/>
      <c r="DQU11" s="202"/>
      <c r="DRI11" s="202"/>
      <c r="DRW11" s="202"/>
      <c r="DSK11" s="202"/>
      <c r="DSY11" s="202"/>
      <c r="DTM11" s="202"/>
      <c r="DUA11" s="202"/>
      <c r="DUO11" s="202"/>
      <c r="DVC11" s="202"/>
      <c r="DVQ11" s="202"/>
      <c r="DWE11" s="202"/>
      <c r="DWS11" s="202"/>
      <c r="DXG11" s="202"/>
      <c r="DXU11" s="202"/>
      <c r="DYI11" s="202"/>
      <c r="DYW11" s="202"/>
      <c r="DZK11" s="202"/>
      <c r="DZY11" s="202"/>
      <c r="EAM11" s="202"/>
      <c r="EBA11" s="202"/>
      <c r="EBO11" s="202"/>
      <c r="ECC11" s="202"/>
      <c r="ECQ11" s="202"/>
      <c r="EDE11" s="202"/>
      <c r="EDS11" s="202"/>
      <c r="EEG11" s="202"/>
      <c r="EEU11" s="202"/>
      <c r="EFI11" s="202"/>
      <c r="EFW11" s="202"/>
      <c r="EGK11" s="202"/>
      <c r="EGY11" s="202"/>
      <c r="EHM11" s="202"/>
      <c r="EIA11" s="202"/>
      <c r="EIO11" s="202"/>
      <c r="EJC11" s="202"/>
      <c r="EJQ11" s="202"/>
      <c r="EKE11" s="202"/>
      <c r="EKS11" s="202"/>
      <c r="ELG11" s="202"/>
      <c r="ELU11" s="202"/>
      <c r="EMI11" s="202"/>
      <c r="EMW11" s="202"/>
      <c r="ENK11" s="202"/>
      <c r="ENY11" s="202"/>
      <c r="EOM11" s="202"/>
      <c r="EPA11" s="202"/>
      <c r="EPO11" s="202"/>
      <c r="EQC11" s="202"/>
      <c r="EQQ11" s="202"/>
      <c r="ERE11" s="202"/>
      <c r="ERS11" s="202"/>
      <c r="ESG11" s="202"/>
      <c r="ESU11" s="202"/>
      <c r="ETI11" s="202"/>
      <c r="ETW11" s="202"/>
      <c r="EUK11" s="202"/>
      <c r="EUY11" s="202"/>
      <c r="EVM11" s="202"/>
      <c r="EWA11" s="202"/>
      <c r="EWO11" s="202"/>
      <c r="EXC11" s="202"/>
      <c r="EXQ11" s="202"/>
      <c r="EYE11" s="202"/>
      <c r="EYS11" s="202"/>
      <c r="EZG11" s="202"/>
      <c r="EZU11" s="202"/>
      <c r="FAI11" s="202"/>
      <c r="FAW11" s="202"/>
      <c r="FBK11" s="202"/>
      <c r="FBY11" s="202"/>
      <c r="FCM11" s="202"/>
      <c r="FDA11" s="202"/>
      <c r="FDO11" s="202"/>
      <c r="FEC11" s="202"/>
      <c r="FEQ11" s="202"/>
      <c r="FFE11" s="202"/>
      <c r="FFS11" s="202"/>
      <c r="FGG11" s="202"/>
      <c r="FGU11" s="202"/>
      <c r="FHI11" s="202"/>
      <c r="FHW11" s="202"/>
      <c r="FIK11" s="202"/>
      <c r="FIY11" s="202"/>
      <c r="FJM11" s="202"/>
      <c r="FKA11" s="202"/>
      <c r="FKO11" s="202"/>
      <c r="FLC11" s="202"/>
      <c r="FLQ11" s="202"/>
      <c r="FME11" s="202"/>
      <c r="FMS11" s="202"/>
      <c r="FNG11" s="202"/>
      <c r="FNU11" s="202"/>
      <c r="FOI11" s="202"/>
      <c r="FOW11" s="202"/>
      <c r="FPK11" s="202"/>
      <c r="FPY11" s="202"/>
      <c r="FQM11" s="202"/>
      <c r="FRA11" s="202"/>
      <c r="FRO11" s="202"/>
      <c r="FSC11" s="202"/>
      <c r="FSQ11" s="202"/>
      <c r="FTE11" s="202"/>
      <c r="FTS11" s="202"/>
      <c r="FUG11" s="202"/>
      <c r="FUU11" s="202"/>
      <c r="FVI11" s="202"/>
      <c r="FVW11" s="202"/>
      <c r="FWK11" s="202"/>
      <c r="FWY11" s="202"/>
      <c r="FXM11" s="202"/>
      <c r="FYA11" s="202"/>
      <c r="FYO11" s="202"/>
      <c r="FZC11" s="202"/>
      <c r="FZQ11" s="202"/>
      <c r="GAE11" s="202"/>
      <c r="GAS11" s="202"/>
      <c r="GBG11" s="202"/>
      <c r="GBU11" s="202"/>
      <c r="GCI11" s="202"/>
      <c r="GCW11" s="202"/>
      <c r="GDK11" s="202"/>
      <c r="GDY11" s="202"/>
      <c r="GEM11" s="202"/>
      <c r="GFA11" s="202"/>
      <c r="GFO11" s="202"/>
      <c r="GGC11" s="202"/>
      <c r="GGQ11" s="202"/>
      <c r="GHE11" s="202"/>
      <c r="GHS11" s="202"/>
      <c r="GIG11" s="202"/>
      <c r="GIU11" s="202"/>
      <c r="GJI11" s="202"/>
      <c r="GJW11" s="202"/>
      <c r="GKK11" s="202"/>
      <c r="GKY11" s="202"/>
      <c r="GLM11" s="202"/>
      <c r="GMA11" s="202"/>
      <c r="GMO11" s="202"/>
      <c r="GNC11" s="202"/>
      <c r="GNQ11" s="202"/>
      <c r="GOE11" s="202"/>
      <c r="GOS11" s="202"/>
      <c r="GPG11" s="202"/>
      <c r="GPU11" s="202"/>
      <c r="GQI11" s="202"/>
      <c r="GQW11" s="202"/>
      <c r="GRK11" s="202"/>
      <c r="GRY11" s="202"/>
      <c r="GSM11" s="202"/>
      <c r="GTA11" s="202"/>
      <c r="GTO11" s="202"/>
      <c r="GUC11" s="202"/>
      <c r="GUQ11" s="202"/>
      <c r="GVE11" s="202"/>
      <c r="GVS11" s="202"/>
      <c r="GWG11" s="202"/>
      <c r="GWU11" s="202"/>
      <c r="GXI11" s="202"/>
      <c r="GXW11" s="202"/>
      <c r="GYK11" s="202"/>
      <c r="GYY11" s="202"/>
      <c r="GZM11" s="202"/>
      <c r="HAA11" s="202"/>
      <c r="HAO11" s="202"/>
      <c r="HBC11" s="202"/>
      <c r="HBQ11" s="202"/>
      <c r="HCE11" s="202"/>
      <c r="HCS11" s="202"/>
      <c r="HDG11" s="202"/>
      <c r="HDU11" s="202"/>
      <c r="HEI11" s="202"/>
      <c r="HEW11" s="202"/>
      <c r="HFK11" s="202"/>
      <c r="HFY11" s="202"/>
      <c r="HGM11" s="202"/>
      <c r="HHA11" s="202"/>
      <c r="HHO11" s="202"/>
      <c r="HIC11" s="202"/>
      <c r="HIQ11" s="202"/>
      <c r="HJE11" s="202"/>
      <c r="HJS11" s="202"/>
      <c r="HKG11" s="202"/>
      <c r="HKU11" s="202"/>
      <c r="HLI11" s="202"/>
      <c r="HLW11" s="202"/>
      <c r="HMK11" s="202"/>
      <c r="HMY11" s="202"/>
      <c r="HNM11" s="202"/>
      <c r="HOA11" s="202"/>
      <c r="HOO11" s="202"/>
      <c r="HPC11" s="202"/>
      <c r="HPQ11" s="202"/>
      <c r="HQE11" s="202"/>
      <c r="HQS11" s="202"/>
      <c r="HRG11" s="202"/>
      <c r="HRU11" s="202"/>
      <c r="HSI11" s="202"/>
      <c r="HSW11" s="202"/>
      <c r="HTK11" s="202"/>
      <c r="HTY11" s="202"/>
      <c r="HUM11" s="202"/>
      <c r="HVA11" s="202"/>
      <c r="HVO11" s="202"/>
      <c r="HWC11" s="202"/>
      <c r="HWQ11" s="202"/>
      <c r="HXE11" s="202"/>
      <c r="HXS11" s="202"/>
      <c r="HYG11" s="202"/>
      <c r="HYU11" s="202"/>
      <c r="HZI11" s="202"/>
      <c r="HZW11" s="202"/>
      <c r="IAK11" s="202"/>
      <c r="IAY11" s="202"/>
      <c r="IBM11" s="202"/>
      <c r="ICA11" s="202"/>
      <c r="ICO11" s="202"/>
      <c r="IDC11" s="202"/>
      <c r="IDQ11" s="202"/>
      <c r="IEE11" s="202"/>
      <c r="IES11" s="202"/>
      <c r="IFG11" s="202"/>
      <c r="IFU11" s="202"/>
      <c r="IGI11" s="202"/>
      <c r="IGW11" s="202"/>
      <c r="IHK11" s="202"/>
      <c r="IHY11" s="202"/>
      <c r="IIM11" s="202"/>
      <c r="IJA11" s="202"/>
      <c r="IJO11" s="202"/>
      <c r="IKC11" s="202"/>
      <c r="IKQ11" s="202"/>
      <c r="ILE11" s="202"/>
      <c r="ILS11" s="202"/>
      <c r="IMG11" s="202"/>
      <c r="IMU11" s="202"/>
      <c r="INI11" s="202"/>
      <c r="INW11" s="202"/>
      <c r="IOK11" s="202"/>
      <c r="IOY11" s="202"/>
      <c r="IPM11" s="202"/>
      <c r="IQA11" s="202"/>
      <c r="IQO11" s="202"/>
      <c r="IRC11" s="202"/>
      <c r="IRQ11" s="202"/>
      <c r="ISE11" s="202"/>
      <c r="ISS11" s="202"/>
      <c r="ITG11" s="202"/>
      <c r="ITU11" s="202"/>
      <c r="IUI11" s="202"/>
      <c r="IUW11" s="202"/>
      <c r="IVK11" s="202"/>
      <c r="IVY11" s="202"/>
      <c r="IWM11" s="202"/>
      <c r="IXA11" s="202"/>
      <c r="IXO11" s="202"/>
      <c r="IYC11" s="202"/>
      <c r="IYQ11" s="202"/>
      <c r="IZE11" s="202"/>
      <c r="IZS11" s="202"/>
      <c r="JAG11" s="202"/>
      <c r="JAU11" s="202"/>
      <c r="JBI11" s="202"/>
      <c r="JBW11" s="202"/>
      <c r="JCK11" s="202"/>
      <c r="JCY11" s="202"/>
      <c r="JDM11" s="202"/>
      <c r="JEA11" s="202"/>
      <c r="JEO11" s="202"/>
      <c r="JFC11" s="202"/>
      <c r="JFQ11" s="202"/>
      <c r="JGE11" s="202"/>
      <c r="JGS11" s="202"/>
      <c r="JHG11" s="202"/>
      <c r="JHU11" s="202"/>
      <c r="JII11" s="202"/>
      <c r="JIW11" s="202"/>
      <c r="JJK11" s="202"/>
      <c r="JJY11" s="202"/>
      <c r="JKM11" s="202"/>
      <c r="JLA11" s="202"/>
      <c r="JLO11" s="202"/>
      <c r="JMC11" s="202"/>
      <c r="JMQ11" s="202"/>
      <c r="JNE11" s="202"/>
      <c r="JNS11" s="202"/>
      <c r="JOG11" s="202"/>
      <c r="JOU11" s="202"/>
      <c r="JPI11" s="202"/>
      <c r="JPW11" s="202"/>
      <c r="JQK11" s="202"/>
      <c r="JQY11" s="202"/>
      <c r="JRM11" s="202"/>
      <c r="JSA11" s="202"/>
      <c r="JSO11" s="202"/>
      <c r="JTC11" s="202"/>
      <c r="JTQ11" s="202"/>
      <c r="JUE11" s="202"/>
      <c r="JUS11" s="202"/>
      <c r="JVG11" s="202"/>
      <c r="JVU11" s="202"/>
      <c r="JWI11" s="202"/>
      <c r="JWW11" s="202"/>
      <c r="JXK11" s="202"/>
      <c r="JXY11" s="202"/>
      <c r="JYM11" s="202"/>
      <c r="JZA11" s="202"/>
      <c r="JZO11" s="202"/>
      <c r="KAC11" s="202"/>
      <c r="KAQ11" s="202"/>
      <c r="KBE11" s="202"/>
      <c r="KBS11" s="202"/>
      <c r="KCG11" s="202"/>
      <c r="KCU11" s="202"/>
      <c r="KDI11" s="202"/>
      <c r="KDW11" s="202"/>
      <c r="KEK11" s="202"/>
      <c r="KEY11" s="202"/>
      <c r="KFM11" s="202"/>
      <c r="KGA11" s="202"/>
      <c r="KGO11" s="202"/>
      <c r="KHC11" s="202"/>
      <c r="KHQ11" s="202"/>
      <c r="KIE11" s="202"/>
      <c r="KIS11" s="202"/>
      <c r="KJG11" s="202"/>
      <c r="KJU11" s="202"/>
      <c r="KKI11" s="202"/>
      <c r="KKW11" s="202"/>
      <c r="KLK11" s="202"/>
      <c r="KLY11" s="202"/>
      <c r="KMM11" s="202"/>
      <c r="KNA11" s="202"/>
      <c r="KNO11" s="202"/>
      <c r="KOC11" s="202"/>
      <c r="KOQ11" s="202"/>
      <c r="KPE11" s="202"/>
      <c r="KPS11" s="202"/>
      <c r="KQG11" s="202"/>
      <c r="KQU11" s="202"/>
      <c r="KRI11" s="202"/>
      <c r="KRW11" s="202"/>
      <c r="KSK11" s="202"/>
      <c r="KSY11" s="202"/>
      <c r="KTM11" s="202"/>
      <c r="KUA11" s="202"/>
      <c r="KUO11" s="202"/>
      <c r="KVC11" s="202"/>
      <c r="KVQ11" s="202"/>
      <c r="KWE11" s="202"/>
      <c r="KWS11" s="202"/>
      <c r="KXG11" s="202"/>
      <c r="KXU11" s="202"/>
      <c r="KYI11" s="202"/>
      <c r="KYW11" s="202"/>
      <c r="KZK11" s="202"/>
      <c r="KZY11" s="202"/>
      <c r="LAM11" s="202"/>
      <c r="LBA11" s="202"/>
      <c r="LBO11" s="202"/>
      <c r="LCC11" s="202"/>
      <c r="LCQ11" s="202"/>
      <c r="LDE11" s="202"/>
      <c r="LDS11" s="202"/>
      <c r="LEG11" s="202"/>
      <c r="LEU11" s="202"/>
      <c r="LFI11" s="202"/>
      <c r="LFW11" s="202"/>
      <c r="LGK11" s="202"/>
      <c r="LGY11" s="202"/>
      <c r="LHM11" s="202"/>
      <c r="LIA11" s="202"/>
      <c r="LIO11" s="202"/>
      <c r="LJC11" s="202"/>
      <c r="LJQ11" s="202"/>
      <c r="LKE11" s="202"/>
      <c r="LKS11" s="202"/>
      <c r="LLG11" s="202"/>
      <c r="LLU11" s="202"/>
      <c r="LMI11" s="202"/>
      <c r="LMW11" s="202"/>
      <c r="LNK11" s="202"/>
      <c r="LNY11" s="202"/>
      <c r="LOM11" s="202"/>
      <c r="LPA11" s="202"/>
      <c r="LPO11" s="202"/>
      <c r="LQC11" s="202"/>
      <c r="LQQ11" s="202"/>
      <c r="LRE11" s="202"/>
      <c r="LRS11" s="202"/>
      <c r="LSG11" s="202"/>
      <c r="LSU11" s="202"/>
      <c r="LTI11" s="202"/>
      <c r="LTW11" s="202"/>
      <c r="LUK11" s="202"/>
      <c r="LUY11" s="202"/>
      <c r="LVM11" s="202"/>
      <c r="LWA11" s="202"/>
      <c r="LWO11" s="202"/>
      <c r="LXC11" s="202"/>
      <c r="LXQ11" s="202"/>
      <c r="LYE11" s="202"/>
      <c r="LYS11" s="202"/>
      <c r="LZG11" s="202"/>
      <c r="LZU11" s="202"/>
      <c r="MAI11" s="202"/>
      <c r="MAW11" s="202"/>
      <c r="MBK11" s="202"/>
      <c r="MBY11" s="202"/>
      <c r="MCM11" s="202"/>
      <c r="MDA11" s="202"/>
      <c r="MDO11" s="202"/>
      <c r="MEC11" s="202"/>
      <c r="MEQ11" s="202"/>
      <c r="MFE11" s="202"/>
      <c r="MFS11" s="202"/>
      <c r="MGG11" s="202"/>
      <c r="MGU11" s="202"/>
      <c r="MHI11" s="202"/>
      <c r="MHW11" s="202"/>
      <c r="MIK11" s="202"/>
      <c r="MIY11" s="202"/>
      <c r="MJM11" s="202"/>
      <c r="MKA11" s="202"/>
      <c r="MKO11" s="202"/>
      <c r="MLC11" s="202"/>
      <c r="MLQ11" s="202"/>
      <c r="MME11" s="202"/>
      <c r="MMS11" s="202"/>
      <c r="MNG11" s="202"/>
      <c r="MNU11" s="202"/>
      <c r="MOI11" s="202"/>
      <c r="MOW11" s="202"/>
      <c r="MPK11" s="202"/>
      <c r="MPY11" s="202"/>
      <c r="MQM11" s="202"/>
      <c r="MRA11" s="202"/>
      <c r="MRO11" s="202"/>
      <c r="MSC11" s="202"/>
      <c r="MSQ11" s="202"/>
      <c r="MTE11" s="202"/>
      <c r="MTS11" s="202"/>
      <c r="MUG11" s="202"/>
      <c r="MUU11" s="202"/>
      <c r="MVI11" s="202"/>
      <c r="MVW11" s="202"/>
      <c r="MWK11" s="202"/>
      <c r="MWY11" s="202"/>
      <c r="MXM11" s="202"/>
      <c r="MYA11" s="202"/>
      <c r="MYO11" s="202"/>
      <c r="MZC11" s="202"/>
      <c r="MZQ11" s="202"/>
      <c r="NAE11" s="202"/>
      <c r="NAS11" s="202"/>
      <c r="NBG11" s="202"/>
      <c r="NBU11" s="202"/>
      <c r="NCI11" s="202"/>
      <c r="NCW11" s="202"/>
      <c r="NDK11" s="202"/>
      <c r="NDY11" s="202"/>
      <c r="NEM11" s="202"/>
      <c r="NFA11" s="202"/>
      <c r="NFO11" s="202"/>
      <c r="NGC11" s="202"/>
      <c r="NGQ11" s="202"/>
      <c r="NHE11" s="202"/>
      <c r="NHS11" s="202"/>
      <c r="NIG11" s="202"/>
      <c r="NIU11" s="202"/>
      <c r="NJI11" s="202"/>
      <c r="NJW11" s="202"/>
      <c r="NKK11" s="202"/>
      <c r="NKY11" s="202"/>
      <c r="NLM11" s="202"/>
      <c r="NMA11" s="202"/>
      <c r="NMO11" s="202"/>
      <c r="NNC11" s="202"/>
      <c r="NNQ11" s="202"/>
      <c r="NOE11" s="202"/>
      <c r="NOS11" s="202"/>
      <c r="NPG11" s="202"/>
      <c r="NPU11" s="202"/>
      <c r="NQI11" s="202"/>
      <c r="NQW11" s="202"/>
      <c r="NRK11" s="202"/>
      <c r="NRY11" s="202"/>
      <c r="NSM11" s="202"/>
      <c r="NTA11" s="202"/>
      <c r="NTO11" s="202"/>
      <c r="NUC11" s="202"/>
      <c r="NUQ11" s="202"/>
      <c r="NVE11" s="202"/>
      <c r="NVS11" s="202"/>
      <c r="NWG11" s="202"/>
      <c r="NWU11" s="202"/>
      <c r="NXI11" s="202"/>
      <c r="NXW11" s="202"/>
      <c r="NYK11" s="202"/>
      <c r="NYY11" s="202"/>
      <c r="NZM11" s="202"/>
      <c r="OAA11" s="202"/>
      <c r="OAO11" s="202"/>
      <c r="OBC11" s="202"/>
      <c r="OBQ11" s="202"/>
      <c r="OCE11" s="202"/>
      <c r="OCS11" s="202"/>
      <c r="ODG11" s="202"/>
      <c r="ODU11" s="202"/>
      <c r="OEI11" s="202"/>
      <c r="OEW11" s="202"/>
      <c r="OFK11" s="202"/>
      <c r="OFY11" s="202"/>
      <c r="OGM11" s="202"/>
      <c r="OHA11" s="202"/>
      <c r="OHO11" s="202"/>
      <c r="OIC11" s="202"/>
      <c r="OIQ11" s="202"/>
      <c r="OJE11" s="202"/>
      <c r="OJS11" s="202"/>
      <c r="OKG11" s="202"/>
      <c r="OKU11" s="202"/>
      <c r="OLI11" s="202"/>
      <c r="OLW11" s="202"/>
      <c r="OMK11" s="202"/>
      <c r="OMY11" s="202"/>
      <c r="ONM11" s="202"/>
      <c r="OOA11" s="202"/>
      <c r="OOO11" s="202"/>
      <c r="OPC11" s="202"/>
      <c r="OPQ11" s="202"/>
      <c r="OQE11" s="202"/>
      <c r="OQS11" s="202"/>
      <c r="ORG11" s="202"/>
      <c r="ORU11" s="202"/>
      <c r="OSI11" s="202"/>
      <c r="OSW11" s="202"/>
      <c r="OTK11" s="202"/>
      <c r="OTY11" s="202"/>
      <c r="OUM11" s="202"/>
      <c r="OVA11" s="202"/>
      <c r="OVO11" s="202"/>
      <c r="OWC11" s="202"/>
      <c r="OWQ11" s="202"/>
      <c r="OXE11" s="202"/>
      <c r="OXS11" s="202"/>
      <c r="OYG11" s="202"/>
      <c r="OYU11" s="202"/>
      <c r="OZI11" s="202"/>
      <c r="OZW11" s="202"/>
      <c r="PAK11" s="202"/>
      <c r="PAY11" s="202"/>
      <c r="PBM11" s="202"/>
      <c r="PCA11" s="202"/>
      <c r="PCO11" s="202"/>
      <c r="PDC11" s="202"/>
      <c r="PDQ11" s="202"/>
      <c r="PEE11" s="202"/>
      <c r="PES11" s="202"/>
      <c r="PFG11" s="202"/>
      <c r="PFU11" s="202"/>
      <c r="PGI11" s="202"/>
      <c r="PGW11" s="202"/>
      <c r="PHK11" s="202"/>
      <c r="PHY11" s="202"/>
      <c r="PIM11" s="202"/>
      <c r="PJA11" s="202"/>
      <c r="PJO11" s="202"/>
      <c r="PKC11" s="202"/>
      <c r="PKQ11" s="202"/>
      <c r="PLE11" s="202"/>
      <c r="PLS11" s="202"/>
      <c r="PMG11" s="202"/>
      <c r="PMU11" s="202"/>
      <c r="PNI11" s="202"/>
      <c r="PNW11" s="202"/>
      <c r="POK11" s="202"/>
      <c r="POY11" s="202"/>
      <c r="PPM11" s="202"/>
      <c r="PQA11" s="202"/>
      <c r="PQO11" s="202"/>
      <c r="PRC11" s="202"/>
      <c r="PRQ11" s="202"/>
      <c r="PSE11" s="202"/>
      <c r="PSS11" s="202"/>
      <c r="PTG11" s="202"/>
      <c r="PTU11" s="202"/>
      <c r="PUI11" s="202"/>
      <c r="PUW11" s="202"/>
      <c r="PVK11" s="202"/>
      <c r="PVY11" s="202"/>
      <c r="PWM11" s="202"/>
      <c r="PXA11" s="202"/>
      <c r="PXO11" s="202"/>
      <c r="PYC11" s="202"/>
      <c r="PYQ11" s="202"/>
      <c r="PZE11" s="202"/>
      <c r="PZS11" s="202"/>
      <c r="QAG11" s="202"/>
      <c r="QAU11" s="202"/>
      <c r="QBI11" s="202"/>
      <c r="QBW11" s="202"/>
      <c r="QCK11" s="202"/>
      <c r="QCY11" s="202"/>
      <c r="QDM11" s="202"/>
      <c r="QEA11" s="202"/>
      <c r="QEO11" s="202"/>
      <c r="QFC11" s="202"/>
      <c r="QFQ11" s="202"/>
      <c r="QGE11" s="202"/>
      <c r="QGS11" s="202"/>
      <c r="QHG11" s="202"/>
      <c r="QHU11" s="202"/>
      <c r="QII11" s="202"/>
      <c r="QIW11" s="202"/>
      <c r="QJK11" s="202"/>
      <c r="QJY11" s="202"/>
      <c r="QKM11" s="202"/>
      <c r="QLA11" s="202"/>
      <c r="QLO11" s="202"/>
      <c r="QMC11" s="202"/>
      <c r="QMQ11" s="202"/>
      <c r="QNE11" s="202"/>
      <c r="QNS11" s="202"/>
      <c r="QOG11" s="202"/>
      <c r="QOU11" s="202"/>
      <c r="QPI11" s="202"/>
      <c r="QPW11" s="202"/>
      <c r="QQK11" s="202"/>
      <c r="QQY11" s="202"/>
      <c r="QRM11" s="202"/>
      <c r="QSA11" s="202"/>
      <c r="QSO11" s="202"/>
      <c r="QTC11" s="202"/>
      <c r="QTQ11" s="202"/>
      <c r="QUE11" s="202"/>
      <c r="QUS11" s="202"/>
      <c r="QVG11" s="202"/>
      <c r="QVU11" s="202"/>
      <c r="QWI11" s="202"/>
      <c r="QWW11" s="202"/>
      <c r="QXK11" s="202"/>
      <c r="QXY11" s="202"/>
      <c r="QYM11" s="202"/>
      <c r="QZA11" s="202"/>
      <c r="QZO11" s="202"/>
      <c r="RAC11" s="202"/>
      <c r="RAQ11" s="202"/>
      <c r="RBE11" s="202"/>
      <c r="RBS11" s="202"/>
      <c r="RCG11" s="202"/>
      <c r="RCU11" s="202"/>
      <c r="RDI11" s="202"/>
      <c r="RDW11" s="202"/>
      <c r="REK11" s="202"/>
      <c r="REY11" s="202"/>
      <c r="RFM11" s="202"/>
      <c r="RGA11" s="202"/>
      <c r="RGO11" s="202"/>
      <c r="RHC11" s="202"/>
      <c r="RHQ11" s="202"/>
      <c r="RIE11" s="202"/>
      <c r="RIS11" s="202"/>
      <c r="RJG11" s="202"/>
      <c r="RJU11" s="202"/>
      <c r="RKI11" s="202"/>
      <c r="RKW11" s="202"/>
      <c r="RLK11" s="202"/>
      <c r="RLY11" s="202"/>
      <c r="RMM11" s="202"/>
      <c r="RNA11" s="202"/>
      <c r="RNO11" s="202"/>
      <c r="ROC11" s="202"/>
      <c r="ROQ11" s="202"/>
      <c r="RPE11" s="202"/>
      <c r="RPS11" s="202"/>
      <c r="RQG11" s="202"/>
      <c r="RQU11" s="202"/>
      <c r="RRI11" s="202"/>
      <c r="RRW11" s="202"/>
      <c r="RSK11" s="202"/>
      <c r="RSY11" s="202"/>
      <c r="RTM11" s="202"/>
      <c r="RUA11" s="202"/>
      <c r="RUO11" s="202"/>
      <c r="RVC11" s="202"/>
      <c r="RVQ11" s="202"/>
      <c r="RWE11" s="202"/>
      <c r="RWS11" s="202"/>
      <c r="RXG11" s="202"/>
      <c r="RXU11" s="202"/>
      <c r="RYI11" s="202"/>
      <c r="RYW11" s="202"/>
      <c r="RZK11" s="202"/>
      <c r="RZY11" s="202"/>
      <c r="SAM11" s="202"/>
      <c r="SBA11" s="202"/>
      <c r="SBO11" s="202"/>
      <c r="SCC11" s="202"/>
      <c r="SCQ11" s="202"/>
      <c r="SDE11" s="202"/>
      <c r="SDS11" s="202"/>
      <c r="SEG11" s="202"/>
      <c r="SEU11" s="202"/>
      <c r="SFI11" s="202"/>
      <c r="SFW11" s="202"/>
      <c r="SGK11" s="202"/>
      <c r="SGY11" s="202"/>
      <c r="SHM11" s="202"/>
      <c r="SIA11" s="202"/>
      <c r="SIO11" s="202"/>
      <c r="SJC11" s="202"/>
      <c r="SJQ11" s="202"/>
      <c r="SKE11" s="202"/>
      <c r="SKS11" s="202"/>
      <c r="SLG11" s="202"/>
      <c r="SLU11" s="202"/>
      <c r="SMI11" s="202"/>
      <c r="SMW11" s="202"/>
      <c r="SNK11" s="202"/>
      <c r="SNY11" s="202"/>
      <c r="SOM11" s="202"/>
      <c r="SPA11" s="202"/>
      <c r="SPO11" s="202"/>
      <c r="SQC11" s="202"/>
      <c r="SQQ11" s="202"/>
      <c r="SRE11" s="202"/>
      <c r="SRS11" s="202"/>
      <c r="SSG11" s="202"/>
      <c r="SSU11" s="202"/>
      <c r="STI11" s="202"/>
      <c r="STW11" s="202"/>
      <c r="SUK11" s="202"/>
      <c r="SUY11" s="202"/>
      <c r="SVM11" s="202"/>
      <c r="SWA11" s="202"/>
      <c r="SWO11" s="202"/>
      <c r="SXC11" s="202"/>
      <c r="SXQ11" s="202"/>
      <c r="SYE11" s="202"/>
      <c r="SYS11" s="202"/>
      <c r="SZG11" s="202"/>
      <c r="SZU11" s="202"/>
      <c r="TAI11" s="202"/>
      <c r="TAW11" s="202"/>
      <c r="TBK11" s="202"/>
      <c r="TBY11" s="202"/>
      <c r="TCM11" s="202"/>
      <c r="TDA11" s="202"/>
      <c r="TDO11" s="202"/>
      <c r="TEC11" s="202"/>
      <c r="TEQ11" s="202"/>
      <c r="TFE11" s="202"/>
      <c r="TFS11" s="202"/>
      <c r="TGG11" s="202"/>
      <c r="TGU11" s="202"/>
      <c r="THI11" s="202"/>
      <c r="THW11" s="202"/>
      <c r="TIK11" s="202"/>
      <c r="TIY11" s="202"/>
      <c r="TJM11" s="202"/>
      <c r="TKA11" s="202"/>
      <c r="TKO11" s="202"/>
      <c r="TLC11" s="202"/>
      <c r="TLQ11" s="202"/>
      <c r="TME11" s="202"/>
      <c r="TMS11" s="202"/>
      <c r="TNG11" s="202"/>
      <c r="TNU11" s="202"/>
      <c r="TOI11" s="202"/>
      <c r="TOW11" s="202"/>
      <c r="TPK11" s="202"/>
      <c r="TPY11" s="202"/>
      <c r="TQM11" s="202"/>
      <c r="TRA11" s="202"/>
      <c r="TRO11" s="202"/>
      <c r="TSC11" s="202"/>
      <c r="TSQ11" s="202"/>
      <c r="TTE11" s="202"/>
      <c r="TTS11" s="202"/>
      <c r="TUG11" s="202"/>
      <c r="TUU11" s="202"/>
      <c r="TVI11" s="202"/>
      <c r="TVW11" s="202"/>
      <c r="TWK11" s="202"/>
      <c r="TWY11" s="202"/>
      <c r="TXM11" s="202"/>
      <c r="TYA11" s="202"/>
      <c r="TYO11" s="202"/>
      <c r="TZC11" s="202"/>
      <c r="TZQ11" s="202"/>
      <c r="UAE11" s="202"/>
      <c r="UAS11" s="202"/>
      <c r="UBG11" s="202"/>
      <c r="UBU11" s="202"/>
      <c r="UCI11" s="202"/>
      <c r="UCW11" s="202"/>
      <c r="UDK11" s="202"/>
      <c r="UDY11" s="202"/>
      <c r="UEM11" s="202"/>
      <c r="UFA11" s="202"/>
      <c r="UFO11" s="202"/>
      <c r="UGC11" s="202"/>
      <c r="UGQ11" s="202"/>
      <c r="UHE11" s="202"/>
      <c r="UHS11" s="202"/>
      <c r="UIG11" s="202"/>
      <c r="UIU11" s="202"/>
      <c r="UJI11" s="202"/>
      <c r="UJW11" s="202"/>
      <c r="UKK11" s="202"/>
      <c r="UKY11" s="202"/>
      <c r="ULM11" s="202"/>
      <c r="UMA11" s="202"/>
      <c r="UMO11" s="202"/>
      <c r="UNC11" s="202"/>
      <c r="UNQ11" s="202"/>
      <c r="UOE11" s="202"/>
      <c r="UOS11" s="202"/>
      <c r="UPG11" s="202"/>
      <c r="UPU11" s="202"/>
      <c r="UQI11" s="202"/>
      <c r="UQW11" s="202"/>
      <c r="URK11" s="202"/>
      <c r="URY11" s="202"/>
      <c r="USM11" s="202"/>
      <c r="UTA11" s="202"/>
      <c r="UTO11" s="202"/>
      <c r="UUC11" s="202"/>
      <c r="UUQ11" s="202"/>
      <c r="UVE11" s="202"/>
      <c r="UVS11" s="202"/>
      <c r="UWG11" s="202"/>
      <c r="UWU11" s="202"/>
      <c r="UXI11" s="202"/>
      <c r="UXW11" s="202"/>
      <c r="UYK11" s="202"/>
      <c r="UYY11" s="202"/>
      <c r="UZM11" s="202"/>
      <c r="VAA11" s="202"/>
      <c r="VAO11" s="202"/>
      <c r="VBC11" s="202"/>
      <c r="VBQ11" s="202"/>
      <c r="VCE11" s="202"/>
      <c r="VCS11" s="202"/>
      <c r="VDG11" s="202"/>
      <c r="VDU11" s="202"/>
      <c r="VEI11" s="202"/>
      <c r="VEW11" s="202"/>
      <c r="VFK11" s="202"/>
      <c r="VFY11" s="202"/>
      <c r="VGM11" s="202"/>
      <c r="VHA11" s="202"/>
      <c r="VHO11" s="202"/>
      <c r="VIC11" s="202"/>
      <c r="VIQ11" s="202"/>
      <c r="VJE11" s="202"/>
      <c r="VJS11" s="202"/>
      <c r="VKG11" s="202"/>
      <c r="VKU11" s="202"/>
      <c r="VLI11" s="202"/>
      <c r="VLW11" s="202"/>
      <c r="VMK11" s="202"/>
      <c r="VMY11" s="202"/>
      <c r="VNM11" s="202"/>
      <c r="VOA11" s="202"/>
      <c r="VOO11" s="202"/>
      <c r="VPC11" s="202"/>
      <c r="VPQ11" s="202"/>
      <c r="VQE11" s="202"/>
      <c r="VQS11" s="202"/>
      <c r="VRG11" s="202"/>
      <c r="VRU11" s="202"/>
      <c r="VSI11" s="202"/>
      <c r="VSW11" s="202"/>
      <c r="VTK11" s="202"/>
      <c r="VTY11" s="202"/>
      <c r="VUM11" s="202"/>
      <c r="VVA11" s="202"/>
      <c r="VVO11" s="202"/>
      <c r="VWC11" s="202"/>
      <c r="VWQ11" s="202"/>
      <c r="VXE11" s="202"/>
      <c r="VXS11" s="202"/>
      <c r="VYG11" s="202"/>
      <c r="VYU11" s="202"/>
      <c r="VZI11" s="202"/>
      <c r="VZW11" s="202"/>
      <c r="WAK11" s="202"/>
      <c r="WAY11" s="202"/>
      <c r="WBM11" s="202"/>
      <c r="WCA11" s="202"/>
      <c r="WCO11" s="202"/>
      <c r="WDC11" s="202"/>
      <c r="WDQ11" s="202"/>
      <c r="WEE11" s="202"/>
      <c r="WES11" s="202"/>
      <c r="WFG11" s="202"/>
      <c r="WFU11" s="202"/>
      <c r="WGI11" s="202"/>
      <c r="WGW11" s="202"/>
      <c r="WHK11" s="202"/>
      <c r="WHY11" s="202"/>
      <c r="WIM11" s="202"/>
      <c r="WJA11" s="202"/>
      <c r="WJO11" s="202"/>
      <c r="WKC11" s="202"/>
      <c r="WKQ11" s="202"/>
      <c r="WLE11" s="202"/>
      <c r="WLS11" s="202"/>
      <c r="WMG11" s="202"/>
      <c r="WMU11" s="202"/>
      <c r="WNI11" s="202"/>
      <c r="WNW11" s="202"/>
      <c r="WOK11" s="202"/>
      <c r="WOY11" s="202"/>
      <c r="WPM11" s="202"/>
      <c r="WQA11" s="202"/>
      <c r="WQO11" s="202"/>
      <c r="WRC11" s="202"/>
      <c r="WRQ11" s="202"/>
      <c r="WSE11" s="202"/>
      <c r="WSS11" s="202"/>
      <c r="WTG11" s="202"/>
      <c r="WTU11" s="202"/>
      <c r="WUI11" s="202"/>
      <c r="WUW11" s="202"/>
      <c r="WVK11" s="202"/>
      <c r="WVY11" s="202"/>
      <c r="WWM11" s="202"/>
      <c r="WXA11" s="202"/>
      <c r="WXO11" s="202"/>
      <c r="WYC11" s="202"/>
      <c r="WYQ11" s="202"/>
      <c r="WZE11" s="202"/>
      <c r="WZS11" s="202"/>
      <c r="XAG11" s="202"/>
      <c r="XAU11" s="202"/>
      <c r="XBI11" s="202"/>
      <c r="XBW11" s="202"/>
      <c r="XCK11" s="202"/>
      <c r="XCY11" s="202"/>
      <c r="XDM11" s="202"/>
      <c r="XEA11" s="202"/>
      <c r="XEO11" s="202"/>
    </row>
    <row r="12" spans="1:1011 1025:2047 2061:3069 3083:4091 4105:5113 5127:6135 6149:7157 7171:8179 8193:9215 9229:10237 10251:11259 11273:12281 12295:13303 13317:14325 14339:15347 15361:16369" s="201" customFormat="1" ht="15.75" x14ac:dyDescent="0.2">
      <c r="A12" s="199" t="s">
        <v>143</v>
      </c>
      <c r="B12" s="200" t="e">
        <f>B29+B45+B60</f>
        <v>#REF!</v>
      </c>
      <c r="C12" s="200" t="e">
        <f t="shared" si="12"/>
        <v>#REF!</v>
      </c>
      <c r="D12" s="200" t="e">
        <f t="shared" si="12"/>
        <v>#REF!</v>
      </c>
      <c r="E12" s="200" t="e">
        <f t="shared" si="12"/>
        <v>#REF!</v>
      </c>
      <c r="F12" s="200" t="e">
        <f t="shared" si="12"/>
        <v>#REF!</v>
      </c>
      <c r="G12" s="200" t="e">
        <f t="shared" si="12"/>
        <v>#REF!</v>
      </c>
      <c r="H12" s="200" t="e">
        <f t="shared" si="12"/>
        <v>#REF!</v>
      </c>
      <c r="I12" s="200" t="e">
        <f t="shared" si="12"/>
        <v>#REF!</v>
      </c>
      <c r="J12" s="200" t="e">
        <f t="shared" si="12"/>
        <v>#REF!</v>
      </c>
      <c r="K12" s="200" t="e">
        <f t="shared" si="12"/>
        <v>#REF!</v>
      </c>
      <c r="L12" s="200" t="e">
        <f t="shared" si="12"/>
        <v>#REF!</v>
      </c>
      <c r="M12" s="200" t="e">
        <f t="shared" si="12"/>
        <v>#REF!</v>
      </c>
      <c r="N12" s="200" t="e">
        <f t="shared" si="12"/>
        <v>#REF!</v>
      </c>
      <c r="O12" s="200" t="e">
        <f t="shared" si="12"/>
        <v>#REF!</v>
      </c>
      <c r="P12" s="200" t="e">
        <f t="shared" si="12"/>
        <v>#REF!</v>
      </c>
      <c r="Q12" s="200" t="e">
        <f t="shared" si="12"/>
        <v>#REF!</v>
      </c>
      <c r="R12" s="200" t="e">
        <f t="shared" si="12"/>
        <v>#REF!</v>
      </c>
      <c r="S12" s="200" t="e">
        <f t="shared" si="12"/>
        <v>#REF!</v>
      </c>
      <c r="T12" s="200" t="e">
        <f t="shared" si="12"/>
        <v>#REF!</v>
      </c>
      <c r="U12" s="200" t="e">
        <f t="shared" si="12"/>
        <v>#REF!</v>
      </c>
      <c r="V12" s="200" t="e">
        <f t="shared" si="12"/>
        <v>#REF!</v>
      </c>
      <c r="W12" s="200" t="e">
        <f t="shared" si="12"/>
        <v>#REF!</v>
      </c>
      <c r="X12" s="200" t="e">
        <f t="shared" si="12"/>
        <v>#REF!</v>
      </c>
      <c r="Y12" s="200" t="e">
        <f t="shared" si="12"/>
        <v>#REF!</v>
      </c>
      <c r="Z12" s="200">
        <f>Z29+Z45+Z60</f>
        <v>450.8590131772936</v>
      </c>
      <c r="AA12" s="200">
        <f t="shared" si="13"/>
        <v>381.10424014800731</v>
      </c>
      <c r="AB12" s="200">
        <f t="shared" si="13"/>
        <v>1808.8069247410558</v>
      </c>
      <c r="AC12" s="200">
        <f t="shared" si="13"/>
        <v>7800.9334519766735</v>
      </c>
      <c r="AD12" s="200">
        <f t="shared" si="13"/>
        <v>9705.6144576042061</v>
      </c>
      <c r="AE12" s="200">
        <f t="shared" si="13"/>
        <v>10049.14059244535</v>
      </c>
      <c r="AF12" s="200">
        <f t="shared" si="13"/>
        <v>10440.791962994183</v>
      </c>
      <c r="AG12" s="200">
        <f t="shared" si="13"/>
        <v>12192.085277035629</v>
      </c>
      <c r="AH12" s="200">
        <f t="shared" si="13"/>
        <v>15153.052381820766</v>
      </c>
      <c r="AI12" s="200">
        <f t="shared" si="13"/>
        <v>16585.164129520137</v>
      </c>
      <c r="AJ12" s="200">
        <f t="shared" si="13"/>
        <v>20670.259073402132</v>
      </c>
      <c r="AK12" s="200">
        <f t="shared" si="13"/>
        <v>24634.540675833465</v>
      </c>
      <c r="AL12" s="200">
        <f t="shared" si="13"/>
        <v>27573.776277737532</v>
      </c>
      <c r="AM12" s="200">
        <f t="shared" si="13"/>
        <v>33823.63574216795</v>
      </c>
      <c r="AN12" s="200">
        <f t="shared" si="13"/>
        <v>32980.743437159872</v>
      </c>
      <c r="AO12" s="200">
        <f t="shared" si="13"/>
        <v>33784.810831426068</v>
      </c>
      <c r="AP12" s="200">
        <f t="shared" si="13"/>
        <v>35838.732077984154</v>
      </c>
      <c r="AQ12" s="200">
        <f t="shared" si="13"/>
        <v>33850.541760668289</v>
      </c>
      <c r="AR12" s="200">
        <f>AR29+AR45+AR60</f>
        <v>36531.845349922842</v>
      </c>
      <c r="AS12" s="200">
        <f t="shared" si="14"/>
        <v>40527.930790451799</v>
      </c>
      <c r="AT12" s="200">
        <f t="shared" si="14"/>
        <v>42215.322423818798</v>
      </c>
      <c r="AU12" s="200">
        <f t="shared" si="14"/>
        <v>38540.026055397335</v>
      </c>
      <c r="AV12" s="200">
        <f t="shared" si="14"/>
        <v>41193.82099838819</v>
      </c>
      <c r="AW12" s="200">
        <f t="shared" si="14"/>
        <v>43312.931719939064</v>
      </c>
      <c r="AX12" s="200">
        <f t="shared" si="14"/>
        <v>46595.023937671642</v>
      </c>
      <c r="AY12" s="200">
        <f t="shared" si="14"/>
        <v>47748.893222535131</v>
      </c>
      <c r="AZ12" s="200">
        <f t="shared" si="14"/>
        <v>46964.829613910311</v>
      </c>
      <c r="BA12" s="200">
        <f t="shared" si="14"/>
        <v>47477.515943249702</v>
      </c>
      <c r="BB12" s="200">
        <f t="shared" si="14"/>
        <v>46877.801733335276</v>
      </c>
      <c r="BC12" s="200">
        <f t="shared" si="14"/>
        <v>50433.510189476357</v>
      </c>
      <c r="BD12" s="200">
        <f t="shared" si="14"/>
        <v>50317.465566698942</v>
      </c>
      <c r="BE12" s="200">
        <f t="shared" si="14"/>
        <v>52935.804974480787</v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O12" s="202"/>
      <c r="GC12" s="202"/>
      <c r="GQ12" s="202"/>
      <c r="HE12" s="202"/>
      <c r="HS12" s="202"/>
      <c r="IG12" s="202"/>
      <c r="IU12" s="202"/>
      <c r="JI12" s="202"/>
      <c r="JW12" s="202"/>
      <c r="KK12" s="202"/>
      <c r="KY12" s="202"/>
      <c r="LM12" s="202"/>
      <c r="MA12" s="202"/>
      <c r="MO12" s="202"/>
      <c r="NC12" s="202"/>
      <c r="NQ12" s="202"/>
      <c r="OE12" s="202"/>
      <c r="OS12" s="202"/>
      <c r="PG12" s="202"/>
      <c r="PU12" s="202"/>
      <c r="QI12" s="202"/>
      <c r="QW12" s="202"/>
      <c r="RK12" s="202"/>
      <c r="RY12" s="202"/>
      <c r="SM12" s="202"/>
      <c r="TA12" s="202"/>
      <c r="TO12" s="202"/>
      <c r="UC12" s="202"/>
      <c r="UQ12" s="202"/>
      <c r="VE12" s="202"/>
      <c r="VS12" s="202"/>
      <c r="WG12" s="202"/>
      <c r="WU12" s="202"/>
      <c r="XI12" s="202"/>
      <c r="XW12" s="202"/>
      <c r="YK12" s="202"/>
      <c r="YY12" s="202"/>
      <c r="ZM12" s="202"/>
      <c r="AAA12" s="202"/>
      <c r="AAO12" s="202"/>
      <c r="ABC12" s="202"/>
      <c r="ABQ12" s="202"/>
      <c r="ACE12" s="202"/>
      <c r="ACS12" s="202"/>
      <c r="ADG12" s="202"/>
      <c r="ADU12" s="202"/>
      <c r="AEI12" s="202"/>
      <c r="AEW12" s="202"/>
      <c r="AFK12" s="202"/>
      <c r="AFY12" s="202"/>
      <c r="AGM12" s="202"/>
      <c r="AHA12" s="202"/>
      <c r="AHO12" s="202"/>
      <c r="AIC12" s="202"/>
      <c r="AIQ12" s="202"/>
      <c r="AJE12" s="202"/>
      <c r="AJS12" s="202"/>
      <c r="AKG12" s="202"/>
      <c r="AKU12" s="202"/>
      <c r="ALI12" s="202"/>
      <c r="ALW12" s="202"/>
      <c r="AMK12" s="202"/>
      <c r="AMY12" s="202"/>
      <c r="ANM12" s="202"/>
      <c r="AOA12" s="202"/>
      <c r="AOO12" s="202"/>
      <c r="APC12" s="202"/>
      <c r="APQ12" s="202"/>
      <c r="AQE12" s="202"/>
      <c r="AQS12" s="202"/>
      <c r="ARG12" s="202"/>
      <c r="ARU12" s="202"/>
      <c r="ASI12" s="202"/>
      <c r="ASW12" s="202"/>
      <c r="ATK12" s="202"/>
      <c r="ATY12" s="202"/>
      <c r="AUM12" s="202"/>
      <c r="AVA12" s="202"/>
      <c r="AVO12" s="202"/>
      <c r="AWC12" s="202"/>
      <c r="AWQ12" s="202"/>
      <c r="AXE12" s="202"/>
      <c r="AXS12" s="202"/>
      <c r="AYG12" s="202"/>
      <c r="AYU12" s="202"/>
      <c r="AZI12" s="202"/>
      <c r="AZW12" s="202"/>
      <c r="BAK12" s="202"/>
      <c r="BAY12" s="202"/>
      <c r="BBM12" s="202"/>
      <c r="BCA12" s="202"/>
      <c r="BCO12" s="202"/>
      <c r="BDC12" s="202"/>
      <c r="BDQ12" s="202"/>
      <c r="BEE12" s="202"/>
      <c r="BES12" s="202"/>
      <c r="BFG12" s="202"/>
      <c r="BFU12" s="202"/>
      <c r="BGI12" s="202"/>
      <c r="BGW12" s="202"/>
      <c r="BHK12" s="202"/>
      <c r="BHY12" s="202"/>
      <c r="BIM12" s="202"/>
      <c r="BJA12" s="202"/>
      <c r="BJO12" s="202"/>
      <c r="BKC12" s="202"/>
      <c r="BKQ12" s="202"/>
      <c r="BLE12" s="202"/>
      <c r="BLS12" s="202"/>
      <c r="BMG12" s="202"/>
      <c r="BMU12" s="202"/>
      <c r="BNI12" s="202"/>
      <c r="BNW12" s="202"/>
      <c r="BOK12" s="202"/>
      <c r="BOY12" s="202"/>
      <c r="BPM12" s="202"/>
      <c r="BQA12" s="202"/>
      <c r="BQO12" s="202"/>
      <c r="BRC12" s="202"/>
      <c r="BRQ12" s="202"/>
      <c r="BSE12" s="202"/>
      <c r="BSS12" s="202"/>
      <c r="BTG12" s="202"/>
      <c r="BTU12" s="202"/>
      <c r="BUI12" s="202"/>
      <c r="BUW12" s="202"/>
      <c r="BVK12" s="202"/>
      <c r="BVY12" s="202"/>
      <c r="BWM12" s="202"/>
      <c r="BXA12" s="202"/>
      <c r="BXO12" s="202"/>
      <c r="BYC12" s="202"/>
      <c r="BYQ12" s="202"/>
      <c r="BZE12" s="202"/>
      <c r="BZS12" s="202"/>
      <c r="CAG12" s="202"/>
      <c r="CAU12" s="202"/>
      <c r="CBI12" s="202"/>
      <c r="CBW12" s="202"/>
      <c r="CCK12" s="202"/>
      <c r="CCY12" s="202"/>
      <c r="CDM12" s="202"/>
      <c r="CEA12" s="202"/>
      <c r="CEO12" s="202"/>
      <c r="CFC12" s="202"/>
      <c r="CFQ12" s="202"/>
      <c r="CGE12" s="202"/>
      <c r="CGS12" s="202"/>
      <c r="CHG12" s="202"/>
      <c r="CHU12" s="202"/>
      <c r="CII12" s="202"/>
      <c r="CIW12" s="202"/>
      <c r="CJK12" s="202"/>
      <c r="CJY12" s="202"/>
      <c r="CKM12" s="202"/>
      <c r="CLA12" s="202"/>
      <c r="CLO12" s="202"/>
      <c r="CMC12" s="202"/>
      <c r="CMQ12" s="202"/>
      <c r="CNE12" s="202"/>
      <c r="CNS12" s="202"/>
      <c r="COG12" s="202"/>
      <c r="COU12" s="202"/>
      <c r="CPI12" s="202"/>
      <c r="CPW12" s="202"/>
      <c r="CQK12" s="202"/>
      <c r="CQY12" s="202"/>
      <c r="CRM12" s="202"/>
      <c r="CSA12" s="202"/>
      <c r="CSO12" s="202"/>
      <c r="CTC12" s="202"/>
      <c r="CTQ12" s="202"/>
      <c r="CUE12" s="202"/>
      <c r="CUS12" s="202"/>
      <c r="CVG12" s="202"/>
      <c r="CVU12" s="202"/>
      <c r="CWI12" s="202"/>
      <c r="CWW12" s="202"/>
      <c r="CXK12" s="202"/>
      <c r="CXY12" s="202"/>
      <c r="CYM12" s="202"/>
      <c r="CZA12" s="202"/>
      <c r="CZO12" s="202"/>
      <c r="DAC12" s="202"/>
      <c r="DAQ12" s="202"/>
      <c r="DBE12" s="202"/>
      <c r="DBS12" s="202"/>
      <c r="DCG12" s="202"/>
      <c r="DCU12" s="202"/>
      <c r="DDI12" s="202"/>
      <c r="DDW12" s="202"/>
      <c r="DEK12" s="202"/>
      <c r="DEY12" s="202"/>
      <c r="DFM12" s="202"/>
      <c r="DGA12" s="202"/>
      <c r="DGO12" s="202"/>
      <c r="DHC12" s="202"/>
      <c r="DHQ12" s="202"/>
      <c r="DIE12" s="202"/>
      <c r="DIS12" s="202"/>
      <c r="DJG12" s="202"/>
      <c r="DJU12" s="202"/>
      <c r="DKI12" s="202"/>
      <c r="DKW12" s="202"/>
      <c r="DLK12" s="202"/>
      <c r="DLY12" s="202"/>
      <c r="DMM12" s="202"/>
      <c r="DNA12" s="202"/>
      <c r="DNO12" s="202"/>
      <c r="DOC12" s="202"/>
      <c r="DOQ12" s="202"/>
      <c r="DPE12" s="202"/>
      <c r="DPS12" s="202"/>
      <c r="DQG12" s="202"/>
      <c r="DQU12" s="202"/>
      <c r="DRI12" s="202"/>
      <c r="DRW12" s="202"/>
      <c r="DSK12" s="202"/>
      <c r="DSY12" s="202"/>
      <c r="DTM12" s="202"/>
      <c r="DUA12" s="202"/>
      <c r="DUO12" s="202"/>
      <c r="DVC12" s="202"/>
      <c r="DVQ12" s="202"/>
      <c r="DWE12" s="202"/>
      <c r="DWS12" s="202"/>
      <c r="DXG12" s="202"/>
      <c r="DXU12" s="202"/>
      <c r="DYI12" s="202"/>
      <c r="DYW12" s="202"/>
      <c r="DZK12" s="202"/>
      <c r="DZY12" s="202"/>
      <c r="EAM12" s="202"/>
      <c r="EBA12" s="202"/>
      <c r="EBO12" s="202"/>
      <c r="ECC12" s="202"/>
      <c r="ECQ12" s="202"/>
      <c r="EDE12" s="202"/>
      <c r="EDS12" s="202"/>
      <c r="EEG12" s="202"/>
      <c r="EEU12" s="202"/>
      <c r="EFI12" s="202"/>
      <c r="EFW12" s="202"/>
      <c r="EGK12" s="202"/>
      <c r="EGY12" s="202"/>
      <c r="EHM12" s="202"/>
      <c r="EIA12" s="202"/>
      <c r="EIO12" s="202"/>
      <c r="EJC12" s="202"/>
      <c r="EJQ12" s="202"/>
      <c r="EKE12" s="202"/>
      <c r="EKS12" s="202"/>
      <c r="ELG12" s="202"/>
      <c r="ELU12" s="202"/>
      <c r="EMI12" s="202"/>
      <c r="EMW12" s="202"/>
      <c r="ENK12" s="202"/>
      <c r="ENY12" s="202"/>
      <c r="EOM12" s="202"/>
      <c r="EPA12" s="202"/>
      <c r="EPO12" s="202"/>
      <c r="EQC12" s="202"/>
      <c r="EQQ12" s="202"/>
      <c r="ERE12" s="202"/>
      <c r="ERS12" s="202"/>
      <c r="ESG12" s="202"/>
      <c r="ESU12" s="202"/>
      <c r="ETI12" s="202"/>
      <c r="ETW12" s="202"/>
      <c r="EUK12" s="202"/>
      <c r="EUY12" s="202"/>
      <c r="EVM12" s="202"/>
      <c r="EWA12" s="202"/>
      <c r="EWO12" s="202"/>
      <c r="EXC12" s="202"/>
      <c r="EXQ12" s="202"/>
      <c r="EYE12" s="202"/>
      <c r="EYS12" s="202"/>
      <c r="EZG12" s="202"/>
      <c r="EZU12" s="202"/>
      <c r="FAI12" s="202"/>
      <c r="FAW12" s="202"/>
      <c r="FBK12" s="202"/>
      <c r="FBY12" s="202"/>
      <c r="FCM12" s="202"/>
      <c r="FDA12" s="202"/>
      <c r="FDO12" s="202"/>
      <c r="FEC12" s="202"/>
      <c r="FEQ12" s="202"/>
      <c r="FFE12" s="202"/>
      <c r="FFS12" s="202"/>
      <c r="FGG12" s="202"/>
      <c r="FGU12" s="202"/>
      <c r="FHI12" s="202"/>
      <c r="FHW12" s="202"/>
      <c r="FIK12" s="202"/>
      <c r="FIY12" s="202"/>
      <c r="FJM12" s="202"/>
      <c r="FKA12" s="202"/>
      <c r="FKO12" s="202"/>
      <c r="FLC12" s="202"/>
      <c r="FLQ12" s="202"/>
      <c r="FME12" s="202"/>
      <c r="FMS12" s="202"/>
      <c r="FNG12" s="202"/>
      <c r="FNU12" s="202"/>
      <c r="FOI12" s="202"/>
      <c r="FOW12" s="202"/>
      <c r="FPK12" s="202"/>
      <c r="FPY12" s="202"/>
      <c r="FQM12" s="202"/>
      <c r="FRA12" s="202"/>
      <c r="FRO12" s="202"/>
      <c r="FSC12" s="202"/>
      <c r="FSQ12" s="202"/>
      <c r="FTE12" s="202"/>
      <c r="FTS12" s="202"/>
      <c r="FUG12" s="202"/>
      <c r="FUU12" s="202"/>
      <c r="FVI12" s="202"/>
      <c r="FVW12" s="202"/>
      <c r="FWK12" s="202"/>
      <c r="FWY12" s="202"/>
      <c r="FXM12" s="202"/>
      <c r="FYA12" s="202"/>
      <c r="FYO12" s="202"/>
      <c r="FZC12" s="202"/>
      <c r="FZQ12" s="202"/>
      <c r="GAE12" s="202"/>
      <c r="GAS12" s="202"/>
      <c r="GBG12" s="202"/>
      <c r="GBU12" s="202"/>
      <c r="GCI12" s="202"/>
      <c r="GCW12" s="202"/>
      <c r="GDK12" s="202"/>
      <c r="GDY12" s="202"/>
      <c r="GEM12" s="202"/>
      <c r="GFA12" s="202"/>
      <c r="GFO12" s="202"/>
      <c r="GGC12" s="202"/>
      <c r="GGQ12" s="202"/>
      <c r="GHE12" s="202"/>
      <c r="GHS12" s="202"/>
      <c r="GIG12" s="202"/>
      <c r="GIU12" s="202"/>
      <c r="GJI12" s="202"/>
      <c r="GJW12" s="202"/>
      <c r="GKK12" s="202"/>
      <c r="GKY12" s="202"/>
      <c r="GLM12" s="202"/>
      <c r="GMA12" s="202"/>
      <c r="GMO12" s="202"/>
      <c r="GNC12" s="202"/>
      <c r="GNQ12" s="202"/>
      <c r="GOE12" s="202"/>
      <c r="GOS12" s="202"/>
      <c r="GPG12" s="202"/>
      <c r="GPU12" s="202"/>
      <c r="GQI12" s="202"/>
      <c r="GQW12" s="202"/>
      <c r="GRK12" s="202"/>
      <c r="GRY12" s="202"/>
      <c r="GSM12" s="202"/>
      <c r="GTA12" s="202"/>
      <c r="GTO12" s="202"/>
      <c r="GUC12" s="202"/>
      <c r="GUQ12" s="202"/>
      <c r="GVE12" s="202"/>
      <c r="GVS12" s="202"/>
      <c r="GWG12" s="202"/>
      <c r="GWU12" s="202"/>
      <c r="GXI12" s="202"/>
      <c r="GXW12" s="202"/>
      <c r="GYK12" s="202"/>
      <c r="GYY12" s="202"/>
      <c r="GZM12" s="202"/>
      <c r="HAA12" s="202"/>
      <c r="HAO12" s="202"/>
      <c r="HBC12" s="202"/>
      <c r="HBQ12" s="202"/>
      <c r="HCE12" s="202"/>
      <c r="HCS12" s="202"/>
      <c r="HDG12" s="202"/>
      <c r="HDU12" s="202"/>
      <c r="HEI12" s="202"/>
      <c r="HEW12" s="202"/>
      <c r="HFK12" s="202"/>
      <c r="HFY12" s="202"/>
      <c r="HGM12" s="202"/>
      <c r="HHA12" s="202"/>
      <c r="HHO12" s="202"/>
      <c r="HIC12" s="202"/>
      <c r="HIQ12" s="202"/>
      <c r="HJE12" s="202"/>
      <c r="HJS12" s="202"/>
      <c r="HKG12" s="202"/>
      <c r="HKU12" s="202"/>
      <c r="HLI12" s="202"/>
      <c r="HLW12" s="202"/>
      <c r="HMK12" s="202"/>
      <c r="HMY12" s="202"/>
      <c r="HNM12" s="202"/>
      <c r="HOA12" s="202"/>
      <c r="HOO12" s="202"/>
      <c r="HPC12" s="202"/>
      <c r="HPQ12" s="202"/>
      <c r="HQE12" s="202"/>
      <c r="HQS12" s="202"/>
      <c r="HRG12" s="202"/>
      <c r="HRU12" s="202"/>
      <c r="HSI12" s="202"/>
      <c r="HSW12" s="202"/>
      <c r="HTK12" s="202"/>
      <c r="HTY12" s="202"/>
      <c r="HUM12" s="202"/>
      <c r="HVA12" s="202"/>
      <c r="HVO12" s="202"/>
      <c r="HWC12" s="202"/>
      <c r="HWQ12" s="202"/>
      <c r="HXE12" s="202"/>
      <c r="HXS12" s="202"/>
      <c r="HYG12" s="202"/>
      <c r="HYU12" s="202"/>
      <c r="HZI12" s="202"/>
      <c r="HZW12" s="202"/>
      <c r="IAK12" s="202"/>
      <c r="IAY12" s="202"/>
      <c r="IBM12" s="202"/>
      <c r="ICA12" s="202"/>
      <c r="ICO12" s="202"/>
      <c r="IDC12" s="202"/>
      <c r="IDQ12" s="202"/>
      <c r="IEE12" s="202"/>
      <c r="IES12" s="202"/>
      <c r="IFG12" s="202"/>
      <c r="IFU12" s="202"/>
      <c r="IGI12" s="202"/>
      <c r="IGW12" s="202"/>
      <c r="IHK12" s="202"/>
      <c r="IHY12" s="202"/>
      <c r="IIM12" s="202"/>
      <c r="IJA12" s="202"/>
      <c r="IJO12" s="202"/>
      <c r="IKC12" s="202"/>
      <c r="IKQ12" s="202"/>
      <c r="ILE12" s="202"/>
      <c r="ILS12" s="202"/>
      <c r="IMG12" s="202"/>
      <c r="IMU12" s="202"/>
      <c r="INI12" s="202"/>
      <c r="INW12" s="202"/>
      <c r="IOK12" s="202"/>
      <c r="IOY12" s="202"/>
      <c r="IPM12" s="202"/>
      <c r="IQA12" s="202"/>
      <c r="IQO12" s="202"/>
      <c r="IRC12" s="202"/>
      <c r="IRQ12" s="202"/>
      <c r="ISE12" s="202"/>
      <c r="ISS12" s="202"/>
      <c r="ITG12" s="202"/>
      <c r="ITU12" s="202"/>
      <c r="IUI12" s="202"/>
      <c r="IUW12" s="202"/>
      <c r="IVK12" s="202"/>
      <c r="IVY12" s="202"/>
      <c r="IWM12" s="202"/>
      <c r="IXA12" s="202"/>
      <c r="IXO12" s="202"/>
      <c r="IYC12" s="202"/>
      <c r="IYQ12" s="202"/>
      <c r="IZE12" s="202"/>
      <c r="IZS12" s="202"/>
      <c r="JAG12" s="202"/>
      <c r="JAU12" s="202"/>
      <c r="JBI12" s="202"/>
      <c r="JBW12" s="202"/>
      <c r="JCK12" s="202"/>
      <c r="JCY12" s="202"/>
      <c r="JDM12" s="202"/>
      <c r="JEA12" s="202"/>
      <c r="JEO12" s="202"/>
      <c r="JFC12" s="202"/>
      <c r="JFQ12" s="202"/>
      <c r="JGE12" s="202"/>
      <c r="JGS12" s="202"/>
      <c r="JHG12" s="202"/>
      <c r="JHU12" s="202"/>
      <c r="JII12" s="202"/>
      <c r="JIW12" s="202"/>
      <c r="JJK12" s="202"/>
      <c r="JJY12" s="202"/>
      <c r="JKM12" s="202"/>
      <c r="JLA12" s="202"/>
      <c r="JLO12" s="202"/>
      <c r="JMC12" s="202"/>
      <c r="JMQ12" s="202"/>
      <c r="JNE12" s="202"/>
      <c r="JNS12" s="202"/>
      <c r="JOG12" s="202"/>
      <c r="JOU12" s="202"/>
      <c r="JPI12" s="202"/>
      <c r="JPW12" s="202"/>
      <c r="JQK12" s="202"/>
      <c r="JQY12" s="202"/>
      <c r="JRM12" s="202"/>
      <c r="JSA12" s="202"/>
      <c r="JSO12" s="202"/>
      <c r="JTC12" s="202"/>
      <c r="JTQ12" s="202"/>
      <c r="JUE12" s="202"/>
      <c r="JUS12" s="202"/>
      <c r="JVG12" s="202"/>
      <c r="JVU12" s="202"/>
      <c r="JWI12" s="202"/>
      <c r="JWW12" s="202"/>
      <c r="JXK12" s="202"/>
      <c r="JXY12" s="202"/>
      <c r="JYM12" s="202"/>
      <c r="JZA12" s="202"/>
      <c r="JZO12" s="202"/>
      <c r="KAC12" s="202"/>
      <c r="KAQ12" s="202"/>
      <c r="KBE12" s="202"/>
      <c r="KBS12" s="202"/>
      <c r="KCG12" s="202"/>
      <c r="KCU12" s="202"/>
      <c r="KDI12" s="202"/>
      <c r="KDW12" s="202"/>
      <c r="KEK12" s="202"/>
      <c r="KEY12" s="202"/>
      <c r="KFM12" s="202"/>
      <c r="KGA12" s="202"/>
      <c r="KGO12" s="202"/>
      <c r="KHC12" s="202"/>
      <c r="KHQ12" s="202"/>
      <c r="KIE12" s="202"/>
      <c r="KIS12" s="202"/>
      <c r="KJG12" s="202"/>
      <c r="KJU12" s="202"/>
      <c r="KKI12" s="202"/>
      <c r="KKW12" s="202"/>
      <c r="KLK12" s="202"/>
      <c r="KLY12" s="202"/>
      <c r="KMM12" s="202"/>
      <c r="KNA12" s="202"/>
      <c r="KNO12" s="202"/>
      <c r="KOC12" s="202"/>
      <c r="KOQ12" s="202"/>
      <c r="KPE12" s="202"/>
      <c r="KPS12" s="202"/>
      <c r="KQG12" s="202"/>
      <c r="KQU12" s="202"/>
      <c r="KRI12" s="202"/>
      <c r="KRW12" s="202"/>
      <c r="KSK12" s="202"/>
      <c r="KSY12" s="202"/>
      <c r="KTM12" s="202"/>
      <c r="KUA12" s="202"/>
      <c r="KUO12" s="202"/>
      <c r="KVC12" s="202"/>
      <c r="KVQ12" s="202"/>
      <c r="KWE12" s="202"/>
      <c r="KWS12" s="202"/>
      <c r="KXG12" s="202"/>
      <c r="KXU12" s="202"/>
      <c r="KYI12" s="202"/>
      <c r="KYW12" s="202"/>
      <c r="KZK12" s="202"/>
      <c r="KZY12" s="202"/>
      <c r="LAM12" s="202"/>
      <c r="LBA12" s="202"/>
      <c r="LBO12" s="202"/>
      <c r="LCC12" s="202"/>
      <c r="LCQ12" s="202"/>
      <c r="LDE12" s="202"/>
      <c r="LDS12" s="202"/>
      <c r="LEG12" s="202"/>
      <c r="LEU12" s="202"/>
      <c r="LFI12" s="202"/>
      <c r="LFW12" s="202"/>
      <c r="LGK12" s="202"/>
      <c r="LGY12" s="202"/>
      <c r="LHM12" s="202"/>
      <c r="LIA12" s="202"/>
      <c r="LIO12" s="202"/>
      <c r="LJC12" s="202"/>
      <c r="LJQ12" s="202"/>
      <c r="LKE12" s="202"/>
      <c r="LKS12" s="202"/>
      <c r="LLG12" s="202"/>
      <c r="LLU12" s="202"/>
      <c r="LMI12" s="202"/>
      <c r="LMW12" s="202"/>
      <c r="LNK12" s="202"/>
      <c r="LNY12" s="202"/>
      <c r="LOM12" s="202"/>
      <c r="LPA12" s="202"/>
      <c r="LPO12" s="202"/>
      <c r="LQC12" s="202"/>
      <c r="LQQ12" s="202"/>
      <c r="LRE12" s="202"/>
      <c r="LRS12" s="202"/>
      <c r="LSG12" s="202"/>
      <c r="LSU12" s="202"/>
      <c r="LTI12" s="202"/>
      <c r="LTW12" s="202"/>
      <c r="LUK12" s="202"/>
      <c r="LUY12" s="202"/>
      <c r="LVM12" s="202"/>
      <c r="LWA12" s="202"/>
      <c r="LWO12" s="202"/>
      <c r="LXC12" s="202"/>
      <c r="LXQ12" s="202"/>
      <c r="LYE12" s="202"/>
      <c r="LYS12" s="202"/>
      <c r="LZG12" s="202"/>
      <c r="LZU12" s="202"/>
      <c r="MAI12" s="202"/>
      <c r="MAW12" s="202"/>
      <c r="MBK12" s="202"/>
      <c r="MBY12" s="202"/>
      <c r="MCM12" s="202"/>
      <c r="MDA12" s="202"/>
      <c r="MDO12" s="202"/>
      <c r="MEC12" s="202"/>
      <c r="MEQ12" s="202"/>
      <c r="MFE12" s="202"/>
      <c r="MFS12" s="202"/>
      <c r="MGG12" s="202"/>
      <c r="MGU12" s="202"/>
      <c r="MHI12" s="202"/>
      <c r="MHW12" s="202"/>
      <c r="MIK12" s="202"/>
      <c r="MIY12" s="202"/>
      <c r="MJM12" s="202"/>
      <c r="MKA12" s="202"/>
      <c r="MKO12" s="202"/>
      <c r="MLC12" s="202"/>
      <c r="MLQ12" s="202"/>
      <c r="MME12" s="202"/>
      <c r="MMS12" s="202"/>
      <c r="MNG12" s="202"/>
      <c r="MNU12" s="202"/>
      <c r="MOI12" s="202"/>
      <c r="MOW12" s="202"/>
      <c r="MPK12" s="202"/>
      <c r="MPY12" s="202"/>
      <c r="MQM12" s="202"/>
      <c r="MRA12" s="202"/>
      <c r="MRO12" s="202"/>
      <c r="MSC12" s="202"/>
      <c r="MSQ12" s="202"/>
      <c r="MTE12" s="202"/>
      <c r="MTS12" s="202"/>
      <c r="MUG12" s="202"/>
      <c r="MUU12" s="202"/>
      <c r="MVI12" s="202"/>
      <c r="MVW12" s="202"/>
      <c r="MWK12" s="202"/>
      <c r="MWY12" s="202"/>
      <c r="MXM12" s="202"/>
      <c r="MYA12" s="202"/>
      <c r="MYO12" s="202"/>
      <c r="MZC12" s="202"/>
      <c r="MZQ12" s="202"/>
      <c r="NAE12" s="202"/>
      <c r="NAS12" s="202"/>
      <c r="NBG12" s="202"/>
      <c r="NBU12" s="202"/>
      <c r="NCI12" s="202"/>
      <c r="NCW12" s="202"/>
      <c r="NDK12" s="202"/>
      <c r="NDY12" s="202"/>
      <c r="NEM12" s="202"/>
      <c r="NFA12" s="202"/>
      <c r="NFO12" s="202"/>
      <c r="NGC12" s="202"/>
      <c r="NGQ12" s="202"/>
      <c r="NHE12" s="202"/>
      <c r="NHS12" s="202"/>
      <c r="NIG12" s="202"/>
      <c r="NIU12" s="202"/>
      <c r="NJI12" s="202"/>
      <c r="NJW12" s="202"/>
      <c r="NKK12" s="202"/>
      <c r="NKY12" s="202"/>
      <c r="NLM12" s="202"/>
      <c r="NMA12" s="202"/>
      <c r="NMO12" s="202"/>
      <c r="NNC12" s="202"/>
      <c r="NNQ12" s="202"/>
      <c r="NOE12" s="202"/>
      <c r="NOS12" s="202"/>
      <c r="NPG12" s="202"/>
      <c r="NPU12" s="202"/>
      <c r="NQI12" s="202"/>
      <c r="NQW12" s="202"/>
      <c r="NRK12" s="202"/>
      <c r="NRY12" s="202"/>
      <c r="NSM12" s="202"/>
      <c r="NTA12" s="202"/>
      <c r="NTO12" s="202"/>
      <c r="NUC12" s="202"/>
      <c r="NUQ12" s="202"/>
      <c r="NVE12" s="202"/>
      <c r="NVS12" s="202"/>
      <c r="NWG12" s="202"/>
      <c r="NWU12" s="202"/>
      <c r="NXI12" s="202"/>
      <c r="NXW12" s="202"/>
      <c r="NYK12" s="202"/>
      <c r="NYY12" s="202"/>
      <c r="NZM12" s="202"/>
      <c r="OAA12" s="202"/>
      <c r="OAO12" s="202"/>
      <c r="OBC12" s="202"/>
      <c r="OBQ12" s="202"/>
      <c r="OCE12" s="202"/>
      <c r="OCS12" s="202"/>
      <c r="ODG12" s="202"/>
      <c r="ODU12" s="202"/>
      <c r="OEI12" s="202"/>
      <c r="OEW12" s="202"/>
      <c r="OFK12" s="202"/>
      <c r="OFY12" s="202"/>
      <c r="OGM12" s="202"/>
      <c r="OHA12" s="202"/>
      <c r="OHO12" s="202"/>
      <c r="OIC12" s="202"/>
      <c r="OIQ12" s="202"/>
      <c r="OJE12" s="202"/>
      <c r="OJS12" s="202"/>
      <c r="OKG12" s="202"/>
      <c r="OKU12" s="202"/>
      <c r="OLI12" s="202"/>
      <c r="OLW12" s="202"/>
      <c r="OMK12" s="202"/>
      <c r="OMY12" s="202"/>
      <c r="ONM12" s="202"/>
      <c r="OOA12" s="202"/>
      <c r="OOO12" s="202"/>
      <c r="OPC12" s="202"/>
      <c r="OPQ12" s="202"/>
      <c r="OQE12" s="202"/>
      <c r="OQS12" s="202"/>
      <c r="ORG12" s="202"/>
      <c r="ORU12" s="202"/>
      <c r="OSI12" s="202"/>
      <c r="OSW12" s="202"/>
      <c r="OTK12" s="202"/>
      <c r="OTY12" s="202"/>
      <c r="OUM12" s="202"/>
      <c r="OVA12" s="202"/>
      <c r="OVO12" s="202"/>
      <c r="OWC12" s="202"/>
      <c r="OWQ12" s="202"/>
      <c r="OXE12" s="202"/>
      <c r="OXS12" s="202"/>
      <c r="OYG12" s="202"/>
      <c r="OYU12" s="202"/>
      <c r="OZI12" s="202"/>
      <c r="OZW12" s="202"/>
      <c r="PAK12" s="202"/>
      <c r="PAY12" s="202"/>
      <c r="PBM12" s="202"/>
      <c r="PCA12" s="202"/>
      <c r="PCO12" s="202"/>
      <c r="PDC12" s="202"/>
      <c r="PDQ12" s="202"/>
      <c r="PEE12" s="202"/>
      <c r="PES12" s="202"/>
      <c r="PFG12" s="202"/>
      <c r="PFU12" s="202"/>
      <c r="PGI12" s="202"/>
      <c r="PGW12" s="202"/>
      <c r="PHK12" s="202"/>
      <c r="PHY12" s="202"/>
      <c r="PIM12" s="202"/>
      <c r="PJA12" s="202"/>
      <c r="PJO12" s="202"/>
      <c r="PKC12" s="202"/>
      <c r="PKQ12" s="202"/>
      <c r="PLE12" s="202"/>
      <c r="PLS12" s="202"/>
      <c r="PMG12" s="202"/>
      <c r="PMU12" s="202"/>
      <c r="PNI12" s="202"/>
      <c r="PNW12" s="202"/>
      <c r="POK12" s="202"/>
      <c r="POY12" s="202"/>
      <c r="PPM12" s="202"/>
      <c r="PQA12" s="202"/>
      <c r="PQO12" s="202"/>
      <c r="PRC12" s="202"/>
      <c r="PRQ12" s="202"/>
      <c r="PSE12" s="202"/>
      <c r="PSS12" s="202"/>
      <c r="PTG12" s="202"/>
      <c r="PTU12" s="202"/>
      <c r="PUI12" s="202"/>
      <c r="PUW12" s="202"/>
      <c r="PVK12" s="202"/>
      <c r="PVY12" s="202"/>
      <c r="PWM12" s="202"/>
      <c r="PXA12" s="202"/>
      <c r="PXO12" s="202"/>
      <c r="PYC12" s="202"/>
      <c r="PYQ12" s="202"/>
      <c r="PZE12" s="202"/>
      <c r="PZS12" s="202"/>
      <c r="QAG12" s="202"/>
      <c r="QAU12" s="202"/>
      <c r="QBI12" s="202"/>
      <c r="QBW12" s="202"/>
      <c r="QCK12" s="202"/>
      <c r="QCY12" s="202"/>
      <c r="QDM12" s="202"/>
      <c r="QEA12" s="202"/>
      <c r="QEO12" s="202"/>
      <c r="QFC12" s="202"/>
      <c r="QFQ12" s="202"/>
      <c r="QGE12" s="202"/>
      <c r="QGS12" s="202"/>
      <c r="QHG12" s="202"/>
      <c r="QHU12" s="202"/>
      <c r="QII12" s="202"/>
      <c r="QIW12" s="202"/>
      <c r="QJK12" s="202"/>
      <c r="QJY12" s="202"/>
      <c r="QKM12" s="202"/>
      <c r="QLA12" s="202"/>
      <c r="QLO12" s="202"/>
      <c r="QMC12" s="202"/>
      <c r="QMQ12" s="202"/>
      <c r="QNE12" s="202"/>
      <c r="QNS12" s="202"/>
      <c r="QOG12" s="202"/>
      <c r="QOU12" s="202"/>
      <c r="QPI12" s="202"/>
      <c r="QPW12" s="202"/>
      <c r="QQK12" s="202"/>
      <c r="QQY12" s="202"/>
      <c r="QRM12" s="202"/>
      <c r="QSA12" s="202"/>
      <c r="QSO12" s="202"/>
      <c r="QTC12" s="202"/>
      <c r="QTQ12" s="202"/>
      <c r="QUE12" s="202"/>
      <c r="QUS12" s="202"/>
      <c r="QVG12" s="202"/>
      <c r="QVU12" s="202"/>
      <c r="QWI12" s="202"/>
      <c r="QWW12" s="202"/>
      <c r="QXK12" s="202"/>
      <c r="QXY12" s="202"/>
      <c r="QYM12" s="202"/>
      <c r="QZA12" s="202"/>
      <c r="QZO12" s="202"/>
      <c r="RAC12" s="202"/>
      <c r="RAQ12" s="202"/>
      <c r="RBE12" s="202"/>
      <c r="RBS12" s="202"/>
      <c r="RCG12" s="202"/>
      <c r="RCU12" s="202"/>
      <c r="RDI12" s="202"/>
      <c r="RDW12" s="202"/>
      <c r="REK12" s="202"/>
      <c r="REY12" s="202"/>
      <c r="RFM12" s="202"/>
      <c r="RGA12" s="202"/>
      <c r="RGO12" s="202"/>
      <c r="RHC12" s="202"/>
      <c r="RHQ12" s="202"/>
      <c r="RIE12" s="202"/>
      <c r="RIS12" s="202"/>
      <c r="RJG12" s="202"/>
      <c r="RJU12" s="202"/>
      <c r="RKI12" s="202"/>
      <c r="RKW12" s="202"/>
      <c r="RLK12" s="202"/>
      <c r="RLY12" s="202"/>
      <c r="RMM12" s="202"/>
      <c r="RNA12" s="202"/>
      <c r="RNO12" s="202"/>
      <c r="ROC12" s="202"/>
      <c r="ROQ12" s="202"/>
      <c r="RPE12" s="202"/>
      <c r="RPS12" s="202"/>
      <c r="RQG12" s="202"/>
      <c r="RQU12" s="202"/>
      <c r="RRI12" s="202"/>
      <c r="RRW12" s="202"/>
      <c r="RSK12" s="202"/>
      <c r="RSY12" s="202"/>
      <c r="RTM12" s="202"/>
      <c r="RUA12" s="202"/>
      <c r="RUO12" s="202"/>
      <c r="RVC12" s="202"/>
      <c r="RVQ12" s="202"/>
      <c r="RWE12" s="202"/>
      <c r="RWS12" s="202"/>
      <c r="RXG12" s="202"/>
      <c r="RXU12" s="202"/>
      <c r="RYI12" s="202"/>
      <c r="RYW12" s="202"/>
      <c r="RZK12" s="202"/>
      <c r="RZY12" s="202"/>
      <c r="SAM12" s="202"/>
      <c r="SBA12" s="202"/>
      <c r="SBO12" s="202"/>
      <c r="SCC12" s="202"/>
      <c r="SCQ12" s="202"/>
      <c r="SDE12" s="202"/>
      <c r="SDS12" s="202"/>
      <c r="SEG12" s="202"/>
      <c r="SEU12" s="202"/>
      <c r="SFI12" s="202"/>
      <c r="SFW12" s="202"/>
      <c r="SGK12" s="202"/>
      <c r="SGY12" s="202"/>
      <c r="SHM12" s="202"/>
      <c r="SIA12" s="202"/>
      <c r="SIO12" s="202"/>
      <c r="SJC12" s="202"/>
      <c r="SJQ12" s="202"/>
      <c r="SKE12" s="202"/>
      <c r="SKS12" s="202"/>
      <c r="SLG12" s="202"/>
      <c r="SLU12" s="202"/>
      <c r="SMI12" s="202"/>
      <c r="SMW12" s="202"/>
      <c r="SNK12" s="202"/>
      <c r="SNY12" s="202"/>
      <c r="SOM12" s="202"/>
      <c r="SPA12" s="202"/>
      <c r="SPO12" s="202"/>
      <c r="SQC12" s="202"/>
      <c r="SQQ12" s="202"/>
      <c r="SRE12" s="202"/>
      <c r="SRS12" s="202"/>
      <c r="SSG12" s="202"/>
      <c r="SSU12" s="202"/>
      <c r="STI12" s="202"/>
      <c r="STW12" s="202"/>
      <c r="SUK12" s="202"/>
      <c r="SUY12" s="202"/>
      <c r="SVM12" s="202"/>
      <c r="SWA12" s="202"/>
      <c r="SWO12" s="202"/>
      <c r="SXC12" s="202"/>
      <c r="SXQ12" s="202"/>
      <c r="SYE12" s="202"/>
      <c r="SYS12" s="202"/>
      <c r="SZG12" s="202"/>
      <c r="SZU12" s="202"/>
      <c r="TAI12" s="202"/>
      <c r="TAW12" s="202"/>
      <c r="TBK12" s="202"/>
      <c r="TBY12" s="202"/>
      <c r="TCM12" s="202"/>
      <c r="TDA12" s="202"/>
      <c r="TDO12" s="202"/>
      <c r="TEC12" s="202"/>
      <c r="TEQ12" s="202"/>
      <c r="TFE12" s="202"/>
      <c r="TFS12" s="202"/>
      <c r="TGG12" s="202"/>
      <c r="TGU12" s="202"/>
      <c r="THI12" s="202"/>
      <c r="THW12" s="202"/>
      <c r="TIK12" s="202"/>
      <c r="TIY12" s="202"/>
      <c r="TJM12" s="202"/>
      <c r="TKA12" s="202"/>
      <c r="TKO12" s="202"/>
      <c r="TLC12" s="202"/>
      <c r="TLQ12" s="202"/>
      <c r="TME12" s="202"/>
      <c r="TMS12" s="202"/>
      <c r="TNG12" s="202"/>
      <c r="TNU12" s="202"/>
      <c r="TOI12" s="202"/>
      <c r="TOW12" s="202"/>
      <c r="TPK12" s="202"/>
      <c r="TPY12" s="202"/>
      <c r="TQM12" s="202"/>
      <c r="TRA12" s="202"/>
      <c r="TRO12" s="202"/>
      <c r="TSC12" s="202"/>
      <c r="TSQ12" s="202"/>
      <c r="TTE12" s="202"/>
      <c r="TTS12" s="202"/>
      <c r="TUG12" s="202"/>
      <c r="TUU12" s="202"/>
      <c r="TVI12" s="202"/>
      <c r="TVW12" s="202"/>
      <c r="TWK12" s="202"/>
      <c r="TWY12" s="202"/>
      <c r="TXM12" s="202"/>
      <c r="TYA12" s="202"/>
      <c r="TYO12" s="202"/>
      <c r="TZC12" s="202"/>
      <c r="TZQ12" s="202"/>
      <c r="UAE12" s="202"/>
      <c r="UAS12" s="202"/>
      <c r="UBG12" s="202"/>
      <c r="UBU12" s="202"/>
      <c r="UCI12" s="202"/>
      <c r="UCW12" s="202"/>
      <c r="UDK12" s="202"/>
      <c r="UDY12" s="202"/>
      <c r="UEM12" s="202"/>
      <c r="UFA12" s="202"/>
      <c r="UFO12" s="202"/>
      <c r="UGC12" s="202"/>
      <c r="UGQ12" s="202"/>
      <c r="UHE12" s="202"/>
      <c r="UHS12" s="202"/>
      <c r="UIG12" s="202"/>
      <c r="UIU12" s="202"/>
      <c r="UJI12" s="202"/>
      <c r="UJW12" s="202"/>
      <c r="UKK12" s="202"/>
      <c r="UKY12" s="202"/>
      <c r="ULM12" s="202"/>
      <c r="UMA12" s="202"/>
      <c r="UMO12" s="202"/>
      <c r="UNC12" s="202"/>
      <c r="UNQ12" s="202"/>
      <c r="UOE12" s="202"/>
      <c r="UOS12" s="202"/>
      <c r="UPG12" s="202"/>
      <c r="UPU12" s="202"/>
      <c r="UQI12" s="202"/>
      <c r="UQW12" s="202"/>
      <c r="URK12" s="202"/>
      <c r="URY12" s="202"/>
      <c r="USM12" s="202"/>
      <c r="UTA12" s="202"/>
      <c r="UTO12" s="202"/>
      <c r="UUC12" s="202"/>
      <c r="UUQ12" s="202"/>
      <c r="UVE12" s="202"/>
      <c r="UVS12" s="202"/>
      <c r="UWG12" s="202"/>
      <c r="UWU12" s="202"/>
      <c r="UXI12" s="202"/>
      <c r="UXW12" s="202"/>
      <c r="UYK12" s="202"/>
      <c r="UYY12" s="202"/>
      <c r="UZM12" s="202"/>
      <c r="VAA12" s="202"/>
      <c r="VAO12" s="202"/>
      <c r="VBC12" s="202"/>
      <c r="VBQ12" s="202"/>
      <c r="VCE12" s="202"/>
      <c r="VCS12" s="202"/>
      <c r="VDG12" s="202"/>
      <c r="VDU12" s="202"/>
      <c r="VEI12" s="202"/>
      <c r="VEW12" s="202"/>
      <c r="VFK12" s="202"/>
      <c r="VFY12" s="202"/>
      <c r="VGM12" s="202"/>
      <c r="VHA12" s="202"/>
      <c r="VHO12" s="202"/>
      <c r="VIC12" s="202"/>
      <c r="VIQ12" s="202"/>
      <c r="VJE12" s="202"/>
      <c r="VJS12" s="202"/>
      <c r="VKG12" s="202"/>
      <c r="VKU12" s="202"/>
      <c r="VLI12" s="202"/>
      <c r="VLW12" s="202"/>
      <c r="VMK12" s="202"/>
      <c r="VMY12" s="202"/>
      <c r="VNM12" s="202"/>
      <c r="VOA12" s="202"/>
      <c r="VOO12" s="202"/>
      <c r="VPC12" s="202"/>
      <c r="VPQ12" s="202"/>
      <c r="VQE12" s="202"/>
      <c r="VQS12" s="202"/>
      <c r="VRG12" s="202"/>
      <c r="VRU12" s="202"/>
      <c r="VSI12" s="202"/>
      <c r="VSW12" s="202"/>
      <c r="VTK12" s="202"/>
      <c r="VTY12" s="202"/>
      <c r="VUM12" s="202"/>
      <c r="VVA12" s="202"/>
      <c r="VVO12" s="202"/>
      <c r="VWC12" s="202"/>
      <c r="VWQ12" s="202"/>
      <c r="VXE12" s="202"/>
      <c r="VXS12" s="202"/>
      <c r="VYG12" s="202"/>
      <c r="VYU12" s="202"/>
      <c r="VZI12" s="202"/>
      <c r="VZW12" s="202"/>
      <c r="WAK12" s="202"/>
      <c r="WAY12" s="202"/>
      <c r="WBM12" s="202"/>
      <c r="WCA12" s="202"/>
      <c r="WCO12" s="202"/>
      <c r="WDC12" s="202"/>
      <c r="WDQ12" s="202"/>
      <c r="WEE12" s="202"/>
      <c r="WES12" s="202"/>
      <c r="WFG12" s="202"/>
      <c r="WFU12" s="202"/>
      <c r="WGI12" s="202"/>
      <c r="WGW12" s="202"/>
      <c r="WHK12" s="202"/>
      <c r="WHY12" s="202"/>
      <c r="WIM12" s="202"/>
      <c r="WJA12" s="202"/>
      <c r="WJO12" s="202"/>
      <c r="WKC12" s="202"/>
      <c r="WKQ12" s="202"/>
      <c r="WLE12" s="202"/>
      <c r="WLS12" s="202"/>
      <c r="WMG12" s="202"/>
      <c r="WMU12" s="202"/>
      <c r="WNI12" s="202"/>
      <c r="WNW12" s="202"/>
      <c r="WOK12" s="202"/>
      <c r="WOY12" s="202"/>
      <c r="WPM12" s="202"/>
      <c r="WQA12" s="202"/>
      <c r="WQO12" s="202"/>
      <c r="WRC12" s="202"/>
      <c r="WRQ12" s="202"/>
      <c r="WSE12" s="202"/>
      <c r="WSS12" s="202"/>
      <c r="WTG12" s="202"/>
      <c r="WTU12" s="202"/>
      <c r="WUI12" s="202"/>
      <c r="WUW12" s="202"/>
      <c r="WVK12" s="202"/>
      <c r="WVY12" s="202"/>
      <c r="WWM12" s="202"/>
      <c r="WXA12" s="202"/>
      <c r="WXO12" s="202"/>
      <c r="WYC12" s="202"/>
      <c r="WYQ12" s="202"/>
      <c r="WZE12" s="202"/>
      <c r="WZS12" s="202"/>
      <c r="XAG12" s="202"/>
      <c r="XAU12" s="202"/>
      <c r="XBI12" s="202"/>
      <c r="XBW12" s="202"/>
      <c r="XCK12" s="202"/>
      <c r="XCY12" s="202"/>
      <c r="XDM12" s="202"/>
      <c r="XEA12" s="202"/>
      <c r="XEO12" s="202"/>
    </row>
    <row r="13" spans="1:1011 1025:2047 2061:3069 3083:4091 4105:5113 5127:6135 6149:7157 7171:8179 8193:9215 9229:10237 10251:11259 11273:12281 12295:13303 13317:14325 14339:15347 15361:16369" s="201" customFormat="1" ht="15.75" x14ac:dyDescent="0.2">
      <c r="A13" s="199" t="s">
        <v>144</v>
      </c>
      <c r="B13" s="200" t="e">
        <f>B9-B10</f>
        <v>#REF!</v>
      </c>
      <c r="C13" s="200" t="e">
        <f t="shared" ref="C13:Y13" si="15">C9-C10</f>
        <v>#REF!</v>
      </c>
      <c r="D13" s="200" t="e">
        <f t="shared" si="15"/>
        <v>#REF!</v>
      </c>
      <c r="E13" s="200" t="e">
        <f t="shared" si="15"/>
        <v>#REF!</v>
      </c>
      <c r="F13" s="200" t="e">
        <f t="shared" si="15"/>
        <v>#REF!</v>
      </c>
      <c r="G13" s="200" t="e">
        <f t="shared" si="15"/>
        <v>#REF!</v>
      </c>
      <c r="H13" s="200" t="e">
        <f t="shared" si="15"/>
        <v>#REF!</v>
      </c>
      <c r="I13" s="200" t="e">
        <f t="shared" si="15"/>
        <v>#REF!</v>
      </c>
      <c r="J13" s="200" t="e">
        <f t="shared" si="15"/>
        <v>#REF!</v>
      </c>
      <c r="K13" s="200" t="e">
        <f t="shared" si="15"/>
        <v>#REF!</v>
      </c>
      <c r="L13" s="200" t="e">
        <f t="shared" si="15"/>
        <v>#REF!</v>
      </c>
      <c r="M13" s="200" t="e">
        <f t="shared" si="15"/>
        <v>#REF!</v>
      </c>
      <c r="N13" s="200" t="e">
        <f t="shared" si="15"/>
        <v>#REF!</v>
      </c>
      <c r="O13" s="200" t="e">
        <f t="shared" si="15"/>
        <v>#REF!</v>
      </c>
      <c r="P13" s="200" t="e">
        <f t="shared" si="15"/>
        <v>#REF!</v>
      </c>
      <c r="Q13" s="200" t="e">
        <f t="shared" si="15"/>
        <v>#REF!</v>
      </c>
      <c r="R13" s="200" t="e">
        <f t="shared" si="15"/>
        <v>#REF!</v>
      </c>
      <c r="S13" s="200" t="e">
        <f t="shared" si="15"/>
        <v>#REF!</v>
      </c>
      <c r="T13" s="200" t="e">
        <f t="shared" si="15"/>
        <v>#REF!</v>
      </c>
      <c r="U13" s="200" t="e">
        <f t="shared" si="15"/>
        <v>#REF!</v>
      </c>
      <c r="V13" s="200" t="e">
        <f t="shared" si="15"/>
        <v>#REF!</v>
      </c>
      <c r="W13" s="200" t="e">
        <f t="shared" si="15"/>
        <v>#REF!</v>
      </c>
      <c r="X13" s="200" t="e">
        <f t="shared" si="15"/>
        <v>#REF!</v>
      </c>
      <c r="Y13" s="200" t="e">
        <f t="shared" si="15"/>
        <v>#REF!</v>
      </c>
      <c r="Z13" s="200">
        <f>Z9-Z10</f>
        <v>5822.8394675449563</v>
      </c>
      <c r="AA13" s="200">
        <f t="shared" ref="AA13:AQ13" si="16">AA9-AA10</f>
        <v>5365.8064832656382</v>
      </c>
      <c r="AB13" s="200">
        <f t="shared" si="16"/>
        <v>5152.6756845515492</v>
      </c>
      <c r="AC13" s="200">
        <f t="shared" si="16"/>
        <v>297.14144923095591</v>
      </c>
      <c r="AD13" s="200">
        <f t="shared" si="16"/>
        <v>2148.7362599655553</v>
      </c>
      <c r="AE13" s="200">
        <f t="shared" si="16"/>
        <v>4490.6193538369153</v>
      </c>
      <c r="AF13" s="200">
        <f t="shared" si="16"/>
        <v>4852.6274907578663</v>
      </c>
      <c r="AG13" s="200">
        <f t="shared" si="16"/>
        <v>4789.3366635377643</v>
      </c>
      <c r="AH13" s="200">
        <f t="shared" si="16"/>
        <v>4381.5619564591507</v>
      </c>
      <c r="AI13" s="200">
        <f t="shared" si="16"/>
        <v>4834.3385837922906</v>
      </c>
      <c r="AJ13" s="200">
        <f t="shared" si="16"/>
        <v>3803.5129541699425</v>
      </c>
      <c r="AK13" s="200">
        <f t="shared" si="16"/>
        <v>4579.1962259652464</v>
      </c>
      <c r="AL13" s="200">
        <f t="shared" si="16"/>
        <v>4667.6008587653232</v>
      </c>
      <c r="AM13" s="200">
        <f t="shared" si="16"/>
        <v>2545.4517029954441</v>
      </c>
      <c r="AN13" s="200">
        <f t="shared" si="16"/>
        <v>5899.4187103131553</v>
      </c>
      <c r="AO13" s="200">
        <f t="shared" si="16"/>
        <v>4829.8046644944916</v>
      </c>
      <c r="AP13" s="200">
        <f t="shared" si="16"/>
        <v>2631.000865660877</v>
      </c>
      <c r="AQ13" s="200">
        <f t="shared" si="16"/>
        <v>5740.4088394930732</v>
      </c>
      <c r="AR13" s="200">
        <f>AR9-AR10</f>
        <v>4646.8597904263588</v>
      </c>
      <c r="AS13" s="200">
        <f t="shared" ref="AS13:BE13" si="17">AS9-AS10</f>
        <v>4394.8430474224806</v>
      </c>
      <c r="AT13" s="200">
        <f t="shared" si="17"/>
        <v>3580.4047984058052</v>
      </c>
      <c r="AU13" s="200">
        <f t="shared" si="17"/>
        <v>5510.292337886116</v>
      </c>
      <c r="AV13" s="200">
        <f t="shared" si="17"/>
        <v>5084.4804721091277</v>
      </c>
      <c r="AW13" s="200">
        <f t="shared" si="17"/>
        <v>5129.690443089261</v>
      </c>
      <c r="AX13" s="200">
        <f t="shared" si="17"/>
        <v>4143.5175081900161</v>
      </c>
      <c r="AY13" s="200">
        <f t="shared" si="17"/>
        <v>4774.5273203638208</v>
      </c>
      <c r="AZ13" s="200">
        <f t="shared" si="17"/>
        <v>5911.6520179097643</v>
      </c>
      <c r="BA13" s="200">
        <f t="shared" si="17"/>
        <v>4860.6560478807223</v>
      </c>
      <c r="BB13" s="200">
        <f t="shared" si="17"/>
        <v>5999.17902887534</v>
      </c>
      <c r="BC13" s="200">
        <f t="shared" si="17"/>
        <v>3726.2124693039004</v>
      </c>
      <c r="BD13" s="200">
        <f t="shared" si="17"/>
        <v>6032.7938741203761</v>
      </c>
      <c r="BE13" s="200">
        <f t="shared" si="17"/>
        <v>4487.7287346607554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O13" s="202"/>
      <c r="GC13" s="202"/>
      <c r="GQ13" s="202"/>
      <c r="HE13" s="202"/>
      <c r="HS13" s="202"/>
      <c r="IG13" s="202"/>
      <c r="IU13" s="202"/>
      <c r="JI13" s="202"/>
      <c r="JW13" s="202"/>
      <c r="KK13" s="202"/>
      <c r="KY13" s="202"/>
      <c r="LM13" s="202"/>
      <c r="MA13" s="202"/>
      <c r="MO13" s="202"/>
      <c r="NC13" s="202"/>
      <c r="NQ13" s="202"/>
      <c r="OE13" s="202"/>
      <c r="OS13" s="202"/>
      <c r="PG13" s="202"/>
      <c r="PU13" s="202"/>
      <c r="QI13" s="202"/>
      <c r="QW13" s="202"/>
      <c r="RK13" s="202"/>
      <c r="RY13" s="202"/>
      <c r="SM13" s="202"/>
      <c r="TA13" s="202"/>
      <c r="TO13" s="202"/>
      <c r="UC13" s="202"/>
      <c r="UQ13" s="202"/>
      <c r="VE13" s="202"/>
      <c r="VS13" s="202"/>
      <c r="WG13" s="202"/>
      <c r="WU13" s="202"/>
      <c r="XI13" s="202"/>
      <c r="XW13" s="202"/>
      <c r="YK13" s="202"/>
      <c r="YY13" s="202"/>
      <c r="ZM13" s="202"/>
      <c r="AAA13" s="202"/>
      <c r="AAO13" s="202"/>
      <c r="ABC13" s="202"/>
      <c r="ABQ13" s="202"/>
      <c r="ACE13" s="202"/>
      <c r="ACS13" s="202"/>
      <c r="ADG13" s="202"/>
      <c r="ADU13" s="202"/>
      <c r="AEI13" s="202"/>
      <c r="AEW13" s="202"/>
      <c r="AFK13" s="202"/>
      <c r="AFY13" s="202"/>
      <c r="AGM13" s="202"/>
      <c r="AHA13" s="202"/>
      <c r="AHO13" s="202"/>
      <c r="AIC13" s="202"/>
      <c r="AIQ13" s="202"/>
      <c r="AJE13" s="202"/>
      <c r="AJS13" s="202"/>
      <c r="AKG13" s="202"/>
      <c r="AKU13" s="202"/>
      <c r="ALI13" s="202"/>
      <c r="ALW13" s="202"/>
      <c r="AMK13" s="202"/>
      <c r="AMY13" s="202"/>
      <c r="ANM13" s="202"/>
      <c r="AOA13" s="202"/>
      <c r="AOO13" s="202"/>
      <c r="APC13" s="202"/>
      <c r="APQ13" s="202"/>
      <c r="AQE13" s="202"/>
      <c r="AQS13" s="202"/>
      <c r="ARG13" s="202"/>
      <c r="ARU13" s="202"/>
      <c r="ASI13" s="202"/>
      <c r="ASW13" s="202"/>
      <c r="ATK13" s="202"/>
      <c r="ATY13" s="202"/>
      <c r="AUM13" s="202"/>
      <c r="AVA13" s="202"/>
      <c r="AVO13" s="202"/>
      <c r="AWC13" s="202"/>
      <c r="AWQ13" s="202"/>
      <c r="AXE13" s="202"/>
      <c r="AXS13" s="202"/>
      <c r="AYG13" s="202"/>
      <c r="AYU13" s="202"/>
      <c r="AZI13" s="202"/>
      <c r="AZW13" s="202"/>
      <c r="BAK13" s="202"/>
      <c r="BAY13" s="202"/>
      <c r="BBM13" s="202"/>
      <c r="BCA13" s="202"/>
      <c r="BCO13" s="202"/>
      <c r="BDC13" s="202"/>
      <c r="BDQ13" s="202"/>
      <c r="BEE13" s="202"/>
      <c r="BES13" s="202"/>
      <c r="BFG13" s="202"/>
      <c r="BFU13" s="202"/>
      <c r="BGI13" s="202"/>
      <c r="BGW13" s="202"/>
      <c r="BHK13" s="202"/>
      <c r="BHY13" s="202"/>
      <c r="BIM13" s="202"/>
      <c r="BJA13" s="202"/>
      <c r="BJO13" s="202"/>
      <c r="BKC13" s="202"/>
      <c r="BKQ13" s="202"/>
      <c r="BLE13" s="202"/>
      <c r="BLS13" s="202"/>
      <c r="BMG13" s="202"/>
      <c r="BMU13" s="202"/>
      <c r="BNI13" s="202"/>
      <c r="BNW13" s="202"/>
      <c r="BOK13" s="202"/>
      <c r="BOY13" s="202"/>
      <c r="BPM13" s="202"/>
      <c r="BQA13" s="202"/>
      <c r="BQO13" s="202"/>
      <c r="BRC13" s="202"/>
      <c r="BRQ13" s="202"/>
      <c r="BSE13" s="202"/>
      <c r="BSS13" s="202"/>
      <c r="BTG13" s="202"/>
      <c r="BTU13" s="202"/>
      <c r="BUI13" s="202"/>
      <c r="BUW13" s="202"/>
      <c r="BVK13" s="202"/>
      <c r="BVY13" s="202"/>
      <c r="BWM13" s="202"/>
      <c r="BXA13" s="202"/>
      <c r="BXO13" s="202"/>
      <c r="BYC13" s="202"/>
      <c r="BYQ13" s="202"/>
      <c r="BZE13" s="202"/>
      <c r="BZS13" s="202"/>
      <c r="CAG13" s="202"/>
      <c r="CAU13" s="202"/>
      <c r="CBI13" s="202"/>
      <c r="CBW13" s="202"/>
      <c r="CCK13" s="202"/>
      <c r="CCY13" s="202"/>
      <c r="CDM13" s="202"/>
      <c r="CEA13" s="202"/>
      <c r="CEO13" s="202"/>
      <c r="CFC13" s="202"/>
      <c r="CFQ13" s="202"/>
      <c r="CGE13" s="202"/>
      <c r="CGS13" s="202"/>
      <c r="CHG13" s="202"/>
      <c r="CHU13" s="202"/>
      <c r="CII13" s="202"/>
      <c r="CIW13" s="202"/>
      <c r="CJK13" s="202"/>
      <c r="CJY13" s="202"/>
      <c r="CKM13" s="202"/>
      <c r="CLA13" s="202"/>
      <c r="CLO13" s="202"/>
      <c r="CMC13" s="202"/>
      <c r="CMQ13" s="202"/>
      <c r="CNE13" s="202"/>
      <c r="CNS13" s="202"/>
      <c r="COG13" s="202"/>
      <c r="COU13" s="202"/>
      <c r="CPI13" s="202"/>
      <c r="CPW13" s="202"/>
      <c r="CQK13" s="202"/>
      <c r="CQY13" s="202"/>
      <c r="CRM13" s="202"/>
      <c r="CSA13" s="202"/>
      <c r="CSO13" s="202"/>
      <c r="CTC13" s="202"/>
      <c r="CTQ13" s="202"/>
      <c r="CUE13" s="202"/>
      <c r="CUS13" s="202"/>
      <c r="CVG13" s="202"/>
      <c r="CVU13" s="202"/>
      <c r="CWI13" s="202"/>
      <c r="CWW13" s="202"/>
      <c r="CXK13" s="202"/>
      <c r="CXY13" s="202"/>
      <c r="CYM13" s="202"/>
      <c r="CZA13" s="202"/>
      <c r="CZO13" s="202"/>
      <c r="DAC13" s="202"/>
      <c r="DAQ13" s="202"/>
      <c r="DBE13" s="202"/>
      <c r="DBS13" s="202"/>
      <c r="DCG13" s="202"/>
      <c r="DCU13" s="202"/>
      <c r="DDI13" s="202"/>
      <c r="DDW13" s="202"/>
      <c r="DEK13" s="202"/>
      <c r="DEY13" s="202"/>
      <c r="DFM13" s="202"/>
      <c r="DGA13" s="202"/>
      <c r="DGO13" s="202"/>
      <c r="DHC13" s="202"/>
      <c r="DHQ13" s="202"/>
      <c r="DIE13" s="202"/>
      <c r="DIS13" s="202"/>
      <c r="DJG13" s="202"/>
      <c r="DJU13" s="202"/>
      <c r="DKI13" s="202"/>
      <c r="DKW13" s="202"/>
      <c r="DLK13" s="202"/>
      <c r="DLY13" s="202"/>
      <c r="DMM13" s="202"/>
      <c r="DNA13" s="202"/>
      <c r="DNO13" s="202"/>
      <c r="DOC13" s="202"/>
      <c r="DOQ13" s="202"/>
      <c r="DPE13" s="202"/>
      <c r="DPS13" s="202"/>
      <c r="DQG13" s="202"/>
      <c r="DQU13" s="202"/>
      <c r="DRI13" s="202"/>
      <c r="DRW13" s="202"/>
      <c r="DSK13" s="202"/>
      <c r="DSY13" s="202"/>
      <c r="DTM13" s="202"/>
      <c r="DUA13" s="202"/>
      <c r="DUO13" s="202"/>
      <c r="DVC13" s="202"/>
      <c r="DVQ13" s="202"/>
      <c r="DWE13" s="202"/>
      <c r="DWS13" s="202"/>
      <c r="DXG13" s="202"/>
      <c r="DXU13" s="202"/>
      <c r="DYI13" s="202"/>
      <c r="DYW13" s="202"/>
      <c r="DZK13" s="202"/>
      <c r="DZY13" s="202"/>
      <c r="EAM13" s="202"/>
      <c r="EBA13" s="202"/>
      <c r="EBO13" s="202"/>
      <c r="ECC13" s="202"/>
      <c r="ECQ13" s="202"/>
      <c r="EDE13" s="202"/>
      <c r="EDS13" s="202"/>
      <c r="EEG13" s="202"/>
      <c r="EEU13" s="202"/>
      <c r="EFI13" s="202"/>
      <c r="EFW13" s="202"/>
      <c r="EGK13" s="202"/>
      <c r="EGY13" s="202"/>
      <c r="EHM13" s="202"/>
      <c r="EIA13" s="202"/>
      <c r="EIO13" s="202"/>
      <c r="EJC13" s="202"/>
      <c r="EJQ13" s="202"/>
      <c r="EKE13" s="202"/>
      <c r="EKS13" s="202"/>
      <c r="ELG13" s="202"/>
      <c r="ELU13" s="202"/>
      <c r="EMI13" s="202"/>
      <c r="EMW13" s="202"/>
      <c r="ENK13" s="202"/>
      <c r="ENY13" s="202"/>
      <c r="EOM13" s="202"/>
      <c r="EPA13" s="202"/>
      <c r="EPO13" s="202"/>
      <c r="EQC13" s="202"/>
      <c r="EQQ13" s="202"/>
      <c r="ERE13" s="202"/>
      <c r="ERS13" s="202"/>
      <c r="ESG13" s="202"/>
      <c r="ESU13" s="202"/>
      <c r="ETI13" s="202"/>
      <c r="ETW13" s="202"/>
      <c r="EUK13" s="202"/>
      <c r="EUY13" s="202"/>
      <c r="EVM13" s="202"/>
      <c r="EWA13" s="202"/>
      <c r="EWO13" s="202"/>
      <c r="EXC13" s="202"/>
      <c r="EXQ13" s="202"/>
      <c r="EYE13" s="202"/>
      <c r="EYS13" s="202"/>
      <c r="EZG13" s="202"/>
      <c r="EZU13" s="202"/>
      <c r="FAI13" s="202"/>
      <c r="FAW13" s="202"/>
      <c r="FBK13" s="202"/>
      <c r="FBY13" s="202"/>
      <c r="FCM13" s="202"/>
      <c r="FDA13" s="202"/>
      <c r="FDO13" s="202"/>
      <c r="FEC13" s="202"/>
      <c r="FEQ13" s="202"/>
      <c r="FFE13" s="202"/>
      <c r="FFS13" s="202"/>
      <c r="FGG13" s="202"/>
      <c r="FGU13" s="202"/>
      <c r="FHI13" s="202"/>
      <c r="FHW13" s="202"/>
      <c r="FIK13" s="202"/>
      <c r="FIY13" s="202"/>
      <c r="FJM13" s="202"/>
      <c r="FKA13" s="202"/>
      <c r="FKO13" s="202"/>
      <c r="FLC13" s="202"/>
      <c r="FLQ13" s="202"/>
      <c r="FME13" s="202"/>
      <c r="FMS13" s="202"/>
      <c r="FNG13" s="202"/>
      <c r="FNU13" s="202"/>
      <c r="FOI13" s="202"/>
      <c r="FOW13" s="202"/>
      <c r="FPK13" s="202"/>
      <c r="FPY13" s="202"/>
      <c r="FQM13" s="202"/>
      <c r="FRA13" s="202"/>
      <c r="FRO13" s="202"/>
      <c r="FSC13" s="202"/>
      <c r="FSQ13" s="202"/>
      <c r="FTE13" s="202"/>
      <c r="FTS13" s="202"/>
      <c r="FUG13" s="202"/>
      <c r="FUU13" s="202"/>
      <c r="FVI13" s="202"/>
      <c r="FVW13" s="202"/>
      <c r="FWK13" s="202"/>
      <c r="FWY13" s="202"/>
      <c r="FXM13" s="202"/>
      <c r="FYA13" s="202"/>
      <c r="FYO13" s="202"/>
      <c r="FZC13" s="202"/>
      <c r="FZQ13" s="202"/>
      <c r="GAE13" s="202"/>
      <c r="GAS13" s="202"/>
      <c r="GBG13" s="202"/>
      <c r="GBU13" s="202"/>
      <c r="GCI13" s="202"/>
      <c r="GCW13" s="202"/>
      <c r="GDK13" s="202"/>
      <c r="GDY13" s="202"/>
      <c r="GEM13" s="202"/>
      <c r="GFA13" s="202"/>
      <c r="GFO13" s="202"/>
      <c r="GGC13" s="202"/>
      <c r="GGQ13" s="202"/>
      <c r="GHE13" s="202"/>
      <c r="GHS13" s="202"/>
      <c r="GIG13" s="202"/>
      <c r="GIU13" s="202"/>
      <c r="GJI13" s="202"/>
      <c r="GJW13" s="202"/>
      <c r="GKK13" s="202"/>
      <c r="GKY13" s="202"/>
      <c r="GLM13" s="202"/>
      <c r="GMA13" s="202"/>
      <c r="GMO13" s="202"/>
      <c r="GNC13" s="202"/>
      <c r="GNQ13" s="202"/>
      <c r="GOE13" s="202"/>
      <c r="GOS13" s="202"/>
      <c r="GPG13" s="202"/>
      <c r="GPU13" s="202"/>
      <c r="GQI13" s="202"/>
      <c r="GQW13" s="202"/>
      <c r="GRK13" s="202"/>
      <c r="GRY13" s="202"/>
      <c r="GSM13" s="202"/>
      <c r="GTA13" s="202"/>
      <c r="GTO13" s="202"/>
      <c r="GUC13" s="202"/>
      <c r="GUQ13" s="202"/>
      <c r="GVE13" s="202"/>
      <c r="GVS13" s="202"/>
      <c r="GWG13" s="202"/>
      <c r="GWU13" s="202"/>
      <c r="GXI13" s="202"/>
      <c r="GXW13" s="202"/>
      <c r="GYK13" s="202"/>
      <c r="GYY13" s="202"/>
      <c r="GZM13" s="202"/>
      <c r="HAA13" s="202"/>
      <c r="HAO13" s="202"/>
      <c r="HBC13" s="202"/>
      <c r="HBQ13" s="202"/>
      <c r="HCE13" s="202"/>
      <c r="HCS13" s="202"/>
      <c r="HDG13" s="202"/>
      <c r="HDU13" s="202"/>
      <c r="HEI13" s="202"/>
      <c r="HEW13" s="202"/>
      <c r="HFK13" s="202"/>
      <c r="HFY13" s="202"/>
      <c r="HGM13" s="202"/>
      <c r="HHA13" s="202"/>
      <c r="HHO13" s="202"/>
      <c r="HIC13" s="202"/>
      <c r="HIQ13" s="202"/>
      <c r="HJE13" s="202"/>
      <c r="HJS13" s="202"/>
      <c r="HKG13" s="202"/>
      <c r="HKU13" s="202"/>
      <c r="HLI13" s="202"/>
      <c r="HLW13" s="202"/>
      <c r="HMK13" s="202"/>
      <c r="HMY13" s="202"/>
      <c r="HNM13" s="202"/>
      <c r="HOA13" s="202"/>
      <c r="HOO13" s="202"/>
      <c r="HPC13" s="202"/>
      <c r="HPQ13" s="202"/>
      <c r="HQE13" s="202"/>
      <c r="HQS13" s="202"/>
      <c r="HRG13" s="202"/>
      <c r="HRU13" s="202"/>
      <c r="HSI13" s="202"/>
      <c r="HSW13" s="202"/>
      <c r="HTK13" s="202"/>
      <c r="HTY13" s="202"/>
      <c r="HUM13" s="202"/>
      <c r="HVA13" s="202"/>
      <c r="HVO13" s="202"/>
      <c r="HWC13" s="202"/>
      <c r="HWQ13" s="202"/>
      <c r="HXE13" s="202"/>
      <c r="HXS13" s="202"/>
      <c r="HYG13" s="202"/>
      <c r="HYU13" s="202"/>
      <c r="HZI13" s="202"/>
      <c r="HZW13" s="202"/>
      <c r="IAK13" s="202"/>
      <c r="IAY13" s="202"/>
      <c r="IBM13" s="202"/>
      <c r="ICA13" s="202"/>
      <c r="ICO13" s="202"/>
      <c r="IDC13" s="202"/>
      <c r="IDQ13" s="202"/>
      <c r="IEE13" s="202"/>
      <c r="IES13" s="202"/>
      <c r="IFG13" s="202"/>
      <c r="IFU13" s="202"/>
      <c r="IGI13" s="202"/>
      <c r="IGW13" s="202"/>
      <c r="IHK13" s="202"/>
      <c r="IHY13" s="202"/>
      <c r="IIM13" s="202"/>
      <c r="IJA13" s="202"/>
      <c r="IJO13" s="202"/>
      <c r="IKC13" s="202"/>
      <c r="IKQ13" s="202"/>
      <c r="ILE13" s="202"/>
      <c r="ILS13" s="202"/>
      <c r="IMG13" s="202"/>
      <c r="IMU13" s="202"/>
      <c r="INI13" s="202"/>
      <c r="INW13" s="202"/>
      <c r="IOK13" s="202"/>
      <c r="IOY13" s="202"/>
      <c r="IPM13" s="202"/>
      <c r="IQA13" s="202"/>
      <c r="IQO13" s="202"/>
      <c r="IRC13" s="202"/>
      <c r="IRQ13" s="202"/>
      <c r="ISE13" s="202"/>
      <c r="ISS13" s="202"/>
      <c r="ITG13" s="202"/>
      <c r="ITU13" s="202"/>
      <c r="IUI13" s="202"/>
      <c r="IUW13" s="202"/>
      <c r="IVK13" s="202"/>
      <c r="IVY13" s="202"/>
      <c r="IWM13" s="202"/>
      <c r="IXA13" s="202"/>
      <c r="IXO13" s="202"/>
      <c r="IYC13" s="202"/>
      <c r="IYQ13" s="202"/>
      <c r="IZE13" s="202"/>
      <c r="IZS13" s="202"/>
      <c r="JAG13" s="202"/>
      <c r="JAU13" s="202"/>
      <c r="JBI13" s="202"/>
      <c r="JBW13" s="202"/>
      <c r="JCK13" s="202"/>
      <c r="JCY13" s="202"/>
      <c r="JDM13" s="202"/>
      <c r="JEA13" s="202"/>
      <c r="JEO13" s="202"/>
      <c r="JFC13" s="202"/>
      <c r="JFQ13" s="202"/>
      <c r="JGE13" s="202"/>
      <c r="JGS13" s="202"/>
      <c r="JHG13" s="202"/>
      <c r="JHU13" s="202"/>
      <c r="JII13" s="202"/>
      <c r="JIW13" s="202"/>
      <c r="JJK13" s="202"/>
      <c r="JJY13" s="202"/>
      <c r="JKM13" s="202"/>
      <c r="JLA13" s="202"/>
      <c r="JLO13" s="202"/>
      <c r="JMC13" s="202"/>
      <c r="JMQ13" s="202"/>
      <c r="JNE13" s="202"/>
      <c r="JNS13" s="202"/>
      <c r="JOG13" s="202"/>
      <c r="JOU13" s="202"/>
      <c r="JPI13" s="202"/>
      <c r="JPW13" s="202"/>
      <c r="JQK13" s="202"/>
      <c r="JQY13" s="202"/>
      <c r="JRM13" s="202"/>
      <c r="JSA13" s="202"/>
      <c r="JSO13" s="202"/>
      <c r="JTC13" s="202"/>
      <c r="JTQ13" s="202"/>
      <c r="JUE13" s="202"/>
      <c r="JUS13" s="202"/>
      <c r="JVG13" s="202"/>
      <c r="JVU13" s="202"/>
      <c r="JWI13" s="202"/>
      <c r="JWW13" s="202"/>
      <c r="JXK13" s="202"/>
      <c r="JXY13" s="202"/>
      <c r="JYM13" s="202"/>
      <c r="JZA13" s="202"/>
      <c r="JZO13" s="202"/>
      <c r="KAC13" s="202"/>
      <c r="KAQ13" s="202"/>
      <c r="KBE13" s="202"/>
      <c r="KBS13" s="202"/>
      <c r="KCG13" s="202"/>
      <c r="KCU13" s="202"/>
      <c r="KDI13" s="202"/>
      <c r="KDW13" s="202"/>
      <c r="KEK13" s="202"/>
      <c r="KEY13" s="202"/>
      <c r="KFM13" s="202"/>
      <c r="KGA13" s="202"/>
      <c r="KGO13" s="202"/>
      <c r="KHC13" s="202"/>
      <c r="KHQ13" s="202"/>
      <c r="KIE13" s="202"/>
      <c r="KIS13" s="202"/>
      <c r="KJG13" s="202"/>
      <c r="KJU13" s="202"/>
      <c r="KKI13" s="202"/>
      <c r="KKW13" s="202"/>
      <c r="KLK13" s="202"/>
      <c r="KLY13" s="202"/>
      <c r="KMM13" s="202"/>
      <c r="KNA13" s="202"/>
      <c r="KNO13" s="202"/>
      <c r="KOC13" s="202"/>
      <c r="KOQ13" s="202"/>
      <c r="KPE13" s="202"/>
      <c r="KPS13" s="202"/>
      <c r="KQG13" s="202"/>
      <c r="KQU13" s="202"/>
      <c r="KRI13" s="202"/>
      <c r="KRW13" s="202"/>
      <c r="KSK13" s="202"/>
      <c r="KSY13" s="202"/>
      <c r="KTM13" s="202"/>
      <c r="KUA13" s="202"/>
      <c r="KUO13" s="202"/>
      <c r="KVC13" s="202"/>
      <c r="KVQ13" s="202"/>
      <c r="KWE13" s="202"/>
      <c r="KWS13" s="202"/>
      <c r="KXG13" s="202"/>
      <c r="KXU13" s="202"/>
      <c r="KYI13" s="202"/>
      <c r="KYW13" s="202"/>
      <c r="KZK13" s="202"/>
      <c r="KZY13" s="202"/>
      <c r="LAM13" s="202"/>
      <c r="LBA13" s="202"/>
      <c r="LBO13" s="202"/>
      <c r="LCC13" s="202"/>
      <c r="LCQ13" s="202"/>
      <c r="LDE13" s="202"/>
      <c r="LDS13" s="202"/>
      <c r="LEG13" s="202"/>
      <c r="LEU13" s="202"/>
      <c r="LFI13" s="202"/>
      <c r="LFW13" s="202"/>
      <c r="LGK13" s="202"/>
      <c r="LGY13" s="202"/>
      <c r="LHM13" s="202"/>
      <c r="LIA13" s="202"/>
      <c r="LIO13" s="202"/>
      <c r="LJC13" s="202"/>
      <c r="LJQ13" s="202"/>
      <c r="LKE13" s="202"/>
      <c r="LKS13" s="202"/>
      <c r="LLG13" s="202"/>
      <c r="LLU13" s="202"/>
      <c r="LMI13" s="202"/>
      <c r="LMW13" s="202"/>
      <c r="LNK13" s="202"/>
      <c r="LNY13" s="202"/>
      <c r="LOM13" s="202"/>
      <c r="LPA13" s="202"/>
      <c r="LPO13" s="202"/>
      <c r="LQC13" s="202"/>
      <c r="LQQ13" s="202"/>
      <c r="LRE13" s="202"/>
      <c r="LRS13" s="202"/>
      <c r="LSG13" s="202"/>
      <c r="LSU13" s="202"/>
      <c r="LTI13" s="202"/>
      <c r="LTW13" s="202"/>
      <c r="LUK13" s="202"/>
      <c r="LUY13" s="202"/>
      <c r="LVM13" s="202"/>
      <c r="LWA13" s="202"/>
      <c r="LWO13" s="202"/>
      <c r="LXC13" s="202"/>
      <c r="LXQ13" s="202"/>
      <c r="LYE13" s="202"/>
      <c r="LYS13" s="202"/>
      <c r="LZG13" s="202"/>
      <c r="LZU13" s="202"/>
      <c r="MAI13" s="202"/>
      <c r="MAW13" s="202"/>
      <c r="MBK13" s="202"/>
      <c r="MBY13" s="202"/>
      <c r="MCM13" s="202"/>
      <c r="MDA13" s="202"/>
      <c r="MDO13" s="202"/>
      <c r="MEC13" s="202"/>
      <c r="MEQ13" s="202"/>
      <c r="MFE13" s="202"/>
      <c r="MFS13" s="202"/>
      <c r="MGG13" s="202"/>
      <c r="MGU13" s="202"/>
      <c r="MHI13" s="202"/>
      <c r="MHW13" s="202"/>
      <c r="MIK13" s="202"/>
      <c r="MIY13" s="202"/>
      <c r="MJM13" s="202"/>
      <c r="MKA13" s="202"/>
      <c r="MKO13" s="202"/>
      <c r="MLC13" s="202"/>
      <c r="MLQ13" s="202"/>
      <c r="MME13" s="202"/>
      <c r="MMS13" s="202"/>
      <c r="MNG13" s="202"/>
      <c r="MNU13" s="202"/>
      <c r="MOI13" s="202"/>
      <c r="MOW13" s="202"/>
      <c r="MPK13" s="202"/>
      <c r="MPY13" s="202"/>
      <c r="MQM13" s="202"/>
      <c r="MRA13" s="202"/>
      <c r="MRO13" s="202"/>
      <c r="MSC13" s="202"/>
      <c r="MSQ13" s="202"/>
      <c r="MTE13" s="202"/>
      <c r="MTS13" s="202"/>
      <c r="MUG13" s="202"/>
      <c r="MUU13" s="202"/>
      <c r="MVI13" s="202"/>
      <c r="MVW13" s="202"/>
      <c r="MWK13" s="202"/>
      <c r="MWY13" s="202"/>
      <c r="MXM13" s="202"/>
      <c r="MYA13" s="202"/>
      <c r="MYO13" s="202"/>
      <c r="MZC13" s="202"/>
      <c r="MZQ13" s="202"/>
      <c r="NAE13" s="202"/>
      <c r="NAS13" s="202"/>
      <c r="NBG13" s="202"/>
      <c r="NBU13" s="202"/>
      <c r="NCI13" s="202"/>
      <c r="NCW13" s="202"/>
      <c r="NDK13" s="202"/>
      <c r="NDY13" s="202"/>
      <c r="NEM13" s="202"/>
      <c r="NFA13" s="202"/>
      <c r="NFO13" s="202"/>
      <c r="NGC13" s="202"/>
      <c r="NGQ13" s="202"/>
      <c r="NHE13" s="202"/>
      <c r="NHS13" s="202"/>
      <c r="NIG13" s="202"/>
      <c r="NIU13" s="202"/>
      <c r="NJI13" s="202"/>
      <c r="NJW13" s="202"/>
      <c r="NKK13" s="202"/>
      <c r="NKY13" s="202"/>
      <c r="NLM13" s="202"/>
      <c r="NMA13" s="202"/>
      <c r="NMO13" s="202"/>
      <c r="NNC13" s="202"/>
      <c r="NNQ13" s="202"/>
      <c r="NOE13" s="202"/>
      <c r="NOS13" s="202"/>
      <c r="NPG13" s="202"/>
      <c r="NPU13" s="202"/>
      <c r="NQI13" s="202"/>
      <c r="NQW13" s="202"/>
      <c r="NRK13" s="202"/>
      <c r="NRY13" s="202"/>
      <c r="NSM13" s="202"/>
      <c r="NTA13" s="202"/>
      <c r="NTO13" s="202"/>
      <c r="NUC13" s="202"/>
      <c r="NUQ13" s="202"/>
      <c r="NVE13" s="202"/>
      <c r="NVS13" s="202"/>
      <c r="NWG13" s="202"/>
      <c r="NWU13" s="202"/>
      <c r="NXI13" s="202"/>
      <c r="NXW13" s="202"/>
      <c r="NYK13" s="202"/>
      <c r="NYY13" s="202"/>
      <c r="NZM13" s="202"/>
      <c r="OAA13" s="202"/>
      <c r="OAO13" s="202"/>
      <c r="OBC13" s="202"/>
      <c r="OBQ13" s="202"/>
      <c r="OCE13" s="202"/>
      <c r="OCS13" s="202"/>
      <c r="ODG13" s="202"/>
      <c r="ODU13" s="202"/>
      <c r="OEI13" s="202"/>
      <c r="OEW13" s="202"/>
      <c r="OFK13" s="202"/>
      <c r="OFY13" s="202"/>
      <c r="OGM13" s="202"/>
      <c r="OHA13" s="202"/>
      <c r="OHO13" s="202"/>
      <c r="OIC13" s="202"/>
      <c r="OIQ13" s="202"/>
      <c r="OJE13" s="202"/>
      <c r="OJS13" s="202"/>
      <c r="OKG13" s="202"/>
      <c r="OKU13" s="202"/>
      <c r="OLI13" s="202"/>
      <c r="OLW13" s="202"/>
      <c r="OMK13" s="202"/>
      <c r="OMY13" s="202"/>
      <c r="ONM13" s="202"/>
      <c r="OOA13" s="202"/>
      <c r="OOO13" s="202"/>
      <c r="OPC13" s="202"/>
      <c r="OPQ13" s="202"/>
      <c r="OQE13" s="202"/>
      <c r="OQS13" s="202"/>
      <c r="ORG13" s="202"/>
      <c r="ORU13" s="202"/>
      <c r="OSI13" s="202"/>
      <c r="OSW13" s="202"/>
      <c r="OTK13" s="202"/>
      <c r="OTY13" s="202"/>
      <c r="OUM13" s="202"/>
      <c r="OVA13" s="202"/>
      <c r="OVO13" s="202"/>
      <c r="OWC13" s="202"/>
      <c r="OWQ13" s="202"/>
      <c r="OXE13" s="202"/>
      <c r="OXS13" s="202"/>
      <c r="OYG13" s="202"/>
      <c r="OYU13" s="202"/>
      <c r="OZI13" s="202"/>
      <c r="OZW13" s="202"/>
      <c r="PAK13" s="202"/>
      <c r="PAY13" s="202"/>
      <c r="PBM13" s="202"/>
      <c r="PCA13" s="202"/>
      <c r="PCO13" s="202"/>
      <c r="PDC13" s="202"/>
      <c r="PDQ13" s="202"/>
      <c r="PEE13" s="202"/>
      <c r="PES13" s="202"/>
      <c r="PFG13" s="202"/>
      <c r="PFU13" s="202"/>
      <c r="PGI13" s="202"/>
      <c r="PGW13" s="202"/>
      <c r="PHK13" s="202"/>
      <c r="PHY13" s="202"/>
      <c r="PIM13" s="202"/>
      <c r="PJA13" s="202"/>
      <c r="PJO13" s="202"/>
      <c r="PKC13" s="202"/>
      <c r="PKQ13" s="202"/>
      <c r="PLE13" s="202"/>
      <c r="PLS13" s="202"/>
      <c r="PMG13" s="202"/>
      <c r="PMU13" s="202"/>
      <c r="PNI13" s="202"/>
      <c r="PNW13" s="202"/>
      <c r="POK13" s="202"/>
      <c r="POY13" s="202"/>
      <c r="PPM13" s="202"/>
      <c r="PQA13" s="202"/>
      <c r="PQO13" s="202"/>
      <c r="PRC13" s="202"/>
      <c r="PRQ13" s="202"/>
      <c r="PSE13" s="202"/>
      <c r="PSS13" s="202"/>
      <c r="PTG13" s="202"/>
      <c r="PTU13" s="202"/>
      <c r="PUI13" s="202"/>
      <c r="PUW13" s="202"/>
      <c r="PVK13" s="202"/>
      <c r="PVY13" s="202"/>
      <c r="PWM13" s="202"/>
      <c r="PXA13" s="202"/>
      <c r="PXO13" s="202"/>
      <c r="PYC13" s="202"/>
      <c r="PYQ13" s="202"/>
      <c r="PZE13" s="202"/>
      <c r="PZS13" s="202"/>
      <c r="QAG13" s="202"/>
      <c r="QAU13" s="202"/>
      <c r="QBI13" s="202"/>
      <c r="QBW13" s="202"/>
      <c r="QCK13" s="202"/>
      <c r="QCY13" s="202"/>
      <c r="QDM13" s="202"/>
      <c r="QEA13" s="202"/>
      <c r="QEO13" s="202"/>
      <c r="QFC13" s="202"/>
      <c r="QFQ13" s="202"/>
      <c r="QGE13" s="202"/>
      <c r="QGS13" s="202"/>
      <c r="QHG13" s="202"/>
      <c r="QHU13" s="202"/>
      <c r="QII13" s="202"/>
      <c r="QIW13" s="202"/>
      <c r="QJK13" s="202"/>
      <c r="QJY13" s="202"/>
      <c r="QKM13" s="202"/>
      <c r="QLA13" s="202"/>
      <c r="QLO13" s="202"/>
      <c r="QMC13" s="202"/>
      <c r="QMQ13" s="202"/>
      <c r="QNE13" s="202"/>
      <c r="QNS13" s="202"/>
      <c r="QOG13" s="202"/>
      <c r="QOU13" s="202"/>
      <c r="QPI13" s="202"/>
      <c r="QPW13" s="202"/>
      <c r="QQK13" s="202"/>
      <c r="QQY13" s="202"/>
      <c r="QRM13" s="202"/>
      <c r="QSA13" s="202"/>
      <c r="QSO13" s="202"/>
      <c r="QTC13" s="202"/>
      <c r="QTQ13" s="202"/>
      <c r="QUE13" s="202"/>
      <c r="QUS13" s="202"/>
      <c r="QVG13" s="202"/>
      <c r="QVU13" s="202"/>
      <c r="QWI13" s="202"/>
      <c r="QWW13" s="202"/>
      <c r="QXK13" s="202"/>
      <c r="QXY13" s="202"/>
      <c r="QYM13" s="202"/>
      <c r="QZA13" s="202"/>
      <c r="QZO13" s="202"/>
      <c r="RAC13" s="202"/>
      <c r="RAQ13" s="202"/>
      <c r="RBE13" s="202"/>
      <c r="RBS13" s="202"/>
      <c r="RCG13" s="202"/>
      <c r="RCU13" s="202"/>
      <c r="RDI13" s="202"/>
      <c r="RDW13" s="202"/>
      <c r="REK13" s="202"/>
      <c r="REY13" s="202"/>
      <c r="RFM13" s="202"/>
      <c r="RGA13" s="202"/>
      <c r="RGO13" s="202"/>
      <c r="RHC13" s="202"/>
      <c r="RHQ13" s="202"/>
      <c r="RIE13" s="202"/>
      <c r="RIS13" s="202"/>
      <c r="RJG13" s="202"/>
      <c r="RJU13" s="202"/>
      <c r="RKI13" s="202"/>
      <c r="RKW13" s="202"/>
      <c r="RLK13" s="202"/>
      <c r="RLY13" s="202"/>
      <c r="RMM13" s="202"/>
      <c r="RNA13" s="202"/>
      <c r="RNO13" s="202"/>
      <c r="ROC13" s="202"/>
      <c r="ROQ13" s="202"/>
      <c r="RPE13" s="202"/>
      <c r="RPS13" s="202"/>
      <c r="RQG13" s="202"/>
      <c r="RQU13" s="202"/>
      <c r="RRI13" s="202"/>
      <c r="RRW13" s="202"/>
      <c r="RSK13" s="202"/>
      <c r="RSY13" s="202"/>
      <c r="RTM13" s="202"/>
      <c r="RUA13" s="202"/>
      <c r="RUO13" s="202"/>
      <c r="RVC13" s="202"/>
      <c r="RVQ13" s="202"/>
      <c r="RWE13" s="202"/>
      <c r="RWS13" s="202"/>
      <c r="RXG13" s="202"/>
      <c r="RXU13" s="202"/>
      <c r="RYI13" s="202"/>
      <c r="RYW13" s="202"/>
      <c r="RZK13" s="202"/>
      <c r="RZY13" s="202"/>
      <c r="SAM13" s="202"/>
      <c r="SBA13" s="202"/>
      <c r="SBO13" s="202"/>
      <c r="SCC13" s="202"/>
      <c r="SCQ13" s="202"/>
      <c r="SDE13" s="202"/>
      <c r="SDS13" s="202"/>
      <c r="SEG13" s="202"/>
      <c r="SEU13" s="202"/>
      <c r="SFI13" s="202"/>
      <c r="SFW13" s="202"/>
      <c r="SGK13" s="202"/>
      <c r="SGY13" s="202"/>
      <c r="SHM13" s="202"/>
      <c r="SIA13" s="202"/>
      <c r="SIO13" s="202"/>
      <c r="SJC13" s="202"/>
      <c r="SJQ13" s="202"/>
      <c r="SKE13" s="202"/>
      <c r="SKS13" s="202"/>
      <c r="SLG13" s="202"/>
      <c r="SLU13" s="202"/>
      <c r="SMI13" s="202"/>
      <c r="SMW13" s="202"/>
      <c r="SNK13" s="202"/>
      <c r="SNY13" s="202"/>
      <c r="SOM13" s="202"/>
      <c r="SPA13" s="202"/>
      <c r="SPO13" s="202"/>
      <c r="SQC13" s="202"/>
      <c r="SQQ13" s="202"/>
      <c r="SRE13" s="202"/>
      <c r="SRS13" s="202"/>
      <c r="SSG13" s="202"/>
      <c r="SSU13" s="202"/>
      <c r="STI13" s="202"/>
      <c r="STW13" s="202"/>
      <c r="SUK13" s="202"/>
      <c r="SUY13" s="202"/>
      <c r="SVM13" s="202"/>
      <c r="SWA13" s="202"/>
      <c r="SWO13" s="202"/>
      <c r="SXC13" s="202"/>
      <c r="SXQ13" s="202"/>
      <c r="SYE13" s="202"/>
      <c r="SYS13" s="202"/>
      <c r="SZG13" s="202"/>
      <c r="SZU13" s="202"/>
      <c r="TAI13" s="202"/>
      <c r="TAW13" s="202"/>
      <c r="TBK13" s="202"/>
      <c r="TBY13" s="202"/>
      <c r="TCM13" s="202"/>
      <c r="TDA13" s="202"/>
      <c r="TDO13" s="202"/>
      <c r="TEC13" s="202"/>
      <c r="TEQ13" s="202"/>
      <c r="TFE13" s="202"/>
      <c r="TFS13" s="202"/>
      <c r="TGG13" s="202"/>
      <c r="TGU13" s="202"/>
      <c r="THI13" s="202"/>
      <c r="THW13" s="202"/>
      <c r="TIK13" s="202"/>
      <c r="TIY13" s="202"/>
      <c r="TJM13" s="202"/>
      <c r="TKA13" s="202"/>
      <c r="TKO13" s="202"/>
      <c r="TLC13" s="202"/>
      <c r="TLQ13" s="202"/>
      <c r="TME13" s="202"/>
      <c r="TMS13" s="202"/>
      <c r="TNG13" s="202"/>
      <c r="TNU13" s="202"/>
      <c r="TOI13" s="202"/>
      <c r="TOW13" s="202"/>
      <c r="TPK13" s="202"/>
      <c r="TPY13" s="202"/>
      <c r="TQM13" s="202"/>
      <c r="TRA13" s="202"/>
      <c r="TRO13" s="202"/>
      <c r="TSC13" s="202"/>
      <c r="TSQ13" s="202"/>
      <c r="TTE13" s="202"/>
      <c r="TTS13" s="202"/>
      <c r="TUG13" s="202"/>
      <c r="TUU13" s="202"/>
      <c r="TVI13" s="202"/>
      <c r="TVW13" s="202"/>
      <c r="TWK13" s="202"/>
      <c r="TWY13" s="202"/>
      <c r="TXM13" s="202"/>
      <c r="TYA13" s="202"/>
      <c r="TYO13" s="202"/>
      <c r="TZC13" s="202"/>
      <c r="TZQ13" s="202"/>
      <c r="UAE13" s="202"/>
      <c r="UAS13" s="202"/>
      <c r="UBG13" s="202"/>
      <c r="UBU13" s="202"/>
      <c r="UCI13" s="202"/>
      <c r="UCW13" s="202"/>
      <c r="UDK13" s="202"/>
      <c r="UDY13" s="202"/>
      <c r="UEM13" s="202"/>
      <c r="UFA13" s="202"/>
      <c r="UFO13" s="202"/>
      <c r="UGC13" s="202"/>
      <c r="UGQ13" s="202"/>
      <c r="UHE13" s="202"/>
      <c r="UHS13" s="202"/>
      <c r="UIG13" s="202"/>
      <c r="UIU13" s="202"/>
      <c r="UJI13" s="202"/>
      <c r="UJW13" s="202"/>
      <c r="UKK13" s="202"/>
      <c r="UKY13" s="202"/>
      <c r="ULM13" s="202"/>
      <c r="UMA13" s="202"/>
      <c r="UMO13" s="202"/>
      <c r="UNC13" s="202"/>
      <c r="UNQ13" s="202"/>
      <c r="UOE13" s="202"/>
      <c r="UOS13" s="202"/>
      <c r="UPG13" s="202"/>
      <c r="UPU13" s="202"/>
      <c r="UQI13" s="202"/>
      <c r="UQW13" s="202"/>
      <c r="URK13" s="202"/>
      <c r="URY13" s="202"/>
      <c r="USM13" s="202"/>
      <c r="UTA13" s="202"/>
      <c r="UTO13" s="202"/>
      <c r="UUC13" s="202"/>
      <c r="UUQ13" s="202"/>
      <c r="UVE13" s="202"/>
      <c r="UVS13" s="202"/>
      <c r="UWG13" s="202"/>
      <c r="UWU13" s="202"/>
      <c r="UXI13" s="202"/>
      <c r="UXW13" s="202"/>
      <c r="UYK13" s="202"/>
      <c r="UYY13" s="202"/>
      <c r="UZM13" s="202"/>
      <c r="VAA13" s="202"/>
      <c r="VAO13" s="202"/>
      <c r="VBC13" s="202"/>
      <c r="VBQ13" s="202"/>
      <c r="VCE13" s="202"/>
      <c r="VCS13" s="202"/>
      <c r="VDG13" s="202"/>
      <c r="VDU13" s="202"/>
      <c r="VEI13" s="202"/>
      <c r="VEW13" s="202"/>
      <c r="VFK13" s="202"/>
      <c r="VFY13" s="202"/>
      <c r="VGM13" s="202"/>
      <c r="VHA13" s="202"/>
      <c r="VHO13" s="202"/>
      <c r="VIC13" s="202"/>
      <c r="VIQ13" s="202"/>
      <c r="VJE13" s="202"/>
      <c r="VJS13" s="202"/>
      <c r="VKG13" s="202"/>
      <c r="VKU13" s="202"/>
      <c r="VLI13" s="202"/>
      <c r="VLW13" s="202"/>
      <c r="VMK13" s="202"/>
      <c r="VMY13" s="202"/>
      <c r="VNM13" s="202"/>
      <c r="VOA13" s="202"/>
      <c r="VOO13" s="202"/>
      <c r="VPC13" s="202"/>
      <c r="VPQ13" s="202"/>
      <c r="VQE13" s="202"/>
      <c r="VQS13" s="202"/>
      <c r="VRG13" s="202"/>
      <c r="VRU13" s="202"/>
      <c r="VSI13" s="202"/>
      <c r="VSW13" s="202"/>
      <c r="VTK13" s="202"/>
      <c r="VTY13" s="202"/>
      <c r="VUM13" s="202"/>
      <c r="VVA13" s="202"/>
      <c r="VVO13" s="202"/>
      <c r="VWC13" s="202"/>
      <c r="VWQ13" s="202"/>
      <c r="VXE13" s="202"/>
      <c r="VXS13" s="202"/>
      <c r="VYG13" s="202"/>
      <c r="VYU13" s="202"/>
      <c r="VZI13" s="202"/>
      <c r="VZW13" s="202"/>
      <c r="WAK13" s="202"/>
      <c r="WAY13" s="202"/>
      <c r="WBM13" s="202"/>
      <c r="WCA13" s="202"/>
      <c r="WCO13" s="202"/>
      <c r="WDC13" s="202"/>
      <c r="WDQ13" s="202"/>
      <c r="WEE13" s="202"/>
      <c r="WES13" s="202"/>
      <c r="WFG13" s="202"/>
      <c r="WFU13" s="202"/>
      <c r="WGI13" s="202"/>
      <c r="WGW13" s="202"/>
      <c r="WHK13" s="202"/>
      <c r="WHY13" s="202"/>
      <c r="WIM13" s="202"/>
      <c r="WJA13" s="202"/>
      <c r="WJO13" s="202"/>
      <c r="WKC13" s="202"/>
      <c r="WKQ13" s="202"/>
      <c r="WLE13" s="202"/>
      <c r="WLS13" s="202"/>
      <c r="WMG13" s="202"/>
      <c r="WMU13" s="202"/>
      <c r="WNI13" s="202"/>
      <c r="WNW13" s="202"/>
      <c r="WOK13" s="202"/>
      <c r="WOY13" s="202"/>
      <c r="WPM13" s="202"/>
      <c r="WQA13" s="202"/>
      <c r="WQO13" s="202"/>
      <c r="WRC13" s="202"/>
      <c r="WRQ13" s="202"/>
      <c r="WSE13" s="202"/>
      <c r="WSS13" s="202"/>
      <c r="WTG13" s="202"/>
      <c r="WTU13" s="202"/>
      <c r="WUI13" s="202"/>
      <c r="WUW13" s="202"/>
      <c r="WVK13" s="202"/>
      <c r="WVY13" s="202"/>
      <c r="WWM13" s="202"/>
      <c r="WXA13" s="202"/>
      <c r="WXO13" s="202"/>
      <c r="WYC13" s="202"/>
      <c r="WYQ13" s="202"/>
      <c r="WZE13" s="202"/>
      <c r="WZS13" s="202"/>
      <c r="XAG13" s="202"/>
      <c r="XAU13" s="202"/>
      <c r="XBI13" s="202"/>
      <c r="XBW13" s="202"/>
      <c r="XCK13" s="202"/>
      <c r="XCY13" s="202"/>
      <c r="XDM13" s="202"/>
      <c r="XEA13" s="202"/>
      <c r="XEO13" s="202"/>
    </row>
    <row r="14" spans="1:1011 1025:2047 2061:3069 3083:4091 4105:5113 5127:6135 6149:7157 7171:8179 8193:9215 9229:10237 10251:11259 11273:12281 12295:13303 13317:14325 14339:15347 15361:16369" s="201" customFormat="1" ht="15.75" x14ac:dyDescent="0.2">
      <c r="A14" s="199" t="s">
        <v>58</v>
      </c>
      <c r="B14" s="200">
        <f>'UCO Trade '!C33</f>
        <v>455.73725521799997</v>
      </c>
      <c r="C14" s="200">
        <f>'UCO Trade '!D33</f>
        <v>471.66785378999998</v>
      </c>
      <c r="D14" s="200">
        <f>'UCO Trade '!E33</f>
        <v>506.93519192399992</v>
      </c>
      <c r="E14" s="200">
        <f>'UCO Trade '!F33</f>
        <v>532.12961213999995</v>
      </c>
      <c r="F14" s="200">
        <f>'UCO Trade '!G33</f>
        <v>551.261321856</v>
      </c>
      <c r="G14" s="200">
        <f>'UCO Trade '!H33</f>
        <v>555.472149876</v>
      </c>
      <c r="H14" s="200">
        <f>'UCO Trade '!I33</f>
        <v>584.12562200999992</v>
      </c>
      <c r="I14" s="200">
        <f>'UCO Trade '!J33</f>
        <v>606.52899077399991</v>
      </c>
      <c r="J14" s="200">
        <f>'UCO Trade '!K33</f>
        <v>603.07434809999995</v>
      </c>
      <c r="K14" s="200">
        <f>'UCO Trade '!L33</f>
        <v>607.92672112199989</v>
      </c>
      <c r="L14" s="200">
        <f>'UCO Trade '!M33</f>
        <v>587.02469994000012</v>
      </c>
      <c r="M14" s="200">
        <f>'UCO Trade '!N33</f>
        <v>611.80906046400003</v>
      </c>
      <c r="N14" s="200">
        <f>'UCO Trade '!O33</f>
        <v>616.91276039399997</v>
      </c>
      <c r="O14" s="200">
        <f>'UCO Trade '!P33</f>
        <v>616.71213979200002</v>
      </c>
      <c r="P14" s="200">
        <f>'UCO Trade '!Q33</f>
        <v>596.43182201399986</v>
      </c>
      <c r="Q14" s="200">
        <f>'UCO Trade '!R33</f>
        <v>584.50702161599975</v>
      </c>
      <c r="R14" s="200">
        <f>'UCO Trade '!S33</f>
        <v>577.00910219399998</v>
      </c>
      <c r="S14" s="200">
        <f>'UCO Trade '!T33</f>
        <v>591.87707296199994</v>
      </c>
      <c r="T14" s="200">
        <f>'UCO Trade '!U33</f>
        <v>565.791985458</v>
      </c>
      <c r="U14" s="200">
        <f>'UCO Trade '!V33</f>
        <v>543.65096671200013</v>
      </c>
      <c r="V14" s="200">
        <f>'UCO Trade '!W33</f>
        <v>562.48505245799993</v>
      </c>
      <c r="W14" s="200">
        <f>'UCO Trade '!X33</f>
        <v>543.49664317199995</v>
      </c>
      <c r="X14" s="200">
        <f>'UCO Trade '!Y33</f>
        <v>524.32965950400001</v>
      </c>
      <c r="Y14" s="200">
        <f>'UCO Trade '!Z33</f>
        <v>489.69725250599993</v>
      </c>
      <c r="Z14" s="200">
        <f>Z31+Z47+Z62</f>
        <v>866.50817389199995</v>
      </c>
      <c r="AA14" s="200">
        <f t="shared" ref="AA14:AQ14" si="18">AA31+AA47+AA62</f>
        <v>1194.473376958</v>
      </c>
      <c r="AB14" s="200">
        <f t="shared" si="18"/>
        <v>671.814758912</v>
      </c>
      <c r="AC14" s="200">
        <f t="shared" si="18"/>
        <v>1474.1955462260003</v>
      </c>
      <c r="AD14" s="200">
        <f t="shared" si="18"/>
        <v>1103.2203959999999</v>
      </c>
      <c r="AE14" s="200">
        <f t="shared" si="18"/>
        <v>1050.2168784354437</v>
      </c>
      <c r="AF14" s="200">
        <f t="shared" si="18"/>
        <v>1186.0111570427232</v>
      </c>
      <c r="AG14" s="200">
        <f t="shared" si="18"/>
        <v>1300.2562206696778</v>
      </c>
      <c r="AH14" s="200">
        <f t="shared" si="18"/>
        <v>1367.0586581650111</v>
      </c>
      <c r="AI14" s="200">
        <f t="shared" si="18"/>
        <v>1471.5987141565702</v>
      </c>
      <c r="AJ14" s="200">
        <f t="shared" si="18"/>
        <v>1552.5387084253493</v>
      </c>
      <c r="AK14" s="200">
        <f t="shared" si="18"/>
        <v>1589.942820322135</v>
      </c>
      <c r="AL14" s="200">
        <f t="shared" si="18"/>
        <v>1587.0217559568323</v>
      </c>
      <c r="AM14" s="200">
        <f t="shared" si="18"/>
        <v>1257.2046906019209</v>
      </c>
      <c r="AN14" s="200">
        <f t="shared" si="18"/>
        <v>1311.3020815839384</v>
      </c>
      <c r="AO14" s="200">
        <f t="shared" si="18"/>
        <v>1313.7018374557351</v>
      </c>
      <c r="AP14" s="200">
        <f t="shared" si="18"/>
        <v>1367.6976864688022</v>
      </c>
      <c r="AQ14" s="200">
        <f t="shared" si="18"/>
        <v>1367.7421971841125</v>
      </c>
      <c r="AR14" s="200">
        <f>AR31+AR47+AR62</f>
        <v>1422.5011604134456</v>
      </c>
      <c r="AS14" s="200">
        <f t="shared" ref="AS14:BE14" si="19">AS31+AS47+AS62</f>
        <v>1477.8532386589018</v>
      </c>
      <c r="AT14" s="200">
        <f t="shared" si="19"/>
        <v>1477.8432026212067</v>
      </c>
      <c r="AU14" s="200">
        <f t="shared" si="19"/>
        <v>1533.1996540361993</v>
      </c>
      <c r="AV14" s="200">
        <f t="shared" si="19"/>
        <v>1590.2787690692935</v>
      </c>
      <c r="AW14" s="200">
        <f t="shared" si="19"/>
        <v>1592.5144545827729</v>
      </c>
      <c r="AX14" s="200">
        <f t="shared" si="19"/>
        <v>1649.8085765598094</v>
      </c>
      <c r="AY14" s="200">
        <f t="shared" si="19"/>
        <v>1707.1802285936751</v>
      </c>
      <c r="AZ14" s="200">
        <f t="shared" si="19"/>
        <v>1709.3838149738567</v>
      </c>
      <c r="BA14" s="200">
        <f t="shared" si="19"/>
        <v>1766.7152545683502</v>
      </c>
      <c r="BB14" s="200">
        <f t="shared" si="19"/>
        <v>1823.9983067558815</v>
      </c>
      <c r="BC14" s="200">
        <f t="shared" si="19"/>
        <v>1881.3318238556931</v>
      </c>
      <c r="BD14" s="200">
        <f t="shared" si="19"/>
        <v>1883.5361542903147</v>
      </c>
      <c r="BE14" s="200">
        <f t="shared" si="19"/>
        <v>1940.8639137494913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O14" s="202"/>
      <c r="GC14" s="202"/>
      <c r="GQ14" s="202"/>
      <c r="HE14" s="202"/>
      <c r="HS14" s="202"/>
      <c r="IG14" s="202"/>
      <c r="IU14" s="202"/>
      <c r="JI14" s="202"/>
      <c r="JW14" s="202"/>
      <c r="KK14" s="202"/>
      <c r="KY14" s="202"/>
      <c r="LM14" s="202"/>
      <c r="MA14" s="202"/>
      <c r="MO14" s="202"/>
      <c r="NC14" s="202"/>
      <c r="NQ14" s="202"/>
      <c r="OE14" s="202"/>
      <c r="OS14" s="202"/>
      <c r="PG14" s="202"/>
      <c r="PU14" s="202"/>
      <c r="QI14" s="202"/>
      <c r="QW14" s="202"/>
      <c r="RK14" s="202"/>
      <c r="RY14" s="202"/>
      <c r="SM14" s="202"/>
      <c r="TA14" s="202"/>
      <c r="TO14" s="202"/>
      <c r="UC14" s="202"/>
      <c r="UQ14" s="202"/>
      <c r="VE14" s="202"/>
      <c r="VS14" s="202"/>
      <c r="WG14" s="202"/>
      <c r="WU14" s="202"/>
      <c r="XI14" s="202"/>
      <c r="XW14" s="202"/>
      <c r="YK14" s="202"/>
      <c r="YY14" s="202"/>
      <c r="ZM14" s="202"/>
      <c r="AAA14" s="202"/>
      <c r="AAO14" s="202"/>
      <c r="ABC14" s="202"/>
      <c r="ABQ14" s="202"/>
      <c r="ACE14" s="202"/>
      <c r="ACS14" s="202"/>
      <c r="ADG14" s="202"/>
      <c r="ADU14" s="202"/>
      <c r="AEI14" s="202"/>
      <c r="AEW14" s="202"/>
      <c r="AFK14" s="202"/>
      <c r="AFY14" s="202"/>
      <c r="AGM14" s="202"/>
      <c r="AHA14" s="202"/>
      <c r="AHO14" s="202"/>
      <c r="AIC14" s="202"/>
      <c r="AIQ14" s="202"/>
      <c r="AJE14" s="202"/>
      <c r="AJS14" s="202"/>
      <c r="AKG14" s="202"/>
      <c r="AKU14" s="202"/>
      <c r="ALI14" s="202"/>
      <c r="ALW14" s="202"/>
      <c r="AMK14" s="202"/>
      <c r="AMY14" s="202"/>
      <c r="ANM14" s="202"/>
      <c r="AOA14" s="202"/>
      <c r="AOO14" s="202"/>
      <c r="APC14" s="202"/>
      <c r="APQ14" s="202"/>
      <c r="AQE14" s="202"/>
      <c r="AQS14" s="202"/>
      <c r="ARG14" s="202"/>
      <c r="ARU14" s="202"/>
      <c r="ASI14" s="202"/>
      <c r="ASW14" s="202"/>
      <c r="ATK14" s="202"/>
      <c r="ATY14" s="202"/>
      <c r="AUM14" s="202"/>
      <c r="AVA14" s="202"/>
      <c r="AVO14" s="202"/>
      <c r="AWC14" s="202"/>
      <c r="AWQ14" s="202"/>
      <c r="AXE14" s="202"/>
      <c r="AXS14" s="202"/>
      <c r="AYG14" s="202"/>
      <c r="AYU14" s="202"/>
      <c r="AZI14" s="202"/>
      <c r="AZW14" s="202"/>
      <c r="BAK14" s="202"/>
      <c r="BAY14" s="202"/>
      <c r="BBM14" s="202"/>
      <c r="BCA14" s="202"/>
      <c r="BCO14" s="202"/>
      <c r="BDC14" s="202"/>
      <c r="BDQ14" s="202"/>
      <c r="BEE14" s="202"/>
      <c r="BES14" s="202"/>
      <c r="BFG14" s="202"/>
      <c r="BFU14" s="202"/>
      <c r="BGI14" s="202"/>
      <c r="BGW14" s="202"/>
      <c r="BHK14" s="202"/>
      <c r="BHY14" s="202"/>
      <c r="BIM14" s="202"/>
      <c r="BJA14" s="202"/>
      <c r="BJO14" s="202"/>
      <c r="BKC14" s="202"/>
      <c r="BKQ14" s="202"/>
      <c r="BLE14" s="202"/>
      <c r="BLS14" s="202"/>
      <c r="BMG14" s="202"/>
      <c r="BMU14" s="202"/>
      <c r="BNI14" s="202"/>
      <c r="BNW14" s="202"/>
      <c r="BOK14" s="202"/>
      <c r="BOY14" s="202"/>
      <c r="BPM14" s="202"/>
      <c r="BQA14" s="202"/>
      <c r="BQO14" s="202"/>
      <c r="BRC14" s="202"/>
      <c r="BRQ14" s="202"/>
      <c r="BSE14" s="202"/>
      <c r="BSS14" s="202"/>
      <c r="BTG14" s="202"/>
      <c r="BTU14" s="202"/>
      <c r="BUI14" s="202"/>
      <c r="BUW14" s="202"/>
      <c r="BVK14" s="202"/>
      <c r="BVY14" s="202"/>
      <c r="BWM14" s="202"/>
      <c r="BXA14" s="202"/>
      <c r="BXO14" s="202"/>
      <c r="BYC14" s="202"/>
      <c r="BYQ14" s="202"/>
      <c r="BZE14" s="202"/>
      <c r="BZS14" s="202"/>
      <c r="CAG14" s="202"/>
      <c r="CAU14" s="202"/>
      <c r="CBI14" s="202"/>
      <c r="CBW14" s="202"/>
      <c r="CCK14" s="202"/>
      <c r="CCY14" s="202"/>
      <c r="CDM14" s="202"/>
      <c r="CEA14" s="202"/>
      <c r="CEO14" s="202"/>
      <c r="CFC14" s="202"/>
      <c r="CFQ14" s="202"/>
      <c r="CGE14" s="202"/>
      <c r="CGS14" s="202"/>
      <c r="CHG14" s="202"/>
      <c r="CHU14" s="202"/>
      <c r="CII14" s="202"/>
      <c r="CIW14" s="202"/>
      <c r="CJK14" s="202"/>
      <c r="CJY14" s="202"/>
      <c r="CKM14" s="202"/>
      <c r="CLA14" s="202"/>
      <c r="CLO14" s="202"/>
      <c r="CMC14" s="202"/>
      <c r="CMQ14" s="202"/>
      <c r="CNE14" s="202"/>
      <c r="CNS14" s="202"/>
      <c r="COG14" s="202"/>
      <c r="COU14" s="202"/>
      <c r="CPI14" s="202"/>
      <c r="CPW14" s="202"/>
      <c r="CQK14" s="202"/>
      <c r="CQY14" s="202"/>
      <c r="CRM14" s="202"/>
      <c r="CSA14" s="202"/>
      <c r="CSO14" s="202"/>
      <c r="CTC14" s="202"/>
      <c r="CTQ14" s="202"/>
      <c r="CUE14" s="202"/>
      <c r="CUS14" s="202"/>
      <c r="CVG14" s="202"/>
      <c r="CVU14" s="202"/>
      <c r="CWI14" s="202"/>
      <c r="CWW14" s="202"/>
      <c r="CXK14" s="202"/>
      <c r="CXY14" s="202"/>
      <c r="CYM14" s="202"/>
      <c r="CZA14" s="202"/>
      <c r="CZO14" s="202"/>
      <c r="DAC14" s="202"/>
      <c r="DAQ14" s="202"/>
      <c r="DBE14" s="202"/>
      <c r="DBS14" s="202"/>
      <c r="DCG14" s="202"/>
      <c r="DCU14" s="202"/>
      <c r="DDI14" s="202"/>
      <c r="DDW14" s="202"/>
      <c r="DEK14" s="202"/>
      <c r="DEY14" s="202"/>
      <c r="DFM14" s="202"/>
      <c r="DGA14" s="202"/>
      <c r="DGO14" s="202"/>
      <c r="DHC14" s="202"/>
      <c r="DHQ14" s="202"/>
      <c r="DIE14" s="202"/>
      <c r="DIS14" s="202"/>
      <c r="DJG14" s="202"/>
      <c r="DJU14" s="202"/>
      <c r="DKI14" s="202"/>
      <c r="DKW14" s="202"/>
      <c r="DLK14" s="202"/>
      <c r="DLY14" s="202"/>
      <c r="DMM14" s="202"/>
      <c r="DNA14" s="202"/>
      <c r="DNO14" s="202"/>
      <c r="DOC14" s="202"/>
      <c r="DOQ14" s="202"/>
      <c r="DPE14" s="202"/>
      <c r="DPS14" s="202"/>
      <c r="DQG14" s="202"/>
      <c r="DQU14" s="202"/>
      <c r="DRI14" s="202"/>
      <c r="DRW14" s="202"/>
      <c r="DSK14" s="202"/>
      <c r="DSY14" s="202"/>
      <c r="DTM14" s="202"/>
      <c r="DUA14" s="202"/>
      <c r="DUO14" s="202"/>
      <c r="DVC14" s="202"/>
      <c r="DVQ14" s="202"/>
      <c r="DWE14" s="202"/>
      <c r="DWS14" s="202"/>
      <c r="DXG14" s="202"/>
      <c r="DXU14" s="202"/>
      <c r="DYI14" s="202"/>
      <c r="DYW14" s="202"/>
      <c r="DZK14" s="202"/>
      <c r="DZY14" s="202"/>
      <c r="EAM14" s="202"/>
      <c r="EBA14" s="202"/>
      <c r="EBO14" s="202"/>
      <c r="ECC14" s="202"/>
      <c r="ECQ14" s="202"/>
      <c r="EDE14" s="202"/>
      <c r="EDS14" s="202"/>
      <c r="EEG14" s="202"/>
      <c r="EEU14" s="202"/>
      <c r="EFI14" s="202"/>
      <c r="EFW14" s="202"/>
      <c r="EGK14" s="202"/>
      <c r="EGY14" s="202"/>
      <c r="EHM14" s="202"/>
      <c r="EIA14" s="202"/>
      <c r="EIO14" s="202"/>
      <c r="EJC14" s="202"/>
      <c r="EJQ14" s="202"/>
      <c r="EKE14" s="202"/>
      <c r="EKS14" s="202"/>
      <c r="ELG14" s="202"/>
      <c r="ELU14" s="202"/>
      <c r="EMI14" s="202"/>
      <c r="EMW14" s="202"/>
      <c r="ENK14" s="202"/>
      <c r="ENY14" s="202"/>
      <c r="EOM14" s="202"/>
      <c r="EPA14" s="202"/>
      <c r="EPO14" s="202"/>
      <c r="EQC14" s="202"/>
      <c r="EQQ14" s="202"/>
      <c r="ERE14" s="202"/>
      <c r="ERS14" s="202"/>
      <c r="ESG14" s="202"/>
      <c r="ESU14" s="202"/>
      <c r="ETI14" s="202"/>
      <c r="ETW14" s="202"/>
      <c r="EUK14" s="202"/>
      <c r="EUY14" s="202"/>
      <c r="EVM14" s="202"/>
      <c r="EWA14" s="202"/>
      <c r="EWO14" s="202"/>
      <c r="EXC14" s="202"/>
      <c r="EXQ14" s="202"/>
      <c r="EYE14" s="202"/>
      <c r="EYS14" s="202"/>
      <c r="EZG14" s="202"/>
      <c r="EZU14" s="202"/>
      <c r="FAI14" s="202"/>
      <c r="FAW14" s="202"/>
      <c r="FBK14" s="202"/>
      <c r="FBY14" s="202"/>
      <c r="FCM14" s="202"/>
      <c r="FDA14" s="202"/>
      <c r="FDO14" s="202"/>
      <c r="FEC14" s="202"/>
      <c r="FEQ14" s="202"/>
      <c r="FFE14" s="202"/>
      <c r="FFS14" s="202"/>
      <c r="FGG14" s="202"/>
      <c r="FGU14" s="202"/>
      <c r="FHI14" s="202"/>
      <c r="FHW14" s="202"/>
      <c r="FIK14" s="202"/>
      <c r="FIY14" s="202"/>
      <c r="FJM14" s="202"/>
      <c r="FKA14" s="202"/>
      <c r="FKO14" s="202"/>
      <c r="FLC14" s="202"/>
      <c r="FLQ14" s="202"/>
      <c r="FME14" s="202"/>
      <c r="FMS14" s="202"/>
      <c r="FNG14" s="202"/>
      <c r="FNU14" s="202"/>
      <c r="FOI14" s="202"/>
      <c r="FOW14" s="202"/>
      <c r="FPK14" s="202"/>
      <c r="FPY14" s="202"/>
      <c r="FQM14" s="202"/>
      <c r="FRA14" s="202"/>
      <c r="FRO14" s="202"/>
      <c r="FSC14" s="202"/>
      <c r="FSQ14" s="202"/>
      <c r="FTE14" s="202"/>
      <c r="FTS14" s="202"/>
      <c r="FUG14" s="202"/>
      <c r="FUU14" s="202"/>
      <c r="FVI14" s="202"/>
      <c r="FVW14" s="202"/>
      <c r="FWK14" s="202"/>
      <c r="FWY14" s="202"/>
      <c r="FXM14" s="202"/>
      <c r="FYA14" s="202"/>
      <c r="FYO14" s="202"/>
      <c r="FZC14" s="202"/>
      <c r="FZQ14" s="202"/>
      <c r="GAE14" s="202"/>
      <c r="GAS14" s="202"/>
      <c r="GBG14" s="202"/>
      <c r="GBU14" s="202"/>
      <c r="GCI14" s="202"/>
      <c r="GCW14" s="202"/>
      <c r="GDK14" s="202"/>
      <c r="GDY14" s="202"/>
      <c r="GEM14" s="202"/>
      <c r="GFA14" s="202"/>
      <c r="GFO14" s="202"/>
      <c r="GGC14" s="202"/>
      <c r="GGQ14" s="202"/>
      <c r="GHE14" s="202"/>
      <c r="GHS14" s="202"/>
      <c r="GIG14" s="202"/>
      <c r="GIU14" s="202"/>
      <c r="GJI14" s="202"/>
      <c r="GJW14" s="202"/>
      <c r="GKK14" s="202"/>
      <c r="GKY14" s="202"/>
      <c r="GLM14" s="202"/>
      <c r="GMA14" s="202"/>
      <c r="GMO14" s="202"/>
      <c r="GNC14" s="202"/>
      <c r="GNQ14" s="202"/>
      <c r="GOE14" s="202"/>
      <c r="GOS14" s="202"/>
      <c r="GPG14" s="202"/>
      <c r="GPU14" s="202"/>
      <c r="GQI14" s="202"/>
      <c r="GQW14" s="202"/>
      <c r="GRK14" s="202"/>
      <c r="GRY14" s="202"/>
      <c r="GSM14" s="202"/>
      <c r="GTA14" s="202"/>
      <c r="GTO14" s="202"/>
      <c r="GUC14" s="202"/>
      <c r="GUQ14" s="202"/>
      <c r="GVE14" s="202"/>
      <c r="GVS14" s="202"/>
      <c r="GWG14" s="202"/>
      <c r="GWU14" s="202"/>
      <c r="GXI14" s="202"/>
      <c r="GXW14" s="202"/>
      <c r="GYK14" s="202"/>
      <c r="GYY14" s="202"/>
      <c r="GZM14" s="202"/>
      <c r="HAA14" s="202"/>
      <c r="HAO14" s="202"/>
      <c r="HBC14" s="202"/>
      <c r="HBQ14" s="202"/>
      <c r="HCE14" s="202"/>
      <c r="HCS14" s="202"/>
      <c r="HDG14" s="202"/>
      <c r="HDU14" s="202"/>
      <c r="HEI14" s="202"/>
      <c r="HEW14" s="202"/>
      <c r="HFK14" s="202"/>
      <c r="HFY14" s="202"/>
      <c r="HGM14" s="202"/>
      <c r="HHA14" s="202"/>
      <c r="HHO14" s="202"/>
      <c r="HIC14" s="202"/>
      <c r="HIQ14" s="202"/>
      <c r="HJE14" s="202"/>
      <c r="HJS14" s="202"/>
      <c r="HKG14" s="202"/>
      <c r="HKU14" s="202"/>
      <c r="HLI14" s="202"/>
      <c r="HLW14" s="202"/>
      <c r="HMK14" s="202"/>
      <c r="HMY14" s="202"/>
      <c r="HNM14" s="202"/>
      <c r="HOA14" s="202"/>
      <c r="HOO14" s="202"/>
      <c r="HPC14" s="202"/>
      <c r="HPQ14" s="202"/>
      <c r="HQE14" s="202"/>
      <c r="HQS14" s="202"/>
      <c r="HRG14" s="202"/>
      <c r="HRU14" s="202"/>
      <c r="HSI14" s="202"/>
      <c r="HSW14" s="202"/>
      <c r="HTK14" s="202"/>
      <c r="HTY14" s="202"/>
      <c r="HUM14" s="202"/>
      <c r="HVA14" s="202"/>
      <c r="HVO14" s="202"/>
      <c r="HWC14" s="202"/>
      <c r="HWQ14" s="202"/>
      <c r="HXE14" s="202"/>
      <c r="HXS14" s="202"/>
      <c r="HYG14" s="202"/>
      <c r="HYU14" s="202"/>
      <c r="HZI14" s="202"/>
      <c r="HZW14" s="202"/>
      <c r="IAK14" s="202"/>
      <c r="IAY14" s="202"/>
      <c r="IBM14" s="202"/>
      <c r="ICA14" s="202"/>
      <c r="ICO14" s="202"/>
      <c r="IDC14" s="202"/>
      <c r="IDQ14" s="202"/>
      <c r="IEE14" s="202"/>
      <c r="IES14" s="202"/>
      <c r="IFG14" s="202"/>
      <c r="IFU14" s="202"/>
      <c r="IGI14" s="202"/>
      <c r="IGW14" s="202"/>
      <c r="IHK14" s="202"/>
      <c r="IHY14" s="202"/>
      <c r="IIM14" s="202"/>
      <c r="IJA14" s="202"/>
      <c r="IJO14" s="202"/>
      <c r="IKC14" s="202"/>
      <c r="IKQ14" s="202"/>
      <c r="ILE14" s="202"/>
      <c r="ILS14" s="202"/>
      <c r="IMG14" s="202"/>
      <c r="IMU14" s="202"/>
      <c r="INI14" s="202"/>
      <c r="INW14" s="202"/>
      <c r="IOK14" s="202"/>
      <c r="IOY14" s="202"/>
      <c r="IPM14" s="202"/>
      <c r="IQA14" s="202"/>
      <c r="IQO14" s="202"/>
      <c r="IRC14" s="202"/>
      <c r="IRQ14" s="202"/>
      <c r="ISE14" s="202"/>
      <c r="ISS14" s="202"/>
      <c r="ITG14" s="202"/>
      <c r="ITU14" s="202"/>
      <c r="IUI14" s="202"/>
      <c r="IUW14" s="202"/>
      <c r="IVK14" s="202"/>
      <c r="IVY14" s="202"/>
      <c r="IWM14" s="202"/>
      <c r="IXA14" s="202"/>
      <c r="IXO14" s="202"/>
      <c r="IYC14" s="202"/>
      <c r="IYQ14" s="202"/>
      <c r="IZE14" s="202"/>
      <c r="IZS14" s="202"/>
      <c r="JAG14" s="202"/>
      <c r="JAU14" s="202"/>
      <c r="JBI14" s="202"/>
      <c r="JBW14" s="202"/>
      <c r="JCK14" s="202"/>
      <c r="JCY14" s="202"/>
      <c r="JDM14" s="202"/>
      <c r="JEA14" s="202"/>
      <c r="JEO14" s="202"/>
      <c r="JFC14" s="202"/>
      <c r="JFQ14" s="202"/>
      <c r="JGE14" s="202"/>
      <c r="JGS14" s="202"/>
      <c r="JHG14" s="202"/>
      <c r="JHU14" s="202"/>
      <c r="JII14" s="202"/>
      <c r="JIW14" s="202"/>
      <c r="JJK14" s="202"/>
      <c r="JJY14" s="202"/>
      <c r="JKM14" s="202"/>
      <c r="JLA14" s="202"/>
      <c r="JLO14" s="202"/>
      <c r="JMC14" s="202"/>
      <c r="JMQ14" s="202"/>
      <c r="JNE14" s="202"/>
      <c r="JNS14" s="202"/>
      <c r="JOG14" s="202"/>
      <c r="JOU14" s="202"/>
      <c r="JPI14" s="202"/>
      <c r="JPW14" s="202"/>
      <c r="JQK14" s="202"/>
      <c r="JQY14" s="202"/>
      <c r="JRM14" s="202"/>
      <c r="JSA14" s="202"/>
      <c r="JSO14" s="202"/>
      <c r="JTC14" s="202"/>
      <c r="JTQ14" s="202"/>
      <c r="JUE14" s="202"/>
      <c r="JUS14" s="202"/>
      <c r="JVG14" s="202"/>
      <c r="JVU14" s="202"/>
      <c r="JWI14" s="202"/>
      <c r="JWW14" s="202"/>
      <c r="JXK14" s="202"/>
      <c r="JXY14" s="202"/>
      <c r="JYM14" s="202"/>
      <c r="JZA14" s="202"/>
      <c r="JZO14" s="202"/>
      <c r="KAC14" s="202"/>
      <c r="KAQ14" s="202"/>
      <c r="KBE14" s="202"/>
      <c r="KBS14" s="202"/>
      <c r="KCG14" s="202"/>
      <c r="KCU14" s="202"/>
      <c r="KDI14" s="202"/>
      <c r="KDW14" s="202"/>
      <c r="KEK14" s="202"/>
      <c r="KEY14" s="202"/>
      <c r="KFM14" s="202"/>
      <c r="KGA14" s="202"/>
      <c r="KGO14" s="202"/>
      <c r="KHC14" s="202"/>
      <c r="KHQ14" s="202"/>
      <c r="KIE14" s="202"/>
      <c r="KIS14" s="202"/>
      <c r="KJG14" s="202"/>
      <c r="KJU14" s="202"/>
      <c r="KKI14" s="202"/>
      <c r="KKW14" s="202"/>
      <c r="KLK14" s="202"/>
      <c r="KLY14" s="202"/>
      <c r="KMM14" s="202"/>
      <c r="KNA14" s="202"/>
      <c r="KNO14" s="202"/>
      <c r="KOC14" s="202"/>
      <c r="KOQ14" s="202"/>
      <c r="KPE14" s="202"/>
      <c r="KPS14" s="202"/>
      <c r="KQG14" s="202"/>
      <c r="KQU14" s="202"/>
      <c r="KRI14" s="202"/>
      <c r="KRW14" s="202"/>
      <c r="KSK14" s="202"/>
      <c r="KSY14" s="202"/>
      <c r="KTM14" s="202"/>
      <c r="KUA14" s="202"/>
      <c r="KUO14" s="202"/>
      <c r="KVC14" s="202"/>
      <c r="KVQ14" s="202"/>
      <c r="KWE14" s="202"/>
      <c r="KWS14" s="202"/>
      <c r="KXG14" s="202"/>
      <c r="KXU14" s="202"/>
      <c r="KYI14" s="202"/>
      <c r="KYW14" s="202"/>
      <c r="KZK14" s="202"/>
      <c r="KZY14" s="202"/>
      <c r="LAM14" s="202"/>
      <c r="LBA14" s="202"/>
      <c r="LBO14" s="202"/>
      <c r="LCC14" s="202"/>
      <c r="LCQ14" s="202"/>
      <c r="LDE14" s="202"/>
      <c r="LDS14" s="202"/>
      <c r="LEG14" s="202"/>
      <c r="LEU14" s="202"/>
      <c r="LFI14" s="202"/>
      <c r="LFW14" s="202"/>
      <c r="LGK14" s="202"/>
      <c r="LGY14" s="202"/>
      <c r="LHM14" s="202"/>
      <c r="LIA14" s="202"/>
      <c r="LIO14" s="202"/>
      <c r="LJC14" s="202"/>
      <c r="LJQ14" s="202"/>
      <c r="LKE14" s="202"/>
      <c r="LKS14" s="202"/>
      <c r="LLG14" s="202"/>
      <c r="LLU14" s="202"/>
      <c r="LMI14" s="202"/>
      <c r="LMW14" s="202"/>
      <c r="LNK14" s="202"/>
      <c r="LNY14" s="202"/>
      <c r="LOM14" s="202"/>
      <c r="LPA14" s="202"/>
      <c r="LPO14" s="202"/>
      <c r="LQC14" s="202"/>
      <c r="LQQ14" s="202"/>
      <c r="LRE14" s="202"/>
      <c r="LRS14" s="202"/>
      <c r="LSG14" s="202"/>
      <c r="LSU14" s="202"/>
      <c r="LTI14" s="202"/>
      <c r="LTW14" s="202"/>
      <c r="LUK14" s="202"/>
      <c r="LUY14" s="202"/>
      <c r="LVM14" s="202"/>
      <c r="LWA14" s="202"/>
      <c r="LWO14" s="202"/>
      <c r="LXC14" s="202"/>
      <c r="LXQ14" s="202"/>
      <c r="LYE14" s="202"/>
      <c r="LYS14" s="202"/>
      <c r="LZG14" s="202"/>
      <c r="LZU14" s="202"/>
      <c r="MAI14" s="202"/>
      <c r="MAW14" s="202"/>
      <c r="MBK14" s="202"/>
      <c r="MBY14" s="202"/>
      <c r="MCM14" s="202"/>
      <c r="MDA14" s="202"/>
      <c r="MDO14" s="202"/>
      <c r="MEC14" s="202"/>
      <c r="MEQ14" s="202"/>
      <c r="MFE14" s="202"/>
      <c r="MFS14" s="202"/>
      <c r="MGG14" s="202"/>
      <c r="MGU14" s="202"/>
      <c r="MHI14" s="202"/>
      <c r="MHW14" s="202"/>
      <c r="MIK14" s="202"/>
      <c r="MIY14" s="202"/>
      <c r="MJM14" s="202"/>
      <c r="MKA14" s="202"/>
      <c r="MKO14" s="202"/>
      <c r="MLC14" s="202"/>
      <c r="MLQ14" s="202"/>
      <c r="MME14" s="202"/>
      <c r="MMS14" s="202"/>
      <c r="MNG14" s="202"/>
      <c r="MNU14" s="202"/>
      <c r="MOI14" s="202"/>
      <c r="MOW14" s="202"/>
      <c r="MPK14" s="202"/>
      <c r="MPY14" s="202"/>
      <c r="MQM14" s="202"/>
      <c r="MRA14" s="202"/>
      <c r="MRO14" s="202"/>
      <c r="MSC14" s="202"/>
      <c r="MSQ14" s="202"/>
      <c r="MTE14" s="202"/>
      <c r="MTS14" s="202"/>
      <c r="MUG14" s="202"/>
      <c r="MUU14" s="202"/>
      <c r="MVI14" s="202"/>
      <c r="MVW14" s="202"/>
      <c r="MWK14" s="202"/>
      <c r="MWY14" s="202"/>
      <c r="MXM14" s="202"/>
      <c r="MYA14" s="202"/>
      <c r="MYO14" s="202"/>
      <c r="MZC14" s="202"/>
      <c r="MZQ14" s="202"/>
      <c r="NAE14" s="202"/>
      <c r="NAS14" s="202"/>
      <c r="NBG14" s="202"/>
      <c r="NBU14" s="202"/>
      <c r="NCI14" s="202"/>
      <c r="NCW14" s="202"/>
      <c r="NDK14" s="202"/>
      <c r="NDY14" s="202"/>
      <c r="NEM14" s="202"/>
      <c r="NFA14" s="202"/>
      <c r="NFO14" s="202"/>
      <c r="NGC14" s="202"/>
      <c r="NGQ14" s="202"/>
      <c r="NHE14" s="202"/>
      <c r="NHS14" s="202"/>
      <c r="NIG14" s="202"/>
      <c r="NIU14" s="202"/>
      <c r="NJI14" s="202"/>
      <c r="NJW14" s="202"/>
      <c r="NKK14" s="202"/>
      <c r="NKY14" s="202"/>
      <c r="NLM14" s="202"/>
      <c r="NMA14" s="202"/>
      <c r="NMO14" s="202"/>
      <c r="NNC14" s="202"/>
      <c r="NNQ14" s="202"/>
      <c r="NOE14" s="202"/>
      <c r="NOS14" s="202"/>
      <c r="NPG14" s="202"/>
      <c r="NPU14" s="202"/>
      <c r="NQI14" s="202"/>
      <c r="NQW14" s="202"/>
      <c r="NRK14" s="202"/>
      <c r="NRY14" s="202"/>
      <c r="NSM14" s="202"/>
      <c r="NTA14" s="202"/>
      <c r="NTO14" s="202"/>
      <c r="NUC14" s="202"/>
      <c r="NUQ14" s="202"/>
      <c r="NVE14" s="202"/>
      <c r="NVS14" s="202"/>
      <c r="NWG14" s="202"/>
      <c r="NWU14" s="202"/>
      <c r="NXI14" s="202"/>
      <c r="NXW14" s="202"/>
      <c r="NYK14" s="202"/>
      <c r="NYY14" s="202"/>
      <c r="NZM14" s="202"/>
      <c r="OAA14" s="202"/>
      <c r="OAO14" s="202"/>
      <c r="OBC14" s="202"/>
      <c r="OBQ14" s="202"/>
      <c r="OCE14" s="202"/>
      <c r="OCS14" s="202"/>
      <c r="ODG14" s="202"/>
      <c r="ODU14" s="202"/>
      <c r="OEI14" s="202"/>
      <c r="OEW14" s="202"/>
      <c r="OFK14" s="202"/>
      <c r="OFY14" s="202"/>
      <c r="OGM14" s="202"/>
      <c r="OHA14" s="202"/>
      <c r="OHO14" s="202"/>
      <c r="OIC14" s="202"/>
      <c r="OIQ14" s="202"/>
      <c r="OJE14" s="202"/>
      <c r="OJS14" s="202"/>
      <c r="OKG14" s="202"/>
      <c r="OKU14" s="202"/>
      <c r="OLI14" s="202"/>
      <c r="OLW14" s="202"/>
      <c r="OMK14" s="202"/>
      <c r="OMY14" s="202"/>
      <c r="ONM14" s="202"/>
      <c r="OOA14" s="202"/>
      <c r="OOO14" s="202"/>
      <c r="OPC14" s="202"/>
      <c r="OPQ14" s="202"/>
      <c r="OQE14" s="202"/>
      <c r="OQS14" s="202"/>
      <c r="ORG14" s="202"/>
      <c r="ORU14" s="202"/>
      <c r="OSI14" s="202"/>
      <c r="OSW14" s="202"/>
      <c r="OTK14" s="202"/>
      <c r="OTY14" s="202"/>
      <c r="OUM14" s="202"/>
      <c r="OVA14" s="202"/>
      <c r="OVO14" s="202"/>
      <c r="OWC14" s="202"/>
      <c r="OWQ14" s="202"/>
      <c r="OXE14" s="202"/>
      <c r="OXS14" s="202"/>
      <c r="OYG14" s="202"/>
      <c r="OYU14" s="202"/>
      <c r="OZI14" s="202"/>
      <c r="OZW14" s="202"/>
      <c r="PAK14" s="202"/>
      <c r="PAY14" s="202"/>
      <c r="PBM14" s="202"/>
      <c r="PCA14" s="202"/>
      <c r="PCO14" s="202"/>
      <c r="PDC14" s="202"/>
      <c r="PDQ14" s="202"/>
      <c r="PEE14" s="202"/>
      <c r="PES14" s="202"/>
      <c r="PFG14" s="202"/>
      <c r="PFU14" s="202"/>
      <c r="PGI14" s="202"/>
      <c r="PGW14" s="202"/>
      <c r="PHK14" s="202"/>
      <c r="PHY14" s="202"/>
      <c r="PIM14" s="202"/>
      <c r="PJA14" s="202"/>
      <c r="PJO14" s="202"/>
      <c r="PKC14" s="202"/>
      <c r="PKQ14" s="202"/>
      <c r="PLE14" s="202"/>
      <c r="PLS14" s="202"/>
      <c r="PMG14" s="202"/>
      <c r="PMU14" s="202"/>
      <c r="PNI14" s="202"/>
      <c r="PNW14" s="202"/>
      <c r="POK14" s="202"/>
      <c r="POY14" s="202"/>
      <c r="PPM14" s="202"/>
      <c r="PQA14" s="202"/>
      <c r="PQO14" s="202"/>
      <c r="PRC14" s="202"/>
      <c r="PRQ14" s="202"/>
      <c r="PSE14" s="202"/>
      <c r="PSS14" s="202"/>
      <c r="PTG14" s="202"/>
      <c r="PTU14" s="202"/>
      <c r="PUI14" s="202"/>
      <c r="PUW14" s="202"/>
      <c r="PVK14" s="202"/>
      <c r="PVY14" s="202"/>
      <c r="PWM14" s="202"/>
      <c r="PXA14" s="202"/>
      <c r="PXO14" s="202"/>
      <c r="PYC14" s="202"/>
      <c r="PYQ14" s="202"/>
      <c r="PZE14" s="202"/>
      <c r="PZS14" s="202"/>
      <c r="QAG14" s="202"/>
      <c r="QAU14" s="202"/>
      <c r="QBI14" s="202"/>
      <c r="QBW14" s="202"/>
      <c r="QCK14" s="202"/>
      <c r="QCY14" s="202"/>
      <c r="QDM14" s="202"/>
      <c r="QEA14" s="202"/>
      <c r="QEO14" s="202"/>
      <c r="QFC14" s="202"/>
      <c r="QFQ14" s="202"/>
      <c r="QGE14" s="202"/>
      <c r="QGS14" s="202"/>
      <c r="QHG14" s="202"/>
      <c r="QHU14" s="202"/>
      <c r="QII14" s="202"/>
      <c r="QIW14" s="202"/>
      <c r="QJK14" s="202"/>
      <c r="QJY14" s="202"/>
      <c r="QKM14" s="202"/>
      <c r="QLA14" s="202"/>
      <c r="QLO14" s="202"/>
      <c r="QMC14" s="202"/>
      <c r="QMQ14" s="202"/>
      <c r="QNE14" s="202"/>
      <c r="QNS14" s="202"/>
      <c r="QOG14" s="202"/>
      <c r="QOU14" s="202"/>
      <c r="QPI14" s="202"/>
      <c r="QPW14" s="202"/>
      <c r="QQK14" s="202"/>
      <c r="QQY14" s="202"/>
      <c r="QRM14" s="202"/>
      <c r="QSA14" s="202"/>
      <c r="QSO14" s="202"/>
      <c r="QTC14" s="202"/>
      <c r="QTQ14" s="202"/>
      <c r="QUE14" s="202"/>
      <c r="QUS14" s="202"/>
      <c r="QVG14" s="202"/>
      <c r="QVU14" s="202"/>
      <c r="QWI14" s="202"/>
      <c r="QWW14" s="202"/>
      <c r="QXK14" s="202"/>
      <c r="QXY14" s="202"/>
      <c r="QYM14" s="202"/>
      <c r="QZA14" s="202"/>
      <c r="QZO14" s="202"/>
      <c r="RAC14" s="202"/>
      <c r="RAQ14" s="202"/>
      <c r="RBE14" s="202"/>
      <c r="RBS14" s="202"/>
      <c r="RCG14" s="202"/>
      <c r="RCU14" s="202"/>
      <c r="RDI14" s="202"/>
      <c r="RDW14" s="202"/>
      <c r="REK14" s="202"/>
      <c r="REY14" s="202"/>
      <c r="RFM14" s="202"/>
      <c r="RGA14" s="202"/>
      <c r="RGO14" s="202"/>
      <c r="RHC14" s="202"/>
      <c r="RHQ14" s="202"/>
      <c r="RIE14" s="202"/>
      <c r="RIS14" s="202"/>
      <c r="RJG14" s="202"/>
      <c r="RJU14" s="202"/>
      <c r="RKI14" s="202"/>
      <c r="RKW14" s="202"/>
      <c r="RLK14" s="202"/>
      <c r="RLY14" s="202"/>
      <c r="RMM14" s="202"/>
      <c r="RNA14" s="202"/>
      <c r="RNO14" s="202"/>
      <c r="ROC14" s="202"/>
      <c r="ROQ14" s="202"/>
      <c r="RPE14" s="202"/>
      <c r="RPS14" s="202"/>
      <c r="RQG14" s="202"/>
      <c r="RQU14" s="202"/>
      <c r="RRI14" s="202"/>
      <c r="RRW14" s="202"/>
      <c r="RSK14" s="202"/>
      <c r="RSY14" s="202"/>
      <c r="RTM14" s="202"/>
      <c r="RUA14" s="202"/>
      <c r="RUO14" s="202"/>
      <c r="RVC14" s="202"/>
      <c r="RVQ14" s="202"/>
      <c r="RWE14" s="202"/>
      <c r="RWS14" s="202"/>
      <c r="RXG14" s="202"/>
      <c r="RXU14" s="202"/>
      <c r="RYI14" s="202"/>
      <c r="RYW14" s="202"/>
      <c r="RZK14" s="202"/>
      <c r="RZY14" s="202"/>
      <c r="SAM14" s="202"/>
      <c r="SBA14" s="202"/>
      <c r="SBO14" s="202"/>
      <c r="SCC14" s="202"/>
      <c r="SCQ14" s="202"/>
      <c r="SDE14" s="202"/>
      <c r="SDS14" s="202"/>
      <c r="SEG14" s="202"/>
      <c r="SEU14" s="202"/>
      <c r="SFI14" s="202"/>
      <c r="SFW14" s="202"/>
      <c r="SGK14" s="202"/>
      <c r="SGY14" s="202"/>
      <c r="SHM14" s="202"/>
      <c r="SIA14" s="202"/>
      <c r="SIO14" s="202"/>
      <c r="SJC14" s="202"/>
      <c r="SJQ14" s="202"/>
      <c r="SKE14" s="202"/>
      <c r="SKS14" s="202"/>
      <c r="SLG14" s="202"/>
      <c r="SLU14" s="202"/>
      <c r="SMI14" s="202"/>
      <c r="SMW14" s="202"/>
      <c r="SNK14" s="202"/>
      <c r="SNY14" s="202"/>
      <c r="SOM14" s="202"/>
      <c r="SPA14" s="202"/>
      <c r="SPO14" s="202"/>
      <c r="SQC14" s="202"/>
      <c r="SQQ14" s="202"/>
      <c r="SRE14" s="202"/>
      <c r="SRS14" s="202"/>
      <c r="SSG14" s="202"/>
      <c r="SSU14" s="202"/>
      <c r="STI14" s="202"/>
      <c r="STW14" s="202"/>
      <c r="SUK14" s="202"/>
      <c r="SUY14" s="202"/>
      <c r="SVM14" s="202"/>
      <c r="SWA14" s="202"/>
      <c r="SWO14" s="202"/>
      <c r="SXC14" s="202"/>
      <c r="SXQ14" s="202"/>
      <c r="SYE14" s="202"/>
      <c r="SYS14" s="202"/>
      <c r="SZG14" s="202"/>
      <c r="SZU14" s="202"/>
      <c r="TAI14" s="202"/>
      <c r="TAW14" s="202"/>
      <c r="TBK14" s="202"/>
      <c r="TBY14" s="202"/>
      <c r="TCM14" s="202"/>
      <c r="TDA14" s="202"/>
      <c r="TDO14" s="202"/>
      <c r="TEC14" s="202"/>
      <c r="TEQ14" s="202"/>
      <c r="TFE14" s="202"/>
      <c r="TFS14" s="202"/>
      <c r="TGG14" s="202"/>
      <c r="TGU14" s="202"/>
      <c r="THI14" s="202"/>
      <c r="THW14" s="202"/>
      <c r="TIK14" s="202"/>
      <c r="TIY14" s="202"/>
      <c r="TJM14" s="202"/>
      <c r="TKA14" s="202"/>
      <c r="TKO14" s="202"/>
      <c r="TLC14" s="202"/>
      <c r="TLQ14" s="202"/>
      <c r="TME14" s="202"/>
      <c r="TMS14" s="202"/>
      <c r="TNG14" s="202"/>
      <c r="TNU14" s="202"/>
      <c r="TOI14" s="202"/>
      <c r="TOW14" s="202"/>
      <c r="TPK14" s="202"/>
      <c r="TPY14" s="202"/>
      <c r="TQM14" s="202"/>
      <c r="TRA14" s="202"/>
      <c r="TRO14" s="202"/>
      <c r="TSC14" s="202"/>
      <c r="TSQ14" s="202"/>
      <c r="TTE14" s="202"/>
      <c r="TTS14" s="202"/>
      <c r="TUG14" s="202"/>
      <c r="TUU14" s="202"/>
      <c r="TVI14" s="202"/>
      <c r="TVW14" s="202"/>
      <c r="TWK14" s="202"/>
      <c r="TWY14" s="202"/>
      <c r="TXM14" s="202"/>
      <c r="TYA14" s="202"/>
      <c r="TYO14" s="202"/>
      <c r="TZC14" s="202"/>
      <c r="TZQ14" s="202"/>
      <c r="UAE14" s="202"/>
      <c r="UAS14" s="202"/>
      <c r="UBG14" s="202"/>
      <c r="UBU14" s="202"/>
      <c r="UCI14" s="202"/>
      <c r="UCW14" s="202"/>
      <c r="UDK14" s="202"/>
      <c r="UDY14" s="202"/>
      <c r="UEM14" s="202"/>
      <c r="UFA14" s="202"/>
      <c r="UFO14" s="202"/>
      <c r="UGC14" s="202"/>
      <c r="UGQ14" s="202"/>
      <c r="UHE14" s="202"/>
      <c r="UHS14" s="202"/>
      <c r="UIG14" s="202"/>
      <c r="UIU14" s="202"/>
      <c r="UJI14" s="202"/>
      <c r="UJW14" s="202"/>
      <c r="UKK14" s="202"/>
      <c r="UKY14" s="202"/>
      <c r="ULM14" s="202"/>
      <c r="UMA14" s="202"/>
      <c r="UMO14" s="202"/>
      <c r="UNC14" s="202"/>
      <c r="UNQ14" s="202"/>
      <c r="UOE14" s="202"/>
      <c r="UOS14" s="202"/>
      <c r="UPG14" s="202"/>
      <c r="UPU14" s="202"/>
      <c r="UQI14" s="202"/>
      <c r="UQW14" s="202"/>
      <c r="URK14" s="202"/>
      <c r="URY14" s="202"/>
      <c r="USM14" s="202"/>
      <c r="UTA14" s="202"/>
      <c r="UTO14" s="202"/>
      <c r="UUC14" s="202"/>
      <c r="UUQ14" s="202"/>
      <c r="UVE14" s="202"/>
      <c r="UVS14" s="202"/>
      <c r="UWG14" s="202"/>
      <c r="UWU14" s="202"/>
      <c r="UXI14" s="202"/>
      <c r="UXW14" s="202"/>
      <c r="UYK14" s="202"/>
      <c r="UYY14" s="202"/>
      <c r="UZM14" s="202"/>
      <c r="VAA14" s="202"/>
      <c r="VAO14" s="202"/>
      <c r="VBC14" s="202"/>
      <c r="VBQ14" s="202"/>
      <c r="VCE14" s="202"/>
      <c r="VCS14" s="202"/>
      <c r="VDG14" s="202"/>
      <c r="VDU14" s="202"/>
      <c r="VEI14" s="202"/>
      <c r="VEW14" s="202"/>
      <c r="VFK14" s="202"/>
      <c r="VFY14" s="202"/>
      <c r="VGM14" s="202"/>
      <c r="VHA14" s="202"/>
      <c r="VHO14" s="202"/>
      <c r="VIC14" s="202"/>
      <c r="VIQ14" s="202"/>
      <c r="VJE14" s="202"/>
      <c r="VJS14" s="202"/>
      <c r="VKG14" s="202"/>
      <c r="VKU14" s="202"/>
      <c r="VLI14" s="202"/>
      <c r="VLW14" s="202"/>
      <c r="VMK14" s="202"/>
      <c r="VMY14" s="202"/>
      <c r="VNM14" s="202"/>
      <c r="VOA14" s="202"/>
      <c r="VOO14" s="202"/>
      <c r="VPC14" s="202"/>
      <c r="VPQ14" s="202"/>
      <c r="VQE14" s="202"/>
      <c r="VQS14" s="202"/>
      <c r="VRG14" s="202"/>
      <c r="VRU14" s="202"/>
      <c r="VSI14" s="202"/>
      <c r="VSW14" s="202"/>
      <c r="VTK14" s="202"/>
      <c r="VTY14" s="202"/>
      <c r="VUM14" s="202"/>
      <c r="VVA14" s="202"/>
      <c r="VVO14" s="202"/>
      <c r="VWC14" s="202"/>
      <c r="VWQ14" s="202"/>
      <c r="VXE14" s="202"/>
      <c r="VXS14" s="202"/>
      <c r="VYG14" s="202"/>
      <c r="VYU14" s="202"/>
      <c r="VZI14" s="202"/>
      <c r="VZW14" s="202"/>
      <c r="WAK14" s="202"/>
      <c r="WAY14" s="202"/>
      <c r="WBM14" s="202"/>
      <c r="WCA14" s="202"/>
      <c r="WCO14" s="202"/>
      <c r="WDC14" s="202"/>
      <c r="WDQ14" s="202"/>
      <c r="WEE14" s="202"/>
      <c r="WES14" s="202"/>
      <c r="WFG14" s="202"/>
      <c r="WFU14" s="202"/>
      <c r="WGI14" s="202"/>
      <c r="WGW14" s="202"/>
      <c r="WHK14" s="202"/>
      <c r="WHY14" s="202"/>
      <c r="WIM14" s="202"/>
      <c r="WJA14" s="202"/>
      <c r="WJO14" s="202"/>
      <c r="WKC14" s="202"/>
      <c r="WKQ14" s="202"/>
      <c r="WLE14" s="202"/>
      <c r="WLS14" s="202"/>
      <c r="WMG14" s="202"/>
      <c r="WMU14" s="202"/>
      <c r="WNI14" s="202"/>
      <c r="WNW14" s="202"/>
      <c r="WOK14" s="202"/>
      <c r="WOY14" s="202"/>
      <c r="WPM14" s="202"/>
      <c r="WQA14" s="202"/>
      <c r="WQO14" s="202"/>
      <c r="WRC14" s="202"/>
      <c r="WRQ14" s="202"/>
      <c r="WSE14" s="202"/>
      <c r="WSS14" s="202"/>
      <c r="WTG14" s="202"/>
      <c r="WTU14" s="202"/>
      <c r="WUI14" s="202"/>
      <c r="WUW14" s="202"/>
      <c r="WVK14" s="202"/>
      <c r="WVY14" s="202"/>
      <c r="WWM14" s="202"/>
      <c r="WXA14" s="202"/>
      <c r="WXO14" s="202"/>
      <c r="WYC14" s="202"/>
      <c r="WYQ14" s="202"/>
      <c r="WZE14" s="202"/>
      <c r="WZS14" s="202"/>
      <c r="XAG14" s="202"/>
      <c r="XAU14" s="202"/>
      <c r="XBI14" s="202"/>
      <c r="XBW14" s="202"/>
      <c r="XCK14" s="202"/>
      <c r="XCY14" s="202"/>
      <c r="XDM14" s="202"/>
      <c r="XEA14" s="202"/>
      <c r="XEO14" s="202"/>
    </row>
    <row r="15" spans="1:1011 1025:2047 2061:3069 3083:4091 4105:5113 5127:6135 6149:7157 7171:8179 8193:9215 9229:10237 10251:11259 11273:12281 12295:13303 13317:14325 14339:15347 15361:16369" s="201" customFormat="1" ht="15.75" x14ac:dyDescent="0.2">
      <c r="A15" s="199" t="s">
        <v>59</v>
      </c>
      <c r="B15" s="200" t="e">
        <f>B8-B16</f>
        <v>#REF!</v>
      </c>
      <c r="C15" s="200" t="e">
        <f t="shared" ref="C15:Y15" si="20">C8-C16</f>
        <v>#REF!</v>
      </c>
      <c r="D15" s="200" t="e">
        <f t="shared" si="20"/>
        <v>#REF!</v>
      </c>
      <c r="E15" s="200" t="e">
        <f t="shared" si="20"/>
        <v>#REF!</v>
      </c>
      <c r="F15" s="200" t="e">
        <f t="shared" si="20"/>
        <v>#REF!</v>
      </c>
      <c r="G15" s="200" t="e">
        <f t="shared" si="20"/>
        <v>#REF!</v>
      </c>
      <c r="H15" s="200" t="e">
        <f t="shared" si="20"/>
        <v>#REF!</v>
      </c>
      <c r="I15" s="200" t="e">
        <f t="shared" si="20"/>
        <v>#REF!</v>
      </c>
      <c r="J15" s="200" t="e">
        <f t="shared" si="20"/>
        <v>#REF!</v>
      </c>
      <c r="K15" s="200" t="e">
        <f t="shared" si="20"/>
        <v>#REF!</v>
      </c>
      <c r="L15" s="200" t="e">
        <f t="shared" si="20"/>
        <v>#REF!</v>
      </c>
      <c r="M15" s="200" t="e">
        <f t="shared" si="20"/>
        <v>#REF!</v>
      </c>
      <c r="N15" s="200" t="e">
        <f t="shared" si="20"/>
        <v>#REF!</v>
      </c>
      <c r="O15" s="200" t="e">
        <f t="shared" si="20"/>
        <v>#REF!</v>
      </c>
      <c r="P15" s="200" t="e">
        <f t="shared" si="20"/>
        <v>#REF!</v>
      </c>
      <c r="Q15" s="200" t="e">
        <f t="shared" si="20"/>
        <v>#REF!</v>
      </c>
      <c r="R15" s="200" t="e">
        <f t="shared" si="20"/>
        <v>#REF!</v>
      </c>
      <c r="S15" s="200" t="e">
        <f t="shared" si="20"/>
        <v>#REF!</v>
      </c>
      <c r="T15" s="200" t="e">
        <f t="shared" si="20"/>
        <v>#REF!</v>
      </c>
      <c r="U15" s="200" t="e">
        <f t="shared" si="20"/>
        <v>#REF!</v>
      </c>
      <c r="V15" s="200" t="e">
        <f t="shared" si="20"/>
        <v>#REF!</v>
      </c>
      <c r="W15" s="200" t="e">
        <f t="shared" si="20"/>
        <v>#REF!</v>
      </c>
      <c r="X15" s="200" t="e">
        <f t="shared" si="20"/>
        <v>#REF!</v>
      </c>
      <c r="Y15" s="200" t="e">
        <f t="shared" si="20"/>
        <v>#REF!</v>
      </c>
      <c r="Z15" s="200">
        <f>Z8-Z16</f>
        <v>8655.9824354845878</v>
      </c>
      <c r="AA15" s="200">
        <f t="shared" ref="AA15:AQ15" si="21">AA8-AA16</f>
        <v>8103.7276123521333</v>
      </c>
      <c r="AB15" s="200">
        <f t="shared" si="21"/>
        <v>9064.53439560888</v>
      </c>
      <c r="AC15" s="200">
        <f t="shared" si="21"/>
        <v>11073.395554291059</v>
      </c>
      <c r="AD15" s="200">
        <f t="shared" si="21"/>
        <v>14441.185257788899</v>
      </c>
      <c r="AE15" s="200">
        <f t="shared" si="21"/>
        <v>17377.277177307493</v>
      </c>
      <c r="AF15" s="200">
        <f t="shared" si="21"/>
        <v>18065.725768564349</v>
      </c>
      <c r="AG15" s="200">
        <f t="shared" si="21"/>
        <v>19864.930019270421</v>
      </c>
      <c r="AH15" s="200">
        <f t="shared" si="21"/>
        <v>22588.171089606269</v>
      </c>
      <c r="AI15" s="200">
        <f t="shared" si="21"/>
        <v>24210.631687335015</v>
      </c>
      <c r="AJ15" s="200">
        <f t="shared" si="21"/>
        <v>27361.547147897065</v>
      </c>
      <c r="AK15" s="200">
        <f t="shared" si="21"/>
        <v>32237.850947462233</v>
      </c>
      <c r="AL15" s="200">
        <f t="shared" si="21"/>
        <v>35586.932985439904</v>
      </c>
      <c r="AM15" s="200">
        <f t="shared" si="21"/>
        <v>39983.983076309545</v>
      </c>
      <c r="AN15" s="200">
        <f t="shared" si="21"/>
        <v>42563.733192729924</v>
      </c>
      <c r="AO15" s="200">
        <f t="shared" si="21"/>
        <v>42326.10811842142</v>
      </c>
      <c r="AP15" s="200">
        <f t="shared" si="21"/>
        <v>41807.614435570475</v>
      </c>
      <c r="AQ15" s="200">
        <f t="shared" si="21"/>
        <v>42627.122261959914</v>
      </c>
      <c r="AR15" s="200">
        <f>AR8-AR16</f>
        <v>44013.631853706291</v>
      </c>
      <c r="AS15" s="200">
        <f t="shared" ref="AS15:BE15" si="22">AS8-AS16</f>
        <v>47809.317533777161</v>
      </c>
      <c r="AT15" s="200">
        <f t="shared" si="22"/>
        <v>48674.352644496605</v>
      </c>
      <c r="AU15" s="200">
        <f t="shared" si="22"/>
        <v>46978.522589945591</v>
      </c>
      <c r="AV15" s="200">
        <f t="shared" si="22"/>
        <v>49356.309913720761</v>
      </c>
      <c r="AW15" s="200">
        <f t="shared" si="22"/>
        <v>51793.660352027655</v>
      </c>
      <c r="AX15" s="200">
        <f t="shared" si="22"/>
        <v>54144.046690689902</v>
      </c>
      <c r="AY15" s="200">
        <f t="shared" si="22"/>
        <v>55984.214357481353</v>
      </c>
      <c r="AZ15" s="200">
        <f t="shared" si="22"/>
        <v>56337.954551856441</v>
      </c>
      <c r="BA15" s="200">
        <f t="shared" si="22"/>
        <v>55855.668188534488</v>
      </c>
      <c r="BB15" s="200">
        <f t="shared" si="22"/>
        <v>56450.856859879415</v>
      </c>
      <c r="BC15" s="200">
        <f t="shared" si="22"/>
        <v>57790.054485845569</v>
      </c>
      <c r="BD15" s="200">
        <f t="shared" si="22"/>
        <v>59982.250243606315</v>
      </c>
      <c r="BE15" s="200">
        <f t="shared" si="22"/>
        <v>61112.298105382397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O15" s="202"/>
      <c r="GC15" s="202"/>
      <c r="GQ15" s="202"/>
      <c r="HE15" s="202"/>
      <c r="HS15" s="202"/>
      <c r="IG15" s="202"/>
      <c r="IU15" s="202"/>
      <c r="JI15" s="202"/>
      <c r="JW15" s="202"/>
      <c r="KK15" s="202"/>
      <c r="KY15" s="202"/>
      <c r="LM15" s="202"/>
      <c r="MA15" s="202"/>
      <c r="MO15" s="202"/>
      <c r="NC15" s="202"/>
      <c r="NQ15" s="202"/>
      <c r="OE15" s="202"/>
      <c r="OS15" s="202"/>
      <c r="PG15" s="202"/>
      <c r="PU15" s="202"/>
      <c r="QI15" s="202"/>
      <c r="QW15" s="202"/>
      <c r="RK15" s="202"/>
      <c r="RY15" s="202"/>
      <c r="SM15" s="202"/>
      <c r="TA15" s="202"/>
      <c r="TO15" s="202"/>
      <c r="UC15" s="202"/>
      <c r="UQ15" s="202"/>
      <c r="VE15" s="202"/>
      <c r="VS15" s="202"/>
      <c r="WG15" s="202"/>
      <c r="WU15" s="202"/>
      <c r="XI15" s="202"/>
      <c r="XW15" s="202"/>
      <c r="YK15" s="202"/>
      <c r="YY15" s="202"/>
      <c r="ZM15" s="202"/>
      <c r="AAA15" s="202"/>
      <c r="AAO15" s="202"/>
      <c r="ABC15" s="202"/>
      <c r="ABQ15" s="202"/>
      <c r="ACE15" s="202"/>
      <c r="ACS15" s="202"/>
      <c r="ADG15" s="202"/>
      <c r="ADU15" s="202"/>
      <c r="AEI15" s="202"/>
      <c r="AEW15" s="202"/>
      <c r="AFK15" s="202"/>
      <c r="AFY15" s="202"/>
      <c r="AGM15" s="202"/>
      <c r="AHA15" s="202"/>
      <c r="AHO15" s="202"/>
      <c r="AIC15" s="202"/>
      <c r="AIQ15" s="202"/>
      <c r="AJE15" s="202"/>
      <c r="AJS15" s="202"/>
      <c r="AKG15" s="202"/>
      <c r="AKU15" s="202"/>
      <c r="ALI15" s="202"/>
      <c r="ALW15" s="202"/>
      <c r="AMK15" s="202"/>
      <c r="AMY15" s="202"/>
      <c r="ANM15" s="202"/>
      <c r="AOA15" s="202"/>
      <c r="AOO15" s="202"/>
      <c r="APC15" s="202"/>
      <c r="APQ15" s="202"/>
      <c r="AQE15" s="202"/>
      <c r="AQS15" s="202"/>
      <c r="ARG15" s="202"/>
      <c r="ARU15" s="202"/>
      <c r="ASI15" s="202"/>
      <c r="ASW15" s="202"/>
      <c r="ATK15" s="202"/>
      <c r="ATY15" s="202"/>
      <c r="AUM15" s="202"/>
      <c r="AVA15" s="202"/>
      <c r="AVO15" s="202"/>
      <c r="AWC15" s="202"/>
      <c r="AWQ15" s="202"/>
      <c r="AXE15" s="202"/>
      <c r="AXS15" s="202"/>
      <c r="AYG15" s="202"/>
      <c r="AYU15" s="202"/>
      <c r="AZI15" s="202"/>
      <c r="AZW15" s="202"/>
      <c r="BAK15" s="202"/>
      <c r="BAY15" s="202"/>
      <c r="BBM15" s="202"/>
      <c r="BCA15" s="202"/>
      <c r="BCO15" s="202"/>
      <c r="BDC15" s="202"/>
      <c r="BDQ15" s="202"/>
      <c r="BEE15" s="202"/>
      <c r="BES15" s="202"/>
      <c r="BFG15" s="202"/>
      <c r="BFU15" s="202"/>
      <c r="BGI15" s="202"/>
      <c r="BGW15" s="202"/>
      <c r="BHK15" s="202"/>
      <c r="BHY15" s="202"/>
      <c r="BIM15" s="202"/>
      <c r="BJA15" s="202"/>
      <c r="BJO15" s="202"/>
      <c r="BKC15" s="202"/>
      <c r="BKQ15" s="202"/>
      <c r="BLE15" s="202"/>
      <c r="BLS15" s="202"/>
      <c r="BMG15" s="202"/>
      <c r="BMU15" s="202"/>
      <c r="BNI15" s="202"/>
      <c r="BNW15" s="202"/>
      <c r="BOK15" s="202"/>
      <c r="BOY15" s="202"/>
      <c r="BPM15" s="202"/>
      <c r="BQA15" s="202"/>
      <c r="BQO15" s="202"/>
      <c r="BRC15" s="202"/>
      <c r="BRQ15" s="202"/>
      <c r="BSE15" s="202"/>
      <c r="BSS15" s="202"/>
      <c r="BTG15" s="202"/>
      <c r="BTU15" s="202"/>
      <c r="BUI15" s="202"/>
      <c r="BUW15" s="202"/>
      <c r="BVK15" s="202"/>
      <c r="BVY15" s="202"/>
      <c r="BWM15" s="202"/>
      <c r="BXA15" s="202"/>
      <c r="BXO15" s="202"/>
      <c r="BYC15" s="202"/>
      <c r="BYQ15" s="202"/>
      <c r="BZE15" s="202"/>
      <c r="BZS15" s="202"/>
      <c r="CAG15" s="202"/>
      <c r="CAU15" s="202"/>
      <c r="CBI15" s="202"/>
      <c r="CBW15" s="202"/>
      <c r="CCK15" s="202"/>
      <c r="CCY15" s="202"/>
      <c r="CDM15" s="202"/>
      <c r="CEA15" s="202"/>
      <c r="CEO15" s="202"/>
      <c r="CFC15" s="202"/>
      <c r="CFQ15" s="202"/>
      <c r="CGE15" s="202"/>
      <c r="CGS15" s="202"/>
      <c r="CHG15" s="202"/>
      <c r="CHU15" s="202"/>
      <c r="CII15" s="202"/>
      <c r="CIW15" s="202"/>
      <c r="CJK15" s="202"/>
      <c r="CJY15" s="202"/>
      <c r="CKM15" s="202"/>
      <c r="CLA15" s="202"/>
      <c r="CLO15" s="202"/>
      <c r="CMC15" s="202"/>
      <c r="CMQ15" s="202"/>
      <c r="CNE15" s="202"/>
      <c r="CNS15" s="202"/>
      <c r="COG15" s="202"/>
      <c r="COU15" s="202"/>
      <c r="CPI15" s="202"/>
      <c r="CPW15" s="202"/>
      <c r="CQK15" s="202"/>
      <c r="CQY15" s="202"/>
      <c r="CRM15" s="202"/>
      <c r="CSA15" s="202"/>
      <c r="CSO15" s="202"/>
      <c r="CTC15" s="202"/>
      <c r="CTQ15" s="202"/>
      <c r="CUE15" s="202"/>
      <c r="CUS15" s="202"/>
      <c r="CVG15" s="202"/>
      <c r="CVU15" s="202"/>
      <c r="CWI15" s="202"/>
      <c r="CWW15" s="202"/>
      <c r="CXK15" s="202"/>
      <c r="CXY15" s="202"/>
      <c r="CYM15" s="202"/>
      <c r="CZA15" s="202"/>
      <c r="CZO15" s="202"/>
      <c r="DAC15" s="202"/>
      <c r="DAQ15" s="202"/>
      <c r="DBE15" s="202"/>
      <c r="DBS15" s="202"/>
      <c r="DCG15" s="202"/>
      <c r="DCU15" s="202"/>
      <c r="DDI15" s="202"/>
      <c r="DDW15" s="202"/>
      <c r="DEK15" s="202"/>
      <c r="DEY15" s="202"/>
      <c r="DFM15" s="202"/>
      <c r="DGA15" s="202"/>
      <c r="DGO15" s="202"/>
      <c r="DHC15" s="202"/>
      <c r="DHQ15" s="202"/>
      <c r="DIE15" s="202"/>
      <c r="DIS15" s="202"/>
      <c r="DJG15" s="202"/>
      <c r="DJU15" s="202"/>
      <c r="DKI15" s="202"/>
      <c r="DKW15" s="202"/>
      <c r="DLK15" s="202"/>
      <c r="DLY15" s="202"/>
      <c r="DMM15" s="202"/>
      <c r="DNA15" s="202"/>
      <c r="DNO15" s="202"/>
      <c r="DOC15" s="202"/>
      <c r="DOQ15" s="202"/>
      <c r="DPE15" s="202"/>
      <c r="DPS15" s="202"/>
      <c r="DQG15" s="202"/>
      <c r="DQU15" s="202"/>
      <c r="DRI15" s="202"/>
      <c r="DRW15" s="202"/>
      <c r="DSK15" s="202"/>
      <c r="DSY15" s="202"/>
      <c r="DTM15" s="202"/>
      <c r="DUA15" s="202"/>
      <c r="DUO15" s="202"/>
      <c r="DVC15" s="202"/>
      <c r="DVQ15" s="202"/>
      <c r="DWE15" s="202"/>
      <c r="DWS15" s="202"/>
      <c r="DXG15" s="202"/>
      <c r="DXU15" s="202"/>
      <c r="DYI15" s="202"/>
      <c r="DYW15" s="202"/>
      <c r="DZK15" s="202"/>
      <c r="DZY15" s="202"/>
      <c r="EAM15" s="202"/>
      <c r="EBA15" s="202"/>
      <c r="EBO15" s="202"/>
      <c r="ECC15" s="202"/>
      <c r="ECQ15" s="202"/>
      <c r="EDE15" s="202"/>
      <c r="EDS15" s="202"/>
      <c r="EEG15" s="202"/>
      <c r="EEU15" s="202"/>
      <c r="EFI15" s="202"/>
      <c r="EFW15" s="202"/>
      <c r="EGK15" s="202"/>
      <c r="EGY15" s="202"/>
      <c r="EHM15" s="202"/>
      <c r="EIA15" s="202"/>
      <c r="EIO15" s="202"/>
      <c r="EJC15" s="202"/>
      <c r="EJQ15" s="202"/>
      <c r="EKE15" s="202"/>
      <c r="EKS15" s="202"/>
      <c r="ELG15" s="202"/>
      <c r="ELU15" s="202"/>
      <c r="EMI15" s="202"/>
      <c r="EMW15" s="202"/>
      <c r="ENK15" s="202"/>
      <c r="ENY15" s="202"/>
      <c r="EOM15" s="202"/>
      <c r="EPA15" s="202"/>
      <c r="EPO15" s="202"/>
      <c r="EQC15" s="202"/>
      <c r="EQQ15" s="202"/>
      <c r="ERE15" s="202"/>
      <c r="ERS15" s="202"/>
      <c r="ESG15" s="202"/>
      <c r="ESU15" s="202"/>
      <c r="ETI15" s="202"/>
      <c r="ETW15" s="202"/>
      <c r="EUK15" s="202"/>
      <c r="EUY15" s="202"/>
      <c r="EVM15" s="202"/>
      <c r="EWA15" s="202"/>
      <c r="EWO15" s="202"/>
      <c r="EXC15" s="202"/>
      <c r="EXQ15" s="202"/>
      <c r="EYE15" s="202"/>
      <c r="EYS15" s="202"/>
      <c r="EZG15" s="202"/>
      <c r="EZU15" s="202"/>
      <c r="FAI15" s="202"/>
      <c r="FAW15" s="202"/>
      <c r="FBK15" s="202"/>
      <c r="FBY15" s="202"/>
      <c r="FCM15" s="202"/>
      <c r="FDA15" s="202"/>
      <c r="FDO15" s="202"/>
      <c r="FEC15" s="202"/>
      <c r="FEQ15" s="202"/>
      <c r="FFE15" s="202"/>
      <c r="FFS15" s="202"/>
      <c r="FGG15" s="202"/>
      <c r="FGU15" s="202"/>
      <c r="FHI15" s="202"/>
      <c r="FHW15" s="202"/>
      <c r="FIK15" s="202"/>
      <c r="FIY15" s="202"/>
      <c r="FJM15" s="202"/>
      <c r="FKA15" s="202"/>
      <c r="FKO15" s="202"/>
      <c r="FLC15" s="202"/>
      <c r="FLQ15" s="202"/>
      <c r="FME15" s="202"/>
      <c r="FMS15" s="202"/>
      <c r="FNG15" s="202"/>
      <c r="FNU15" s="202"/>
      <c r="FOI15" s="202"/>
      <c r="FOW15" s="202"/>
      <c r="FPK15" s="202"/>
      <c r="FPY15" s="202"/>
      <c r="FQM15" s="202"/>
      <c r="FRA15" s="202"/>
      <c r="FRO15" s="202"/>
      <c r="FSC15" s="202"/>
      <c r="FSQ15" s="202"/>
      <c r="FTE15" s="202"/>
      <c r="FTS15" s="202"/>
      <c r="FUG15" s="202"/>
      <c r="FUU15" s="202"/>
      <c r="FVI15" s="202"/>
      <c r="FVW15" s="202"/>
      <c r="FWK15" s="202"/>
      <c r="FWY15" s="202"/>
      <c r="FXM15" s="202"/>
      <c r="FYA15" s="202"/>
      <c r="FYO15" s="202"/>
      <c r="FZC15" s="202"/>
      <c r="FZQ15" s="202"/>
      <c r="GAE15" s="202"/>
      <c r="GAS15" s="202"/>
      <c r="GBG15" s="202"/>
      <c r="GBU15" s="202"/>
      <c r="GCI15" s="202"/>
      <c r="GCW15" s="202"/>
      <c r="GDK15" s="202"/>
      <c r="GDY15" s="202"/>
      <c r="GEM15" s="202"/>
      <c r="GFA15" s="202"/>
      <c r="GFO15" s="202"/>
      <c r="GGC15" s="202"/>
      <c r="GGQ15" s="202"/>
      <c r="GHE15" s="202"/>
      <c r="GHS15" s="202"/>
      <c r="GIG15" s="202"/>
      <c r="GIU15" s="202"/>
      <c r="GJI15" s="202"/>
      <c r="GJW15" s="202"/>
      <c r="GKK15" s="202"/>
      <c r="GKY15" s="202"/>
      <c r="GLM15" s="202"/>
      <c r="GMA15" s="202"/>
      <c r="GMO15" s="202"/>
      <c r="GNC15" s="202"/>
      <c r="GNQ15" s="202"/>
      <c r="GOE15" s="202"/>
      <c r="GOS15" s="202"/>
      <c r="GPG15" s="202"/>
      <c r="GPU15" s="202"/>
      <c r="GQI15" s="202"/>
      <c r="GQW15" s="202"/>
      <c r="GRK15" s="202"/>
      <c r="GRY15" s="202"/>
      <c r="GSM15" s="202"/>
      <c r="GTA15" s="202"/>
      <c r="GTO15" s="202"/>
      <c r="GUC15" s="202"/>
      <c r="GUQ15" s="202"/>
      <c r="GVE15" s="202"/>
      <c r="GVS15" s="202"/>
      <c r="GWG15" s="202"/>
      <c r="GWU15" s="202"/>
      <c r="GXI15" s="202"/>
      <c r="GXW15" s="202"/>
      <c r="GYK15" s="202"/>
      <c r="GYY15" s="202"/>
      <c r="GZM15" s="202"/>
      <c r="HAA15" s="202"/>
      <c r="HAO15" s="202"/>
      <c r="HBC15" s="202"/>
      <c r="HBQ15" s="202"/>
      <c r="HCE15" s="202"/>
      <c r="HCS15" s="202"/>
      <c r="HDG15" s="202"/>
      <c r="HDU15" s="202"/>
      <c r="HEI15" s="202"/>
      <c r="HEW15" s="202"/>
      <c r="HFK15" s="202"/>
      <c r="HFY15" s="202"/>
      <c r="HGM15" s="202"/>
      <c r="HHA15" s="202"/>
      <c r="HHO15" s="202"/>
      <c r="HIC15" s="202"/>
      <c r="HIQ15" s="202"/>
      <c r="HJE15" s="202"/>
      <c r="HJS15" s="202"/>
      <c r="HKG15" s="202"/>
      <c r="HKU15" s="202"/>
      <c r="HLI15" s="202"/>
      <c r="HLW15" s="202"/>
      <c r="HMK15" s="202"/>
      <c r="HMY15" s="202"/>
      <c r="HNM15" s="202"/>
      <c r="HOA15" s="202"/>
      <c r="HOO15" s="202"/>
      <c r="HPC15" s="202"/>
      <c r="HPQ15" s="202"/>
      <c r="HQE15" s="202"/>
      <c r="HQS15" s="202"/>
      <c r="HRG15" s="202"/>
      <c r="HRU15" s="202"/>
      <c r="HSI15" s="202"/>
      <c r="HSW15" s="202"/>
      <c r="HTK15" s="202"/>
      <c r="HTY15" s="202"/>
      <c r="HUM15" s="202"/>
      <c r="HVA15" s="202"/>
      <c r="HVO15" s="202"/>
      <c r="HWC15" s="202"/>
      <c r="HWQ15" s="202"/>
      <c r="HXE15" s="202"/>
      <c r="HXS15" s="202"/>
      <c r="HYG15" s="202"/>
      <c r="HYU15" s="202"/>
      <c r="HZI15" s="202"/>
      <c r="HZW15" s="202"/>
      <c r="IAK15" s="202"/>
      <c r="IAY15" s="202"/>
      <c r="IBM15" s="202"/>
      <c r="ICA15" s="202"/>
      <c r="ICO15" s="202"/>
      <c r="IDC15" s="202"/>
      <c r="IDQ15" s="202"/>
      <c r="IEE15" s="202"/>
      <c r="IES15" s="202"/>
      <c r="IFG15" s="202"/>
      <c r="IFU15" s="202"/>
      <c r="IGI15" s="202"/>
      <c r="IGW15" s="202"/>
      <c r="IHK15" s="202"/>
      <c r="IHY15" s="202"/>
      <c r="IIM15" s="202"/>
      <c r="IJA15" s="202"/>
      <c r="IJO15" s="202"/>
      <c r="IKC15" s="202"/>
      <c r="IKQ15" s="202"/>
      <c r="ILE15" s="202"/>
      <c r="ILS15" s="202"/>
      <c r="IMG15" s="202"/>
      <c r="IMU15" s="202"/>
      <c r="INI15" s="202"/>
      <c r="INW15" s="202"/>
      <c r="IOK15" s="202"/>
      <c r="IOY15" s="202"/>
      <c r="IPM15" s="202"/>
      <c r="IQA15" s="202"/>
      <c r="IQO15" s="202"/>
      <c r="IRC15" s="202"/>
      <c r="IRQ15" s="202"/>
      <c r="ISE15" s="202"/>
      <c r="ISS15" s="202"/>
      <c r="ITG15" s="202"/>
      <c r="ITU15" s="202"/>
      <c r="IUI15" s="202"/>
      <c r="IUW15" s="202"/>
      <c r="IVK15" s="202"/>
      <c r="IVY15" s="202"/>
      <c r="IWM15" s="202"/>
      <c r="IXA15" s="202"/>
      <c r="IXO15" s="202"/>
      <c r="IYC15" s="202"/>
      <c r="IYQ15" s="202"/>
      <c r="IZE15" s="202"/>
      <c r="IZS15" s="202"/>
      <c r="JAG15" s="202"/>
      <c r="JAU15" s="202"/>
      <c r="JBI15" s="202"/>
      <c r="JBW15" s="202"/>
      <c r="JCK15" s="202"/>
      <c r="JCY15" s="202"/>
      <c r="JDM15" s="202"/>
      <c r="JEA15" s="202"/>
      <c r="JEO15" s="202"/>
      <c r="JFC15" s="202"/>
      <c r="JFQ15" s="202"/>
      <c r="JGE15" s="202"/>
      <c r="JGS15" s="202"/>
      <c r="JHG15" s="202"/>
      <c r="JHU15" s="202"/>
      <c r="JII15" s="202"/>
      <c r="JIW15" s="202"/>
      <c r="JJK15" s="202"/>
      <c r="JJY15" s="202"/>
      <c r="JKM15" s="202"/>
      <c r="JLA15" s="202"/>
      <c r="JLO15" s="202"/>
      <c r="JMC15" s="202"/>
      <c r="JMQ15" s="202"/>
      <c r="JNE15" s="202"/>
      <c r="JNS15" s="202"/>
      <c r="JOG15" s="202"/>
      <c r="JOU15" s="202"/>
      <c r="JPI15" s="202"/>
      <c r="JPW15" s="202"/>
      <c r="JQK15" s="202"/>
      <c r="JQY15" s="202"/>
      <c r="JRM15" s="202"/>
      <c r="JSA15" s="202"/>
      <c r="JSO15" s="202"/>
      <c r="JTC15" s="202"/>
      <c r="JTQ15" s="202"/>
      <c r="JUE15" s="202"/>
      <c r="JUS15" s="202"/>
      <c r="JVG15" s="202"/>
      <c r="JVU15" s="202"/>
      <c r="JWI15" s="202"/>
      <c r="JWW15" s="202"/>
      <c r="JXK15" s="202"/>
      <c r="JXY15" s="202"/>
      <c r="JYM15" s="202"/>
      <c r="JZA15" s="202"/>
      <c r="JZO15" s="202"/>
      <c r="KAC15" s="202"/>
      <c r="KAQ15" s="202"/>
      <c r="KBE15" s="202"/>
      <c r="KBS15" s="202"/>
      <c r="KCG15" s="202"/>
      <c r="KCU15" s="202"/>
      <c r="KDI15" s="202"/>
      <c r="KDW15" s="202"/>
      <c r="KEK15" s="202"/>
      <c r="KEY15" s="202"/>
      <c r="KFM15" s="202"/>
      <c r="KGA15" s="202"/>
      <c r="KGO15" s="202"/>
      <c r="KHC15" s="202"/>
      <c r="KHQ15" s="202"/>
      <c r="KIE15" s="202"/>
      <c r="KIS15" s="202"/>
      <c r="KJG15" s="202"/>
      <c r="KJU15" s="202"/>
      <c r="KKI15" s="202"/>
      <c r="KKW15" s="202"/>
      <c r="KLK15" s="202"/>
      <c r="KLY15" s="202"/>
      <c r="KMM15" s="202"/>
      <c r="KNA15" s="202"/>
      <c r="KNO15" s="202"/>
      <c r="KOC15" s="202"/>
      <c r="KOQ15" s="202"/>
      <c r="KPE15" s="202"/>
      <c r="KPS15" s="202"/>
      <c r="KQG15" s="202"/>
      <c r="KQU15" s="202"/>
      <c r="KRI15" s="202"/>
      <c r="KRW15" s="202"/>
      <c r="KSK15" s="202"/>
      <c r="KSY15" s="202"/>
      <c r="KTM15" s="202"/>
      <c r="KUA15" s="202"/>
      <c r="KUO15" s="202"/>
      <c r="KVC15" s="202"/>
      <c r="KVQ15" s="202"/>
      <c r="KWE15" s="202"/>
      <c r="KWS15" s="202"/>
      <c r="KXG15" s="202"/>
      <c r="KXU15" s="202"/>
      <c r="KYI15" s="202"/>
      <c r="KYW15" s="202"/>
      <c r="KZK15" s="202"/>
      <c r="KZY15" s="202"/>
      <c r="LAM15" s="202"/>
      <c r="LBA15" s="202"/>
      <c r="LBO15" s="202"/>
      <c r="LCC15" s="202"/>
      <c r="LCQ15" s="202"/>
      <c r="LDE15" s="202"/>
      <c r="LDS15" s="202"/>
      <c r="LEG15" s="202"/>
      <c r="LEU15" s="202"/>
      <c r="LFI15" s="202"/>
      <c r="LFW15" s="202"/>
      <c r="LGK15" s="202"/>
      <c r="LGY15" s="202"/>
      <c r="LHM15" s="202"/>
      <c r="LIA15" s="202"/>
      <c r="LIO15" s="202"/>
      <c r="LJC15" s="202"/>
      <c r="LJQ15" s="202"/>
      <c r="LKE15" s="202"/>
      <c r="LKS15" s="202"/>
      <c r="LLG15" s="202"/>
      <c r="LLU15" s="202"/>
      <c r="LMI15" s="202"/>
      <c r="LMW15" s="202"/>
      <c r="LNK15" s="202"/>
      <c r="LNY15" s="202"/>
      <c r="LOM15" s="202"/>
      <c r="LPA15" s="202"/>
      <c r="LPO15" s="202"/>
      <c r="LQC15" s="202"/>
      <c r="LQQ15" s="202"/>
      <c r="LRE15" s="202"/>
      <c r="LRS15" s="202"/>
      <c r="LSG15" s="202"/>
      <c r="LSU15" s="202"/>
      <c r="LTI15" s="202"/>
      <c r="LTW15" s="202"/>
      <c r="LUK15" s="202"/>
      <c r="LUY15" s="202"/>
      <c r="LVM15" s="202"/>
      <c r="LWA15" s="202"/>
      <c r="LWO15" s="202"/>
      <c r="LXC15" s="202"/>
      <c r="LXQ15" s="202"/>
      <c r="LYE15" s="202"/>
      <c r="LYS15" s="202"/>
      <c r="LZG15" s="202"/>
      <c r="LZU15" s="202"/>
      <c r="MAI15" s="202"/>
      <c r="MAW15" s="202"/>
      <c r="MBK15" s="202"/>
      <c r="MBY15" s="202"/>
      <c r="MCM15" s="202"/>
      <c r="MDA15" s="202"/>
      <c r="MDO15" s="202"/>
      <c r="MEC15" s="202"/>
      <c r="MEQ15" s="202"/>
      <c r="MFE15" s="202"/>
      <c r="MFS15" s="202"/>
      <c r="MGG15" s="202"/>
      <c r="MGU15" s="202"/>
      <c r="MHI15" s="202"/>
      <c r="MHW15" s="202"/>
      <c r="MIK15" s="202"/>
      <c r="MIY15" s="202"/>
      <c r="MJM15" s="202"/>
      <c r="MKA15" s="202"/>
      <c r="MKO15" s="202"/>
      <c r="MLC15" s="202"/>
      <c r="MLQ15" s="202"/>
      <c r="MME15" s="202"/>
      <c r="MMS15" s="202"/>
      <c r="MNG15" s="202"/>
      <c r="MNU15" s="202"/>
      <c r="MOI15" s="202"/>
      <c r="MOW15" s="202"/>
      <c r="MPK15" s="202"/>
      <c r="MPY15" s="202"/>
      <c r="MQM15" s="202"/>
      <c r="MRA15" s="202"/>
      <c r="MRO15" s="202"/>
      <c r="MSC15" s="202"/>
      <c r="MSQ15" s="202"/>
      <c r="MTE15" s="202"/>
      <c r="MTS15" s="202"/>
      <c r="MUG15" s="202"/>
      <c r="MUU15" s="202"/>
      <c r="MVI15" s="202"/>
      <c r="MVW15" s="202"/>
      <c r="MWK15" s="202"/>
      <c r="MWY15" s="202"/>
      <c r="MXM15" s="202"/>
      <c r="MYA15" s="202"/>
      <c r="MYO15" s="202"/>
      <c r="MZC15" s="202"/>
      <c r="MZQ15" s="202"/>
      <c r="NAE15" s="202"/>
      <c r="NAS15" s="202"/>
      <c r="NBG15" s="202"/>
      <c r="NBU15" s="202"/>
      <c r="NCI15" s="202"/>
      <c r="NCW15" s="202"/>
      <c r="NDK15" s="202"/>
      <c r="NDY15" s="202"/>
      <c r="NEM15" s="202"/>
      <c r="NFA15" s="202"/>
      <c r="NFO15" s="202"/>
      <c r="NGC15" s="202"/>
      <c r="NGQ15" s="202"/>
      <c r="NHE15" s="202"/>
      <c r="NHS15" s="202"/>
      <c r="NIG15" s="202"/>
      <c r="NIU15" s="202"/>
      <c r="NJI15" s="202"/>
      <c r="NJW15" s="202"/>
      <c r="NKK15" s="202"/>
      <c r="NKY15" s="202"/>
      <c r="NLM15" s="202"/>
      <c r="NMA15" s="202"/>
      <c r="NMO15" s="202"/>
      <c r="NNC15" s="202"/>
      <c r="NNQ15" s="202"/>
      <c r="NOE15" s="202"/>
      <c r="NOS15" s="202"/>
      <c r="NPG15" s="202"/>
      <c r="NPU15" s="202"/>
      <c r="NQI15" s="202"/>
      <c r="NQW15" s="202"/>
      <c r="NRK15" s="202"/>
      <c r="NRY15" s="202"/>
      <c r="NSM15" s="202"/>
      <c r="NTA15" s="202"/>
      <c r="NTO15" s="202"/>
      <c r="NUC15" s="202"/>
      <c r="NUQ15" s="202"/>
      <c r="NVE15" s="202"/>
      <c r="NVS15" s="202"/>
      <c r="NWG15" s="202"/>
      <c r="NWU15" s="202"/>
      <c r="NXI15" s="202"/>
      <c r="NXW15" s="202"/>
      <c r="NYK15" s="202"/>
      <c r="NYY15" s="202"/>
      <c r="NZM15" s="202"/>
      <c r="OAA15" s="202"/>
      <c r="OAO15" s="202"/>
      <c r="OBC15" s="202"/>
      <c r="OBQ15" s="202"/>
      <c r="OCE15" s="202"/>
      <c r="OCS15" s="202"/>
      <c r="ODG15" s="202"/>
      <c r="ODU15" s="202"/>
      <c r="OEI15" s="202"/>
      <c r="OEW15" s="202"/>
      <c r="OFK15" s="202"/>
      <c r="OFY15" s="202"/>
      <c r="OGM15" s="202"/>
      <c r="OHA15" s="202"/>
      <c r="OHO15" s="202"/>
      <c r="OIC15" s="202"/>
      <c r="OIQ15" s="202"/>
      <c r="OJE15" s="202"/>
      <c r="OJS15" s="202"/>
      <c r="OKG15" s="202"/>
      <c r="OKU15" s="202"/>
      <c r="OLI15" s="202"/>
      <c r="OLW15" s="202"/>
      <c r="OMK15" s="202"/>
      <c r="OMY15" s="202"/>
      <c r="ONM15" s="202"/>
      <c r="OOA15" s="202"/>
      <c r="OOO15" s="202"/>
      <c r="OPC15" s="202"/>
      <c r="OPQ15" s="202"/>
      <c r="OQE15" s="202"/>
      <c r="OQS15" s="202"/>
      <c r="ORG15" s="202"/>
      <c r="ORU15" s="202"/>
      <c r="OSI15" s="202"/>
      <c r="OSW15" s="202"/>
      <c r="OTK15" s="202"/>
      <c r="OTY15" s="202"/>
      <c r="OUM15" s="202"/>
      <c r="OVA15" s="202"/>
      <c r="OVO15" s="202"/>
      <c r="OWC15" s="202"/>
      <c r="OWQ15" s="202"/>
      <c r="OXE15" s="202"/>
      <c r="OXS15" s="202"/>
      <c r="OYG15" s="202"/>
      <c r="OYU15" s="202"/>
      <c r="OZI15" s="202"/>
      <c r="OZW15" s="202"/>
      <c r="PAK15" s="202"/>
      <c r="PAY15" s="202"/>
      <c r="PBM15" s="202"/>
      <c r="PCA15" s="202"/>
      <c r="PCO15" s="202"/>
      <c r="PDC15" s="202"/>
      <c r="PDQ15" s="202"/>
      <c r="PEE15" s="202"/>
      <c r="PES15" s="202"/>
      <c r="PFG15" s="202"/>
      <c r="PFU15" s="202"/>
      <c r="PGI15" s="202"/>
      <c r="PGW15" s="202"/>
      <c r="PHK15" s="202"/>
      <c r="PHY15" s="202"/>
      <c r="PIM15" s="202"/>
      <c r="PJA15" s="202"/>
      <c r="PJO15" s="202"/>
      <c r="PKC15" s="202"/>
      <c r="PKQ15" s="202"/>
      <c r="PLE15" s="202"/>
      <c r="PLS15" s="202"/>
      <c r="PMG15" s="202"/>
      <c r="PMU15" s="202"/>
      <c r="PNI15" s="202"/>
      <c r="PNW15" s="202"/>
      <c r="POK15" s="202"/>
      <c r="POY15" s="202"/>
      <c r="PPM15" s="202"/>
      <c r="PQA15" s="202"/>
      <c r="PQO15" s="202"/>
      <c r="PRC15" s="202"/>
      <c r="PRQ15" s="202"/>
      <c r="PSE15" s="202"/>
      <c r="PSS15" s="202"/>
      <c r="PTG15" s="202"/>
      <c r="PTU15" s="202"/>
      <c r="PUI15" s="202"/>
      <c r="PUW15" s="202"/>
      <c r="PVK15" s="202"/>
      <c r="PVY15" s="202"/>
      <c r="PWM15" s="202"/>
      <c r="PXA15" s="202"/>
      <c r="PXO15" s="202"/>
      <c r="PYC15" s="202"/>
      <c r="PYQ15" s="202"/>
      <c r="PZE15" s="202"/>
      <c r="PZS15" s="202"/>
      <c r="QAG15" s="202"/>
      <c r="QAU15" s="202"/>
      <c r="QBI15" s="202"/>
      <c r="QBW15" s="202"/>
      <c r="QCK15" s="202"/>
      <c r="QCY15" s="202"/>
      <c r="QDM15" s="202"/>
      <c r="QEA15" s="202"/>
      <c r="QEO15" s="202"/>
      <c r="QFC15" s="202"/>
      <c r="QFQ15" s="202"/>
      <c r="QGE15" s="202"/>
      <c r="QGS15" s="202"/>
      <c r="QHG15" s="202"/>
      <c r="QHU15" s="202"/>
      <c r="QII15" s="202"/>
      <c r="QIW15" s="202"/>
      <c r="QJK15" s="202"/>
      <c r="QJY15" s="202"/>
      <c r="QKM15" s="202"/>
      <c r="QLA15" s="202"/>
      <c r="QLO15" s="202"/>
      <c r="QMC15" s="202"/>
      <c r="QMQ15" s="202"/>
      <c r="QNE15" s="202"/>
      <c r="QNS15" s="202"/>
      <c r="QOG15" s="202"/>
      <c r="QOU15" s="202"/>
      <c r="QPI15" s="202"/>
      <c r="QPW15" s="202"/>
      <c r="QQK15" s="202"/>
      <c r="QQY15" s="202"/>
      <c r="QRM15" s="202"/>
      <c r="QSA15" s="202"/>
      <c r="QSO15" s="202"/>
      <c r="QTC15" s="202"/>
      <c r="QTQ15" s="202"/>
      <c r="QUE15" s="202"/>
      <c r="QUS15" s="202"/>
      <c r="QVG15" s="202"/>
      <c r="QVU15" s="202"/>
      <c r="QWI15" s="202"/>
      <c r="QWW15" s="202"/>
      <c r="QXK15" s="202"/>
      <c r="QXY15" s="202"/>
      <c r="QYM15" s="202"/>
      <c r="QZA15" s="202"/>
      <c r="QZO15" s="202"/>
      <c r="RAC15" s="202"/>
      <c r="RAQ15" s="202"/>
      <c r="RBE15" s="202"/>
      <c r="RBS15" s="202"/>
      <c r="RCG15" s="202"/>
      <c r="RCU15" s="202"/>
      <c r="RDI15" s="202"/>
      <c r="RDW15" s="202"/>
      <c r="REK15" s="202"/>
      <c r="REY15" s="202"/>
      <c r="RFM15" s="202"/>
      <c r="RGA15" s="202"/>
      <c r="RGO15" s="202"/>
      <c r="RHC15" s="202"/>
      <c r="RHQ15" s="202"/>
      <c r="RIE15" s="202"/>
      <c r="RIS15" s="202"/>
      <c r="RJG15" s="202"/>
      <c r="RJU15" s="202"/>
      <c r="RKI15" s="202"/>
      <c r="RKW15" s="202"/>
      <c r="RLK15" s="202"/>
      <c r="RLY15" s="202"/>
      <c r="RMM15" s="202"/>
      <c r="RNA15" s="202"/>
      <c r="RNO15" s="202"/>
      <c r="ROC15" s="202"/>
      <c r="ROQ15" s="202"/>
      <c r="RPE15" s="202"/>
      <c r="RPS15" s="202"/>
      <c r="RQG15" s="202"/>
      <c r="RQU15" s="202"/>
      <c r="RRI15" s="202"/>
      <c r="RRW15" s="202"/>
      <c r="RSK15" s="202"/>
      <c r="RSY15" s="202"/>
      <c r="RTM15" s="202"/>
      <c r="RUA15" s="202"/>
      <c r="RUO15" s="202"/>
      <c r="RVC15" s="202"/>
      <c r="RVQ15" s="202"/>
      <c r="RWE15" s="202"/>
      <c r="RWS15" s="202"/>
      <c r="RXG15" s="202"/>
      <c r="RXU15" s="202"/>
      <c r="RYI15" s="202"/>
      <c r="RYW15" s="202"/>
      <c r="RZK15" s="202"/>
      <c r="RZY15" s="202"/>
      <c r="SAM15" s="202"/>
      <c r="SBA15" s="202"/>
      <c r="SBO15" s="202"/>
      <c r="SCC15" s="202"/>
      <c r="SCQ15" s="202"/>
      <c r="SDE15" s="202"/>
      <c r="SDS15" s="202"/>
      <c r="SEG15" s="202"/>
      <c r="SEU15" s="202"/>
      <c r="SFI15" s="202"/>
      <c r="SFW15" s="202"/>
      <c r="SGK15" s="202"/>
      <c r="SGY15" s="202"/>
      <c r="SHM15" s="202"/>
      <c r="SIA15" s="202"/>
      <c r="SIO15" s="202"/>
      <c r="SJC15" s="202"/>
      <c r="SJQ15" s="202"/>
      <c r="SKE15" s="202"/>
      <c r="SKS15" s="202"/>
      <c r="SLG15" s="202"/>
      <c r="SLU15" s="202"/>
      <c r="SMI15" s="202"/>
      <c r="SMW15" s="202"/>
      <c r="SNK15" s="202"/>
      <c r="SNY15" s="202"/>
      <c r="SOM15" s="202"/>
      <c r="SPA15" s="202"/>
      <c r="SPO15" s="202"/>
      <c r="SQC15" s="202"/>
      <c r="SQQ15" s="202"/>
      <c r="SRE15" s="202"/>
      <c r="SRS15" s="202"/>
      <c r="SSG15" s="202"/>
      <c r="SSU15" s="202"/>
      <c r="STI15" s="202"/>
      <c r="STW15" s="202"/>
      <c r="SUK15" s="202"/>
      <c r="SUY15" s="202"/>
      <c r="SVM15" s="202"/>
      <c r="SWA15" s="202"/>
      <c r="SWO15" s="202"/>
      <c r="SXC15" s="202"/>
      <c r="SXQ15" s="202"/>
      <c r="SYE15" s="202"/>
      <c r="SYS15" s="202"/>
      <c r="SZG15" s="202"/>
      <c r="SZU15" s="202"/>
      <c r="TAI15" s="202"/>
      <c r="TAW15" s="202"/>
      <c r="TBK15" s="202"/>
      <c r="TBY15" s="202"/>
      <c r="TCM15" s="202"/>
      <c r="TDA15" s="202"/>
      <c r="TDO15" s="202"/>
      <c r="TEC15" s="202"/>
      <c r="TEQ15" s="202"/>
      <c r="TFE15" s="202"/>
      <c r="TFS15" s="202"/>
      <c r="TGG15" s="202"/>
      <c r="TGU15" s="202"/>
      <c r="THI15" s="202"/>
      <c r="THW15" s="202"/>
      <c r="TIK15" s="202"/>
      <c r="TIY15" s="202"/>
      <c r="TJM15" s="202"/>
      <c r="TKA15" s="202"/>
      <c r="TKO15" s="202"/>
      <c r="TLC15" s="202"/>
      <c r="TLQ15" s="202"/>
      <c r="TME15" s="202"/>
      <c r="TMS15" s="202"/>
      <c r="TNG15" s="202"/>
      <c r="TNU15" s="202"/>
      <c r="TOI15" s="202"/>
      <c r="TOW15" s="202"/>
      <c r="TPK15" s="202"/>
      <c r="TPY15" s="202"/>
      <c r="TQM15" s="202"/>
      <c r="TRA15" s="202"/>
      <c r="TRO15" s="202"/>
      <c r="TSC15" s="202"/>
      <c r="TSQ15" s="202"/>
      <c r="TTE15" s="202"/>
      <c r="TTS15" s="202"/>
      <c r="TUG15" s="202"/>
      <c r="TUU15" s="202"/>
      <c r="TVI15" s="202"/>
      <c r="TVW15" s="202"/>
      <c r="TWK15" s="202"/>
      <c r="TWY15" s="202"/>
      <c r="TXM15" s="202"/>
      <c r="TYA15" s="202"/>
      <c r="TYO15" s="202"/>
      <c r="TZC15" s="202"/>
      <c r="TZQ15" s="202"/>
      <c r="UAE15" s="202"/>
      <c r="UAS15" s="202"/>
      <c r="UBG15" s="202"/>
      <c r="UBU15" s="202"/>
      <c r="UCI15" s="202"/>
      <c r="UCW15" s="202"/>
      <c r="UDK15" s="202"/>
      <c r="UDY15" s="202"/>
      <c r="UEM15" s="202"/>
      <c r="UFA15" s="202"/>
      <c r="UFO15" s="202"/>
      <c r="UGC15" s="202"/>
      <c r="UGQ15" s="202"/>
      <c r="UHE15" s="202"/>
      <c r="UHS15" s="202"/>
      <c r="UIG15" s="202"/>
      <c r="UIU15" s="202"/>
      <c r="UJI15" s="202"/>
      <c r="UJW15" s="202"/>
      <c r="UKK15" s="202"/>
      <c r="UKY15" s="202"/>
      <c r="ULM15" s="202"/>
      <c r="UMA15" s="202"/>
      <c r="UMO15" s="202"/>
      <c r="UNC15" s="202"/>
      <c r="UNQ15" s="202"/>
      <c r="UOE15" s="202"/>
      <c r="UOS15" s="202"/>
      <c r="UPG15" s="202"/>
      <c r="UPU15" s="202"/>
      <c r="UQI15" s="202"/>
      <c r="UQW15" s="202"/>
      <c r="URK15" s="202"/>
      <c r="URY15" s="202"/>
      <c r="USM15" s="202"/>
      <c r="UTA15" s="202"/>
      <c r="UTO15" s="202"/>
      <c r="UUC15" s="202"/>
      <c r="UUQ15" s="202"/>
      <c r="UVE15" s="202"/>
      <c r="UVS15" s="202"/>
      <c r="UWG15" s="202"/>
      <c r="UWU15" s="202"/>
      <c r="UXI15" s="202"/>
      <c r="UXW15" s="202"/>
      <c r="UYK15" s="202"/>
      <c r="UYY15" s="202"/>
      <c r="UZM15" s="202"/>
      <c r="VAA15" s="202"/>
      <c r="VAO15" s="202"/>
      <c r="VBC15" s="202"/>
      <c r="VBQ15" s="202"/>
      <c r="VCE15" s="202"/>
      <c r="VCS15" s="202"/>
      <c r="VDG15" s="202"/>
      <c r="VDU15" s="202"/>
      <c r="VEI15" s="202"/>
      <c r="VEW15" s="202"/>
      <c r="VFK15" s="202"/>
      <c r="VFY15" s="202"/>
      <c r="VGM15" s="202"/>
      <c r="VHA15" s="202"/>
      <c r="VHO15" s="202"/>
      <c r="VIC15" s="202"/>
      <c r="VIQ15" s="202"/>
      <c r="VJE15" s="202"/>
      <c r="VJS15" s="202"/>
      <c r="VKG15" s="202"/>
      <c r="VKU15" s="202"/>
      <c r="VLI15" s="202"/>
      <c r="VLW15" s="202"/>
      <c r="VMK15" s="202"/>
      <c r="VMY15" s="202"/>
      <c r="VNM15" s="202"/>
      <c r="VOA15" s="202"/>
      <c r="VOO15" s="202"/>
      <c r="VPC15" s="202"/>
      <c r="VPQ15" s="202"/>
      <c r="VQE15" s="202"/>
      <c r="VQS15" s="202"/>
      <c r="VRG15" s="202"/>
      <c r="VRU15" s="202"/>
      <c r="VSI15" s="202"/>
      <c r="VSW15" s="202"/>
      <c r="VTK15" s="202"/>
      <c r="VTY15" s="202"/>
      <c r="VUM15" s="202"/>
      <c r="VVA15" s="202"/>
      <c r="VVO15" s="202"/>
      <c r="VWC15" s="202"/>
      <c r="VWQ15" s="202"/>
      <c r="VXE15" s="202"/>
      <c r="VXS15" s="202"/>
      <c r="VYG15" s="202"/>
      <c r="VYU15" s="202"/>
      <c r="VZI15" s="202"/>
      <c r="VZW15" s="202"/>
      <c r="WAK15" s="202"/>
      <c r="WAY15" s="202"/>
      <c r="WBM15" s="202"/>
      <c r="WCA15" s="202"/>
      <c r="WCO15" s="202"/>
      <c r="WDC15" s="202"/>
      <c r="WDQ15" s="202"/>
      <c r="WEE15" s="202"/>
      <c r="WES15" s="202"/>
      <c r="WFG15" s="202"/>
      <c r="WFU15" s="202"/>
      <c r="WGI15" s="202"/>
      <c r="WGW15" s="202"/>
      <c r="WHK15" s="202"/>
      <c r="WHY15" s="202"/>
      <c r="WIM15" s="202"/>
      <c r="WJA15" s="202"/>
      <c r="WJO15" s="202"/>
      <c r="WKC15" s="202"/>
      <c r="WKQ15" s="202"/>
      <c r="WLE15" s="202"/>
      <c r="WLS15" s="202"/>
      <c r="WMG15" s="202"/>
      <c r="WMU15" s="202"/>
      <c r="WNI15" s="202"/>
      <c r="WNW15" s="202"/>
      <c r="WOK15" s="202"/>
      <c r="WOY15" s="202"/>
      <c r="WPM15" s="202"/>
      <c r="WQA15" s="202"/>
      <c r="WQO15" s="202"/>
      <c r="WRC15" s="202"/>
      <c r="WRQ15" s="202"/>
      <c r="WSE15" s="202"/>
      <c r="WSS15" s="202"/>
      <c r="WTG15" s="202"/>
      <c r="WTU15" s="202"/>
      <c r="WUI15" s="202"/>
      <c r="WUW15" s="202"/>
      <c r="WVK15" s="202"/>
      <c r="WVY15" s="202"/>
      <c r="WWM15" s="202"/>
      <c r="WXA15" s="202"/>
      <c r="WXO15" s="202"/>
      <c r="WYC15" s="202"/>
      <c r="WYQ15" s="202"/>
      <c r="WZE15" s="202"/>
      <c r="WZS15" s="202"/>
      <c r="XAG15" s="202"/>
      <c r="XAU15" s="202"/>
      <c r="XBI15" s="202"/>
      <c r="XBW15" s="202"/>
      <c r="XCK15" s="202"/>
      <c r="XCY15" s="202"/>
      <c r="XDM15" s="202"/>
      <c r="XEA15" s="202"/>
      <c r="XEO15" s="202"/>
    </row>
    <row r="16" spans="1:1011 1025:2047 2061:3069 3083:4091 4105:5113 5127:6135 6149:7157 7171:8179 8193:9215 9229:10237 10251:11259 11273:12281 12295:13303 13317:14325 14339:15347 15361:16369" s="201" customFormat="1" ht="16.5" thickBot="1" x14ac:dyDescent="0.25">
      <c r="A16" s="199" t="s">
        <v>60</v>
      </c>
      <c r="B16" s="200" t="e">
        <f>B33+B49+B64</f>
        <v>#REF!</v>
      </c>
      <c r="C16" s="200" t="e">
        <f t="shared" ref="C16:Y16" si="23">C33+C49+C64</f>
        <v>#REF!</v>
      </c>
      <c r="D16" s="200" t="e">
        <f t="shared" si="23"/>
        <v>#REF!</v>
      </c>
      <c r="E16" s="200" t="e">
        <f t="shared" si="23"/>
        <v>#REF!</v>
      </c>
      <c r="F16" s="200" t="e">
        <f t="shared" si="23"/>
        <v>#REF!</v>
      </c>
      <c r="G16" s="200" t="e">
        <f t="shared" si="23"/>
        <v>#REF!</v>
      </c>
      <c r="H16" s="200" t="e">
        <f t="shared" si="23"/>
        <v>#REF!</v>
      </c>
      <c r="I16" s="200" t="e">
        <f t="shared" si="23"/>
        <v>#REF!</v>
      </c>
      <c r="J16" s="200" t="e">
        <f t="shared" si="23"/>
        <v>#REF!</v>
      </c>
      <c r="K16" s="200" t="e">
        <f t="shared" si="23"/>
        <v>#REF!</v>
      </c>
      <c r="L16" s="200" t="e">
        <f t="shared" si="23"/>
        <v>#REF!</v>
      </c>
      <c r="M16" s="200" t="e">
        <f t="shared" si="23"/>
        <v>#REF!</v>
      </c>
      <c r="N16" s="200" t="e">
        <f t="shared" si="23"/>
        <v>#REF!</v>
      </c>
      <c r="O16" s="200" t="e">
        <f t="shared" si="23"/>
        <v>#REF!</v>
      </c>
      <c r="P16" s="200" t="e">
        <f t="shared" si="23"/>
        <v>#REF!</v>
      </c>
      <c r="Q16" s="200" t="e">
        <f t="shared" si="23"/>
        <v>#REF!</v>
      </c>
      <c r="R16" s="200" t="e">
        <f t="shared" si="23"/>
        <v>#REF!</v>
      </c>
      <c r="S16" s="200" t="e">
        <f t="shared" si="23"/>
        <v>#REF!</v>
      </c>
      <c r="T16" s="200" t="e">
        <f t="shared" si="23"/>
        <v>#REF!</v>
      </c>
      <c r="U16" s="200" t="e">
        <f t="shared" si="23"/>
        <v>#REF!</v>
      </c>
      <c r="V16" s="200" t="e">
        <f t="shared" si="23"/>
        <v>#REF!</v>
      </c>
      <c r="W16" s="200" t="e">
        <f t="shared" si="23"/>
        <v>#REF!</v>
      </c>
      <c r="X16" s="200" t="e">
        <f t="shared" si="23"/>
        <v>#REF!</v>
      </c>
      <c r="Y16" s="200" t="e">
        <f t="shared" si="23"/>
        <v>#REF!</v>
      </c>
      <c r="Z16" s="200">
        <f>Z33+Z49+Z64</f>
        <v>216.67706905695161</v>
      </c>
      <c r="AA16" s="200">
        <f t="shared" ref="AA16:AQ16" si="24">AA33+AA49+AA64</f>
        <v>142.66631547579522</v>
      </c>
      <c r="AB16" s="200">
        <f t="shared" si="24"/>
        <v>148.09300124388457</v>
      </c>
      <c r="AC16" s="200">
        <f t="shared" si="24"/>
        <v>157.90203791358772</v>
      </c>
      <c r="AD16" s="200">
        <f t="shared" si="24"/>
        <v>239.51281216209699</v>
      </c>
      <c r="AE16" s="200">
        <f t="shared" si="24"/>
        <v>347.40989076197502</v>
      </c>
      <c r="AF16" s="200">
        <f t="shared" si="24"/>
        <v>328.9809580729775</v>
      </c>
      <c r="AG16" s="200">
        <f t="shared" si="24"/>
        <v>346.4173256920883</v>
      </c>
      <c r="AH16" s="200">
        <f t="shared" si="24"/>
        <v>338.7066393226861</v>
      </c>
      <c r="AI16" s="200">
        <f t="shared" si="24"/>
        <v>342.52810928195578</v>
      </c>
      <c r="AJ16" s="200">
        <f t="shared" si="24"/>
        <v>383.51219474259284</v>
      </c>
      <c r="AK16" s="200">
        <f t="shared" si="24"/>
        <v>369.7173483478997</v>
      </c>
      <c r="AL16" s="200">
        <f t="shared" si="24"/>
        <v>378.05866098866113</v>
      </c>
      <c r="AM16" s="200">
        <f t="shared" si="24"/>
        <v>286.29028962394028</v>
      </c>
      <c r="AN16" s="200">
        <f t="shared" si="24"/>
        <v>284.30358994698645</v>
      </c>
      <c r="AO16" s="200">
        <f t="shared" si="24"/>
        <v>320.16544982311274</v>
      </c>
      <c r="AP16" s="200">
        <f t="shared" si="24"/>
        <v>701.78126136528226</v>
      </c>
      <c r="AQ16" s="200">
        <f t="shared" si="24"/>
        <v>1096.4166184523806</v>
      </c>
      <c r="AR16" s="200">
        <f>AR33+AR49+AR64</f>
        <v>1397.4791910793706</v>
      </c>
      <c r="AS16" s="200">
        <f t="shared" ref="AS16:BE16" si="25">AS33+AS49+AS64</f>
        <v>1658.1552902579961</v>
      </c>
      <c r="AT16" s="200">
        <f t="shared" si="25"/>
        <v>2012.9475342568121</v>
      </c>
      <c r="AU16" s="200">
        <f t="shared" si="25"/>
        <v>2306.2272009135409</v>
      </c>
      <c r="AV16" s="200">
        <f t="shared" si="25"/>
        <v>2545.1845506863242</v>
      </c>
      <c r="AW16" s="200">
        <f t="shared" si="25"/>
        <v>2745.0096058282948</v>
      </c>
      <c r="AX16" s="200">
        <f t="shared" si="25"/>
        <v>2880.3559557910162</v>
      </c>
      <c r="AY16" s="200">
        <f t="shared" si="25"/>
        <v>2966.7372192436292</v>
      </c>
      <c r="AZ16" s="200">
        <f t="shared" si="25"/>
        <v>3004.2711402764871</v>
      </c>
      <c r="BA16" s="200">
        <f t="shared" si="25"/>
        <v>2982.4230671500441</v>
      </c>
      <c r="BB16" s="200">
        <f t="shared" si="25"/>
        <v>2913.0205291700349</v>
      </c>
      <c r="BC16" s="200">
        <f t="shared" si="25"/>
        <v>2803.8765465941046</v>
      </c>
      <c r="BD16" s="200">
        <f t="shared" si="25"/>
        <v>2646.0834899816737</v>
      </c>
      <c r="BE16" s="200">
        <f t="shared" si="25"/>
        <v>2431.9734164818069</v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O16" s="202"/>
      <c r="GC16" s="202"/>
      <c r="GQ16" s="202"/>
      <c r="HE16" s="202"/>
      <c r="HS16" s="202"/>
      <c r="IG16" s="202"/>
      <c r="IU16" s="202"/>
      <c r="JI16" s="202"/>
      <c r="JW16" s="202"/>
      <c r="KK16" s="202"/>
      <c r="KY16" s="202"/>
      <c r="LM16" s="202"/>
      <c r="MA16" s="202"/>
      <c r="MO16" s="202"/>
      <c r="NC16" s="202"/>
      <c r="NQ16" s="202"/>
      <c r="OE16" s="202"/>
      <c r="OS16" s="202"/>
      <c r="PG16" s="202"/>
      <c r="PU16" s="202"/>
      <c r="QI16" s="202"/>
      <c r="QW16" s="202"/>
      <c r="RK16" s="202"/>
      <c r="RY16" s="202"/>
      <c r="SM16" s="202"/>
      <c r="TA16" s="202"/>
      <c r="TO16" s="202"/>
      <c r="UC16" s="202"/>
      <c r="UQ16" s="202"/>
      <c r="VE16" s="202"/>
      <c r="VS16" s="202"/>
      <c r="WG16" s="202"/>
      <c r="WU16" s="202"/>
      <c r="XI16" s="202"/>
      <c r="XW16" s="202"/>
      <c r="YK16" s="202"/>
      <c r="YY16" s="202"/>
      <c r="ZM16" s="202"/>
      <c r="AAA16" s="202"/>
      <c r="AAO16" s="202"/>
      <c r="ABC16" s="202"/>
      <c r="ABQ16" s="202"/>
      <c r="ACE16" s="202"/>
      <c r="ACS16" s="202"/>
      <c r="ADG16" s="202"/>
      <c r="ADU16" s="202"/>
      <c r="AEI16" s="202"/>
      <c r="AEW16" s="202"/>
      <c r="AFK16" s="202"/>
      <c r="AFY16" s="202"/>
      <c r="AGM16" s="202"/>
      <c r="AHA16" s="202"/>
      <c r="AHO16" s="202"/>
      <c r="AIC16" s="202"/>
      <c r="AIQ16" s="202"/>
      <c r="AJE16" s="202"/>
      <c r="AJS16" s="202"/>
      <c r="AKG16" s="202"/>
      <c r="AKU16" s="202"/>
      <c r="ALI16" s="202"/>
      <c r="ALW16" s="202"/>
      <c r="AMK16" s="202"/>
      <c r="AMY16" s="202"/>
      <c r="ANM16" s="202"/>
      <c r="AOA16" s="202"/>
      <c r="AOO16" s="202"/>
      <c r="APC16" s="202"/>
      <c r="APQ16" s="202"/>
      <c r="AQE16" s="202"/>
      <c r="AQS16" s="202"/>
      <c r="ARG16" s="202"/>
      <c r="ARU16" s="202"/>
      <c r="ASI16" s="202"/>
      <c r="ASW16" s="202"/>
      <c r="ATK16" s="202"/>
      <c r="ATY16" s="202"/>
      <c r="AUM16" s="202"/>
      <c r="AVA16" s="202"/>
      <c r="AVO16" s="202"/>
      <c r="AWC16" s="202"/>
      <c r="AWQ16" s="202"/>
      <c r="AXE16" s="202"/>
      <c r="AXS16" s="202"/>
      <c r="AYG16" s="202"/>
      <c r="AYU16" s="202"/>
      <c r="AZI16" s="202"/>
      <c r="AZW16" s="202"/>
      <c r="BAK16" s="202"/>
      <c r="BAY16" s="202"/>
      <c r="BBM16" s="202"/>
      <c r="BCA16" s="202"/>
      <c r="BCO16" s="202"/>
      <c r="BDC16" s="202"/>
      <c r="BDQ16" s="202"/>
      <c r="BEE16" s="202"/>
      <c r="BES16" s="202"/>
      <c r="BFG16" s="202"/>
      <c r="BFU16" s="202"/>
      <c r="BGI16" s="202"/>
      <c r="BGW16" s="202"/>
      <c r="BHK16" s="202"/>
      <c r="BHY16" s="202"/>
      <c r="BIM16" s="202"/>
      <c r="BJA16" s="202"/>
      <c r="BJO16" s="202"/>
      <c r="BKC16" s="202"/>
      <c r="BKQ16" s="202"/>
      <c r="BLE16" s="202"/>
      <c r="BLS16" s="202"/>
      <c r="BMG16" s="202"/>
      <c r="BMU16" s="202"/>
      <c r="BNI16" s="202"/>
      <c r="BNW16" s="202"/>
      <c r="BOK16" s="202"/>
      <c r="BOY16" s="202"/>
      <c r="BPM16" s="202"/>
      <c r="BQA16" s="202"/>
      <c r="BQO16" s="202"/>
      <c r="BRC16" s="202"/>
      <c r="BRQ16" s="202"/>
      <c r="BSE16" s="202"/>
      <c r="BSS16" s="202"/>
      <c r="BTG16" s="202"/>
      <c r="BTU16" s="202"/>
      <c r="BUI16" s="202"/>
      <c r="BUW16" s="202"/>
      <c r="BVK16" s="202"/>
      <c r="BVY16" s="202"/>
      <c r="BWM16" s="202"/>
      <c r="BXA16" s="202"/>
      <c r="BXO16" s="202"/>
      <c r="BYC16" s="202"/>
      <c r="BYQ16" s="202"/>
      <c r="BZE16" s="202"/>
      <c r="BZS16" s="202"/>
      <c r="CAG16" s="202"/>
      <c r="CAU16" s="202"/>
      <c r="CBI16" s="202"/>
      <c r="CBW16" s="202"/>
      <c r="CCK16" s="202"/>
      <c r="CCY16" s="202"/>
      <c r="CDM16" s="202"/>
      <c r="CEA16" s="202"/>
      <c r="CEO16" s="202"/>
      <c r="CFC16" s="202"/>
      <c r="CFQ16" s="202"/>
      <c r="CGE16" s="202"/>
      <c r="CGS16" s="202"/>
      <c r="CHG16" s="202"/>
      <c r="CHU16" s="202"/>
      <c r="CII16" s="202"/>
      <c r="CIW16" s="202"/>
      <c r="CJK16" s="202"/>
      <c r="CJY16" s="202"/>
      <c r="CKM16" s="202"/>
      <c r="CLA16" s="202"/>
      <c r="CLO16" s="202"/>
      <c r="CMC16" s="202"/>
      <c r="CMQ16" s="202"/>
      <c r="CNE16" s="202"/>
      <c r="CNS16" s="202"/>
      <c r="COG16" s="202"/>
      <c r="COU16" s="202"/>
      <c r="CPI16" s="202"/>
      <c r="CPW16" s="202"/>
      <c r="CQK16" s="202"/>
      <c r="CQY16" s="202"/>
      <c r="CRM16" s="202"/>
      <c r="CSA16" s="202"/>
      <c r="CSO16" s="202"/>
      <c r="CTC16" s="202"/>
      <c r="CTQ16" s="202"/>
      <c r="CUE16" s="202"/>
      <c r="CUS16" s="202"/>
      <c r="CVG16" s="202"/>
      <c r="CVU16" s="202"/>
      <c r="CWI16" s="202"/>
      <c r="CWW16" s="202"/>
      <c r="CXK16" s="202"/>
      <c r="CXY16" s="202"/>
      <c r="CYM16" s="202"/>
      <c r="CZA16" s="202"/>
      <c r="CZO16" s="202"/>
      <c r="DAC16" s="202"/>
      <c r="DAQ16" s="202"/>
      <c r="DBE16" s="202"/>
      <c r="DBS16" s="202"/>
      <c r="DCG16" s="202"/>
      <c r="DCU16" s="202"/>
      <c r="DDI16" s="202"/>
      <c r="DDW16" s="202"/>
      <c r="DEK16" s="202"/>
      <c r="DEY16" s="202"/>
      <c r="DFM16" s="202"/>
      <c r="DGA16" s="202"/>
      <c r="DGO16" s="202"/>
      <c r="DHC16" s="202"/>
      <c r="DHQ16" s="202"/>
      <c r="DIE16" s="202"/>
      <c r="DIS16" s="202"/>
      <c r="DJG16" s="202"/>
      <c r="DJU16" s="202"/>
      <c r="DKI16" s="202"/>
      <c r="DKW16" s="202"/>
      <c r="DLK16" s="202"/>
      <c r="DLY16" s="202"/>
      <c r="DMM16" s="202"/>
      <c r="DNA16" s="202"/>
      <c r="DNO16" s="202"/>
      <c r="DOC16" s="202"/>
      <c r="DOQ16" s="202"/>
      <c r="DPE16" s="202"/>
      <c r="DPS16" s="202"/>
      <c r="DQG16" s="202"/>
      <c r="DQU16" s="202"/>
      <c r="DRI16" s="202"/>
      <c r="DRW16" s="202"/>
      <c r="DSK16" s="202"/>
      <c r="DSY16" s="202"/>
      <c r="DTM16" s="202"/>
      <c r="DUA16" s="202"/>
      <c r="DUO16" s="202"/>
      <c r="DVC16" s="202"/>
      <c r="DVQ16" s="202"/>
      <c r="DWE16" s="202"/>
      <c r="DWS16" s="202"/>
      <c r="DXG16" s="202"/>
      <c r="DXU16" s="202"/>
      <c r="DYI16" s="202"/>
      <c r="DYW16" s="202"/>
      <c r="DZK16" s="202"/>
      <c r="DZY16" s="202"/>
      <c r="EAM16" s="202"/>
      <c r="EBA16" s="202"/>
      <c r="EBO16" s="202"/>
      <c r="ECC16" s="202"/>
      <c r="ECQ16" s="202"/>
      <c r="EDE16" s="202"/>
      <c r="EDS16" s="202"/>
      <c r="EEG16" s="202"/>
      <c r="EEU16" s="202"/>
      <c r="EFI16" s="202"/>
      <c r="EFW16" s="202"/>
      <c r="EGK16" s="202"/>
      <c r="EGY16" s="202"/>
      <c r="EHM16" s="202"/>
      <c r="EIA16" s="202"/>
      <c r="EIO16" s="202"/>
      <c r="EJC16" s="202"/>
      <c r="EJQ16" s="202"/>
      <c r="EKE16" s="202"/>
      <c r="EKS16" s="202"/>
      <c r="ELG16" s="202"/>
      <c r="ELU16" s="202"/>
      <c r="EMI16" s="202"/>
      <c r="EMW16" s="202"/>
      <c r="ENK16" s="202"/>
      <c r="ENY16" s="202"/>
      <c r="EOM16" s="202"/>
      <c r="EPA16" s="202"/>
      <c r="EPO16" s="202"/>
      <c r="EQC16" s="202"/>
      <c r="EQQ16" s="202"/>
      <c r="ERE16" s="202"/>
      <c r="ERS16" s="202"/>
      <c r="ESG16" s="202"/>
      <c r="ESU16" s="202"/>
      <c r="ETI16" s="202"/>
      <c r="ETW16" s="202"/>
      <c r="EUK16" s="202"/>
      <c r="EUY16" s="202"/>
      <c r="EVM16" s="202"/>
      <c r="EWA16" s="202"/>
      <c r="EWO16" s="202"/>
      <c r="EXC16" s="202"/>
      <c r="EXQ16" s="202"/>
      <c r="EYE16" s="202"/>
      <c r="EYS16" s="202"/>
      <c r="EZG16" s="202"/>
      <c r="EZU16" s="202"/>
      <c r="FAI16" s="202"/>
      <c r="FAW16" s="202"/>
      <c r="FBK16" s="202"/>
      <c r="FBY16" s="202"/>
      <c r="FCM16" s="202"/>
      <c r="FDA16" s="202"/>
      <c r="FDO16" s="202"/>
      <c r="FEC16" s="202"/>
      <c r="FEQ16" s="202"/>
      <c r="FFE16" s="202"/>
      <c r="FFS16" s="202"/>
      <c r="FGG16" s="202"/>
      <c r="FGU16" s="202"/>
      <c r="FHI16" s="202"/>
      <c r="FHW16" s="202"/>
      <c r="FIK16" s="202"/>
      <c r="FIY16" s="202"/>
      <c r="FJM16" s="202"/>
      <c r="FKA16" s="202"/>
      <c r="FKO16" s="202"/>
      <c r="FLC16" s="202"/>
      <c r="FLQ16" s="202"/>
      <c r="FME16" s="202"/>
      <c r="FMS16" s="202"/>
      <c r="FNG16" s="202"/>
      <c r="FNU16" s="202"/>
      <c r="FOI16" s="202"/>
      <c r="FOW16" s="202"/>
      <c r="FPK16" s="202"/>
      <c r="FPY16" s="202"/>
      <c r="FQM16" s="202"/>
      <c r="FRA16" s="202"/>
      <c r="FRO16" s="202"/>
      <c r="FSC16" s="202"/>
      <c r="FSQ16" s="202"/>
      <c r="FTE16" s="202"/>
      <c r="FTS16" s="202"/>
      <c r="FUG16" s="202"/>
      <c r="FUU16" s="202"/>
      <c r="FVI16" s="202"/>
      <c r="FVW16" s="202"/>
      <c r="FWK16" s="202"/>
      <c r="FWY16" s="202"/>
      <c r="FXM16" s="202"/>
      <c r="FYA16" s="202"/>
      <c r="FYO16" s="202"/>
      <c r="FZC16" s="202"/>
      <c r="FZQ16" s="202"/>
      <c r="GAE16" s="202"/>
      <c r="GAS16" s="202"/>
      <c r="GBG16" s="202"/>
      <c r="GBU16" s="202"/>
      <c r="GCI16" s="202"/>
      <c r="GCW16" s="202"/>
      <c r="GDK16" s="202"/>
      <c r="GDY16" s="202"/>
      <c r="GEM16" s="202"/>
      <c r="GFA16" s="202"/>
      <c r="GFO16" s="202"/>
      <c r="GGC16" s="202"/>
      <c r="GGQ16" s="202"/>
      <c r="GHE16" s="202"/>
      <c r="GHS16" s="202"/>
      <c r="GIG16" s="202"/>
      <c r="GIU16" s="202"/>
      <c r="GJI16" s="202"/>
      <c r="GJW16" s="202"/>
      <c r="GKK16" s="202"/>
      <c r="GKY16" s="202"/>
      <c r="GLM16" s="202"/>
      <c r="GMA16" s="202"/>
      <c r="GMO16" s="202"/>
      <c r="GNC16" s="202"/>
      <c r="GNQ16" s="202"/>
      <c r="GOE16" s="202"/>
      <c r="GOS16" s="202"/>
      <c r="GPG16" s="202"/>
      <c r="GPU16" s="202"/>
      <c r="GQI16" s="202"/>
      <c r="GQW16" s="202"/>
      <c r="GRK16" s="202"/>
      <c r="GRY16" s="202"/>
      <c r="GSM16" s="202"/>
      <c r="GTA16" s="202"/>
      <c r="GTO16" s="202"/>
      <c r="GUC16" s="202"/>
      <c r="GUQ16" s="202"/>
      <c r="GVE16" s="202"/>
      <c r="GVS16" s="202"/>
      <c r="GWG16" s="202"/>
      <c r="GWU16" s="202"/>
      <c r="GXI16" s="202"/>
      <c r="GXW16" s="202"/>
      <c r="GYK16" s="202"/>
      <c r="GYY16" s="202"/>
      <c r="GZM16" s="202"/>
      <c r="HAA16" s="202"/>
      <c r="HAO16" s="202"/>
      <c r="HBC16" s="202"/>
      <c r="HBQ16" s="202"/>
      <c r="HCE16" s="202"/>
      <c r="HCS16" s="202"/>
      <c r="HDG16" s="202"/>
      <c r="HDU16" s="202"/>
      <c r="HEI16" s="202"/>
      <c r="HEW16" s="202"/>
      <c r="HFK16" s="202"/>
      <c r="HFY16" s="202"/>
      <c r="HGM16" s="202"/>
      <c r="HHA16" s="202"/>
      <c r="HHO16" s="202"/>
      <c r="HIC16" s="202"/>
      <c r="HIQ16" s="202"/>
      <c r="HJE16" s="202"/>
      <c r="HJS16" s="202"/>
      <c r="HKG16" s="202"/>
      <c r="HKU16" s="202"/>
      <c r="HLI16" s="202"/>
      <c r="HLW16" s="202"/>
      <c r="HMK16" s="202"/>
      <c r="HMY16" s="202"/>
      <c r="HNM16" s="202"/>
      <c r="HOA16" s="202"/>
      <c r="HOO16" s="202"/>
      <c r="HPC16" s="202"/>
      <c r="HPQ16" s="202"/>
      <c r="HQE16" s="202"/>
      <c r="HQS16" s="202"/>
      <c r="HRG16" s="202"/>
      <c r="HRU16" s="202"/>
      <c r="HSI16" s="202"/>
      <c r="HSW16" s="202"/>
      <c r="HTK16" s="202"/>
      <c r="HTY16" s="202"/>
      <c r="HUM16" s="202"/>
      <c r="HVA16" s="202"/>
      <c r="HVO16" s="202"/>
      <c r="HWC16" s="202"/>
      <c r="HWQ16" s="202"/>
      <c r="HXE16" s="202"/>
      <c r="HXS16" s="202"/>
      <c r="HYG16" s="202"/>
      <c r="HYU16" s="202"/>
      <c r="HZI16" s="202"/>
      <c r="HZW16" s="202"/>
      <c r="IAK16" s="202"/>
      <c r="IAY16" s="202"/>
      <c r="IBM16" s="202"/>
      <c r="ICA16" s="202"/>
      <c r="ICO16" s="202"/>
      <c r="IDC16" s="202"/>
      <c r="IDQ16" s="202"/>
      <c r="IEE16" s="202"/>
      <c r="IES16" s="202"/>
      <c r="IFG16" s="202"/>
      <c r="IFU16" s="202"/>
      <c r="IGI16" s="202"/>
      <c r="IGW16" s="202"/>
      <c r="IHK16" s="202"/>
      <c r="IHY16" s="202"/>
      <c r="IIM16" s="202"/>
      <c r="IJA16" s="202"/>
      <c r="IJO16" s="202"/>
      <c r="IKC16" s="202"/>
      <c r="IKQ16" s="202"/>
      <c r="ILE16" s="202"/>
      <c r="ILS16" s="202"/>
      <c r="IMG16" s="202"/>
      <c r="IMU16" s="202"/>
      <c r="INI16" s="202"/>
      <c r="INW16" s="202"/>
      <c r="IOK16" s="202"/>
      <c r="IOY16" s="202"/>
      <c r="IPM16" s="202"/>
      <c r="IQA16" s="202"/>
      <c r="IQO16" s="202"/>
      <c r="IRC16" s="202"/>
      <c r="IRQ16" s="202"/>
      <c r="ISE16" s="202"/>
      <c r="ISS16" s="202"/>
      <c r="ITG16" s="202"/>
      <c r="ITU16" s="202"/>
      <c r="IUI16" s="202"/>
      <c r="IUW16" s="202"/>
      <c r="IVK16" s="202"/>
      <c r="IVY16" s="202"/>
      <c r="IWM16" s="202"/>
      <c r="IXA16" s="202"/>
      <c r="IXO16" s="202"/>
      <c r="IYC16" s="202"/>
      <c r="IYQ16" s="202"/>
      <c r="IZE16" s="202"/>
      <c r="IZS16" s="202"/>
      <c r="JAG16" s="202"/>
      <c r="JAU16" s="202"/>
      <c r="JBI16" s="202"/>
      <c r="JBW16" s="202"/>
      <c r="JCK16" s="202"/>
      <c r="JCY16" s="202"/>
      <c r="JDM16" s="202"/>
      <c r="JEA16" s="202"/>
      <c r="JEO16" s="202"/>
      <c r="JFC16" s="202"/>
      <c r="JFQ16" s="202"/>
      <c r="JGE16" s="202"/>
      <c r="JGS16" s="202"/>
      <c r="JHG16" s="202"/>
      <c r="JHU16" s="202"/>
      <c r="JII16" s="202"/>
      <c r="JIW16" s="202"/>
      <c r="JJK16" s="202"/>
      <c r="JJY16" s="202"/>
      <c r="JKM16" s="202"/>
      <c r="JLA16" s="202"/>
      <c r="JLO16" s="202"/>
      <c r="JMC16" s="202"/>
      <c r="JMQ16" s="202"/>
      <c r="JNE16" s="202"/>
      <c r="JNS16" s="202"/>
      <c r="JOG16" s="202"/>
      <c r="JOU16" s="202"/>
      <c r="JPI16" s="202"/>
      <c r="JPW16" s="202"/>
      <c r="JQK16" s="202"/>
      <c r="JQY16" s="202"/>
      <c r="JRM16" s="202"/>
      <c r="JSA16" s="202"/>
      <c r="JSO16" s="202"/>
      <c r="JTC16" s="202"/>
      <c r="JTQ16" s="202"/>
      <c r="JUE16" s="202"/>
      <c r="JUS16" s="202"/>
      <c r="JVG16" s="202"/>
      <c r="JVU16" s="202"/>
      <c r="JWI16" s="202"/>
      <c r="JWW16" s="202"/>
      <c r="JXK16" s="202"/>
      <c r="JXY16" s="202"/>
      <c r="JYM16" s="202"/>
      <c r="JZA16" s="202"/>
      <c r="JZO16" s="202"/>
      <c r="KAC16" s="202"/>
      <c r="KAQ16" s="202"/>
      <c r="KBE16" s="202"/>
      <c r="KBS16" s="202"/>
      <c r="KCG16" s="202"/>
      <c r="KCU16" s="202"/>
      <c r="KDI16" s="202"/>
      <c r="KDW16" s="202"/>
      <c r="KEK16" s="202"/>
      <c r="KEY16" s="202"/>
      <c r="KFM16" s="202"/>
      <c r="KGA16" s="202"/>
      <c r="KGO16" s="202"/>
      <c r="KHC16" s="202"/>
      <c r="KHQ16" s="202"/>
      <c r="KIE16" s="202"/>
      <c r="KIS16" s="202"/>
      <c r="KJG16" s="202"/>
      <c r="KJU16" s="202"/>
      <c r="KKI16" s="202"/>
      <c r="KKW16" s="202"/>
      <c r="KLK16" s="202"/>
      <c r="KLY16" s="202"/>
      <c r="KMM16" s="202"/>
      <c r="KNA16" s="202"/>
      <c r="KNO16" s="202"/>
      <c r="KOC16" s="202"/>
      <c r="KOQ16" s="202"/>
      <c r="KPE16" s="202"/>
      <c r="KPS16" s="202"/>
      <c r="KQG16" s="202"/>
      <c r="KQU16" s="202"/>
      <c r="KRI16" s="202"/>
      <c r="KRW16" s="202"/>
      <c r="KSK16" s="202"/>
      <c r="KSY16" s="202"/>
      <c r="KTM16" s="202"/>
      <c r="KUA16" s="202"/>
      <c r="KUO16" s="202"/>
      <c r="KVC16" s="202"/>
      <c r="KVQ16" s="202"/>
      <c r="KWE16" s="202"/>
      <c r="KWS16" s="202"/>
      <c r="KXG16" s="202"/>
      <c r="KXU16" s="202"/>
      <c r="KYI16" s="202"/>
      <c r="KYW16" s="202"/>
      <c r="KZK16" s="202"/>
      <c r="KZY16" s="202"/>
      <c r="LAM16" s="202"/>
      <c r="LBA16" s="202"/>
      <c r="LBO16" s="202"/>
      <c r="LCC16" s="202"/>
      <c r="LCQ16" s="202"/>
      <c r="LDE16" s="202"/>
      <c r="LDS16" s="202"/>
      <c r="LEG16" s="202"/>
      <c r="LEU16" s="202"/>
      <c r="LFI16" s="202"/>
      <c r="LFW16" s="202"/>
      <c r="LGK16" s="202"/>
      <c r="LGY16" s="202"/>
      <c r="LHM16" s="202"/>
      <c r="LIA16" s="202"/>
      <c r="LIO16" s="202"/>
      <c r="LJC16" s="202"/>
      <c r="LJQ16" s="202"/>
      <c r="LKE16" s="202"/>
      <c r="LKS16" s="202"/>
      <c r="LLG16" s="202"/>
      <c r="LLU16" s="202"/>
      <c r="LMI16" s="202"/>
      <c r="LMW16" s="202"/>
      <c r="LNK16" s="202"/>
      <c r="LNY16" s="202"/>
      <c r="LOM16" s="202"/>
      <c r="LPA16" s="202"/>
      <c r="LPO16" s="202"/>
      <c r="LQC16" s="202"/>
      <c r="LQQ16" s="202"/>
      <c r="LRE16" s="202"/>
      <c r="LRS16" s="202"/>
      <c r="LSG16" s="202"/>
      <c r="LSU16" s="202"/>
      <c r="LTI16" s="202"/>
      <c r="LTW16" s="202"/>
      <c r="LUK16" s="202"/>
      <c r="LUY16" s="202"/>
      <c r="LVM16" s="202"/>
      <c r="LWA16" s="202"/>
      <c r="LWO16" s="202"/>
      <c r="LXC16" s="202"/>
      <c r="LXQ16" s="202"/>
      <c r="LYE16" s="202"/>
      <c r="LYS16" s="202"/>
      <c r="LZG16" s="202"/>
      <c r="LZU16" s="202"/>
      <c r="MAI16" s="202"/>
      <c r="MAW16" s="202"/>
      <c r="MBK16" s="202"/>
      <c r="MBY16" s="202"/>
      <c r="MCM16" s="202"/>
      <c r="MDA16" s="202"/>
      <c r="MDO16" s="202"/>
      <c r="MEC16" s="202"/>
      <c r="MEQ16" s="202"/>
      <c r="MFE16" s="202"/>
      <c r="MFS16" s="202"/>
      <c r="MGG16" s="202"/>
      <c r="MGU16" s="202"/>
      <c r="MHI16" s="202"/>
      <c r="MHW16" s="202"/>
      <c r="MIK16" s="202"/>
      <c r="MIY16" s="202"/>
      <c r="MJM16" s="202"/>
      <c r="MKA16" s="202"/>
      <c r="MKO16" s="202"/>
      <c r="MLC16" s="202"/>
      <c r="MLQ16" s="202"/>
      <c r="MME16" s="202"/>
      <c r="MMS16" s="202"/>
      <c r="MNG16" s="202"/>
      <c r="MNU16" s="202"/>
      <c r="MOI16" s="202"/>
      <c r="MOW16" s="202"/>
      <c r="MPK16" s="202"/>
      <c r="MPY16" s="202"/>
      <c r="MQM16" s="202"/>
      <c r="MRA16" s="202"/>
      <c r="MRO16" s="202"/>
      <c r="MSC16" s="202"/>
      <c r="MSQ16" s="202"/>
      <c r="MTE16" s="202"/>
      <c r="MTS16" s="202"/>
      <c r="MUG16" s="202"/>
      <c r="MUU16" s="202"/>
      <c r="MVI16" s="202"/>
      <c r="MVW16" s="202"/>
      <c r="MWK16" s="202"/>
      <c r="MWY16" s="202"/>
      <c r="MXM16" s="202"/>
      <c r="MYA16" s="202"/>
      <c r="MYO16" s="202"/>
      <c r="MZC16" s="202"/>
      <c r="MZQ16" s="202"/>
      <c r="NAE16" s="202"/>
      <c r="NAS16" s="202"/>
      <c r="NBG16" s="202"/>
      <c r="NBU16" s="202"/>
      <c r="NCI16" s="202"/>
      <c r="NCW16" s="202"/>
      <c r="NDK16" s="202"/>
      <c r="NDY16" s="202"/>
      <c r="NEM16" s="202"/>
      <c r="NFA16" s="202"/>
      <c r="NFO16" s="202"/>
      <c r="NGC16" s="202"/>
      <c r="NGQ16" s="202"/>
      <c r="NHE16" s="202"/>
      <c r="NHS16" s="202"/>
      <c r="NIG16" s="202"/>
      <c r="NIU16" s="202"/>
      <c r="NJI16" s="202"/>
      <c r="NJW16" s="202"/>
      <c r="NKK16" s="202"/>
      <c r="NKY16" s="202"/>
      <c r="NLM16" s="202"/>
      <c r="NMA16" s="202"/>
      <c r="NMO16" s="202"/>
      <c r="NNC16" s="202"/>
      <c r="NNQ16" s="202"/>
      <c r="NOE16" s="202"/>
      <c r="NOS16" s="202"/>
      <c r="NPG16" s="202"/>
      <c r="NPU16" s="202"/>
      <c r="NQI16" s="202"/>
      <c r="NQW16" s="202"/>
      <c r="NRK16" s="202"/>
      <c r="NRY16" s="202"/>
      <c r="NSM16" s="202"/>
      <c r="NTA16" s="202"/>
      <c r="NTO16" s="202"/>
      <c r="NUC16" s="202"/>
      <c r="NUQ16" s="202"/>
      <c r="NVE16" s="202"/>
      <c r="NVS16" s="202"/>
      <c r="NWG16" s="202"/>
      <c r="NWU16" s="202"/>
      <c r="NXI16" s="202"/>
      <c r="NXW16" s="202"/>
      <c r="NYK16" s="202"/>
      <c r="NYY16" s="202"/>
      <c r="NZM16" s="202"/>
      <c r="OAA16" s="202"/>
      <c r="OAO16" s="202"/>
      <c r="OBC16" s="202"/>
      <c r="OBQ16" s="202"/>
      <c r="OCE16" s="202"/>
      <c r="OCS16" s="202"/>
      <c r="ODG16" s="202"/>
      <c r="ODU16" s="202"/>
      <c r="OEI16" s="202"/>
      <c r="OEW16" s="202"/>
      <c r="OFK16" s="202"/>
      <c r="OFY16" s="202"/>
      <c r="OGM16" s="202"/>
      <c r="OHA16" s="202"/>
      <c r="OHO16" s="202"/>
      <c r="OIC16" s="202"/>
      <c r="OIQ16" s="202"/>
      <c r="OJE16" s="202"/>
      <c r="OJS16" s="202"/>
      <c r="OKG16" s="202"/>
      <c r="OKU16" s="202"/>
      <c r="OLI16" s="202"/>
      <c r="OLW16" s="202"/>
      <c r="OMK16" s="202"/>
      <c r="OMY16" s="202"/>
      <c r="ONM16" s="202"/>
      <c r="OOA16" s="202"/>
      <c r="OOO16" s="202"/>
      <c r="OPC16" s="202"/>
      <c r="OPQ16" s="202"/>
      <c r="OQE16" s="202"/>
      <c r="OQS16" s="202"/>
      <c r="ORG16" s="202"/>
      <c r="ORU16" s="202"/>
      <c r="OSI16" s="202"/>
      <c r="OSW16" s="202"/>
      <c r="OTK16" s="202"/>
      <c r="OTY16" s="202"/>
      <c r="OUM16" s="202"/>
      <c r="OVA16" s="202"/>
      <c r="OVO16" s="202"/>
      <c r="OWC16" s="202"/>
      <c r="OWQ16" s="202"/>
      <c r="OXE16" s="202"/>
      <c r="OXS16" s="202"/>
      <c r="OYG16" s="202"/>
      <c r="OYU16" s="202"/>
      <c r="OZI16" s="202"/>
      <c r="OZW16" s="202"/>
      <c r="PAK16" s="202"/>
      <c r="PAY16" s="202"/>
      <c r="PBM16" s="202"/>
      <c r="PCA16" s="202"/>
      <c r="PCO16" s="202"/>
      <c r="PDC16" s="202"/>
      <c r="PDQ16" s="202"/>
      <c r="PEE16" s="202"/>
      <c r="PES16" s="202"/>
      <c r="PFG16" s="202"/>
      <c r="PFU16" s="202"/>
      <c r="PGI16" s="202"/>
      <c r="PGW16" s="202"/>
      <c r="PHK16" s="202"/>
      <c r="PHY16" s="202"/>
      <c r="PIM16" s="202"/>
      <c r="PJA16" s="202"/>
      <c r="PJO16" s="202"/>
      <c r="PKC16" s="202"/>
      <c r="PKQ16" s="202"/>
      <c r="PLE16" s="202"/>
      <c r="PLS16" s="202"/>
      <c r="PMG16" s="202"/>
      <c r="PMU16" s="202"/>
      <c r="PNI16" s="202"/>
      <c r="PNW16" s="202"/>
      <c r="POK16" s="202"/>
      <c r="POY16" s="202"/>
      <c r="PPM16" s="202"/>
      <c r="PQA16" s="202"/>
      <c r="PQO16" s="202"/>
      <c r="PRC16" s="202"/>
      <c r="PRQ16" s="202"/>
      <c r="PSE16" s="202"/>
      <c r="PSS16" s="202"/>
      <c r="PTG16" s="202"/>
      <c r="PTU16" s="202"/>
      <c r="PUI16" s="202"/>
      <c r="PUW16" s="202"/>
      <c r="PVK16" s="202"/>
      <c r="PVY16" s="202"/>
      <c r="PWM16" s="202"/>
      <c r="PXA16" s="202"/>
      <c r="PXO16" s="202"/>
      <c r="PYC16" s="202"/>
      <c r="PYQ16" s="202"/>
      <c r="PZE16" s="202"/>
      <c r="PZS16" s="202"/>
      <c r="QAG16" s="202"/>
      <c r="QAU16" s="202"/>
      <c r="QBI16" s="202"/>
      <c r="QBW16" s="202"/>
      <c r="QCK16" s="202"/>
      <c r="QCY16" s="202"/>
      <c r="QDM16" s="202"/>
      <c r="QEA16" s="202"/>
      <c r="QEO16" s="202"/>
      <c r="QFC16" s="202"/>
      <c r="QFQ16" s="202"/>
      <c r="QGE16" s="202"/>
      <c r="QGS16" s="202"/>
      <c r="QHG16" s="202"/>
      <c r="QHU16" s="202"/>
      <c r="QII16" s="202"/>
      <c r="QIW16" s="202"/>
      <c r="QJK16" s="202"/>
      <c r="QJY16" s="202"/>
      <c r="QKM16" s="202"/>
      <c r="QLA16" s="202"/>
      <c r="QLO16" s="202"/>
      <c r="QMC16" s="202"/>
      <c r="QMQ16" s="202"/>
      <c r="QNE16" s="202"/>
      <c r="QNS16" s="202"/>
      <c r="QOG16" s="202"/>
      <c r="QOU16" s="202"/>
      <c r="QPI16" s="202"/>
      <c r="QPW16" s="202"/>
      <c r="QQK16" s="202"/>
      <c r="QQY16" s="202"/>
      <c r="QRM16" s="202"/>
      <c r="QSA16" s="202"/>
      <c r="QSO16" s="202"/>
      <c r="QTC16" s="202"/>
      <c r="QTQ16" s="202"/>
      <c r="QUE16" s="202"/>
      <c r="QUS16" s="202"/>
      <c r="QVG16" s="202"/>
      <c r="QVU16" s="202"/>
      <c r="QWI16" s="202"/>
      <c r="QWW16" s="202"/>
      <c r="QXK16" s="202"/>
      <c r="QXY16" s="202"/>
      <c r="QYM16" s="202"/>
      <c r="QZA16" s="202"/>
      <c r="QZO16" s="202"/>
      <c r="RAC16" s="202"/>
      <c r="RAQ16" s="202"/>
      <c r="RBE16" s="202"/>
      <c r="RBS16" s="202"/>
      <c r="RCG16" s="202"/>
      <c r="RCU16" s="202"/>
      <c r="RDI16" s="202"/>
      <c r="RDW16" s="202"/>
      <c r="REK16" s="202"/>
      <c r="REY16" s="202"/>
      <c r="RFM16" s="202"/>
      <c r="RGA16" s="202"/>
      <c r="RGO16" s="202"/>
      <c r="RHC16" s="202"/>
      <c r="RHQ16" s="202"/>
      <c r="RIE16" s="202"/>
      <c r="RIS16" s="202"/>
      <c r="RJG16" s="202"/>
      <c r="RJU16" s="202"/>
      <c r="RKI16" s="202"/>
      <c r="RKW16" s="202"/>
      <c r="RLK16" s="202"/>
      <c r="RLY16" s="202"/>
      <c r="RMM16" s="202"/>
      <c r="RNA16" s="202"/>
      <c r="RNO16" s="202"/>
      <c r="ROC16" s="202"/>
      <c r="ROQ16" s="202"/>
      <c r="RPE16" s="202"/>
      <c r="RPS16" s="202"/>
      <c r="RQG16" s="202"/>
      <c r="RQU16" s="202"/>
      <c r="RRI16" s="202"/>
      <c r="RRW16" s="202"/>
      <c r="RSK16" s="202"/>
      <c r="RSY16" s="202"/>
      <c r="RTM16" s="202"/>
      <c r="RUA16" s="202"/>
      <c r="RUO16" s="202"/>
      <c r="RVC16" s="202"/>
      <c r="RVQ16" s="202"/>
      <c r="RWE16" s="202"/>
      <c r="RWS16" s="202"/>
      <c r="RXG16" s="202"/>
      <c r="RXU16" s="202"/>
      <c r="RYI16" s="202"/>
      <c r="RYW16" s="202"/>
      <c r="RZK16" s="202"/>
      <c r="RZY16" s="202"/>
      <c r="SAM16" s="202"/>
      <c r="SBA16" s="202"/>
      <c r="SBO16" s="202"/>
      <c r="SCC16" s="202"/>
      <c r="SCQ16" s="202"/>
      <c r="SDE16" s="202"/>
      <c r="SDS16" s="202"/>
      <c r="SEG16" s="202"/>
      <c r="SEU16" s="202"/>
      <c r="SFI16" s="202"/>
      <c r="SFW16" s="202"/>
      <c r="SGK16" s="202"/>
      <c r="SGY16" s="202"/>
      <c r="SHM16" s="202"/>
      <c r="SIA16" s="202"/>
      <c r="SIO16" s="202"/>
      <c r="SJC16" s="202"/>
      <c r="SJQ16" s="202"/>
      <c r="SKE16" s="202"/>
      <c r="SKS16" s="202"/>
      <c r="SLG16" s="202"/>
      <c r="SLU16" s="202"/>
      <c r="SMI16" s="202"/>
      <c r="SMW16" s="202"/>
      <c r="SNK16" s="202"/>
      <c r="SNY16" s="202"/>
      <c r="SOM16" s="202"/>
      <c r="SPA16" s="202"/>
      <c r="SPO16" s="202"/>
      <c r="SQC16" s="202"/>
      <c r="SQQ16" s="202"/>
      <c r="SRE16" s="202"/>
      <c r="SRS16" s="202"/>
      <c r="SSG16" s="202"/>
      <c r="SSU16" s="202"/>
      <c r="STI16" s="202"/>
      <c r="STW16" s="202"/>
      <c r="SUK16" s="202"/>
      <c r="SUY16" s="202"/>
      <c r="SVM16" s="202"/>
      <c r="SWA16" s="202"/>
      <c r="SWO16" s="202"/>
      <c r="SXC16" s="202"/>
      <c r="SXQ16" s="202"/>
      <c r="SYE16" s="202"/>
      <c r="SYS16" s="202"/>
      <c r="SZG16" s="202"/>
      <c r="SZU16" s="202"/>
      <c r="TAI16" s="202"/>
      <c r="TAW16" s="202"/>
      <c r="TBK16" s="202"/>
      <c r="TBY16" s="202"/>
      <c r="TCM16" s="202"/>
      <c r="TDA16" s="202"/>
      <c r="TDO16" s="202"/>
      <c r="TEC16" s="202"/>
      <c r="TEQ16" s="202"/>
      <c r="TFE16" s="202"/>
      <c r="TFS16" s="202"/>
      <c r="TGG16" s="202"/>
      <c r="TGU16" s="202"/>
      <c r="THI16" s="202"/>
      <c r="THW16" s="202"/>
      <c r="TIK16" s="202"/>
      <c r="TIY16" s="202"/>
      <c r="TJM16" s="202"/>
      <c r="TKA16" s="202"/>
      <c r="TKO16" s="202"/>
      <c r="TLC16" s="202"/>
      <c r="TLQ16" s="202"/>
      <c r="TME16" s="202"/>
      <c r="TMS16" s="202"/>
      <c r="TNG16" s="202"/>
      <c r="TNU16" s="202"/>
      <c r="TOI16" s="202"/>
      <c r="TOW16" s="202"/>
      <c r="TPK16" s="202"/>
      <c r="TPY16" s="202"/>
      <c r="TQM16" s="202"/>
      <c r="TRA16" s="202"/>
      <c r="TRO16" s="202"/>
      <c r="TSC16" s="202"/>
      <c r="TSQ16" s="202"/>
      <c r="TTE16" s="202"/>
      <c r="TTS16" s="202"/>
      <c r="TUG16" s="202"/>
      <c r="TUU16" s="202"/>
      <c r="TVI16" s="202"/>
      <c r="TVW16" s="202"/>
      <c r="TWK16" s="202"/>
      <c r="TWY16" s="202"/>
      <c r="TXM16" s="202"/>
      <c r="TYA16" s="202"/>
      <c r="TYO16" s="202"/>
      <c r="TZC16" s="202"/>
      <c r="TZQ16" s="202"/>
      <c r="UAE16" s="202"/>
      <c r="UAS16" s="202"/>
      <c r="UBG16" s="202"/>
      <c r="UBU16" s="202"/>
      <c r="UCI16" s="202"/>
      <c r="UCW16" s="202"/>
      <c r="UDK16" s="202"/>
      <c r="UDY16" s="202"/>
      <c r="UEM16" s="202"/>
      <c r="UFA16" s="202"/>
      <c r="UFO16" s="202"/>
      <c r="UGC16" s="202"/>
      <c r="UGQ16" s="202"/>
      <c r="UHE16" s="202"/>
      <c r="UHS16" s="202"/>
      <c r="UIG16" s="202"/>
      <c r="UIU16" s="202"/>
      <c r="UJI16" s="202"/>
      <c r="UJW16" s="202"/>
      <c r="UKK16" s="202"/>
      <c r="UKY16" s="202"/>
      <c r="ULM16" s="202"/>
      <c r="UMA16" s="202"/>
      <c r="UMO16" s="202"/>
      <c r="UNC16" s="202"/>
      <c r="UNQ16" s="202"/>
      <c r="UOE16" s="202"/>
      <c r="UOS16" s="202"/>
      <c r="UPG16" s="202"/>
      <c r="UPU16" s="202"/>
      <c r="UQI16" s="202"/>
      <c r="UQW16" s="202"/>
      <c r="URK16" s="202"/>
      <c r="URY16" s="202"/>
      <c r="USM16" s="202"/>
      <c r="UTA16" s="202"/>
      <c r="UTO16" s="202"/>
      <c r="UUC16" s="202"/>
      <c r="UUQ16" s="202"/>
      <c r="UVE16" s="202"/>
      <c r="UVS16" s="202"/>
      <c r="UWG16" s="202"/>
      <c r="UWU16" s="202"/>
      <c r="UXI16" s="202"/>
      <c r="UXW16" s="202"/>
      <c r="UYK16" s="202"/>
      <c r="UYY16" s="202"/>
      <c r="UZM16" s="202"/>
      <c r="VAA16" s="202"/>
      <c r="VAO16" s="202"/>
      <c r="VBC16" s="202"/>
      <c r="VBQ16" s="202"/>
      <c r="VCE16" s="202"/>
      <c r="VCS16" s="202"/>
      <c r="VDG16" s="202"/>
      <c r="VDU16" s="202"/>
      <c r="VEI16" s="202"/>
      <c r="VEW16" s="202"/>
      <c r="VFK16" s="202"/>
      <c r="VFY16" s="202"/>
      <c r="VGM16" s="202"/>
      <c r="VHA16" s="202"/>
      <c r="VHO16" s="202"/>
      <c r="VIC16" s="202"/>
      <c r="VIQ16" s="202"/>
      <c r="VJE16" s="202"/>
      <c r="VJS16" s="202"/>
      <c r="VKG16" s="202"/>
      <c r="VKU16" s="202"/>
      <c r="VLI16" s="202"/>
      <c r="VLW16" s="202"/>
      <c r="VMK16" s="202"/>
      <c r="VMY16" s="202"/>
      <c r="VNM16" s="202"/>
      <c r="VOA16" s="202"/>
      <c r="VOO16" s="202"/>
      <c r="VPC16" s="202"/>
      <c r="VPQ16" s="202"/>
      <c r="VQE16" s="202"/>
      <c r="VQS16" s="202"/>
      <c r="VRG16" s="202"/>
      <c r="VRU16" s="202"/>
      <c r="VSI16" s="202"/>
      <c r="VSW16" s="202"/>
      <c r="VTK16" s="202"/>
      <c r="VTY16" s="202"/>
      <c r="VUM16" s="202"/>
      <c r="VVA16" s="202"/>
      <c r="VVO16" s="202"/>
      <c r="VWC16" s="202"/>
      <c r="VWQ16" s="202"/>
      <c r="VXE16" s="202"/>
      <c r="VXS16" s="202"/>
      <c r="VYG16" s="202"/>
      <c r="VYU16" s="202"/>
      <c r="VZI16" s="202"/>
      <c r="VZW16" s="202"/>
      <c r="WAK16" s="202"/>
      <c r="WAY16" s="202"/>
      <c r="WBM16" s="202"/>
      <c r="WCA16" s="202"/>
      <c r="WCO16" s="202"/>
      <c r="WDC16" s="202"/>
      <c r="WDQ16" s="202"/>
      <c r="WEE16" s="202"/>
      <c r="WES16" s="202"/>
      <c r="WFG16" s="202"/>
      <c r="WFU16" s="202"/>
      <c r="WGI16" s="202"/>
      <c r="WGW16" s="202"/>
      <c r="WHK16" s="202"/>
      <c r="WHY16" s="202"/>
      <c r="WIM16" s="202"/>
      <c r="WJA16" s="202"/>
      <c r="WJO16" s="202"/>
      <c r="WKC16" s="202"/>
      <c r="WKQ16" s="202"/>
      <c r="WLE16" s="202"/>
      <c r="WLS16" s="202"/>
      <c r="WMG16" s="202"/>
      <c r="WMU16" s="202"/>
      <c r="WNI16" s="202"/>
      <c r="WNW16" s="202"/>
      <c r="WOK16" s="202"/>
      <c r="WOY16" s="202"/>
      <c r="WPM16" s="202"/>
      <c r="WQA16" s="202"/>
      <c r="WQO16" s="202"/>
      <c r="WRC16" s="202"/>
      <c r="WRQ16" s="202"/>
      <c r="WSE16" s="202"/>
      <c r="WSS16" s="202"/>
      <c r="WTG16" s="202"/>
      <c r="WTU16" s="202"/>
      <c r="WUI16" s="202"/>
      <c r="WUW16" s="202"/>
      <c r="WVK16" s="202"/>
      <c r="WVY16" s="202"/>
      <c r="WWM16" s="202"/>
      <c r="WXA16" s="202"/>
      <c r="WXO16" s="202"/>
      <c r="WYC16" s="202"/>
      <c r="WYQ16" s="202"/>
      <c r="WZE16" s="202"/>
      <c r="WZS16" s="202"/>
      <c r="XAG16" s="202"/>
      <c r="XAU16" s="202"/>
      <c r="XBI16" s="202"/>
      <c r="XBW16" s="202"/>
      <c r="XCK16" s="202"/>
      <c r="XCY16" s="202"/>
      <c r="XDM16" s="202"/>
      <c r="XEA16" s="202"/>
      <c r="XEO16" s="202"/>
    </row>
    <row r="17" spans="1:57" x14ac:dyDescent="0.2">
      <c r="A17" s="203" t="s">
        <v>145</v>
      </c>
      <c r="B17" s="203"/>
      <c r="C17" s="203"/>
      <c r="D17" s="203"/>
      <c r="E17" s="203"/>
      <c r="F17" s="203"/>
      <c r="G17" s="203"/>
      <c r="H17" s="203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5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</row>
    <row r="18" spans="1:57" x14ac:dyDescent="0.2">
      <c r="A18" s="207" t="s">
        <v>146</v>
      </c>
      <c r="B18" s="207"/>
      <c r="C18" s="207"/>
      <c r="D18" s="207"/>
      <c r="E18" s="207"/>
      <c r="F18" s="207"/>
      <c r="G18" s="207"/>
      <c r="H18" s="207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8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09"/>
    </row>
    <row r="19" spans="1:57" ht="14.25" thickBot="1" x14ac:dyDescent="0.3"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1"/>
      <c r="BC19" s="211"/>
      <c r="BD19" s="211"/>
      <c r="BE19" s="211"/>
    </row>
    <row r="20" spans="1:57" ht="15" x14ac:dyDescent="0.25">
      <c r="A20" s="212" t="s">
        <v>147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</row>
    <row r="21" spans="1:57" ht="14.25" thickBot="1" x14ac:dyDescent="0.3">
      <c r="A21" s="213"/>
      <c r="B21" s="213" t="e">
        <f t="shared" ref="B21:AT21" si="26">B4</f>
        <v>#REF!</v>
      </c>
      <c r="C21" s="213" t="e">
        <f t="shared" si="26"/>
        <v>#REF!</v>
      </c>
      <c r="D21" s="213" t="str">
        <f t="shared" si="26"/>
        <v xml:space="preserve">97/98 </v>
      </c>
      <c r="E21" s="213" t="str">
        <f t="shared" si="26"/>
        <v xml:space="preserve">98/99 </v>
      </c>
      <c r="F21" s="213" t="str">
        <f t="shared" si="26"/>
        <v xml:space="preserve">99/00 </v>
      </c>
      <c r="G21" s="213" t="str">
        <f t="shared" si="26"/>
        <v xml:space="preserve">00/01 </v>
      </c>
      <c r="H21" s="213" t="str">
        <f t="shared" si="26"/>
        <v xml:space="preserve">01/02 </v>
      </c>
      <c r="I21" s="213" t="str">
        <f t="shared" si="26"/>
        <v xml:space="preserve">02/03 </v>
      </c>
      <c r="J21" s="213" t="str">
        <f t="shared" si="26"/>
        <v xml:space="preserve">03/04 </v>
      </c>
      <c r="K21" s="213" t="str">
        <f t="shared" si="26"/>
        <v xml:space="preserve">04/05 </v>
      </c>
      <c r="L21" s="213" t="str">
        <f t="shared" si="26"/>
        <v xml:space="preserve">05/06 </v>
      </c>
      <c r="M21" s="213" t="str">
        <f t="shared" si="26"/>
        <v xml:space="preserve">06/07 </v>
      </c>
      <c r="N21" s="213" t="str">
        <f t="shared" si="26"/>
        <v xml:space="preserve">07/08 </v>
      </c>
      <c r="O21" s="213" t="str">
        <f t="shared" si="26"/>
        <v xml:space="preserve">08/09 </v>
      </c>
      <c r="P21" s="213" t="str">
        <f t="shared" si="26"/>
        <v xml:space="preserve">09/10 </v>
      </c>
      <c r="Q21" s="213" t="str">
        <f t="shared" si="26"/>
        <v xml:space="preserve">10/11 </v>
      </c>
      <c r="R21" s="213" t="str">
        <f t="shared" si="26"/>
        <v xml:space="preserve">11/12 </v>
      </c>
      <c r="S21" s="213" t="str">
        <f t="shared" si="26"/>
        <v xml:space="preserve">12/13 </v>
      </c>
      <c r="T21" s="213" t="str">
        <f t="shared" si="26"/>
        <v xml:space="preserve">13/14 </v>
      </c>
      <c r="U21" s="213" t="str">
        <f t="shared" si="26"/>
        <v xml:space="preserve">14/15 </v>
      </c>
      <c r="V21" s="213" t="str">
        <f t="shared" si="26"/>
        <v xml:space="preserve">15/16 </v>
      </c>
      <c r="W21" s="213" t="str">
        <f t="shared" si="26"/>
        <v xml:space="preserve">16/17 </v>
      </c>
      <c r="X21" s="213" t="str">
        <f t="shared" si="26"/>
        <v xml:space="preserve">17/18 </v>
      </c>
      <c r="Y21" s="213">
        <f t="shared" si="26"/>
        <v>2018</v>
      </c>
      <c r="Z21" s="214">
        <f t="shared" si="26"/>
        <v>2019</v>
      </c>
      <c r="AA21" s="214">
        <f t="shared" si="26"/>
        <v>2020</v>
      </c>
      <c r="AB21" s="214">
        <f t="shared" si="26"/>
        <v>2021</v>
      </c>
      <c r="AC21" s="214">
        <f t="shared" si="26"/>
        <v>2022</v>
      </c>
      <c r="AD21" s="214">
        <f t="shared" si="26"/>
        <v>2023</v>
      </c>
      <c r="AE21" s="214">
        <f t="shared" si="26"/>
        <v>2024</v>
      </c>
      <c r="AF21" s="214">
        <f t="shared" si="26"/>
        <v>2025</v>
      </c>
      <c r="AG21" s="214">
        <f t="shared" si="26"/>
        <v>2026</v>
      </c>
      <c r="AH21" s="214">
        <f t="shared" si="26"/>
        <v>2027</v>
      </c>
      <c r="AI21" s="214">
        <f t="shared" si="26"/>
        <v>2028</v>
      </c>
      <c r="AJ21" s="214">
        <f t="shared" si="26"/>
        <v>2029</v>
      </c>
      <c r="AK21" s="214">
        <f t="shared" si="26"/>
        <v>2030</v>
      </c>
      <c r="AL21" s="214">
        <f t="shared" si="26"/>
        <v>2031</v>
      </c>
      <c r="AM21" s="214">
        <f t="shared" si="26"/>
        <v>2032</v>
      </c>
      <c r="AN21" s="214">
        <f t="shared" si="26"/>
        <v>2033</v>
      </c>
      <c r="AO21" s="214">
        <f t="shared" si="26"/>
        <v>2034</v>
      </c>
      <c r="AP21" s="214">
        <f t="shared" si="26"/>
        <v>2035</v>
      </c>
      <c r="AQ21" s="214">
        <f t="shared" si="26"/>
        <v>2036</v>
      </c>
      <c r="AR21" s="214">
        <f t="shared" si="26"/>
        <v>2037</v>
      </c>
      <c r="AS21" s="214">
        <f t="shared" si="26"/>
        <v>2038</v>
      </c>
      <c r="AT21" s="214">
        <f t="shared" si="26"/>
        <v>2039</v>
      </c>
      <c r="AU21" s="214">
        <f>AU4</f>
        <v>2040</v>
      </c>
      <c r="AV21" s="214">
        <f t="shared" ref="AV21:BE21" si="27">AV4</f>
        <v>2041</v>
      </c>
      <c r="AW21" s="214">
        <f t="shared" si="27"/>
        <v>2042</v>
      </c>
      <c r="AX21" s="214">
        <f t="shared" si="27"/>
        <v>2043</v>
      </c>
      <c r="AY21" s="214">
        <f t="shared" si="27"/>
        <v>2044</v>
      </c>
      <c r="AZ21" s="214">
        <f t="shared" si="27"/>
        <v>2045</v>
      </c>
      <c r="BA21" s="214">
        <f t="shared" si="27"/>
        <v>2046</v>
      </c>
      <c r="BB21" s="214">
        <f t="shared" si="27"/>
        <v>2047</v>
      </c>
      <c r="BC21" s="214">
        <f t="shared" si="27"/>
        <v>2048</v>
      </c>
      <c r="BD21" s="214">
        <f t="shared" si="27"/>
        <v>2049</v>
      </c>
      <c r="BE21" s="214">
        <f t="shared" si="27"/>
        <v>2050</v>
      </c>
    </row>
    <row r="22" spans="1:57" ht="15" x14ac:dyDescent="0.25">
      <c r="A22" s="215" t="s">
        <v>49</v>
      </c>
      <c r="B22" s="22" t="e">
        <f>'[6]Used Cooking Oil Complex'!D4+'[6]Yellow Grease Complex'!D4</f>
        <v>#REF!</v>
      </c>
      <c r="C22" s="22" t="e">
        <f>'[6]Used Cooking Oil Complex'!E4+'[6]Yellow Grease Complex'!E4</f>
        <v>#REF!</v>
      </c>
      <c r="D22" s="22">
        <f>'[7]Used Cooking Oil Complex'!F4+'[7]Yellow Grease Complex'!F4</f>
        <v>0</v>
      </c>
      <c r="E22" s="22">
        <f>'[7]Used Cooking Oil Complex'!G4+'[7]Yellow Grease Complex'!G4</f>
        <v>0</v>
      </c>
      <c r="F22" s="22" t="e">
        <f>#REF!+#REF!</f>
        <v>#REF!</v>
      </c>
      <c r="G22" s="22" t="e">
        <f>#REF!+#REF!</f>
        <v>#REF!</v>
      </c>
      <c r="H22" s="22">
        <f>'[2]Used Cooking Oil Complex'!J4+'[2]Yellow Grease Complex'!J4</f>
        <v>65.342701227830844</v>
      </c>
      <c r="I22" s="22">
        <f>'[2]Used Cooking Oil Complex'!K4+'[2]Yellow Grease Complex'!K4</f>
        <v>52.085811732605741</v>
      </c>
      <c r="J22" s="22">
        <f>'[2]Used Cooking Oil Complex'!L4+'[2]Yellow Grease Complex'!L4</f>
        <v>42.9</v>
      </c>
      <c r="K22" s="22">
        <f>'[2]Used Cooking Oil Complex'!M4+'[2]Yellow Grease Complex'!M4</f>
        <v>61.1</v>
      </c>
      <c r="L22" s="22">
        <f>'[2]Used Cooking Oil Complex'!N4+'[2]Yellow Grease Complex'!N4</f>
        <v>53.7</v>
      </c>
      <c r="M22" s="22">
        <f>'[2]Used Cooking Oil Complex'!O4+'[2]Yellow Grease Complex'!O4</f>
        <v>76.800000000000011</v>
      </c>
      <c r="N22" s="22">
        <f>'[2]Used Cooking Oil Complex'!P4+'[2]Yellow Grease Complex'!P4</f>
        <v>72.400000000000006</v>
      </c>
      <c r="O22" s="22">
        <f>'[2]Used Cooking Oil Complex'!Q4+'[2]Yellow Grease Complex'!Q4</f>
        <v>107.7</v>
      </c>
      <c r="P22" s="22">
        <f>'[2]Used Cooking Oil Complex'!R4+'[2]Yellow Grease Complex'!R4</f>
        <v>101.3</v>
      </c>
      <c r="Q22" s="22">
        <f>'[2]Used Cooking Oil Complex'!S4+'[2]Yellow Grease Complex'!S4</f>
        <v>117.458</v>
      </c>
      <c r="R22" s="22">
        <f>'[2]Used Cooking Oil Complex'!T4+'[2]Yellow Grease Complex'!T4</f>
        <v>110.69759999999999</v>
      </c>
      <c r="S22" s="22">
        <f>'[2]Used Cooking Oil Complex'!U4+'[2]Yellow Grease Complex'!U4</f>
        <v>103.93719999999999</v>
      </c>
      <c r="T22" s="22">
        <f>'[2]Used Cooking Oil Complex'!V4+'[2]Yellow Grease Complex'!V4</f>
        <v>97.176799999999986</v>
      </c>
      <c r="U22" s="22">
        <f>'[2]Used Cooking Oil Complex'!W4+'[2]Yellow Grease Complex'!W4</f>
        <v>90.416399999999982</v>
      </c>
      <c r="V22" s="22">
        <f>'[2]Used Cooking Oil Complex'!X4+'[2]Yellow Grease Complex'!X4</f>
        <v>83.656000000000006</v>
      </c>
      <c r="W22" s="22">
        <f>'[2]Used Cooking Oil Complex'!Y4+'[2]Yellow Grease Complex'!Y4</f>
        <v>89.281000000000006</v>
      </c>
      <c r="X22" s="22">
        <f>'[2]Used Cooking Oil Complex'!Z4+'[2]Yellow Grease Complex'!Z4</f>
        <v>82.432000000000002</v>
      </c>
      <c r="Y22" s="22">
        <f>'[2]Used Cooking Oil Complex'!AA4+'[2]Yellow Grease Complex'!AA4</f>
        <v>108.27500000000001</v>
      </c>
      <c r="Z22" s="22">
        <f>SUM('[2]Used Cooking Oil Complex'!AA$185,'[2]Yellow Grease Complex'!AA$185)</f>
        <v>93.367999999999995</v>
      </c>
      <c r="AA22" s="22">
        <f>SUM('[2]Used Cooking Oil Complex'!AB$185,'[2]Yellow Grease Complex'!AB$185)</f>
        <v>90.62</v>
      </c>
      <c r="AB22" s="22">
        <f>SUM('[2]Used Cooking Oil Complex'!AC$185,'[2]Yellow Grease Complex'!AC$185)</f>
        <v>88.033000000000015</v>
      </c>
      <c r="AC22" s="22">
        <f>SUM('[2]Used Cooking Oil Complex'!AD$185,'[2]Yellow Grease Complex'!AD$185)</f>
        <v>90.984999999999999</v>
      </c>
      <c r="AD22" s="22">
        <f>SUM('[2]Used Cooking Oil Complex'!AE$185,'[2]Yellow Grease Complex'!AE$185)</f>
        <v>98.977000000000004</v>
      </c>
      <c r="AE22" s="22">
        <f>SUM('[2]Used Cooking Oil Complex'!AF$185,'[2]Yellow Grease Complex'!AF$185)</f>
        <v>103.5</v>
      </c>
      <c r="AF22" s="22">
        <f>SUM('[2]Used Cooking Oil Complex'!AG$185,'[2]Yellow Grease Complex'!AG$185)</f>
        <v>96.600000000000009</v>
      </c>
      <c r="AG22" s="216">
        <f>SUM('[2]Used Cooking Oil Complex'!AH$185,'[2]Yellow Grease Complex'!AH$185)</f>
        <v>103.28404869128263</v>
      </c>
      <c r="AH22" s="216">
        <f>SUM('[2]Used Cooking Oil Complex'!AI$185,'[2]Yellow Grease Complex'!AI$185)</f>
        <v>107.3524798683907</v>
      </c>
      <c r="AI22" s="216">
        <f>SUM('[2]Used Cooking Oil Complex'!AJ$185,'[2]Yellow Grease Complex'!AJ$185)</f>
        <v>111.5602989091644</v>
      </c>
      <c r="AJ22" s="216">
        <f>SUM('[2]Used Cooking Oil Complex'!AK$185,'[2]Yellow Grease Complex'!AK$185)</f>
        <v>110.26018388290072</v>
      </c>
      <c r="AK22" s="216">
        <f>SUM('[2]Used Cooking Oil Complex'!AL$185,'[2]Yellow Grease Complex'!AL$185)</f>
        <v>108.31237661708923</v>
      </c>
      <c r="AL22" s="216">
        <f>SUM('[2]Used Cooking Oil Complex'!AM$185,'[2]Yellow Grease Complex'!AM$185)</f>
        <v>102.91674246169501</v>
      </c>
      <c r="AM22" s="216">
        <f>SUM('[2]Used Cooking Oil Complex'!AN$185,'[2]Yellow Grease Complex'!AN$185)</f>
        <v>113.739927720651</v>
      </c>
      <c r="AN22" s="216">
        <f>SUM('[2]Used Cooking Oil Complex'!AO$185,'[2]Yellow Grease Complex'!AO$185)</f>
        <v>109.00377231605344</v>
      </c>
      <c r="AO22" s="216">
        <f>SUM('[2]Used Cooking Oil Complex'!AP$185,'[2]Yellow Grease Complex'!AP$185)</f>
        <v>122.36465790339167</v>
      </c>
      <c r="AP22" s="216">
        <f>SUM('[2]Used Cooking Oil Complex'!AQ$185,'[2]Yellow Grease Complex'!AQ$185)</f>
        <v>110.85294245522127</v>
      </c>
      <c r="AQ22" s="216">
        <f>SUM('[2]Used Cooking Oil Complex'!AR$185,'[2]Yellow Grease Complex'!AR$185)</f>
        <v>109.2640526674686</v>
      </c>
      <c r="AR22" s="216">
        <f>SUM('[2]Used Cooking Oil Complex'!AS$185,'[2]Yellow Grease Complex'!AS$185)</f>
        <v>112.78846450155004</v>
      </c>
      <c r="AS22" s="216">
        <f>SUM('[2]Used Cooking Oil Complex'!AT$185,'[2]Yellow Grease Complex'!AT$185)</f>
        <v>102.56707238840164</v>
      </c>
      <c r="AT22" s="216">
        <f>SUM('[2]Used Cooking Oil Complex'!AU$185,'[2]Yellow Grease Complex'!AU$185)</f>
        <v>65.420275679864176</v>
      </c>
      <c r="AU22" s="216">
        <f>SUM('[2]Used Cooking Oil Complex'!AV$185,'[2]Yellow Grease Complex'!AV$185)</f>
        <v>113.30169802631315</v>
      </c>
      <c r="AV22" s="216">
        <f>SUM('[2]Used Cooking Oil Complex'!AW$185,'[2]Yellow Grease Complex'!AW$185)</f>
        <v>112.44153656412558</v>
      </c>
      <c r="AW22" s="216">
        <f>SUM('[2]Used Cooking Oil Complex'!AX$185,'[2]Yellow Grease Complex'!AX$185)</f>
        <v>110.30638601644938</v>
      </c>
      <c r="AX22" s="216">
        <f>SUM('[2]Used Cooking Oil Complex'!AY$185,'[2]Yellow Grease Complex'!AY$185)</f>
        <v>119.93626969770139</v>
      </c>
      <c r="AY22" s="216">
        <f>SUM('[2]Used Cooking Oil Complex'!AZ$185,'[2]Yellow Grease Complex'!AZ$185)</f>
        <v>116.02863043808469</v>
      </c>
      <c r="AZ22" s="216">
        <f>SUM('[2]Used Cooking Oil Complex'!BA$185,'[2]Yellow Grease Complex'!BA$185)</f>
        <v>113.99854599978596</v>
      </c>
      <c r="BA22" s="216">
        <f>SUM('[2]Used Cooking Oil Complex'!BB$185,'[2]Yellow Grease Complex'!BB$185)</f>
        <v>113.97107517718695</v>
      </c>
      <c r="BB22" s="216">
        <f>SUM('[2]Used Cooking Oil Complex'!BC$185,'[2]Yellow Grease Complex'!BC$185)</f>
        <v>105.47898656319839</v>
      </c>
      <c r="BC22" s="216">
        <f>SUM('[2]Used Cooking Oil Complex'!BD$185,'[2]Yellow Grease Complex'!BD$185)</f>
        <v>100.26474791239548</v>
      </c>
      <c r="BD22" s="216">
        <f>SUM('[2]Used Cooking Oil Complex'!BE$185,'[2]Yellow Grease Complex'!BE$185)</f>
        <v>104.08106357955302</v>
      </c>
      <c r="BE22" s="216">
        <f>SUM('[2]Used Cooking Oil Complex'!BF$185,'[2]Yellow Grease Complex'!BF$185)</f>
        <v>107.83435843396245</v>
      </c>
    </row>
    <row r="23" spans="1:57" ht="15" x14ac:dyDescent="0.25">
      <c r="A23" s="215" t="s">
        <v>50</v>
      </c>
      <c r="B23" s="22">
        <f>'[2]Used Cooking Oil Complex'!D5+'[2]Yellow Grease Complex'!D5</f>
        <v>2360.454517192441</v>
      </c>
      <c r="C23" s="22">
        <f>'[2]Used Cooking Oil Complex'!E5+'[2]Yellow Grease Complex'!E5</f>
        <v>2262.8999460369478</v>
      </c>
      <c r="D23" s="22">
        <f>'[2]Used Cooking Oil Complex'!F5+'[2]Yellow Grease Complex'!F5</f>
        <v>2425.9668483757318</v>
      </c>
      <c r="E23" s="22">
        <f>'[2]Used Cooking Oil Complex'!G5+'[2]Yellow Grease Complex'!G5</f>
        <v>2658.5818005149167</v>
      </c>
      <c r="F23" s="22">
        <f>'[2]Used Cooking Oil Complex'!H5+'[2]Yellow Grease Complex'!H5</f>
        <v>2309.2677241725728</v>
      </c>
      <c r="G23" s="22">
        <f>'[2]Used Cooking Oil Complex'!I5+'[2]Yellow Grease Complex'!I5</f>
        <v>2039.8739228229401</v>
      </c>
      <c r="H23" s="22">
        <f>'[2]Used Cooking Oil Complex'!J5+'[2]Yellow Grease Complex'!J5</f>
        <v>2341.3923780687151</v>
      </c>
      <c r="I23" s="22">
        <f>'[2]Used Cooking Oil Complex'!K5+'[2]Yellow Grease Complex'!K5</f>
        <v>2132.1324950417898</v>
      </c>
      <c r="J23" s="22">
        <f>'[2]Used Cooking Oil Complex'!L5+'[2]Yellow Grease Complex'!L5</f>
        <v>2324.7486019846956</v>
      </c>
      <c r="K23" s="22">
        <f>'[2]Used Cooking Oil Complex'!M5+'[2]Yellow Grease Complex'!M5</f>
        <v>2446.2606135302431</v>
      </c>
      <c r="L23" s="22">
        <f>'[2]Used Cooking Oil Complex'!N5+'[2]Yellow Grease Complex'!N5</f>
        <v>2403.4812605706329</v>
      </c>
      <c r="M23" s="22">
        <f>'[2]Used Cooking Oil Complex'!O5+'[2]Yellow Grease Complex'!O5</f>
        <v>2489.7743414105657</v>
      </c>
      <c r="N23" s="22">
        <f>'[2]Used Cooking Oil Complex'!P5+'[2]Yellow Grease Complex'!P5</f>
        <v>2590.2318623821348</v>
      </c>
      <c r="O23" s="22">
        <f>'[2]Used Cooking Oil Complex'!Q5+'[2]Yellow Grease Complex'!Q5</f>
        <v>2618.5210669954395</v>
      </c>
      <c r="P23" s="22">
        <f>'[2]Used Cooking Oil Complex'!R5+'[2]Yellow Grease Complex'!R5</f>
        <v>2363.089998307215</v>
      </c>
      <c r="Q23" s="22">
        <f>'[2]Used Cooking Oil Complex'!S5+'[2]Yellow Grease Complex'!S5</f>
        <v>2387.7321376544851</v>
      </c>
      <c r="R23" s="22">
        <f>'[2]Used Cooking Oil Complex'!T5+'[2]Yellow Grease Complex'!T5</f>
        <v>2512.3742770017557</v>
      </c>
      <c r="S23" s="22">
        <f>'[2]Used Cooking Oil Complex'!U5+'[2]Yellow Grease Complex'!U5</f>
        <v>2637.0164163490263</v>
      </c>
      <c r="T23" s="22">
        <f>'[2]Used Cooking Oil Complex'!V5+'[2]Yellow Grease Complex'!V5</f>
        <v>2761.6585556962964</v>
      </c>
      <c r="U23" s="22">
        <f>'[2]Used Cooking Oil Complex'!W5+'[2]Yellow Grease Complex'!W5</f>
        <v>2886.3006950435665</v>
      </c>
      <c r="V23" s="22">
        <f>'[2]Used Cooking Oil Complex'!X5+'[2]Yellow Grease Complex'!X5</f>
        <v>3110.9428343908367</v>
      </c>
      <c r="W23" s="22">
        <f>'[2]Used Cooking Oil Complex'!Y5+'[2]Yellow Grease Complex'!Y5</f>
        <v>3391.856601406671</v>
      </c>
      <c r="X23" s="22">
        <f>'[2]Used Cooking Oil Complex'!Z5+'[2]Yellow Grease Complex'!Z5</f>
        <v>3589.9902020104942</v>
      </c>
      <c r="Y23" s="22">
        <f>'[2]Used Cooking Oil Complex'!AA5+'[2]Yellow Grease Complex'!AA5</f>
        <v>3813.9958810761332</v>
      </c>
      <c r="Z23" s="22">
        <f>SUM('[2]Used Cooking Oil Complex'!AA$26:AA$34,'[2]Used Cooking Oil Complex'!AB$23:AB$25,'[2]Yellow Grease Complex'!AA$26:AA$34,'[2]Yellow Grease Complex'!AB$23:AB$25)</f>
        <v>3719.8510978423506</v>
      </c>
      <c r="AA23" s="22">
        <f>SUM('[2]Used Cooking Oil Complex'!AB$26:AB$34,'[2]Used Cooking Oil Complex'!AC$23:AC$25,'[2]Yellow Grease Complex'!AB$26:AB$34,'[2]Yellow Grease Complex'!AC$23:AC$25)</f>
        <v>3324.2745033554052</v>
      </c>
      <c r="AB23" s="22">
        <f>SUM('[2]Used Cooking Oil Complex'!AC$26:AC$34,'[2]Used Cooking Oil Complex'!AD$23:AD$25,'[2]Yellow Grease Complex'!AC$26:AC$34,'[2]Yellow Grease Complex'!AD$23:AD$25)</f>
        <v>3983.2739352941171</v>
      </c>
      <c r="AC23" s="22">
        <f>SUM('[2]Used Cooking Oil Complex'!AD$26:AD$34,'[2]Used Cooking Oil Complex'!AE$23:AE$25,'[2]Yellow Grease Complex'!AD$26:AD$34,'[2]Yellow Grease Complex'!AE$23:AE$25)</f>
        <v>5412.9545705882347</v>
      </c>
      <c r="AD23" s="22">
        <f>SUM('[2]Used Cooking Oil Complex'!AE$26:AE$34,'[2]Used Cooking Oil Complex'!AF$23:AF$25,'[2]Yellow Grease Complex'!AE$26:AE$34,'[2]Yellow Grease Complex'!AF$23:AF$25)</f>
        <v>6573.5245588235302</v>
      </c>
      <c r="AE23" s="22">
        <f>SUM('[2]Used Cooking Oil Complex'!AF$26:AF$34,'[2]Used Cooking Oil Complex'!AG$23:AG$25,'[2]Yellow Grease Complex'!AF$26:AF$34,'[2]Yellow Grease Complex'!AG$23:AG$25)</f>
        <v>7063.0174588235295</v>
      </c>
      <c r="AF23" s="216">
        <f>SUM('[2]Used Cooking Oil Complex'!AG$26:AG$34,'[2]Used Cooking Oil Complex'!AH$23:AH$25,'[2]Yellow Grease Complex'!AG$26:AG$34,'[2]Yellow Grease Complex'!AH$23:AH$25)</f>
        <v>7203.4704987238965</v>
      </c>
      <c r="AG23" s="216">
        <f>SUM('[2]Used Cooking Oil Complex'!AH$26:AH$34,'[2]Used Cooking Oil Complex'!AI$23:AI$25,'[2]Yellow Grease Complex'!AH$26:AH$34,'[2]Yellow Grease Complex'!AI$23:AI$25)</f>
        <v>7668.2708760689056</v>
      </c>
      <c r="AH23" s="216">
        <f>SUM('[2]Used Cooking Oil Complex'!AI$26:AI$34,'[2]Used Cooking Oil Complex'!AJ$23:AJ$25,'[2]Yellow Grease Complex'!AI$26:AI$34,'[2]Yellow Grease Complex'!AJ$23:AJ$25)</f>
        <v>8306.6873206277687</v>
      </c>
      <c r="AI23" s="216">
        <f>SUM('[2]Used Cooking Oil Complex'!AJ$26:AJ$34,'[2]Used Cooking Oil Complex'!AK$23:AK$25,'[2]Yellow Grease Complex'!AJ$26:AJ$34,'[2]Yellow Grease Complex'!AK$23:AK$25)</f>
        <v>8752.3607662306513</v>
      </c>
      <c r="AJ23" s="216">
        <f>SUM('[2]Used Cooking Oil Complex'!AK$26:AK$34,'[2]Used Cooking Oil Complex'!AL$23:AL$25,'[2]Yellow Grease Complex'!AK$26:AK$34,'[2]Yellow Grease Complex'!AL$23:AL$25)</f>
        <v>8941.277199380309</v>
      </c>
      <c r="AK23" s="216">
        <f>SUM('[2]Used Cooking Oil Complex'!AL$26:AL$34,'[2]Used Cooking Oil Complex'!AM$23:AM$25,'[2]Yellow Grease Complex'!AL$26:AL$34,'[2]Yellow Grease Complex'!AM$23:AM$25)</f>
        <v>9987.7059698614503</v>
      </c>
      <c r="AL23" s="216">
        <f>SUM('[2]Used Cooking Oil Complex'!AM$26:AM$34,'[2]Used Cooking Oil Complex'!AN$23:AN$25,'[2]Yellow Grease Complex'!AM$26:AM$34,'[2]Yellow Grease Complex'!AN$23:AN$25)</f>
        <v>10782.994605568889</v>
      </c>
      <c r="AM23" s="216">
        <f>SUM('[2]Used Cooking Oil Complex'!AN$26:AN$34,'[2]Used Cooking Oil Complex'!AO$23:AO$25,'[2]Yellow Grease Complex'!AN$26:AN$34,'[2]Yellow Grease Complex'!AO$23:AO$25)</f>
        <v>11987.335952269514</v>
      </c>
      <c r="AN23" s="216">
        <f>SUM('[2]Used Cooking Oil Complex'!AO$26:AO$34,'[2]Used Cooking Oil Complex'!AP$23:AP$25,'[2]Yellow Grease Complex'!AO$26:AO$34,'[2]Yellow Grease Complex'!AP$23:AP$25)</f>
        <v>12628.896777398068</v>
      </c>
      <c r="AO23" s="216">
        <f>SUM('[2]Used Cooking Oil Complex'!AP$26:AP$34,'[2]Used Cooking Oil Complex'!AQ$23:AQ$25,'[2]Yellow Grease Complex'!AP$26:AP$34,'[2]Yellow Grease Complex'!AQ$23:AQ$25)</f>
        <v>14173.123819594384</v>
      </c>
      <c r="AP23" s="216">
        <f>SUM('[2]Used Cooking Oil Complex'!AQ$26:AQ$34,'[2]Used Cooking Oil Complex'!AR$23:AR$25,'[2]Yellow Grease Complex'!AQ$26:AQ$34,'[2]Yellow Grease Complex'!AR$23:AR$25)</f>
        <v>14300.174584350778</v>
      </c>
      <c r="AQ23" s="216">
        <f>SUM('[2]Used Cooking Oil Complex'!AR$26:AR$34,'[2]Used Cooking Oil Complex'!AS$23:AS$25,'[2]Yellow Grease Complex'!AR$26:AR$34,'[2]Yellow Grease Complex'!AS$23:AS$25)</f>
        <v>14986.795027476601</v>
      </c>
      <c r="AR23" s="216">
        <f>SUM('[2]Used Cooking Oil Complex'!AS$26:AS$34,'[2]Used Cooking Oil Complex'!AT$23:AT$25,'[2]Yellow Grease Complex'!AS$26:AS$34,'[2]Yellow Grease Complex'!AT$23:AT$25)</f>
        <v>15735.480330666678</v>
      </c>
      <c r="AS23" s="216">
        <f>SUM('[2]Used Cooking Oil Complex'!AT$26:AT$34,'[2]Used Cooking Oil Complex'!AU$23:AU$25,'[2]Yellow Grease Complex'!AT$26:AT$34,'[2]Yellow Grease Complex'!AU$23:AU$25)</f>
        <v>16810.482070856866</v>
      </c>
      <c r="AT23" s="216">
        <f>SUM('[2]Used Cooking Oil Complex'!AU$26:AU$34,'[2]Used Cooking Oil Complex'!AV$23:AV$25,'[2]Yellow Grease Complex'!AU$26:AU$34,'[2]Yellow Grease Complex'!AV$23:AV$25)</f>
        <v>17718.697025191621</v>
      </c>
      <c r="AU23" s="216">
        <f>SUM('[2]Used Cooking Oil Complex'!AV$26:AV$34,'[2]Used Cooking Oil Complex'!AW$23:AW$25,'[2]Yellow Grease Complex'!AV$26:AV$34,'[2]Yellow Grease Complex'!AW$23:AW$25)</f>
        <v>18760.409167787366</v>
      </c>
      <c r="AV23" s="216">
        <f>SUM('[2]Used Cooking Oil Complex'!AW$26:AW$34,'[2]Used Cooking Oil Complex'!AX$23:AX$25,'[2]Yellow Grease Complex'!AW$26:AW$34,'[2]Yellow Grease Complex'!AX$23:AX$25)</f>
        <v>19897.309086391488</v>
      </c>
      <c r="AW23" s="216">
        <f>SUM('[2]Used Cooking Oil Complex'!AX$26:AX$34,'[2]Used Cooking Oil Complex'!AY$23:AY$25,'[2]Yellow Grease Complex'!AX$26:AX$34,'[2]Yellow Grease Complex'!AY$23:AY$25)</f>
        <v>21155.718162209276</v>
      </c>
      <c r="AX23" s="216">
        <f>SUM('[2]Used Cooking Oil Complex'!AY$26:AY$34,'[2]Used Cooking Oil Complex'!AZ$23:AZ$25,'[2]Yellow Grease Complex'!AY$26:AY$34,'[2]Yellow Grease Complex'!AZ$23:AZ$25)</f>
        <v>22219.394416413576</v>
      </c>
      <c r="AY23" s="216">
        <f>SUM('[2]Used Cooking Oil Complex'!AZ$26:AZ$34,'[2]Used Cooking Oil Complex'!BA$23:BA$25,'[2]Yellow Grease Complex'!AZ$26:AZ$34,'[2]Yellow Grease Complex'!BA$23:BA$25)</f>
        <v>23564.031308612997</v>
      </c>
      <c r="AZ23" s="216">
        <f>SUM('[2]Used Cooking Oil Complex'!BA$26:BA$34,'[2]Used Cooking Oil Complex'!BB$23:BB$25,'[2]Yellow Grease Complex'!BA$26:BA$34,'[2]Yellow Grease Complex'!BB$23:BB$25)</f>
        <v>25049.013322262432</v>
      </c>
      <c r="BA23" s="216">
        <f>SUM('[2]Used Cooking Oil Complex'!BB$26:BB$34,'[2]Used Cooking Oil Complex'!BC$23:BC$25,'[2]Yellow Grease Complex'!BB$26:BB$34,'[2]Yellow Grease Complex'!BC$23:BC$25)</f>
        <v>26688.691915277224</v>
      </c>
      <c r="BB23" s="216">
        <f>SUM('[2]Used Cooking Oil Complex'!BC$26:BC$34,'[2]Used Cooking Oil Complex'!BD$23:BD$25,'[2]Yellow Grease Complex'!BC$26:BC$34,'[2]Yellow Grease Complex'!BD$23:BD$25)</f>
        <v>28323.649229538019</v>
      </c>
      <c r="BC23" s="216">
        <f>SUM('[2]Used Cooking Oil Complex'!BD$26:BD$34,'[2]Used Cooking Oil Complex'!BE$23:BE$25,'[2]Yellow Grease Complex'!BD$26:BD$34,'[2]Yellow Grease Complex'!BE$23:BE$25)</f>
        <v>30090.92474270118</v>
      </c>
      <c r="BD23" s="216">
        <f>SUM('[2]Used Cooking Oil Complex'!BE$26:BE$34,'[2]Used Cooking Oil Complex'!BF$23:BF$25,'[2]Yellow Grease Complex'!BE$26:BE$34,'[2]Yellow Grease Complex'!BF$23:BF$25)</f>
        <v>31992.834259918742</v>
      </c>
      <c r="BE23" s="216">
        <f>SUM('[2]Used Cooking Oil Complex'!BF$26:BF$34,'[2]Used Cooking Oil Complex'!BG$23:BG$25,'[2]Yellow Grease Complex'!BF$26:BF$34,'[2]Yellow Grease Complex'!BG$23:BG$25)</f>
        <v>34048.842638501854</v>
      </c>
    </row>
    <row r="24" spans="1:57" ht="15" x14ac:dyDescent="0.25">
      <c r="A24" s="215" t="s">
        <v>51</v>
      </c>
      <c r="B24" s="22">
        <f>'[2]Used Cooking Oil Complex'!D6+'[2]Yellow Grease Complex'!D6</f>
        <v>22.560934130960003</v>
      </c>
      <c r="C24" s="22">
        <f>'[2]Used Cooking Oil Complex'!E6+'[2]Yellow Grease Complex'!E6</f>
        <v>22.086988417720001</v>
      </c>
      <c r="D24" s="22">
        <f>'[2]Used Cooking Oil Complex'!F6+'[2]Yellow Grease Complex'!F6</f>
        <v>20.452795069200004</v>
      </c>
      <c r="E24" s="22">
        <f>'[2]Used Cooking Oil Complex'!G6+'[2]Yellow Grease Complex'!G6</f>
        <v>10.96636670468</v>
      </c>
      <c r="F24" s="22">
        <f>'[2]Used Cooking Oil Complex'!H6+'[2]Yellow Grease Complex'!H6</f>
        <v>11.384908708999999</v>
      </c>
      <c r="G24" s="22">
        <f>'[2]Used Cooking Oil Complex'!I6+'[2]Yellow Grease Complex'!I6</f>
        <v>16.037851536160002</v>
      </c>
      <c r="H24" s="22">
        <f>'[2]Used Cooking Oil Complex'!J6+'[2]Yellow Grease Complex'!J6</f>
        <v>15.23891101816</v>
      </c>
      <c r="I24" s="22">
        <f>'[2]Used Cooking Oil Complex'!K6+'[2]Yellow Grease Complex'!K6</f>
        <v>9.9556819765199993</v>
      </c>
      <c r="J24" s="22">
        <f>'[2]Used Cooking Oil Complex'!L6+'[2]Yellow Grease Complex'!L6</f>
        <v>3.1339742114000004</v>
      </c>
      <c r="K24" s="22">
        <f>'[2]Used Cooking Oil Complex'!M6+'[2]Yellow Grease Complex'!M6</f>
        <v>8.5070980429999992</v>
      </c>
      <c r="L24" s="22">
        <f>'[2]Used Cooking Oil Complex'!N6+'[2]Yellow Grease Complex'!N6</f>
        <v>29.846046309599998</v>
      </c>
      <c r="M24" s="22">
        <f>'[2]Used Cooking Oil Complex'!O6+'[2]Yellow Grease Complex'!O6</f>
        <v>19.607098808</v>
      </c>
      <c r="N24" s="22">
        <f>'[2]Used Cooking Oil Complex'!P6+'[2]Yellow Grease Complex'!P6</f>
        <v>33.4166560448</v>
      </c>
      <c r="O24" s="22">
        <f>'[2]Used Cooking Oil Complex'!Q6+'[2]Yellow Grease Complex'!Q6</f>
        <v>16.633809807600002</v>
      </c>
      <c r="P24" s="22">
        <f>'[2]Used Cooking Oil Complex'!R6+'[2]Yellow Grease Complex'!R6</f>
        <v>15.423629</v>
      </c>
      <c r="Q24" s="22">
        <f>'[2]Used Cooking Oil Complex'!S6+'[2]Yellow Grease Complex'!S6</f>
        <v>35.304141000000001</v>
      </c>
      <c r="R24" s="22">
        <f>'[2]Used Cooking Oil Complex'!T6+'[2]Yellow Grease Complex'!T6</f>
        <v>40.473494000000002</v>
      </c>
      <c r="S24" s="22">
        <f>'[2]Used Cooking Oil Complex'!U6+'[2]Yellow Grease Complex'!U6</f>
        <v>41.074089999999998</v>
      </c>
      <c r="T24" s="22">
        <f>'[2]Used Cooking Oil Complex'!V6+'[2]Yellow Grease Complex'!V6</f>
        <v>37.626236999999996</v>
      </c>
      <c r="U24" s="22">
        <f>'[2]Used Cooking Oil Complex'!W6+'[2]Yellow Grease Complex'!W6</f>
        <v>42.522873000000004</v>
      </c>
      <c r="V24" s="22">
        <f>'[2]Used Cooking Oil Complex'!X6+'[2]Yellow Grease Complex'!X6</f>
        <v>47.952211999999996</v>
      </c>
      <c r="W24" s="22">
        <f>'[2]Used Cooking Oil Complex'!Y6+'[2]Yellow Grease Complex'!Y6</f>
        <v>75.242848999999993</v>
      </c>
      <c r="X24" s="22">
        <f>'[2]Used Cooking Oil Complex'!Z6+'[2]Yellow Grease Complex'!Z6</f>
        <v>111.32042799999999</v>
      </c>
      <c r="Y24" s="22">
        <f>'[2]Used Cooking Oil Complex'!AA6+'[2]Yellow Grease Complex'!AA6</f>
        <v>180.94644600000001</v>
      </c>
      <c r="Z24" s="22">
        <f>SUM('[2]Used Cooking Oil Complex'!AA$42:AA$50,'[2]Used Cooking Oil Complex'!AB$39:AB$41,'[2]Yellow Grease Complex'!AA$42:AA$50,'[2]Yellow Grease Complex'!AB$39:AB$41)</f>
        <v>192.00644999999997</v>
      </c>
      <c r="AA24" s="22">
        <f>SUM('[2]Used Cooking Oil Complex'!AB$42:AB$50,'[2]Used Cooking Oil Complex'!AC$39:AC$41,'[2]Yellow Grease Complex'!AB$42:AB$50,'[2]Yellow Grease Complex'!AC$39:AC$41)</f>
        <v>181.770273</v>
      </c>
      <c r="AB24" s="22">
        <f>SUM('[2]Used Cooking Oil Complex'!AC$42:AC$50,'[2]Used Cooking Oil Complex'!AD$39:AD$41,'[2]Yellow Grease Complex'!AC$42:AC$50,'[2]Yellow Grease Complex'!AD$39:AD$41)</f>
        <v>292.50858599999998</v>
      </c>
      <c r="AC24" s="22">
        <f>SUM('[2]Used Cooking Oil Complex'!AD$42:AD$50,'[2]Used Cooking Oil Complex'!AE$39:AE$41,'[2]Yellow Grease Complex'!AD$42:AD$50,'[2]Yellow Grease Complex'!AE$39:AE$41)</f>
        <v>725.9360180000001</v>
      </c>
      <c r="AD24" s="22">
        <f>SUM('[2]Used Cooking Oil Complex'!AE$42:AE$50,'[2]Used Cooking Oil Complex'!AF$39:AF$41,'[2]Yellow Grease Complex'!AE$42:AE$50,'[2]Yellow Grease Complex'!AF$39:AF$41)</f>
        <v>3019.642902</v>
      </c>
      <c r="AE24" s="22">
        <f>SUM('[2]Used Cooking Oil Complex'!AF$42:AF$50,'[2]Used Cooking Oil Complex'!AG$39:AG$41,'[2]Yellow Grease Complex'!AF$42:AF$50,'[2]Yellow Grease Complex'!AG$39:AG$41)</f>
        <v>5396.4669739999999</v>
      </c>
      <c r="AF24" s="216">
        <f>SUM('[2]Used Cooking Oil Complex'!AG$42:AG$50,'[2]Used Cooking Oil Complex'!AH$39:AH$41,'[2]Yellow Grease Complex'!AG$42:AG$50,'[2]Yellow Grease Complex'!AH$39:AH$41)</f>
        <v>5746.3887930213605</v>
      </c>
      <c r="AG24" s="216">
        <f>SUM('[2]Used Cooking Oil Complex'!AH$42:AH$50,'[2]Used Cooking Oil Complex'!AI$39:AI$41,'[2]Yellow Grease Complex'!AH$42:AH$50,'[2]Yellow Grease Complex'!AI$39:AI$41)</f>
        <v>7041.363879524506</v>
      </c>
      <c r="AH24" s="216">
        <f>SUM('[2]Used Cooking Oil Complex'!AI$42:AI$50,'[2]Used Cooking Oil Complex'!AJ$39:AJ$41,'[2]Yellow Grease Complex'!AI$42:AI$50,'[2]Yellow Grease Complex'!AJ$39:AJ$41)</f>
        <v>9025.4772328838299</v>
      </c>
      <c r="AI24" s="216">
        <f>SUM('[2]Used Cooking Oil Complex'!AJ$42:AJ$50,'[2]Used Cooking Oil Complex'!AK$39:AK$41,'[2]Yellow Grease Complex'!AJ$42:AJ$50,'[2]Yellow Grease Complex'!AK$39:AK$41)</f>
        <v>10137.972196507686</v>
      </c>
      <c r="AJ24" s="216">
        <f>SUM('[2]Used Cooking Oil Complex'!AK$42:AK$50,'[2]Used Cooking Oil Complex'!AL$39:AL$41,'[2]Yellow Grease Complex'!AK$42:AK$50,'[2]Yellow Grease Complex'!AL$39:AL$41)</f>
        <v>13061.109397358821</v>
      </c>
      <c r="AK24" s="216">
        <f>SUM('[2]Used Cooking Oil Complex'!AL$42:AL$50,'[2]Used Cooking Oil Complex'!AM$39:AM$41,'[2]Yellow Grease Complex'!AL$42:AL$50,'[2]Yellow Grease Complex'!AM$39:AM$41)</f>
        <v>16757.79634301614</v>
      </c>
      <c r="AL24" s="216">
        <f>SUM('[2]Used Cooking Oil Complex'!AM$42:AM$50,'[2]Used Cooking Oil Complex'!AN$39:AN$41,'[2]Yellow Grease Complex'!AM$42:AM$50,'[2]Yellow Grease Complex'!AN$39:AN$41)</f>
        <v>19034.634445795306</v>
      </c>
      <c r="AM24" s="216">
        <f>SUM('[2]Used Cooking Oil Complex'!AN$42:AN$50,'[2]Used Cooking Oil Complex'!AO$39:AO$41,'[2]Yellow Grease Complex'!AN$42:AN$50,'[2]Yellow Grease Complex'!AO$39:AO$41)</f>
        <v>22067.25877988966</v>
      </c>
      <c r="AN24" s="216">
        <f>SUM('[2]Used Cooking Oil Complex'!AO$42:AO$50,'[2]Used Cooking Oil Complex'!AP$39:AP$41,'[2]Yellow Grease Complex'!AO$42:AO$50,'[2]Yellow Grease Complex'!AP$39:AP$41)</f>
        <v>24013.384903717379</v>
      </c>
      <c r="AO24" s="216">
        <f>SUM('[2]Used Cooking Oil Complex'!AP$42:AP$50,'[2]Used Cooking Oil Complex'!AQ$39:AQ$41,'[2]Yellow Grease Complex'!AP$42:AP$50,'[2]Yellow Grease Complex'!AQ$39:AQ$41)</f>
        <v>22187.474231932421</v>
      </c>
      <c r="AP24" s="216">
        <f>SUM('[2]Used Cooking Oil Complex'!AQ$42:AQ$50,'[2]Used Cooking Oil Complex'!AR$39:AR$41,'[2]Yellow Grease Complex'!AQ$42:AQ$50,'[2]Yellow Grease Complex'!AR$39:AR$41)</f>
        <v>21805.714345476561</v>
      </c>
      <c r="AQ24" s="216">
        <f>SUM('[2]Used Cooking Oil Complex'!AR$42:AR$50,'[2]Used Cooking Oil Complex'!AS$39:AS$41,'[2]Yellow Grease Complex'!AR$42:AR$50,'[2]Yellow Grease Complex'!AS$39:AS$41)</f>
        <v>21869.472841186704</v>
      </c>
      <c r="AR24" s="216">
        <f>SUM('[2]Used Cooking Oil Complex'!AS$42:AS$50,'[2]Used Cooking Oil Complex'!AT$39:AT$41,'[2]Yellow Grease Complex'!AS$42:AS$50,'[2]Yellow Grease Complex'!AT$39:AT$41)</f>
        <v>22331.259344137681</v>
      </c>
      <c r="AS24" s="216">
        <f>SUM('[2]Used Cooking Oil Complex'!AT$42:AT$50,'[2]Used Cooking Oil Complex'!AU$39:AU$41,'[2]Yellow Grease Complex'!AT$42:AT$50,'[2]Yellow Grease Complex'!AU$39:AU$41)</f>
        <v>24928.666258935638</v>
      </c>
      <c r="AT24" s="216">
        <f>SUM('[2]Used Cooking Oil Complex'!AU$42:AU$50,'[2]Used Cooking Oil Complex'!AV$39:AV$41,'[2]Yellow Grease Complex'!AU$42:AU$50,'[2]Yellow Grease Complex'!AV$39:AV$41)</f>
        <v>24918.249643775234</v>
      </c>
      <c r="AU24" s="216">
        <f>SUM('[2]Used Cooking Oil Complex'!AV$42:AV$50,'[2]Used Cooking Oil Complex'!AW$39:AW$41,'[2]Yellow Grease Complex'!AV$42:AV$50,'[2]Yellow Grease Complex'!AW$39:AW$41)</f>
        <v>22037.424304868717</v>
      </c>
      <c r="AV24" s="216">
        <f>SUM('[2]Used Cooking Oil Complex'!AW$42:AW$50,'[2]Used Cooking Oil Complex'!AX$39:AX$41,'[2]Yellow Grease Complex'!AW$42:AW$50,'[2]Yellow Grease Complex'!AX$39:AX$41)</f>
        <v>23182.062969399067</v>
      </c>
      <c r="AW24" s="216">
        <f>SUM('[2]Used Cooking Oil Complex'!AX$42:AX$50,'[2]Used Cooking Oil Complex'!AY$39:AY$41,'[2]Yellow Grease Complex'!AX$42:AX$50,'[2]Yellow Grease Complex'!AY$39:AY$41)</f>
        <v>24279.651720691181</v>
      </c>
      <c r="AX24" s="216">
        <f>SUM('[2]Used Cooking Oil Complex'!AY$42:AY$50,'[2]Used Cooking Oil Complex'!AZ$39:AZ$41,'[2]Yellow Grease Complex'!AY$42:AY$50,'[2]Yellow Grease Complex'!AZ$39:AZ$41)</f>
        <v>25459.431420979272</v>
      </c>
      <c r="AY24" s="216">
        <f>SUM('[2]Used Cooking Oil Complex'!AZ$42:AZ$50,'[2]Used Cooking Oil Complex'!BA$39:BA$41,'[2]Yellow Grease Complex'!AZ$42:AZ$50,'[2]Yellow Grease Complex'!BA$39:BA$41)</f>
        <v>25863.384101677315</v>
      </c>
      <c r="AZ24" s="216">
        <f>SUM('[2]Used Cooking Oil Complex'!BA$42:BA$50,'[2]Used Cooking Oil Complex'!BB$39:BB$41,'[2]Yellow Grease Complex'!BA$42:BA$50,'[2]Yellow Grease Complex'!BB$39:BB$41)</f>
        <v>24640.548117575483</v>
      </c>
      <c r="BA24" s="216">
        <f>SUM('[2]Used Cooking Oil Complex'!BB$42:BB$50,'[2]Used Cooking Oil Complex'!BC$39:BC$41,'[2]Yellow Grease Complex'!BB$42:BB$50,'[2]Yellow Grease Complex'!BC$39:BC$41)</f>
        <v>22416.259249870542</v>
      </c>
      <c r="BB24" s="216">
        <f>SUM('[2]Used Cooking Oil Complex'!BC$42:BC$50,'[2]Used Cooking Oil Complex'!BD$39:BD$41,'[2]Yellow Grease Complex'!BC$42:BC$50,'[2]Yellow Grease Complex'!BD$39:BD$41)</f>
        <v>21285.771616721697</v>
      </c>
      <c r="BC24" s="216">
        <f>SUM('[2]Used Cooking Oil Complex'!BD$42:BD$50,'[2]Used Cooking Oil Complex'!BE$39:BE$41,'[2]Yellow Grease Complex'!BD$42:BD$50,'[2]Yellow Grease Complex'!BE$39:BE$41)</f>
        <v>20774.54389104791</v>
      </c>
      <c r="BD24" s="216">
        <f>SUM('[2]Used Cooking Oil Complex'!BE$42:BE$50,'[2]Used Cooking Oil Complex'!BF$39:BF$41,'[2]Yellow Grease Complex'!BE$42:BE$50,'[2]Yellow Grease Complex'!BF$39:BF$41)</f>
        <v>20972.498780587517</v>
      </c>
      <c r="BE24" s="216">
        <f>SUM('[2]Used Cooking Oil Complex'!BF$42:BF$50,'[2]Used Cooking Oil Complex'!BG$39:BG$41,'[2]Yellow Grease Complex'!BF$42:BF$50,'[2]Yellow Grease Complex'!BG$39:BG$41)</f>
        <v>19946.208809493248</v>
      </c>
    </row>
    <row r="25" spans="1:57" ht="15" x14ac:dyDescent="0.25">
      <c r="A25" s="215" t="s">
        <v>52</v>
      </c>
      <c r="B25" s="22" t="e">
        <f t="shared" ref="B25:Y25" si="28">SUM(B22:B24)</f>
        <v>#REF!</v>
      </c>
      <c r="C25" s="22" t="e">
        <f t="shared" si="28"/>
        <v>#REF!</v>
      </c>
      <c r="D25" s="22">
        <f t="shared" si="28"/>
        <v>2446.4196434449318</v>
      </c>
      <c r="E25" s="22">
        <f t="shared" si="28"/>
        <v>2669.5481672195965</v>
      </c>
      <c r="F25" s="22" t="e">
        <f t="shared" si="28"/>
        <v>#REF!</v>
      </c>
      <c r="G25" s="22" t="e">
        <f t="shared" si="28"/>
        <v>#REF!</v>
      </c>
      <c r="H25" s="22">
        <f t="shared" si="28"/>
        <v>2421.9739903147056</v>
      </c>
      <c r="I25" s="22">
        <f t="shared" si="28"/>
        <v>2194.1739887509152</v>
      </c>
      <c r="J25" s="22">
        <f t="shared" si="28"/>
        <v>2370.7825761960958</v>
      </c>
      <c r="K25" s="22">
        <f t="shared" si="28"/>
        <v>2515.867711573243</v>
      </c>
      <c r="L25" s="22">
        <f t="shared" si="28"/>
        <v>2487.0273068802326</v>
      </c>
      <c r="M25" s="22">
        <f t="shared" si="28"/>
        <v>2586.181440218566</v>
      </c>
      <c r="N25" s="22">
        <f t="shared" si="28"/>
        <v>2696.0485184269351</v>
      </c>
      <c r="O25" s="22">
        <f t="shared" si="28"/>
        <v>2742.8548768030391</v>
      </c>
      <c r="P25" s="22">
        <f t="shared" si="28"/>
        <v>2479.813627307215</v>
      </c>
      <c r="Q25" s="22">
        <f t="shared" si="28"/>
        <v>2540.4942786544852</v>
      </c>
      <c r="R25" s="22">
        <f t="shared" si="28"/>
        <v>2663.5453710017555</v>
      </c>
      <c r="S25" s="22">
        <f t="shared" si="28"/>
        <v>2782.0277063490262</v>
      </c>
      <c r="T25" s="22">
        <f t="shared" si="28"/>
        <v>2896.4615926962965</v>
      </c>
      <c r="U25" s="22">
        <f t="shared" si="28"/>
        <v>3019.2399680435665</v>
      </c>
      <c r="V25" s="22">
        <f t="shared" si="28"/>
        <v>3242.5510463908367</v>
      </c>
      <c r="W25" s="22">
        <f t="shared" si="28"/>
        <v>3556.3804504066711</v>
      </c>
      <c r="X25" s="22">
        <f t="shared" si="28"/>
        <v>3783.7426300104939</v>
      </c>
      <c r="Y25" s="22">
        <f t="shared" si="28"/>
        <v>4103.2173270761332</v>
      </c>
      <c r="Z25" s="22">
        <f t="shared" ref="Z25:AE25" si="29">SUM(Z22:Z24)</f>
        <v>4005.2255478423504</v>
      </c>
      <c r="AA25" s="22">
        <f t="shared" si="29"/>
        <v>3596.6647763554051</v>
      </c>
      <c r="AB25" s="22">
        <f t="shared" si="29"/>
        <v>4363.8155212941174</v>
      </c>
      <c r="AC25" s="22">
        <f t="shared" si="29"/>
        <v>6229.8755885882347</v>
      </c>
      <c r="AD25" s="22">
        <f t="shared" si="29"/>
        <v>9692.1444608235306</v>
      </c>
      <c r="AE25" s="22">
        <f t="shared" si="29"/>
        <v>12562.98443282353</v>
      </c>
      <c r="AF25" s="216">
        <f>SUM(AF22:AF24)</f>
        <v>13046.459291745257</v>
      </c>
      <c r="AG25" s="216">
        <f>SUM(AG22:AG24)</f>
        <v>14812.918804284694</v>
      </c>
      <c r="AH25" s="216">
        <f t="shared" ref="AH25:BE25" si="30">SUM(AH22:AH24)</f>
        <v>17439.517033379991</v>
      </c>
      <c r="AI25" s="216">
        <f t="shared" si="30"/>
        <v>19001.893261647499</v>
      </c>
      <c r="AJ25" s="216">
        <f t="shared" si="30"/>
        <v>22112.646780622032</v>
      </c>
      <c r="AK25" s="216">
        <f t="shared" si="30"/>
        <v>26853.814689494677</v>
      </c>
      <c r="AL25" s="216">
        <f t="shared" si="30"/>
        <v>29920.545793825891</v>
      </c>
      <c r="AM25" s="216">
        <f t="shared" si="30"/>
        <v>34168.334659879823</v>
      </c>
      <c r="AN25" s="216">
        <f t="shared" si="30"/>
        <v>36751.285453431497</v>
      </c>
      <c r="AO25" s="216">
        <f t="shared" si="30"/>
        <v>36482.962709430198</v>
      </c>
      <c r="AP25" s="216">
        <f t="shared" si="30"/>
        <v>36216.741872282561</v>
      </c>
      <c r="AQ25" s="216">
        <f t="shared" si="30"/>
        <v>36965.531921330774</v>
      </c>
      <c r="AR25" s="216">
        <f t="shared" si="30"/>
        <v>38179.528139305912</v>
      </c>
      <c r="AS25" s="216">
        <f t="shared" si="30"/>
        <v>41841.715402180911</v>
      </c>
      <c r="AT25" s="216">
        <f t="shared" si="30"/>
        <v>42702.366944646725</v>
      </c>
      <c r="AU25" s="216">
        <f t="shared" si="30"/>
        <v>40911.135170682392</v>
      </c>
      <c r="AV25" s="216">
        <f t="shared" si="30"/>
        <v>43191.81359235468</v>
      </c>
      <c r="AW25" s="216">
        <f t="shared" si="30"/>
        <v>45545.676268916912</v>
      </c>
      <c r="AX25" s="216">
        <f t="shared" si="30"/>
        <v>47798.762107090544</v>
      </c>
      <c r="AY25" s="216">
        <f t="shared" si="30"/>
        <v>49543.444040728398</v>
      </c>
      <c r="AZ25" s="216">
        <f t="shared" si="30"/>
        <v>49803.559985837695</v>
      </c>
      <c r="BA25" s="216">
        <f t="shared" si="30"/>
        <v>49218.922240324951</v>
      </c>
      <c r="BB25" s="216">
        <f t="shared" si="30"/>
        <v>49714.899832822914</v>
      </c>
      <c r="BC25" s="216">
        <f t="shared" si="30"/>
        <v>50965.733381661485</v>
      </c>
      <c r="BD25" s="216">
        <f t="shared" si="30"/>
        <v>53069.414104085809</v>
      </c>
      <c r="BE25" s="216">
        <f t="shared" si="30"/>
        <v>54102.885806429062</v>
      </c>
    </row>
    <row r="26" spans="1:57" ht="15" x14ac:dyDescent="0.25">
      <c r="A26" s="217" t="s">
        <v>96</v>
      </c>
      <c r="B26" s="25" t="e">
        <f t="shared" ref="B26:AE26" si="31">B32-B31</f>
        <v>#REF!</v>
      </c>
      <c r="C26" s="25" t="e">
        <f t="shared" si="31"/>
        <v>#REF!</v>
      </c>
      <c r="D26" s="25">
        <f t="shared" si="31"/>
        <v>2109.757387559529</v>
      </c>
      <c r="E26" s="25">
        <f t="shared" si="31"/>
        <v>2325.0032005688463</v>
      </c>
      <c r="F26" s="25" t="e">
        <f t="shared" si="31"/>
        <v>#REF!</v>
      </c>
      <c r="G26" s="25" t="e">
        <f t="shared" si="31"/>
        <v>#REF!</v>
      </c>
      <c r="H26" s="25">
        <f t="shared" si="31"/>
        <v>2064.8032215820999</v>
      </c>
      <c r="I26" s="25">
        <f t="shared" si="31"/>
        <v>1903.5033957509152</v>
      </c>
      <c r="J26" s="25">
        <f t="shared" si="31"/>
        <v>1976.3218061960958</v>
      </c>
      <c r="K26" s="25">
        <f t="shared" si="31"/>
        <v>2095.0598615732433</v>
      </c>
      <c r="L26" s="25">
        <f t="shared" si="31"/>
        <v>2041.2574008802324</v>
      </c>
      <c r="M26" s="25">
        <f t="shared" si="31"/>
        <v>2158.6699412185658</v>
      </c>
      <c r="N26" s="25">
        <f t="shared" si="31"/>
        <v>2153.1899984269353</v>
      </c>
      <c r="O26" s="25">
        <f t="shared" si="31"/>
        <v>2106.4720028030388</v>
      </c>
      <c r="P26" s="25">
        <f t="shared" si="31"/>
        <v>1807.0560043072151</v>
      </c>
      <c r="Q26" s="25">
        <f t="shared" si="31"/>
        <v>1766.4314316544853</v>
      </c>
      <c r="R26" s="25">
        <f t="shared" si="31"/>
        <v>2226.9864700017556</v>
      </c>
      <c r="S26" s="25">
        <f t="shared" si="31"/>
        <v>2514.8900533490259</v>
      </c>
      <c r="T26" s="25">
        <f t="shared" si="31"/>
        <v>2609.6793096962965</v>
      </c>
      <c r="U26" s="25">
        <f t="shared" si="31"/>
        <v>2766.0876120435664</v>
      </c>
      <c r="V26" s="25">
        <f t="shared" si="31"/>
        <v>2969.9255643908368</v>
      </c>
      <c r="W26" s="25">
        <f t="shared" si="31"/>
        <v>3243.7692454066714</v>
      </c>
      <c r="X26" s="25">
        <f t="shared" si="31"/>
        <v>3391.6361100104937</v>
      </c>
      <c r="Y26" s="25">
        <f t="shared" si="31"/>
        <v>3449.0794720761332</v>
      </c>
      <c r="Z26" s="25">
        <f t="shared" si="31"/>
        <v>3357.3749758423505</v>
      </c>
      <c r="AA26" s="25">
        <f t="shared" si="31"/>
        <v>2617.0492113554051</v>
      </c>
      <c r="AB26" s="25">
        <f t="shared" si="31"/>
        <v>3987.2567182941175</v>
      </c>
      <c r="AC26" s="25">
        <f t="shared" si="31"/>
        <v>5291.3762375882343</v>
      </c>
      <c r="AD26" s="25">
        <f t="shared" si="31"/>
        <v>9179.8799948235301</v>
      </c>
      <c r="AE26" s="25">
        <f t="shared" si="31"/>
        <v>12121.646594388087</v>
      </c>
      <c r="AF26" s="218">
        <f>AF32-AF31</f>
        <v>12749.243986011252</v>
      </c>
      <c r="AG26" s="218">
        <f>AG32-AG31</f>
        <v>14507.621103746627</v>
      </c>
      <c r="AH26" s="218">
        <f t="shared" ref="AH26:BE26" si="32">AH32-AH31</f>
        <v>17173.440176305816</v>
      </c>
      <c r="AI26" s="218">
        <f t="shared" si="32"/>
        <v>18742.807563608028</v>
      </c>
      <c r="AJ26" s="218">
        <f t="shared" si="32"/>
        <v>21884.799995579593</v>
      </c>
      <c r="AK26" s="218">
        <f t="shared" si="32"/>
        <v>26649.074976710846</v>
      </c>
      <c r="AL26" s="218">
        <f t="shared" si="32"/>
        <v>29707.903960148411</v>
      </c>
      <c r="AM26" s="218">
        <f t="shared" si="32"/>
        <v>33959.552746961846</v>
      </c>
      <c r="AN26" s="218">
        <f t="shared" si="32"/>
        <v>36530.160813944174</v>
      </c>
      <c r="AO26" s="218">
        <f t="shared" si="32"/>
        <v>36270.950029519248</v>
      </c>
      <c r="AP26" s="218">
        <f t="shared" si="32"/>
        <v>36007.437783146292</v>
      </c>
      <c r="AQ26" s="218">
        <f t="shared" si="32"/>
        <v>36752.658909645113</v>
      </c>
      <c r="AR26" s="218">
        <f t="shared" si="32"/>
        <v>37977.233106504063</v>
      </c>
      <c r="AS26" s="218">
        <f t="shared" si="32"/>
        <v>41676.330637842148</v>
      </c>
      <c r="AT26" s="218">
        <f t="shared" si="32"/>
        <v>42489.110793999207</v>
      </c>
      <c r="AU26" s="218">
        <f t="shared" si="32"/>
        <v>40698.498280082065</v>
      </c>
      <c r="AV26" s="218">
        <f t="shared" si="32"/>
        <v>42981.552909268939</v>
      </c>
      <c r="AW26" s="218">
        <f t="shared" si="32"/>
        <v>45325.754638636434</v>
      </c>
      <c r="AX26" s="218">
        <f t="shared" si="32"/>
        <v>47582.774166092648</v>
      </c>
      <c r="AY26" s="218">
        <f t="shared" si="32"/>
        <v>49329.434704134939</v>
      </c>
      <c r="AZ26" s="218">
        <f t="shared" si="32"/>
        <v>49589.579155686653</v>
      </c>
      <c r="BA26" s="218">
        <f t="shared" si="32"/>
        <v>49013.422231193406</v>
      </c>
      <c r="BB26" s="218">
        <f t="shared" si="32"/>
        <v>49514.65118215463</v>
      </c>
      <c r="BC26" s="218">
        <f t="shared" si="32"/>
        <v>50761.655070226239</v>
      </c>
      <c r="BD26" s="218">
        <f t="shared" si="32"/>
        <v>52861.582789361535</v>
      </c>
      <c r="BE26" s="218">
        <f t="shared" si="32"/>
        <v>53898.90670878176</v>
      </c>
    </row>
    <row r="27" spans="1:57" ht="15" x14ac:dyDescent="0.25">
      <c r="A27" s="215" t="s">
        <v>148</v>
      </c>
      <c r="B27" s="22">
        <f t="shared" ref="B27:Y27" si="33">B28+B29</f>
        <v>0</v>
      </c>
      <c r="C27" s="22">
        <f t="shared" si="33"/>
        <v>0</v>
      </c>
      <c r="D27" s="22">
        <f t="shared" si="33"/>
        <v>0</v>
      </c>
      <c r="E27" s="22">
        <f t="shared" si="33"/>
        <v>0</v>
      </c>
      <c r="F27" s="22">
        <f t="shared" si="33"/>
        <v>0</v>
      </c>
      <c r="G27" s="22">
        <f t="shared" si="33"/>
        <v>0</v>
      </c>
      <c r="H27" s="22">
        <f t="shared" si="33"/>
        <v>0</v>
      </c>
      <c r="I27" s="22">
        <f t="shared" si="33"/>
        <v>0</v>
      </c>
      <c r="J27" s="22">
        <f t="shared" si="33"/>
        <v>0</v>
      </c>
      <c r="K27" s="22">
        <f t="shared" si="33"/>
        <v>0</v>
      </c>
      <c r="L27" s="22">
        <f t="shared" si="33"/>
        <v>0</v>
      </c>
      <c r="M27" s="22">
        <f t="shared" si="33"/>
        <v>31.131527395163758</v>
      </c>
      <c r="N27" s="22">
        <f t="shared" si="33"/>
        <v>118.39999999999999</v>
      </c>
      <c r="O27" s="22">
        <f t="shared" si="33"/>
        <v>228.999</v>
      </c>
      <c r="P27" s="22">
        <f t="shared" si="33"/>
        <v>238</v>
      </c>
      <c r="Q27" s="22">
        <f t="shared" si="33"/>
        <v>412</v>
      </c>
      <c r="R27" s="22">
        <f t="shared" si="33"/>
        <v>853.92208774190954</v>
      </c>
      <c r="S27" s="22">
        <f t="shared" si="33"/>
        <v>1101.7312257764784</v>
      </c>
      <c r="T27" s="22">
        <f t="shared" si="33"/>
        <v>1684.6181909303623</v>
      </c>
      <c r="U27" s="22">
        <f t="shared" si="33"/>
        <v>1726.4315870693326</v>
      </c>
      <c r="V27" s="22">
        <f t="shared" si="33"/>
        <v>1264.9924117892244</v>
      </c>
      <c r="W27" s="22">
        <f t="shared" si="33"/>
        <v>1895.3472842847364</v>
      </c>
      <c r="X27" s="22">
        <f t="shared" si="33"/>
        <v>1944.9415979790722</v>
      </c>
      <c r="Y27" s="22">
        <f t="shared" si="33"/>
        <v>2067.1007519612576</v>
      </c>
      <c r="Z27" s="22">
        <f t="shared" ref="Z27:AE27" si="34">SUM(Z28:Z29)</f>
        <v>1896.3390131772935</v>
      </c>
      <c r="AA27" s="22">
        <f t="shared" si="34"/>
        <v>1434.6042401480072</v>
      </c>
      <c r="AB27" s="22">
        <f t="shared" si="34"/>
        <v>3175.2921307318729</v>
      </c>
      <c r="AC27" s="22">
        <f t="shared" si="34"/>
        <v>9269.7683912725042</v>
      </c>
      <c r="AD27" s="22">
        <f t="shared" si="34"/>
        <v>11102.023173802063</v>
      </c>
      <c r="AE27" s="22">
        <f t="shared" si="34"/>
        <v>11659.119952125044</v>
      </c>
      <c r="AF27" s="216">
        <f>SUM(AF28:AF29)</f>
        <v>11846.582286624962</v>
      </c>
      <c r="AG27" s="216">
        <f>SUM(AG28:AG29)</f>
        <v>13650.91784350733</v>
      </c>
      <c r="AH27" s="216">
        <f t="shared" ref="AH27:BE27" si="35">SUM(AH28:AH29)</f>
        <v>16696.410050719616</v>
      </c>
      <c r="AI27" s="216">
        <f t="shared" si="35"/>
        <v>17751.089535101644</v>
      </c>
      <c r="AJ27" s="216">
        <f t="shared" si="35"/>
        <v>21852.409411369168</v>
      </c>
      <c r="AK27" s="216">
        <f t="shared" si="35"/>
        <v>25880.755599232449</v>
      </c>
      <c r="AL27" s="216">
        <f t="shared" si="35"/>
        <v>28891.846467031512</v>
      </c>
      <c r="AM27" s="216">
        <f t="shared" si="35"/>
        <v>35295.217716962165</v>
      </c>
      <c r="AN27" s="216">
        <f t="shared" si="35"/>
        <v>34431.334710565869</v>
      </c>
      <c r="AO27" s="216">
        <f t="shared" si="35"/>
        <v>35259.684520600866</v>
      </c>
      <c r="AP27" s="216">
        <f t="shared" si="35"/>
        <v>37216.452065509533</v>
      </c>
      <c r="AQ27" s="216">
        <f t="shared" si="35"/>
        <v>34925.89820706677</v>
      </c>
      <c r="AR27" s="216">
        <f t="shared" si="35"/>
        <v>37350.939135894056</v>
      </c>
      <c r="AS27" s="216">
        <f t="shared" si="35"/>
        <v>41343.196827850115</v>
      </c>
      <c r="AT27" s="216">
        <f t="shared" si="35"/>
        <v>43022.983590864555</v>
      </c>
      <c r="AU27" s="216">
        <f t="shared" si="35"/>
        <v>39341.786095082178</v>
      </c>
      <c r="AV27" s="216">
        <f t="shared" si="35"/>
        <v>42088.03735566121</v>
      </c>
      <c r="AW27" s="216">
        <f t="shared" si="35"/>
        <v>44477.811963159962</v>
      </c>
      <c r="AX27" s="216">
        <f t="shared" si="35"/>
        <v>47757.147004777042</v>
      </c>
      <c r="AY27" s="216">
        <f t="shared" si="35"/>
        <v>48908.876812350354</v>
      </c>
      <c r="AZ27" s="216">
        <f t="shared" si="35"/>
        <v>48123.153040252684</v>
      </c>
      <c r="BA27" s="216">
        <f t="shared" si="35"/>
        <v>48634.551137756534</v>
      </c>
      <c r="BB27" s="216">
        <f t="shared" si="35"/>
        <v>48033.837302630971</v>
      </c>
      <c r="BC27" s="216">
        <f t="shared" si="35"/>
        <v>51588.770082736744</v>
      </c>
      <c r="BD27" s="216">
        <f t="shared" si="35"/>
        <v>51472.123561062566</v>
      </c>
      <c r="BE27" s="216">
        <f t="shared" si="35"/>
        <v>54089.995915248037</v>
      </c>
    </row>
    <row r="28" spans="1:57" ht="15" x14ac:dyDescent="0.25">
      <c r="A28" s="215" t="s">
        <v>142</v>
      </c>
      <c r="B28" s="22">
        <f>'[2]Used Cooking Oil Complex'!D10+'[2]Yellow Grease Complex'!D10</f>
        <v>0</v>
      </c>
      <c r="C28" s="22">
        <f>'[2]Used Cooking Oil Complex'!E10+'[2]Yellow Grease Complex'!E10</f>
        <v>0</v>
      </c>
      <c r="D28" s="22">
        <f>'[2]Used Cooking Oil Complex'!F10+'[2]Yellow Grease Complex'!F10</f>
        <v>0</v>
      </c>
      <c r="E28" s="22">
        <f>'[2]Used Cooking Oil Complex'!G10+'[2]Yellow Grease Complex'!G10</f>
        <v>0</v>
      </c>
      <c r="F28" s="22">
        <f>'[2]Used Cooking Oil Complex'!H10+'[2]Yellow Grease Complex'!H10</f>
        <v>0</v>
      </c>
      <c r="G28" s="22">
        <f>'[2]Used Cooking Oil Complex'!I10+'[2]Yellow Grease Complex'!I10</f>
        <v>0</v>
      </c>
      <c r="H28" s="22">
        <f>'[2]Used Cooking Oil Complex'!J10+'[2]Yellow Grease Complex'!J10</f>
        <v>0</v>
      </c>
      <c r="I28" s="22">
        <f>'[2]Used Cooking Oil Complex'!K10+'[2]Yellow Grease Complex'!K10</f>
        <v>0</v>
      </c>
      <c r="J28" s="22">
        <f>'[2]Used Cooking Oil Complex'!L10+'[2]Yellow Grease Complex'!L10</f>
        <v>0</v>
      </c>
      <c r="K28" s="22">
        <f>'[2]Used Cooking Oil Complex'!M10+'[2]Yellow Grease Complex'!M10</f>
        <v>0</v>
      </c>
      <c r="L28" s="22">
        <f>'[2]Used Cooking Oil Complex'!N10+'[2]Yellow Grease Complex'!N10</f>
        <v>0</v>
      </c>
      <c r="M28" s="22">
        <f>'[2]Used Cooking Oil Complex'!O10+'[2]Yellow Grease Complex'!O10</f>
        <v>31.131527395163758</v>
      </c>
      <c r="N28" s="22">
        <f>'[2]Used Cooking Oil Complex'!P10+'[2]Yellow Grease Complex'!P10</f>
        <v>118.39999999999999</v>
      </c>
      <c r="O28" s="22">
        <f>'[2]Used Cooking Oil Complex'!Q10+'[2]Yellow Grease Complex'!Q10</f>
        <v>228.999</v>
      </c>
      <c r="P28" s="22">
        <f>'[2]Used Cooking Oil Complex'!R10+'[2]Yellow Grease Complex'!R10</f>
        <v>238</v>
      </c>
      <c r="Q28" s="22">
        <f>'[2]Used Cooking Oil Complex'!S10+'[2]Yellow Grease Complex'!S10</f>
        <v>412</v>
      </c>
      <c r="R28" s="22">
        <f>'[2]Used Cooking Oil Complex'!T10+'[2]Yellow Grease Complex'!T10</f>
        <v>647</v>
      </c>
      <c r="S28" s="22">
        <f>'[2]Used Cooking Oil Complex'!U10+'[2]Yellow Grease Complex'!U10</f>
        <v>907</v>
      </c>
      <c r="T28" s="22">
        <f>'[2]Used Cooking Oil Complex'!V10+'[2]Yellow Grease Complex'!V10</f>
        <v>1095.47</v>
      </c>
      <c r="U28" s="22">
        <f>'[2]Used Cooking Oil Complex'!W10+'[2]Yellow Grease Complex'!W10</f>
        <v>1176.46</v>
      </c>
      <c r="V28" s="22">
        <f>'[2]Used Cooking Oil Complex'!X10+'[2]Yellow Grease Complex'!X10</f>
        <v>846.71999999999991</v>
      </c>
      <c r="W28" s="22">
        <f>'[2]Used Cooking Oil Complex'!Y10+'[2]Yellow Grease Complex'!Y10</f>
        <v>1453.01</v>
      </c>
      <c r="X28" s="22">
        <f>'[2]Used Cooking Oil Complex'!Z10+'[2]Yellow Grease Complex'!Z10</f>
        <v>1628.6800000000003</v>
      </c>
      <c r="Y28" s="22">
        <f>'[2]Used Cooking Oil Complex'!AA10+'[2]Yellow Grease Complex'!AA10</f>
        <v>1530.4199999999998</v>
      </c>
      <c r="Z28" s="22">
        <f>SUM('[2]Used Cooking Oil Complex'!AA$106:AA$114,'[2]Used Cooking Oil Complex'!AB$103:AB$105,'[2]Yellow Grease Complex'!AA$106:AA$114,'[2]Yellow Grease Complex'!AB$103:AB$105)</f>
        <v>1445.48</v>
      </c>
      <c r="AA28" s="22">
        <f>SUM('[2]Used Cooking Oil Complex'!AB$106:AB$114,'[2]Used Cooking Oil Complex'!AC$103:AC$105,'[2]Yellow Grease Complex'!AB$106:AB$114,'[2]Yellow Grease Complex'!AC$103:AC$105)</f>
        <v>1053.5</v>
      </c>
      <c r="AB28" s="22">
        <f>SUM('[2]Used Cooking Oil Complex'!AC$106:AC$114,'[2]Used Cooking Oil Complex'!AD$103:AD$105,'[2]Yellow Grease Complex'!AC$106:AC$114,'[2]Yellow Grease Complex'!AD$103:AD$105)</f>
        <v>1366.4852059908169</v>
      </c>
      <c r="AC28" s="22">
        <f>SUM('[2]Used Cooking Oil Complex'!AD$106:AD$114,'[2]Used Cooking Oil Complex'!AE$103:AE$105,'[2]Yellow Grease Complex'!AD$106:AD$114,'[2]Yellow Grease Complex'!AE$103:AE$105)</f>
        <v>1468.8349392958314</v>
      </c>
      <c r="AD28" s="22">
        <f>SUM('[2]Used Cooking Oil Complex'!AE$106:AE$114,'[2]Used Cooking Oil Complex'!AF$103:AF$105,'[2]Yellow Grease Complex'!AE$106:AE$114,'[2]Yellow Grease Complex'!AF$103:AF$105)</f>
        <v>1436.4587607767296</v>
      </c>
      <c r="AE28" s="22">
        <f>SUM('[2]Used Cooking Oil Complex'!AF$106:AF$114,'[2]Used Cooking Oil Complex'!AG$103:AG$105,'[2]Yellow Grease Complex'!AF$106:AF$114,'[2]Yellow Grease Complex'!AG$103:AG$105)</f>
        <v>1737.9929946581547</v>
      </c>
      <c r="AF28" s="216">
        <f>SUM('[2]Used Cooking Oil Complex'!AG$106:AG$114,'[2]Used Cooking Oil Complex'!AH$103:AH$105,'[2]Yellow Grease Complex'!AG$106:AG$114,'[2]Yellow Grease Complex'!AH$103:AH$105)</f>
        <v>1535.5544505913886</v>
      </c>
      <c r="AG28" s="216">
        <f>SUM('[2]Used Cooking Oil Complex'!AH$106:AH$114,'[2]Used Cooking Oil Complex'!AI$103:AI$105,'[2]Yellow Grease Complex'!AH$106:AH$114,'[2]Yellow Grease Complex'!AI$103:AI$105)</f>
        <v>1520.7704807636808</v>
      </c>
      <c r="AH28" s="216">
        <f>SUM('[2]Used Cooking Oil Complex'!AI$106:AI$114,'[2]Used Cooking Oil Complex'!AJ$103:AJ$105,'[2]Yellow Grease Complex'!AI$106:AI$114,'[2]Yellow Grease Complex'!AJ$103:AJ$105)</f>
        <v>1604.7471165900247</v>
      </c>
      <c r="AI28" s="216">
        <f>SUM('[2]Used Cooking Oil Complex'!AJ$106:AJ$114,'[2]Used Cooking Oil Complex'!AK$103:AK$105,'[2]Yellow Grease Complex'!AJ$106:AJ$114,'[2]Yellow Grease Complex'!AK$103:AK$105)</f>
        <v>1228.5593145586665</v>
      </c>
      <c r="AJ28" s="216">
        <f>SUM('[2]Used Cooking Oil Complex'!AK$106:AK$114,'[2]Used Cooking Oil Complex'!AL$103:AL$105,'[2]Yellow Grease Complex'!AK$106:AK$114,'[2]Yellow Grease Complex'!AL$103:AL$105)</f>
        <v>1244.7842469441964</v>
      </c>
      <c r="AK28" s="216">
        <f>SUM('[2]Used Cooking Oil Complex'!AL$106:AL$114,'[2]Used Cooking Oil Complex'!AM$103:AM$105,'[2]Yellow Grease Complex'!AL$106:AL$114,'[2]Yellow Grease Complex'!AM$103:AM$105)</f>
        <v>1312.3284939859848</v>
      </c>
      <c r="AL28" s="216">
        <f>SUM('[2]Used Cooking Oil Complex'!AM$106:AM$114,'[2]Used Cooking Oil Complex'!AN$103:AN$105,'[2]Yellow Grease Complex'!AM$106:AM$114,'[2]Yellow Grease Complex'!AN$103:AN$105)</f>
        <v>1385.3436470842591</v>
      </c>
      <c r="AM28" s="216">
        <f>SUM('[2]Used Cooking Oil Complex'!AN$106:AN$114,'[2]Used Cooking Oil Complex'!AO$103:AO$105,'[2]Yellow Grease Complex'!AN$106:AN$114,'[2]Yellow Grease Complex'!AO$103:AO$105)</f>
        <v>1540.0153197877778</v>
      </c>
      <c r="AN28" s="216">
        <f>SUM('[2]Used Cooking Oil Complex'!AO$106:AO$114,'[2]Used Cooking Oil Complex'!AP$103:AP$105,'[2]Yellow Grease Complex'!AO$106:AO$114,'[2]Yellow Grease Complex'!AP$103:AP$105)</f>
        <v>1520.1845056028419</v>
      </c>
      <c r="AO28" s="216">
        <f>SUM('[2]Used Cooking Oil Complex'!AP$106:AP$114,'[2]Used Cooking Oil Complex'!AQ$103:AQ$105,'[2]Yellow Grease Complex'!AP$106:AP$114,'[2]Yellow Grease Complex'!AQ$103:AQ$105)</f>
        <v>1545.6268085749271</v>
      </c>
      <c r="AP28" s="216">
        <f>SUM('[2]Used Cooking Oil Complex'!AQ$106:AQ$114,'[2]Used Cooking Oil Complex'!AR$103:AR$105,'[2]Yellow Grease Complex'!AQ$106:AQ$114,'[2]Yellow Grease Complex'!AR$103:AR$105)</f>
        <v>1449.6329941287865</v>
      </c>
      <c r="AQ28" s="216">
        <f>SUM('[2]Used Cooking Oil Complex'!AR$106:AR$114,'[2]Used Cooking Oil Complex'!AS$103:AS$105,'[2]Yellow Grease Complex'!AR$106:AR$114,'[2]Yellow Grease Complex'!AS$103:AS$105)</f>
        <v>1147.8493966035205</v>
      </c>
      <c r="AR28" s="216">
        <f>SUM('[2]Used Cooking Oil Complex'!AS$106:AS$114,'[2]Used Cooking Oil Complex'!AT$103:AT$105,'[2]Yellow Grease Complex'!AS$106:AS$114,'[2]Yellow Grease Complex'!AT$103:AT$105)</f>
        <v>891.58673617625993</v>
      </c>
      <c r="AS28" s="216">
        <f>SUM('[2]Used Cooking Oil Complex'!AT$106:AT$114,'[2]Used Cooking Oil Complex'!AU$103:AU$105,'[2]Yellow Grease Complex'!AT$106:AT$114,'[2]Yellow Grease Complex'!AU$103:AU$105)</f>
        <v>887.75898760335679</v>
      </c>
      <c r="AT28" s="216">
        <f>SUM('[2]Used Cooking Oil Complex'!AU$106:AU$114,'[2]Used Cooking Oil Complex'!AV$103:AV$105,'[2]Yellow Grease Complex'!AU$106:AU$114,'[2]Yellow Grease Complex'!AV$103:AV$105)</f>
        <v>880.15411725080344</v>
      </c>
      <c r="AU28" s="216">
        <f>SUM('[2]Used Cooking Oil Complex'!AV$106:AV$114,'[2]Used Cooking Oil Complex'!AW$103:AW$105,'[2]Yellow Grease Complex'!AV$106:AV$114,'[2]Yellow Grease Complex'!AW$103:AW$105)</f>
        <v>874.25298988988834</v>
      </c>
      <c r="AV28" s="216">
        <f>SUM('[2]Used Cooking Oil Complex'!AW$106:AW$114,'[2]Used Cooking Oil Complex'!AX$103:AX$105,'[2]Yellow Grease Complex'!AW$106:AW$114,'[2]Yellow Grease Complex'!AX$103:AX$105)</f>
        <v>966.70930747806494</v>
      </c>
      <c r="AW28" s="216">
        <f>SUM('[2]Used Cooking Oil Complex'!AX$106:AX$114,'[2]Used Cooking Oil Complex'!AY$103:AY$105,'[2]Yellow Grease Complex'!AX$106:AX$114,'[2]Yellow Grease Complex'!AY$103:AY$105)</f>
        <v>1237.3731934259424</v>
      </c>
      <c r="AX28" s="216">
        <f>SUM('[2]Used Cooking Oil Complex'!AY$106:AY$114,'[2]Used Cooking Oil Complex'!AZ$103:AZ$105,'[2]Yellow Grease Complex'!AY$106:AY$114,'[2]Yellow Grease Complex'!AZ$103:AZ$105)</f>
        <v>1234.6160173104447</v>
      </c>
      <c r="AY28" s="216">
        <f>SUM('[2]Used Cooking Oil Complex'!AZ$106:AZ$114,'[2]Used Cooking Oil Complex'!BA$103:BA$105,'[2]Yellow Grease Complex'!AZ$106:AZ$114,'[2]Yellow Grease Complex'!BA$103:BA$105)</f>
        <v>1232.4765400202687</v>
      </c>
      <c r="AZ28" s="216">
        <f>SUM('[2]Used Cooking Oil Complex'!BA$106:BA$114,'[2]Used Cooking Oil Complex'!BB$103:BB$105,'[2]Yellow Grease Complex'!BA$106:BA$114,'[2]Yellow Grease Complex'!BB$103:BB$105)</f>
        <v>1230.8163765474128</v>
      </c>
      <c r="BA28" s="216">
        <f>SUM('[2]Used Cooking Oil Complex'!BB$106:BB$114,'[2]Used Cooking Oil Complex'!BC$103:BC$105,'[2]Yellow Grease Complex'!BB$106:BB$114,'[2]Yellow Grease Complex'!BC$103:BC$105)</f>
        <v>1229.5281447118791</v>
      </c>
      <c r="BB28" s="216">
        <f>SUM('[2]Used Cooking Oil Complex'!BC$106:BC$114,'[2]Used Cooking Oil Complex'!BD$103:BD$105,'[2]Yellow Grease Complex'!BC$106:BC$114,'[2]Yellow Grease Complex'!BD$103:BD$105)</f>
        <v>1228.5285195007386</v>
      </c>
      <c r="BC28" s="216">
        <f>SUM('[2]Used Cooking Oil Complex'!BD$106:BD$114,'[2]Used Cooking Oil Complex'!BE$103:BE$105,'[2]Yellow Grease Complex'!BD$106:BD$114,'[2]Yellow Grease Complex'!BE$103:BE$105)</f>
        <v>1227.7528434654273</v>
      </c>
      <c r="BD28" s="216">
        <f>SUM('[2]Used Cooking Oil Complex'!BE$106:BE$114,'[2]Used Cooking Oil Complex'!BF$103:BF$105,'[2]Yellow Grease Complex'!BE$106:BE$114,'[2]Yellow Grease Complex'!BF$103:BF$105)</f>
        <v>1227.1509445686709</v>
      </c>
      <c r="BE28" s="216">
        <f>SUM('[2]Used Cooking Oil Complex'!BF$106:BF$114,'[2]Used Cooking Oil Complex'!BG$103:BG$105,'[2]Yellow Grease Complex'!BF$106:BF$114,'[2]Yellow Grease Complex'!BG$103:BG$105)</f>
        <v>1226.6838909722917</v>
      </c>
    </row>
    <row r="29" spans="1:57" ht="15" x14ac:dyDescent="0.25">
      <c r="A29" s="215" t="s">
        <v>143</v>
      </c>
      <c r="B29" s="22">
        <f>'[2]Used Cooking Oil Complex'!D11+'[2]Yellow Grease Complex'!D11</f>
        <v>0</v>
      </c>
      <c r="C29" s="22">
        <f>'[2]Used Cooking Oil Complex'!E11+'[2]Yellow Grease Complex'!E11</f>
        <v>0</v>
      </c>
      <c r="D29" s="22">
        <f>'[2]Used Cooking Oil Complex'!F11+'[2]Yellow Grease Complex'!F11</f>
        <v>0</v>
      </c>
      <c r="E29" s="22">
        <f>'[2]Used Cooking Oil Complex'!G11+'[2]Yellow Grease Complex'!G11</f>
        <v>0</v>
      </c>
      <c r="F29" s="22">
        <f>'[2]Used Cooking Oil Complex'!H11+'[2]Yellow Grease Complex'!H11</f>
        <v>0</v>
      </c>
      <c r="G29" s="22">
        <f>'[2]Used Cooking Oil Complex'!I11+'[2]Yellow Grease Complex'!I11</f>
        <v>0</v>
      </c>
      <c r="H29" s="22">
        <f>'[2]Used Cooking Oil Complex'!J11+'[2]Yellow Grease Complex'!J11</f>
        <v>0</v>
      </c>
      <c r="I29" s="22">
        <f>'[2]Used Cooking Oil Complex'!K11+'[2]Yellow Grease Complex'!K11</f>
        <v>0</v>
      </c>
      <c r="J29" s="22">
        <f>'[2]Used Cooking Oil Complex'!L11+'[2]Yellow Grease Complex'!L11</f>
        <v>0</v>
      </c>
      <c r="K29" s="22">
        <f>'[2]Used Cooking Oil Complex'!M11+'[2]Yellow Grease Complex'!M11</f>
        <v>0</v>
      </c>
      <c r="L29" s="22">
        <f>'[2]Used Cooking Oil Complex'!N11+'[2]Yellow Grease Complex'!N11</f>
        <v>0</v>
      </c>
      <c r="M29" s="22">
        <f>'[2]Used Cooking Oil Complex'!O11+'[2]Yellow Grease Complex'!O11</f>
        <v>0</v>
      </c>
      <c r="N29" s="22">
        <f>'[2]Used Cooking Oil Complex'!P11+'[2]Yellow Grease Complex'!P11</f>
        <v>0</v>
      </c>
      <c r="O29" s="22">
        <f>'[2]Used Cooking Oil Complex'!Q11+'[2]Yellow Grease Complex'!Q11</f>
        <v>0</v>
      </c>
      <c r="P29" s="22">
        <f>'[2]Used Cooking Oil Complex'!R11+'[2]Yellow Grease Complex'!R11</f>
        <v>0</v>
      </c>
      <c r="Q29" s="22">
        <f>'[2]Used Cooking Oil Complex'!S11+'[2]Yellow Grease Complex'!S11</f>
        <v>0</v>
      </c>
      <c r="R29" s="22">
        <f>'[2]Used Cooking Oil Complex'!T11+'[2]Yellow Grease Complex'!T11</f>
        <v>206.92208774190948</v>
      </c>
      <c r="S29" s="22">
        <f>'[2]Used Cooking Oil Complex'!U11+'[2]Yellow Grease Complex'!U11</f>
        <v>194.73122577647831</v>
      </c>
      <c r="T29" s="22">
        <f>'[2]Used Cooking Oil Complex'!V11+'[2]Yellow Grease Complex'!V11</f>
        <v>589.14819093036215</v>
      </c>
      <c r="U29" s="22">
        <f>'[2]Used Cooking Oil Complex'!W11+'[2]Yellow Grease Complex'!W11</f>
        <v>549.97158706933249</v>
      </c>
      <c r="V29" s="22">
        <f>'[2]Used Cooking Oil Complex'!X11+'[2]Yellow Grease Complex'!X11</f>
        <v>418.27241178922452</v>
      </c>
      <c r="W29" s="22">
        <f>'[2]Used Cooking Oil Complex'!Y11+'[2]Yellow Grease Complex'!Y11</f>
        <v>442.33728428473631</v>
      </c>
      <c r="X29" s="22">
        <f>'[2]Used Cooking Oil Complex'!Z11+'[2]Yellow Grease Complex'!Z11</f>
        <v>316.26159797907189</v>
      </c>
      <c r="Y29" s="22">
        <f>'[2]Used Cooking Oil Complex'!AA11+'[2]Yellow Grease Complex'!AA11</f>
        <v>536.6807519612579</v>
      </c>
      <c r="Z29" s="22">
        <f>SUM('[2]Used Cooking Oil Complex'!AA$122:AA$130,'[2]Used Cooking Oil Complex'!AB$119:AB$121,'[2]Used Cooking Oil Complex'!AA$138:AA$146,'[2]Used Cooking Oil Complex'!AB$135:AB$137,'[2]Used Cooking Oil Complex'!AA$154:AA$162,'[2]Used Cooking Oil Complex'!AB$151:AB$153,'[2]Yellow Grease Complex'!AA$122:AA$130,'[2]Yellow Grease Complex'!AB$119:AB$121,'[2]Yellow Grease Complex'!AA$138:AA$146,'[2]Yellow Grease Complex'!AB$135:AB$137,'[2]Yellow Grease Complex'!AA$154:AA$162,'[2]Yellow Grease Complex'!AB$151:AB$153)</f>
        <v>450.8590131772936</v>
      </c>
      <c r="AA29" s="22">
        <f>SUM('[2]Used Cooking Oil Complex'!AB$122:AB$130,'[2]Used Cooking Oil Complex'!AC$119:AC$121,'[2]Used Cooking Oil Complex'!AB$138:AB$146,'[2]Used Cooking Oil Complex'!AC$135:AC$137,'[2]Used Cooking Oil Complex'!AB$154:AB$162,'[2]Used Cooking Oil Complex'!AC$151:AC$153,'[2]Yellow Grease Complex'!AB$122:AB$130,'[2]Yellow Grease Complex'!AC$119:AC$121,'[2]Yellow Grease Complex'!AB$138:AB$146,'[2]Yellow Grease Complex'!AC$135:AC$137,'[2]Yellow Grease Complex'!AB$154:AB$162,'[2]Yellow Grease Complex'!AC$151:AC$153)</f>
        <v>381.10424014800731</v>
      </c>
      <c r="AB29" s="22">
        <f>SUM('[2]Used Cooking Oil Complex'!AC$122:AC$130,'[2]Used Cooking Oil Complex'!AD$119:AD$121,'[2]Used Cooking Oil Complex'!AC$138:AC$146,'[2]Used Cooking Oil Complex'!AD$135:AD$137,'[2]Used Cooking Oil Complex'!AC$154:AC$162,'[2]Used Cooking Oil Complex'!AD$151:AD$153,'[2]Yellow Grease Complex'!AC$122:AC$130,'[2]Yellow Grease Complex'!AD$119:AD$121,'[2]Yellow Grease Complex'!AC$138:AC$146,'[2]Yellow Grease Complex'!AD$135:AD$137,'[2]Yellow Grease Complex'!AC$154:AC$162,'[2]Yellow Grease Complex'!AD$151:AD$153)</f>
        <v>1808.8069247410558</v>
      </c>
      <c r="AC29" s="22">
        <f>SUM('[2]Used Cooking Oil Complex'!AD$122:AD$130,'[2]Used Cooking Oil Complex'!AE$119:AE$121,'[2]Used Cooking Oil Complex'!AD$138:AD$146,'[2]Used Cooking Oil Complex'!AE$135:AE$137,'[2]Used Cooking Oil Complex'!AD$154:AD$162,'[2]Used Cooking Oil Complex'!AE$151:AE$153,'[2]Yellow Grease Complex'!AD$122:AD$130,'[2]Yellow Grease Complex'!AE$119:AE$121,'[2]Yellow Grease Complex'!AD$138:AD$146,'[2]Yellow Grease Complex'!AE$135:AE$137,'[2]Yellow Grease Complex'!AD$154:AD$162,'[2]Yellow Grease Complex'!AE$151:AE$153)</f>
        <v>7800.9334519766735</v>
      </c>
      <c r="AD29" s="22">
        <f>SUM('[2]Used Cooking Oil Complex'!AE$122:AE$130,'[2]Used Cooking Oil Complex'!AF$119:AF$121,'[2]Used Cooking Oil Complex'!AE$138:AE$146,'[2]Used Cooking Oil Complex'!AF$135:AF$137,'[2]Used Cooking Oil Complex'!AE$154:AE$162,'[2]Used Cooking Oil Complex'!AF$151:AF$153,'[2]Yellow Grease Complex'!AE$122:AE$130,'[2]Yellow Grease Complex'!AF$119:AF$121,'[2]Yellow Grease Complex'!AE$138:AE$146,'[2]Yellow Grease Complex'!AF$135:AF$137,'[2]Yellow Grease Complex'!AE$154:AE$162,'[2]Yellow Grease Complex'!AF$151:AF$153)</f>
        <v>9665.5644130253331</v>
      </c>
      <c r="AE29" s="22">
        <f>SUM('[2]Used Cooking Oil Complex'!AF$122:AF$130,'[2]Used Cooking Oil Complex'!AG$119:AG$121,'[2]Used Cooking Oil Complex'!AF$138:AF$146,'[2]Used Cooking Oil Complex'!AG$135:AG$137,'[2]Used Cooking Oil Complex'!AF$154:AF$162,'[2]Used Cooking Oil Complex'!AG$151:AG$153,'[2]Yellow Grease Complex'!AF$122:AF$130,'[2]Yellow Grease Complex'!AG$119:AG$121,'[2]Yellow Grease Complex'!AF$138:AF$146,'[2]Yellow Grease Complex'!AG$135:AG$137,'[2]Yellow Grease Complex'!AF$154:AF$162,'[2]Yellow Grease Complex'!AG$151:AG$153)</f>
        <v>9921.1269574668895</v>
      </c>
      <c r="AF29" s="216">
        <f>SUM('[2]Used Cooking Oil Complex'!AG$122:AG$130,'[2]Used Cooking Oil Complex'!AH$119:AH$121,'[2]Used Cooking Oil Complex'!AG$138:AG$146,'[2]Used Cooking Oil Complex'!AH$135:AH$137,'[2]Used Cooking Oil Complex'!AG$154:AG$162,'[2]Used Cooking Oil Complex'!AH$151:AH$153,'[2]Yellow Grease Complex'!AG$122:AG$130,'[2]Yellow Grease Complex'!AH$119:AH$121,'[2]Yellow Grease Complex'!AG$138:AG$146,'[2]Yellow Grease Complex'!AH$135:AH$137,'[2]Yellow Grease Complex'!AG$154:AG$162,'[2]Yellow Grease Complex'!AH$151:AH$153)</f>
        <v>10311.027836033572</v>
      </c>
      <c r="AG29" s="216">
        <f>SUM('[2]Used Cooking Oil Complex'!AH$122:AH$130,'[2]Used Cooking Oil Complex'!AI$119:AI$121,'[2]Used Cooking Oil Complex'!AH$138:AH$146,'[2]Used Cooking Oil Complex'!AI$135:AI$137,'[2]Used Cooking Oil Complex'!AH$154:AH$162,'[2]Used Cooking Oil Complex'!AI$151:AI$153,'[2]Yellow Grease Complex'!AH$122:AH$130,'[2]Yellow Grease Complex'!AI$119:AI$121,'[2]Yellow Grease Complex'!AH$138:AH$146,'[2]Yellow Grease Complex'!AI$135:AI$137,'[2]Yellow Grease Complex'!AH$154:AH$162,'[2]Yellow Grease Complex'!AI$151:AI$153)</f>
        <v>12130.14736274365</v>
      </c>
      <c r="AH29" s="216">
        <f>SUM('[2]Used Cooking Oil Complex'!AI$122:AI$130,'[2]Used Cooking Oil Complex'!AJ$119:AJ$121,'[2]Used Cooking Oil Complex'!AI$138:AI$146,'[2]Used Cooking Oil Complex'!AJ$135:AJ$137,'[2]Used Cooking Oil Complex'!AI$154:AI$162,'[2]Used Cooking Oil Complex'!AJ$151:AJ$153,'[2]Yellow Grease Complex'!AI$122:AI$130,'[2]Yellow Grease Complex'!AJ$119:AJ$121,'[2]Yellow Grease Complex'!AI$138:AI$146,'[2]Yellow Grease Complex'!AJ$135:AJ$137,'[2]Yellow Grease Complex'!AI$154:AI$162,'[2]Yellow Grease Complex'!AJ$151:AJ$153)</f>
        <v>15091.662934129592</v>
      </c>
      <c r="AI29" s="216">
        <f>SUM('[2]Used Cooking Oil Complex'!AJ$122:AJ$130,'[2]Used Cooking Oil Complex'!AK$119:AK$121,'[2]Used Cooking Oil Complex'!AJ$138:AJ$146,'[2]Used Cooking Oil Complex'!AK$135:AK$137,'[2]Used Cooking Oil Complex'!AJ$154:AJ$162,'[2]Used Cooking Oil Complex'!AK$151:AK$153,'[2]Yellow Grease Complex'!AJ$122:AJ$130,'[2]Yellow Grease Complex'!AK$119:AK$121,'[2]Yellow Grease Complex'!AJ$138:AJ$146,'[2]Yellow Grease Complex'!AK$135:AK$137,'[2]Yellow Grease Complex'!AJ$154:AJ$162,'[2]Yellow Grease Complex'!AK$151:AK$153)</f>
        <v>16522.530220542976</v>
      </c>
      <c r="AJ29" s="216">
        <f>SUM('[2]Used Cooking Oil Complex'!AK$122:AK$130,'[2]Used Cooking Oil Complex'!AL$119:AL$121,'[2]Used Cooking Oil Complex'!AK$138:AK$146,'[2]Used Cooking Oil Complex'!AL$135:AL$137,'[2]Used Cooking Oil Complex'!AK$154:AK$162,'[2]Used Cooking Oil Complex'!AL$151:AL$153,'[2]Yellow Grease Complex'!AK$122:AK$130,'[2]Yellow Grease Complex'!AL$119:AL$121,'[2]Yellow Grease Complex'!AK$138:AK$146,'[2]Yellow Grease Complex'!AL$135:AL$137,'[2]Yellow Grease Complex'!AK$154:AK$162,'[2]Yellow Grease Complex'!AL$151:AL$153)</f>
        <v>20607.625164424971</v>
      </c>
      <c r="AK29" s="216">
        <f>SUM('[2]Used Cooking Oil Complex'!AL$122:AL$130,'[2]Used Cooking Oil Complex'!AM$119:AM$121,'[2]Used Cooking Oil Complex'!AL$138:AL$146,'[2]Used Cooking Oil Complex'!AM$135:AM$137,'[2]Used Cooking Oil Complex'!AL$154:AL$162,'[2]Used Cooking Oil Complex'!AM$151:AM$153,'[2]Yellow Grease Complex'!AL$122:AL$130,'[2]Yellow Grease Complex'!AM$119:AM$121,'[2]Yellow Grease Complex'!AL$138:AL$146,'[2]Yellow Grease Complex'!AM$135:AM$137,'[2]Yellow Grease Complex'!AL$154:AL$162,'[2]Yellow Grease Complex'!AM$151:AM$153)</f>
        <v>24568.427105246465</v>
      </c>
      <c r="AL29" s="216">
        <f>SUM('[2]Used Cooking Oil Complex'!AM$122:AM$130,'[2]Used Cooking Oil Complex'!AN$119:AN$121,'[2]Used Cooking Oil Complex'!AM$138:AM$146,'[2]Used Cooking Oil Complex'!AN$135:AN$137,'[2]Used Cooking Oil Complex'!AM$154:AM$162,'[2]Used Cooking Oil Complex'!AN$151:AN$153,'[2]Yellow Grease Complex'!AM$122:AM$130,'[2]Yellow Grease Complex'!AN$119:AN$121,'[2]Yellow Grease Complex'!AM$138:AM$146,'[2]Yellow Grease Complex'!AN$135:AN$137,'[2]Yellow Grease Complex'!AM$154:AM$162,'[2]Yellow Grease Complex'!AN$151:AN$153)</f>
        <v>27506.502819947251</v>
      </c>
      <c r="AM29" s="216">
        <f>SUM('[2]Used Cooking Oil Complex'!AN$122:AN$130,'[2]Used Cooking Oil Complex'!AO$119:AO$121,'[2]Used Cooking Oil Complex'!AN$138:AN$146,'[2]Used Cooking Oil Complex'!AO$135:AO$137,'[2]Used Cooking Oil Complex'!AN$154:AN$162,'[2]Used Cooking Oil Complex'!AO$151:AO$153,'[2]Yellow Grease Complex'!AN$122:AN$130,'[2]Yellow Grease Complex'!AO$119:AO$121,'[2]Yellow Grease Complex'!AN$138:AN$146,'[2]Yellow Grease Complex'!AO$135:AO$137,'[2]Yellow Grease Complex'!AN$154:AN$162,'[2]Yellow Grease Complex'!AO$151:AO$153)</f>
        <v>33755.202397174384</v>
      </c>
      <c r="AN29" s="216">
        <f>SUM('[2]Used Cooking Oil Complex'!AO$122:AO$130,'[2]Used Cooking Oil Complex'!AP$119:AP$121,'[2]Used Cooking Oil Complex'!AO$138:AO$146,'[2]Used Cooking Oil Complex'!AP$135:AP$137,'[2]Used Cooking Oil Complex'!AO$154:AO$162,'[2]Used Cooking Oil Complex'!AP$151:AP$153,'[2]Yellow Grease Complex'!AO$122:AO$130,'[2]Yellow Grease Complex'!AP$119:AP$121,'[2]Yellow Grease Complex'!AO$138:AO$146,'[2]Yellow Grease Complex'!AP$135:AP$137,'[2]Yellow Grease Complex'!AO$154:AO$162,'[2]Yellow Grease Complex'!AP$151:AP$153)</f>
        <v>32911.150204963029</v>
      </c>
      <c r="AO29" s="216">
        <f>SUM('[2]Used Cooking Oil Complex'!AP$122:AP$130,'[2]Used Cooking Oil Complex'!AQ$119:AQ$121,'[2]Used Cooking Oil Complex'!AP$138:AP$146,'[2]Used Cooking Oil Complex'!AQ$135:AQ$137,'[2]Used Cooking Oil Complex'!AP$154:AP$162,'[2]Used Cooking Oil Complex'!AQ$151:AQ$153,'[2]Yellow Grease Complex'!AP$122:AP$130,'[2]Yellow Grease Complex'!AQ$119:AQ$121,'[2]Yellow Grease Complex'!AP$138:AP$146,'[2]Yellow Grease Complex'!AQ$135:AQ$137,'[2]Yellow Grease Complex'!AP$154:AP$162,'[2]Yellow Grease Complex'!AQ$151:AQ$153)</f>
        <v>33714.05771202594</v>
      </c>
      <c r="AP29" s="216">
        <f>SUM('[2]Used Cooking Oil Complex'!AQ$122:AQ$130,'[2]Used Cooking Oil Complex'!AR$119:AR$121,'[2]Used Cooking Oil Complex'!AQ$138:AQ$146,'[2]Used Cooking Oil Complex'!AR$135:AR$137,'[2]Used Cooking Oil Complex'!AQ$154:AQ$162,'[2]Used Cooking Oil Complex'!AR$151:AR$153,'[2]Yellow Grease Complex'!AQ$122:AQ$130,'[2]Yellow Grease Complex'!AR$119:AR$121,'[2]Yellow Grease Complex'!AQ$138:AQ$146,'[2]Yellow Grease Complex'!AR$135:AR$137,'[2]Yellow Grease Complex'!AQ$154:AQ$162,'[2]Yellow Grease Complex'!AR$151:AR$153)</f>
        <v>35766.819071380749</v>
      </c>
      <c r="AQ29" s="216">
        <f>SUM('[2]Used Cooking Oil Complex'!AR$122:AR$130,'[2]Used Cooking Oil Complex'!AS$119:AS$121,'[2]Used Cooking Oil Complex'!AR$138:AR$146,'[2]Used Cooking Oil Complex'!AS$135:AS$137,'[2]Used Cooking Oil Complex'!AR$154:AR$162,'[2]Used Cooking Oil Complex'!AS$151:AS$153,'[2]Yellow Grease Complex'!AR$122:AR$130,'[2]Yellow Grease Complex'!AS$119:AS$121,'[2]Yellow Grease Complex'!AR$138:AR$146,'[2]Yellow Grease Complex'!AS$135:AS$137,'[2]Yellow Grease Complex'!AR$154:AR$162,'[2]Yellow Grease Complex'!AS$151:AS$153)</f>
        <v>33778.048810463246</v>
      </c>
      <c r="AR29" s="216">
        <f>SUM('[2]Used Cooking Oil Complex'!AS$122:AS$130,'[2]Used Cooking Oil Complex'!AT$119:AT$121,'[2]Used Cooking Oil Complex'!AS$138:AS$146,'[2]Used Cooking Oil Complex'!AT$135:AT$137,'[2]Used Cooking Oil Complex'!AS$154:AS$162,'[2]Used Cooking Oil Complex'!AT$151:AT$153,'[2]Yellow Grease Complex'!AS$122:AS$130,'[2]Yellow Grease Complex'!AT$119:AT$121,'[2]Yellow Grease Complex'!AS$138:AS$146,'[2]Yellow Grease Complex'!AT$135:AT$137,'[2]Yellow Grease Complex'!AS$154:AS$162,'[2]Yellow Grease Complex'!AT$151:AT$153)</f>
        <v>36459.352399717798</v>
      </c>
      <c r="AS29" s="216">
        <f>SUM('[2]Used Cooking Oil Complex'!AT$122:AT$130,'[2]Used Cooking Oil Complex'!AU$119:AU$121,'[2]Used Cooking Oil Complex'!AT$138:AT$146,'[2]Used Cooking Oil Complex'!AU$135:AU$137,'[2]Used Cooking Oil Complex'!AT$154:AT$162,'[2]Used Cooking Oil Complex'!AU$151:AU$153,'[2]Yellow Grease Complex'!AT$122:AT$130,'[2]Yellow Grease Complex'!AU$119:AU$121,'[2]Yellow Grease Complex'!AT$138:AT$146,'[2]Yellow Grease Complex'!AU$135:AU$137,'[2]Yellow Grease Complex'!AT$154:AT$162,'[2]Yellow Grease Complex'!AU$151:AU$153)</f>
        <v>40455.437840246756</v>
      </c>
      <c r="AT29" s="216">
        <f>SUM('[2]Used Cooking Oil Complex'!AU$122:AU$130,'[2]Used Cooking Oil Complex'!AV$119:AV$121,'[2]Used Cooking Oil Complex'!AU$138:AU$146,'[2]Used Cooking Oil Complex'!AV$135:AV$137,'[2]Used Cooking Oil Complex'!AU$154:AU$162,'[2]Used Cooking Oil Complex'!AV$151:AV$153,'[2]Yellow Grease Complex'!AU$122:AU$130,'[2]Yellow Grease Complex'!AV$119:AV$121,'[2]Yellow Grease Complex'!AU$138:AU$146,'[2]Yellow Grease Complex'!AV$135:AV$137,'[2]Yellow Grease Complex'!AU$154:AU$162,'[2]Yellow Grease Complex'!AV$151:AV$153)</f>
        <v>42142.829473613754</v>
      </c>
      <c r="AU29" s="216">
        <f>SUM('[2]Used Cooking Oil Complex'!AV$122:AV$130,'[2]Used Cooking Oil Complex'!AW$119:AW$121,'[2]Used Cooking Oil Complex'!AV$138:AV$146,'[2]Used Cooking Oil Complex'!AW$135:AW$137,'[2]Used Cooking Oil Complex'!AV$154:AV$162,'[2]Used Cooking Oil Complex'!AW$151:AW$153,'[2]Yellow Grease Complex'!AV$122:AV$130,'[2]Yellow Grease Complex'!AW$119:AW$121,'[2]Yellow Grease Complex'!AV$138:AV$146,'[2]Yellow Grease Complex'!AW$135:AW$137,'[2]Yellow Grease Complex'!AV$154:AV$162,'[2]Yellow Grease Complex'!AW$151:AW$153)</f>
        <v>38467.533105192291</v>
      </c>
      <c r="AV29" s="216">
        <f>SUM('[2]Used Cooking Oil Complex'!AW$122:AW$130,'[2]Used Cooking Oil Complex'!AX$119:AX$121,'[2]Used Cooking Oil Complex'!AW$138:AW$146,'[2]Used Cooking Oil Complex'!AX$135:AX$137,'[2]Used Cooking Oil Complex'!AW$154:AW$162,'[2]Used Cooking Oil Complex'!AX$151:AX$153,'[2]Yellow Grease Complex'!AW$122:AW$130,'[2]Yellow Grease Complex'!AX$119:AX$121,'[2]Yellow Grease Complex'!AW$138:AW$146,'[2]Yellow Grease Complex'!AX$135:AX$137,'[2]Yellow Grease Complex'!AW$154:AW$162,'[2]Yellow Grease Complex'!AX$151:AX$153)</f>
        <v>41121.328048183146</v>
      </c>
      <c r="AW29" s="216">
        <f>SUM('[2]Used Cooking Oil Complex'!AX$122:AX$130,'[2]Used Cooking Oil Complex'!AY$119:AY$121,'[2]Used Cooking Oil Complex'!AX$138:AX$146,'[2]Used Cooking Oil Complex'!AY$135:AY$137,'[2]Used Cooking Oil Complex'!AX$154:AX$162,'[2]Used Cooking Oil Complex'!AY$151:AY$153,'[2]Yellow Grease Complex'!AX$122:AX$130,'[2]Yellow Grease Complex'!AY$119:AY$121,'[2]Yellow Grease Complex'!AX$138:AX$146,'[2]Yellow Grease Complex'!AY$135:AY$137,'[2]Yellow Grease Complex'!AX$154:AX$162,'[2]Yellow Grease Complex'!AY$151:AY$153)</f>
        <v>43240.438769734021</v>
      </c>
      <c r="AX29" s="216">
        <f>SUM('[2]Used Cooking Oil Complex'!AY$122:AY$130,'[2]Used Cooking Oil Complex'!AZ$119:AZ$121,'[2]Used Cooking Oil Complex'!AY$138:AY$146,'[2]Used Cooking Oil Complex'!AZ$135:AZ$137,'[2]Used Cooking Oil Complex'!AY$154:AY$162,'[2]Used Cooking Oil Complex'!AZ$151:AZ$153,'[2]Yellow Grease Complex'!AY$122:AY$130,'[2]Yellow Grease Complex'!AZ$119:AZ$121,'[2]Yellow Grease Complex'!AY$138:AY$146,'[2]Yellow Grease Complex'!AZ$135:AZ$137,'[2]Yellow Grease Complex'!AY$154:AY$162,'[2]Yellow Grease Complex'!AZ$151:AZ$153)</f>
        <v>46522.530987466598</v>
      </c>
      <c r="AY29" s="216">
        <f>SUM('[2]Used Cooking Oil Complex'!AZ$122:AZ$130,'[2]Used Cooking Oil Complex'!BA$119:BA$121,'[2]Used Cooking Oil Complex'!AZ$138:AZ$146,'[2]Used Cooking Oil Complex'!BA$135:BA$137,'[2]Used Cooking Oil Complex'!AZ$154:AZ$162,'[2]Used Cooking Oil Complex'!BA$151:BA$153,'[2]Yellow Grease Complex'!AZ$122:AZ$130,'[2]Yellow Grease Complex'!BA$119:BA$121,'[2]Yellow Grease Complex'!AZ$138:AZ$146,'[2]Yellow Grease Complex'!BA$135:BA$137,'[2]Yellow Grease Complex'!AZ$154:AZ$162,'[2]Yellow Grease Complex'!BA$151:BA$153)</f>
        <v>47676.400272330087</v>
      </c>
      <c r="AZ29" s="216">
        <f>SUM('[2]Used Cooking Oil Complex'!BA$122:BA$130,'[2]Used Cooking Oil Complex'!BB$119:BB$121,'[2]Used Cooking Oil Complex'!BA$138:BA$146,'[2]Used Cooking Oil Complex'!BB$135:BB$137,'[2]Used Cooking Oil Complex'!BA$154:BA$162,'[2]Used Cooking Oil Complex'!BB$151:BB$153,'[2]Yellow Grease Complex'!BA$122:BA$130,'[2]Yellow Grease Complex'!BB$119:BB$121,'[2]Yellow Grease Complex'!BA$138:BA$146,'[2]Yellow Grease Complex'!BB$135:BB$137,'[2]Yellow Grease Complex'!BA$154:BA$162,'[2]Yellow Grease Complex'!BB$151:BB$153)</f>
        <v>46892.336663705268</v>
      </c>
      <c r="BA29" s="216">
        <f>SUM('[2]Used Cooking Oil Complex'!BB$122:BB$130,'[2]Used Cooking Oil Complex'!BC$119:BC$121,'[2]Used Cooking Oil Complex'!BB$138:BB$146,'[2]Used Cooking Oil Complex'!BC$135:BC$137,'[2]Used Cooking Oil Complex'!BB$154:BB$162,'[2]Used Cooking Oil Complex'!BC$151:BC$153,'[2]Yellow Grease Complex'!BB$122:BB$130,'[2]Yellow Grease Complex'!BC$119:BC$121,'[2]Yellow Grease Complex'!BB$138:BB$146,'[2]Yellow Grease Complex'!BC$135:BC$137,'[2]Yellow Grease Complex'!BB$154:BB$162,'[2]Yellow Grease Complex'!BC$151:BC$153)</f>
        <v>47405.022993044659</v>
      </c>
      <c r="BB29" s="216">
        <f>SUM('[2]Used Cooking Oil Complex'!BC$122:BC$130,'[2]Used Cooking Oil Complex'!BD$119:BD$121,'[2]Used Cooking Oil Complex'!BC$138:BC$146,'[2]Used Cooking Oil Complex'!BD$135:BD$137,'[2]Used Cooking Oil Complex'!BC$154:BC$162,'[2]Used Cooking Oil Complex'!BD$151:BD$153,'[2]Yellow Grease Complex'!BC$122:BC$130,'[2]Yellow Grease Complex'!BD$119:BD$121,'[2]Yellow Grease Complex'!BC$138:BC$146,'[2]Yellow Grease Complex'!BD$135:BD$137,'[2]Yellow Grease Complex'!BC$154:BC$162,'[2]Yellow Grease Complex'!BD$151:BD$153)</f>
        <v>46805.308783130233</v>
      </c>
      <c r="BC29" s="216">
        <f>SUM('[2]Used Cooking Oil Complex'!BD$122:BD$130,'[2]Used Cooking Oil Complex'!BE$119:BE$121,'[2]Used Cooking Oil Complex'!BD$138:BD$146,'[2]Used Cooking Oil Complex'!BE$135:BE$137,'[2]Used Cooking Oil Complex'!BD$154:BD$162,'[2]Used Cooking Oil Complex'!BE$151:BE$153,'[2]Yellow Grease Complex'!BD$122:BD$130,'[2]Yellow Grease Complex'!BE$119:BE$121,'[2]Yellow Grease Complex'!BD$138:BD$146,'[2]Yellow Grease Complex'!BE$135:BE$137,'[2]Yellow Grease Complex'!BD$154:BD$162,'[2]Yellow Grease Complex'!BE$151:BE$153)</f>
        <v>50361.017239271314</v>
      </c>
      <c r="BD29" s="216">
        <f>SUM('[2]Used Cooking Oil Complex'!BE$122:BE$130,'[2]Used Cooking Oil Complex'!BF$119:BF$121,'[2]Used Cooking Oil Complex'!BE$138:BE$146,'[2]Used Cooking Oil Complex'!BF$135:BF$137,'[2]Used Cooking Oil Complex'!BE$154:BE$162,'[2]Used Cooking Oil Complex'!BF$151:BF$153,'[2]Yellow Grease Complex'!BE$122:BE$130,'[2]Yellow Grease Complex'!BF$119:BF$121,'[2]Yellow Grease Complex'!BE$138:BE$146,'[2]Yellow Grease Complex'!BF$135:BF$137,'[2]Yellow Grease Complex'!BE$154:BE$162,'[2]Yellow Grease Complex'!BF$151:BF$153)</f>
        <v>50244.972616493898</v>
      </c>
      <c r="BE29" s="216">
        <f>SUM('[2]Used Cooking Oil Complex'!BF$122:BF$130,'[2]Used Cooking Oil Complex'!BG$119:BG$121,'[2]Used Cooking Oil Complex'!BF$138:BF$146,'[2]Used Cooking Oil Complex'!BG$135:BG$137,'[2]Used Cooking Oil Complex'!BF$154:BF$162,'[2]Used Cooking Oil Complex'!BG$151:BG$153,'[2]Yellow Grease Complex'!BF$122:BF$130,'[2]Yellow Grease Complex'!BG$119:BG$121,'[2]Yellow Grease Complex'!BF$138:BF$146,'[2]Yellow Grease Complex'!BG$135:BG$137,'[2]Yellow Grease Complex'!BF$154:BF$162,'[2]Yellow Grease Complex'!BG$151:BG$153)</f>
        <v>52863.312024275743</v>
      </c>
    </row>
    <row r="30" spans="1:57" ht="15" x14ac:dyDescent="0.25">
      <c r="A30" s="215" t="s">
        <v>144</v>
      </c>
      <c r="B30" s="22" t="e">
        <f t="shared" ref="B30:AE30" si="36">B26-B27</f>
        <v>#REF!</v>
      </c>
      <c r="C30" s="22" t="e">
        <f t="shared" si="36"/>
        <v>#REF!</v>
      </c>
      <c r="D30" s="22">
        <f t="shared" si="36"/>
        <v>2109.757387559529</v>
      </c>
      <c r="E30" s="22">
        <f t="shared" si="36"/>
        <v>2325.0032005688463</v>
      </c>
      <c r="F30" s="22" t="e">
        <f t="shared" si="36"/>
        <v>#REF!</v>
      </c>
      <c r="G30" s="22" t="e">
        <f t="shared" si="36"/>
        <v>#REF!</v>
      </c>
      <c r="H30" s="22">
        <f t="shared" si="36"/>
        <v>2064.8032215820999</v>
      </c>
      <c r="I30" s="22">
        <f t="shared" si="36"/>
        <v>1903.5033957509152</v>
      </c>
      <c r="J30" s="22">
        <f t="shared" si="36"/>
        <v>1976.3218061960958</v>
      </c>
      <c r="K30" s="22">
        <f t="shared" si="36"/>
        <v>2095.0598615732433</v>
      </c>
      <c r="L30" s="22">
        <f t="shared" si="36"/>
        <v>2041.2574008802324</v>
      </c>
      <c r="M30" s="22">
        <f t="shared" si="36"/>
        <v>2127.5384138234022</v>
      </c>
      <c r="N30" s="22">
        <f t="shared" si="36"/>
        <v>2034.7899984269352</v>
      </c>
      <c r="O30" s="22">
        <f t="shared" si="36"/>
        <v>1877.4730028030388</v>
      </c>
      <c r="P30" s="22">
        <f t="shared" si="36"/>
        <v>1569.0560043072151</v>
      </c>
      <c r="Q30" s="22">
        <f t="shared" si="36"/>
        <v>1354.4314316544853</v>
      </c>
      <c r="R30" s="22">
        <f t="shared" si="36"/>
        <v>1373.0643822598461</v>
      </c>
      <c r="S30" s="22">
        <f t="shared" si="36"/>
        <v>1413.1588275725476</v>
      </c>
      <c r="T30" s="22">
        <f t="shared" si="36"/>
        <v>925.06111876593422</v>
      </c>
      <c r="U30" s="22">
        <f t="shared" si="36"/>
        <v>1039.6560249742338</v>
      </c>
      <c r="V30" s="22">
        <f t="shared" si="36"/>
        <v>1704.9331526016124</v>
      </c>
      <c r="W30" s="22">
        <f t="shared" si="36"/>
        <v>1348.4219611219351</v>
      </c>
      <c r="X30" s="22">
        <f t="shared" si="36"/>
        <v>1446.6945120314215</v>
      </c>
      <c r="Y30" s="22">
        <f t="shared" si="36"/>
        <v>1381.9787201148756</v>
      </c>
      <c r="Z30" s="22">
        <f t="shared" si="36"/>
        <v>1461.035962665057</v>
      </c>
      <c r="AA30" s="22">
        <f t="shared" si="36"/>
        <v>1182.4449712073979</v>
      </c>
      <c r="AB30" s="22">
        <f t="shared" si="36"/>
        <v>811.96458756224456</v>
      </c>
      <c r="AC30" s="22">
        <f t="shared" si="36"/>
        <v>-3978.3921536842699</v>
      </c>
      <c r="AD30" s="22">
        <f t="shared" si="36"/>
        <v>-1922.1431789785329</v>
      </c>
      <c r="AE30" s="22">
        <f t="shared" si="36"/>
        <v>462.52664226304296</v>
      </c>
      <c r="AF30" s="216">
        <f>AF26-AF27</f>
        <v>902.66169938628991</v>
      </c>
      <c r="AG30" s="216">
        <f>AG26-AG27</f>
        <v>856.70326023929738</v>
      </c>
      <c r="AH30" s="216">
        <f t="shared" ref="AH30:BE30" si="37">AH26-AH27</f>
        <v>477.03012558619957</v>
      </c>
      <c r="AI30" s="216">
        <f t="shared" si="37"/>
        <v>991.71802850638414</v>
      </c>
      <c r="AJ30" s="216">
        <f t="shared" si="37"/>
        <v>32.390584210425004</v>
      </c>
      <c r="AK30" s="216">
        <f t="shared" si="37"/>
        <v>768.31937747839766</v>
      </c>
      <c r="AL30" s="216">
        <f t="shared" si="37"/>
        <v>816.05749311689942</v>
      </c>
      <c r="AM30" s="216">
        <f t="shared" si="37"/>
        <v>-1335.6649700003181</v>
      </c>
      <c r="AN30" s="216">
        <f t="shared" si="37"/>
        <v>2098.8261033783056</v>
      </c>
      <c r="AO30" s="216">
        <f t="shared" si="37"/>
        <v>1011.2655089183827</v>
      </c>
      <c r="AP30" s="216">
        <f t="shared" si="37"/>
        <v>-1209.0142823632414</v>
      </c>
      <c r="AQ30" s="216">
        <f t="shared" si="37"/>
        <v>1826.7607025783436</v>
      </c>
      <c r="AR30" s="216">
        <f t="shared" si="37"/>
        <v>626.29397061000782</v>
      </c>
      <c r="AS30" s="216">
        <f t="shared" si="37"/>
        <v>333.13380999203218</v>
      </c>
      <c r="AT30" s="216">
        <f t="shared" si="37"/>
        <v>-533.87279686534748</v>
      </c>
      <c r="AU30" s="216">
        <f t="shared" si="37"/>
        <v>1356.7121849998875</v>
      </c>
      <c r="AV30" s="216">
        <f t="shared" si="37"/>
        <v>893.51555360772909</v>
      </c>
      <c r="AW30" s="216">
        <f t="shared" si="37"/>
        <v>847.94267547647178</v>
      </c>
      <c r="AX30" s="216">
        <f t="shared" si="37"/>
        <v>-174.37283868439408</v>
      </c>
      <c r="AY30" s="216">
        <f t="shared" si="37"/>
        <v>420.55789178458508</v>
      </c>
      <c r="AZ30" s="216">
        <f t="shared" si="37"/>
        <v>1466.4261154339692</v>
      </c>
      <c r="BA30" s="216">
        <f t="shared" si="37"/>
        <v>378.87109343687189</v>
      </c>
      <c r="BB30" s="216">
        <f t="shared" si="37"/>
        <v>1480.8138795236591</v>
      </c>
      <c r="BC30" s="216">
        <f t="shared" si="37"/>
        <v>-827.11501251050504</v>
      </c>
      <c r="BD30" s="216">
        <f t="shared" si="37"/>
        <v>1389.4592282989688</v>
      </c>
      <c r="BE30" s="216">
        <f t="shared" si="37"/>
        <v>-191.08920646627666</v>
      </c>
    </row>
    <row r="31" spans="1:57" ht="15" x14ac:dyDescent="0.25">
      <c r="A31" s="215" t="s">
        <v>58</v>
      </c>
      <c r="B31" s="22">
        <f>'[2]Used Cooking Oil Complex'!D14+'[2]Yellow Grease Complex'!D14</f>
        <v>135.80866600000002</v>
      </c>
      <c r="C31" s="22">
        <f>'[2]Used Cooking Oil Complex'!E14+'[2]Yellow Grease Complex'!E14</f>
        <v>130.654652</v>
      </c>
      <c r="D31" s="22">
        <f>'[2]Used Cooking Oil Complex'!F14+'[2]Yellow Grease Complex'!F14</f>
        <v>230.896908</v>
      </c>
      <c r="E31" s="22">
        <f>'[2]Used Cooking Oil Complex'!G14+'[2]Yellow Grease Complex'!G14</f>
        <v>247.25533499999997</v>
      </c>
      <c r="F31" s="22">
        <f>'[2]Used Cooking Oil Complex'!H14+'[2]Yellow Grease Complex'!H14</f>
        <v>213.21084200000001</v>
      </c>
      <c r="G31" s="22">
        <f>'[2]Used Cooking Oil Complex'!I14+'[2]Yellow Grease Complex'!I14</f>
        <v>190.684223</v>
      </c>
      <c r="H31" s="22">
        <f>'[2]Used Cooking Oil Complex'!J14+'[2]Yellow Grease Complex'!J14</f>
        <v>305.08495699999997</v>
      </c>
      <c r="I31" s="22">
        <f>'[2]Used Cooking Oil Complex'!K14+'[2]Yellow Grease Complex'!K14</f>
        <v>247.77059299999999</v>
      </c>
      <c r="J31" s="22">
        <f>'[2]Used Cooking Oil Complex'!L14+'[2]Yellow Grease Complex'!L14</f>
        <v>333.36077</v>
      </c>
      <c r="K31" s="22">
        <f>'[2]Used Cooking Oil Complex'!M14+'[2]Yellow Grease Complex'!M14</f>
        <v>367.10784999999993</v>
      </c>
      <c r="L31" s="22">
        <f>'[2]Used Cooking Oil Complex'!N14+'[2]Yellow Grease Complex'!N14</f>
        <v>368.96990599999998</v>
      </c>
      <c r="M31" s="22">
        <f>'[2]Used Cooking Oil Complex'!O14+'[2]Yellow Grease Complex'!O14</f>
        <v>355.11149900000004</v>
      </c>
      <c r="N31" s="22">
        <f>'[2]Used Cooking Oil Complex'!P14+'[2]Yellow Grease Complex'!P14</f>
        <v>435.15851999999995</v>
      </c>
      <c r="O31" s="22">
        <f>'[2]Used Cooking Oil Complex'!Q14+'[2]Yellow Grease Complex'!Q14</f>
        <v>535.08287399999995</v>
      </c>
      <c r="P31" s="22">
        <f>'[2]Used Cooking Oil Complex'!R14+'[2]Yellow Grease Complex'!R14</f>
        <v>555.299623</v>
      </c>
      <c r="Q31" s="22">
        <f>'[2]Used Cooking Oil Complex'!S14+'[2]Yellow Grease Complex'!S14</f>
        <v>663.36524699999995</v>
      </c>
      <c r="R31" s="22">
        <f>'[2]Used Cooking Oil Complex'!T14+'[2]Yellow Grease Complex'!T14</f>
        <v>332.62170099999997</v>
      </c>
      <c r="S31" s="22">
        <f>'[2]Used Cooking Oil Complex'!U14+'[2]Yellow Grease Complex'!U14</f>
        <v>169.96085299999999</v>
      </c>
      <c r="T31" s="22">
        <f>'[2]Used Cooking Oil Complex'!V14+'[2]Yellow Grease Complex'!V14</f>
        <v>196.365883</v>
      </c>
      <c r="U31" s="22">
        <f>'[2]Used Cooking Oil Complex'!W14+'[2]Yellow Grease Complex'!W14</f>
        <v>169.49635599999999</v>
      </c>
      <c r="V31" s="22">
        <f>'[2]Used Cooking Oil Complex'!X14+'[2]Yellow Grease Complex'!X14</f>
        <v>183.34448200000003</v>
      </c>
      <c r="W31" s="22">
        <f>'[2]Used Cooking Oil Complex'!Y14+'[2]Yellow Grease Complex'!Y14</f>
        <v>230.17920499999994</v>
      </c>
      <c r="X31" s="22">
        <f>'[2]Used Cooking Oil Complex'!Z14+'[2]Yellow Grease Complex'!Z14</f>
        <v>283.83152000000001</v>
      </c>
      <c r="Y31" s="22">
        <f>'[2]Used Cooking Oil Complex'!AA14+'[2]Yellow Grease Complex'!AA14</f>
        <v>553.27285499999994</v>
      </c>
      <c r="Z31" s="22">
        <f>SUM('[2]Used Cooking Oil Complex'!AA$58:AA$66,'[2]Used Cooking Oil Complex'!AB$55:AB$57,'[2]Yellow Grease Complex'!AA$58:AA$66,'[2]Yellow Grease Complex'!AB$55:AB$57)</f>
        <v>557.23057199999982</v>
      </c>
      <c r="AA31" s="22">
        <f>SUM('[2]Used Cooking Oil Complex'!AB$58:AB$66,'[2]Used Cooking Oil Complex'!AC$55:AC$57,'[2]Yellow Grease Complex'!AB$58:AB$66,'[2]Yellow Grease Complex'!AC$55:AC$57)</f>
        <v>891.58256500000005</v>
      </c>
      <c r="AB31" s="22">
        <f>SUM('[2]Used Cooking Oil Complex'!AC$58:AC$66,'[2]Used Cooking Oil Complex'!AD$55:AD$57,'[2]Yellow Grease Complex'!AC$58:AC$66,'[2]Yellow Grease Complex'!AD$55:AD$57)</f>
        <v>285.573803</v>
      </c>
      <c r="AC31" s="22">
        <f>SUM('[2]Used Cooking Oil Complex'!AD$58:AD$66,'[2]Used Cooking Oil Complex'!AE$55:AE$57,'[2]Yellow Grease Complex'!AD$58:AD$66,'[2]Yellow Grease Complex'!AE$55:AE$57)</f>
        <v>839.52235100000019</v>
      </c>
      <c r="AD31" s="22">
        <f>SUM('[2]Used Cooking Oil Complex'!AE$58:AE$66,'[2]Used Cooking Oil Complex'!AF$55:AF$57,'[2]Yellow Grease Complex'!AE$58:AE$66,'[2]Yellow Grease Complex'!AF$55:AF$57)</f>
        <v>408.76446599999991</v>
      </c>
      <c r="AE31" s="22">
        <f>SUM('[2]Used Cooking Oil Complex'!AF$58:AF$66,'[2]Used Cooking Oil Complex'!AG$55:AG$57,'[2]Yellow Grease Complex'!AF$58:AF$66,'[2]Yellow Grease Complex'!AG$55:AG$57)</f>
        <v>344.73783843544373</v>
      </c>
      <c r="AF31" s="216">
        <f>SUM('[2]Used Cooking Oil Complex'!AG$58:AG$66,'[2]Used Cooking Oil Complex'!AH$55:AH$57,'[2]Yellow Grease Complex'!AG$58:AG$66,'[2]Yellow Grease Complex'!AH$55:AH$57)</f>
        <v>193.93125704272327</v>
      </c>
      <c r="AG31" s="216">
        <f>SUM('[2]Used Cooking Oil Complex'!AH$58:AH$66,'[2]Used Cooking Oil Complex'!AI$55:AI$57,'[2]Yellow Grease Complex'!AH$58:AH$66,'[2]Yellow Grease Complex'!AI$55:AI$57)</f>
        <v>197.94522066967767</v>
      </c>
      <c r="AH31" s="216">
        <f>SUM('[2]Used Cooking Oil Complex'!AI$58:AI$66,'[2]Used Cooking Oil Complex'!AJ$55:AJ$57,'[2]Yellow Grease Complex'!AI$58:AI$66,'[2]Yellow Grease Complex'!AJ$55:AJ$57)</f>
        <v>154.51655816501105</v>
      </c>
      <c r="AI31" s="216">
        <f>SUM('[2]Used Cooking Oil Complex'!AJ$58:AJ$66,'[2]Used Cooking Oil Complex'!AK$55:AK$57,'[2]Yellow Grease Complex'!AJ$58:AJ$66,'[2]Yellow Grease Complex'!AK$55:AK$57)</f>
        <v>148.82551415657031</v>
      </c>
      <c r="AJ31" s="216">
        <f>SUM('[2]Used Cooking Oil Complex'!AK$58:AK$66,'[2]Used Cooking Oil Complex'!AL$55:AL$57,'[2]Yellow Grease Complex'!AK$58:AK$66,'[2]Yellow Grease Complex'!AL$55:AL$57)</f>
        <v>119.53440842534911</v>
      </c>
      <c r="AK31" s="216">
        <f>SUM('[2]Used Cooking Oil Complex'!AL$58:AL$66,'[2]Used Cooking Oil Complex'!AM$55:AM$57,'[2]Yellow Grease Complex'!AL$58:AL$66,'[2]Yellow Grease Complex'!AM$55:AM$57)</f>
        <v>101.82297032213512</v>
      </c>
      <c r="AL31" s="216">
        <f>SUM('[2]Used Cooking Oil Complex'!AM$58:AM$66,'[2]Used Cooking Oil Complex'!AN$55:AN$57,'[2]Yellow Grease Complex'!AM$58:AM$66,'[2]Yellow Grease Complex'!AN$55:AN$57)</f>
        <v>98.901905956832209</v>
      </c>
      <c r="AM31" s="216">
        <f>SUM('[2]Used Cooking Oil Complex'!AN$58:AN$66,'[2]Used Cooking Oil Complex'!AO$55:AO$57,'[2]Yellow Grease Complex'!AN$58:AN$66,'[2]Yellow Grease Complex'!AO$55:AO$57)</f>
        <v>99.778140601920882</v>
      </c>
      <c r="AN31" s="216">
        <f>SUM('[2]Used Cooking Oil Complex'!AO$58:AO$66,'[2]Used Cooking Oil Complex'!AP$55:AP$57,'[2]Yellow Grease Complex'!AO$58:AO$66,'[2]Yellow Grease Complex'!AP$55:AP$57)</f>
        <v>98.759981583938327</v>
      </c>
      <c r="AO31" s="216">
        <f>SUM('[2]Used Cooking Oil Complex'!AP$58:AP$66,'[2]Used Cooking Oil Complex'!AQ$55:AQ$57,'[2]Yellow Grease Complex'!AP$58:AP$66,'[2]Yellow Grease Complex'!AQ$55:AQ$57)</f>
        <v>101.15973745573493</v>
      </c>
      <c r="AP31" s="216">
        <f>SUM('[2]Used Cooking Oil Complex'!AQ$58:AQ$66,'[2]Used Cooking Oil Complex'!AR$55:AR$57,'[2]Yellow Grease Complex'!AQ$58:AQ$66,'[2]Yellow Grease Complex'!AR$55:AR$57)</f>
        <v>100.04003646880196</v>
      </c>
      <c r="AQ31" s="216">
        <f>SUM('[2]Used Cooking Oil Complex'!AR$58:AR$66,'[2]Used Cooking Oil Complex'!AS$55:AS$57,'[2]Yellow Grease Complex'!AR$58:AR$66,'[2]Yellow Grease Complex'!AS$55:AS$57)</f>
        <v>100.0845471841123</v>
      </c>
      <c r="AR31" s="216">
        <f>SUM('[2]Used Cooking Oil Complex'!AS$58:AS$66,'[2]Used Cooking Oil Complex'!AT$55:AT$57,'[2]Yellow Grease Complex'!AS$58:AS$66,'[2]Yellow Grease Complex'!AT$55:AT$57)</f>
        <v>99.727960413445672</v>
      </c>
      <c r="AS31" s="216">
        <f>SUM('[2]Used Cooking Oil Complex'!AT$58:AT$66,'[2]Used Cooking Oil Complex'!AU$55:AU$57,'[2]Yellow Grease Complex'!AT$58:AT$66,'[2]Yellow Grease Complex'!AU$55:AU$57)</f>
        <v>99.964488658901686</v>
      </c>
      <c r="AT31" s="216">
        <f>SUM('[2]Used Cooking Oil Complex'!AU$58:AU$66,'[2]Used Cooking Oil Complex'!AV$55:AV$57,'[2]Yellow Grease Complex'!AU$58:AU$66,'[2]Yellow Grease Complex'!AV$55:AV$57)</f>
        <v>99.954452621206627</v>
      </c>
      <c r="AU31" s="216">
        <f>SUM('[2]Used Cooking Oil Complex'!AV$58:AV$66,'[2]Used Cooking Oil Complex'!AW$55:AW$57,'[2]Yellow Grease Complex'!AV$58:AV$66,'[2]Yellow Grease Complex'!AW$55:AW$57)</f>
        <v>100.1953540361993</v>
      </c>
      <c r="AV31" s="216">
        <f>SUM('[2]Used Cooking Oil Complex'!AW$58:AW$66,'[2]Used Cooking Oil Complex'!AX$55:AX$57,'[2]Yellow Grease Complex'!AW$58:AW$66,'[2]Yellow Grease Complex'!AX$55:AX$57)</f>
        <v>99.954297069293631</v>
      </c>
      <c r="AW31" s="216">
        <f>SUM('[2]Used Cooking Oil Complex'!AX$58:AX$66,'[2]Used Cooking Oil Complex'!AY$55:AY$57,'[2]Yellow Grease Complex'!AX$58:AX$66,'[2]Yellow Grease Complex'!AY$55:AY$57)</f>
        <v>99.985360582773112</v>
      </c>
      <c r="AX31" s="216">
        <f>SUM('[2]Used Cooking Oil Complex'!AY$58:AY$66,'[2]Used Cooking Oil Complex'!AZ$55:AZ$57,'[2]Yellow Grease Complex'!AY$58:AY$66,'[2]Yellow Grease Complex'!AZ$55:AZ$57)</f>
        <v>99.959310559809381</v>
      </c>
      <c r="AY31" s="216">
        <f>SUM('[2]Used Cooking Oil Complex'!AZ$58:AZ$66,'[2]Used Cooking Oil Complex'!BA$55:BA$57,'[2]Yellow Grease Complex'!AZ$58:AZ$66,'[2]Yellow Grease Complex'!BA$55:BA$57)</f>
        <v>100.01079059367487</v>
      </c>
      <c r="AZ31" s="216">
        <f>SUM('[2]Used Cooking Oil Complex'!BA$58:BA$66,'[2]Used Cooking Oil Complex'!BB$55:BB$57,'[2]Yellow Grease Complex'!BA$58:BA$66,'[2]Yellow Grease Complex'!BB$55:BB$57)</f>
        <v>100.00975497385646</v>
      </c>
      <c r="BA31" s="216">
        <f>SUM('[2]Used Cooking Oil Complex'!BB$58:BB$66,'[2]Used Cooking Oil Complex'!BC$55:BC$57,'[2]Yellow Grease Complex'!BB$58:BB$66,'[2]Yellow Grease Complex'!BC$55:BC$57)</f>
        <v>100.02102256835008</v>
      </c>
      <c r="BB31" s="216">
        <f>SUM('[2]Used Cooking Oil Complex'!BC$58:BC$66,'[2]Used Cooking Oil Complex'!BD$55:BD$57,'[2]Yellow Grease Complex'!BC$58:BC$66,'[2]Yellow Grease Complex'!BD$55:BD$57)</f>
        <v>99.983902755881473</v>
      </c>
      <c r="BC31" s="216">
        <f>SUM('[2]Used Cooking Oil Complex'!BD$58:BD$66,'[2]Used Cooking Oil Complex'!BE$55:BE$57,'[2]Yellow Grease Complex'!BD$58:BD$66,'[2]Yellow Grease Complex'!BE$55:BE$57)</f>
        <v>99.997247855692763</v>
      </c>
      <c r="BD31" s="216">
        <f>SUM('[2]Used Cooking Oil Complex'!BE$58:BE$66,'[2]Used Cooking Oil Complex'!BF$55:BF$57,'[2]Yellow Grease Complex'!BE$58:BE$66,'[2]Yellow Grease Complex'!BF$55:BF$57)</f>
        <v>99.996956290314458</v>
      </c>
      <c r="BE31" s="216">
        <f>SUM('[2]Used Cooking Oil Complex'!BF$58:BF$66,'[2]Used Cooking Oil Complex'!BG$55:BG$57,'[2]Yellow Grease Complex'!BF$58:BF$66,'[2]Yellow Grease Complex'!BG$55:BG$57)</f>
        <v>100.00454374949112</v>
      </c>
    </row>
    <row r="32" spans="1:57" ht="15" x14ac:dyDescent="0.25">
      <c r="A32" s="215" t="s">
        <v>59</v>
      </c>
      <c r="B32" s="22" t="e">
        <f t="shared" ref="B32:AE32" si="38">B25-B33</f>
        <v>#REF!</v>
      </c>
      <c r="C32" s="22" t="e">
        <f t="shared" si="38"/>
        <v>#REF!</v>
      </c>
      <c r="D32" s="22">
        <f t="shared" si="38"/>
        <v>2340.6542955595291</v>
      </c>
      <c r="E32" s="22">
        <f t="shared" si="38"/>
        <v>2572.2585355688461</v>
      </c>
      <c r="F32" s="22" t="e">
        <f t="shared" si="38"/>
        <v>#REF!</v>
      </c>
      <c r="G32" s="22" t="e">
        <f t="shared" si="38"/>
        <v>#REF!</v>
      </c>
      <c r="H32" s="22">
        <f t="shared" si="38"/>
        <v>2369.8881785821</v>
      </c>
      <c r="I32" s="22">
        <f t="shared" si="38"/>
        <v>2151.2739887509151</v>
      </c>
      <c r="J32" s="22">
        <f t="shared" si="38"/>
        <v>2309.6825761960959</v>
      </c>
      <c r="K32" s="22">
        <f t="shared" si="38"/>
        <v>2462.1677115732432</v>
      </c>
      <c r="L32" s="22">
        <f t="shared" si="38"/>
        <v>2410.2273068802324</v>
      </c>
      <c r="M32" s="22">
        <f t="shared" si="38"/>
        <v>2513.7814402185659</v>
      </c>
      <c r="N32" s="22">
        <f t="shared" si="38"/>
        <v>2588.3485184269352</v>
      </c>
      <c r="O32" s="22">
        <f t="shared" si="38"/>
        <v>2641.554876803039</v>
      </c>
      <c r="P32" s="22">
        <f t="shared" si="38"/>
        <v>2362.3556273072149</v>
      </c>
      <c r="Q32" s="22">
        <f t="shared" si="38"/>
        <v>2429.7966786544853</v>
      </c>
      <c r="R32" s="22">
        <f t="shared" si="38"/>
        <v>2559.6081710017556</v>
      </c>
      <c r="S32" s="22">
        <f t="shared" si="38"/>
        <v>2684.850906349026</v>
      </c>
      <c r="T32" s="22">
        <f t="shared" si="38"/>
        <v>2806.0451926962965</v>
      </c>
      <c r="U32" s="22">
        <f t="shared" si="38"/>
        <v>2935.5839680435665</v>
      </c>
      <c r="V32" s="22">
        <f t="shared" si="38"/>
        <v>3153.2700463908368</v>
      </c>
      <c r="W32" s="22">
        <f t="shared" si="38"/>
        <v>3473.9484504066713</v>
      </c>
      <c r="X32" s="22">
        <f t="shared" si="38"/>
        <v>3675.4676300104938</v>
      </c>
      <c r="Y32" s="22">
        <f t="shared" si="38"/>
        <v>4002.3523270761334</v>
      </c>
      <c r="Z32" s="22">
        <f t="shared" si="38"/>
        <v>3914.6055478423505</v>
      </c>
      <c r="AA32" s="22">
        <f t="shared" si="38"/>
        <v>3508.6317763554052</v>
      </c>
      <c r="AB32" s="22">
        <f t="shared" si="38"/>
        <v>4272.8305212941177</v>
      </c>
      <c r="AC32" s="22">
        <f t="shared" si="38"/>
        <v>6130.8985885882348</v>
      </c>
      <c r="AD32" s="22">
        <f t="shared" si="38"/>
        <v>9588.6444608235306</v>
      </c>
      <c r="AE32" s="22">
        <f t="shared" si="38"/>
        <v>12466.38443282353</v>
      </c>
      <c r="AF32" s="216">
        <f>AF25-AF33</f>
        <v>12943.175243053975</v>
      </c>
      <c r="AG32" s="216">
        <f>AG25-AG33</f>
        <v>14705.566324416304</v>
      </c>
      <c r="AH32" s="216">
        <f t="shared" ref="AH32:BE32" si="39">AH25-AH33</f>
        <v>17327.956734470827</v>
      </c>
      <c r="AI32" s="216">
        <f t="shared" si="39"/>
        <v>18891.6330777646</v>
      </c>
      <c r="AJ32" s="216">
        <f t="shared" si="39"/>
        <v>22004.334404004941</v>
      </c>
      <c r="AK32" s="216">
        <f t="shared" si="39"/>
        <v>26750.897947032983</v>
      </c>
      <c r="AL32" s="216">
        <f t="shared" si="39"/>
        <v>29806.805866105242</v>
      </c>
      <c r="AM32" s="216">
        <f t="shared" si="39"/>
        <v>34059.330887563767</v>
      </c>
      <c r="AN32" s="216">
        <f t="shared" si="39"/>
        <v>36628.920795528109</v>
      </c>
      <c r="AO32" s="216">
        <f t="shared" si="39"/>
        <v>36372.10976697498</v>
      </c>
      <c r="AP32" s="216">
        <f t="shared" si="39"/>
        <v>36107.477819615095</v>
      </c>
      <c r="AQ32" s="216">
        <f t="shared" si="39"/>
        <v>36852.743456829223</v>
      </c>
      <c r="AR32" s="216">
        <f t="shared" si="39"/>
        <v>38076.961066917509</v>
      </c>
      <c r="AS32" s="216">
        <f t="shared" si="39"/>
        <v>41776.295126501049</v>
      </c>
      <c r="AT32" s="216">
        <f t="shared" si="39"/>
        <v>42589.065246620412</v>
      </c>
      <c r="AU32" s="216">
        <f t="shared" si="39"/>
        <v>40798.693634118266</v>
      </c>
      <c r="AV32" s="216">
        <f t="shared" si="39"/>
        <v>43081.507206338232</v>
      </c>
      <c r="AW32" s="216">
        <f t="shared" si="39"/>
        <v>45425.739999219208</v>
      </c>
      <c r="AX32" s="216">
        <f t="shared" si="39"/>
        <v>47682.733476652458</v>
      </c>
      <c r="AY32" s="216">
        <f t="shared" si="39"/>
        <v>49429.445494728614</v>
      </c>
      <c r="AZ32" s="216">
        <f t="shared" si="39"/>
        <v>49689.58891066051</v>
      </c>
      <c r="BA32" s="216">
        <f t="shared" si="39"/>
        <v>49113.443253761754</v>
      </c>
      <c r="BB32" s="216">
        <f t="shared" si="39"/>
        <v>49614.635084910515</v>
      </c>
      <c r="BC32" s="216">
        <f t="shared" si="39"/>
        <v>50861.652318081935</v>
      </c>
      <c r="BD32" s="216">
        <f t="shared" si="39"/>
        <v>52961.579745651848</v>
      </c>
      <c r="BE32" s="216">
        <f t="shared" si="39"/>
        <v>53998.911252531252</v>
      </c>
    </row>
    <row r="33" spans="1:57" ht="15.75" thickBot="1" x14ac:dyDescent="0.3">
      <c r="A33" s="217" t="s">
        <v>60</v>
      </c>
      <c r="B33" s="25">
        <f>'[2]Used Cooking Oil Complex'!D$16+'[2]Yellow Grease Complex'!D$16</f>
        <v>68.892360163710777</v>
      </c>
      <c r="C33" s="25">
        <f>'[2]Used Cooking Oil Complex'!E$16+'[2]Yellow Grease Complex'!E$16</f>
        <v>99.100682128240123</v>
      </c>
      <c r="D33" s="25">
        <f>'[2]Used Cooking Oil Complex'!F$16+'[2]Yellow Grease Complex'!F$16</f>
        <v>105.76534788540246</v>
      </c>
      <c r="E33" s="25">
        <f>'[2]Used Cooking Oil Complex'!G$16+'[2]Yellow Grease Complex'!G$16</f>
        <v>97.289631650750351</v>
      </c>
      <c r="F33" s="25">
        <f>'[2]Used Cooking Oil Complex'!H$16+'[2]Yellow Grease Complex'!H$16</f>
        <v>126.26643929058665</v>
      </c>
      <c r="G33" s="25">
        <f>'[2]Used Cooking Oil Complex'!I$16+'[2]Yellow Grease Complex'!I$16</f>
        <v>65.342701227830844</v>
      </c>
      <c r="H33" s="25">
        <f>'[2]Used Cooking Oil Complex'!J$16+'[2]Yellow Grease Complex'!J$16</f>
        <v>52.085811732605741</v>
      </c>
      <c r="I33" s="25">
        <f>'[2]Used Cooking Oil Complex'!K$16+'[2]Yellow Grease Complex'!K$16</f>
        <v>42.9</v>
      </c>
      <c r="J33" s="25">
        <f>'[2]Used Cooking Oil Complex'!L$16+'[2]Yellow Grease Complex'!L$16</f>
        <v>61.1</v>
      </c>
      <c r="K33" s="25">
        <f>'[2]Used Cooking Oil Complex'!M$16+'[2]Yellow Grease Complex'!M$16</f>
        <v>53.7</v>
      </c>
      <c r="L33" s="25">
        <f>'[2]Used Cooking Oil Complex'!N$16+'[2]Yellow Grease Complex'!N$16</f>
        <v>76.800000000000011</v>
      </c>
      <c r="M33" s="25">
        <f>'[2]Used Cooking Oil Complex'!O$16+'[2]Yellow Grease Complex'!O$16</f>
        <v>72.400000000000006</v>
      </c>
      <c r="N33" s="25">
        <f>'[2]Used Cooking Oil Complex'!P$16+'[2]Yellow Grease Complex'!P$16</f>
        <v>107.7</v>
      </c>
      <c r="O33" s="25">
        <f>'[2]Used Cooking Oil Complex'!Q$16+'[2]Yellow Grease Complex'!Q$16</f>
        <v>101.3</v>
      </c>
      <c r="P33" s="25">
        <f>'[2]Used Cooking Oil Complex'!R$16+'[2]Yellow Grease Complex'!R$16</f>
        <v>117.458</v>
      </c>
      <c r="Q33" s="25">
        <f>'[2]Used Cooking Oil Complex'!S$16+'[2]Yellow Grease Complex'!S$16</f>
        <v>110.69759999999999</v>
      </c>
      <c r="R33" s="25">
        <f>'[2]Used Cooking Oil Complex'!T$16+'[2]Yellow Grease Complex'!T$16</f>
        <v>103.93719999999999</v>
      </c>
      <c r="S33" s="25">
        <f>'[2]Used Cooking Oil Complex'!U$16+'[2]Yellow Grease Complex'!U$16</f>
        <v>97.176799999999986</v>
      </c>
      <c r="T33" s="25">
        <f>'[2]Used Cooking Oil Complex'!V$16+'[2]Yellow Grease Complex'!V$16</f>
        <v>90.416399999999982</v>
      </c>
      <c r="U33" s="25">
        <f>'[2]Used Cooking Oil Complex'!W$16+'[2]Yellow Grease Complex'!W$16</f>
        <v>83.656000000000006</v>
      </c>
      <c r="V33" s="25">
        <f>'[2]Used Cooking Oil Complex'!X$16+'[2]Yellow Grease Complex'!X$16</f>
        <v>89.281000000000006</v>
      </c>
      <c r="W33" s="25">
        <f>'[2]Used Cooking Oil Complex'!Y$16+'[2]Yellow Grease Complex'!Y$16</f>
        <v>82.432000000000002</v>
      </c>
      <c r="X33" s="25">
        <f>'[2]Used Cooking Oil Complex'!Z$16+'[2]Yellow Grease Complex'!Z$16</f>
        <v>108.27500000000001</v>
      </c>
      <c r="Y33" s="25">
        <f>'[2]Used Cooking Oil Complex'!AA$16+'[2]Yellow Grease Complex'!AA$16</f>
        <v>100.86499999999999</v>
      </c>
      <c r="Z33" s="25">
        <f>SUM('[2]Used Cooking Oil Complex'!AB$185,'[2]Yellow Grease Complex'!AB$185)</f>
        <v>90.62</v>
      </c>
      <c r="AA33" s="25">
        <f>SUM('[2]Used Cooking Oil Complex'!AC$185,'[2]Yellow Grease Complex'!AC$185)</f>
        <v>88.033000000000015</v>
      </c>
      <c r="AB33" s="25">
        <f>SUM('[2]Used Cooking Oil Complex'!AD$185,'[2]Yellow Grease Complex'!AD$185)</f>
        <v>90.984999999999999</v>
      </c>
      <c r="AC33" s="25">
        <f>SUM('[2]Used Cooking Oil Complex'!AE$185,'[2]Yellow Grease Complex'!AE$185)</f>
        <v>98.977000000000004</v>
      </c>
      <c r="AD33" s="25">
        <f>SUM('[2]Used Cooking Oil Complex'!AF$185,'[2]Yellow Grease Complex'!AF$185)</f>
        <v>103.5</v>
      </c>
      <c r="AE33" s="25">
        <f>SUM('[2]Used Cooking Oil Complex'!AG$185,'[2]Yellow Grease Complex'!AG$185)</f>
        <v>96.600000000000009</v>
      </c>
      <c r="AF33" s="218">
        <f>SUM('[2]Used Cooking Oil Complex'!AH$185,'[2]Yellow Grease Complex'!AH$185)</f>
        <v>103.28404869128263</v>
      </c>
      <c r="AG33" s="218">
        <f>SUM('[2]Used Cooking Oil Complex'!AI$185,'[2]Yellow Grease Complex'!AI$185)</f>
        <v>107.3524798683907</v>
      </c>
      <c r="AH33" s="218">
        <f>SUM('[2]Used Cooking Oil Complex'!AJ$185,'[2]Yellow Grease Complex'!AJ$185)</f>
        <v>111.5602989091644</v>
      </c>
      <c r="AI33" s="218">
        <f>SUM('[2]Used Cooking Oil Complex'!AK$185,'[2]Yellow Grease Complex'!AK$185)</f>
        <v>110.26018388290072</v>
      </c>
      <c r="AJ33" s="218">
        <f>SUM('[2]Used Cooking Oil Complex'!AL$185,'[2]Yellow Grease Complex'!AL$185)</f>
        <v>108.31237661708923</v>
      </c>
      <c r="AK33" s="218">
        <f>SUM('[2]Used Cooking Oil Complex'!AM$185,'[2]Yellow Grease Complex'!AM$185)</f>
        <v>102.91674246169501</v>
      </c>
      <c r="AL33" s="218">
        <f>SUM('[2]Used Cooking Oil Complex'!AN$185,'[2]Yellow Grease Complex'!AN$185)</f>
        <v>113.739927720651</v>
      </c>
      <c r="AM33" s="218">
        <f>SUM('[2]Used Cooking Oil Complex'!AO$185,'[2]Yellow Grease Complex'!AO$185)</f>
        <v>109.00377231605344</v>
      </c>
      <c r="AN33" s="218">
        <f>SUM('[2]Used Cooking Oil Complex'!AP$185,'[2]Yellow Grease Complex'!AP$185)</f>
        <v>122.36465790339167</v>
      </c>
      <c r="AO33" s="218">
        <f>SUM('[2]Used Cooking Oil Complex'!AQ$185,'[2]Yellow Grease Complex'!AQ$185)</f>
        <v>110.85294245522127</v>
      </c>
      <c r="AP33" s="218">
        <f>SUM('[2]Used Cooking Oil Complex'!AR$185,'[2]Yellow Grease Complex'!AR$185)</f>
        <v>109.2640526674686</v>
      </c>
      <c r="AQ33" s="218">
        <f>SUM('[2]Used Cooking Oil Complex'!AS$185,'[2]Yellow Grease Complex'!AS$185)</f>
        <v>112.78846450155004</v>
      </c>
      <c r="AR33" s="218">
        <f>SUM('[2]Used Cooking Oil Complex'!AT$185,'[2]Yellow Grease Complex'!AT$185)</f>
        <v>102.56707238840164</v>
      </c>
      <c r="AS33" s="218">
        <f>SUM('[2]Used Cooking Oil Complex'!AU$185,'[2]Yellow Grease Complex'!AU$185)</f>
        <v>65.420275679864176</v>
      </c>
      <c r="AT33" s="218">
        <f>SUM('[2]Used Cooking Oil Complex'!AV$185,'[2]Yellow Grease Complex'!AV$185)</f>
        <v>113.30169802631315</v>
      </c>
      <c r="AU33" s="218">
        <f>SUM('[2]Used Cooking Oil Complex'!AW$185,'[2]Yellow Grease Complex'!AW$185)</f>
        <v>112.44153656412558</v>
      </c>
      <c r="AV33" s="218">
        <f>SUM('[2]Used Cooking Oil Complex'!AX$185,'[2]Yellow Grease Complex'!AX$185)</f>
        <v>110.30638601644938</v>
      </c>
      <c r="AW33" s="218">
        <f>SUM('[2]Used Cooking Oil Complex'!AY$185,'[2]Yellow Grease Complex'!AY$185)</f>
        <v>119.93626969770139</v>
      </c>
      <c r="AX33" s="218">
        <f>SUM('[2]Used Cooking Oil Complex'!AZ$185,'[2]Yellow Grease Complex'!AZ$185)</f>
        <v>116.02863043808469</v>
      </c>
      <c r="AY33" s="218">
        <f>SUM('[2]Used Cooking Oil Complex'!BA$185,'[2]Yellow Grease Complex'!BA$185)</f>
        <v>113.99854599978596</v>
      </c>
      <c r="AZ33" s="218">
        <f>SUM('[2]Used Cooking Oil Complex'!BB$185,'[2]Yellow Grease Complex'!BB$185)</f>
        <v>113.97107517718695</v>
      </c>
      <c r="BA33" s="218">
        <f>SUM('[2]Used Cooking Oil Complex'!BC$185,'[2]Yellow Grease Complex'!BC$185)</f>
        <v>105.47898656319839</v>
      </c>
      <c r="BB33" s="218">
        <f>SUM('[2]Used Cooking Oil Complex'!BD$185,'[2]Yellow Grease Complex'!BD$185)</f>
        <v>100.26474791239548</v>
      </c>
      <c r="BC33" s="218">
        <f>SUM('[2]Used Cooking Oil Complex'!BE$185,'[2]Yellow Grease Complex'!BE$185)</f>
        <v>104.08106357955302</v>
      </c>
      <c r="BD33" s="218">
        <f>SUM('[2]Used Cooking Oil Complex'!BF$185,'[2]Yellow Grease Complex'!BF$185)</f>
        <v>107.83435843396245</v>
      </c>
      <c r="BE33" s="218">
        <f>SUM('[2]Used Cooking Oil Complex'!BG$185,'[2]Yellow Grease Complex'!BG$185)</f>
        <v>103.97455389780743</v>
      </c>
    </row>
    <row r="34" spans="1:57" ht="15.75" thickBot="1" x14ac:dyDescent="0.3">
      <c r="A34" s="219" t="s">
        <v>149</v>
      </c>
      <c r="B34" s="220">
        <f>MEDIAN('[2]Used Cooking Oil Complex'!D$182:D$193)</f>
        <v>65.164457922668689</v>
      </c>
      <c r="C34" s="220">
        <f>MEDIAN('[2]Used Cooking Oil Complex'!E$182:E$193)</f>
        <v>67.371251564455591</v>
      </c>
      <c r="D34" s="220">
        <f>MEDIAN('[2]Used Cooking Oil Complex'!F$182:F$193)</f>
        <v>93.005524905735285</v>
      </c>
      <c r="E34" s="220">
        <f>MEDIAN('[2]Used Cooking Oil Complex'!G$182:G$193)</f>
        <v>97.419807692307685</v>
      </c>
      <c r="F34" s="220">
        <f>MEDIAN('[2]Used Cooking Oil Complex'!H$182:H$193)</f>
        <v>98.732947013296297</v>
      </c>
      <c r="G34" s="220">
        <f>MEDIAN('[2]Used Cooking Oil Complex'!I$182:I$193)</f>
        <v>62.936558841039904</v>
      </c>
      <c r="H34" s="220">
        <f>MEDIAN('[2]Used Cooking Oil Complex'!J$182:J$193)</f>
        <v>59.696361290322592</v>
      </c>
      <c r="I34" s="220">
        <f>MEDIAN('[2]Used Cooking Oil Complex'!K$182:K$193)</f>
        <v>46.62</v>
      </c>
      <c r="J34" s="220">
        <f>MEDIAN('[2]Used Cooking Oil Complex'!L$182:L$193)</f>
        <v>53.91</v>
      </c>
      <c r="K34" s="220">
        <f>MEDIAN('[2]Used Cooking Oil Complex'!M$182:M$193)</f>
        <v>49.32</v>
      </c>
      <c r="L34" s="220">
        <f>MEDIAN('[2]Used Cooking Oil Complex'!N$182:N$193)</f>
        <v>62.910000000000004</v>
      </c>
      <c r="M34" s="220">
        <f>MEDIAN('[2]Used Cooking Oil Complex'!O$182:O$193)</f>
        <v>66.600000000000009</v>
      </c>
      <c r="N34" s="220">
        <f>MEDIAN('[2]Used Cooking Oil Complex'!P$182:P$193)</f>
        <v>84.51</v>
      </c>
      <c r="O34" s="220">
        <f>MEDIAN('[2]Used Cooking Oil Complex'!Q$182:Q$193)</f>
        <v>89.01</v>
      </c>
      <c r="P34" s="220">
        <f>MEDIAN('[2]Used Cooking Oil Complex'!R$182:R$193)</f>
        <v>94.810500000000005</v>
      </c>
      <c r="Q34" s="220">
        <f>MEDIAN('[2]Used Cooking Oil Complex'!S$182:S$193)</f>
        <v>82.614599999999996</v>
      </c>
      <c r="R34" s="220">
        <f>MEDIAN('[2]Used Cooking Oil Complex'!T$182:T$193)</f>
        <v>82.806961727199123</v>
      </c>
      <c r="S34" s="220">
        <f>MEDIAN('[2]Used Cooking Oil Complex'!U$182:U$193)</f>
        <v>77.411680141765231</v>
      </c>
      <c r="T34" s="220">
        <f>MEDIAN('[2]Used Cooking Oil Complex'!V$182:V$193)</f>
        <v>75.910804273029214</v>
      </c>
      <c r="U34" s="220">
        <f>MEDIAN('[2]Used Cooking Oil Complex'!W$182:W$193)</f>
        <v>85.91040000000001</v>
      </c>
      <c r="V34" s="220">
        <f>MEDIAN('[2]Used Cooking Oil Complex'!X$182:X$193)</f>
        <v>71.93610000000001</v>
      </c>
      <c r="W34" s="220">
        <f>MEDIAN('[2]Used Cooking Oil Complex'!Y$182:Y$193)</f>
        <v>76.844700000000003</v>
      </c>
      <c r="X34" s="220">
        <f>MEDIAN('[2]Used Cooking Oil Complex'!Z$182:Z$193)</f>
        <v>82.571399999999997</v>
      </c>
      <c r="Y34" s="220">
        <f>MEDIAN('[2]Used Cooking Oil Complex'!AA$182:AA$193)</f>
        <v>87.393600000000006</v>
      </c>
      <c r="Z34" s="220">
        <f>MEDIAN('[2]Used Cooking Oil Complex'!AB$182:AB$193)</f>
        <v>81.351900000000001</v>
      </c>
      <c r="AA34" s="220">
        <f>MEDIAN('[2]Used Cooking Oil Complex'!AC$182:AC$193)</f>
        <v>79.584300000000013</v>
      </c>
      <c r="AB34" s="220">
        <f>MEDIAN('[2]Used Cooking Oil Complex'!AD$182:AD$193)</f>
        <v>82.949399999999997</v>
      </c>
      <c r="AC34" s="221">
        <f>MROUND(MEDIAN('[2]Used Cooking Oil Complex'!AE$182:AE$193),0.25)</f>
        <v>93.25</v>
      </c>
      <c r="AD34" s="221">
        <f>MROUND(MEDIAN('[2]Used Cooking Oil Complex'!AF$182:AF$193),0.25)</f>
        <v>95</v>
      </c>
      <c r="AE34" s="221">
        <f>MROUND(MEDIAN('[2]Used Cooking Oil Complex'!AG$182:AG$193),0.25)</f>
        <v>86.25</v>
      </c>
      <c r="AF34" s="221">
        <f>MROUND(MEDIAN('[2]Used Cooking Oil Complex'!AH$182:AH$193),0.25)</f>
        <v>183.25</v>
      </c>
      <c r="AG34" s="221">
        <f>MROUND(MEDIAN('[2]Used Cooking Oil Complex'!AI$182:AI$193),0.25)</f>
        <v>371</v>
      </c>
      <c r="AH34" s="221">
        <f>MROUND(MEDIAN('[2]Used Cooking Oil Complex'!AJ$182:AJ$193),0.25)</f>
        <v>441.75</v>
      </c>
      <c r="AI34" s="221">
        <f>MROUND(MEDIAN('[2]Used Cooking Oil Complex'!AK$182:AK$193),0.25)</f>
        <v>612</v>
      </c>
      <c r="AJ34" s="221">
        <f>MROUND(MEDIAN('[2]Used Cooking Oil Complex'!AL$182:AL$193),0.25)</f>
        <v>368.25</v>
      </c>
      <c r="AK34" s="221">
        <f>MROUND(MEDIAN('[2]Used Cooking Oil Complex'!AM$182:AM$193),0.25)</f>
        <v>365</v>
      </c>
      <c r="AL34" s="221">
        <f>MROUND(MEDIAN('[2]Used Cooking Oil Complex'!AN$182:AN$193),0.25)</f>
        <v>522.75</v>
      </c>
      <c r="AM34" s="221">
        <f>MROUND(MEDIAN('[2]Used Cooking Oil Complex'!AO$182:AO$193),0.25)</f>
        <v>221.75</v>
      </c>
      <c r="AN34" s="221">
        <f>MROUND(MEDIAN('[2]Used Cooking Oil Complex'!AP$182:AP$193),0.25)</f>
        <v>806.5</v>
      </c>
      <c r="AO34" s="221">
        <f>MROUND(MEDIAN('[2]Used Cooking Oil Complex'!AQ$182:AQ$193),0.25)</f>
        <v>868</v>
      </c>
      <c r="AP34" s="221">
        <f>MROUND(MEDIAN('[2]Used Cooking Oil Complex'!AR$182:AR$193),0.25)</f>
        <v>1008.5</v>
      </c>
      <c r="AQ34" s="221">
        <f>MROUND(MEDIAN('[2]Used Cooking Oil Complex'!AS$182:AS$193),0.25)</f>
        <v>537.75</v>
      </c>
      <c r="AR34" s="221">
        <f>MROUND(MEDIAN('[2]Used Cooking Oil Complex'!AT$182:AT$193),0.25)</f>
        <v>512.5</v>
      </c>
      <c r="AS34" s="221">
        <f>MROUND(MEDIAN('[2]Used Cooking Oil Complex'!AU$182:AU$193),0.25)</f>
        <v>268.5</v>
      </c>
      <c r="AT34" s="221">
        <f>MROUND(MEDIAN('[2]Used Cooking Oil Complex'!AV$182:AV$193),0.25)</f>
        <v>995</v>
      </c>
      <c r="AU34" s="221">
        <f>MROUND(MEDIAN('[2]Used Cooking Oil Complex'!AW$182:AW$193),0.25)</f>
        <v>573.5</v>
      </c>
      <c r="AV34" s="221">
        <f>MROUND(MEDIAN('[2]Used Cooking Oil Complex'!AX$182:AX$193),0.25)</f>
        <v>966.25</v>
      </c>
      <c r="AW34" s="221">
        <f>MROUND(MEDIAN('[2]Used Cooking Oil Complex'!AY$182:AY$193),0.25)</f>
        <v>977.5</v>
      </c>
      <c r="AX34" s="221">
        <f>MROUND(MEDIAN('[2]Used Cooking Oil Complex'!AZ$182:AZ$193),0.25)</f>
        <v>1619.25</v>
      </c>
      <c r="AY34" s="221">
        <f>MROUND(MEDIAN('[2]Used Cooking Oil Complex'!BA$182:BA$193),0.25)</f>
        <v>1749</v>
      </c>
      <c r="AZ34" s="221">
        <f>MROUND(MEDIAN('[2]Used Cooking Oil Complex'!BB$182:BB$193),0.25)</f>
        <v>1380.5</v>
      </c>
      <c r="BA34" s="221">
        <f>MROUND(MEDIAN('[2]Used Cooking Oil Complex'!BC$182:BC$193),0.25)</f>
        <v>2066.5</v>
      </c>
      <c r="BB34" s="221">
        <f>MROUND(MEDIAN('[2]Used Cooking Oil Complex'!BD$182:BD$193),0.25)</f>
        <v>1395</v>
      </c>
      <c r="BC34" s="221">
        <f>MROUND(MEDIAN('[2]Used Cooking Oil Complex'!BE$182:BE$193),0.25)</f>
        <v>2145.25</v>
      </c>
      <c r="BD34" s="221">
        <f>MROUND(MEDIAN('[2]Used Cooking Oil Complex'!BF$182:BF$193),0.25)</f>
        <v>2079</v>
      </c>
      <c r="BE34" s="221">
        <f>MROUND(MEDIAN('[2]Used Cooking Oil Complex'!BG$182:BG$193),0.25)</f>
        <v>2810.25</v>
      </c>
    </row>
    <row r="35" spans="1:57" ht="14.25" thickBot="1" x14ac:dyDescent="0.3">
      <c r="A35" s="222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</row>
    <row r="36" spans="1:57" ht="15" x14ac:dyDescent="0.25">
      <c r="A36" s="212" t="s">
        <v>150</v>
      </c>
      <c r="B36" s="212"/>
      <c r="C36" s="212"/>
      <c r="D36" s="212"/>
      <c r="E36" s="212"/>
      <c r="F36" s="212"/>
      <c r="G36" s="212"/>
      <c r="H36" s="212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</row>
    <row r="37" spans="1:57" ht="14.25" thickBot="1" x14ac:dyDescent="0.3">
      <c r="A37" s="213"/>
      <c r="B37" s="213" t="e">
        <f t="shared" ref="B37:H37" si="40">B4</f>
        <v>#REF!</v>
      </c>
      <c r="C37" s="213" t="e">
        <f t="shared" si="40"/>
        <v>#REF!</v>
      </c>
      <c r="D37" s="213" t="str">
        <f t="shared" si="40"/>
        <v xml:space="preserve">97/98 </v>
      </c>
      <c r="E37" s="213" t="str">
        <f t="shared" si="40"/>
        <v xml:space="preserve">98/99 </v>
      </c>
      <c r="F37" s="213" t="str">
        <f t="shared" si="40"/>
        <v xml:space="preserve">99/00 </v>
      </c>
      <c r="G37" s="213" t="str">
        <f t="shared" si="40"/>
        <v xml:space="preserve">00/01 </v>
      </c>
      <c r="H37" s="213" t="str">
        <f t="shared" si="40"/>
        <v xml:space="preserve">01/02 </v>
      </c>
      <c r="I37" s="213" t="str">
        <f>I4</f>
        <v xml:space="preserve">02/03 </v>
      </c>
      <c r="J37" s="213" t="str">
        <f t="shared" ref="J37:BE37" si="41">J4</f>
        <v xml:space="preserve">03/04 </v>
      </c>
      <c r="K37" s="213" t="str">
        <f t="shared" si="41"/>
        <v xml:space="preserve">04/05 </v>
      </c>
      <c r="L37" s="213" t="str">
        <f t="shared" si="41"/>
        <v xml:space="preserve">05/06 </v>
      </c>
      <c r="M37" s="213" t="str">
        <f t="shared" si="41"/>
        <v xml:space="preserve">06/07 </v>
      </c>
      <c r="N37" s="213" t="str">
        <f t="shared" si="41"/>
        <v xml:space="preserve">07/08 </v>
      </c>
      <c r="O37" s="213" t="str">
        <f t="shared" si="41"/>
        <v xml:space="preserve">08/09 </v>
      </c>
      <c r="P37" s="213" t="str">
        <f t="shared" si="41"/>
        <v xml:space="preserve">09/10 </v>
      </c>
      <c r="Q37" s="213" t="str">
        <f t="shared" si="41"/>
        <v xml:space="preserve">10/11 </v>
      </c>
      <c r="R37" s="213" t="str">
        <f t="shared" si="41"/>
        <v xml:space="preserve">11/12 </v>
      </c>
      <c r="S37" s="213" t="str">
        <f t="shared" si="41"/>
        <v xml:space="preserve">12/13 </v>
      </c>
      <c r="T37" s="213" t="str">
        <f t="shared" si="41"/>
        <v xml:space="preserve">13/14 </v>
      </c>
      <c r="U37" s="213" t="str">
        <f t="shared" si="41"/>
        <v xml:space="preserve">14/15 </v>
      </c>
      <c r="V37" s="213" t="str">
        <f t="shared" si="41"/>
        <v xml:space="preserve">15/16 </v>
      </c>
      <c r="W37" s="213" t="str">
        <f t="shared" si="41"/>
        <v xml:space="preserve">16/17 </v>
      </c>
      <c r="X37" s="213" t="str">
        <f t="shared" si="41"/>
        <v xml:space="preserve">17/18 </v>
      </c>
      <c r="Y37" s="213">
        <f t="shared" si="41"/>
        <v>2018</v>
      </c>
      <c r="Z37" s="214">
        <f t="shared" si="41"/>
        <v>2019</v>
      </c>
      <c r="AA37" s="214">
        <f t="shared" si="41"/>
        <v>2020</v>
      </c>
      <c r="AB37" s="214">
        <f t="shared" si="41"/>
        <v>2021</v>
      </c>
      <c r="AC37" s="214">
        <f t="shared" si="41"/>
        <v>2022</v>
      </c>
      <c r="AD37" s="214">
        <f t="shared" si="41"/>
        <v>2023</v>
      </c>
      <c r="AE37" s="214">
        <f t="shared" si="41"/>
        <v>2024</v>
      </c>
      <c r="AF37" s="214">
        <f t="shared" si="41"/>
        <v>2025</v>
      </c>
      <c r="AG37" s="214">
        <f t="shared" si="41"/>
        <v>2026</v>
      </c>
      <c r="AH37" s="214">
        <f t="shared" si="41"/>
        <v>2027</v>
      </c>
      <c r="AI37" s="214">
        <f t="shared" si="41"/>
        <v>2028</v>
      </c>
      <c r="AJ37" s="214">
        <f t="shared" si="41"/>
        <v>2029</v>
      </c>
      <c r="AK37" s="214">
        <f t="shared" si="41"/>
        <v>2030</v>
      </c>
      <c r="AL37" s="214">
        <f t="shared" si="41"/>
        <v>2031</v>
      </c>
      <c r="AM37" s="214">
        <f t="shared" si="41"/>
        <v>2032</v>
      </c>
      <c r="AN37" s="214">
        <f t="shared" si="41"/>
        <v>2033</v>
      </c>
      <c r="AO37" s="214">
        <f t="shared" si="41"/>
        <v>2034</v>
      </c>
      <c r="AP37" s="214">
        <f t="shared" si="41"/>
        <v>2035</v>
      </c>
      <c r="AQ37" s="214">
        <f t="shared" si="41"/>
        <v>2036</v>
      </c>
      <c r="AR37" s="214">
        <f t="shared" si="41"/>
        <v>2037</v>
      </c>
      <c r="AS37" s="214">
        <f t="shared" si="41"/>
        <v>2038</v>
      </c>
      <c r="AT37" s="214">
        <f t="shared" si="41"/>
        <v>2039</v>
      </c>
      <c r="AU37" s="214">
        <f t="shared" si="41"/>
        <v>2040</v>
      </c>
      <c r="AV37" s="214">
        <f t="shared" si="41"/>
        <v>2041</v>
      </c>
      <c r="AW37" s="214">
        <f t="shared" si="41"/>
        <v>2042</v>
      </c>
      <c r="AX37" s="214">
        <f t="shared" si="41"/>
        <v>2043</v>
      </c>
      <c r="AY37" s="214">
        <f t="shared" si="41"/>
        <v>2044</v>
      </c>
      <c r="AZ37" s="214">
        <f t="shared" si="41"/>
        <v>2045</v>
      </c>
      <c r="BA37" s="214">
        <f t="shared" si="41"/>
        <v>2046</v>
      </c>
      <c r="BB37" s="214">
        <f t="shared" si="41"/>
        <v>2047</v>
      </c>
      <c r="BC37" s="214">
        <f t="shared" si="41"/>
        <v>2048</v>
      </c>
      <c r="BD37" s="214">
        <f t="shared" si="41"/>
        <v>2049</v>
      </c>
      <c r="BE37" s="214">
        <f t="shared" si="41"/>
        <v>2050</v>
      </c>
    </row>
    <row r="38" spans="1:57" ht="15" x14ac:dyDescent="0.25">
      <c r="A38" s="215" t="s">
        <v>49</v>
      </c>
      <c r="B38" s="22" t="e">
        <f>(#REF!+#REF!)*2204.622/1000</f>
        <v>#REF!</v>
      </c>
      <c r="C38" s="22" t="e">
        <f>(#REF!+#REF!)*2204.622/1000</f>
        <v>#REF!</v>
      </c>
      <c r="D38" s="22" t="e">
        <f>(#REF!+#REF!)*2204.622/1000</f>
        <v>#REF!</v>
      </c>
      <c r="E38" s="22" t="e">
        <f>(#REF!+#REF!)*2204.622/1000</f>
        <v>#REF!</v>
      </c>
      <c r="F38" s="22" t="e">
        <f>(#REF!+#REF!)*2204.622/1000</f>
        <v>#REF!</v>
      </c>
      <c r="G38" s="22" t="e">
        <f>(#REF!+#REF!)*2204.622/1000</f>
        <v>#REF!</v>
      </c>
      <c r="H38" s="22" t="e">
        <f>(#REF!+#REF!)*2204.622/1000</f>
        <v>#REF!</v>
      </c>
      <c r="I38" s="22" t="e">
        <f>(#REF!+#REF!)*2204.622/1000</f>
        <v>#REF!</v>
      </c>
      <c r="J38" s="22" t="e">
        <f>(#REF!+#REF!)*2204.622/1000</f>
        <v>#REF!</v>
      </c>
      <c r="K38" s="22" t="e">
        <f>(#REF!+#REF!)*2204.622/1000</f>
        <v>#REF!</v>
      </c>
      <c r="L38" s="22" t="e">
        <f>(#REF!+#REF!)*2204.622/1000</f>
        <v>#REF!</v>
      </c>
      <c r="M38" s="22" t="e">
        <f>(#REF!+#REF!)*2204.622/1000</f>
        <v>#REF!</v>
      </c>
      <c r="N38" s="22" t="e">
        <f>(#REF!+#REF!)*2204.622/1000</f>
        <v>#REF!</v>
      </c>
      <c r="O38" s="22" t="e">
        <f>(#REF!+#REF!)*2204.622/1000</f>
        <v>#REF!</v>
      </c>
      <c r="P38" s="22" t="e">
        <f>(#REF!+#REF!)*2204.622/1000</f>
        <v>#REF!</v>
      </c>
      <c r="Q38" s="22" t="e">
        <f>(#REF!+#REF!)*2204.622/1000</f>
        <v>#REF!</v>
      </c>
      <c r="R38" s="22" t="e">
        <f>(#REF!+#REF!)*2204.622/1000</f>
        <v>#REF!</v>
      </c>
      <c r="S38" s="22" t="e">
        <f>(#REF!+#REF!)*2204.622/1000</f>
        <v>#REF!</v>
      </c>
      <c r="T38" s="22" t="e">
        <f>(#REF!+#REF!)*2204.622/1000</f>
        <v>#REF!</v>
      </c>
      <c r="U38" s="22" t="e">
        <f>(#REF!+#REF!)*2204.622/1000</f>
        <v>#REF!</v>
      </c>
      <c r="V38" s="22" t="e">
        <f>(#REF!+#REF!)*2204.622/1000</f>
        <v>#REF!</v>
      </c>
      <c r="W38" s="22" t="e">
        <f>(#REF!+#REF!)*2204.622/1000</f>
        <v>#REF!</v>
      </c>
      <c r="X38" s="22" t="e">
        <f>(#REF!+#REF!)*2204.622/1000</f>
        <v>#REF!</v>
      </c>
      <c r="Y38" s="22" t="e">
        <f>(#REF!+#REF!)*2204.622/1000</f>
        <v>#REF!</v>
      </c>
      <c r="Z38" s="22">
        <f>'[5]Canada Used Cooking Oil'!AC3*2.204622</f>
        <v>56.484975825409656</v>
      </c>
      <c r="AA38" s="22">
        <f>'[5]Canada Used Cooking Oil'!AD3*2.204622</f>
        <v>57.54668006809564</v>
      </c>
      <c r="AB38" s="22">
        <f>'[5]Canada Used Cooking Oil'!AE3*2.204622</f>
        <v>54.535232400408105</v>
      </c>
      <c r="AC38" s="22">
        <f>'[5]Canada Used Cooking Oil'!AF3*2.204622</f>
        <v>57.011593865897112</v>
      </c>
      <c r="AD38" s="22">
        <f>'[5]Canada Used Cooking Oil'!AG3*2.204622</f>
        <v>58.864122794455682</v>
      </c>
      <c r="AE38" s="22">
        <f>'[5]Canada Used Cooking Oil'!AH3*2.204622</f>
        <v>135.96467505669503</v>
      </c>
      <c r="AF38" s="22">
        <f>'[5]Canada Used Cooking Oil'!AI3*2.204622</f>
        <v>250.76349264766498</v>
      </c>
      <c r="AG38" s="216">
        <f>'[5]Canada Used Cooking Oil'!AJ3*2.204622</f>
        <v>225.41751367726661</v>
      </c>
      <c r="AH38" s="216">
        <f>'[5]Canada Used Cooking Oil'!AK3*2.204622</f>
        <v>238.59325688688347</v>
      </c>
      <c r="AI38" s="216">
        <f>'[5]Canada Used Cooking Oil'!AL3*2.204622</f>
        <v>226.79612594522555</v>
      </c>
      <c r="AJ38" s="216">
        <f>'[5]Canada Used Cooking Oil'!AM3*2.204622</f>
        <v>231.62196530206816</v>
      </c>
      <c r="AK38" s="216">
        <f>'[5]Canada Used Cooking Oil'!AN3*2.204622</f>
        <v>274.82034943165314</v>
      </c>
      <c r="AL38" s="216">
        <f>'[5]Canada Used Cooking Oil'!AO3*2.204622</f>
        <v>266.29710233335607</v>
      </c>
      <c r="AM38" s="216">
        <f>'[5]Canada Used Cooking Oil'!AP3*2.204622</f>
        <v>263.79427879529356</v>
      </c>
      <c r="AN38" s="216">
        <f>'[5]Canada Used Cooking Oil'!AQ3*2.204622</f>
        <v>176.77108257090535</v>
      </c>
      <c r="AO38" s="216">
        <f>'[5]Canada Used Cooking Oil'!AR3*2.204622</f>
        <v>161.40783309943313</v>
      </c>
      <c r="AP38" s="216">
        <f>'[5]Canada Used Cooking Oil'!AS3*2.204622</f>
        <v>208.79705211237959</v>
      </c>
      <c r="AQ38" s="216">
        <f>'[5]Canada Used Cooking Oil'!AT3*2.204622</f>
        <v>592.06202384416542</v>
      </c>
      <c r="AR38" s="216">
        <f>'[5]Canada Used Cooking Oil'!AU3*2.204622</f>
        <v>983.19100256585568</v>
      </c>
      <c r="AS38" s="216">
        <f>'[5]Canada Used Cooking Oil'!AV3*2.204622</f>
        <v>1294.4572162801351</v>
      </c>
      <c r="AT38" s="216">
        <f>'[5]Canada Used Cooking Oil'!AW3*2.204622</f>
        <v>1592.2620644262729</v>
      </c>
      <c r="AU38" s="216">
        <f>'[5]Canada Used Cooking Oil'!AX3*2.204622</f>
        <v>1899.2266193184994</v>
      </c>
      <c r="AV38" s="216">
        <f>'[5]Canada Used Cooking Oil'!AY3*2.204622</f>
        <v>2193.3962907283508</v>
      </c>
      <c r="AW38" s="216">
        <f>'[5]Canada Used Cooking Oil'!AZ3*2.204622</f>
        <v>2434.4789372038772</v>
      </c>
      <c r="AX38" s="216">
        <f>'[5]Canada Used Cooking Oil'!BA3*2.204622</f>
        <v>2624.6794848399063</v>
      </c>
      <c r="AY38" s="216">
        <f>'[5]Canada Used Cooking Oil'!BB3*2.204622</f>
        <v>2763.9976650062781</v>
      </c>
      <c r="AZ38" s="216">
        <f>'[5]Canada Used Cooking Oil'!BC3*2.204622</f>
        <v>2852.4333314536225</v>
      </c>
      <c r="BA38" s="216">
        <f>'[5]Canada Used Cooking Oil'!BD3*2.204622</f>
        <v>2889.9865263235138</v>
      </c>
      <c r="BB38" s="216">
        <f>'[5]Canada Used Cooking Oil'!BE3*2.204622</f>
        <v>2876.6573587802741</v>
      </c>
      <c r="BC38" s="216">
        <f>'[5]Canada Used Cooking Oil'!BF3*2.204622</f>
        <v>2812.4458374512078</v>
      </c>
      <c r="BD38" s="216">
        <f>'[5]Canada Used Cooking Oil'!BG3*2.204622</f>
        <v>2699.556521946809</v>
      </c>
      <c r="BE38" s="216">
        <f>'[5]Canada Used Cooking Oil'!BH3*2.204622</f>
        <v>2537.9894009972663</v>
      </c>
    </row>
    <row r="39" spans="1:57" ht="15" x14ac:dyDescent="0.25">
      <c r="A39" s="215" t="s">
        <v>50</v>
      </c>
      <c r="B39" s="22" t="e">
        <f>SUM(#REF!,#REF!,#REF!)*2204.622/1000</f>
        <v>#REF!</v>
      </c>
      <c r="C39" s="22" t="e">
        <f>SUM(#REF!,#REF!,#REF!)*2204.622/1000</f>
        <v>#REF!</v>
      </c>
      <c r="D39" s="22" t="e">
        <f>SUM(#REF!,#REF!,#REF!)*2204.622/1000</f>
        <v>#REF!</v>
      </c>
      <c r="E39" s="22" t="e">
        <f>SUM(#REF!,#REF!,#REF!)*2204.622/1000</f>
        <v>#REF!</v>
      </c>
      <c r="F39" s="22" t="e">
        <f>SUM(#REF!,#REF!,#REF!)*2204.622/1000</f>
        <v>#REF!</v>
      </c>
      <c r="G39" s="22" t="e">
        <f>SUM(#REF!,#REF!,#REF!)*2204.622/1000</f>
        <v>#REF!</v>
      </c>
      <c r="H39" s="22" t="e">
        <f>SUM(#REF!,#REF!,#REF!)*2204.622/1000</f>
        <v>#REF!</v>
      </c>
      <c r="I39" s="22" t="e">
        <f>SUM(#REF!,#REF!,#REF!)*2204.622/1000</f>
        <v>#REF!</v>
      </c>
      <c r="J39" s="22" t="e">
        <f>SUM(#REF!,#REF!,#REF!)*2204.622/1000</f>
        <v>#REF!</v>
      </c>
      <c r="K39" s="22" t="e">
        <f>SUM(#REF!,#REF!,#REF!)*2204.622/1000</f>
        <v>#REF!</v>
      </c>
      <c r="L39" s="22" t="e">
        <f>SUM(#REF!,#REF!,#REF!)*2204.622/1000</f>
        <v>#REF!</v>
      </c>
      <c r="M39" s="22" t="e">
        <f>SUM(#REF!,#REF!,#REF!)*2204.622/1000</f>
        <v>#REF!</v>
      </c>
      <c r="N39" s="22" t="e">
        <f>SUM(#REF!,#REF!,#REF!)*2204.622/1000</f>
        <v>#REF!</v>
      </c>
      <c r="O39" s="22" t="e">
        <f>SUM(#REF!,#REF!,#REF!)*2204.622/1000</f>
        <v>#REF!</v>
      </c>
      <c r="P39" s="22" t="e">
        <f>SUM(#REF!,#REF!,#REF!)*2204.622/1000</f>
        <v>#REF!</v>
      </c>
      <c r="Q39" s="22" t="e">
        <f>SUM(#REF!,#REF!,#REF!)*2204.622/1000</f>
        <v>#REF!</v>
      </c>
      <c r="R39" s="22" t="e">
        <f>SUM(#REF!,#REF!,#REF!)*2204.622/1000</f>
        <v>#REF!</v>
      </c>
      <c r="S39" s="22" t="e">
        <f>SUM(#REF!,#REF!,#REF!)*2204.622/1000</f>
        <v>#REF!</v>
      </c>
      <c r="T39" s="22" t="e">
        <f>SUM(#REF!,#REF!,#REF!)*2204.622/1000</f>
        <v>#REF!</v>
      </c>
      <c r="U39" s="22" t="e">
        <f>SUM(#REF!,#REF!,#REF!)*2204.622/1000</f>
        <v>#REF!</v>
      </c>
      <c r="V39" s="22" t="e">
        <f>SUM(#REF!,#REF!,#REF!)*2204.622/1000</f>
        <v>#REF!</v>
      </c>
      <c r="W39" s="22" t="e">
        <f>SUM(#REF!,#REF!,#REF!)*2204.622/1000</f>
        <v>#REF!</v>
      </c>
      <c r="X39" s="22" t="e">
        <f>SUM(#REF!,#REF!,#REF!)*2204.622/1000</f>
        <v>#REF!</v>
      </c>
      <c r="Y39" s="22" t="e">
        <f>SUM(#REF!,#REF!,#REF!)*2204.622/1000</f>
        <v>#REF!</v>
      </c>
      <c r="Z39" s="22">
        <f>'[5]Canada Used Cooking Oil'!AC4*2.204622</f>
        <v>2283.6796329618664</v>
      </c>
      <c r="AA39" s="22">
        <f>'[5]Canada Used Cooking Oil'!AD4*2.204622</f>
        <v>2164.1734912297852</v>
      </c>
      <c r="AB39" s="22">
        <f>'[5]Canada Used Cooking Oil'!AE4*2.204622</f>
        <v>2262.4452983244255</v>
      </c>
      <c r="AC39" s="22">
        <f>'[5]Canada Used Cooking Oil'!AF4*2.204622</f>
        <v>2335.9609655812637</v>
      </c>
      <c r="AD39" s="22">
        <f>'[5]Canada Used Cooking Oil'!AG4*2.204622</f>
        <v>2360.0947406069399</v>
      </c>
      <c r="AE39" s="22">
        <f>'[5]Canada Used Cooking Oil'!AH4*2.204622</f>
        <v>2391.5907015419198</v>
      </c>
      <c r="AF39" s="216">
        <f>'[5]Canada Used Cooking Oil'!AI4*2.204622</f>
        <v>2427.4645620650485</v>
      </c>
      <c r="AG39" s="216">
        <f>'[5]Canada Used Cooking Oil'!AJ4*2.204622</f>
        <v>2465.1116056480596</v>
      </c>
      <c r="AH39" s="216">
        <f>'[5]Canada Used Cooking Oil'!AK4*2.204622</f>
        <v>2502.8937148626342</v>
      </c>
      <c r="AI39" s="216">
        <f>'[5]Canada Used Cooking Oil'!AL4*2.204622</f>
        <v>2540.8058872779734</v>
      </c>
      <c r="AJ39" s="216">
        <f>'[5]Canada Used Cooking Oil'!AM4*2.204622</f>
        <v>2578.8181083092863</v>
      </c>
      <c r="AK39" s="216">
        <f>'[5]Canada Used Cooking Oil'!AN4*2.204622</f>
        <v>2616.9203730949748</v>
      </c>
      <c r="AL39" s="216">
        <f>'[5]Canada Used Cooking Oil'!AO4*2.204622</f>
        <v>2875.5948913582347</v>
      </c>
      <c r="AM39" s="216">
        <f>'[5]Canada Used Cooking Oil'!AP4*2.204622</f>
        <v>2895.0476261173831</v>
      </c>
      <c r="AN39" s="216">
        <f>'[5]Canada Used Cooking Oil'!AQ4*2.204622</f>
        <v>2936.3041917511491</v>
      </c>
      <c r="AO39" s="216">
        <f>'[5]Canada Used Cooking Oil'!AR4*2.204622</f>
        <v>2977.5930184814615</v>
      </c>
      <c r="AP39" s="216">
        <f>'[5]Canada Used Cooking Oil'!AS4*2.204622</f>
        <v>3018.9141063083212</v>
      </c>
      <c r="AQ39" s="216">
        <f>'[5]Canada Used Cooking Oil'!AT4*2.204622</f>
        <v>3060.3279447877517</v>
      </c>
      <c r="AR39" s="216">
        <f>'[5]Canada Used Cooking Oil'!AU4*2.204622</f>
        <v>3101.9057771746284</v>
      </c>
      <c r="AS39" s="216">
        <f>'[5]Canada Used Cooking Oil'!AV4*2.204622</f>
        <v>3143.7040603879068</v>
      </c>
      <c r="AT39" s="216">
        <f>'[5]Canada Used Cooking Oil'!AW4*2.204622</f>
        <v>3185.7658092229831</v>
      </c>
      <c r="AU39" s="216">
        <f>'[5]Canada Used Cooking Oil'!AX4*2.204622</f>
        <v>3228.1259732011163</v>
      </c>
      <c r="AV39" s="216">
        <f>'[5]Canada Used Cooking Oil'!AY4*2.204622</f>
        <v>3228.1259732011163</v>
      </c>
      <c r="AW39" s="216">
        <f>'[5]Canada Used Cooking Oil'!AZ4*2.204622</f>
        <v>3228.1259732011163</v>
      </c>
      <c r="AX39" s="216">
        <f>'[5]Canada Used Cooking Oil'!BA4*2.204622</f>
        <v>3228.1259732011163</v>
      </c>
      <c r="AY39" s="216">
        <f>'[5]Canada Used Cooking Oil'!BB4*2.204622</f>
        <v>3228.1259732011163</v>
      </c>
      <c r="AZ39" s="216">
        <f>'[5]Canada Used Cooking Oil'!BC4*2.204622</f>
        <v>3228.1259732011163</v>
      </c>
      <c r="BA39" s="216">
        <f>'[5]Canada Used Cooking Oil'!BD4*2.204622</f>
        <v>3228.1259732011163</v>
      </c>
      <c r="BB39" s="216">
        <f>'[5]Canada Used Cooking Oil'!BE4*2.204622</f>
        <v>3228.1259732011163</v>
      </c>
      <c r="BC39" s="216">
        <f>'[5]Canada Used Cooking Oil'!BF4*2.204622</f>
        <v>3228.1259732011163</v>
      </c>
      <c r="BD39" s="216">
        <f>'[5]Canada Used Cooking Oil'!BG4*2.204622</f>
        <v>3228.1259732011163</v>
      </c>
      <c r="BE39" s="216">
        <f>'[5]Canada Used Cooking Oil'!BH4*2.204622</f>
        <v>3228.1259732011163</v>
      </c>
    </row>
    <row r="40" spans="1:57" ht="15" x14ac:dyDescent="0.25">
      <c r="A40" s="215" t="s">
        <v>51</v>
      </c>
      <c r="B40" s="22" t="e">
        <f>SUM(#REF!,#REF!,#REF!)*2204.622/1000</f>
        <v>#REF!</v>
      </c>
      <c r="C40" s="22" t="e">
        <f>SUM(#REF!,#REF!,#REF!)*2204.622/1000</f>
        <v>#REF!</v>
      </c>
      <c r="D40" s="22" t="e">
        <f>SUM(#REF!,#REF!,#REF!)*2204.622/1000</f>
        <v>#REF!</v>
      </c>
      <c r="E40" s="22" t="e">
        <f>SUM(#REF!,#REF!,#REF!)*2204.622/1000</f>
        <v>#REF!</v>
      </c>
      <c r="F40" s="22" t="e">
        <f>SUM(#REF!,#REF!,#REF!)*2204.622/1000</f>
        <v>#REF!</v>
      </c>
      <c r="G40" s="22" t="e">
        <f>SUM(#REF!,#REF!,#REF!)*2204.622/1000</f>
        <v>#REF!</v>
      </c>
      <c r="H40" s="22" t="e">
        <f>SUM(#REF!,#REF!,#REF!)*2204.622/1000</f>
        <v>#REF!</v>
      </c>
      <c r="I40" s="22" t="e">
        <f>SUM(#REF!,#REF!,#REF!)*2204.622/1000</f>
        <v>#REF!</v>
      </c>
      <c r="J40" s="22" t="e">
        <f>SUM(#REF!,#REF!,#REF!)*2204.622/1000</f>
        <v>#REF!</v>
      </c>
      <c r="K40" s="22" t="e">
        <f>SUM(#REF!,#REF!,#REF!)*2204.622/1000</f>
        <v>#REF!</v>
      </c>
      <c r="L40" s="22" t="e">
        <f>SUM(#REF!,#REF!,#REF!)*2204.622/1000</f>
        <v>#REF!</v>
      </c>
      <c r="M40" s="22" t="e">
        <f>SUM(#REF!,#REF!,#REF!)*2204.622/1000</f>
        <v>#REF!</v>
      </c>
      <c r="N40" s="22" t="e">
        <f>SUM(#REF!,#REF!,#REF!)*2204.622/1000</f>
        <v>#REF!</v>
      </c>
      <c r="O40" s="22" t="e">
        <f>SUM(#REF!,#REF!,#REF!)*2204.622/1000</f>
        <v>#REF!</v>
      </c>
      <c r="P40" s="22" t="e">
        <f>SUM(#REF!,#REF!,#REF!)*2204.622/1000</f>
        <v>#REF!</v>
      </c>
      <c r="Q40" s="22" t="e">
        <f>SUM(#REF!,#REF!,#REF!)*2204.622/1000</f>
        <v>#REF!</v>
      </c>
      <c r="R40" s="22" t="e">
        <f>SUM(#REF!,#REF!,#REF!)*2204.622/1000</f>
        <v>#REF!</v>
      </c>
      <c r="S40" s="22" t="e">
        <f>SUM(#REF!,#REF!,#REF!)*2204.622/1000</f>
        <v>#REF!</v>
      </c>
      <c r="T40" s="22" t="e">
        <f>SUM(#REF!,#REF!,#REF!)*2204.622/1000</f>
        <v>#REF!</v>
      </c>
      <c r="U40" s="22" t="e">
        <f>SUM(#REF!,#REF!,#REF!)*2204.622/1000</f>
        <v>#REF!</v>
      </c>
      <c r="V40" s="22" t="e">
        <f>SUM(#REF!,#REF!,#REF!)*2204.622/1000</f>
        <v>#REF!</v>
      </c>
      <c r="W40" s="22" t="e">
        <f>SUM(#REF!,#REF!,#REF!)*2204.622/1000</f>
        <v>#REF!</v>
      </c>
      <c r="X40" s="22" t="e">
        <f>SUM(#REF!,#REF!,#REF!)*2204.622/1000</f>
        <v>#REF!</v>
      </c>
      <c r="Y40" s="22" t="e">
        <f>SUM(#REF!,#REF!,#REF!)*2204.622/1000</f>
        <v>#REF!</v>
      </c>
      <c r="Z40" s="22">
        <f>'[5]Canada Used Cooking Oil'!AC5*2.204622</f>
        <v>18.161676035999999</v>
      </c>
      <c r="AA40" s="22">
        <f>'[5]Canada Used Cooking Oil'!AD5*2.204622</f>
        <v>15.47644644</v>
      </c>
      <c r="AB40" s="22">
        <f>'[5]Canada Used Cooking Oil'!AE5*2.204622</f>
        <v>18.241042428</v>
      </c>
      <c r="AC40" s="22">
        <f>'[5]Canada Used Cooking Oil'!AF5*2.204622</f>
        <v>24.391937807999998</v>
      </c>
      <c r="AD40" s="22">
        <f>'[5]Canada Used Cooking Oil'!AG5*2.204622</f>
        <v>22.046220000000002</v>
      </c>
      <c r="AE40" s="22">
        <f>'[5]Canada Used Cooking Oil'!AH5*2.204622</f>
        <v>22.046220000000002</v>
      </c>
      <c r="AF40" s="216">
        <f>'[5]Canada Used Cooking Oil'!AI5*2.204622</f>
        <v>22.046220000000002</v>
      </c>
      <c r="AG40" s="216">
        <f>'[5]Canada Used Cooking Oil'!AJ5*2.204622</f>
        <v>22.046220000000002</v>
      </c>
      <c r="AH40" s="216">
        <f>'[5]Canada Used Cooking Oil'!AK5*2.204622</f>
        <v>22.046220000000002</v>
      </c>
      <c r="AI40" s="216">
        <f>'[5]Canada Used Cooking Oil'!AL5*2.204622</f>
        <v>22.046220000000002</v>
      </c>
      <c r="AJ40" s="216">
        <f>'[5]Canada Used Cooking Oil'!AM5*2.204622</f>
        <v>22.046220000000002</v>
      </c>
      <c r="AK40" s="216">
        <f>'[5]Canada Used Cooking Oil'!AN5*2.204622</f>
        <v>22.046220000000002</v>
      </c>
      <c r="AL40" s="216">
        <f>'[5]Canada Used Cooking Oil'!AO5*2.204622</f>
        <v>22.046220000000002</v>
      </c>
      <c r="AM40" s="216">
        <f>'[5]Canada Used Cooking Oil'!AP5*2.204622</f>
        <v>22.046220000000002</v>
      </c>
      <c r="AN40" s="216">
        <f>'[5]Canada Used Cooking Oil'!AQ5*2.204622</f>
        <v>22.046220000000002</v>
      </c>
      <c r="AO40" s="216">
        <f>'[5]Canada Used Cooking Oil'!AR5*2.204622</f>
        <v>22.046220000000002</v>
      </c>
      <c r="AP40" s="216">
        <f>'[5]Canada Used Cooking Oil'!AS5*2.204622</f>
        <v>22.046220000000002</v>
      </c>
      <c r="AQ40" s="216">
        <f>'[5]Canada Used Cooking Oil'!AT5*2.204622</f>
        <v>22.046220000000002</v>
      </c>
      <c r="AR40" s="216">
        <f>'[5]Canada Used Cooking Oil'!AU5*2.204622</f>
        <v>22.046220000000002</v>
      </c>
      <c r="AS40" s="216">
        <f>'[5]Canada Used Cooking Oil'!AV5*2.204622</f>
        <v>22.046220000000002</v>
      </c>
      <c r="AT40" s="216">
        <f>'[5]Canada Used Cooking Oil'!AW5*2.204622</f>
        <v>22.046220000000002</v>
      </c>
      <c r="AU40" s="216">
        <f>'[5]Canada Used Cooking Oil'!AX5*2.204622</f>
        <v>22.046220000000002</v>
      </c>
      <c r="AV40" s="216">
        <f>'[5]Canada Used Cooking Oil'!AY5*2.204622</f>
        <v>24.250842000000002</v>
      </c>
      <c r="AW40" s="216">
        <f>'[5]Canada Used Cooking Oil'!AZ5*2.204622</f>
        <v>26.455463999999999</v>
      </c>
      <c r="AX40" s="216">
        <f>'[5]Canada Used Cooking Oil'!BA5*2.204622</f>
        <v>28.660086</v>
      </c>
      <c r="AY40" s="216">
        <f>'[5]Canada Used Cooking Oil'!BB5*2.204622</f>
        <v>30.864708</v>
      </c>
      <c r="AZ40" s="216">
        <f>'[5]Canada Used Cooking Oil'!BC5*2.204622</f>
        <v>33.069330000000001</v>
      </c>
      <c r="BA40" s="216">
        <f>'[5]Canada Used Cooking Oil'!BD5*2.204622</f>
        <v>35.273952000000001</v>
      </c>
      <c r="BB40" s="216">
        <f>'[5]Canada Used Cooking Oil'!BE5*2.204622</f>
        <v>37.478574000000002</v>
      </c>
      <c r="BC40" s="216">
        <f>'[5]Canada Used Cooking Oil'!BF5*2.204622</f>
        <v>39.683196000000002</v>
      </c>
      <c r="BD40" s="216">
        <f>'[5]Canada Used Cooking Oil'!BG5*2.204622</f>
        <v>41.887818000000003</v>
      </c>
      <c r="BE40" s="216">
        <f>'[5]Canada Used Cooking Oil'!BH5*2.204622</f>
        <v>44.092440000000003</v>
      </c>
    </row>
    <row r="41" spans="1:57" ht="15" x14ac:dyDescent="0.25">
      <c r="A41" s="215" t="s">
        <v>52</v>
      </c>
      <c r="B41" s="22" t="e">
        <f t="shared" ref="B41:S41" si="42">SUM(B38:B40)</f>
        <v>#REF!</v>
      </c>
      <c r="C41" s="22" t="e">
        <f t="shared" si="42"/>
        <v>#REF!</v>
      </c>
      <c r="D41" s="22" t="e">
        <f t="shared" si="42"/>
        <v>#REF!</v>
      </c>
      <c r="E41" s="22" t="e">
        <f t="shared" si="42"/>
        <v>#REF!</v>
      </c>
      <c r="F41" s="22" t="e">
        <f t="shared" si="42"/>
        <v>#REF!</v>
      </c>
      <c r="G41" s="22" t="e">
        <f t="shared" si="42"/>
        <v>#REF!</v>
      </c>
      <c r="H41" s="22" t="e">
        <f t="shared" si="42"/>
        <v>#REF!</v>
      </c>
      <c r="I41" s="22" t="e">
        <f t="shared" si="42"/>
        <v>#REF!</v>
      </c>
      <c r="J41" s="22" t="e">
        <f t="shared" si="42"/>
        <v>#REF!</v>
      </c>
      <c r="K41" s="22" t="e">
        <f t="shared" si="42"/>
        <v>#REF!</v>
      </c>
      <c r="L41" s="22" t="e">
        <f t="shared" si="42"/>
        <v>#REF!</v>
      </c>
      <c r="M41" s="22" t="e">
        <f t="shared" si="42"/>
        <v>#REF!</v>
      </c>
      <c r="N41" s="22" t="e">
        <f t="shared" si="42"/>
        <v>#REF!</v>
      </c>
      <c r="O41" s="22" t="e">
        <f t="shared" si="42"/>
        <v>#REF!</v>
      </c>
      <c r="P41" s="22" t="e">
        <f t="shared" si="42"/>
        <v>#REF!</v>
      </c>
      <c r="Q41" s="22" t="e">
        <f t="shared" si="42"/>
        <v>#REF!</v>
      </c>
      <c r="R41" s="22" t="e">
        <f t="shared" si="42"/>
        <v>#REF!</v>
      </c>
      <c r="S41" s="22" t="e">
        <f t="shared" si="42"/>
        <v>#REF!</v>
      </c>
      <c r="T41" s="22" t="e">
        <f t="shared" ref="T41:Y41" si="43">SUM(T38:T40)</f>
        <v>#REF!</v>
      </c>
      <c r="U41" s="22" t="e">
        <f t="shared" si="43"/>
        <v>#REF!</v>
      </c>
      <c r="V41" s="22" t="e">
        <f t="shared" si="43"/>
        <v>#REF!</v>
      </c>
      <c r="W41" s="22" t="e">
        <f t="shared" si="43"/>
        <v>#REF!</v>
      </c>
      <c r="X41" s="22" t="e">
        <f t="shared" si="43"/>
        <v>#REF!</v>
      </c>
      <c r="Y41" s="22" t="e">
        <f t="shared" si="43"/>
        <v>#REF!</v>
      </c>
      <c r="Z41" s="22">
        <f>SUM(Z38:Z40)</f>
        <v>2358.3262848232757</v>
      </c>
      <c r="AA41" s="22">
        <f t="shared" ref="AA41:BE41" si="44">SUM(AA38:AA40)</f>
        <v>2237.1966177378808</v>
      </c>
      <c r="AB41" s="22">
        <f t="shared" si="44"/>
        <v>2335.2215731528336</v>
      </c>
      <c r="AC41" s="22">
        <f t="shared" si="44"/>
        <v>2417.364497255161</v>
      </c>
      <c r="AD41" s="22">
        <f t="shared" si="44"/>
        <v>2441.005083401396</v>
      </c>
      <c r="AE41" s="22">
        <f t="shared" si="44"/>
        <v>2549.6015965986148</v>
      </c>
      <c r="AF41" s="216">
        <f t="shared" si="44"/>
        <v>2700.2742747127136</v>
      </c>
      <c r="AG41" s="216">
        <f t="shared" si="44"/>
        <v>2712.5753393253262</v>
      </c>
      <c r="AH41" s="216">
        <f t="shared" si="44"/>
        <v>2763.5331917495178</v>
      </c>
      <c r="AI41" s="216">
        <f t="shared" si="44"/>
        <v>2789.648233223199</v>
      </c>
      <c r="AJ41" s="216">
        <f t="shared" si="44"/>
        <v>2832.4862936113545</v>
      </c>
      <c r="AK41" s="216">
        <f t="shared" si="44"/>
        <v>2913.7869425266281</v>
      </c>
      <c r="AL41" s="216">
        <f t="shared" si="44"/>
        <v>3163.938213691591</v>
      </c>
      <c r="AM41" s="216">
        <f t="shared" si="44"/>
        <v>3180.8881249126766</v>
      </c>
      <c r="AN41" s="216">
        <f t="shared" si="44"/>
        <v>3135.1214943220548</v>
      </c>
      <c r="AO41" s="216">
        <f t="shared" si="44"/>
        <v>3161.0470715808947</v>
      </c>
      <c r="AP41" s="216">
        <f t="shared" si="44"/>
        <v>3249.7573784207011</v>
      </c>
      <c r="AQ41" s="216">
        <f t="shared" si="44"/>
        <v>3674.4361886319175</v>
      </c>
      <c r="AR41" s="216">
        <f t="shared" si="44"/>
        <v>4107.1429997404839</v>
      </c>
      <c r="AS41" s="216">
        <f t="shared" si="44"/>
        <v>4460.207496668042</v>
      </c>
      <c r="AT41" s="216">
        <f t="shared" si="44"/>
        <v>4800.0740936492566</v>
      </c>
      <c r="AU41" s="216">
        <f t="shared" si="44"/>
        <v>5149.3988125196156</v>
      </c>
      <c r="AV41" s="216">
        <f t="shared" si="44"/>
        <v>5445.7731059294674</v>
      </c>
      <c r="AW41" s="216">
        <f t="shared" si="44"/>
        <v>5689.0603744049931</v>
      </c>
      <c r="AX41" s="216">
        <f t="shared" si="44"/>
        <v>5881.4655440410224</v>
      </c>
      <c r="AY41" s="216">
        <f t="shared" si="44"/>
        <v>6022.9883462073949</v>
      </c>
      <c r="AZ41" s="216">
        <f t="shared" si="44"/>
        <v>6113.6286346547386</v>
      </c>
      <c r="BA41" s="216">
        <f t="shared" si="44"/>
        <v>6153.3864515246296</v>
      </c>
      <c r="BB41" s="216">
        <f t="shared" si="44"/>
        <v>6142.2619059813906</v>
      </c>
      <c r="BC41" s="216">
        <f t="shared" si="44"/>
        <v>6080.2550066523236</v>
      </c>
      <c r="BD41" s="216">
        <f t="shared" si="44"/>
        <v>5969.5703131479249</v>
      </c>
      <c r="BE41" s="216">
        <f t="shared" si="44"/>
        <v>5810.2078141983829</v>
      </c>
    </row>
    <row r="42" spans="1:57" ht="15" x14ac:dyDescent="0.25">
      <c r="A42" s="217" t="s">
        <v>53</v>
      </c>
      <c r="B42" s="25" t="e">
        <f t="shared" ref="B42:Y42" si="45">B48-B47</f>
        <v>#REF!</v>
      </c>
      <c r="C42" s="25" t="e">
        <f t="shared" si="45"/>
        <v>#REF!</v>
      </c>
      <c r="D42" s="25" t="e">
        <f t="shared" si="45"/>
        <v>#REF!</v>
      </c>
      <c r="E42" s="25" t="e">
        <f t="shared" si="45"/>
        <v>#REF!</v>
      </c>
      <c r="F42" s="25" t="e">
        <f t="shared" si="45"/>
        <v>#REF!</v>
      </c>
      <c r="G42" s="25" t="e">
        <f t="shared" si="45"/>
        <v>#REF!</v>
      </c>
      <c r="H42" s="25" t="e">
        <f t="shared" si="45"/>
        <v>#REF!</v>
      </c>
      <c r="I42" s="25" t="e">
        <f t="shared" si="45"/>
        <v>#REF!</v>
      </c>
      <c r="J42" s="25" t="e">
        <f t="shared" si="45"/>
        <v>#REF!</v>
      </c>
      <c r="K42" s="25" t="e">
        <f t="shared" si="45"/>
        <v>#REF!</v>
      </c>
      <c r="L42" s="25" t="e">
        <f t="shared" si="45"/>
        <v>#REF!</v>
      </c>
      <c r="M42" s="25" t="e">
        <f t="shared" si="45"/>
        <v>#REF!</v>
      </c>
      <c r="N42" s="25" t="e">
        <f t="shared" si="45"/>
        <v>#REF!</v>
      </c>
      <c r="O42" s="25" t="e">
        <f t="shared" si="45"/>
        <v>#REF!</v>
      </c>
      <c r="P42" s="25" t="e">
        <f t="shared" si="45"/>
        <v>#REF!</v>
      </c>
      <c r="Q42" s="25" t="e">
        <f t="shared" si="45"/>
        <v>#REF!</v>
      </c>
      <c r="R42" s="25" t="e">
        <f t="shared" si="45"/>
        <v>#REF!</v>
      </c>
      <c r="S42" s="25" t="e">
        <f t="shared" si="45"/>
        <v>#REF!</v>
      </c>
      <c r="T42" s="25" t="e">
        <f t="shared" si="45"/>
        <v>#REF!</v>
      </c>
      <c r="U42" s="25" t="e">
        <f t="shared" si="45"/>
        <v>#REF!</v>
      </c>
      <c r="V42" s="25" t="e">
        <f t="shared" si="45"/>
        <v>#REF!</v>
      </c>
      <c r="W42" s="25" t="e">
        <f t="shared" si="45"/>
        <v>#REF!</v>
      </c>
      <c r="X42" s="25" t="e">
        <f t="shared" si="45"/>
        <v>#REF!</v>
      </c>
      <c r="Y42" s="25" t="e">
        <f t="shared" si="45"/>
        <v>#REF!</v>
      </c>
      <c r="Z42" s="25">
        <f>Z48-Z47</f>
        <v>1996.1096628431801</v>
      </c>
      <c r="AA42" s="25">
        <f t="shared" ref="AA42:BE42" si="46">AA48-AA47</f>
        <v>1887.722644933473</v>
      </c>
      <c r="AB42" s="25">
        <f t="shared" si="46"/>
        <v>1904.9542469549367</v>
      </c>
      <c r="AC42" s="25">
        <f t="shared" si="46"/>
        <v>1746.1600000947051</v>
      </c>
      <c r="AD42" s="25">
        <f t="shared" si="46"/>
        <v>1643.653808344701</v>
      </c>
      <c r="AE42" s="25">
        <f t="shared" si="46"/>
        <v>1637.4515039509499</v>
      </c>
      <c r="AF42" s="218">
        <f t="shared" si="46"/>
        <v>1593.0079610354471</v>
      </c>
      <c r="AG42" s="218">
        <f t="shared" si="46"/>
        <v>1537.0177324384426</v>
      </c>
      <c r="AH42" s="218">
        <f t="shared" si="46"/>
        <v>1544.6571658042922</v>
      </c>
      <c r="AI42" s="218">
        <f t="shared" si="46"/>
        <v>1565.9463679211308</v>
      </c>
      <c r="AJ42" s="218">
        <f t="shared" si="46"/>
        <v>1565.5860441797013</v>
      </c>
      <c r="AK42" s="218">
        <f t="shared" si="46"/>
        <v>1600.294390193272</v>
      </c>
      <c r="AL42" s="218">
        <f t="shared" si="46"/>
        <v>1852.9484848962977</v>
      </c>
      <c r="AM42" s="218">
        <f t="shared" si="46"/>
        <v>2287.6148923417713</v>
      </c>
      <c r="AN42" s="218">
        <f t="shared" si="46"/>
        <v>2312.3270612226215</v>
      </c>
      <c r="AO42" s="218">
        <f t="shared" si="46"/>
        <v>2290.8634194685146</v>
      </c>
      <c r="AP42" s="218">
        <f t="shared" si="46"/>
        <v>1996.3087545765354</v>
      </c>
      <c r="AQ42" s="218">
        <f t="shared" si="46"/>
        <v>2029.8585860660617</v>
      </c>
      <c r="AR42" s="218">
        <f t="shared" si="46"/>
        <v>2151.299183460349</v>
      </c>
      <c r="AS42" s="218">
        <f t="shared" si="46"/>
        <v>2206.5588322417689</v>
      </c>
      <c r="AT42" s="218">
        <f t="shared" si="46"/>
        <v>2239.4608743307572</v>
      </c>
      <c r="AU42" s="218">
        <f t="shared" si="46"/>
        <v>2294.6159217912646</v>
      </c>
      <c r="AV42" s="218">
        <f t="shared" si="46"/>
        <v>2347.7029467255902</v>
      </c>
      <c r="AW42" s="218">
        <f t="shared" si="46"/>
        <v>2398.5850455650871</v>
      </c>
      <c r="AX42" s="218">
        <f t="shared" si="46"/>
        <v>2449.4674130347444</v>
      </c>
      <c r="AY42" s="218">
        <f t="shared" si="46"/>
        <v>2500.3499267537723</v>
      </c>
      <c r="AZ42" s="218">
        <f t="shared" si="46"/>
        <v>2551.2323983312249</v>
      </c>
      <c r="BA42" s="218">
        <f t="shared" si="46"/>
        <v>2602.1147607443554</v>
      </c>
      <c r="BB42" s="218">
        <f t="shared" si="46"/>
        <v>2652.9971145301824</v>
      </c>
      <c r="BC42" s="218">
        <f t="shared" si="46"/>
        <v>2701.6749087055146</v>
      </c>
      <c r="BD42" s="218">
        <f t="shared" si="46"/>
        <v>2750.3527141506584</v>
      </c>
      <c r="BE42" s="218">
        <f t="shared" si="46"/>
        <v>2799.0304988359458</v>
      </c>
    </row>
    <row r="43" spans="1:57" ht="15" x14ac:dyDescent="0.25">
      <c r="A43" s="215" t="s">
        <v>151</v>
      </c>
      <c r="B43" s="22" t="e">
        <f t="shared" ref="B43:Y43" si="47">B44+B45</f>
        <v>#REF!</v>
      </c>
      <c r="C43" s="22" t="e">
        <f t="shared" si="47"/>
        <v>#REF!</v>
      </c>
      <c r="D43" s="22" t="e">
        <f t="shared" si="47"/>
        <v>#REF!</v>
      </c>
      <c r="E43" s="22" t="e">
        <f t="shared" si="47"/>
        <v>#REF!</v>
      </c>
      <c r="F43" s="22" t="e">
        <f t="shared" si="47"/>
        <v>#REF!</v>
      </c>
      <c r="G43" s="22" t="e">
        <f t="shared" si="47"/>
        <v>#REF!</v>
      </c>
      <c r="H43" s="22" t="e">
        <f t="shared" si="47"/>
        <v>#REF!</v>
      </c>
      <c r="I43" s="22" t="e">
        <f t="shared" si="47"/>
        <v>#REF!</v>
      </c>
      <c r="J43" s="22" t="e">
        <f t="shared" si="47"/>
        <v>#REF!</v>
      </c>
      <c r="K43" s="22" t="e">
        <f t="shared" si="47"/>
        <v>#REF!</v>
      </c>
      <c r="L43" s="22" t="e">
        <f t="shared" si="47"/>
        <v>#REF!</v>
      </c>
      <c r="M43" s="22" t="e">
        <f t="shared" si="47"/>
        <v>#REF!</v>
      </c>
      <c r="N43" s="22" t="e">
        <f t="shared" si="47"/>
        <v>#REF!</v>
      </c>
      <c r="O43" s="22" t="e">
        <f t="shared" si="47"/>
        <v>#REF!</v>
      </c>
      <c r="P43" s="22" t="e">
        <f t="shared" si="47"/>
        <v>#REF!</v>
      </c>
      <c r="Q43" s="22" t="e">
        <f t="shared" si="47"/>
        <v>#REF!</v>
      </c>
      <c r="R43" s="22" t="e">
        <f t="shared" si="47"/>
        <v>#REF!</v>
      </c>
      <c r="S43" s="22" t="e">
        <f t="shared" si="47"/>
        <v>#REF!</v>
      </c>
      <c r="T43" s="22" t="e">
        <f t="shared" si="47"/>
        <v>#REF!</v>
      </c>
      <c r="U43" s="22" t="e">
        <f t="shared" si="47"/>
        <v>#REF!</v>
      </c>
      <c r="V43" s="22" t="e">
        <f t="shared" si="47"/>
        <v>#REF!</v>
      </c>
      <c r="W43" s="22" t="e">
        <f t="shared" si="47"/>
        <v>#REF!</v>
      </c>
      <c r="X43" s="22" t="e">
        <f t="shared" si="47"/>
        <v>#REF!</v>
      </c>
      <c r="Y43" s="22" t="e">
        <f t="shared" si="47"/>
        <v>#REF!</v>
      </c>
      <c r="Z43" s="22">
        <f>SUM(Z44:Z45)</f>
        <v>0</v>
      </c>
      <c r="AA43" s="22">
        <f t="shared" ref="AA43:BE43" si="48">SUM(AA44:AA45)</f>
        <v>108.75356229201651</v>
      </c>
      <c r="AB43" s="22">
        <f t="shared" si="48"/>
        <v>64.611413235577288</v>
      </c>
      <c r="AC43" s="22">
        <f t="shared" si="48"/>
        <v>32.228204335855175</v>
      </c>
      <c r="AD43" s="22">
        <f t="shared" si="48"/>
        <v>87.160007522957201</v>
      </c>
      <c r="AE43" s="22">
        <f t="shared" si="48"/>
        <v>177.27563638610027</v>
      </c>
      <c r="AF43" s="216">
        <f t="shared" si="48"/>
        <v>180.37084027467679</v>
      </c>
      <c r="AG43" s="216">
        <f t="shared" si="48"/>
        <v>124.25891239901887</v>
      </c>
      <c r="AH43" s="216">
        <f t="shared" si="48"/>
        <v>142.93231157052992</v>
      </c>
      <c r="AI43" s="216">
        <f t="shared" si="48"/>
        <v>153.22536110306248</v>
      </c>
      <c r="AJ43" s="216">
        <f t="shared" si="48"/>
        <v>152.88541048808156</v>
      </c>
      <c r="AK43" s="216">
        <f t="shared" si="48"/>
        <v>187.58128108454292</v>
      </c>
      <c r="AL43" s="216">
        <f t="shared" si="48"/>
        <v>440.22017811797656</v>
      </c>
      <c r="AM43" s="216">
        <f t="shared" si="48"/>
        <v>885.9157982156712</v>
      </c>
      <c r="AN43" s="216">
        <f t="shared" si="48"/>
        <v>921.65622911805383</v>
      </c>
      <c r="AO43" s="216">
        <f t="shared" si="48"/>
        <v>922.23959830664751</v>
      </c>
      <c r="AP43" s="216">
        <f t="shared" si="48"/>
        <v>592.40785592061854</v>
      </c>
      <c r="AQ43" s="216">
        <f t="shared" si="48"/>
        <v>592.88710190070685</v>
      </c>
      <c r="AR43" s="216">
        <f t="shared" si="48"/>
        <v>593.07502221758875</v>
      </c>
      <c r="AS43" s="216">
        <f t="shared" si="48"/>
        <v>593.21973997567579</v>
      </c>
      <c r="AT43" s="216">
        <f t="shared" si="48"/>
        <v>593.05216443235804</v>
      </c>
      <c r="AU43" s="216">
        <f t="shared" si="48"/>
        <v>593.09115854555978</v>
      </c>
      <c r="AV43" s="216">
        <f t="shared" si="48"/>
        <v>593.09115854555978</v>
      </c>
      <c r="AW43" s="216">
        <f t="shared" si="48"/>
        <v>593.09115854555978</v>
      </c>
      <c r="AX43" s="216">
        <f t="shared" si="48"/>
        <v>593.09115854555978</v>
      </c>
      <c r="AY43" s="216">
        <f t="shared" si="48"/>
        <v>593.09115854555978</v>
      </c>
      <c r="AZ43" s="216">
        <f t="shared" si="48"/>
        <v>593.09115854555978</v>
      </c>
      <c r="BA43" s="216">
        <f t="shared" si="48"/>
        <v>593.09115854555978</v>
      </c>
      <c r="BB43" s="216">
        <f t="shared" si="48"/>
        <v>593.09115854555978</v>
      </c>
      <c r="BC43" s="216">
        <f t="shared" si="48"/>
        <v>593.09115854555978</v>
      </c>
      <c r="BD43" s="216">
        <f t="shared" si="48"/>
        <v>593.09115854555978</v>
      </c>
      <c r="BE43" s="216">
        <f t="shared" si="48"/>
        <v>593.09115854555978</v>
      </c>
    </row>
    <row r="44" spans="1:57" ht="15" x14ac:dyDescent="0.25">
      <c r="A44" s="215" t="s">
        <v>142</v>
      </c>
      <c r="B44" s="22" t="e">
        <f>SUM(#REF!,#REF!,#REF!)*2204.622/1000</f>
        <v>#REF!</v>
      </c>
      <c r="C44" s="22" t="e">
        <f>SUM(#REF!,#REF!,#REF!)*2204.622/1000</f>
        <v>#REF!</v>
      </c>
      <c r="D44" s="22" t="e">
        <f>SUM(#REF!,#REF!,#REF!)*2204.622/1000</f>
        <v>#REF!</v>
      </c>
      <c r="E44" s="22" t="e">
        <f>SUM(#REF!,#REF!,#REF!)*2204.622/1000</f>
        <v>#REF!</v>
      </c>
      <c r="F44" s="22" t="e">
        <f>SUM(#REF!,#REF!,#REF!)*2204.622/1000</f>
        <v>#REF!</v>
      </c>
      <c r="G44" s="22" t="e">
        <f>SUM(#REF!,#REF!,#REF!)*2204.622/1000</f>
        <v>#REF!</v>
      </c>
      <c r="H44" s="22" t="e">
        <f>SUM(#REF!,#REF!,#REF!)*2204.622/1000</f>
        <v>#REF!</v>
      </c>
      <c r="I44" s="22" t="e">
        <f>SUM(#REF!,#REF!,#REF!)*2204.622/1000</f>
        <v>#REF!</v>
      </c>
      <c r="J44" s="22" t="e">
        <f>SUM(#REF!,#REF!,#REF!)*2204.622/1000</f>
        <v>#REF!</v>
      </c>
      <c r="K44" s="22" t="e">
        <f>SUM(#REF!,#REF!,#REF!)*2204.622/1000</f>
        <v>#REF!</v>
      </c>
      <c r="L44" s="22" t="e">
        <f>SUM(#REF!,#REF!,#REF!)*2204.622/1000</f>
        <v>#REF!</v>
      </c>
      <c r="M44" s="22" t="e">
        <f>SUM(#REF!,#REF!,#REF!)*2204.622/1000</f>
        <v>#REF!</v>
      </c>
      <c r="N44" s="22" t="e">
        <f>SUM(#REF!,#REF!,#REF!)*2204.622/1000</f>
        <v>#REF!</v>
      </c>
      <c r="O44" s="22" t="e">
        <f>SUM(#REF!,#REF!,#REF!)*2204.622/1000</f>
        <v>#REF!</v>
      </c>
      <c r="P44" s="22" t="e">
        <f>SUM(#REF!,#REF!,#REF!)*2204.622/1000</f>
        <v>#REF!</v>
      </c>
      <c r="Q44" s="22" t="e">
        <f>SUM(#REF!,#REF!,#REF!)*2204.622/1000</f>
        <v>#REF!</v>
      </c>
      <c r="R44" s="22" t="e">
        <f>SUM(#REF!,#REF!,#REF!)*2204.622/1000</f>
        <v>#REF!</v>
      </c>
      <c r="S44" s="22" t="e">
        <f>SUM(#REF!,#REF!,#REF!)*2204.622/1000</f>
        <v>#REF!</v>
      </c>
      <c r="T44" s="22" t="e">
        <f>SUM(#REF!,#REF!,#REF!)*2204.622/1000</f>
        <v>#REF!</v>
      </c>
      <c r="U44" s="22" t="e">
        <f>SUM(#REF!,#REF!,#REF!)*2204.622/1000</f>
        <v>#REF!</v>
      </c>
      <c r="V44" s="22" t="e">
        <f>SUM(#REF!,#REF!,#REF!)*2204.622/1000</f>
        <v>#REF!</v>
      </c>
      <c r="W44" s="22" t="e">
        <f>SUM(#REF!,#REF!,#REF!)*2204.622/1000</f>
        <v>#REF!</v>
      </c>
      <c r="X44" s="22" t="e">
        <f>SUM(#REF!,#REF!,#REF!)*2204.622/1000</f>
        <v>#REF!</v>
      </c>
      <c r="Y44" s="22" t="e">
        <f>SUM(#REF!,#REF!,#REF!)*2204.622/1000</f>
        <v>#REF!</v>
      </c>
      <c r="Z44" s="22">
        <f>'[5]Canada Used Cooking Oil'!AC9*2.204622</f>
        <v>0</v>
      </c>
      <c r="AA44" s="22">
        <f>'[5]Canada Used Cooking Oil'!AD9*2.204622</f>
        <v>108.75356229201651</v>
      </c>
      <c r="AB44" s="22">
        <f>'[5]Canada Used Cooking Oil'!AE9*2.204622</f>
        <v>64.611413235577288</v>
      </c>
      <c r="AC44" s="22">
        <f>'[5]Canada Used Cooking Oil'!AF9*2.204622</f>
        <v>32.228204335855175</v>
      </c>
      <c r="AD44" s="22">
        <f>'[5]Canada Used Cooking Oil'!AG9*2.204622</f>
        <v>47.109962944084543</v>
      </c>
      <c r="AE44" s="22">
        <f>'[5]Canada Used Cooking Oil'!AH9*2.204622</f>
        <v>49.26200140763995</v>
      </c>
      <c r="AF44" s="216">
        <f>'[5]Canada Used Cooking Oil'!AI9*2.204622</f>
        <v>50.606713314066191</v>
      </c>
      <c r="AG44" s="216">
        <f>'[5]Canada Used Cooking Oil'!AJ9*2.204622</f>
        <v>62.320998107040495</v>
      </c>
      <c r="AH44" s="216">
        <f>'[5]Canada Used Cooking Oil'!AK9*2.204622</f>
        <v>81.542863879355721</v>
      </c>
      <c r="AI44" s="216">
        <f>'[5]Canada Used Cooking Oil'!AL9*2.204622</f>
        <v>90.591452125902777</v>
      </c>
      <c r="AJ44" s="216">
        <f>'[5]Canada Used Cooking Oil'!AM9*2.204622</f>
        <v>90.251501510921855</v>
      </c>
      <c r="AK44" s="216">
        <f>'[5]Canada Used Cooking Oil'!AN9*2.204622</f>
        <v>121.46771049754103</v>
      </c>
      <c r="AL44" s="216">
        <f>'[5]Canada Used Cooking Oil'!AO9*2.204622</f>
        <v>372.94672032769392</v>
      </c>
      <c r="AM44" s="216">
        <f>'[5]Canada Used Cooking Oil'!AP9*2.204622</f>
        <v>817.48245322210778</v>
      </c>
      <c r="AN44" s="216">
        <f>'[5]Canada Used Cooking Oil'!AQ9*2.204622</f>
        <v>852.06299692120967</v>
      </c>
      <c r="AO44" s="216">
        <f>'[5]Canada Used Cooking Oil'!AR9*2.204622</f>
        <v>851.48647890652262</v>
      </c>
      <c r="AP44" s="216">
        <f>'[5]Canada Used Cooking Oil'!AS9*2.204622</f>
        <v>520.49484931721292</v>
      </c>
      <c r="AQ44" s="216">
        <f>'[5]Canada Used Cooking Oil'!AT9*2.204622</f>
        <v>520.39415169566087</v>
      </c>
      <c r="AR44" s="216">
        <f>'[5]Canada Used Cooking Oil'!AU9*2.204622</f>
        <v>520.58207201254277</v>
      </c>
      <c r="AS44" s="216">
        <f>'[5]Canada Used Cooking Oil'!AV9*2.204622</f>
        <v>520.72678977062981</v>
      </c>
      <c r="AT44" s="216">
        <f>'[5]Canada Used Cooking Oil'!AW9*2.204622</f>
        <v>520.55921422731205</v>
      </c>
      <c r="AU44" s="216">
        <f>'[5]Canada Used Cooking Oil'!AX9*2.204622</f>
        <v>520.59820834051379</v>
      </c>
      <c r="AV44" s="216">
        <f>'[5]Canada Used Cooking Oil'!AY9*2.204622</f>
        <v>520.59820834051379</v>
      </c>
      <c r="AW44" s="216">
        <f>'[5]Canada Used Cooking Oil'!AZ9*2.204622</f>
        <v>520.59820834051379</v>
      </c>
      <c r="AX44" s="216">
        <f>'[5]Canada Used Cooking Oil'!BA9*2.204622</f>
        <v>520.59820834051379</v>
      </c>
      <c r="AY44" s="216">
        <f>'[5]Canada Used Cooking Oil'!BB9*2.204622</f>
        <v>520.59820834051379</v>
      </c>
      <c r="AZ44" s="216">
        <f>'[5]Canada Used Cooking Oil'!BC9*2.204622</f>
        <v>520.59820834051379</v>
      </c>
      <c r="BA44" s="216">
        <f>'[5]Canada Used Cooking Oil'!BD9*2.204622</f>
        <v>520.59820834051379</v>
      </c>
      <c r="BB44" s="216">
        <f>'[5]Canada Used Cooking Oil'!BE9*2.204622</f>
        <v>520.59820834051379</v>
      </c>
      <c r="BC44" s="216">
        <f>'[5]Canada Used Cooking Oil'!BF9*2.204622</f>
        <v>520.59820834051379</v>
      </c>
      <c r="BD44" s="216">
        <f>'[5]Canada Used Cooking Oil'!BG9*2.204622</f>
        <v>520.59820834051379</v>
      </c>
      <c r="BE44" s="216">
        <f>'[5]Canada Used Cooking Oil'!BH9*2.204622</f>
        <v>520.59820834051379</v>
      </c>
    </row>
    <row r="45" spans="1:57" ht="15" x14ac:dyDescent="0.25">
      <c r="A45" s="215" t="s">
        <v>143</v>
      </c>
      <c r="B45" s="22" t="e">
        <f>SUM(#REF!,#REF!,#REF!)*2204.622/1000</f>
        <v>#REF!</v>
      </c>
      <c r="C45" s="22" t="e">
        <f>SUM(#REF!,#REF!,#REF!)*2204.622/1000</f>
        <v>#REF!</v>
      </c>
      <c r="D45" s="22" t="e">
        <f>SUM(#REF!,#REF!,#REF!)*2204.622/1000</f>
        <v>#REF!</v>
      </c>
      <c r="E45" s="22" t="e">
        <f>SUM(#REF!,#REF!,#REF!)*2204.622/1000</f>
        <v>#REF!</v>
      </c>
      <c r="F45" s="22" t="e">
        <f>SUM(#REF!,#REF!,#REF!)*2204.622/1000</f>
        <v>#REF!</v>
      </c>
      <c r="G45" s="22" t="e">
        <f>SUM(#REF!,#REF!,#REF!)*2204.622/1000</f>
        <v>#REF!</v>
      </c>
      <c r="H45" s="22" t="e">
        <f>SUM(#REF!,#REF!,#REF!)*2204.622/1000</f>
        <v>#REF!</v>
      </c>
      <c r="I45" s="22" t="e">
        <f>SUM(#REF!,#REF!,#REF!)*2204.622/1000</f>
        <v>#REF!</v>
      </c>
      <c r="J45" s="22" t="e">
        <f>SUM(#REF!,#REF!,#REF!)*2204.622/1000</f>
        <v>#REF!</v>
      </c>
      <c r="K45" s="22" t="e">
        <f>SUM(#REF!,#REF!,#REF!)*2204.622/1000</f>
        <v>#REF!</v>
      </c>
      <c r="L45" s="22" t="e">
        <f>SUM(#REF!,#REF!,#REF!)*2204.622/1000</f>
        <v>#REF!</v>
      </c>
      <c r="M45" s="22" t="e">
        <f>SUM(#REF!,#REF!,#REF!)*2204.622/1000</f>
        <v>#REF!</v>
      </c>
      <c r="N45" s="22" t="e">
        <f>SUM(#REF!,#REF!,#REF!)*2204.622/1000</f>
        <v>#REF!</v>
      </c>
      <c r="O45" s="22" t="e">
        <f>SUM(#REF!,#REF!,#REF!)*2204.622/1000</f>
        <v>#REF!</v>
      </c>
      <c r="P45" s="22" t="e">
        <f>SUM(#REF!,#REF!,#REF!)*2204.622/1000</f>
        <v>#REF!</v>
      </c>
      <c r="Q45" s="22" t="e">
        <f>SUM(#REF!,#REF!,#REF!)*2204.622/1000</f>
        <v>#REF!</v>
      </c>
      <c r="R45" s="22" t="e">
        <f>SUM(#REF!,#REF!,#REF!)*2204.622/1000</f>
        <v>#REF!</v>
      </c>
      <c r="S45" s="22" t="e">
        <f>SUM(#REF!,#REF!,#REF!)*2204.622/1000</f>
        <v>#REF!</v>
      </c>
      <c r="T45" s="22" t="e">
        <f>SUM(#REF!,#REF!,#REF!)*2204.622/1000</f>
        <v>#REF!</v>
      </c>
      <c r="U45" s="22" t="e">
        <f>SUM(#REF!,#REF!,#REF!)*2204.622/1000</f>
        <v>#REF!</v>
      </c>
      <c r="V45" s="22" t="e">
        <f>SUM(#REF!,#REF!,#REF!)*2204.622/1000</f>
        <v>#REF!</v>
      </c>
      <c r="W45" s="22" t="e">
        <f>SUM(#REF!,#REF!,#REF!)*2204.622/1000</f>
        <v>#REF!</v>
      </c>
      <c r="X45" s="22" t="e">
        <f>SUM(#REF!,#REF!,#REF!)*2204.622/1000</f>
        <v>#REF!</v>
      </c>
      <c r="Y45" s="22" t="e">
        <f>SUM(#REF!,#REF!,#REF!)*2204.622/1000</f>
        <v>#REF!</v>
      </c>
      <c r="Z45" s="22">
        <f>'[5]Canada Used Cooking Oil'!AC10*2.204622</f>
        <v>0</v>
      </c>
      <c r="AA45" s="22">
        <f>'[5]Canada Used Cooking Oil'!AD10*2.204622</f>
        <v>0</v>
      </c>
      <c r="AB45" s="22">
        <f>'[5]Canada Used Cooking Oil'!AE10*2.204622</f>
        <v>0</v>
      </c>
      <c r="AC45" s="22">
        <f>'[5]Canada Used Cooking Oil'!AF10*2.204622</f>
        <v>0</v>
      </c>
      <c r="AD45" s="22">
        <f>'[5]Canada Used Cooking Oil'!AG10*2.204622</f>
        <v>40.050044578872658</v>
      </c>
      <c r="AE45" s="22">
        <f>'[5]Canada Used Cooking Oil'!AH10*2.204622</f>
        <v>128.01363497846032</v>
      </c>
      <c r="AF45" s="216">
        <f>'[5]Canada Used Cooking Oil'!AI10*2.204622</f>
        <v>129.76412696061061</v>
      </c>
      <c r="AG45" s="216">
        <f>'[5]Canada Used Cooking Oil'!AJ10*2.204622</f>
        <v>61.937914291978366</v>
      </c>
      <c r="AH45" s="216">
        <f>'[5]Canada Used Cooking Oil'!AK10*2.204622</f>
        <v>61.389447691174205</v>
      </c>
      <c r="AI45" s="216">
        <f>'[5]Canada Used Cooking Oil'!AL10*2.204622</f>
        <v>62.633908977159692</v>
      </c>
      <c r="AJ45" s="216">
        <f>'[5]Canada Used Cooking Oil'!AM10*2.204622</f>
        <v>62.633908977159692</v>
      </c>
      <c r="AK45" s="216">
        <f>'[5]Canada Used Cooking Oil'!AN10*2.204622</f>
        <v>66.113570587001902</v>
      </c>
      <c r="AL45" s="216">
        <f>'[5]Canada Used Cooking Oil'!AO10*2.204622</f>
        <v>67.273457790282635</v>
      </c>
      <c r="AM45" s="216">
        <f>'[5]Canada Used Cooking Oil'!AP10*2.204622</f>
        <v>68.433344993563381</v>
      </c>
      <c r="AN45" s="216">
        <f>'[5]Canada Used Cooking Oil'!AQ10*2.204622</f>
        <v>69.593232196844127</v>
      </c>
      <c r="AO45" s="216">
        <f>'[5]Canada Used Cooking Oil'!AR10*2.204622</f>
        <v>70.753119400124845</v>
      </c>
      <c r="AP45" s="216">
        <f>'[5]Canada Used Cooking Oil'!AS10*2.204622</f>
        <v>71.913006603405577</v>
      </c>
      <c r="AQ45" s="216">
        <f>'[5]Canada Used Cooking Oil'!AT10*2.204622</f>
        <v>72.492950205045972</v>
      </c>
      <c r="AR45" s="216">
        <f>'[5]Canada Used Cooking Oil'!AU10*2.204622</f>
        <v>72.492950205045972</v>
      </c>
      <c r="AS45" s="216">
        <f>'[5]Canada Used Cooking Oil'!AV10*2.204622</f>
        <v>72.492950205045958</v>
      </c>
      <c r="AT45" s="216">
        <f>'[5]Canada Used Cooking Oil'!AW10*2.204622</f>
        <v>72.492950205045958</v>
      </c>
      <c r="AU45" s="216">
        <f>'[5]Canada Used Cooking Oil'!AX10*2.204622</f>
        <v>72.492950205045958</v>
      </c>
      <c r="AV45" s="216">
        <f>'[5]Canada Used Cooking Oil'!AY10*2.204622</f>
        <v>72.492950205045958</v>
      </c>
      <c r="AW45" s="216">
        <f>'[5]Canada Used Cooking Oil'!AZ10*2.204622</f>
        <v>72.492950205045958</v>
      </c>
      <c r="AX45" s="216">
        <f>'[5]Canada Used Cooking Oil'!BA10*2.204622</f>
        <v>72.492950205045958</v>
      </c>
      <c r="AY45" s="216">
        <f>'[5]Canada Used Cooking Oil'!BB10*2.204622</f>
        <v>72.492950205045958</v>
      </c>
      <c r="AZ45" s="216">
        <f>'[5]Canada Used Cooking Oil'!BC10*2.204622</f>
        <v>72.492950205045958</v>
      </c>
      <c r="BA45" s="216">
        <f>'[5]Canada Used Cooking Oil'!BD10*2.204622</f>
        <v>72.492950205045958</v>
      </c>
      <c r="BB45" s="216">
        <f>'[5]Canada Used Cooking Oil'!BE10*2.204622</f>
        <v>72.492950205045958</v>
      </c>
      <c r="BC45" s="216">
        <f>'[5]Canada Used Cooking Oil'!BF10*2.204622</f>
        <v>72.492950205045958</v>
      </c>
      <c r="BD45" s="216">
        <f>'[5]Canada Used Cooking Oil'!BG10*2.204622</f>
        <v>72.492950205045958</v>
      </c>
      <c r="BE45" s="216">
        <f>'[5]Canada Used Cooking Oil'!BH10*2.204622</f>
        <v>72.492950205045958</v>
      </c>
    </row>
    <row r="46" spans="1:57" ht="15" x14ac:dyDescent="0.25">
      <c r="A46" s="215" t="s">
        <v>65</v>
      </c>
      <c r="B46" s="22" t="e">
        <f t="shared" ref="B46:Y46" si="49">B42-B43</f>
        <v>#REF!</v>
      </c>
      <c r="C46" s="22" t="e">
        <f t="shared" si="49"/>
        <v>#REF!</v>
      </c>
      <c r="D46" s="22" t="e">
        <f t="shared" si="49"/>
        <v>#REF!</v>
      </c>
      <c r="E46" s="22" t="e">
        <f t="shared" si="49"/>
        <v>#REF!</v>
      </c>
      <c r="F46" s="22" t="e">
        <f t="shared" si="49"/>
        <v>#REF!</v>
      </c>
      <c r="G46" s="22" t="e">
        <f t="shared" si="49"/>
        <v>#REF!</v>
      </c>
      <c r="H46" s="22" t="e">
        <f t="shared" si="49"/>
        <v>#REF!</v>
      </c>
      <c r="I46" s="22" t="e">
        <f t="shared" si="49"/>
        <v>#REF!</v>
      </c>
      <c r="J46" s="22" t="e">
        <f t="shared" si="49"/>
        <v>#REF!</v>
      </c>
      <c r="K46" s="22" t="e">
        <f t="shared" si="49"/>
        <v>#REF!</v>
      </c>
      <c r="L46" s="22" t="e">
        <f t="shared" si="49"/>
        <v>#REF!</v>
      </c>
      <c r="M46" s="22" t="e">
        <f t="shared" si="49"/>
        <v>#REF!</v>
      </c>
      <c r="N46" s="22" t="e">
        <f t="shared" si="49"/>
        <v>#REF!</v>
      </c>
      <c r="O46" s="22" t="e">
        <f t="shared" si="49"/>
        <v>#REF!</v>
      </c>
      <c r="P46" s="22" t="e">
        <f t="shared" si="49"/>
        <v>#REF!</v>
      </c>
      <c r="Q46" s="22" t="e">
        <f t="shared" si="49"/>
        <v>#REF!</v>
      </c>
      <c r="R46" s="22" t="e">
        <f t="shared" si="49"/>
        <v>#REF!</v>
      </c>
      <c r="S46" s="22" t="e">
        <f t="shared" si="49"/>
        <v>#REF!</v>
      </c>
      <c r="T46" s="22" t="e">
        <f t="shared" si="49"/>
        <v>#REF!</v>
      </c>
      <c r="U46" s="22" t="e">
        <f t="shared" si="49"/>
        <v>#REF!</v>
      </c>
      <c r="V46" s="22" t="e">
        <f t="shared" si="49"/>
        <v>#REF!</v>
      </c>
      <c r="W46" s="22" t="e">
        <f t="shared" si="49"/>
        <v>#REF!</v>
      </c>
      <c r="X46" s="22" t="e">
        <f t="shared" si="49"/>
        <v>#REF!</v>
      </c>
      <c r="Y46" s="22" t="e">
        <f t="shared" si="49"/>
        <v>#REF!</v>
      </c>
      <c r="Z46" s="22">
        <f>Z42-Z43</f>
        <v>1996.1096628431801</v>
      </c>
      <c r="AA46" s="22">
        <f t="shared" ref="AA46:BE46" si="50">AA42-AA43</f>
        <v>1778.9690826414565</v>
      </c>
      <c r="AB46" s="22">
        <f t="shared" si="50"/>
        <v>1840.3428337193595</v>
      </c>
      <c r="AC46" s="22">
        <f t="shared" si="50"/>
        <v>1713.9317957588498</v>
      </c>
      <c r="AD46" s="22">
        <f t="shared" si="50"/>
        <v>1556.4938008217439</v>
      </c>
      <c r="AE46" s="22">
        <f t="shared" si="50"/>
        <v>1460.1758675648496</v>
      </c>
      <c r="AF46" s="216">
        <f t="shared" si="50"/>
        <v>1412.6371207607704</v>
      </c>
      <c r="AG46" s="216">
        <f t="shared" si="50"/>
        <v>1412.7588200394239</v>
      </c>
      <c r="AH46" s="216">
        <f t="shared" si="50"/>
        <v>1401.7248542337622</v>
      </c>
      <c r="AI46" s="216">
        <f t="shared" si="50"/>
        <v>1412.7210068180684</v>
      </c>
      <c r="AJ46" s="216">
        <f t="shared" si="50"/>
        <v>1412.7006336916197</v>
      </c>
      <c r="AK46" s="216">
        <f t="shared" si="50"/>
        <v>1412.713109108729</v>
      </c>
      <c r="AL46" s="216">
        <f t="shared" si="50"/>
        <v>1412.7283067783212</v>
      </c>
      <c r="AM46" s="216">
        <f t="shared" si="50"/>
        <v>1401.6990941261001</v>
      </c>
      <c r="AN46" s="216">
        <f t="shared" si="50"/>
        <v>1390.6708321045676</v>
      </c>
      <c r="AO46" s="216">
        <f t="shared" si="50"/>
        <v>1368.623821161867</v>
      </c>
      <c r="AP46" s="216">
        <f t="shared" si="50"/>
        <v>1403.900898655917</v>
      </c>
      <c r="AQ46" s="216">
        <f t="shared" si="50"/>
        <v>1436.9714841653549</v>
      </c>
      <c r="AR46" s="216">
        <f t="shared" si="50"/>
        <v>1558.2241612427601</v>
      </c>
      <c r="AS46" s="216">
        <f t="shared" si="50"/>
        <v>1613.3390922660931</v>
      </c>
      <c r="AT46" s="216">
        <f t="shared" si="50"/>
        <v>1646.4087098983991</v>
      </c>
      <c r="AU46" s="216">
        <f t="shared" si="50"/>
        <v>1701.5247632457049</v>
      </c>
      <c r="AV46" s="216">
        <f t="shared" si="50"/>
        <v>1754.6117881800305</v>
      </c>
      <c r="AW46" s="216">
        <f t="shared" si="50"/>
        <v>1805.4938870195274</v>
      </c>
      <c r="AX46" s="216">
        <f t="shared" si="50"/>
        <v>1856.3762544891847</v>
      </c>
      <c r="AY46" s="216">
        <f t="shared" si="50"/>
        <v>1907.2587682082126</v>
      </c>
      <c r="AZ46" s="216">
        <f t="shared" si="50"/>
        <v>1958.1412397856652</v>
      </c>
      <c r="BA46" s="216">
        <f t="shared" si="50"/>
        <v>2009.0236021987957</v>
      </c>
      <c r="BB46" s="216">
        <f t="shared" si="50"/>
        <v>2059.9059559846228</v>
      </c>
      <c r="BC46" s="216">
        <f t="shared" si="50"/>
        <v>2108.5837501599549</v>
      </c>
      <c r="BD46" s="216">
        <f t="shared" si="50"/>
        <v>2157.2615556050987</v>
      </c>
      <c r="BE46" s="216">
        <f t="shared" si="50"/>
        <v>2205.9393402903861</v>
      </c>
    </row>
    <row r="47" spans="1:57" ht="15" x14ac:dyDescent="0.25">
      <c r="A47" s="215" t="s">
        <v>58</v>
      </c>
      <c r="B47" s="22" t="e">
        <f>SUM(#REF!,#REF!,#REF!)*2204.622/1000</f>
        <v>#REF!</v>
      </c>
      <c r="C47" s="22" t="e">
        <f>SUM(#REF!,#REF!,#REF!)*2204.622/1000</f>
        <v>#REF!</v>
      </c>
      <c r="D47" s="22" t="e">
        <f>SUM(#REF!,#REF!,#REF!)*2204.622/1000</f>
        <v>#REF!</v>
      </c>
      <c r="E47" s="22" t="e">
        <f>SUM(#REF!,#REF!,#REF!)*2204.622/1000</f>
        <v>#REF!</v>
      </c>
      <c r="F47" s="22" t="e">
        <f>SUM(#REF!,#REF!,#REF!)*2204.622/1000</f>
        <v>#REF!</v>
      </c>
      <c r="G47" s="22" t="e">
        <f>SUM(#REF!,#REF!,#REF!)*2204.622/1000</f>
        <v>#REF!</v>
      </c>
      <c r="H47" s="22" t="e">
        <f>SUM(#REF!,#REF!,#REF!)*2204.622/1000</f>
        <v>#REF!</v>
      </c>
      <c r="I47" s="22" t="e">
        <f>SUM(#REF!,#REF!,#REF!)*2204.622/1000</f>
        <v>#REF!</v>
      </c>
      <c r="J47" s="22" t="e">
        <f>SUM(#REF!,#REF!,#REF!)*2204.622/1000</f>
        <v>#REF!</v>
      </c>
      <c r="K47" s="22" t="e">
        <f>SUM(#REF!,#REF!,#REF!)*2204.622/1000</f>
        <v>#REF!</v>
      </c>
      <c r="L47" s="22" t="e">
        <f>SUM(#REF!,#REF!,#REF!)*2204.622/1000</f>
        <v>#REF!</v>
      </c>
      <c r="M47" s="22" t="e">
        <f>SUM(#REF!,#REF!,#REF!)*2204.622/1000</f>
        <v>#REF!</v>
      </c>
      <c r="N47" s="22" t="e">
        <f>SUM(#REF!,#REF!,#REF!)*2204.622/1000</f>
        <v>#REF!</v>
      </c>
      <c r="O47" s="22" t="e">
        <f>SUM(#REF!,#REF!,#REF!)*2204.622/1000</f>
        <v>#REF!</v>
      </c>
      <c r="P47" s="22" t="e">
        <f>SUM(#REF!,#REF!,#REF!)*2204.622/1000</f>
        <v>#REF!</v>
      </c>
      <c r="Q47" s="22" t="e">
        <f>SUM(#REF!,#REF!,#REF!)*2204.622/1000</f>
        <v>#REF!</v>
      </c>
      <c r="R47" s="22" t="e">
        <f>SUM(#REF!,#REF!,#REF!)*2204.622/1000</f>
        <v>#REF!</v>
      </c>
      <c r="S47" s="22" t="e">
        <f>SUM(#REF!,#REF!,#REF!)*2204.622/1000</f>
        <v>#REF!</v>
      </c>
      <c r="T47" s="22" t="e">
        <f>SUM(#REF!,#REF!,#REF!)*2204.622/1000</f>
        <v>#REF!</v>
      </c>
      <c r="U47" s="22" t="e">
        <f>SUM(#REF!,#REF!,#REF!)*2204.622/1000</f>
        <v>#REF!</v>
      </c>
      <c r="V47" s="22" t="e">
        <f>SUM(#REF!,#REF!,#REF!)*2204.622/1000</f>
        <v>#REF!</v>
      </c>
      <c r="W47" s="22" t="e">
        <f>SUM(#REF!,#REF!,#REF!)*2204.622/1000</f>
        <v>#REF!</v>
      </c>
      <c r="X47" s="22" t="e">
        <f>SUM(#REF!,#REF!,#REF!)*2204.622/1000</f>
        <v>#REF!</v>
      </c>
      <c r="Y47" s="22" t="e">
        <f>SUM(#REF!,#REF!,#REF!)*2204.622/1000</f>
        <v>#REF!</v>
      </c>
      <c r="Z47" s="22">
        <f>'[5]Canada Used Cooking Oil'!AC13*2.204622</f>
        <v>304.66994191200007</v>
      </c>
      <c r="AA47" s="22">
        <f>'[5]Canada Used Cooking Oil'!AD13*2.204622</f>
        <v>294.93874040399999</v>
      </c>
      <c r="AB47" s="22">
        <f>'[5]Canada Used Cooking Oil'!AE13*2.204622</f>
        <v>373.25573233199998</v>
      </c>
      <c r="AC47" s="22">
        <f>'[5]Canada Used Cooking Oil'!AF13*2.204622</f>
        <v>612.34037436600011</v>
      </c>
      <c r="AD47" s="22">
        <f>'[5]Canada Used Cooking Oil'!AG13*2.204622</f>
        <v>661.38660000000004</v>
      </c>
      <c r="AE47" s="22">
        <f>'[5]Canada Used Cooking Oil'!AH13*2.204622</f>
        <v>661.38660000000004</v>
      </c>
      <c r="AF47" s="216">
        <f>'[5]Canada Used Cooking Oil'!AI13*2.204622</f>
        <v>881.84879999999998</v>
      </c>
      <c r="AG47" s="216">
        <f>'[5]Canada Used Cooking Oil'!AJ13*2.204622</f>
        <v>936.96435000000008</v>
      </c>
      <c r="AH47" s="216">
        <f>'[5]Canada Used Cooking Oil'!AK13*2.204622</f>
        <v>992.07990000000007</v>
      </c>
      <c r="AI47" s="216">
        <f>'[5]Canada Used Cooking Oil'!AL13*2.204622</f>
        <v>992.07990000000007</v>
      </c>
      <c r="AJ47" s="216">
        <f>'[5]Canada Used Cooking Oil'!AM13*2.204622</f>
        <v>992.07990000000007</v>
      </c>
      <c r="AK47" s="216">
        <f>'[5]Canada Used Cooking Oil'!AN13*2.204622</f>
        <v>1047.1954499999999</v>
      </c>
      <c r="AL47" s="216">
        <f>'[5]Canada Used Cooking Oil'!AO13*2.204622</f>
        <v>1047.1954499999999</v>
      </c>
      <c r="AM47" s="216">
        <f>'[5]Canada Used Cooking Oil'!AP13*2.204622</f>
        <v>716.50215000000003</v>
      </c>
      <c r="AN47" s="216">
        <f>'[5]Canada Used Cooking Oil'!AQ13*2.204622</f>
        <v>661.38660000000004</v>
      </c>
      <c r="AO47" s="216">
        <f>'[5]Canada Used Cooking Oil'!AR13*2.204622</f>
        <v>661.38660000000004</v>
      </c>
      <c r="AP47" s="216">
        <f>'[5]Canada Used Cooking Oil'!AS13*2.204622</f>
        <v>661.38660000000004</v>
      </c>
      <c r="AQ47" s="216">
        <f>'[5]Canada Used Cooking Oil'!AT13*2.204622</f>
        <v>661.38660000000004</v>
      </c>
      <c r="AR47" s="216">
        <f>'[5]Canada Used Cooking Oil'!AU13*2.204622</f>
        <v>661.38660000000004</v>
      </c>
      <c r="AS47" s="216">
        <f>'[5]Canada Used Cooking Oil'!AV13*2.204622</f>
        <v>661.38660000000004</v>
      </c>
      <c r="AT47" s="216">
        <f>'[5]Canada Used Cooking Oil'!AW13*2.204622</f>
        <v>661.38660000000004</v>
      </c>
      <c r="AU47" s="216">
        <f>'[5]Canada Used Cooking Oil'!AX13*2.204622</f>
        <v>661.38660000000004</v>
      </c>
      <c r="AV47" s="216">
        <f>'[5]Canada Used Cooking Oil'!AY13*2.204622</f>
        <v>663.59122200000002</v>
      </c>
      <c r="AW47" s="216">
        <f>'[5]Canada Used Cooking Oil'!AZ13*2.204622</f>
        <v>665.79584399999999</v>
      </c>
      <c r="AX47" s="216">
        <f>'[5]Canada Used Cooking Oil'!BA13*2.204622</f>
        <v>668.00046600000007</v>
      </c>
      <c r="AY47" s="216">
        <f>'[5]Canada Used Cooking Oil'!BB13*2.204622</f>
        <v>670.20508800000005</v>
      </c>
      <c r="AZ47" s="216">
        <f>'[5]Canada Used Cooking Oil'!BC13*2.204622</f>
        <v>672.40971000000002</v>
      </c>
      <c r="BA47" s="216">
        <f>'[5]Canada Used Cooking Oil'!BD13*2.204622</f>
        <v>674.61433199999999</v>
      </c>
      <c r="BB47" s="216">
        <f>'[5]Canada Used Cooking Oil'!BE13*2.204622</f>
        <v>676.81895400000008</v>
      </c>
      <c r="BC47" s="216">
        <f>'[5]Canada Used Cooking Oil'!BF13*2.204622</f>
        <v>679.02357600000005</v>
      </c>
      <c r="BD47" s="216">
        <f>'[5]Canada Used Cooking Oil'!BG13*2.204622</f>
        <v>681.22819800000002</v>
      </c>
      <c r="BE47" s="216">
        <f>'[5]Canada Used Cooking Oil'!BH13*2.204622</f>
        <v>683.43281999999999</v>
      </c>
    </row>
    <row r="48" spans="1:57" ht="15" x14ac:dyDescent="0.25">
      <c r="A48" s="215" t="s">
        <v>59</v>
      </c>
      <c r="B48" s="22" t="e">
        <f t="shared" ref="B48:Y48" si="51">B41-B49</f>
        <v>#REF!</v>
      </c>
      <c r="C48" s="22" t="e">
        <f t="shared" si="51"/>
        <v>#REF!</v>
      </c>
      <c r="D48" s="22" t="e">
        <f t="shared" si="51"/>
        <v>#REF!</v>
      </c>
      <c r="E48" s="22" t="e">
        <f t="shared" si="51"/>
        <v>#REF!</v>
      </c>
      <c r="F48" s="22" t="e">
        <f t="shared" si="51"/>
        <v>#REF!</v>
      </c>
      <c r="G48" s="22" t="e">
        <f t="shared" si="51"/>
        <v>#REF!</v>
      </c>
      <c r="H48" s="22" t="e">
        <f t="shared" si="51"/>
        <v>#REF!</v>
      </c>
      <c r="I48" s="22" t="e">
        <f t="shared" si="51"/>
        <v>#REF!</v>
      </c>
      <c r="J48" s="22" t="e">
        <f t="shared" si="51"/>
        <v>#REF!</v>
      </c>
      <c r="K48" s="22" t="e">
        <f t="shared" si="51"/>
        <v>#REF!</v>
      </c>
      <c r="L48" s="22" t="e">
        <f t="shared" si="51"/>
        <v>#REF!</v>
      </c>
      <c r="M48" s="22" t="e">
        <f t="shared" si="51"/>
        <v>#REF!</v>
      </c>
      <c r="N48" s="22" t="e">
        <f t="shared" si="51"/>
        <v>#REF!</v>
      </c>
      <c r="O48" s="22" t="e">
        <f t="shared" si="51"/>
        <v>#REF!</v>
      </c>
      <c r="P48" s="22" t="e">
        <f t="shared" si="51"/>
        <v>#REF!</v>
      </c>
      <c r="Q48" s="22" t="e">
        <f t="shared" si="51"/>
        <v>#REF!</v>
      </c>
      <c r="R48" s="22" t="e">
        <f t="shared" si="51"/>
        <v>#REF!</v>
      </c>
      <c r="S48" s="22" t="e">
        <f t="shared" si="51"/>
        <v>#REF!</v>
      </c>
      <c r="T48" s="22" t="e">
        <f t="shared" si="51"/>
        <v>#REF!</v>
      </c>
      <c r="U48" s="22" t="e">
        <f t="shared" si="51"/>
        <v>#REF!</v>
      </c>
      <c r="V48" s="22" t="e">
        <f t="shared" si="51"/>
        <v>#REF!</v>
      </c>
      <c r="W48" s="22" t="e">
        <f t="shared" si="51"/>
        <v>#REF!</v>
      </c>
      <c r="X48" s="22" t="e">
        <f t="shared" si="51"/>
        <v>#REF!</v>
      </c>
      <c r="Y48" s="22" t="e">
        <f t="shared" si="51"/>
        <v>#REF!</v>
      </c>
      <c r="Z48" s="22">
        <f>Z41-Z49</f>
        <v>2300.7796047551801</v>
      </c>
      <c r="AA48" s="22">
        <f t="shared" ref="AA48:BE48" si="52">AA41-AA49</f>
        <v>2182.6613853374729</v>
      </c>
      <c r="AB48" s="22">
        <f t="shared" si="52"/>
        <v>2278.2099792869367</v>
      </c>
      <c r="AC48" s="22">
        <f t="shared" si="52"/>
        <v>2358.5003744607052</v>
      </c>
      <c r="AD48" s="22">
        <f t="shared" si="52"/>
        <v>2305.0404083447011</v>
      </c>
      <c r="AE48" s="22">
        <f t="shared" si="52"/>
        <v>2298.83810395095</v>
      </c>
      <c r="AF48" s="216">
        <f t="shared" si="52"/>
        <v>2474.8567610354471</v>
      </c>
      <c r="AG48" s="216">
        <f t="shared" si="52"/>
        <v>2473.9820824384428</v>
      </c>
      <c r="AH48" s="216">
        <f t="shared" si="52"/>
        <v>2536.7370658042923</v>
      </c>
      <c r="AI48" s="216">
        <f t="shared" si="52"/>
        <v>2558.026267921131</v>
      </c>
      <c r="AJ48" s="216">
        <f t="shared" si="52"/>
        <v>2557.6659441797015</v>
      </c>
      <c r="AK48" s="216">
        <f t="shared" si="52"/>
        <v>2647.4898401932719</v>
      </c>
      <c r="AL48" s="216">
        <f t="shared" si="52"/>
        <v>2900.1439348962977</v>
      </c>
      <c r="AM48" s="216">
        <f t="shared" si="52"/>
        <v>3004.1170423417711</v>
      </c>
      <c r="AN48" s="216">
        <f t="shared" si="52"/>
        <v>2973.7136612226218</v>
      </c>
      <c r="AO48" s="216">
        <f t="shared" si="52"/>
        <v>2952.2500194685149</v>
      </c>
      <c r="AP48" s="216">
        <f t="shared" si="52"/>
        <v>2657.6953545765355</v>
      </c>
      <c r="AQ48" s="216">
        <f t="shared" si="52"/>
        <v>2691.2451860660617</v>
      </c>
      <c r="AR48" s="216">
        <f t="shared" si="52"/>
        <v>2812.6857834603488</v>
      </c>
      <c r="AS48" s="216">
        <f t="shared" si="52"/>
        <v>2867.9454322417691</v>
      </c>
      <c r="AT48" s="216">
        <f t="shared" si="52"/>
        <v>2900.847474330757</v>
      </c>
      <c r="AU48" s="216">
        <f t="shared" si="52"/>
        <v>2956.0025217912648</v>
      </c>
      <c r="AV48" s="216">
        <f t="shared" si="52"/>
        <v>3011.2941687255902</v>
      </c>
      <c r="AW48" s="216">
        <f t="shared" si="52"/>
        <v>3064.3808895650868</v>
      </c>
      <c r="AX48" s="216">
        <f t="shared" si="52"/>
        <v>3117.4678790347443</v>
      </c>
      <c r="AY48" s="216">
        <f t="shared" si="52"/>
        <v>3170.5550147537724</v>
      </c>
      <c r="AZ48" s="216">
        <f t="shared" si="52"/>
        <v>3223.6421083312248</v>
      </c>
      <c r="BA48" s="216">
        <f t="shared" si="52"/>
        <v>3276.7290927443555</v>
      </c>
      <c r="BB48" s="216">
        <f t="shared" si="52"/>
        <v>3329.8160685301827</v>
      </c>
      <c r="BC48" s="216">
        <f t="shared" si="52"/>
        <v>3380.6984847055146</v>
      </c>
      <c r="BD48" s="216">
        <f t="shared" si="52"/>
        <v>3431.5809121506586</v>
      </c>
      <c r="BE48" s="216">
        <f t="shared" si="52"/>
        <v>3482.4633188359458</v>
      </c>
    </row>
    <row r="49" spans="1:57" ht="15.75" thickBot="1" x14ac:dyDescent="0.3">
      <c r="A49" s="217" t="s">
        <v>60</v>
      </c>
      <c r="B49" s="25" t="e">
        <f>SUM(#REF!,#REF!)*2204.622/1000</f>
        <v>#REF!</v>
      </c>
      <c r="C49" s="25" t="e">
        <f>SUM(#REF!,#REF!)*2204.622/1000</f>
        <v>#REF!</v>
      </c>
      <c r="D49" s="25" t="e">
        <f>SUM(#REF!,#REF!)*2204.622/1000</f>
        <v>#REF!</v>
      </c>
      <c r="E49" s="25" t="e">
        <f>SUM(#REF!,#REF!)*2204.622/1000</f>
        <v>#REF!</v>
      </c>
      <c r="F49" s="25" t="e">
        <f>SUM(#REF!,#REF!)*2204.622/1000</f>
        <v>#REF!</v>
      </c>
      <c r="G49" s="25" t="e">
        <f>SUM(#REF!,#REF!)*2204.622/1000</f>
        <v>#REF!</v>
      </c>
      <c r="H49" s="25" t="e">
        <f>SUM(#REF!,#REF!)*2204.622/1000</f>
        <v>#REF!</v>
      </c>
      <c r="I49" s="25" t="e">
        <f>SUM(#REF!,#REF!)*2204.622/1000</f>
        <v>#REF!</v>
      </c>
      <c r="J49" s="25" t="e">
        <f>SUM(#REF!,#REF!)*2204.622/1000</f>
        <v>#REF!</v>
      </c>
      <c r="K49" s="25" t="e">
        <f>SUM(#REF!,#REF!)*2204.622/1000</f>
        <v>#REF!</v>
      </c>
      <c r="L49" s="25" t="e">
        <f>SUM(#REF!,#REF!)*2204.622/1000</f>
        <v>#REF!</v>
      </c>
      <c r="M49" s="25" t="e">
        <f>SUM(#REF!,#REF!)*2204.622/1000</f>
        <v>#REF!</v>
      </c>
      <c r="N49" s="25" t="e">
        <f>SUM(#REF!,#REF!)*2204.622/1000</f>
        <v>#REF!</v>
      </c>
      <c r="O49" s="25" t="e">
        <f>SUM(#REF!,#REF!)*2204.622/1000</f>
        <v>#REF!</v>
      </c>
      <c r="P49" s="25" t="e">
        <f>SUM(#REF!,#REF!)*2204.622/1000</f>
        <v>#REF!</v>
      </c>
      <c r="Q49" s="25" t="e">
        <f>SUM(#REF!,#REF!)*2204.622/1000</f>
        <v>#REF!</v>
      </c>
      <c r="R49" s="25" t="e">
        <f>SUM(#REF!,#REF!)*2204.622/1000</f>
        <v>#REF!</v>
      </c>
      <c r="S49" s="25" t="e">
        <f>SUM(#REF!,#REF!)*2204.622/1000</f>
        <v>#REF!</v>
      </c>
      <c r="T49" s="25" t="e">
        <f>SUM(#REF!,#REF!)*2204.622/1000</f>
        <v>#REF!</v>
      </c>
      <c r="U49" s="25" t="e">
        <f>SUM(#REF!,#REF!)*2204.622/1000</f>
        <v>#REF!</v>
      </c>
      <c r="V49" s="25" t="e">
        <f>SUM(#REF!,#REF!)*2204.622/1000</f>
        <v>#REF!</v>
      </c>
      <c r="W49" s="25" t="e">
        <f>SUM(#REF!,#REF!)*2204.622/1000</f>
        <v>#REF!</v>
      </c>
      <c r="X49" s="25" t="e">
        <f>SUM(#REF!,#REF!)*2204.622/1000</f>
        <v>#REF!</v>
      </c>
      <c r="Y49" s="25" t="e">
        <f>SUM(#REF!,#REF!)*2204.622/1000</f>
        <v>#REF!</v>
      </c>
      <c r="Z49" s="25">
        <f>'[5]Canada Used Cooking Oil'!AC15*2.204622</f>
        <v>57.54668006809564</v>
      </c>
      <c r="AA49" s="25">
        <f>'[5]Canada Used Cooking Oil'!AD15*2.204622</f>
        <v>54.535232400408105</v>
      </c>
      <c r="AB49" s="25">
        <f>'[5]Canada Used Cooking Oil'!AE15*2.204622</f>
        <v>57.011593865897112</v>
      </c>
      <c r="AC49" s="25">
        <f>'[5]Canada Used Cooking Oil'!AF15*2.204622</f>
        <v>58.864122794455682</v>
      </c>
      <c r="AD49" s="25">
        <f>'[5]Canada Used Cooking Oil'!AG15*2.204622</f>
        <v>135.96467505669503</v>
      </c>
      <c r="AE49" s="25">
        <f>'[5]Canada Used Cooking Oil'!AH15*2.204622</f>
        <v>250.76349264766498</v>
      </c>
      <c r="AF49" s="218">
        <f>'[5]Canada Used Cooking Oil'!AI15*2.204622</f>
        <v>225.41751367726661</v>
      </c>
      <c r="AG49" s="218">
        <f>'[5]Canada Used Cooking Oil'!AJ15*2.204622</f>
        <v>238.59325688688347</v>
      </c>
      <c r="AH49" s="218">
        <f>'[5]Canada Used Cooking Oil'!AK15*2.204622</f>
        <v>226.79612594522555</v>
      </c>
      <c r="AI49" s="218">
        <f>'[5]Canada Used Cooking Oil'!AL15*2.204622</f>
        <v>231.62196530206816</v>
      </c>
      <c r="AJ49" s="218">
        <f>'[5]Canada Used Cooking Oil'!AM15*2.204622</f>
        <v>274.82034943165314</v>
      </c>
      <c r="AK49" s="218">
        <f>'[5]Canada Used Cooking Oil'!AN15*2.204622</f>
        <v>266.29710233335607</v>
      </c>
      <c r="AL49" s="218">
        <f>'[5]Canada Used Cooking Oil'!AO15*2.204622</f>
        <v>263.79427879529356</v>
      </c>
      <c r="AM49" s="218">
        <f>'[5]Canada Used Cooking Oil'!AP15*2.204622</f>
        <v>176.77108257090535</v>
      </c>
      <c r="AN49" s="218">
        <f>'[5]Canada Used Cooking Oil'!AQ15*2.204622</f>
        <v>161.40783309943313</v>
      </c>
      <c r="AO49" s="218">
        <f>'[5]Canada Used Cooking Oil'!AR15*2.204622</f>
        <v>208.79705211237959</v>
      </c>
      <c r="AP49" s="218">
        <f>'[5]Canada Used Cooking Oil'!AS15*2.204622</f>
        <v>592.06202384416542</v>
      </c>
      <c r="AQ49" s="218">
        <f>'[5]Canada Used Cooking Oil'!AT15*2.204622</f>
        <v>983.19100256585568</v>
      </c>
      <c r="AR49" s="218">
        <f>'[5]Canada Used Cooking Oil'!AU15*2.204622</f>
        <v>1294.4572162801351</v>
      </c>
      <c r="AS49" s="218">
        <f>'[5]Canada Used Cooking Oil'!AV15*2.204622</f>
        <v>1592.2620644262729</v>
      </c>
      <c r="AT49" s="218">
        <f>'[5]Canada Used Cooking Oil'!AW15*2.204622</f>
        <v>1899.2266193184994</v>
      </c>
      <c r="AU49" s="218">
        <f>'[5]Canada Used Cooking Oil'!AX15*2.204622</f>
        <v>2193.3962907283508</v>
      </c>
      <c r="AV49" s="218">
        <f>'[5]Canada Used Cooking Oil'!AY15*2.204622</f>
        <v>2434.4789372038772</v>
      </c>
      <c r="AW49" s="218">
        <f>'[5]Canada Used Cooking Oil'!AZ15*2.204622</f>
        <v>2624.6794848399063</v>
      </c>
      <c r="AX49" s="218">
        <f>'[5]Canada Used Cooking Oil'!BA15*2.204622</f>
        <v>2763.9976650062781</v>
      </c>
      <c r="AY49" s="218">
        <f>'[5]Canada Used Cooking Oil'!BB15*2.204622</f>
        <v>2852.4333314536225</v>
      </c>
      <c r="AZ49" s="218">
        <f>'[5]Canada Used Cooking Oil'!BC15*2.204622</f>
        <v>2889.9865263235138</v>
      </c>
      <c r="BA49" s="218">
        <f>'[5]Canada Used Cooking Oil'!BD15*2.204622</f>
        <v>2876.6573587802741</v>
      </c>
      <c r="BB49" s="218">
        <f>'[5]Canada Used Cooking Oil'!BE15*2.204622</f>
        <v>2812.4458374512078</v>
      </c>
      <c r="BC49" s="218">
        <f>'[5]Canada Used Cooking Oil'!BF15*2.204622</f>
        <v>2699.556521946809</v>
      </c>
      <c r="BD49" s="218">
        <f>'[5]Canada Used Cooking Oil'!BG15*2.204622</f>
        <v>2537.9894009972663</v>
      </c>
      <c r="BE49" s="218">
        <f>'[5]Canada Used Cooking Oil'!BH15*2.204622</f>
        <v>2327.7444953624372</v>
      </c>
    </row>
    <row r="50" spans="1:57" ht="15.75" thickBot="1" x14ac:dyDescent="0.3">
      <c r="A50" s="224"/>
      <c r="B50" s="224"/>
      <c r="C50" s="224"/>
      <c r="D50" s="224"/>
      <c r="E50" s="224"/>
      <c r="F50" s="224"/>
      <c r="G50" s="224"/>
      <c r="H50" s="224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</row>
    <row r="51" spans="1:57" ht="15" x14ac:dyDescent="0.25">
      <c r="A51" s="226" t="s">
        <v>152</v>
      </c>
      <c r="B51" s="212"/>
      <c r="C51" s="212"/>
      <c r="D51" s="212"/>
      <c r="E51" s="212"/>
      <c r="F51" s="212"/>
      <c r="G51" s="212"/>
      <c r="H51" s="212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3"/>
      <c r="AX51" s="223"/>
      <c r="AY51" s="223"/>
      <c r="AZ51" s="223"/>
      <c r="BA51" s="223"/>
      <c r="BB51" s="223"/>
      <c r="BC51" s="223"/>
      <c r="BD51" s="223"/>
      <c r="BE51" s="223"/>
    </row>
    <row r="52" spans="1:57" ht="14.25" thickBot="1" x14ac:dyDescent="0.3">
      <c r="A52" s="213"/>
      <c r="B52" s="213" t="e">
        <f t="shared" ref="B52:AT52" si="53">B4</f>
        <v>#REF!</v>
      </c>
      <c r="C52" s="213" t="e">
        <f t="shared" si="53"/>
        <v>#REF!</v>
      </c>
      <c r="D52" s="213" t="str">
        <f t="shared" si="53"/>
        <v xml:space="preserve">97/98 </v>
      </c>
      <c r="E52" s="213" t="str">
        <f t="shared" si="53"/>
        <v xml:space="preserve">98/99 </v>
      </c>
      <c r="F52" s="213" t="str">
        <f t="shared" si="53"/>
        <v xml:space="preserve">99/00 </v>
      </c>
      <c r="G52" s="213" t="str">
        <f t="shared" si="53"/>
        <v xml:space="preserve">00/01 </v>
      </c>
      <c r="H52" s="213" t="str">
        <f t="shared" si="53"/>
        <v xml:space="preserve">01/02 </v>
      </c>
      <c r="I52" s="213" t="str">
        <f t="shared" si="53"/>
        <v xml:space="preserve">02/03 </v>
      </c>
      <c r="J52" s="213" t="str">
        <f t="shared" si="53"/>
        <v xml:space="preserve">03/04 </v>
      </c>
      <c r="K52" s="213" t="str">
        <f t="shared" si="53"/>
        <v xml:space="preserve">04/05 </v>
      </c>
      <c r="L52" s="213" t="str">
        <f t="shared" si="53"/>
        <v xml:space="preserve">05/06 </v>
      </c>
      <c r="M52" s="213" t="str">
        <f t="shared" si="53"/>
        <v xml:space="preserve">06/07 </v>
      </c>
      <c r="N52" s="213" t="str">
        <f t="shared" si="53"/>
        <v xml:space="preserve">07/08 </v>
      </c>
      <c r="O52" s="213" t="str">
        <f t="shared" si="53"/>
        <v xml:space="preserve">08/09 </v>
      </c>
      <c r="P52" s="213" t="str">
        <f t="shared" si="53"/>
        <v xml:space="preserve">09/10 </v>
      </c>
      <c r="Q52" s="213" t="str">
        <f t="shared" si="53"/>
        <v xml:space="preserve">10/11 </v>
      </c>
      <c r="R52" s="213" t="str">
        <f t="shared" si="53"/>
        <v xml:space="preserve">11/12 </v>
      </c>
      <c r="S52" s="213" t="str">
        <f t="shared" si="53"/>
        <v xml:space="preserve">12/13 </v>
      </c>
      <c r="T52" s="213" t="str">
        <f t="shared" si="53"/>
        <v xml:space="preserve">13/14 </v>
      </c>
      <c r="U52" s="213" t="str">
        <f t="shared" si="53"/>
        <v xml:space="preserve">14/15 </v>
      </c>
      <c r="V52" s="213" t="str">
        <f t="shared" si="53"/>
        <v xml:space="preserve">15/16 </v>
      </c>
      <c r="W52" s="213" t="str">
        <f t="shared" si="53"/>
        <v xml:space="preserve">16/17 </v>
      </c>
      <c r="X52" s="213" t="str">
        <f t="shared" si="53"/>
        <v xml:space="preserve">17/18 </v>
      </c>
      <c r="Y52" s="213">
        <f t="shared" si="53"/>
        <v>2018</v>
      </c>
      <c r="Z52" s="214">
        <f t="shared" si="53"/>
        <v>2019</v>
      </c>
      <c r="AA52" s="214">
        <f t="shared" si="53"/>
        <v>2020</v>
      </c>
      <c r="AB52" s="214">
        <f t="shared" si="53"/>
        <v>2021</v>
      </c>
      <c r="AC52" s="214">
        <f t="shared" si="53"/>
        <v>2022</v>
      </c>
      <c r="AD52" s="214">
        <f t="shared" si="53"/>
        <v>2023</v>
      </c>
      <c r="AE52" s="214">
        <f t="shared" si="53"/>
        <v>2024</v>
      </c>
      <c r="AF52" s="214">
        <f t="shared" si="53"/>
        <v>2025</v>
      </c>
      <c r="AG52" s="214">
        <f t="shared" si="53"/>
        <v>2026</v>
      </c>
      <c r="AH52" s="214">
        <f t="shared" si="53"/>
        <v>2027</v>
      </c>
      <c r="AI52" s="214">
        <f t="shared" si="53"/>
        <v>2028</v>
      </c>
      <c r="AJ52" s="214">
        <f t="shared" si="53"/>
        <v>2029</v>
      </c>
      <c r="AK52" s="214">
        <f t="shared" si="53"/>
        <v>2030</v>
      </c>
      <c r="AL52" s="214">
        <f t="shared" si="53"/>
        <v>2031</v>
      </c>
      <c r="AM52" s="214">
        <f t="shared" si="53"/>
        <v>2032</v>
      </c>
      <c r="AN52" s="214">
        <f t="shared" si="53"/>
        <v>2033</v>
      </c>
      <c r="AO52" s="214">
        <f t="shared" si="53"/>
        <v>2034</v>
      </c>
      <c r="AP52" s="214">
        <f t="shared" si="53"/>
        <v>2035</v>
      </c>
      <c r="AQ52" s="214">
        <f t="shared" si="53"/>
        <v>2036</v>
      </c>
      <c r="AR52" s="214">
        <f t="shared" si="53"/>
        <v>2037</v>
      </c>
      <c r="AS52" s="214">
        <f t="shared" si="53"/>
        <v>2038</v>
      </c>
      <c r="AT52" s="214">
        <f t="shared" si="53"/>
        <v>2039</v>
      </c>
      <c r="AU52" s="214">
        <f>AU4</f>
        <v>2040</v>
      </c>
      <c r="AV52" s="214">
        <f t="shared" ref="AV52:BE52" si="54">AV4</f>
        <v>2041</v>
      </c>
      <c r="AW52" s="214">
        <f t="shared" si="54"/>
        <v>2042</v>
      </c>
      <c r="AX52" s="214">
        <f t="shared" si="54"/>
        <v>2043</v>
      </c>
      <c r="AY52" s="214">
        <f t="shared" si="54"/>
        <v>2044</v>
      </c>
      <c r="AZ52" s="214">
        <f t="shared" si="54"/>
        <v>2045</v>
      </c>
      <c r="BA52" s="214">
        <f t="shared" si="54"/>
        <v>2046</v>
      </c>
      <c r="BB52" s="214">
        <f t="shared" si="54"/>
        <v>2047</v>
      </c>
      <c r="BC52" s="214">
        <f t="shared" si="54"/>
        <v>2048</v>
      </c>
      <c r="BD52" s="214">
        <f t="shared" si="54"/>
        <v>2049</v>
      </c>
      <c r="BE52" s="214">
        <f t="shared" si="54"/>
        <v>2050</v>
      </c>
    </row>
    <row r="53" spans="1:57" ht="15" x14ac:dyDescent="0.25">
      <c r="A53" s="215" t="s">
        <v>49</v>
      </c>
      <c r="B53" s="22" t="e">
        <f>#REF!*2204.622/1000</f>
        <v>#REF!</v>
      </c>
      <c r="C53" s="22" t="e">
        <f>#REF!*2204.622/1000</f>
        <v>#REF!</v>
      </c>
      <c r="D53" s="22" t="e">
        <f>#REF!*2204.622/1000</f>
        <v>#REF!</v>
      </c>
      <c r="E53" s="22" t="e">
        <f>#REF!*2204.622/1000</f>
        <v>#REF!</v>
      </c>
      <c r="F53" s="22" t="e">
        <f>#REF!*2204.622/1000</f>
        <v>#REF!</v>
      </c>
      <c r="G53" s="22" t="e">
        <f>#REF!*2204.622/1000</f>
        <v>#REF!</v>
      </c>
      <c r="H53" s="22" t="e">
        <f>#REF!*2204.622/1000</f>
        <v>#REF!</v>
      </c>
      <c r="I53" s="22" t="e">
        <f>#REF!*2204.622/1000</f>
        <v>#REF!</v>
      </c>
      <c r="J53" s="22" t="e">
        <f>#REF!*2204.622/1000</f>
        <v>#REF!</v>
      </c>
      <c r="K53" s="22" t="e">
        <f>#REF!*2204.622/1000</f>
        <v>#REF!</v>
      </c>
      <c r="L53" s="22" t="e">
        <f>#REF!*2204.622/1000</f>
        <v>#REF!</v>
      </c>
      <c r="M53" s="22" t="e">
        <f>#REF!*2204.622/1000</f>
        <v>#REF!</v>
      </c>
      <c r="N53" s="22" t="e">
        <f>#REF!*2204.622/1000</f>
        <v>#REF!</v>
      </c>
      <c r="O53" s="22" t="e">
        <f>#REF!*2204.622/1000</f>
        <v>#REF!</v>
      </c>
      <c r="P53" s="22" t="e">
        <f>#REF!*2204.622/1000</f>
        <v>#REF!</v>
      </c>
      <c r="Q53" s="22" t="e">
        <f>#REF!*2204.622/1000</f>
        <v>#REF!</v>
      </c>
      <c r="R53" s="22" t="e">
        <f>#REF!*2204.622/1000</f>
        <v>#REF!</v>
      </c>
      <c r="S53" s="22" t="e">
        <f>#REF!*2204.622/1000</f>
        <v>#REF!</v>
      </c>
      <c r="T53" s="22" t="e">
        <f>#REF!*2204.622/1000</f>
        <v>#REF!</v>
      </c>
      <c r="U53" s="22" t="e">
        <f>#REF!*2204.622/1000</f>
        <v>#REF!</v>
      </c>
      <c r="V53" s="22" t="e">
        <f>#REF!*2204.622/1000</f>
        <v>#REF!</v>
      </c>
      <c r="W53" s="22" t="e">
        <f>#REF!*2204.622/1000</f>
        <v>#REF!</v>
      </c>
      <c r="X53" s="22" t="e">
        <f>#REF!*2204.622/1000</f>
        <v>#REF!</v>
      </c>
      <c r="Y53" s="22" t="e">
        <f>#REF!*2204.622/1000</f>
        <v>#REF!</v>
      </c>
      <c r="Z53" s="22">
        <f>'[5]Mexico Used Cooking Oil'!AC3*2.204622</f>
        <v>67.246410414045684</v>
      </c>
      <c r="AA53" s="22">
        <f>'[5]Mexico Used Cooking Oil'!AD3*2.204622</f>
        <v>68.510388988855979</v>
      </c>
      <c r="AB53" s="22">
        <f>'[5]Mexico Used Cooking Oil'!AE3*2.204622</f>
        <v>9.8083075387094348E-2</v>
      </c>
      <c r="AC53" s="22">
        <f>'[5]Mexico Used Cooking Oil'!AF3*2.204622</f>
        <v>9.6407377987450527E-2</v>
      </c>
      <c r="AD53" s="22">
        <f>'[5]Mexico Used Cooking Oil'!AG3*2.204622</f>
        <v>6.0915119132037621E-2</v>
      </c>
      <c r="AE53" s="22">
        <f>'[5]Mexico Used Cooking Oil'!AH3*2.204622</f>
        <v>4.8137105401958133E-2</v>
      </c>
      <c r="AF53" s="22">
        <f>'[5]Mexico Used Cooking Oil'!AI3*2.204622</f>
        <v>4.6398114310047443E-2</v>
      </c>
      <c r="AG53" s="216">
        <f>'[5]Mexico Used Cooking Oil'!AJ3*2.204622</f>
        <v>0.27939570442824224</v>
      </c>
      <c r="AH53" s="216">
        <f>'[5]Mexico Used Cooking Oil'!AK3*2.204622</f>
        <v>0.47158893681410186</v>
      </c>
      <c r="AI53" s="216">
        <f>'[5]Mexico Used Cooking Oil'!AL3*2.204622</f>
        <v>0.35021446829615471</v>
      </c>
      <c r="AJ53" s="216">
        <f>'[5]Mexico Used Cooking Oil'!AM3*2.204622</f>
        <v>0.64596009698690604</v>
      </c>
      <c r="AK53" s="216">
        <f>'[5]Mexico Used Cooking Oil'!AN3*2.204622</f>
        <v>0.37946869385044224</v>
      </c>
      <c r="AL53" s="216">
        <f>'[5]Mexico Used Cooking Oil'!AO3*2.204622</f>
        <v>0.50350355284867798</v>
      </c>
      <c r="AM53" s="216">
        <f>'[5]Mexico Used Cooking Oil'!AP3*2.204622</f>
        <v>0.52445447271656165</v>
      </c>
      <c r="AN53" s="216">
        <f>'[5]Mexico Used Cooking Oil'!AQ3*2.204622</f>
        <v>0.51543473698149089</v>
      </c>
      <c r="AO53" s="216">
        <f>'[5]Mexico Used Cooking Oil'!AR3*2.204622</f>
        <v>0.53109894416160752</v>
      </c>
      <c r="AP53" s="216">
        <f>'[5]Mexico Used Cooking Oil'!AS3*2.204622</f>
        <v>0.51545525551185989</v>
      </c>
      <c r="AQ53" s="216">
        <f>'[5]Mexico Used Cooking Oil'!AT3*2.204622</f>
        <v>0.45518485364819994</v>
      </c>
      <c r="AR53" s="216">
        <f>'[5]Mexico Used Cooking Oil'!AU3*2.204622</f>
        <v>0.43715138497495643</v>
      </c>
      <c r="AS53" s="216">
        <f>'[5]Mexico Used Cooking Oil'!AV3*2.204622</f>
        <v>0.45490241083392657</v>
      </c>
      <c r="AT53" s="216">
        <f>'[5]Mexico Used Cooking Oil'!AW3*2.204622</f>
        <v>0.47295015185916778</v>
      </c>
      <c r="AU53" s="216">
        <f>'[5]Mexico Used Cooking Oil'!AX3*2.204622</f>
        <v>0.41921691199961481</v>
      </c>
      <c r="AV53" s="216">
        <f>'[5]Mexico Used Cooking Oil'!AY3*2.204622</f>
        <v>0.38937362106440487</v>
      </c>
      <c r="AW53" s="216">
        <f>'[5]Mexico Used Cooking Oil'!AZ3*2.204622</f>
        <v>0.39922746599775161</v>
      </c>
      <c r="AX53" s="216">
        <f>'[5]Mexico Used Cooking Oil'!BA3*2.204622</f>
        <v>0.39385129068693825</v>
      </c>
      <c r="AY53" s="216">
        <f>'[5]Mexico Used Cooking Oil'!BB3*2.204622</f>
        <v>0.32966034665316563</v>
      </c>
      <c r="AZ53" s="216">
        <f>'[5]Mexico Used Cooking Oil'!BC3*2.204622</f>
        <v>0.3053417902204113</v>
      </c>
      <c r="BA53" s="216">
        <f>'[5]Mexico Used Cooking Oil'!BD3*2.204622</f>
        <v>0.31353877578645506</v>
      </c>
      <c r="BB53" s="216">
        <f>'[5]Mexico Used Cooking Oil'!BE3*2.204622</f>
        <v>0.28672180657155721</v>
      </c>
      <c r="BC53" s="216">
        <f>'[5]Mexico Used Cooking Oil'!BF3*2.204622</f>
        <v>0.30994380643164765</v>
      </c>
      <c r="BD53" s="216">
        <f>'[5]Mexico Used Cooking Oil'!BG3*2.204622</f>
        <v>0.2389610677426848</v>
      </c>
      <c r="BE53" s="216">
        <f>'[5]Mexico Used Cooking Oil'!BH3*2.204622</f>
        <v>0.25973055044525173</v>
      </c>
    </row>
    <row r="54" spans="1:57" ht="15" x14ac:dyDescent="0.25">
      <c r="A54" s="215" t="s">
        <v>50</v>
      </c>
      <c r="B54" s="22" t="e">
        <f>SUM(#REF!,#REF!)*2204.622/1000</f>
        <v>#REF!</v>
      </c>
      <c r="C54" s="22" t="e">
        <f>SUM(#REF!,#REF!)*2204.622/1000</f>
        <v>#REF!</v>
      </c>
      <c r="D54" s="22" t="e">
        <f>SUM(#REF!,#REF!)*2204.622/1000</f>
        <v>#REF!</v>
      </c>
      <c r="E54" s="22" t="e">
        <f>SUM(#REF!,#REF!)*2204.622/1000</f>
        <v>#REF!</v>
      </c>
      <c r="F54" s="22" t="e">
        <f>SUM(#REF!,#REF!)*2204.622/1000</f>
        <v>#REF!</v>
      </c>
      <c r="G54" s="22" t="e">
        <f>SUM(#REF!,#REF!)*2204.622/1000</f>
        <v>#REF!</v>
      </c>
      <c r="H54" s="22" t="e">
        <f>SUM(#REF!,#REF!)*2204.622/1000</f>
        <v>#REF!</v>
      </c>
      <c r="I54" s="22" t="e">
        <f>SUM(#REF!,#REF!)*2204.622/1000</f>
        <v>#REF!</v>
      </c>
      <c r="J54" s="22" t="e">
        <f>SUM(#REF!,#REF!)*2204.622/1000</f>
        <v>#REF!</v>
      </c>
      <c r="K54" s="22" t="e">
        <f>SUM(#REF!,#REF!)*2204.622/1000</f>
        <v>#REF!</v>
      </c>
      <c r="L54" s="22" t="e">
        <f>SUM(#REF!,#REF!)*2204.622/1000</f>
        <v>#REF!</v>
      </c>
      <c r="M54" s="22" t="e">
        <f>SUM(#REF!,#REF!)*2204.622/1000</f>
        <v>#REF!</v>
      </c>
      <c r="N54" s="22" t="e">
        <f>SUM(#REF!,#REF!)*2204.622/1000</f>
        <v>#REF!</v>
      </c>
      <c r="O54" s="22" t="e">
        <f>SUM(#REF!,#REF!)*2204.622/1000</f>
        <v>#REF!</v>
      </c>
      <c r="P54" s="22" t="e">
        <f>SUM(#REF!,#REF!)*2204.622/1000</f>
        <v>#REF!</v>
      </c>
      <c r="Q54" s="22" t="e">
        <f>SUM(#REF!,#REF!)*2204.622/1000</f>
        <v>#REF!</v>
      </c>
      <c r="R54" s="22" t="e">
        <f>SUM(#REF!,#REF!)*2204.622/1000</f>
        <v>#REF!</v>
      </c>
      <c r="S54" s="22" t="e">
        <f>SUM(#REF!,#REF!)*2204.622/1000</f>
        <v>#REF!</v>
      </c>
      <c r="T54" s="22" t="e">
        <f>SUM(#REF!,#REF!)*2204.622/1000</f>
        <v>#REF!</v>
      </c>
      <c r="U54" s="22" t="e">
        <f>SUM(#REF!,#REF!)*2204.622/1000</f>
        <v>#REF!</v>
      </c>
      <c r="V54" s="22" t="e">
        <f>SUM(#REF!,#REF!)*2204.622/1000</f>
        <v>#REF!</v>
      </c>
      <c r="W54" s="22" t="e">
        <f>SUM(#REF!,#REF!)*2204.622/1000</f>
        <v>#REF!</v>
      </c>
      <c r="X54" s="22" t="e">
        <f>SUM(#REF!,#REF!)*2204.622/1000</f>
        <v>#REF!</v>
      </c>
      <c r="Y54" s="22" t="e">
        <f>SUM(#REF!,#REF!)*2204.622/1000</f>
        <v>#REF!</v>
      </c>
      <c r="Z54" s="22">
        <f>'[5]Mexico Used Cooking Oil'!AC4*2.204622</f>
        <v>2283.6796329618664</v>
      </c>
      <c r="AA54" s="22">
        <f>'[5]Mexico Used Cooking Oil'!AD4*2.204622</f>
        <v>2164.1734912297852</v>
      </c>
      <c r="AB54" s="22">
        <f>'[5]Mexico Used Cooking Oil'!AE4*2.204622</f>
        <v>2262.4452983244255</v>
      </c>
      <c r="AC54" s="22">
        <f>'[5]Mexico Used Cooking Oil'!AF4*2.204622</f>
        <v>2335.9609655812637</v>
      </c>
      <c r="AD54" s="22">
        <f>'[5]Mexico Used Cooking Oil'!AG4*2.204622</f>
        <v>2360.0947406069399</v>
      </c>
      <c r="AE54" s="22">
        <f>'[5]Mexico Used Cooking Oil'!AH4*2.204622</f>
        <v>2391.5907015419198</v>
      </c>
      <c r="AF54" s="216">
        <f>'[5]Mexico Used Cooking Oil'!AI4*2.204622</f>
        <v>2427.4645620650485</v>
      </c>
      <c r="AG54" s="216">
        <f>'[5]Mexico Used Cooking Oil'!AJ4*2.204622</f>
        <v>2465.1116056480596</v>
      </c>
      <c r="AH54" s="216">
        <f>'[5]Mexico Used Cooking Oil'!AK4*2.204622</f>
        <v>2502.8937148626342</v>
      </c>
      <c r="AI54" s="216">
        <f>'[5]Mexico Used Cooking Oil'!AL4*2.204622</f>
        <v>2540.8058872779734</v>
      </c>
      <c r="AJ54" s="216">
        <f>'[5]Mexico Used Cooking Oil'!AM4*2.204622</f>
        <v>2578.8181083092863</v>
      </c>
      <c r="AK54" s="216">
        <f>'[5]Mexico Used Cooking Oil'!AN4*2.204622</f>
        <v>2616.9203730949748</v>
      </c>
      <c r="AL54" s="216">
        <f>'[5]Mexico Used Cooking Oil'!AO4*2.204622</f>
        <v>2655.1326913582348</v>
      </c>
      <c r="AM54" s="216">
        <f>'[5]Mexico Used Cooking Oil'!AP4*2.204622</f>
        <v>2693.4500606682655</v>
      </c>
      <c r="AN54" s="216">
        <f>'[5]Mexico Used Cooking Oil'!AQ4*2.204622</f>
        <v>2731.8337121863788</v>
      </c>
      <c r="AO54" s="216">
        <f>'[5]Mexico Used Cooking Oil'!AR4*2.204622</f>
        <v>2770.2473782892839</v>
      </c>
      <c r="AP54" s="216">
        <f>'[5]Mexico Used Cooking Oil'!AS4*2.204622</f>
        <v>2808.6910589769814</v>
      </c>
      <c r="AQ54" s="216">
        <f>'[5]Mexico Used Cooking Oil'!AT4*2.204622</f>
        <v>2847.2210315959551</v>
      </c>
      <c r="AR54" s="216">
        <f>'[5]Mexico Used Cooking Oil'!AU4*2.204622</f>
        <v>2885.9035783542881</v>
      </c>
      <c r="AS54" s="216">
        <f>'[5]Mexico Used Cooking Oil'!AV4*2.204622</f>
        <v>2924.7912247753661</v>
      </c>
      <c r="AT54" s="216">
        <f>'[5]Mexico Used Cooking Oil'!AW4*2.204622</f>
        <v>2963.9239903055786</v>
      </c>
      <c r="AU54" s="216">
        <f>'[5]Mexico Used Cooking Oil'!AX4*2.204622</f>
        <v>3003.3343907451167</v>
      </c>
      <c r="AV54" s="216">
        <f>'[5]Mexico Used Cooking Oil'!AY4*2.204622</f>
        <v>3043.056192501871</v>
      </c>
      <c r="AW54" s="216">
        <f>'[5]Mexico Used Cooking Oil'!AZ4*2.204622</f>
        <v>3083.0718870680466</v>
      </c>
      <c r="AX54" s="216">
        <f>'[5]Mexico Used Cooking Oil'!BA4*2.204622</f>
        <v>3123.3189440586607</v>
      </c>
      <c r="AY54" s="216">
        <f>'[5]Mexico Used Cooking Oil'!BB4*2.204622</f>
        <v>3163.7273294425313</v>
      </c>
      <c r="AZ54" s="216">
        <f>'[5]Mexico Used Cooking Oil'!BC4*2.204622</f>
        <v>3204.2695298502663</v>
      </c>
      <c r="BA54" s="216">
        <f>'[5]Mexico Used Cooking Oil'!BD4*2.204622</f>
        <v>3245.0068250591489</v>
      </c>
      <c r="BB54" s="216">
        <f>'[5]Mexico Used Cooking Oil'!BE4*2.204622</f>
        <v>3285.9667284385719</v>
      </c>
      <c r="BC54" s="216">
        <f>'[5]Mexico Used Cooking Oil'!BF4*2.204622</f>
        <v>3327.1705003194293</v>
      </c>
      <c r="BD54" s="216">
        <f>'[5]Mexico Used Cooking Oil'!BG4*2.204622</f>
        <v>3368.6481552865134</v>
      </c>
      <c r="BE54" s="216">
        <f>'[5]Mexico Used Cooking Oil'!BH4*2.204622</f>
        <v>3410.4559706863092</v>
      </c>
    </row>
    <row r="55" spans="1:57" ht="15" x14ac:dyDescent="0.25">
      <c r="A55" s="215" t="s">
        <v>51</v>
      </c>
      <c r="B55" s="22" t="e">
        <f>SUM(#REF!,#REF!)*2204.622/1000</f>
        <v>#REF!</v>
      </c>
      <c r="C55" s="22" t="e">
        <f>SUM(#REF!,#REF!)*2204.622/1000</f>
        <v>#REF!</v>
      </c>
      <c r="D55" s="22" t="e">
        <f>SUM(#REF!,#REF!)*2204.622/1000</f>
        <v>#REF!</v>
      </c>
      <c r="E55" s="22" t="e">
        <f>SUM(#REF!,#REF!)*2204.622/1000</f>
        <v>#REF!</v>
      </c>
      <c r="F55" s="22" t="e">
        <f>SUM(#REF!,#REF!)*2204.622/1000</f>
        <v>#REF!</v>
      </c>
      <c r="G55" s="22" t="e">
        <f>SUM(#REF!,#REF!)*2204.622/1000</f>
        <v>#REF!</v>
      </c>
      <c r="H55" s="22" t="e">
        <f>SUM(#REF!,#REF!)*2204.622/1000</f>
        <v>#REF!</v>
      </c>
      <c r="I55" s="22" t="e">
        <f>SUM(#REF!,#REF!)*2204.622/1000</f>
        <v>#REF!</v>
      </c>
      <c r="J55" s="22" t="e">
        <f>SUM(#REF!,#REF!)*2204.622/1000</f>
        <v>#REF!</v>
      </c>
      <c r="K55" s="22" t="e">
        <f>SUM(#REF!,#REF!)*2204.622/1000</f>
        <v>#REF!</v>
      </c>
      <c r="L55" s="22" t="e">
        <f>SUM(#REF!,#REF!)*2204.622/1000</f>
        <v>#REF!</v>
      </c>
      <c r="M55" s="22" t="e">
        <f>SUM(#REF!,#REF!)*2204.622/1000</f>
        <v>#REF!</v>
      </c>
      <c r="N55" s="22" t="e">
        <f>SUM(#REF!,#REF!)*2204.622/1000</f>
        <v>#REF!</v>
      </c>
      <c r="O55" s="22" t="e">
        <f>SUM(#REF!,#REF!)*2204.622/1000</f>
        <v>#REF!</v>
      </c>
      <c r="P55" s="22" t="e">
        <f>SUM(#REF!,#REF!)*2204.622/1000</f>
        <v>#REF!</v>
      </c>
      <c r="Q55" s="22" t="e">
        <f>SUM(#REF!,#REF!)*2204.622/1000</f>
        <v>#REF!</v>
      </c>
      <c r="R55" s="22" t="e">
        <f>SUM(#REF!,#REF!)*2204.622/1000</f>
        <v>#REF!</v>
      </c>
      <c r="S55" s="22" t="e">
        <f>SUM(#REF!,#REF!)*2204.622/1000</f>
        <v>#REF!</v>
      </c>
      <c r="T55" s="22" t="e">
        <f>SUM(#REF!,#REF!)*2204.622/1000</f>
        <v>#REF!</v>
      </c>
      <c r="U55" s="22" t="e">
        <f>SUM(#REF!,#REF!)*2204.622/1000</f>
        <v>#REF!</v>
      </c>
      <c r="V55" s="22" t="e">
        <f>SUM(#REF!,#REF!)*2204.622/1000</f>
        <v>#REF!</v>
      </c>
      <c r="W55" s="22" t="e">
        <f>SUM(#REF!,#REF!)*2204.622/1000</f>
        <v>#REF!</v>
      </c>
      <c r="X55" s="22" t="e">
        <f>SUM(#REF!,#REF!)*2204.622/1000</f>
        <v>#REF!</v>
      </c>
      <c r="Y55" s="22" t="e">
        <f>SUM(#REF!,#REF!)*2204.622/1000</f>
        <v>#REF!</v>
      </c>
      <c r="Z55" s="22">
        <f>'[5]Mexico Used Cooking Oil'!AC5*2.204622</f>
        <v>158.18162850000002</v>
      </c>
      <c r="AA55" s="22">
        <f>'[5]Mexico Used Cooking Oil'!AD5*2.204622</f>
        <v>179.84865351600001</v>
      </c>
      <c r="AB55" s="22">
        <f>'[5]Mexico Used Cooking Oil'!AE5*2.204622</f>
        <v>251.04692100600002</v>
      </c>
      <c r="AC55" s="22">
        <f>'[5]Mexico Used Cooking Oil'!AF5*2.204622</f>
        <v>248.00013340200002</v>
      </c>
      <c r="AD55" s="22">
        <f>'[5]Mexico Used Cooking Oil'!AG5*2.204622</f>
        <v>187.39287000000002</v>
      </c>
      <c r="AE55" s="22">
        <f>'[5]Mexico Used Cooking Oil'!AH5*2.204622</f>
        <v>220.4622</v>
      </c>
      <c r="AF55" s="216">
        <f>'[5]Mexico Used Cooking Oil'!AI5*2.204622</f>
        <v>220.4622</v>
      </c>
      <c r="AG55" s="216">
        <f>'[5]Mexico Used Cooking Oil'!AJ5*2.204622</f>
        <v>220.4622</v>
      </c>
      <c r="AH55" s="216">
        <f>'[5]Mexico Used Cooking Oil'!AK5*2.204622</f>
        <v>220.4622</v>
      </c>
      <c r="AI55" s="216">
        <f>'[5]Mexico Used Cooking Oil'!AL5*2.204622</f>
        <v>220.4622</v>
      </c>
      <c r="AJ55" s="216">
        <f>'[5]Mexico Used Cooking Oil'!AM5*2.204622</f>
        <v>220.4622</v>
      </c>
      <c r="AK55" s="216">
        <f>'[5]Mexico Used Cooking Oil'!AN5*2.204622</f>
        <v>222.666822</v>
      </c>
      <c r="AL55" s="216">
        <f>'[5]Mexico Used Cooking Oil'!AO5*2.204622</f>
        <v>224.871444</v>
      </c>
      <c r="AM55" s="216">
        <f>'[5]Mexico Used Cooking Oil'!AP5*2.204622</f>
        <v>227.076066</v>
      </c>
      <c r="AN55" s="216">
        <f>'[5]Mexico Used Cooking Oil'!AQ5*2.204622</f>
        <v>229.280688</v>
      </c>
      <c r="AO55" s="216">
        <f>'[5]Mexico Used Cooking Oil'!AR5*2.204622</f>
        <v>231.48531</v>
      </c>
      <c r="AP55" s="216">
        <f>'[5]Mexico Used Cooking Oil'!AS5*2.204622</f>
        <v>233.689932</v>
      </c>
      <c r="AQ55" s="216">
        <f>'[5]Mexico Used Cooking Oil'!AT5*2.204622</f>
        <v>235.894554</v>
      </c>
      <c r="AR55" s="216">
        <f>'[5]Mexico Used Cooking Oil'!AU5*2.204622</f>
        <v>238.099176</v>
      </c>
      <c r="AS55" s="216">
        <f>'[5]Mexico Used Cooking Oil'!AV5*2.204622</f>
        <v>240.303798</v>
      </c>
      <c r="AT55" s="216">
        <f>'[5]Mexico Used Cooking Oil'!AW5*2.204622</f>
        <v>220.4622</v>
      </c>
      <c r="AU55" s="216">
        <f>'[5]Mexico Used Cooking Oil'!AX5*2.204622</f>
        <v>220.4622</v>
      </c>
      <c r="AV55" s="216">
        <f>'[5]Mexico Used Cooking Oil'!AY5*2.204622</f>
        <v>220.4622</v>
      </c>
      <c r="AW55" s="216">
        <f>'[5]Mexico Used Cooking Oil'!AZ5*2.204622</f>
        <v>220.4622</v>
      </c>
      <c r="AX55" s="216">
        <f>'[5]Mexico Used Cooking Oil'!BA5*2.204622</f>
        <v>220.4622</v>
      </c>
      <c r="AY55" s="216">
        <f>'[5]Mexico Used Cooking Oil'!BB5*2.204622</f>
        <v>220.4622</v>
      </c>
      <c r="AZ55" s="216">
        <f>'[5]Mexico Used Cooking Oil'!BC5*2.204622</f>
        <v>220.4622</v>
      </c>
      <c r="BA55" s="216">
        <f>'[5]Mexico Used Cooking Oil'!BD5*2.204622</f>
        <v>220.4622</v>
      </c>
      <c r="BB55" s="216">
        <f>'[5]Mexico Used Cooking Oil'!BE5*2.204622</f>
        <v>220.4622</v>
      </c>
      <c r="BC55" s="216">
        <f>'[5]Mexico Used Cooking Oil'!BF5*2.204622</f>
        <v>220.4622</v>
      </c>
      <c r="BD55" s="216">
        <f>'[5]Mexico Used Cooking Oil'!BG5*2.204622</f>
        <v>220.4622</v>
      </c>
      <c r="BE55" s="216">
        <f>'[5]Mexico Used Cooking Oil'!BH5*2.204622</f>
        <v>220.4622</v>
      </c>
    </row>
    <row r="56" spans="1:57" ht="15" x14ac:dyDescent="0.25">
      <c r="A56" s="215" t="s">
        <v>52</v>
      </c>
      <c r="B56" s="22" t="e">
        <f t="shared" ref="B56:Z56" si="55">SUM(B53:B55)</f>
        <v>#REF!</v>
      </c>
      <c r="C56" s="22" t="e">
        <f t="shared" si="55"/>
        <v>#REF!</v>
      </c>
      <c r="D56" s="22" t="e">
        <f t="shared" si="55"/>
        <v>#REF!</v>
      </c>
      <c r="E56" s="22" t="e">
        <f t="shared" si="55"/>
        <v>#REF!</v>
      </c>
      <c r="F56" s="22" t="e">
        <f t="shared" si="55"/>
        <v>#REF!</v>
      </c>
      <c r="G56" s="22" t="e">
        <f t="shared" si="55"/>
        <v>#REF!</v>
      </c>
      <c r="H56" s="22" t="e">
        <f t="shared" si="55"/>
        <v>#REF!</v>
      </c>
      <c r="I56" s="22" t="e">
        <f t="shared" si="55"/>
        <v>#REF!</v>
      </c>
      <c r="J56" s="22" t="e">
        <f t="shared" si="55"/>
        <v>#REF!</v>
      </c>
      <c r="K56" s="22" t="e">
        <f t="shared" si="55"/>
        <v>#REF!</v>
      </c>
      <c r="L56" s="22" t="e">
        <f t="shared" si="55"/>
        <v>#REF!</v>
      </c>
      <c r="M56" s="22" t="e">
        <f t="shared" si="55"/>
        <v>#REF!</v>
      </c>
      <c r="N56" s="22" t="e">
        <f t="shared" si="55"/>
        <v>#REF!</v>
      </c>
      <c r="O56" s="22" t="e">
        <f t="shared" si="55"/>
        <v>#REF!</v>
      </c>
      <c r="P56" s="22" t="e">
        <f t="shared" si="55"/>
        <v>#REF!</v>
      </c>
      <c r="Q56" s="22" t="e">
        <f t="shared" si="55"/>
        <v>#REF!</v>
      </c>
      <c r="R56" s="22" t="e">
        <f t="shared" si="55"/>
        <v>#REF!</v>
      </c>
      <c r="S56" s="22" t="e">
        <f t="shared" si="55"/>
        <v>#REF!</v>
      </c>
      <c r="T56" s="22" t="e">
        <f t="shared" si="55"/>
        <v>#REF!</v>
      </c>
      <c r="U56" s="22" t="e">
        <f t="shared" si="55"/>
        <v>#REF!</v>
      </c>
      <c r="V56" s="22" t="e">
        <f t="shared" si="55"/>
        <v>#REF!</v>
      </c>
      <c r="W56" s="22" t="e">
        <f t="shared" si="55"/>
        <v>#REF!</v>
      </c>
      <c r="X56" s="22" t="e">
        <f t="shared" si="55"/>
        <v>#REF!</v>
      </c>
      <c r="Y56" s="22" t="e">
        <f t="shared" si="55"/>
        <v>#REF!</v>
      </c>
      <c r="Z56" s="22">
        <f t="shared" si="55"/>
        <v>2509.1076718759123</v>
      </c>
      <c r="AA56" s="22">
        <f t="shared" ref="AA56:BE56" si="56">SUM(AA53:AA55)</f>
        <v>2412.5325337346412</v>
      </c>
      <c r="AB56" s="22">
        <f t="shared" si="56"/>
        <v>2513.5903024058125</v>
      </c>
      <c r="AC56" s="22">
        <f t="shared" si="56"/>
        <v>2584.0575063612509</v>
      </c>
      <c r="AD56" s="22">
        <f t="shared" si="56"/>
        <v>2547.5485257260721</v>
      </c>
      <c r="AE56" s="22">
        <f t="shared" si="56"/>
        <v>2612.1010386473217</v>
      </c>
      <c r="AF56" s="216">
        <f t="shared" si="56"/>
        <v>2647.9731601793587</v>
      </c>
      <c r="AG56" s="216">
        <f t="shared" si="56"/>
        <v>2685.8532013524878</v>
      </c>
      <c r="AH56" s="216">
        <f t="shared" si="56"/>
        <v>2723.8275037994481</v>
      </c>
      <c r="AI56" s="216">
        <f t="shared" si="56"/>
        <v>2761.6183017462695</v>
      </c>
      <c r="AJ56" s="216">
        <f t="shared" si="56"/>
        <v>2799.9262684062733</v>
      </c>
      <c r="AK56" s="216">
        <f t="shared" si="56"/>
        <v>2839.9666637888254</v>
      </c>
      <c r="AL56" s="216">
        <f t="shared" si="56"/>
        <v>2880.5076389110832</v>
      </c>
      <c r="AM56" s="216">
        <f t="shared" si="56"/>
        <v>2921.0505811409821</v>
      </c>
      <c r="AN56" s="216">
        <f t="shared" si="56"/>
        <v>2961.6298349233602</v>
      </c>
      <c r="AO56" s="216">
        <f t="shared" si="56"/>
        <v>3002.2637872334453</v>
      </c>
      <c r="AP56" s="216">
        <f t="shared" si="56"/>
        <v>3042.896446232493</v>
      </c>
      <c r="AQ56" s="216">
        <f t="shared" si="56"/>
        <v>3083.5707704496031</v>
      </c>
      <c r="AR56" s="216">
        <f t="shared" si="56"/>
        <v>3124.4399057392634</v>
      </c>
      <c r="AS56" s="216">
        <f t="shared" si="56"/>
        <v>3165.5499251861997</v>
      </c>
      <c r="AT56" s="216">
        <f t="shared" si="56"/>
        <v>3184.8591404574377</v>
      </c>
      <c r="AU56" s="216">
        <f t="shared" si="56"/>
        <v>3224.2158076571163</v>
      </c>
      <c r="AV56" s="216">
        <f t="shared" si="56"/>
        <v>3263.9077661229353</v>
      </c>
      <c r="AW56" s="216">
        <f t="shared" si="56"/>
        <v>3303.9333145340443</v>
      </c>
      <c r="AX56" s="216">
        <f t="shared" si="56"/>
        <v>3344.1749953493477</v>
      </c>
      <c r="AY56" s="216">
        <f t="shared" si="56"/>
        <v>3384.5191897891846</v>
      </c>
      <c r="AZ56" s="216">
        <f t="shared" si="56"/>
        <v>3425.0370716404868</v>
      </c>
      <c r="BA56" s="216">
        <f t="shared" si="56"/>
        <v>3465.7825638349354</v>
      </c>
      <c r="BB56" s="216">
        <f t="shared" si="56"/>
        <v>3506.7156502451435</v>
      </c>
      <c r="BC56" s="216">
        <f t="shared" si="56"/>
        <v>3547.9426441258611</v>
      </c>
      <c r="BD56" s="216">
        <f t="shared" si="56"/>
        <v>3589.3493163542562</v>
      </c>
      <c r="BE56" s="216">
        <f t="shared" si="56"/>
        <v>3631.1779012367542</v>
      </c>
    </row>
    <row r="57" spans="1:57" ht="15" x14ac:dyDescent="0.25">
      <c r="A57" s="217" t="s">
        <v>53</v>
      </c>
      <c r="B57" s="25" t="e">
        <f>B63-B62</f>
        <v>#REF!</v>
      </c>
      <c r="C57" s="25" t="e">
        <f t="shared" ref="C57:Y57" si="57">C63-C62</f>
        <v>#REF!</v>
      </c>
      <c r="D57" s="25" t="e">
        <f t="shared" si="57"/>
        <v>#REF!</v>
      </c>
      <c r="E57" s="25" t="e">
        <f t="shared" si="57"/>
        <v>#REF!</v>
      </c>
      <c r="F57" s="25" t="e">
        <f t="shared" si="57"/>
        <v>#REF!</v>
      </c>
      <c r="G57" s="25" t="e">
        <f t="shared" si="57"/>
        <v>#REF!</v>
      </c>
      <c r="H57" s="25" t="e">
        <f t="shared" si="57"/>
        <v>#REF!</v>
      </c>
      <c r="I57" s="25" t="e">
        <f t="shared" si="57"/>
        <v>#REF!</v>
      </c>
      <c r="J57" s="25" t="e">
        <f t="shared" si="57"/>
        <v>#REF!</v>
      </c>
      <c r="K57" s="25" t="e">
        <f t="shared" si="57"/>
        <v>#REF!</v>
      </c>
      <c r="L57" s="25" t="e">
        <f t="shared" si="57"/>
        <v>#REF!</v>
      </c>
      <c r="M57" s="25" t="e">
        <f t="shared" si="57"/>
        <v>#REF!</v>
      </c>
      <c r="N57" s="25" t="e">
        <f t="shared" si="57"/>
        <v>#REF!</v>
      </c>
      <c r="O57" s="25" t="e">
        <f t="shared" si="57"/>
        <v>#REF!</v>
      </c>
      <c r="P57" s="25" t="e">
        <f t="shared" si="57"/>
        <v>#REF!</v>
      </c>
      <c r="Q57" s="25" t="e">
        <f t="shared" si="57"/>
        <v>#REF!</v>
      </c>
      <c r="R57" s="25" t="e">
        <f t="shared" si="57"/>
        <v>#REF!</v>
      </c>
      <c r="S57" s="25" t="e">
        <f t="shared" si="57"/>
        <v>#REF!</v>
      </c>
      <c r="T57" s="25" t="e">
        <f t="shared" si="57"/>
        <v>#REF!</v>
      </c>
      <c r="U57" s="25" t="e">
        <f t="shared" si="57"/>
        <v>#REF!</v>
      </c>
      <c r="V57" s="25" t="e">
        <f t="shared" si="57"/>
        <v>#REF!</v>
      </c>
      <c r="W57" s="25" t="e">
        <f t="shared" si="57"/>
        <v>#REF!</v>
      </c>
      <c r="X57" s="25" t="e">
        <f t="shared" si="57"/>
        <v>#REF!</v>
      </c>
      <c r="Y57" s="25" t="e">
        <f t="shared" si="57"/>
        <v>#REF!</v>
      </c>
      <c r="Z57" s="25">
        <f>Z63-Z62</f>
        <v>2435.9896229070564</v>
      </c>
      <c r="AA57" s="25">
        <f t="shared" ref="AA57:AX57" si="58">AA63-AA62</f>
        <v>2404.482379105254</v>
      </c>
      <c r="AB57" s="25">
        <f t="shared" si="58"/>
        <v>2500.5086714478252</v>
      </c>
      <c r="AC57" s="25">
        <f t="shared" si="58"/>
        <v>2561.6637703821189</v>
      </c>
      <c r="AD57" s="25">
        <f t="shared" si="58"/>
        <v>2514.4310586206702</v>
      </c>
      <c r="AE57" s="25">
        <f t="shared" si="58"/>
        <v>2567.9622005330116</v>
      </c>
      <c r="AF57" s="218">
        <f t="shared" si="58"/>
        <v>2537.4626644749305</v>
      </c>
      <c r="AG57" s="218">
        <f t="shared" si="58"/>
        <v>2520.0349624156738</v>
      </c>
      <c r="AH57" s="218">
        <f t="shared" si="58"/>
        <v>2503.015089331152</v>
      </c>
      <c r="AI57" s="218">
        <f t="shared" si="58"/>
        <v>2430.2790416492826</v>
      </c>
      <c r="AJ57" s="218">
        <f t="shared" si="58"/>
        <v>2358.622399712423</v>
      </c>
      <c r="AK57" s="218">
        <f t="shared" si="58"/>
        <v>2398.538760235977</v>
      </c>
      <c r="AL57" s="218">
        <f t="shared" si="58"/>
        <v>2439.0587844383667</v>
      </c>
      <c r="AM57" s="218">
        <f t="shared" si="58"/>
        <v>2479.6107464040006</v>
      </c>
      <c r="AN57" s="218">
        <f t="shared" si="58"/>
        <v>2409.943235979199</v>
      </c>
      <c r="AO57" s="218">
        <f t="shared" si="58"/>
        <v>2450.5928319779332</v>
      </c>
      <c r="AP57" s="218">
        <f t="shared" si="58"/>
        <v>2436.1702113788451</v>
      </c>
      <c r="AQ57" s="218">
        <f t="shared" si="58"/>
        <v>2476.8625690646277</v>
      </c>
      <c r="AR57" s="218">
        <f t="shared" si="58"/>
        <v>2462.5984033284294</v>
      </c>
      <c r="AS57" s="218">
        <f t="shared" si="58"/>
        <v>2448.5748250343404</v>
      </c>
      <c r="AT57" s="218">
        <f t="shared" si="58"/>
        <v>2467.9377735454382</v>
      </c>
      <c r="AU57" s="218">
        <f t="shared" si="58"/>
        <v>2452.2087340360522</v>
      </c>
      <c r="AV57" s="218">
        <f t="shared" si="58"/>
        <v>2436.7752886569378</v>
      </c>
      <c r="AW57" s="218">
        <f t="shared" si="58"/>
        <v>2476.806213243357</v>
      </c>
      <c r="AX57" s="218">
        <f t="shared" si="58"/>
        <v>2461.9965350026941</v>
      </c>
      <c r="AY57" s="218">
        <f>AY63-AY62</f>
        <v>2447.2494979989638</v>
      </c>
      <c r="AZ57" s="218">
        <f t="shared" ref="AZ57:BE57" si="59">AZ63-AZ62</f>
        <v>2487.7591828647001</v>
      </c>
      <c r="BA57" s="218">
        <f t="shared" si="59"/>
        <v>2473.4159420283636</v>
      </c>
      <c r="BB57" s="218">
        <f t="shared" si="59"/>
        <v>2459.2102564387114</v>
      </c>
      <c r="BC57" s="218">
        <f t="shared" si="59"/>
        <v>2445.3926830581181</v>
      </c>
      <c r="BD57" s="218">
        <f t="shared" si="59"/>
        <v>2486.778585803811</v>
      </c>
      <c r="BE57" s="218">
        <f t="shared" si="59"/>
        <v>2473.4969840151916</v>
      </c>
    </row>
    <row r="58" spans="1:57" ht="15" x14ac:dyDescent="0.25">
      <c r="A58" s="215" t="s">
        <v>54</v>
      </c>
      <c r="B58" s="22" t="e">
        <f t="shared" ref="B58:Y58" si="60">B59+B60</f>
        <v>#REF!</v>
      </c>
      <c r="C58" s="22" t="e">
        <f t="shared" si="60"/>
        <v>#REF!</v>
      </c>
      <c r="D58" s="22" t="e">
        <f t="shared" si="60"/>
        <v>#REF!</v>
      </c>
      <c r="E58" s="22" t="e">
        <f t="shared" si="60"/>
        <v>#REF!</v>
      </c>
      <c r="F58" s="22" t="e">
        <f t="shared" si="60"/>
        <v>#REF!</v>
      </c>
      <c r="G58" s="22" t="e">
        <f t="shared" si="60"/>
        <v>#REF!</v>
      </c>
      <c r="H58" s="22" t="e">
        <f t="shared" si="60"/>
        <v>#REF!</v>
      </c>
      <c r="I58" s="22" t="e">
        <f t="shared" si="60"/>
        <v>#REF!</v>
      </c>
      <c r="J58" s="22" t="e">
        <f t="shared" si="60"/>
        <v>#REF!</v>
      </c>
      <c r="K58" s="22" t="e">
        <f t="shared" si="60"/>
        <v>#REF!</v>
      </c>
      <c r="L58" s="22" t="e">
        <f t="shared" si="60"/>
        <v>#REF!</v>
      </c>
      <c r="M58" s="22" t="e">
        <f t="shared" si="60"/>
        <v>#REF!</v>
      </c>
      <c r="N58" s="22" t="e">
        <f t="shared" si="60"/>
        <v>#REF!</v>
      </c>
      <c r="O58" s="22" t="e">
        <f t="shared" si="60"/>
        <v>#REF!</v>
      </c>
      <c r="P58" s="22" t="e">
        <f t="shared" si="60"/>
        <v>#REF!</v>
      </c>
      <c r="Q58" s="22" t="e">
        <f t="shared" si="60"/>
        <v>#REF!</v>
      </c>
      <c r="R58" s="22" t="e">
        <f t="shared" si="60"/>
        <v>#REF!</v>
      </c>
      <c r="S58" s="22" t="e">
        <f t="shared" si="60"/>
        <v>#REF!</v>
      </c>
      <c r="T58" s="22" t="e">
        <f t="shared" si="60"/>
        <v>#REF!</v>
      </c>
      <c r="U58" s="22" t="e">
        <f t="shared" si="60"/>
        <v>#REF!</v>
      </c>
      <c r="V58" s="22" t="e">
        <f t="shared" si="60"/>
        <v>#REF!</v>
      </c>
      <c r="W58" s="22" t="e">
        <f t="shared" si="60"/>
        <v>#REF!</v>
      </c>
      <c r="X58" s="22" t="e">
        <f t="shared" si="60"/>
        <v>#REF!</v>
      </c>
      <c r="Y58" s="22" t="e">
        <f t="shared" si="60"/>
        <v>#REF!</v>
      </c>
      <c r="Z58" s="22">
        <f>SUM(Z59:Z60)</f>
        <v>70.295780870337907</v>
      </c>
      <c r="AA58" s="22">
        <f t="shared" ref="AA58:AX58" si="61">SUM(AA59:AA60)</f>
        <v>8.9949688471667302E-2</v>
      </c>
      <c r="AB58" s="22">
        <f t="shared" si="61"/>
        <v>0.14040817788091506</v>
      </c>
      <c r="AC58" s="22">
        <f t="shared" si="61"/>
        <v>6.1963225741470722E-2</v>
      </c>
      <c r="AD58" s="22">
        <f t="shared" si="61"/>
        <v>4.5420498323186752E-2</v>
      </c>
      <c r="AE58" s="22">
        <f t="shared" si="61"/>
        <v>4.5356523988801481E-2</v>
      </c>
      <c r="AF58" s="216">
        <f t="shared" si="61"/>
        <v>0.13399386412392963</v>
      </c>
      <c r="AG58" s="216">
        <f t="shared" si="61"/>
        <v>0.16037915662827476</v>
      </c>
      <c r="AH58" s="216">
        <f t="shared" si="61"/>
        <v>0.2081126919625266</v>
      </c>
      <c r="AI58" s="216">
        <f t="shared" si="61"/>
        <v>0.37949318144588112</v>
      </c>
      <c r="AJ58" s="216">
        <f t="shared" si="61"/>
        <v>0.20066344452201199</v>
      </c>
      <c r="AK58" s="216">
        <f t="shared" si="61"/>
        <v>0.37502085786160322</v>
      </c>
      <c r="AL58" s="216">
        <f t="shared" si="61"/>
        <v>0.24372556826084393</v>
      </c>
      <c r="AM58" s="216">
        <f t="shared" si="61"/>
        <v>0.19316753434429279</v>
      </c>
      <c r="AN58" s="216">
        <f t="shared" si="61"/>
        <v>2.1461148905821362E-2</v>
      </c>
      <c r="AO58" s="216">
        <f t="shared" si="61"/>
        <v>0.67749756367124592</v>
      </c>
      <c r="AP58" s="216">
        <f t="shared" si="61"/>
        <v>5.5962010641400065E-2</v>
      </c>
      <c r="AQ58" s="216">
        <f t="shared" si="61"/>
        <v>0.18591631525606397</v>
      </c>
      <c r="AR58" s="216">
        <f t="shared" si="61"/>
        <v>0.25674475484142728</v>
      </c>
      <c r="AS58" s="216">
        <f t="shared" si="61"/>
        <v>0.20467986999499421</v>
      </c>
      <c r="AT58" s="216">
        <f t="shared" si="61"/>
        <v>6.8888172682585833E-2</v>
      </c>
      <c r="AU58" s="216">
        <f t="shared" si="61"/>
        <v>0.15334439553323703</v>
      </c>
      <c r="AV58" s="216">
        <f t="shared" si="61"/>
        <v>0.42215833557134663</v>
      </c>
      <c r="AW58" s="216">
        <f t="shared" si="61"/>
        <v>0.55233265009830834</v>
      </c>
      <c r="AX58" s="216">
        <f t="shared" si="61"/>
        <v>0.48244261747843387</v>
      </c>
      <c r="AY58" s="216">
        <f>SUM(AY59:AY60)</f>
        <v>0.53883762794459444</v>
      </c>
      <c r="AZ58" s="216">
        <f t="shared" ref="AZ58:BE58" si="62">SUM(AZ59:AZ60)</f>
        <v>0.6745201745781999</v>
      </c>
      <c r="BA58" s="216">
        <f t="shared" si="62"/>
        <v>0.65458978331896633</v>
      </c>
      <c r="BB58" s="216">
        <f t="shared" si="62"/>
        <v>0.75106307167132802</v>
      </c>
      <c r="BC58" s="216">
        <f t="shared" si="62"/>
        <v>0.64895140366952797</v>
      </c>
      <c r="BD58" s="216">
        <f t="shared" si="62"/>
        <v>0.70549558750010433</v>
      </c>
      <c r="BE58" s="216">
        <f t="shared" si="62"/>
        <v>0.61838317856172997</v>
      </c>
    </row>
    <row r="59" spans="1:57" ht="15" x14ac:dyDescent="0.25">
      <c r="A59" s="215" t="s">
        <v>142</v>
      </c>
      <c r="B59" s="22" t="e">
        <f>SUM(#REF!,#REF!)*2204.622/1000</f>
        <v>#REF!</v>
      </c>
      <c r="C59" s="22" t="e">
        <f>SUM(#REF!,#REF!)*2204.622/1000</f>
        <v>#REF!</v>
      </c>
      <c r="D59" s="22" t="e">
        <f>SUM(#REF!,#REF!)*2204.622/1000</f>
        <v>#REF!</v>
      </c>
      <c r="E59" s="22" t="e">
        <f>SUM(#REF!,#REF!)*2204.622/1000</f>
        <v>#REF!</v>
      </c>
      <c r="F59" s="22" t="e">
        <f>SUM(#REF!,#REF!)*2204.622/1000</f>
        <v>#REF!</v>
      </c>
      <c r="G59" s="22" t="e">
        <f>SUM(#REF!,#REF!)*2204.622/1000</f>
        <v>#REF!</v>
      </c>
      <c r="H59" s="22" t="e">
        <f>SUM(#REF!,#REF!)*2204.622/1000</f>
        <v>#REF!</v>
      </c>
      <c r="I59" s="22" t="e">
        <f>SUM(#REF!,#REF!)*2204.622/1000</f>
        <v>#REF!</v>
      </c>
      <c r="J59" s="22" t="e">
        <f>SUM(#REF!,#REF!)*2204.622/1000</f>
        <v>#REF!</v>
      </c>
      <c r="K59" s="22" t="e">
        <f>SUM(#REF!,#REF!)*2204.622/1000</f>
        <v>#REF!</v>
      </c>
      <c r="L59" s="22" t="e">
        <f>SUM(#REF!,#REF!)*2204.622/1000</f>
        <v>#REF!</v>
      </c>
      <c r="M59" s="22" t="e">
        <f>SUM(#REF!,#REF!)*2204.622/1000</f>
        <v>#REF!</v>
      </c>
      <c r="N59" s="22" t="e">
        <f>SUM(#REF!,#REF!)*2204.622/1000</f>
        <v>#REF!</v>
      </c>
      <c r="O59" s="22" t="e">
        <f>SUM(#REF!,#REF!)*2204.622/1000</f>
        <v>#REF!</v>
      </c>
      <c r="P59" s="22" t="e">
        <f>SUM(#REF!,#REF!)*2204.622/1000</f>
        <v>#REF!</v>
      </c>
      <c r="Q59" s="22" t="e">
        <f>SUM(#REF!,#REF!)*2204.622/1000</f>
        <v>#REF!</v>
      </c>
      <c r="R59" s="22" t="e">
        <f>SUM(#REF!,#REF!)*2204.622/1000</f>
        <v>#REF!</v>
      </c>
      <c r="S59" s="22" t="e">
        <f>SUM(#REF!,#REF!)*2204.622/1000</f>
        <v>#REF!</v>
      </c>
      <c r="T59" s="22" t="e">
        <f>SUM(#REF!,#REF!)*2204.622/1000</f>
        <v>#REF!</v>
      </c>
      <c r="U59" s="22" t="e">
        <f>SUM(#REF!,#REF!)*2204.622/1000</f>
        <v>#REF!</v>
      </c>
      <c r="V59" s="22" t="e">
        <f>SUM(#REF!,#REF!)*2204.622/1000</f>
        <v>#REF!</v>
      </c>
      <c r="W59" s="22" t="e">
        <f>SUM(#REF!,#REF!)*2204.622/1000</f>
        <v>#REF!</v>
      </c>
      <c r="X59" s="22" t="e">
        <f>SUM(#REF!,#REF!)*2204.622/1000</f>
        <v>#REF!</v>
      </c>
      <c r="Y59" s="22" t="e">
        <f>SUM(#REF!,#REF!)*2204.622/1000</f>
        <v>#REF!</v>
      </c>
      <c r="Z59" s="22">
        <f>'[5]Mexico Used Cooking Oil'!AC9*2.204622</f>
        <v>70.295780870337907</v>
      </c>
      <c r="AA59" s="22">
        <f>'[5]Mexico Used Cooking Oil'!AD9*2.204622</f>
        <v>8.9949688471667302E-2</v>
      </c>
      <c r="AB59" s="22">
        <f>'[5]Mexico Used Cooking Oil'!AE9*2.204622</f>
        <v>0.14040817788091506</v>
      </c>
      <c r="AC59" s="22">
        <f>'[5]Mexico Used Cooking Oil'!AF9*2.204622</f>
        <v>6.1963225741470722E-2</v>
      </c>
      <c r="AD59" s="22">
        <f>'[5]Mexico Used Cooking Oil'!AG9*2.204622</f>
        <v>4.5420498323186752E-2</v>
      </c>
      <c r="AE59" s="22">
        <f>'[5]Mexico Used Cooking Oil'!AH9*2.204622</f>
        <v>4.5356523988801481E-2</v>
      </c>
      <c r="AF59" s="216">
        <f>'[5]Mexico Used Cooking Oil'!AI9*2.204622</f>
        <v>0.13399386412392963</v>
      </c>
      <c r="AG59" s="216">
        <f>'[5]Mexico Used Cooking Oil'!AJ9*2.204622</f>
        <v>0.16037915662827476</v>
      </c>
      <c r="AH59" s="216">
        <f>'[5]Mexico Used Cooking Oil'!AK9*2.204622</f>
        <v>0.2081126919625266</v>
      </c>
      <c r="AI59" s="216">
        <f>'[5]Mexico Used Cooking Oil'!AL9*2.204622</f>
        <v>0.37949318144588112</v>
      </c>
      <c r="AJ59" s="216">
        <f>'[5]Mexico Used Cooking Oil'!AM9*2.204622</f>
        <v>0.20066344452201199</v>
      </c>
      <c r="AK59" s="216">
        <f>'[5]Mexico Used Cooking Oil'!AN9*2.204622</f>
        <v>0.37502085786160322</v>
      </c>
      <c r="AL59" s="216">
        <f>'[5]Mexico Used Cooking Oil'!AO9*2.204622</f>
        <v>0.24372556826084393</v>
      </c>
      <c r="AM59" s="216">
        <f>'[5]Mexico Used Cooking Oil'!AP9*2.204622</f>
        <v>0.19316753434429279</v>
      </c>
      <c r="AN59" s="216">
        <f>'[5]Mexico Used Cooking Oil'!AQ9*2.204622</f>
        <v>2.1461148905821362E-2</v>
      </c>
      <c r="AO59" s="216">
        <f>'[5]Mexico Used Cooking Oil'!AR9*2.204622</f>
        <v>0.67749756367124592</v>
      </c>
      <c r="AP59" s="216">
        <f>'[5]Mexico Used Cooking Oil'!AS9*2.204622</f>
        <v>5.5962010641400065E-2</v>
      </c>
      <c r="AQ59" s="216">
        <f>'[5]Mexico Used Cooking Oil'!AT9*2.204622</f>
        <v>0.18591631525606397</v>
      </c>
      <c r="AR59" s="216">
        <f>'[5]Mexico Used Cooking Oil'!AU9*2.204622</f>
        <v>0.25674475484142728</v>
      </c>
      <c r="AS59" s="216">
        <f>'[5]Mexico Used Cooking Oil'!AV9*2.204622</f>
        <v>0.20467986999499421</v>
      </c>
      <c r="AT59" s="216">
        <f>'[5]Mexico Used Cooking Oil'!AW9*2.204622</f>
        <v>6.8888172682585833E-2</v>
      </c>
      <c r="AU59" s="216">
        <f>'[5]Mexico Used Cooking Oil'!AX9*2.204622</f>
        <v>0.15334439553323703</v>
      </c>
      <c r="AV59" s="216">
        <f>'[5]Mexico Used Cooking Oil'!AY9*2.204622</f>
        <v>0.42215833557134663</v>
      </c>
      <c r="AW59" s="216">
        <f>'[5]Mexico Used Cooking Oil'!AZ9*2.204622</f>
        <v>0.55233265009830834</v>
      </c>
      <c r="AX59" s="216">
        <f>'[5]Mexico Used Cooking Oil'!BA9*2.204622</f>
        <v>0.48244261747843387</v>
      </c>
      <c r="AY59" s="216">
        <f>'[5]Mexico Used Cooking Oil'!BB9*2.204622</f>
        <v>0.53883762794459444</v>
      </c>
      <c r="AZ59" s="216">
        <f>'[5]Mexico Used Cooking Oil'!BC9*2.204622</f>
        <v>0.6745201745781999</v>
      </c>
      <c r="BA59" s="216">
        <f>'[5]Mexico Used Cooking Oil'!BD9*2.204622</f>
        <v>0.65458978331896633</v>
      </c>
      <c r="BB59" s="216">
        <f>'[5]Mexico Used Cooking Oil'!BE9*2.204622</f>
        <v>0.75106307167132802</v>
      </c>
      <c r="BC59" s="216">
        <f>'[5]Mexico Used Cooking Oil'!BF9*2.204622</f>
        <v>0.64895140366952797</v>
      </c>
      <c r="BD59" s="216">
        <f>'[5]Mexico Used Cooking Oil'!BG9*2.204622</f>
        <v>0.70549558750010433</v>
      </c>
      <c r="BE59" s="216">
        <f>'[5]Mexico Used Cooking Oil'!BH9*2.204622</f>
        <v>0.61838317856172997</v>
      </c>
    </row>
    <row r="60" spans="1:57" ht="15" x14ac:dyDescent="0.25">
      <c r="A60" s="215" t="s">
        <v>143</v>
      </c>
      <c r="B60" s="22" t="e">
        <f>SUM(#REF!,#REF!)</f>
        <v>#REF!</v>
      </c>
      <c r="C60" s="22" t="e">
        <f>SUM(#REF!,#REF!)</f>
        <v>#REF!</v>
      </c>
      <c r="D60" s="22" t="e">
        <f>SUM(#REF!,#REF!)</f>
        <v>#REF!</v>
      </c>
      <c r="E60" s="22" t="e">
        <f>SUM(#REF!,#REF!)</f>
        <v>#REF!</v>
      </c>
      <c r="F60" s="22" t="e">
        <f>SUM(#REF!,#REF!)</f>
        <v>#REF!</v>
      </c>
      <c r="G60" s="22" t="e">
        <f>SUM(#REF!,#REF!)</f>
        <v>#REF!</v>
      </c>
      <c r="H60" s="22" t="e">
        <f>SUM(#REF!,#REF!)</f>
        <v>#REF!</v>
      </c>
      <c r="I60" s="22" t="e">
        <f>SUM(#REF!,#REF!)</f>
        <v>#REF!</v>
      </c>
      <c r="J60" s="22" t="e">
        <f>SUM(#REF!,#REF!)</f>
        <v>#REF!</v>
      </c>
      <c r="K60" s="22" t="e">
        <f>SUM(#REF!,#REF!)</f>
        <v>#REF!</v>
      </c>
      <c r="L60" s="22" t="e">
        <f>SUM(#REF!,#REF!)</f>
        <v>#REF!</v>
      </c>
      <c r="M60" s="22" t="e">
        <f>SUM(#REF!,#REF!)</f>
        <v>#REF!</v>
      </c>
      <c r="N60" s="22" t="e">
        <f>SUM(#REF!,#REF!)</f>
        <v>#REF!</v>
      </c>
      <c r="O60" s="22" t="e">
        <f>SUM(#REF!,#REF!)</f>
        <v>#REF!</v>
      </c>
      <c r="P60" s="22" t="e">
        <f>SUM(#REF!,#REF!)</f>
        <v>#REF!</v>
      </c>
      <c r="Q60" s="22" t="e">
        <f>SUM(#REF!,#REF!)</f>
        <v>#REF!</v>
      </c>
      <c r="R60" s="22" t="e">
        <f>SUM(#REF!,#REF!)</f>
        <v>#REF!</v>
      </c>
      <c r="S60" s="22" t="e">
        <f>SUM(#REF!,#REF!)</f>
        <v>#REF!</v>
      </c>
      <c r="T60" s="22" t="e">
        <f>SUM(#REF!,#REF!)</f>
        <v>#REF!</v>
      </c>
      <c r="U60" s="22" t="e">
        <f>SUM(#REF!,#REF!)</f>
        <v>#REF!</v>
      </c>
      <c r="V60" s="22" t="e">
        <f>SUM(#REF!,#REF!)</f>
        <v>#REF!</v>
      </c>
      <c r="W60" s="22" t="e">
        <f>SUM(#REF!,#REF!)</f>
        <v>#REF!</v>
      </c>
      <c r="X60" s="22" t="e">
        <f>SUM(#REF!,#REF!)</f>
        <v>#REF!</v>
      </c>
      <c r="Y60" s="22" t="e">
        <f>SUM(#REF!,#REF!)</f>
        <v>#REF!</v>
      </c>
      <c r="Z60" s="22">
        <f>'[5]Mexico Used Cooking Oil'!AC10*2.204622</f>
        <v>0</v>
      </c>
      <c r="AA60" s="22">
        <f>'[5]Mexico Used Cooking Oil'!AD10*2.204622</f>
        <v>0</v>
      </c>
      <c r="AB60" s="22">
        <f>'[5]Mexico Used Cooking Oil'!AE10*2.204622</f>
        <v>0</v>
      </c>
      <c r="AC60" s="22">
        <f>'[5]Mexico Used Cooking Oil'!AF10*2.204622</f>
        <v>0</v>
      </c>
      <c r="AD60" s="22">
        <f>'[5]Mexico Used Cooking Oil'!AG10*2.204622</f>
        <v>0</v>
      </c>
      <c r="AE60" s="22">
        <f>'[5]Mexico Used Cooking Oil'!AH10*2.204622</f>
        <v>0</v>
      </c>
      <c r="AF60" s="216">
        <f>'[5]Mexico Used Cooking Oil'!AI10*2.204622</f>
        <v>0</v>
      </c>
      <c r="AG60" s="216">
        <f>'[5]Mexico Used Cooking Oil'!AJ10*2.204622</f>
        <v>0</v>
      </c>
      <c r="AH60" s="216">
        <f>'[5]Mexico Used Cooking Oil'!AK10*2.204622</f>
        <v>0</v>
      </c>
      <c r="AI60" s="216">
        <f>'[5]Mexico Used Cooking Oil'!AL10*2.204622</f>
        <v>0</v>
      </c>
      <c r="AJ60" s="216">
        <f>'[5]Mexico Used Cooking Oil'!AM10*2.204622</f>
        <v>0</v>
      </c>
      <c r="AK60" s="216">
        <f>'[5]Mexico Used Cooking Oil'!AN10*2.204622</f>
        <v>0</v>
      </c>
      <c r="AL60" s="216">
        <f>'[5]Mexico Used Cooking Oil'!AO10*2.204622</f>
        <v>0</v>
      </c>
      <c r="AM60" s="216">
        <f>'[5]Mexico Used Cooking Oil'!AP10*2.204622</f>
        <v>0</v>
      </c>
      <c r="AN60" s="216">
        <f>'[5]Mexico Used Cooking Oil'!AQ10*2.204622</f>
        <v>0</v>
      </c>
      <c r="AO60" s="216">
        <f>'[5]Mexico Used Cooking Oil'!AR10*2.204622</f>
        <v>0</v>
      </c>
      <c r="AP60" s="216">
        <f>'[5]Mexico Used Cooking Oil'!AS10*2.204622</f>
        <v>0</v>
      </c>
      <c r="AQ60" s="216">
        <f>'[5]Mexico Used Cooking Oil'!AT10*2.204622</f>
        <v>0</v>
      </c>
      <c r="AR60" s="216">
        <f>'[5]Mexico Used Cooking Oil'!AU10*2.204622</f>
        <v>0</v>
      </c>
      <c r="AS60" s="216">
        <f>'[5]Mexico Used Cooking Oil'!AV10*2.204622</f>
        <v>0</v>
      </c>
      <c r="AT60" s="216">
        <f>'[5]Mexico Used Cooking Oil'!AW10*2.204622</f>
        <v>0</v>
      </c>
      <c r="AU60" s="216">
        <f>'[5]Mexico Used Cooking Oil'!AX10*2.204622</f>
        <v>0</v>
      </c>
      <c r="AV60" s="216">
        <f>'[5]Mexico Used Cooking Oil'!AY10*2.204622</f>
        <v>0</v>
      </c>
      <c r="AW60" s="216">
        <f>'[5]Mexico Used Cooking Oil'!AZ10*2.204622</f>
        <v>0</v>
      </c>
      <c r="AX60" s="216">
        <f>'[5]Mexico Used Cooking Oil'!BA10*2.204622</f>
        <v>0</v>
      </c>
      <c r="AY60" s="216">
        <f>'[5]Mexico Used Cooking Oil'!BB10*2.204622</f>
        <v>0</v>
      </c>
      <c r="AZ60" s="216">
        <f>'[5]Mexico Used Cooking Oil'!BC10*2.204622</f>
        <v>0</v>
      </c>
      <c r="BA60" s="216">
        <f>'[5]Mexico Used Cooking Oil'!BD10*2.204622</f>
        <v>0</v>
      </c>
      <c r="BB60" s="216">
        <f>'[5]Mexico Used Cooking Oil'!BE10*2.204622</f>
        <v>0</v>
      </c>
      <c r="BC60" s="216">
        <f>'[5]Mexico Used Cooking Oil'!BF10*2.204622</f>
        <v>0</v>
      </c>
      <c r="BD60" s="216">
        <f>'[5]Mexico Used Cooking Oil'!BG10*2.204622</f>
        <v>0</v>
      </c>
      <c r="BE60" s="216">
        <f>'[5]Mexico Used Cooking Oil'!BH10*2.204622</f>
        <v>0</v>
      </c>
    </row>
    <row r="61" spans="1:57" ht="15" x14ac:dyDescent="0.25">
      <c r="A61" s="215" t="s">
        <v>57</v>
      </c>
      <c r="B61" s="22" t="e">
        <f>B57-B58</f>
        <v>#REF!</v>
      </c>
      <c r="C61" s="22" t="e">
        <f t="shared" ref="C61:BE61" si="63">C57-C58</f>
        <v>#REF!</v>
      </c>
      <c r="D61" s="22" t="e">
        <f t="shared" si="63"/>
        <v>#REF!</v>
      </c>
      <c r="E61" s="22" t="e">
        <f t="shared" si="63"/>
        <v>#REF!</v>
      </c>
      <c r="F61" s="22" t="e">
        <f t="shared" si="63"/>
        <v>#REF!</v>
      </c>
      <c r="G61" s="22" t="e">
        <f t="shared" si="63"/>
        <v>#REF!</v>
      </c>
      <c r="H61" s="22" t="e">
        <f t="shared" si="63"/>
        <v>#REF!</v>
      </c>
      <c r="I61" s="22" t="e">
        <f t="shared" si="63"/>
        <v>#REF!</v>
      </c>
      <c r="J61" s="22" t="e">
        <f t="shared" si="63"/>
        <v>#REF!</v>
      </c>
      <c r="K61" s="22" t="e">
        <f t="shared" si="63"/>
        <v>#REF!</v>
      </c>
      <c r="L61" s="22" t="e">
        <f t="shared" si="63"/>
        <v>#REF!</v>
      </c>
      <c r="M61" s="22" t="e">
        <f t="shared" si="63"/>
        <v>#REF!</v>
      </c>
      <c r="N61" s="22" t="e">
        <f t="shared" si="63"/>
        <v>#REF!</v>
      </c>
      <c r="O61" s="22" t="e">
        <f t="shared" si="63"/>
        <v>#REF!</v>
      </c>
      <c r="P61" s="22" t="e">
        <f t="shared" si="63"/>
        <v>#REF!</v>
      </c>
      <c r="Q61" s="22" t="e">
        <f t="shared" si="63"/>
        <v>#REF!</v>
      </c>
      <c r="R61" s="22" t="e">
        <f t="shared" si="63"/>
        <v>#REF!</v>
      </c>
      <c r="S61" s="22" t="e">
        <f t="shared" si="63"/>
        <v>#REF!</v>
      </c>
      <c r="T61" s="22" t="e">
        <f t="shared" si="63"/>
        <v>#REF!</v>
      </c>
      <c r="U61" s="22" t="e">
        <f t="shared" si="63"/>
        <v>#REF!</v>
      </c>
      <c r="V61" s="22" t="e">
        <f t="shared" si="63"/>
        <v>#REF!</v>
      </c>
      <c r="W61" s="22" t="e">
        <f t="shared" si="63"/>
        <v>#REF!</v>
      </c>
      <c r="X61" s="22" t="e">
        <f t="shared" si="63"/>
        <v>#REF!</v>
      </c>
      <c r="Y61" s="22" t="e">
        <f t="shared" si="63"/>
        <v>#REF!</v>
      </c>
      <c r="Z61" s="22">
        <f t="shared" si="63"/>
        <v>2365.6938420367187</v>
      </c>
      <c r="AA61" s="22">
        <f t="shared" si="63"/>
        <v>2404.3924294167823</v>
      </c>
      <c r="AB61" s="22">
        <f t="shared" si="63"/>
        <v>2500.3682632699442</v>
      </c>
      <c r="AC61" s="22">
        <f t="shared" si="63"/>
        <v>2561.6018071563772</v>
      </c>
      <c r="AD61" s="22">
        <f t="shared" si="63"/>
        <v>2514.3856381223472</v>
      </c>
      <c r="AE61" s="22">
        <f t="shared" si="63"/>
        <v>2567.916844009023</v>
      </c>
      <c r="AF61" s="216">
        <f t="shared" si="63"/>
        <v>2537.3286706108065</v>
      </c>
      <c r="AG61" s="216">
        <f t="shared" si="63"/>
        <v>2519.8745832590457</v>
      </c>
      <c r="AH61" s="216">
        <f t="shared" si="63"/>
        <v>2502.8069766391895</v>
      </c>
      <c r="AI61" s="216">
        <f t="shared" si="63"/>
        <v>2429.8995484678367</v>
      </c>
      <c r="AJ61" s="216">
        <f t="shared" si="63"/>
        <v>2358.421736267901</v>
      </c>
      <c r="AK61" s="216">
        <f t="shared" si="63"/>
        <v>2398.1637393781152</v>
      </c>
      <c r="AL61" s="216">
        <f t="shared" si="63"/>
        <v>2438.815058870106</v>
      </c>
      <c r="AM61" s="216">
        <f t="shared" si="63"/>
        <v>2479.4175788696562</v>
      </c>
      <c r="AN61" s="216">
        <f t="shared" si="63"/>
        <v>2409.9217748302931</v>
      </c>
      <c r="AO61" s="216">
        <f t="shared" si="63"/>
        <v>2449.9153344142619</v>
      </c>
      <c r="AP61" s="216">
        <f t="shared" si="63"/>
        <v>2436.1142493682037</v>
      </c>
      <c r="AQ61" s="216">
        <f t="shared" si="63"/>
        <v>2476.6766527493714</v>
      </c>
      <c r="AR61" s="216">
        <f t="shared" si="63"/>
        <v>2462.3416585735881</v>
      </c>
      <c r="AS61" s="216">
        <f t="shared" si="63"/>
        <v>2448.3701451643456</v>
      </c>
      <c r="AT61" s="216">
        <f t="shared" si="63"/>
        <v>2467.8688853727558</v>
      </c>
      <c r="AU61" s="216">
        <f t="shared" si="63"/>
        <v>2452.055389640519</v>
      </c>
      <c r="AV61" s="216">
        <f t="shared" si="63"/>
        <v>2436.3531303213663</v>
      </c>
      <c r="AW61" s="216">
        <f t="shared" si="63"/>
        <v>2476.2538805932586</v>
      </c>
      <c r="AX61" s="216">
        <f t="shared" si="63"/>
        <v>2461.5140923852159</v>
      </c>
      <c r="AY61" s="216">
        <f t="shared" si="63"/>
        <v>2446.710660371019</v>
      </c>
      <c r="AZ61" s="216">
        <f t="shared" si="63"/>
        <v>2487.0846626901221</v>
      </c>
      <c r="BA61" s="216">
        <f t="shared" si="63"/>
        <v>2472.7613522450447</v>
      </c>
      <c r="BB61" s="216">
        <f t="shared" si="63"/>
        <v>2458.4591933670399</v>
      </c>
      <c r="BC61" s="216">
        <f t="shared" si="63"/>
        <v>2444.7437316544488</v>
      </c>
      <c r="BD61" s="216">
        <f t="shared" si="63"/>
        <v>2486.0730902163109</v>
      </c>
      <c r="BE61" s="216">
        <f t="shared" si="63"/>
        <v>2472.8786008366301</v>
      </c>
    </row>
    <row r="62" spans="1:57" ht="15" x14ac:dyDescent="0.25">
      <c r="A62" s="215" t="s">
        <v>58</v>
      </c>
      <c r="B62" s="22" t="e">
        <f>SUM(#REF!,#REF!)*2204.622/1000</f>
        <v>#REF!</v>
      </c>
      <c r="C62" s="22" t="e">
        <f>SUM(#REF!,#REF!)*2204.622/1000</f>
        <v>#REF!</v>
      </c>
      <c r="D62" s="22" t="e">
        <f>SUM(#REF!,#REF!)*2204.622/1000</f>
        <v>#REF!</v>
      </c>
      <c r="E62" s="22" t="e">
        <f>SUM(#REF!,#REF!)*2204.622/1000</f>
        <v>#REF!</v>
      </c>
      <c r="F62" s="22" t="e">
        <f>SUM(#REF!,#REF!)*2204.622/1000</f>
        <v>#REF!</v>
      </c>
      <c r="G62" s="22" t="e">
        <f>SUM(#REF!,#REF!)*2204.622/1000</f>
        <v>#REF!</v>
      </c>
      <c r="H62" s="22" t="e">
        <f>SUM(#REF!,#REF!)*2204.622/1000</f>
        <v>#REF!</v>
      </c>
      <c r="I62" s="22" t="e">
        <f>SUM(#REF!,#REF!)*2204.622/1000</f>
        <v>#REF!</v>
      </c>
      <c r="J62" s="22" t="e">
        <f>SUM(#REF!,#REF!)*2204.622/1000</f>
        <v>#REF!</v>
      </c>
      <c r="K62" s="22" t="e">
        <f>SUM(#REF!,#REF!)*2204.622/1000</f>
        <v>#REF!</v>
      </c>
      <c r="L62" s="22" t="e">
        <f>SUM(#REF!,#REF!)*2204.622/1000</f>
        <v>#REF!</v>
      </c>
      <c r="M62" s="22" t="e">
        <f>SUM(#REF!,#REF!)*2204.622/1000</f>
        <v>#REF!</v>
      </c>
      <c r="N62" s="22" t="e">
        <f>SUM(#REF!,#REF!)*2204.622/1000</f>
        <v>#REF!</v>
      </c>
      <c r="O62" s="22" t="e">
        <f>SUM(#REF!,#REF!)*2204.622/1000</f>
        <v>#REF!</v>
      </c>
      <c r="P62" s="22" t="e">
        <f>SUM(#REF!,#REF!)*2204.622/1000</f>
        <v>#REF!</v>
      </c>
      <c r="Q62" s="22" t="e">
        <f>SUM(#REF!,#REF!)*2204.622/1000</f>
        <v>#REF!</v>
      </c>
      <c r="R62" s="22" t="e">
        <f>SUM(#REF!,#REF!)*2204.622/1000</f>
        <v>#REF!</v>
      </c>
      <c r="S62" s="22" t="e">
        <f>SUM(#REF!,#REF!)*2204.622/1000</f>
        <v>#REF!</v>
      </c>
      <c r="T62" s="22" t="e">
        <f>SUM(#REF!,#REF!)*2204.622/1000</f>
        <v>#REF!</v>
      </c>
      <c r="U62" s="22" t="e">
        <f>SUM(#REF!,#REF!)*2204.622/1000</f>
        <v>#REF!</v>
      </c>
      <c r="V62" s="22" t="e">
        <f>SUM(#REF!,#REF!)*2204.622/1000</f>
        <v>#REF!</v>
      </c>
      <c r="W62" s="22" t="e">
        <f>SUM(#REF!,#REF!)*2204.622/1000</f>
        <v>#REF!</v>
      </c>
      <c r="X62" s="22" t="e">
        <f>SUM(#REF!,#REF!)*2204.622/1000</f>
        <v>#REF!</v>
      </c>
      <c r="Y62" s="22" t="e">
        <f>SUM(#REF!,#REF!)*2204.622/1000</f>
        <v>#REF!</v>
      </c>
      <c r="Z62" s="22">
        <f>'[5]Mexico Used Cooking Oil'!AC12*2.204622</f>
        <v>4.6076599800000011</v>
      </c>
      <c r="AA62" s="22">
        <f>'[5]Mexico Used Cooking Oil'!AD12*2.204622</f>
        <v>7.9520715539999998</v>
      </c>
      <c r="AB62" s="22">
        <f>'[5]Mexico Used Cooking Oil'!AE12*2.204622</f>
        <v>12.98522358</v>
      </c>
      <c r="AC62" s="22">
        <f>'[5]Mexico Used Cooking Oil'!AF12*2.204622</f>
        <v>22.332820859999998</v>
      </c>
      <c r="AD62" s="22">
        <f>'[5]Mexico Used Cooking Oil'!AG12*2.204622</f>
        <v>33.069330000000001</v>
      </c>
      <c r="AE62" s="22">
        <f>'[5]Mexico Used Cooking Oil'!AH12*2.204622</f>
        <v>44.092440000000003</v>
      </c>
      <c r="AF62" s="216">
        <f>'[5]Mexico Used Cooking Oil'!AI12*2.204622</f>
        <v>110.2311</v>
      </c>
      <c r="AG62" s="216">
        <f>'[5]Mexico Used Cooking Oil'!AJ12*2.204622</f>
        <v>165.34665000000001</v>
      </c>
      <c r="AH62" s="216">
        <f>'[5]Mexico Used Cooking Oil'!AK12*2.204622</f>
        <v>220.4622</v>
      </c>
      <c r="AI62" s="216">
        <f>'[5]Mexico Used Cooking Oil'!AL12*2.204622</f>
        <v>330.69330000000002</v>
      </c>
      <c r="AJ62" s="216">
        <f>'[5]Mexico Used Cooking Oil'!AM12*2.204622</f>
        <v>440.92439999999999</v>
      </c>
      <c r="AK62" s="216">
        <f>'[5]Mexico Used Cooking Oil'!AN12*2.204622</f>
        <v>440.92439999999999</v>
      </c>
      <c r="AL62" s="216">
        <f>'[5]Mexico Used Cooking Oil'!AO12*2.204622</f>
        <v>440.92439999999999</v>
      </c>
      <c r="AM62" s="216">
        <f>'[5]Mexico Used Cooking Oil'!AP12*2.204622</f>
        <v>440.92439999999999</v>
      </c>
      <c r="AN62" s="216">
        <f>'[5]Mexico Used Cooking Oil'!AQ12*2.204622</f>
        <v>551.15550000000007</v>
      </c>
      <c r="AO62" s="216">
        <f>'[5]Mexico Used Cooking Oil'!AR12*2.204622</f>
        <v>551.15550000000007</v>
      </c>
      <c r="AP62" s="216">
        <f>'[5]Mexico Used Cooking Oil'!AS12*2.204622</f>
        <v>606.27105000000006</v>
      </c>
      <c r="AQ62" s="216">
        <f>'[5]Mexico Used Cooking Oil'!AT12*2.204622</f>
        <v>606.27105000000006</v>
      </c>
      <c r="AR62" s="216">
        <f>'[5]Mexico Used Cooking Oil'!AU12*2.204622</f>
        <v>661.38660000000004</v>
      </c>
      <c r="AS62" s="216">
        <f>'[5]Mexico Used Cooking Oil'!AV12*2.204622</f>
        <v>716.50215000000003</v>
      </c>
      <c r="AT62" s="216">
        <f>'[5]Mexico Used Cooking Oil'!AW12*2.204622</f>
        <v>716.50215000000003</v>
      </c>
      <c r="AU62" s="216">
        <f>'[5]Mexico Used Cooking Oil'!AX12*2.204622</f>
        <v>771.61770000000001</v>
      </c>
      <c r="AV62" s="216">
        <f>'[5]Mexico Used Cooking Oil'!AY12*2.204622</f>
        <v>826.73325</v>
      </c>
      <c r="AW62" s="216">
        <f>'[5]Mexico Used Cooking Oil'!AZ12*2.204622</f>
        <v>826.73325</v>
      </c>
      <c r="AX62" s="216">
        <f>'[5]Mexico Used Cooking Oil'!BA12*2.204622</f>
        <v>881.84879999999998</v>
      </c>
      <c r="AY62" s="216">
        <f>'[5]Mexico Used Cooking Oil'!BB12*2.204622</f>
        <v>936.96435000000008</v>
      </c>
      <c r="AZ62" s="216">
        <f>'[5]Mexico Used Cooking Oil'!BC12*2.204622</f>
        <v>936.96435000000008</v>
      </c>
      <c r="BA62" s="216">
        <f>'[5]Mexico Used Cooking Oil'!BD12*2.204622</f>
        <v>992.07990000000007</v>
      </c>
      <c r="BB62" s="216">
        <f>'[5]Mexico Used Cooking Oil'!BE12*2.204622</f>
        <v>1047.1954499999999</v>
      </c>
      <c r="BC62" s="216">
        <f>'[5]Mexico Used Cooking Oil'!BF12*2.204622</f>
        <v>1102.3110000000001</v>
      </c>
      <c r="BD62" s="216">
        <f>'[5]Mexico Used Cooking Oil'!BG12*2.204622</f>
        <v>1102.3110000000001</v>
      </c>
      <c r="BE62" s="216">
        <f>'[5]Mexico Used Cooking Oil'!BH12*2.204622</f>
        <v>1157.4265500000001</v>
      </c>
    </row>
    <row r="63" spans="1:57" ht="15" x14ac:dyDescent="0.25">
      <c r="A63" s="215" t="s">
        <v>59</v>
      </c>
      <c r="B63" s="22" t="e">
        <f t="shared" ref="B63:BE63" si="64">B56-B64</f>
        <v>#REF!</v>
      </c>
      <c r="C63" s="22" t="e">
        <f t="shared" si="64"/>
        <v>#REF!</v>
      </c>
      <c r="D63" s="22" t="e">
        <f t="shared" si="64"/>
        <v>#REF!</v>
      </c>
      <c r="E63" s="22" t="e">
        <f t="shared" si="64"/>
        <v>#REF!</v>
      </c>
      <c r="F63" s="22" t="e">
        <f t="shared" si="64"/>
        <v>#REF!</v>
      </c>
      <c r="G63" s="22" t="e">
        <f t="shared" si="64"/>
        <v>#REF!</v>
      </c>
      <c r="H63" s="22" t="e">
        <f t="shared" si="64"/>
        <v>#REF!</v>
      </c>
      <c r="I63" s="22" t="e">
        <f t="shared" si="64"/>
        <v>#REF!</v>
      </c>
      <c r="J63" s="22" t="e">
        <f t="shared" si="64"/>
        <v>#REF!</v>
      </c>
      <c r="K63" s="22" t="e">
        <f t="shared" si="64"/>
        <v>#REF!</v>
      </c>
      <c r="L63" s="22" t="e">
        <f t="shared" si="64"/>
        <v>#REF!</v>
      </c>
      <c r="M63" s="22" t="e">
        <f t="shared" si="64"/>
        <v>#REF!</v>
      </c>
      <c r="N63" s="22" t="e">
        <f t="shared" si="64"/>
        <v>#REF!</v>
      </c>
      <c r="O63" s="22" t="e">
        <f t="shared" si="64"/>
        <v>#REF!</v>
      </c>
      <c r="P63" s="22" t="e">
        <f t="shared" si="64"/>
        <v>#REF!</v>
      </c>
      <c r="Q63" s="22" t="e">
        <f t="shared" si="64"/>
        <v>#REF!</v>
      </c>
      <c r="R63" s="22" t="e">
        <f t="shared" si="64"/>
        <v>#REF!</v>
      </c>
      <c r="S63" s="22" t="e">
        <f t="shared" si="64"/>
        <v>#REF!</v>
      </c>
      <c r="T63" s="22" t="e">
        <f t="shared" si="64"/>
        <v>#REF!</v>
      </c>
      <c r="U63" s="22" t="e">
        <f t="shared" si="64"/>
        <v>#REF!</v>
      </c>
      <c r="V63" s="22" t="e">
        <f t="shared" si="64"/>
        <v>#REF!</v>
      </c>
      <c r="W63" s="22" t="e">
        <f t="shared" si="64"/>
        <v>#REF!</v>
      </c>
      <c r="X63" s="22" t="e">
        <f t="shared" si="64"/>
        <v>#REF!</v>
      </c>
      <c r="Y63" s="22" t="e">
        <f t="shared" si="64"/>
        <v>#REF!</v>
      </c>
      <c r="Z63" s="22">
        <f t="shared" si="64"/>
        <v>2440.5972828870563</v>
      </c>
      <c r="AA63" s="22">
        <f t="shared" si="64"/>
        <v>2412.4344506592543</v>
      </c>
      <c r="AB63" s="22">
        <f t="shared" si="64"/>
        <v>2513.4938950278251</v>
      </c>
      <c r="AC63" s="22">
        <f t="shared" si="64"/>
        <v>2583.9965912421189</v>
      </c>
      <c r="AD63" s="22">
        <f t="shared" si="64"/>
        <v>2547.50038862067</v>
      </c>
      <c r="AE63" s="22">
        <f t="shared" si="64"/>
        <v>2612.0546405330115</v>
      </c>
      <c r="AF63" s="216">
        <f t="shared" si="64"/>
        <v>2647.6937644749305</v>
      </c>
      <c r="AG63" s="216">
        <f t="shared" si="64"/>
        <v>2685.3816124156738</v>
      </c>
      <c r="AH63" s="216">
        <f t="shared" si="64"/>
        <v>2723.477289331152</v>
      </c>
      <c r="AI63" s="216">
        <f t="shared" si="64"/>
        <v>2760.9723416492825</v>
      </c>
      <c r="AJ63" s="216">
        <f t="shared" si="64"/>
        <v>2799.5467997124229</v>
      </c>
      <c r="AK63" s="216">
        <f t="shared" si="64"/>
        <v>2839.4631602359768</v>
      </c>
      <c r="AL63" s="216">
        <f t="shared" si="64"/>
        <v>2879.9831844383666</v>
      </c>
      <c r="AM63" s="216">
        <f t="shared" si="64"/>
        <v>2920.5351464040004</v>
      </c>
      <c r="AN63" s="216">
        <f t="shared" si="64"/>
        <v>2961.0987359791989</v>
      </c>
      <c r="AO63" s="216">
        <f t="shared" si="64"/>
        <v>3001.7483319779335</v>
      </c>
      <c r="AP63" s="216">
        <f t="shared" si="64"/>
        <v>3042.441261378845</v>
      </c>
      <c r="AQ63" s="216">
        <f t="shared" si="64"/>
        <v>3083.133619064628</v>
      </c>
      <c r="AR63" s="216">
        <f t="shared" si="64"/>
        <v>3123.9850033284297</v>
      </c>
      <c r="AS63" s="216">
        <f t="shared" si="64"/>
        <v>3165.0769750343406</v>
      </c>
      <c r="AT63" s="216">
        <f t="shared" si="64"/>
        <v>3184.439923545438</v>
      </c>
      <c r="AU63" s="216">
        <f t="shared" si="64"/>
        <v>3223.826434036052</v>
      </c>
      <c r="AV63" s="216">
        <f t="shared" si="64"/>
        <v>3263.5085386569376</v>
      </c>
      <c r="AW63" s="216">
        <f t="shared" si="64"/>
        <v>3303.5394632433572</v>
      </c>
      <c r="AX63" s="216">
        <f t="shared" si="64"/>
        <v>3343.8453350026944</v>
      </c>
      <c r="AY63" s="216">
        <f t="shared" si="64"/>
        <v>3384.213847998964</v>
      </c>
      <c r="AZ63" s="216">
        <f t="shared" si="64"/>
        <v>3424.7235328647002</v>
      </c>
      <c r="BA63" s="216">
        <f t="shared" si="64"/>
        <v>3465.4958420283638</v>
      </c>
      <c r="BB63" s="216">
        <f t="shared" si="64"/>
        <v>3506.4057064387116</v>
      </c>
      <c r="BC63" s="216">
        <f t="shared" si="64"/>
        <v>3547.7036830581183</v>
      </c>
      <c r="BD63" s="216">
        <f t="shared" si="64"/>
        <v>3589.0895858038111</v>
      </c>
      <c r="BE63" s="216">
        <f t="shared" si="64"/>
        <v>3630.9235340151918</v>
      </c>
    </row>
    <row r="64" spans="1:57" ht="15.75" thickBot="1" x14ac:dyDescent="0.3">
      <c r="A64" s="217" t="s">
        <v>60</v>
      </c>
      <c r="B64" s="25" t="e">
        <f>#REF!*2204.622/1000</f>
        <v>#REF!</v>
      </c>
      <c r="C64" s="25" t="e">
        <f>#REF!*2204.622/1000</f>
        <v>#REF!</v>
      </c>
      <c r="D64" s="25" t="e">
        <f>#REF!*2204.622/1000</f>
        <v>#REF!</v>
      </c>
      <c r="E64" s="25" t="e">
        <f>#REF!*2204.622/1000</f>
        <v>#REF!</v>
      </c>
      <c r="F64" s="25" t="e">
        <f>#REF!*2204.622/1000</f>
        <v>#REF!</v>
      </c>
      <c r="G64" s="25" t="e">
        <f>#REF!*2204.622/1000</f>
        <v>#REF!</v>
      </c>
      <c r="H64" s="25" t="e">
        <f>#REF!*2204.622/1000</f>
        <v>#REF!</v>
      </c>
      <c r="I64" s="25" t="e">
        <f>#REF!*2204.622/1000</f>
        <v>#REF!</v>
      </c>
      <c r="J64" s="25" t="e">
        <f>#REF!*2204.622/1000</f>
        <v>#REF!</v>
      </c>
      <c r="K64" s="25" t="e">
        <f>#REF!*2204.622/1000</f>
        <v>#REF!</v>
      </c>
      <c r="L64" s="25" t="e">
        <f>#REF!*2204.622/1000</f>
        <v>#REF!</v>
      </c>
      <c r="M64" s="25" t="e">
        <f>#REF!*2204.622/1000</f>
        <v>#REF!</v>
      </c>
      <c r="N64" s="25" t="e">
        <f>#REF!*2204.622/1000</f>
        <v>#REF!</v>
      </c>
      <c r="O64" s="25" t="e">
        <f>#REF!*2204.622/1000</f>
        <v>#REF!</v>
      </c>
      <c r="P64" s="25" t="e">
        <f>#REF!*2204.622/1000</f>
        <v>#REF!</v>
      </c>
      <c r="Q64" s="25" t="e">
        <f>#REF!*2204.622/1000</f>
        <v>#REF!</v>
      </c>
      <c r="R64" s="25" t="e">
        <f>#REF!*2204.622/1000</f>
        <v>#REF!</v>
      </c>
      <c r="S64" s="25" t="e">
        <f>#REF!*2204.622/1000</f>
        <v>#REF!</v>
      </c>
      <c r="T64" s="25" t="e">
        <f>#REF!*2204.622/1000</f>
        <v>#REF!</v>
      </c>
      <c r="U64" s="25" t="e">
        <f>#REF!*2204.622/1000</f>
        <v>#REF!</v>
      </c>
      <c r="V64" s="25" t="e">
        <f>#REF!*2204.622/1000</f>
        <v>#REF!</v>
      </c>
      <c r="W64" s="25" t="e">
        <f>#REF!*2204.622/1000</f>
        <v>#REF!</v>
      </c>
      <c r="X64" s="25" t="e">
        <f>#REF!*2204.622/1000</f>
        <v>#REF!</v>
      </c>
      <c r="Y64" s="25" t="e">
        <f>#REF!*2204.622/1000</f>
        <v>#REF!</v>
      </c>
      <c r="Z64" s="25">
        <f>'[5]Mexico Used Cooking Oil'!AC14*2.204622</f>
        <v>68.510388988855979</v>
      </c>
      <c r="AA64" s="25">
        <f>'[5]Mexico Used Cooking Oil'!AD14*2.204622</f>
        <v>9.8083075387094348E-2</v>
      </c>
      <c r="AB64" s="25">
        <f>'[5]Mexico Used Cooking Oil'!AE14*2.204622</f>
        <v>9.6407377987450527E-2</v>
      </c>
      <c r="AC64" s="25">
        <f>'[5]Mexico Used Cooking Oil'!AF14*2.204622</f>
        <v>6.0915119132037621E-2</v>
      </c>
      <c r="AD64" s="25">
        <f>'[5]Mexico Used Cooking Oil'!AG14*2.204622</f>
        <v>4.8137105401958133E-2</v>
      </c>
      <c r="AE64" s="25">
        <f>'[5]Mexico Used Cooking Oil'!AH14*2.204622</f>
        <v>4.6398114310047443E-2</v>
      </c>
      <c r="AF64" s="218">
        <f>'[5]Mexico Used Cooking Oil'!AI14*2.204622</f>
        <v>0.27939570442824224</v>
      </c>
      <c r="AG64" s="218">
        <f>'[5]Mexico Used Cooking Oil'!AJ14*2.204622</f>
        <v>0.47158893681410186</v>
      </c>
      <c r="AH64" s="218">
        <f>'[5]Mexico Used Cooking Oil'!AK14*2.204622</f>
        <v>0.35021446829615471</v>
      </c>
      <c r="AI64" s="218">
        <f>'[5]Mexico Used Cooking Oil'!AL14*2.204622</f>
        <v>0.64596009698690604</v>
      </c>
      <c r="AJ64" s="218">
        <f>'[5]Mexico Used Cooking Oil'!AM14*2.204622</f>
        <v>0.37946869385044224</v>
      </c>
      <c r="AK64" s="218">
        <f>'[5]Mexico Used Cooking Oil'!AN14*2.204622</f>
        <v>0.50350355284867798</v>
      </c>
      <c r="AL64" s="218">
        <f>'[5]Mexico Used Cooking Oil'!AO14*2.204622</f>
        <v>0.52445447271656165</v>
      </c>
      <c r="AM64" s="218">
        <f>'[5]Mexico Used Cooking Oil'!AP14*2.204622</f>
        <v>0.51543473698149089</v>
      </c>
      <c r="AN64" s="218">
        <f>'[5]Mexico Used Cooking Oil'!AQ14*2.204622</f>
        <v>0.53109894416160752</v>
      </c>
      <c r="AO64" s="218">
        <f>'[5]Mexico Used Cooking Oil'!AR14*2.204622</f>
        <v>0.51545525551185989</v>
      </c>
      <c r="AP64" s="218">
        <f>'[5]Mexico Used Cooking Oil'!AS14*2.204622</f>
        <v>0.45518485364819994</v>
      </c>
      <c r="AQ64" s="218">
        <f>'[5]Mexico Used Cooking Oil'!AT14*2.204622</f>
        <v>0.43715138497495643</v>
      </c>
      <c r="AR64" s="218">
        <f>'[5]Mexico Used Cooking Oil'!AU14*2.204622</f>
        <v>0.45490241083392657</v>
      </c>
      <c r="AS64" s="218">
        <f>'[5]Mexico Used Cooking Oil'!AV14*2.204622</f>
        <v>0.47295015185916778</v>
      </c>
      <c r="AT64" s="218">
        <f>'[5]Mexico Used Cooking Oil'!AW14*2.204622</f>
        <v>0.41921691199961481</v>
      </c>
      <c r="AU64" s="218">
        <f>'[5]Mexico Used Cooking Oil'!AX14*2.204622</f>
        <v>0.38937362106440487</v>
      </c>
      <c r="AV64" s="218">
        <f>'[5]Mexico Used Cooking Oil'!AY14*2.204622</f>
        <v>0.39922746599775161</v>
      </c>
      <c r="AW64" s="218">
        <f>'[5]Mexico Used Cooking Oil'!AZ14*2.204622</f>
        <v>0.39385129068693825</v>
      </c>
      <c r="AX64" s="218">
        <f>'[5]Mexico Used Cooking Oil'!BA14*2.204622</f>
        <v>0.32966034665316563</v>
      </c>
      <c r="AY64" s="218">
        <f>'[5]Mexico Used Cooking Oil'!BB14*2.204622</f>
        <v>0.3053417902204113</v>
      </c>
      <c r="AZ64" s="218">
        <f>'[5]Mexico Used Cooking Oil'!BC14*2.204622</f>
        <v>0.31353877578645506</v>
      </c>
      <c r="BA64" s="218">
        <f>'[5]Mexico Used Cooking Oil'!BD14*2.204622</f>
        <v>0.28672180657155721</v>
      </c>
      <c r="BB64" s="218">
        <f>'[5]Mexico Used Cooking Oil'!BE14*2.204622</f>
        <v>0.30994380643164765</v>
      </c>
      <c r="BC64" s="218">
        <f>'[5]Mexico Used Cooking Oil'!BF14*2.204622</f>
        <v>0.2389610677426848</v>
      </c>
      <c r="BD64" s="218">
        <f>'[5]Mexico Used Cooking Oil'!BG14*2.204622</f>
        <v>0.25973055044525173</v>
      </c>
      <c r="BE64" s="218">
        <f>'[5]Mexico Used Cooking Oil'!BH14*2.204622</f>
        <v>0.25436722156232477</v>
      </c>
    </row>
    <row r="65" spans="1:57" x14ac:dyDescent="0.25">
      <c r="A65" s="222"/>
      <c r="B65" s="222"/>
      <c r="C65" s="222"/>
      <c r="D65" s="222"/>
      <c r="E65" s="222"/>
      <c r="F65" s="222"/>
      <c r="G65" s="222"/>
      <c r="H65" s="222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8" spans="1:57" x14ac:dyDescent="0.25">
      <c r="I68" t="s">
        <v>153</v>
      </c>
      <c r="J68" t="s">
        <v>154</v>
      </c>
      <c r="K68" t="s">
        <v>155</v>
      </c>
      <c r="L68" t="s">
        <v>156</v>
      </c>
      <c r="M68" t="s">
        <v>157</v>
      </c>
      <c r="N68" t="s">
        <v>158</v>
      </c>
      <c r="AC68" s="227"/>
      <c r="AD68" s="227"/>
      <c r="AE68" s="227"/>
    </row>
    <row r="69" spans="1:57" x14ac:dyDescent="0.25">
      <c r="A69" s="210" t="s">
        <v>159</v>
      </c>
      <c r="I69" t="s">
        <v>160</v>
      </c>
      <c r="J69">
        <v>2140</v>
      </c>
      <c r="K69">
        <v>1.6E-2</v>
      </c>
      <c r="L69">
        <v>1.2999999999999999E-2</v>
      </c>
      <c r="M69">
        <v>35.9</v>
      </c>
      <c r="N69">
        <f>J69*(K69+L69)</f>
        <v>62.059999999999995</v>
      </c>
      <c r="AC69" s="228"/>
      <c r="AD69" s="228"/>
      <c r="AE69" s="228"/>
    </row>
    <row r="70" spans="1:57" ht="15" x14ac:dyDescent="0.25">
      <c r="A70" s="215" t="s">
        <v>161</v>
      </c>
      <c r="B70" s="215"/>
      <c r="C70" s="215"/>
      <c r="D70" s="215"/>
      <c r="E70" s="215"/>
      <c r="F70" s="215"/>
      <c r="G70" s="215"/>
      <c r="H70" s="215"/>
      <c r="I70" t="s">
        <v>162</v>
      </c>
      <c r="J70">
        <v>25460</v>
      </c>
      <c r="K70">
        <v>1.6E-2</v>
      </c>
      <c r="L70">
        <v>1.6E-2</v>
      </c>
      <c r="M70">
        <v>333.3</v>
      </c>
      <c r="N70">
        <f>J70*(K70+L70)</f>
        <v>814.72</v>
      </c>
      <c r="O70">
        <f>AB77/N70</f>
        <v>4.1928459037532928</v>
      </c>
      <c r="AC70" s="228"/>
      <c r="AD70" s="228"/>
      <c r="AE70" s="228"/>
    </row>
    <row r="71" spans="1:57" ht="15" x14ac:dyDescent="0.25">
      <c r="A71" s="215" t="s">
        <v>163</v>
      </c>
      <c r="B71" s="215"/>
      <c r="C71" s="215"/>
      <c r="D71" s="215"/>
      <c r="E71" s="215"/>
      <c r="F71" s="215"/>
      <c r="G71" s="215"/>
      <c r="H71" s="215"/>
      <c r="I71" t="s">
        <v>164</v>
      </c>
      <c r="J71">
        <v>1091</v>
      </c>
      <c r="K71" s="229">
        <f>(39.4+(J71*0.071))/J71</f>
        <v>0.10711365719523372</v>
      </c>
      <c r="N71" s="230">
        <f>J71*K71</f>
        <v>116.86099999999999</v>
      </c>
    </row>
    <row r="73" spans="1:57" x14ac:dyDescent="0.25">
      <c r="I73" t="s">
        <v>165</v>
      </c>
      <c r="J73">
        <f>J70/J69</f>
        <v>11.897196261682243</v>
      </c>
      <c r="M73">
        <f>M70/M69</f>
        <v>9.2841225626740957</v>
      </c>
      <c r="N73">
        <f>N70/N69</f>
        <v>13.127940702545924</v>
      </c>
    </row>
    <row r="75" spans="1:57" x14ac:dyDescent="0.25"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</row>
    <row r="76" spans="1:57" x14ac:dyDescent="0.25">
      <c r="I76" s="228">
        <f t="shared" ref="I76:AN76" si="65">I77*($N$69/$N$70)</f>
        <v>86.896936311437713</v>
      </c>
      <c r="J76" s="228">
        <f t="shared" si="65"/>
        <v>94.891013770583996</v>
      </c>
      <c r="K76" s="228">
        <f t="shared" si="65"/>
        <v>98.873893700519062</v>
      </c>
      <c r="L76" s="228">
        <f t="shared" si="65"/>
        <v>99.842868753698767</v>
      </c>
      <c r="M76" s="228">
        <f t="shared" si="65"/>
        <v>102.45699397086078</v>
      </c>
      <c r="N76" s="228">
        <f t="shared" si="65"/>
        <v>104.3219110607758</v>
      </c>
      <c r="O76" s="228">
        <f t="shared" si="65"/>
        <v>102.0892078477722</v>
      </c>
      <c r="P76" s="228">
        <f t="shared" si="65"/>
        <v>98.061826296759307</v>
      </c>
      <c r="Q76" s="228">
        <f t="shared" si="65"/>
        <v>98.350659913789215</v>
      </c>
      <c r="R76" s="228">
        <f t="shared" si="65"/>
        <v>102.44816399429122</v>
      </c>
      <c r="S76" s="228">
        <f t="shared" si="65"/>
        <v>106.54566807479324</v>
      </c>
      <c r="T76" s="228">
        <f t="shared" si="65"/>
        <v>110.64317215529525</v>
      </c>
      <c r="U76" s="228">
        <f t="shared" si="65"/>
        <v>114.74067623579727</v>
      </c>
      <c r="V76" s="228">
        <f t="shared" si="65"/>
        <v>122.64685077977137</v>
      </c>
      <c r="W76" s="228">
        <f t="shared" si="65"/>
        <v>144.3843626623846</v>
      </c>
      <c r="X76" s="228">
        <f t="shared" si="65"/>
        <v>150.36531598803427</v>
      </c>
      <c r="Y76" s="228">
        <f t="shared" si="65"/>
        <v>163.03923285249513</v>
      </c>
      <c r="Z76" s="228">
        <f t="shared" si="65"/>
        <v>133.16478846776548</v>
      </c>
      <c r="AA76" s="228">
        <f t="shared" si="65"/>
        <v>146.38059854081951</v>
      </c>
      <c r="AB76" s="228">
        <f t="shared" si="65"/>
        <v>260.20801678692931</v>
      </c>
      <c r="AC76" s="228">
        <f t="shared" si="65"/>
        <v>347.88501199870899</v>
      </c>
      <c r="AD76" s="228">
        <f t="shared" si="65"/>
        <v>346.30479462341441</v>
      </c>
      <c r="AE76" s="228">
        <f t="shared" si="65"/>
        <v>360.85164282975416</v>
      </c>
      <c r="AF76" s="228">
        <f t="shared" si="65"/>
        <v>381.05990920773587</v>
      </c>
      <c r="AG76" s="228">
        <f t="shared" si="65"/>
        <v>404.68813079580229</v>
      </c>
      <c r="AH76" s="228">
        <f t="shared" si="65"/>
        <v>431.99280423470975</v>
      </c>
      <c r="AI76" s="228">
        <f t="shared" si="65"/>
        <v>455.6323224863271</v>
      </c>
      <c r="AJ76" s="228">
        <f t="shared" si="65"/>
        <v>484.09174097759342</v>
      </c>
      <c r="AK76" s="228">
        <f t="shared" si="65"/>
        <v>530.30116475594048</v>
      </c>
      <c r="AL76" s="228">
        <f t="shared" si="65"/>
        <v>604.35178628388496</v>
      </c>
      <c r="AM76" s="228">
        <f t="shared" si="65"/>
        <v>627.96874861338517</v>
      </c>
      <c r="AN76" s="228">
        <f t="shared" si="65"/>
        <v>669.7342661105281</v>
      </c>
    </row>
    <row r="77" spans="1:57" x14ac:dyDescent="0.25">
      <c r="I77" s="228">
        <f>'[2]Used Cooking Oil Complex'!K5</f>
        <v>1140.777827129464</v>
      </c>
      <c r="J77" s="228">
        <f>'[2]Used Cooking Oil Complex'!L5</f>
        <v>1245.7236019846955</v>
      </c>
      <c r="K77" s="228">
        <f>'[2]Used Cooking Oil Complex'!M5</f>
        <v>1298.0106135302433</v>
      </c>
      <c r="L77" s="228">
        <f>'[2]Used Cooking Oil Complex'!N5</f>
        <v>1310.7312605706327</v>
      </c>
      <c r="M77" s="228">
        <f>'[2]Used Cooking Oil Complex'!O5</f>
        <v>1345.0493414105656</v>
      </c>
      <c r="N77" s="228">
        <f>'[2]Used Cooking Oil Complex'!P5</f>
        <v>1369.5318623821345</v>
      </c>
      <c r="O77" s="228">
        <f>'[2]Used Cooking Oil Complex'!Q5</f>
        <v>1340.2210669954395</v>
      </c>
      <c r="P77" s="228">
        <f>'[2]Used Cooking Oil Complex'!R5</f>
        <v>1287.3498408072148</v>
      </c>
      <c r="Q77" s="228">
        <f>'[2]Used Cooking Oil Complex'!S5</f>
        <v>1291.1416314044852</v>
      </c>
      <c r="R77" s="228">
        <f>'[2]Used Cooking Oil Complex'!T5</f>
        <v>1344.9334220017556</v>
      </c>
      <c r="S77" s="228">
        <f>'[2]Used Cooking Oil Complex'!U5</f>
        <v>1398.725212599026</v>
      </c>
      <c r="T77" s="228">
        <f>'[2]Used Cooking Oil Complex'!V5</f>
        <v>1452.5170031962964</v>
      </c>
      <c r="U77" s="228">
        <f>'[2]Used Cooking Oil Complex'!W5</f>
        <v>1506.3087937935668</v>
      </c>
      <c r="V77" s="228">
        <f>'[2]Used Cooking Oil Complex'!X5</f>
        <v>1610.100584390837</v>
      </c>
      <c r="W77" s="228">
        <f>'[2]Used Cooking Oil Complex'!Y5</f>
        <v>1895.4693514066707</v>
      </c>
      <c r="X77" s="228">
        <f>'[2]Used Cooking Oil Complex'!Z5</f>
        <v>1973.9869520104944</v>
      </c>
      <c r="Y77" s="228">
        <f>'[2]Used Cooking Oil Complex'!AA5</f>
        <v>2140.3693810761333</v>
      </c>
      <c r="Z77" s="228">
        <f>'[2]Used Cooking Oil Complex'!AB5</f>
        <v>1748.1794466718966</v>
      </c>
      <c r="AA77" s="228">
        <f>'[2]Used Cooking Oil Complex'!AC5</f>
        <v>1921.6758176470589</v>
      </c>
      <c r="AB77" s="228">
        <f>'[2]Used Cooking Oil Complex'!AD5</f>
        <v>3415.9954147058825</v>
      </c>
      <c r="AC77" s="228">
        <f>'[2]Used Cooking Oil Complex'!AE5</f>
        <v>4567.013808823529</v>
      </c>
      <c r="AD77" s="228">
        <f>'[2]Used Cooking Oil Complex'!AF5</f>
        <v>4546.2688088235291</v>
      </c>
      <c r="AE77" s="228">
        <f>'[2]Used Cooking Oil Complex'!AG5</f>
        <v>4737.2389694852936</v>
      </c>
      <c r="AF77" s="228">
        <f>'[2]Used Cooking Oil Complex'!AH5</f>
        <v>5002.53189219669</v>
      </c>
      <c r="AG77" s="228">
        <f>'[2]Used Cooking Oil Complex'!AI5</f>
        <v>5312.7217841114416</v>
      </c>
      <c r="AH77" s="228">
        <f>'[2]Used Cooking Oil Complex'!AJ5</f>
        <v>5671.1759179197998</v>
      </c>
      <c r="AI77" s="228">
        <f>'[2]Used Cooking Oil Complex'!AK5</f>
        <v>5981.5141117637841</v>
      </c>
      <c r="AJ77" s="228">
        <f>'[2]Used Cooking Oil Complex'!AL5</f>
        <v>6355.1276701460674</v>
      </c>
      <c r="AK77" s="228">
        <f>'[2]Used Cooking Oil Complex'!AM5</f>
        <v>6961.7622454070224</v>
      </c>
      <c r="AL77" s="228">
        <f>'[2]Used Cooking Oil Complex'!AN5</f>
        <v>7933.8944138125489</v>
      </c>
      <c r="AM77" s="228">
        <f>'[2]Used Cooking Oil Complex'!AO5</f>
        <v>8243.936494848489</v>
      </c>
      <c r="AN77" s="228">
        <f>'[2]Used Cooking Oil Complex'!AP5</f>
        <v>8792.2317319621252</v>
      </c>
    </row>
    <row r="78" spans="1:57" x14ac:dyDescent="0.25">
      <c r="I78" s="228">
        <f>I77*($N$71/$N$70)*($I$83/$I$81)</f>
        <v>95.827372964217261</v>
      </c>
      <c r="J78" s="228">
        <f t="shared" ref="J78:AN78" si="66">J77*($N$71/$N$70)*($I$83/$I$81)</f>
        <v>104.64300530638562</v>
      </c>
      <c r="K78" s="228">
        <f t="shared" si="66"/>
        <v>109.03520757171849</v>
      </c>
      <c r="L78" s="228">
        <f t="shared" si="66"/>
        <v>110.10376462051116</v>
      </c>
      <c r="M78" s="228">
        <f t="shared" si="66"/>
        <v>112.98654464468073</v>
      </c>
      <c r="N78" s="228">
        <f t="shared" si="66"/>
        <v>115.04312009035738</v>
      </c>
      <c r="O78" s="228">
        <f t="shared" si="66"/>
        <v>112.5809609787393</v>
      </c>
      <c r="P78" s="228">
        <f t="shared" si="66"/>
        <v>108.13968364100971</v>
      </c>
      <c r="Q78" s="228">
        <f t="shared" si="66"/>
        <v>108.45820081685731</v>
      </c>
      <c r="R78" s="228">
        <f t="shared" si="66"/>
        <v>112.97680720750616</v>
      </c>
      <c r="S78" s="228">
        <f t="shared" si="66"/>
        <v>117.49541359815501</v>
      </c>
      <c r="T78" s="228">
        <f t="shared" si="66"/>
        <v>122.01401998880385</v>
      </c>
      <c r="U78" s="228">
        <f t="shared" si="66"/>
        <v>126.53262637945271</v>
      </c>
      <c r="V78" s="228">
        <f t="shared" si="66"/>
        <v>135.2513219849028</v>
      </c>
      <c r="W78" s="228">
        <f t="shared" si="66"/>
        <v>159.22280759658946</v>
      </c>
      <c r="X78" s="228">
        <f t="shared" si="66"/>
        <v>165.81842614595331</v>
      </c>
      <c r="Y78" s="228">
        <f t="shared" si="66"/>
        <v>179.79484706297376</v>
      </c>
      <c r="Z78" s="228">
        <f t="shared" si="66"/>
        <v>146.8501927900769</v>
      </c>
      <c r="AA78" s="228">
        <f t="shared" si="66"/>
        <v>161.42419752087559</v>
      </c>
      <c r="AB78" s="228">
        <f t="shared" si="66"/>
        <v>286.94970998233379</v>
      </c>
      <c r="AC78" s="228">
        <f t="shared" si="66"/>
        <v>383.63730884576137</v>
      </c>
      <c r="AD78" s="228">
        <f t="shared" si="66"/>
        <v>381.89469183054035</v>
      </c>
      <c r="AE78" s="228">
        <f t="shared" si="66"/>
        <v>397.93652607342716</v>
      </c>
      <c r="AF78" s="228">
        <f t="shared" si="66"/>
        <v>420.22160494229183</v>
      </c>
      <c r="AG78" s="228">
        <f t="shared" si="66"/>
        <v>446.27810933372211</v>
      </c>
      <c r="AH78" s="228">
        <f t="shared" si="66"/>
        <v>476.38889616191028</v>
      </c>
      <c r="AI78" s="228">
        <f t="shared" si="66"/>
        <v>502.45785818001059</v>
      </c>
      <c r="AJ78" s="228">
        <f t="shared" si="66"/>
        <v>533.8420637213095</v>
      </c>
      <c r="AK78" s="228">
        <f t="shared" si="66"/>
        <v>584.80045045889096</v>
      </c>
      <c r="AL78" s="228">
        <f t="shared" si="66"/>
        <v>666.46128717651902</v>
      </c>
      <c r="AM78" s="228">
        <f t="shared" si="66"/>
        <v>692.50537519039074</v>
      </c>
      <c r="AN78" s="228">
        <f t="shared" si="66"/>
        <v>738.56315342894823</v>
      </c>
    </row>
    <row r="80" spans="1:57" x14ac:dyDescent="0.25">
      <c r="I80" t="s">
        <v>166</v>
      </c>
    </row>
    <row r="81" spans="9:9" x14ac:dyDescent="0.25">
      <c r="I81">
        <v>181</v>
      </c>
    </row>
    <row r="82" spans="9:9" ht="12" customHeight="1" x14ac:dyDescent="0.25">
      <c r="I82">
        <v>161</v>
      </c>
    </row>
    <row r="83" spans="9:9" x14ac:dyDescent="0.25">
      <c r="I83">
        <v>106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7F67-A381-4FCA-B7F2-2B30D7CC248C}">
  <dimension ref="A1:XEW71"/>
  <sheetViews>
    <sheetView zoomScale="85" zoomScaleNormal="85" workbookViewId="0">
      <pane xSplit="1" ySplit="4" topLeftCell="B39" activePane="bottomRight" state="frozen"/>
      <selection pane="topRight"/>
      <selection pane="bottomLeft"/>
      <selection pane="bottomRight"/>
    </sheetView>
  </sheetViews>
  <sheetFormatPr defaultColWidth="9" defaultRowHeight="13.5" x14ac:dyDescent="0.25"/>
  <cols>
    <col min="1" max="1" width="40.1640625" style="210" customWidth="1"/>
    <col min="2" max="24" width="9" style="210" hidden="1" customWidth="1"/>
    <col min="25" max="28" width="9" style="210" customWidth="1"/>
    <col min="29" max="40" width="9" style="238"/>
    <col min="41" max="42" width="9" style="32" customWidth="1"/>
    <col min="43" max="57" width="9" style="32"/>
  </cols>
  <sheetData>
    <row r="1" spans="1:2041 2055:4085 4099:5117 5121:7165 7179:9209 9223:10237 10245:12277 12289:14333 14344:15357 15369:16377" s="210" customFormat="1" ht="24.75" thickBot="1" x14ac:dyDescent="0.45">
      <c r="A1" s="190" t="s">
        <v>167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</row>
    <row r="2" spans="1:2041 2055:4085 4099:5117 5121:7165 7179:9209 9223:10237 10245:12277 12289:14333 14344:15357 15369:16377" s="210" customFormat="1" x14ac:dyDescent="0.25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</row>
    <row r="3" spans="1:2041 2055:4085 4099:5117 5121:7165 7179:9209 9223:10237 10245:12277 12289:14333 14344:15357 15369:16377" s="231" customFormat="1" ht="21.75" thickBot="1" x14ac:dyDescent="0.4">
      <c r="A3" s="194" t="s">
        <v>168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L3" s="232"/>
      <c r="BM3" s="232"/>
      <c r="BN3" s="232"/>
      <c r="BO3" s="232"/>
      <c r="BP3" s="232"/>
      <c r="BQ3" s="232"/>
      <c r="BR3" s="232"/>
      <c r="BS3" s="232"/>
      <c r="BT3" s="232"/>
      <c r="BU3" s="232"/>
      <c r="BV3" s="232"/>
      <c r="BW3" s="232"/>
      <c r="BX3" s="232"/>
      <c r="BY3" s="233"/>
      <c r="CZ3" s="232"/>
      <c r="DA3" s="232"/>
      <c r="DB3" s="232"/>
      <c r="DC3" s="232"/>
      <c r="DD3" s="232"/>
      <c r="DE3" s="232"/>
      <c r="DF3" s="232"/>
      <c r="DG3" s="232"/>
      <c r="DH3" s="232"/>
      <c r="DI3" s="232"/>
      <c r="DJ3" s="232"/>
      <c r="DK3" s="232"/>
      <c r="DL3" s="232"/>
      <c r="DM3" s="233"/>
      <c r="EN3" s="232"/>
      <c r="EO3" s="232"/>
      <c r="EP3" s="232"/>
      <c r="EQ3" s="232"/>
      <c r="ER3" s="232"/>
      <c r="ES3" s="232"/>
      <c r="ET3" s="232"/>
      <c r="EU3" s="232"/>
      <c r="EV3" s="232"/>
      <c r="EW3" s="232"/>
      <c r="EX3" s="232"/>
      <c r="EY3" s="232"/>
      <c r="EZ3" s="232"/>
      <c r="FA3" s="233"/>
      <c r="GB3" s="232"/>
      <c r="GC3" s="232"/>
      <c r="GD3" s="232"/>
      <c r="GE3" s="232"/>
      <c r="GF3" s="232"/>
      <c r="GG3" s="232"/>
      <c r="GH3" s="232"/>
      <c r="GI3" s="232"/>
      <c r="GJ3" s="232"/>
      <c r="GK3" s="232"/>
      <c r="GL3" s="232"/>
      <c r="GM3" s="232"/>
      <c r="GN3" s="232"/>
      <c r="GO3" s="233"/>
      <c r="HP3" s="232"/>
      <c r="HQ3" s="232"/>
      <c r="HR3" s="232"/>
      <c r="HS3" s="232"/>
      <c r="HT3" s="232"/>
      <c r="HU3" s="232"/>
      <c r="HV3" s="232"/>
      <c r="HW3" s="232"/>
      <c r="HX3" s="232"/>
      <c r="HY3" s="232"/>
      <c r="HZ3" s="232"/>
      <c r="IA3" s="232"/>
      <c r="IB3" s="232"/>
      <c r="IC3" s="233"/>
      <c r="JD3" s="232"/>
      <c r="JE3" s="232"/>
      <c r="JF3" s="232"/>
      <c r="JG3" s="232"/>
      <c r="JH3" s="232"/>
      <c r="JI3" s="232"/>
      <c r="JJ3" s="232"/>
      <c r="JK3" s="232"/>
      <c r="JL3" s="232"/>
      <c r="JM3" s="232"/>
      <c r="JN3" s="232"/>
      <c r="JO3" s="232"/>
      <c r="JP3" s="232"/>
      <c r="JQ3" s="233"/>
      <c r="KR3" s="232"/>
      <c r="KS3" s="232"/>
      <c r="KT3" s="232"/>
      <c r="KU3" s="232"/>
      <c r="KV3" s="232"/>
      <c r="KW3" s="232"/>
      <c r="KX3" s="232"/>
      <c r="KY3" s="232"/>
      <c r="KZ3" s="232"/>
      <c r="LA3" s="232"/>
      <c r="LB3" s="232"/>
      <c r="LC3" s="232"/>
      <c r="LD3" s="232"/>
      <c r="LE3" s="233"/>
      <c r="MF3" s="232"/>
      <c r="MG3" s="232"/>
      <c r="MH3" s="232"/>
      <c r="MI3" s="232"/>
      <c r="MJ3" s="232"/>
      <c r="MK3" s="232"/>
      <c r="ML3" s="232"/>
      <c r="MM3" s="232"/>
      <c r="MN3" s="232"/>
      <c r="MO3" s="232"/>
      <c r="MP3" s="232"/>
      <c r="MQ3" s="232"/>
      <c r="MR3" s="232"/>
      <c r="MS3" s="233"/>
      <c r="NT3" s="232"/>
      <c r="NU3" s="232"/>
      <c r="NV3" s="232"/>
      <c r="NW3" s="232"/>
      <c r="NX3" s="232"/>
      <c r="NY3" s="232"/>
      <c r="NZ3" s="232"/>
      <c r="OA3" s="232"/>
      <c r="OB3" s="232"/>
      <c r="OC3" s="232"/>
      <c r="OD3" s="232"/>
      <c r="OE3" s="232"/>
      <c r="OF3" s="232"/>
      <c r="OG3" s="233"/>
      <c r="PH3" s="232"/>
      <c r="PI3" s="232"/>
      <c r="PJ3" s="232"/>
      <c r="PK3" s="232"/>
      <c r="PL3" s="232"/>
      <c r="PM3" s="232"/>
      <c r="PN3" s="232"/>
      <c r="PO3" s="232"/>
      <c r="PP3" s="232"/>
      <c r="PQ3" s="232"/>
      <c r="PR3" s="232"/>
      <c r="PS3" s="232"/>
      <c r="PT3" s="232"/>
      <c r="PU3" s="233"/>
      <c r="QV3" s="232"/>
      <c r="QW3" s="232"/>
      <c r="QX3" s="232"/>
      <c r="QY3" s="232"/>
      <c r="QZ3" s="232"/>
      <c r="RA3" s="232"/>
      <c r="RB3" s="232"/>
      <c r="RC3" s="232"/>
      <c r="RD3" s="232"/>
      <c r="RE3" s="232"/>
      <c r="RF3" s="232"/>
      <c r="RG3" s="232"/>
      <c r="RH3" s="232"/>
      <c r="RI3" s="233"/>
      <c r="SJ3" s="232"/>
      <c r="SK3" s="232"/>
      <c r="SL3" s="232"/>
      <c r="SM3" s="232"/>
      <c r="SN3" s="232"/>
      <c r="SO3" s="232"/>
      <c r="SP3" s="232"/>
      <c r="SQ3" s="232"/>
      <c r="SR3" s="232"/>
      <c r="SS3" s="232"/>
      <c r="ST3" s="232"/>
      <c r="SU3" s="232"/>
      <c r="SV3" s="232"/>
      <c r="SW3" s="233"/>
      <c r="TX3" s="232"/>
      <c r="TY3" s="232"/>
      <c r="TZ3" s="232"/>
      <c r="UA3" s="232"/>
      <c r="UB3" s="232"/>
      <c r="UC3" s="232"/>
      <c r="UD3" s="232"/>
      <c r="UE3" s="232"/>
      <c r="UF3" s="232"/>
      <c r="UG3" s="232"/>
      <c r="UH3" s="232"/>
      <c r="UI3" s="232"/>
      <c r="UJ3" s="232"/>
      <c r="UK3" s="233"/>
      <c r="VL3" s="232"/>
      <c r="VM3" s="232"/>
      <c r="VN3" s="232"/>
      <c r="VO3" s="232"/>
      <c r="VP3" s="232"/>
      <c r="VQ3" s="232"/>
      <c r="VR3" s="232"/>
      <c r="VS3" s="232"/>
      <c r="VT3" s="232"/>
      <c r="VU3" s="232"/>
      <c r="VV3" s="232"/>
      <c r="VW3" s="232"/>
      <c r="VX3" s="232"/>
      <c r="VY3" s="233"/>
      <c r="WZ3" s="232"/>
      <c r="XA3" s="232"/>
      <c r="XB3" s="232"/>
      <c r="XC3" s="232"/>
      <c r="XD3" s="232"/>
      <c r="XE3" s="232"/>
      <c r="XF3" s="232"/>
      <c r="XG3" s="232"/>
      <c r="XH3" s="232"/>
      <c r="XI3" s="232"/>
      <c r="XJ3" s="232"/>
      <c r="XK3" s="232"/>
      <c r="XL3" s="232"/>
      <c r="XM3" s="233"/>
      <c r="YN3" s="232"/>
      <c r="YO3" s="232"/>
      <c r="YP3" s="232"/>
      <c r="YQ3" s="232"/>
      <c r="YR3" s="232"/>
      <c r="YS3" s="232"/>
      <c r="YT3" s="232"/>
      <c r="YU3" s="232"/>
      <c r="YV3" s="232"/>
      <c r="YW3" s="232"/>
      <c r="YX3" s="232"/>
      <c r="YY3" s="232"/>
      <c r="YZ3" s="232"/>
      <c r="ZA3" s="233"/>
      <c r="AAB3" s="232"/>
      <c r="AAC3" s="232"/>
      <c r="AAD3" s="232"/>
      <c r="AAE3" s="232"/>
      <c r="AAF3" s="232"/>
      <c r="AAG3" s="232"/>
      <c r="AAH3" s="232"/>
      <c r="AAI3" s="232"/>
      <c r="AAJ3" s="232"/>
      <c r="AAK3" s="232"/>
      <c r="AAL3" s="232"/>
      <c r="AAM3" s="232"/>
      <c r="AAN3" s="232"/>
      <c r="AAO3" s="233"/>
      <c r="ABP3" s="232"/>
      <c r="ABQ3" s="232"/>
      <c r="ABR3" s="232"/>
      <c r="ABS3" s="232"/>
      <c r="ABT3" s="232"/>
      <c r="ABU3" s="232"/>
      <c r="ABV3" s="232"/>
      <c r="ABW3" s="232"/>
      <c r="ABX3" s="232"/>
      <c r="ABY3" s="232"/>
      <c r="ABZ3" s="232"/>
      <c r="ACA3" s="232"/>
      <c r="ACB3" s="232"/>
      <c r="ACC3" s="233"/>
      <c r="ADD3" s="232"/>
      <c r="ADE3" s="232"/>
      <c r="ADF3" s="232"/>
      <c r="ADG3" s="232"/>
      <c r="ADH3" s="232"/>
      <c r="ADI3" s="232"/>
      <c r="ADJ3" s="232"/>
      <c r="ADK3" s="232"/>
      <c r="ADL3" s="232"/>
      <c r="ADM3" s="232"/>
      <c r="ADN3" s="232"/>
      <c r="ADO3" s="232"/>
      <c r="ADP3" s="232"/>
      <c r="ADQ3" s="233"/>
      <c r="AER3" s="232"/>
      <c r="AES3" s="232"/>
      <c r="AET3" s="232"/>
      <c r="AEU3" s="232"/>
      <c r="AEV3" s="232"/>
      <c r="AEW3" s="232"/>
      <c r="AEX3" s="232"/>
      <c r="AEY3" s="232"/>
      <c r="AEZ3" s="232"/>
      <c r="AFA3" s="232"/>
      <c r="AFB3" s="232"/>
      <c r="AFC3" s="232"/>
      <c r="AFD3" s="232"/>
      <c r="AFE3" s="233"/>
      <c r="AGF3" s="232"/>
      <c r="AGG3" s="232"/>
      <c r="AGH3" s="232"/>
      <c r="AGI3" s="232"/>
      <c r="AGJ3" s="232"/>
      <c r="AGK3" s="232"/>
      <c r="AGL3" s="232"/>
      <c r="AGM3" s="232"/>
      <c r="AGN3" s="232"/>
      <c r="AGO3" s="232"/>
      <c r="AGP3" s="232"/>
      <c r="AGQ3" s="232"/>
      <c r="AGR3" s="232"/>
      <c r="AGS3" s="233"/>
      <c r="AHT3" s="232"/>
      <c r="AHU3" s="232"/>
      <c r="AHV3" s="232"/>
      <c r="AHW3" s="232"/>
      <c r="AHX3" s="232"/>
      <c r="AHY3" s="232"/>
      <c r="AHZ3" s="232"/>
      <c r="AIA3" s="232"/>
      <c r="AIB3" s="232"/>
      <c r="AIC3" s="232"/>
      <c r="AID3" s="232"/>
      <c r="AIE3" s="232"/>
      <c r="AIF3" s="232"/>
      <c r="AIG3" s="233"/>
      <c r="AJH3" s="232"/>
      <c r="AJI3" s="232"/>
      <c r="AJJ3" s="232"/>
      <c r="AJK3" s="232"/>
      <c r="AJL3" s="232"/>
      <c r="AJM3" s="232"/>
      <c r="AJN3" s="232"/>
      <c r="AJO3" s="232"/>
      <c r="AJP3" s="232"/>
      <c r="AJQ3" s="232"/>
      <c r="AJR3" s="232"/>
      <c r="AJS3" s="232"/>
      <c r="AJT3" s="232"/>
      <c r="AJU3" s="233"/>
      <c r="AKV3" s="232"/>
      <c r="AKW3" s="232"/>
      <c r="AKX3" s="232"/>
      <c r="AKY3" s="232"/>
      <c r="AKZ3" s="232"/>
      <c r="ALA3" s="232"/>
      <c r="ALB3" s="232"/>
      <c r="ALC3" s="232"/>
      <c r="ALD3" s="232"/>
      <c r="ALE3" s="232"/>
      <c r="ALF3" s="232"/>
      <c r="ALG3" s="232"/>
      <c r="ALH3" s="232"/>
      <c r="ALI3" s="233"/>
      <c r="AMJ3" s="232"/>
      <c r="AMK3" s="232"/>
      <c r="AML3" s="232"/>
      <c r="AMM3" s="232"/>
      <c r="AMN3" s="232"/>
      <c r="AMO3" s="232"/>
      <c r="AMP3" s="232"/>
      <c r="AMQ3" s="232"/>
      <c r="AMR3" s="232"/>
      <c r="AMS3" s="232"/>
      <c r="AMT3" s="232"/>
      <c r="AMU3" s="232"/>
      <c r="AMV3" s="232"/>
      <c r="AMW3" s="233"/>
      <c r="ANX3" s="232"/>
      <c r="ANY3" s="232"/>
      <c r="ANZ3" s="232"/>
      <c r="AOA3" s="232"/>
      <c r="AOB3" s="232"/>
      <c r="AOC3" s="232"/>
      <c r="AOD3" s="232"/>
      <c r="AOE3" s="232"/>
      <c r="AOF3" s="232"/>
      <c r="AOG3" s="232"/>
      <c r="AOH3" s="232"/>
      <c r="AOI3" s="232"/>
      <c r="AOJ3" s="232"/>
      <c r="AOK3" s="233"/>
      <c r="APL3" s="232"/>
      <c r="APM3" s="232"/>
      <c r="APN3" s="232"/>
      <c r="APO3" s="232"/>
      <c r="APP3" s="232"/>
      <c r="APQ3" s="232"/>
      <c r="APR3" s="232"/>
      <c r="APS3" s="232"/>
      <c r="APT3" s="232"/>
      <c r="APU3" s="232"/>
      <c r="APV3" s="232"/>
      <c r="APW3" s="232"/>
      <c r="APX3" s="232"/>
      <c r="APY3" s="233"/>
      <c r="AQZ3" s="232"/>
      <c r="ARA3" s="232"/>
      <c r="ARB3" s="232"/>
      <c r="ARC3" s="232"/>
      <c r="ARD3" s="232"/>
      <c r="ARE3" s="232"/>
      <c r="ARF3" s="232"/>
      <c r="ARG3" s="232"/>
      <c r="ARH3" s="232"/>
      <c r="ARI3" s="232"/>
      <c r="ARJ3" s="232"/>
      <c r="ARK3" s="232"/>
      <c r="ARL3" s="232"/>
      <c r="ARM3" s="233"/>
      <c r="ASN3" s="232"/>
      <c r="ASO3" s="232"/>
      <c r="ASP3" s="232"/>
      <c r="ASQ3" s="232"/>
      <c r="ASR3" s="232"/>
      <c r="ASS3" s="232"/>
      <c r="AST3" s="232"/>
      <c r="ASU3" s="232"/>
      <c r="ASV3" s="232"/>
      <c r="ASW3" s="232"/>
      <c r="ASX3" s="232"/>
      <c r="ASY3" s="232"/>
      <c r="ASZ3" s="232"/>
      <c r="ATA3" s="233"/>
      <c r="AUB3" s="232"/>
      <c r="AUC3" s="232"/>
      <c r="AUD3" s="232"/>
      <c r="AUE3" s="232"/>
      <c r="AUF3" s="232"/>
      <c r="AUG3" s="232"/>
      <c r="AUH3" s="232"/>
      <c r="AUI3" s="232"/>
      <c r="AUJ3" s="232"/>
      <c r="AUK3" s="232"/>
      <c r="AUL3" s="232"/>
      <c r="AUM3" s="232"/>
      <c r="AUN3" s="232"/>
      <c r="AUO3" s="233"/>
      <c r="AVP3" s="232"/>
      <c r="AVQ3" s="232"/>
      <c r="AVR3" s="232"/>
      <c r="AVS3" s="232"/>
      <c r="AVT3" s="232"/>
      <c r="AVU3" s="232"/>
      <c r="AVV3" s="232"/>
      <c r="AVW3" s="232"/>
      <c r="AVX3" s="232"/>
      <c r="AVY3" s="232"/>
      <c r="AVZ3" s="232"/>
      <c r="AWA3" s="232"/>
      <c r="AWB3" s="232"/>
      <c r="AWC3" s="233"/>
      <c r="AXD3" s="232"/>
      <c r="AXE3" s="232"/>
      <c r="AXF3" s="232"/>
      <c r="AXG3" s="232"/>
      <c r="AXH3" s="232"/>
      <c r="AXI3" s="232"/>
      <c r="AXJ3" s="232"/>
      <c r="AXK3" s="232"/>
      <c r="AXL3" s="232"/>
      <c r="AXM3" s="232"/>
      <c r="AXN3" s="232"/>
      <c r="AXO3" s="232"/>
      <c r="AXP3" s="232"/>
      <c r="AXQ3" s="233"/>
      <c r="AYR3" s="232"/>
      <c r="AYS3" s="232"/>
      <c r="AYT3" s="232"/>
      <c r="AYU3" s="232"/>
      <c r="AYV3" s="232"/>
      <c r="AYW3" s="232"/>
      <c r="AYX3" s="232"/>
      <c r="AYY3" s="232"/>
      <c r="AYZ3" s="232"/>
      <c r="AZA3" s="232"/>
      <c r="AZB3" s="232"/>
      <c r="AZC3" s="232"/>
      <c r="AZD3" s="232"/>
      <c r="AZE3" s="233"/>
      <c r="BAF3" s="232"/>
      <c r="BAG3" s="232"/>
      <c r="BAH3" s="232"/>
      <c r="BAI3" s="232"/>
      <c r="BAJ3" s="232"/>
      <c r="BAK3" s="232"/>
      <c r="BAL3" s="232"/>
      <c r="BAM3" s="232"/>
      <c r="BAN3" s="232"/>
      <c r="BAO3" s="232"/>
      <c r="BAP3" s="232"/>
      <c r="BAQ3" s="232"/>
      <c r="BAR3" s="232"/>
      <c r="BAS3" s="233"/>
      <c r="BBT3" s="232"/>
      <c r="BBU3" s="232"/>
      <c r="BBV3" s="232"/>
      <c r="BBW3" s="232"/>
      <c r="BBX3" s="232"/>
      <c r="BBY3" s="232"/>
      <c r="BBZ3" s="232"/>
      <c r="BCA3" s="232"/>
      <c r="BCB3" s="232"/>
      <c r="BCC3" s="232"/>
      <c r="BCD3" s="232"/>
      <c r="BCE3" s="232"/>
      <c r="BCF3" s="232"/>
      <c r="BCG3" s="233"/>
      <c r="BDH3" s="232"/>
      <c r="BDI3" s="232"/>
      <c r="BDJ3" s="232"/>
      <c r="BDK3" s="232"/>
      <c r="BDL3" s="232"/>
      <c r="BDM3" s="232"/>
      <c r="BDN3" s="232"/>
      <c r="BDO3" s="232"/>
      <c r="BDP3" s="232"/>
      <c r="BDQ3" s="232"/>
      <c r="BDR3" s="232"/>
      <c r="BDS3" s="232"/>
      <c r="BDT3" s="232"/>
      <c r="BDU3" s="233"/>
      <c r="BEV3" s="232"/>
      <c r="BEW3" s="232"/>
      <c r="BEX3" s="232"/>
      <c r="BEY3" s="232"/>
      <c r="BEZ3" s="232"/>
      <c r="BFA3" s="232"/>
      <c r="BFB3" s="232"/>
      <c r="BFC3" s="232"/>
      <c r="BFD3" s="232"/>
      <c r="BFE3" s="232"/>
      <c r="BFF3" s="232"/>
      <c r="BFG3" s="232"/>
      <c r="BFH3" s="232"/>
      <c r="BFI3" s="233"/>
      <c r="BGJ3" s="232"/>
      <c r="BGK3" s="232"/>
      <c r="BGL3" s="232"/>
      <c r="BGM3" s="232"/>
      <c r="BGN3" s="232"/>
      <c r="BGO3" s="232"/>
      <c r="BGP3" s="232"/>
      <c r="BGQ3" s="232"/>
      <c r="BGR3" s="232"/>
      <c r="BGS3" s="232"/>
      <c r="BGT3" s="232"/>
      <c r="BGU3" s="232"/>
      <c r="BGV3" s="232"/>
      <c r="BGW3" s="233"/>
      <c r="BHX3" s="232"/>
      <c r="BHY3" s="232"/>
      <c r="BHZ3" s="232"/>
      <c r="BIA3" s="232"/>
      <c r="BIB3" s="232"/>
      <c r="BIC3" s="232"/>
      <c r="BID3" s="232"/>
      <c r="BIE3" s="232"/>
      <c r="BIF3" s="232"/>
      <c r="BIG3" s="232"/>
      <c r="BIH3" s="232"/>
      <c r="BII3" s="232"/>
      <c r="BIJ3" s="232"/>
      <c r="BIK3" s="233"/>
      <c r="BJL3" s="232"/>
      <c r="BJM3" s="232"/>
      <c r="BJN3" s="232"/>
      <c r="BJO3" s="232"/>
      <c r="BJP3" s="232"/>
      <c r="BJQ3" s="232"/>
      <c r="BJR3" s="232"/>
      <c r="BJS3" s="232"/>
      <c r="BJT3" s="232"/>
      <c r="BJU3" s="232"/>
      <c r="BJV3" s="232"/>
      <c r="BJW3" s="232"/>
      <c r="BJX3" s="232"/>
      <c r="BJY3" s="233"/>
      <c r="BKZ3" s="232"/>
      <c r="BLA3" s="232"/>
      <c r="BLB3" s="232"/>
      <c r="BLC3" s="232"/>
      <c r="BLD3" s="232"/>
      <c r="BLE3" s="232"/>
      <c r="BLF3" s="232"/>
      <c r="BLG3" s="232"/>
      <c r="BLH3" s="232"/>
      <c r="BLI3" s="232"/>
      <c r="BLJ3" s="232"/>
      <c r="BLK3" s="232"/>
      <c r="BLL3" s="232"/>
      <c r="BLM3" s="233"/>
      <c r="BMN3" s="232"/>
      <c r="BMO3" s="232"/>
      <c r="BMP3" s="232"/>
      <c r="BMQ3" s="232"/>
      <c r="BMR3" s="232"/>
      <c r="BMS3" s="232"/>
      <c r="BMT3" s="232"/>
      <c r="BMU3" s="232"/>
      <c r="BMV3" s="232"/>
      <c r="BMW3" s="232"/>
      <c r="BMX3" s="232"/>
      <c r="BMY3" s="232"/>
      <c r="BMZ3" s="232"/>
      <c r="BNA3" s="233"/>
      <c r="BOB3" s="232"/>
      <c r="BOC3" s="232"/>
      <c r="BOD3" s="232"/>
      <c r="BOE3" s="232"/>
      <c r="BOF3" s="232"/>
      <c r="BOG3" s="232"/>
      <c r="BOH3" s="232"/>
      <c r="BOI3" s="232"/>
      <c r="BOJ3" s="232"/>
      <c r="BOK3" s="232"/>
      <c r="BOL3" s="232"/>
      <c r="BOM3" s="232"/>
      <c r="BON3" s="232"/>
      <c r="BOO3" s="233"/>
      <c r="BPP3" s="232"/>
      <c r="BPQ3" s="232"/>
      <c r="BPR3" s="232"/>
      <c r="BPS3" s="232"/>
      <c r="BPT3" s="232"/>
      <c r="BPU3" s="232"/>
      <c r="BPV3" s="232"/>
      <c r="BPW3" s="232"/>
      <c r="BPX3" s="232"/>
      <c r="BPY3" s="232"/>
      <c r="BPZ3" s="232"/>
      <c r="BQA3" s="232"/>
      <c r="BQB3" s="232"/>
      <c r="BQC3" s="233"/>
      <c r="BRD3" s="232"/>
      <c r="BRE3" s="232"/>
      <c r="BRF3" s="232"/>
      <c r="BRG3" s="232"/>
      <c r="BRH3" s="232"/>
      <c r="BRI3" s="232"/>
      <c r="BRJ3" s="232"/>
      <c r="BRK3" s="232"/>
      <c r="BRL3" s="232"/>
      <c r="BRM3" s="232"/>
      <c r="BRN3" s="232"/>
      <c r="BRO3" s="232"/>
      <c r="BRP3" s="232"/>
      <c r="BRQ3" s="233"/>
      <c r="BSR3" s="232"/>
      <c r="BSS3" s="232"/>
      <c r="BST3" s="232"/>
      <c r="BSU3" s="232"/>
      <c r="BSV3" s="232"/>
      <c r="BSW3" s="232"/>
      <c r="BSX3" s="232"/>
      <c r="BSY3" s="232"/>
      <c r="BSZ3" s="232"/>
      <c r="BTA3" s="232"/>
      <c r="BTB3" s="232"/>
      <c r="BTC3" s="232"/>
      <c r="BTD3" s="232"/>
      <c r="BTE3" s="233"/>
      <c r="BUF3" s="232"/>
      <c r="BUG3" s="232"/>
      <c r="BUH3" s="232"/>
      <c r="BUI3" s="232"/>
      <c r="BUJ3" s="232"/>
      <c r="BUK3" s="232"/>
      <c r="BUL3" s="232"/>
      <c r="BUM3" s="232"/>
      <c r="BUN3" s="232"/>
      <c r="BUO3" s="232"/>
      <c r="BUP3" s="232"/>
      <c r="BUQ3" s="232"/>
      <c r="BUR3" s="232"/>
      <c r="BUS3" s="233"/>
      <c r="BVT3" s="232"/>
      <c r="BVU3" s="232"/>
      <c r="BVV3" s="232"/>
      <c r="BVW3" s="232"/>
      <c r="BVX3" s="232"/>
      <c r="BVY3" s="232"/>
      <c r="BVZ3" s="232"/>
      <c r="BWA3" s="232"/>
      <c r="BWB3" s="232"/>
      <c r="BWC3" s="232"/>
      <c r="BWD3" s="232"/>
      <c r="BWE3" s="232"/>
      <c r="BWF3" s="232"/>
      <c r="BWG3" s="233"/>
      <c r="BXH3" s="232"/>
      <c r="BXI3" s="232"/>
      <c r="BXJ3" s="232"/>
      <c r="BXK3" s="232"/>
      <c r="BXL3" s="232"/>
      <c r="BXM3" s="232"/>
      <c r="BXN3" s="232"/>
      <c r="BXO3" s="232"/>
      <c r="BXP3" s="232"/>
      <c r="BXQ3" s="232"/>
      <c r="BXR3" s="232"/>
      <c r="BXS3" s="232"/>
      <c r="BXT3" s="232"/>
      <c r="BXU3" s="233"/>
      <c r="BYV3" s="232"/>
      <c r="BYW3" s="232"/>
      <c r="BYX3" s="232"/>
      <c r="BYY3" s="232"/>
      <c r="BYZ3" s="232"/>
      <c r="BZA3" s="232"/>
      <c r="BZB3" s="232"/>
      <c r="BZC3" s="232"/>
      <c r="BZD3" s="232"/>
      <c r="BZE3" s="232"/>
      <c r="BZF3" s="232"/>
      <c r="BZG3" s="232"/>
      <c r="BZH3" s="232"/>
      <c r="BZI3" s="233"/>
      <c r="CAJ3" s="232"/>
      <c r="CAK3" s="232"/>
      <c r="CAL3" s="232"/>
      <c r="CAM3" s="232"/>
      <c r="CAN3" s="232"/>
      <c r="CAO3" s="232"/>
      <c r="CAP3" s="232"/>
      <c r="CAQ3" s="232"/>
      <c r="CAR3" s="232"/>
      <c r="CAS3" s="232"/>
      <c r="CAT3" s="232"/>
      <c r="CAU3" s="232"/>
      <c r="CAV3" s="232"/>
      <c r="CAW3" s="233"/>
      <c r="CBX3" s="232"/>
      <c r="CBY3" s="232"/>
      <c r="CBZ3" s="232"/>
      <c r="CCA3" s="232"/>
      <c r="CCB3" s="232"/>
      <c r="CCC3" s="232"/>
      <c r="CCD3" s="232"/>
      <c r="CCE3" s="232"/>
      <c r="CCF3" s="232"/>
      <c r="CCG3" s="232"/>
      <c r="CCH3" s="232"/>
      <c r="CCI3" s="232"/>
      <c r="CCJ3" s="232"/>
      <c r="CCK3" s="233"/>
      <c r="CDL3" s="232"/>
      <c r="CDM3" s="232"/>
      <c r="CDN3" s="232"/>
      <c r="CDO3" s="232"/>
      <c r="CDP3" s="232"/>
      <c r="CDQ3" s="232"/>
      <c r="CDR3" s="232"/>
      <c r="CDS3" s="232"/>
      <c r="CDT3" s="232"/>
      <c r="CDU3" s="232"/>
      <c r="CDV3" s="232"/>
      <c r="CDW3" s="232"/>
      <c r="CDX3" s="232"/>
      <c r="CDY3" s="233"/>
      <c r="CEZ3" s="232"/>
      <c r="CFA3" s="232"/>
      <c r="CFB3" s="232"/>
      <c r="CFC3" s="232"/>
      <c r="CFD3" s="232"/>
      <c r="CFE3" s="232"/>
      <c r="CFF3" s="232"/>
      <c r="CFG3" s="232"/>
      <c r="CFH3" s="232"/>
      <c r="CFI3" s="232"/>
      <c r="CFJ3" s="232"/>
      <c r="CFK3" s="232"/>
      <c r="CFL3" s="232"/>
      <c r="CFM3" s="233"/>
      <c r="CGN3" s="232"/>
      <c r="CGO3" s="232"/>
      <c r="CGP3" s="232"/>
      <c r="CGQ3" s="232"/>
      <c r="CGR3" s="232"/>
      <c r="CGS3" s="232"/>
      <c r="CGT3" s="232"/>
      <c r="CGU3" s="232"/>
      <c r="CGV3" s="232"/>
      <c r="CGW3" s="232"/>
      <c r="CGX3" s="232"/>
      <c r="CGY3" s="232"/>
      <c r="CGZ3" s="232"/>
      <c r="CHA3" s="233"/>
      <c r="CIB3" s="232"/>
      <c r="CIC3" s="232"/>
      <c r="CID3" s="232"/>
      <c r="CIE3" s="232"/>
      <c r="CIF3" s="232"/>
      <c r="CIG3" s="232"/>
      <c r="CIH3" s="232"/>
      <c r="CII3" s="232"/>
      <c r="CIJ3" s="232"/>
      <c r="CIK3" s="232"/>
      <c r="CIL3" s="232"/>
      <c r="CIM3" s="232"/>
      <c r="CIN3" s="232"/>
      <c r="CIO3" s="233"/>
      <c r="CJP3" s="232"/>
      <c r="CJQ3" s="232"/>
      <c r="CJR3" s="232"/>
      <c r="CJS3" s="232"/>
      <c r="CJT3" s="232"/>
      <c r="CJU3" s="232"/>
      <c r="CJV3" s="232"/>
      <c r="CJW3" s="232"/>
      <c r="CJX3" s="232"/>
      <c r="CJY3" s="232"/>
      <c r="CJZ3" s="232"/>
      <c r="CKA3" s="232"/>
      <c r="CKB3" s="232"/>
      <c r="CKC3" s="233"/>
      <c r="CLD3" s="232"/>
      <c r="CLE3" s="232"/>
      <c r="CLF3" s="232"/>
      <c r="CLG3" s="232"/>
      <c r="CLH3" s="232"/>
      <c r="CLI3" s="232"/>
      <c r="CLJ3" s="232"/>
      <c r="CLK3" s="232"/>
      <c r="CLL3" s="232"/>
      <c r="CLM3" s="232"/>
      <c r="CLN3" s="232"/>
      <c r="CLO3" s="232"/>
      <c r="CLP3" s="232"/>
      <c r="CLQ3" s="233"/>
      <c r="CMR3" s="232"/>
      <c r="CMS3" s="232"/>
      <c r="CMT3" s="232"/>
      <c r="CMU3" s="232"/>
      <c r="CMV3" s="232"/>
      <c r="CMW3" s="232"/>
      <c r="CMX3" s="232"/>
      <c r="CMY3" s="232"/>
      <c r="CMZ3" s="232"/>
      <c r="CNA3" s="232"/>
      <c r="CNB3" s="232"/>
      <c r="CNC3" s="232"/>
      <c r="CND3" s="232"/>
      <c r="CNE3" s="233"/>
      <c r="COF3" s="232"/>
      <c r="COG3" s="232"/>
      <c r="COH3" s="232"/>
      <c r="COI3" s="232"/>
      <c r="COJ3" s="232"/>
      <c r="COK3" s="232"/>
      <c r="COL3" s="232"/>
      <c r="COM3" s="232"/>
      <c r="CON3" s="232"/>
      <c r="COO3" s="232"/>
      <c r="COP3" s="232"/>
      <c r="COQ3" s="232"/>
      <c r="COR3" s="232"/>
      <c r="COS3" s="233"/>
      <c r="CPT3" s="232"/>
      <c r="CPU3" s="232"/>
      <c r="CPV3" s="232"/>
      <c r="CPW3" s="232"/>
      <c r="CPX3" s="232"/>
      <c r="CPY3" s="232"/>
      <c r="CPZ3" s="232"/>
      <c r="CQA3" s="232"/>
      <c r="CQB3" s="232"/>
      <c r="CQC3" s="232"/>
      <c r="CQD3" s="232"/>
      <c r="CQE3" s="232"/>
      <c r="CQF3" s="232"/>
      <c r="CQG3" s="233"/>
      <c r="CRH3" s="232"/>
      <c r="CRI3" s="232"/>
      <c r="CRJ3" s="232"/>
      <c r="CRK3" s="232"/>
      <c r="CRL3" s="232"/>
      <c r="CRM3" s="232"/>
      <c r="CRN3" s="232"/>
      <c r="CRO3" s="232"/>
      <c r="CRP3" s="232"/>
      <c r="CRQ3" s="232"/>
      <c r="CRR3" s="232"/>
      <c r="CRS3" s="232"/>
      <c r="CRT3" s="232"/>
      <c r="CRU3" s="233"/>
      <c r="CSV3" s="232"/>
      <c r="CSW3" s="232"/>
      <c r="CSX3" s="232"/>
      <c r="CSY3" s="232"/>
      <c r="CSZ3" s="232"/>
      <c r="CTA3" s="232"/>
      <c r="CTB3" s="232"/>
      <c r="CTC3" s="232"/>
      <c r="CTD3" s="232"/>
      <c r="CTE3" s="232"/>
      <c r="CTF3" s="232"/>
      <c r="CTG3" s="232"/>
      <c r="CTH3" s="232"/>
      <c r="CTI3" s="233"/>
      <c r="CUJ3" s="232"/>
      <c r="CUK3" s="232"/>
      <c r="CUL3" s="232"/>
      <c r="CUM3" s="232"/>
      <c r="CUN3" s="232"/>
      <c r="CUO3" s="232"/>
      <c r="CUP3" s="232"/>
      <c r="CUQ3" s="232"/>
      <c r="CUR3" s="232"/>
      <c r="CUS3" s="232"/>
      <c r="CUT3" s="232"/>
      <c r="CUU3" s="232"/>
      <c r="CUV3" s="232"/>
      <c r="CUW3" s="233"/>
      <c r="CVX3" s="232"/>
      <c r="CVY3" s="232"/>
      <c r="CVZ3" s="232"/>
      <c r="CWA3" s="232"/>
      <c r="CWB3" s="232"/>
      <c r="CWC3" s="232"/>
      <c r="CWD3" s="232"/>
      <c r="CWE3" s="232"/>
      <c r="CWF3" s="232"/>
      <c r="CWG3" s="232"/>
      <c r="CWH3" s="232"/>
      <c r="CWI3" s="232"/>
      <c r="CWJ3" s="232"/>
      <c r="CWK3" s="233"/>
      <c r="CXL3" s="232"/>
      <c r="CXM3" s="232"/>
      <c r="CXN3" s="232"/>
      <c r="CXO3" s="232"/>
      <c r="CXP3" s="232"/>
      <c r="CXQ3" s="232"/>
      <c r="CXR3" s="232"/>
      <c r="CXS3" s="232"/>
      <c r="CXT3" s="232"/>
      <c r="CXU3" s="232"/>
      <c r="CXV3" s="232"/>
      <c r="CXW3" s="232"/>
      <c r="CXX3" s="232"/>
      <c r="CXY3" s="233"/>
      <c r="CYZ3" s="232"/>
      <c r="CZA3" s="232"/>
      <c r="CZB3" s="232"/>
      <c r="CZC3" s="232"/>
      <c r="CZD3" s="232"/>
      <c r="CZE3" s="232"/>
      <c r="CZF3" s="232"/>
      <c r="CZG3" s="232"/>
      <c r="CZH3" s="232"/>
      <c r="CZI3" s="232"/>
      <c r="CZJ3" s="232"/>
      <c r="CZK3" s="232"/>
      <c r="CZL3" s="232"/>
      <c r="CZM3" s="233"/>
      <c r="DAN3" s="232"/>
      <c r="DAO3" s="232"/>
      <c r="DAP3" s="232"/>
      <c r="DAQ3" s="232"/>
      <c r="DAR3" s="232"/>
      <c r="DAS3" s="232"/>
      <c r="DAT3" s="232"/>
      <c r="DAU3" s="232"/>
      <c r="DAV3" s="232"/>
      <c r="DAW3" s="232"/>
      <c r="DAX3" s="232"/>
      <c r="DAY3" s="232"/>
      <c r="DAZ3" s="232"/>
      <c r="DBA3" s="233"/>
      <c r="DCB3" s="232"/>
      <c r="DCC3" s="232"/>
      <c r="DCD3" s="232"/>
      <c r="DCE3" s="232"/>
      <c r="DCF3" s="232"/>
      <c r="DCG3" s="232"/>
      <c r="DCH3" s="232"/>
      <c r="DCI3" s="232"/>
      <c r="DCJ3" s="232"/>
      <c r="DCK3" s="232"/>
      <c r="DCL3" s="232"/>
      <c r="DCM3" s="232"/>
      <c r="DCN3" s="232"/>
      <c r="DCO3" s="233"/>
      <c r="DDP3" s="232"/>
      <c r="DDQ3" s="232"/>
      <c r="DDR3" s="232"/>
      <c r="DDS3" s="232"/>
      <c r="DDT3" s="232"/>
      <c r="DDU3" s="232"/>
      <c r="DDV3" s="232"/>
      <c r="DDW3" s="232"/>
      <c r="DDX3" s="232"/>
      <c r="DDY3" s="232"/>
      <c r="DDZ3" s="232"/>
      <c r="DEA3" s="232"/>
      <c r="DEB3" s="232"/>
      <c r="DEC3" s="233"/>
      <c r="DFD3" s="232"/>
      <c r="DFE3" s="232"/>
      <c r="DFF3" s="232"/>
      <c r="DFG3" s="232"/>
      <c r="DFH3" s="232"/>
      <c r="DFI3" s="232"/>
      <c r="DFJ3" s="232"/>
      <c r="DFK3" s="232"/>
      <c r="DFL3" s="232"/>
      <c r="DFM3" s="232"/>
      <c r="DFN3" s="232"/>
      <c r="DFO3" s="232"/>
      <c r="DFP3" s="232"/>
      <c r="DFQ3" s="233"/>
      <c r="DGR3" s="232"/>
      <c r="DGS3" s="232"/>
      <c r="DGT3" s="232"/>
      <c r="DGU3" s="232"/>
      <c r="DGV3" s="232"/>
      <c r="DGW3" s="232"/>
      <c r="DGX3" s="232"/>
      <c r="DGY3" s="232"/>
      <c r="DGZ3" s="232"/>
      <c r="DHA3" s="232"/>
      <c r="DHB3" s="232"/>
      <c r="DHC3" s="232"/>
      <c r="DHD3" s="232"/>
      <c r="DHE3" s="233"/>
      <c r="DIF3" s="232"/>
      <c r="DIG3" s="232"/>
      <c r="DIH3" s="232"/>
      <c r="DII3" s="232"/>
      <c r="DIJ3" s="232"/>
      <c r="DIK3" s="232"/>
      <c r="DIL3" s="232"/>
      <c r="DIM3" s="232"/>
      <c r="DIN3" s="232"/>
      <c r="DIO3" s="232"/>
      <c r="DIP3" s="232"/>
      <c r="DIQ3" s="232"/>
      <c r="DIR3" s="232"/>
      <c r="DIS3" s="233"/>
      <c r="DJT3" s="232"/>
      <c r="DJU3" s="232"/>
      <c r="DJV3" s="232"/>
      <c r="DJW3" s="232"/>
      <c r="DJX3" s="232"/>
      <c r="DJY3" s="232"/>
      <c r="DJZ3" s="232"/>
      <c r="DKA3" s="232"/>
      <c r="DKB3" s="232"/>
      <c r="DKC3" s="232"/>
      <c r="DKD3" s="232"/>
      <c r="DKE3" s="232"/>
      <c r="DKF3" s="232"/>
      <c r="DKG3" s="233"/>
      <c r="DLH3" s="232"/>
      <c r="DLI3" s="232"/>
      <c r="DLJ3" s="232"/>
      <c r="DLK3" s="232"/>
      <c r="DLL3" s="232"/>
      <c r="DLM3" s="232"/>
      <c r="DLN3" s="232"/>
      <c r="DLO3" s="232"/>
      <c r="DLP3" s="232"/>
      <c r="DLQ3" s="232"/>
      <c r="DLR3" s="232"/>
      <c r="DLS3" s="232"/>
      <c r="DLT3" s="232"/>
      <c r="DLU3" s="233"/>
      <c r="DMV3" s="232"/>
      <c r="DMW3" s="232"/>
      <c r="DMX3" s="232"/>
      <c r="DMY3" s="232"/>
      <c r="DMZ3" s="232"/>
      <c r="DNA3" s="232"/>
      <c r="DNB3" s="232"/>
      <c r="DNC3" s="232"/>
      <c r="DND3" s="232"/>
      <c r="DNE3" s="232"/>
      <c r="DNF3" s="232"/>
      <c r="DNG3" s="232"/>
      <c r="DNH3" s="232"/>
      <c r="DNI3" s="233"/>
      <c r="DOJ3" s="232"/>
      <c r="DOK3" s="232"/>
      <c r="DOL3" s="232"/>
      <c r="DOM3" s="232"/>
      <c r="DON3" s="232"/>
      <c r="DOO3" s="232"/>
      <c r="DOP3" s="232"/>
      <c r="DOQ3" s="232"/>
      <c r="DOR3" s="232"/>
      <c r="DOS3" s="232"/>
      <c r="DOT3" s="232"/>
      <c r="DOU3" s="232"/>
      <c r="DOV3" s="232"/>
      <c r="DOW3" s="233"/>
      <c r="DPX3" s="232"/>
      <c r="DPY3" s="232"/>
      <c r="DPZ3" s="232"/>
      <c r="DQA3" s="232"/>
      <c r="DQB3" s="232"/>
      <c r="DQC3" s="232"/>
      <c r="DQD3" s="232"/>
      <c r="DQE3" s="232"/>
      <c r="DQF3" s="232"/>
      <c r="DQG3" s="232"/>
      <c r="DQH3" s="232"/>
      <c r="DQI3" s="232"/>
      <c r="DQJ3" s="232"/>
      <c r="DQK3" s="233"/>
      <c r="DRL3" s="232"/>
      <c r="DRM3" s="232"/>
      <c r="DRN3" s="232"/>
      <c r="DRO3" s="232"/>
      <c r="DRP3" s="232"/>
      <c r="DRQ3" s="232"/>
      <c r="DRR3" s="232"/>
      <c r="DRS3" s="232"/>
      <c r="DRT3" s="232"/>
      <c r="DRU3" s="232"/>
      <c r="DRV3" s="232"/>
      <c r="DRW3" s="232"/>
      <c r="DRX3" s="232"/>
      <c r="DRY3" s="233"/>
      <c r="DSZ3" s="232"/>
      <c r="DTA3" s="232"/>
      <c r="DTB3" s="232"/>
      <c r="DTC3" s="232"/>
      <c r="DTD3" s="232"/>
      <c r="DTE3" s="232"/>
      <c r="DTF3" s="232"/>
      <c r="DTG3" s="232"/>
      <c r="DTH3" s="232"/>
      <c r="DTI3" s="232"/>
      <c r="DTJ3" s="232"/>
      <c r="DTK3" s="232"/>
      <c r="DTL3" s="232"/>
      <c r="DTM3" s="233"/>
      <c r="DUN3" s="232"/>
      <c r="DUO3" s="232"/>
      <c r="DUP3" s="232"/>
      <c r="DUQ3" s="232"/>
      <c r="DUR3" s="232"/>
      <c r="DUS3" s="232"/>
      <c r="DUT3" s="232"/>
      <c r="DUU3" s="232"/>
      <c r="DUV3" s="232"/>
      <c r="DUW3" s="232"/>
      <c r="DUX3" s="232"/>
      <c r="DUY3" s="232"/>
      <c r="DUZ3" s="232"/>
      <c r="DVA3" s="233"/>
      <c r="DWB3" s="232"/>
      <c r="DWC3" s="232"/>
      <c r="DWD3" s="232"/>
      <c r="DWE3" s="232"/>
      <c r="DWF3" s="232"/>
      <c r="DWG3" s="232"/>
      <c r="DWH3" s="232"/>
      <c r="DWI3" s="232"/>
      <c r="DWJ3" s="232"/>
      <c r="DWK3" s="232"/>
      <c r="DWL3" s="232"/>
      <c r="DWM3" s="232"/>
      <c r="DWN3" s="232"/>
      <c r="DWO3" s="233"/>
      <c r="DXP3" s="232"/>
      <c r="DXQ3" s="232"/>
      <c r="DXR3" s="232"/>
      <c r="DXS3" s="232"/>
      <c r="DXT3" s="232"/>
      <c r="DXU3" s="232"/>
      <c r="DXV3" s="232"/>
      <c r="DXW3" s="232"/>
      <c r="DXX3" s="232"/>
      <c r="DXY3" s="232"/>
      <c r="DXZ3" s="232"/>
      <c r="DYA3" s="232"/>
      <c r="DYB3" s="232"/>
      <c r="DYC3" s="233"/>
      <c r="DZD3" s="232"/>
      <c r="DZE3" s="232"/>
      <c r="DZF3" s="232"/>
      <c r="DZG3" s="232"/>
      <c r="DZH3" s="232"/>
      <c r="DZI3" s="232"/>
      <c r="DZJ3" s="232"/>
      <c r="DZK3" s="232"/>
      <c r="DZL3" s="232"/>
      <c r="DZM3" s="232"/>
      <c r="DZN3" s="232"/>
      <c r="DZO3" s="232"/>
      <c r="DZP3" s="232"/>
      <c r="DZQ3" s="233"/>
      <c r="EAR3" s="232"/>
      <c r="EAS3" s="232"/>
      <c r="EAT3" s="232"/>
      <c r="EAU3" s="232"/>
      <c r="EAV3" s="232"/>
      <c r="EAW3" s="232"/>
      <c r="EAX3" s="232"/>
      <c r="EAY3" s="232"/>
      <c r="EAZ3" s="232"/>
      <c r="EBA3" s="232"/>
      <c r="EBB3" s="232"/>
      <c r="EBC3" s="232"/>
      <c r="EBD3" s="232"/>
      <c r="EBE3" s="233"/>
      <c r="ECF3" s="232"/>
      <c r="ECG3" s="232"/>
      <c r="ECH3" s="232"/>
      <c r="ECI3" s="232"/>
      <c r="ECJ3" s="232"/>
      <c r="ECK3" s="232"/>
      <c r="ECL3" s="232"/>
      <c r="ECM3" s="232"/>
      <c r="ECN3" s="232"/>
      <c r="ECO3" s="232"/>
      <c r="ECP3" s="232"/>
      <c r="ECQ3" s="232"/>
      <c r="ECR3" s="232"/>
      <c r="ECS3" s="233"/>
      <c r="EDT3" s="232"/>
      <c r="EDU3" s="232"/>
      <c r="EDV3" s="232"/>
      <c r="EDW3" s="232"/>
      <c r="EDX3" s="232"/>
      <c r="EDY3" s="232"/>
      <c r="EDZ3" s="232"/>
      <c r="EEA3" s="232"/>
      <c r="EEB3" s="232"/>
      <c r="EEC3" s="232"/>
      <c r="EED3" s="232"/>
      <c r="EEE3" s="232"/>
      <c r="EEF3" s="232"/>
      <c r="EEG3" s="233"/>
      <c r="EFH3" s="232"/>
      <c r="EFI3" s="232"/>
      <c r="EFJ3" s="232"/>
      <c r="EFK3" s="232"/>
      <c r="EFL3" s="232"/>
      <c r="EFM3" s="232"/>
      <c r="EFN3" s="232"/>
      <c r="EFO3" s="232"/>
      <c r="EFP3" s="232"/>
      <c r="EFQ3" s="232"/>
      <c r="EFR3" s="232"/>
      <c r="EFS3" s="232"/>
      <c r="EFT3" s="232"/>
      <c r="EFU3" s="233"/>
      <c r="EGV3" s="232"/>
      <c r="EGW3" s="232"/>
      <c r="EGX3" s="232"/>
      <c r="EGY3" s="232"/>
      <c r="EGZ3" s="232"/>
      <c r="EHA3" s="232"/>
      <c r="EHB3" s="232"/>
      <c r="EHC3" s="232"/>
      <c r="EHD3" s="232"/>
      <c r="EHE3" s="232"/>
      <c r="EHF3" s="232"/>
      <c r="EHG3" s="232"/>
      <c r="EHH3" s="232"/>
      <c r="EHI3" s="233"/>
      <c r="EIJ3" s="232"/>
      <c r="EIK3" s="232"/>
      <c r="EIL3" s="232"/>
      <c r="EIM3" s="232"/>
      <c r="EIN3" s="232"/>
      <c r="EIO3" s="232"/>
      <c r="EIP3" s="232"/>
      <c r="EIQ3" s="232"/>
      <c r="EIR3" s="232"/>
      <c r="EIS3" s="232"/>
      <c r="EIT3" s="232"/>
      <c r="EIU3" s="232"/>
      <c r="EIV3" s="232"/>
      <c r="EIW3" s="233"/>
      <c r="EJX3" s="232"/>
      <c r="EJY3" s="232"/>
      <c r="EJZ3" s="232"/>
      <c r="EKA3" s="232"/>
      <c r="EKB3" s="232"/>
      <c r="EKC3" s="232"/>
      <c r="EKD3" s="232"/>
      <c r="EKE3" s="232"/>
      <c r="EKF3" s="232"/>
      <c r="EKG3" s="232"/>
      <c r="EKH3" s="232"/>
      <c r="EKI3" s="232"/>
      <c r="EKJ3" s="232"/>
      <c r="EKK3" s="233"/>
      <c r="ELL3" s="232"/>
      <c r="ELM3" s="232"/>
      <c r="ELN3" s="232"/>
      <c r="ELO3" s="232"/>
      <c r="ELP3" s="232"/>
      <c r="ELQ3" s="232"/>
      <c r="ELR3" s="232"/>
      <c r="ELS3" s="232"/>
      <c r="ELT3" s="232"/>
      <c r="ELU3" s="232"/>
      <c r="ELV3" s="232"/>
      <c r="ELW3" s="232"/>
      <c r="ELX3" s="232"/>
      <c r="ELY3" s="233"/>
      <c r="EMZ3" s="232"/>
      <c r="ENA3" s="232"/>
      <c r="ENB3" s="232"/>
      <c r="ENC3" s="232"/>
      <c r="END3" s="232"/>
      <c r="ENE3" s="232"/>
      <c r="ENF3" s="232"/>
      <c r="ENG3" s="232"/>
      <c r="ENH3" s="232"/>
      <c r="ENI3" s="232"/>
      <c r="ENJ3" s="232"/>
      <c r="ENK3" s="232"/>
      <c r="ENL3" s="232"/>
      <c r="ENM3" s="233"/>
      <c r="EON3" s="232"/>
      <c r="EOO3" s="232"/>
      <c r="EOP3" s="232"/>
      <c r="EOQ3" s="232"/>
      <c r="EOR3" s="232"/>
      <c r="EOS3" s="232"/>
      <c r="EOT3" s="232"/>
      <c r="EOU3" s="232"/>
      <c r="EOV3" s="232"/>
      <c r="EOW3" s="232"/>
      <c r="EOX3" s="232"/>
      <c r="EOY3" s="232"/>
      <c r="EOZ3" s="232"/>
      <c r="EPA3" s="233"/>
      <c r="EQB3" s="232"/>
      <c r="EQC3" s="232"/>
      <c r="EQD3" s="232"/>
      <c r="EQE3" s="232"/>
      <c r="EQF3" s="232"/>
      <c r="EQG3" s="232"/>
      <c r="EQH3" s="232"/>
      <c r="EQI3" s="232"/>
      <c r="EQJ3" s="232"/>
      <c r="EQK3" s="232"/>
      <c r="EQL3" s="232"/>
      <c r="EQM3" s="232"/>
      <c r="EQN3" s="232"/>
      <c r="EQO3" s="233"/>
      <c r="ERP3" s="232"/>
      <c r="ERQ3" s="232"/>
      <c r="ERR3" s="232"/>
      <c r="ERS3" s="232"/>
      <c r="ERT3" s="232"/>
      <c r="ERU3" s="232"/>
      <c r="ERV3" s="232"/>
      <c r="ERW3" s="232"/>
      <c r="ERX3" s="232"/>
      <c r="ERY3" s="232"/>
      <c r="ERZ3" s="232"/>
      <c r="ESA3" s="232"/>
      <c r="ESB3" s="232"/>
      <c r="ESC3" s="233"/>
      <c r="ETD3" s="232"/>
      <c r="ETE3" s="232"/>
      <c r="ETF3" s="232"/>
      <c r="ETG3" s="232"/>
      <c r="ETH3" s="232"/>
      <c r="ETI3" s="232"/>
      <c r="ETJ3" s="232"/>
      <c r="ETK3" s="232"/>
      <c r="ETL3" s="232"/>
      <c r="ETM3" s="232"/>
      <c r="ETN3" s="232"/>
      <c r="ETO3" s="232"/>
      <c r="ETP3" s="232"/>
      <c r="ETQ3" s="233"/>
      <c r="EUR3" s="232"/>
      <c r="EUS3" s="232"/>
      <c r="EUT3" s="232"/>
      <c r="EUU3" s="232"/>
      <c r="EUV3" s="232"/>
      <c r="EUW3" s="232"/>
      <c r="EUX3" s="232"/>
      <c r="EUY3" s="232"/>
      <c r="EUZ3" s="232"/>
      <c r="EVA3" s="232"/>
      <c r="EVB3" s="232"/>
      <c r="EVC3" s="232"/>
      <c r="EVD3" s="232"/>
      <c r="EVE3" s="233"/>
      <c r="EWF3" s="232"/>
      <c r="EWG3" s="232"/>
      <c r="EWH3" s="232"/>
      <c r="EWI3" s="232"/>
      <c r="EWJ3" s="232"/>
      <c r="EWK3" s="232"/>
      <c r="EWL3" s="232"/>
      <c r="EWM3" s="232"/>
      <c r="EWN3" s="232"/>
      <c r="EWO3" s="232"/>
      <c r="EWP3" s="232"/>
      <c r="EWQ3" s="232"/>
      <c r="EWR3" s="232"/>
      <c r="EWS3" s="233"/>
      <c r="EXT3" s="232"/>
      <c r="EXU3" s="232"/>
      <c r="EXV3" s="232"/>
      <c r="EXW3" s="232"/>
      <c r="EXX3" s="232"/>
      <c r="EXY3" s="232"/>
      <c r="EXZ3" s="232"/>
      <c r="EYA3" s="232"/>
      <c r="EYB3" s="232"/>
      <c r="EYC3" s="232"/>
      <c r="EYD3" s="232"/>
      <c r="EYE3" s="232"/>
      <c r="EYF3" s="232"/>
      <c r="EYG3" s="233"/>
      <c r="EZH3" s="232"/>
      <c r="EZI3" s="232"/>
      <c r="EZJ3" s="232"/>
      <c r="EZK3" s="232"/>
      <c r="EZL3" s="232"/>
      <c r="EZM3" s="232"/>
      <c r="EZN3" s="232"/>
      <c r="EZO3" s="232"/>
      <c r="EZP3" s="232"/>
      <c r="EZQ3" s="232"/>
      <c r="EZR3" s="232"/>
      <c r="EZS3" s="232"/>
      <c r="EZT3" s="232"/>
      <c r="EZU3" s="233"/>
      <c r="FAV3" s="232"/>
      <c r="FAW3" s="232"/>
      <c r="FAX3" s="232"/>
      <c r="FAY3" s="232"/>
      <c r="FAZ3" s="232"/>
      <c r="FBA3" s="232"/>
      <c r="FBB3" s="232"/>
      <c r="FBC3" s="232"/>
      <c r="FBD3" s="232"/>
      <c r="FBE3" s="232"/>
      <c r="FBF3" s="232"/>
      <c r="FBG3" s="232"/>
      <c r="FBH3" s="232"/>
      <c r="FBI3" s="233"/>
      <c r="FCJ3" s="232"/>
      <c r="FCK3" s="232"/>
      <c r="FCL3" s="232"/>
      <c r="FCM3" s="232"/>
      <c r="FCN3" s="232"/>
      <c r="FCO3" s="232"/>
      <c r="FCP3" s="232"/>
      <c r="FCQ3" s="232"/>
      <c r="FCR3" s="232"/>
      <c r="FCS3" s="232"/>
      <c r="FCT3" s="232"/>
      <c r="FCU3" s="232"/>
      <c r="FCV3" s="232"/>
      <c r="FCW3" s="233"/>
      <c r="FDX3" s="232"/>
      <c r="FDY3" s="232"/>
      <c r="FDZ3" s="232"/>
      <c r="FEA3" s="232"/>
      <c r="FEB3" s="232"/>
      <c r="FEC3" s="232"/>
      <c r="FED3" s="232"/>
      <c r="FEE3" s="232"/>
      <c r="FEF3" s="232"/>
      <c r="FEG3" s="232"/>
      <c r="FEH3" s="232"/>
      <c r="FEI3" s="232"/>
      <c r="FEJ3" s="232"/>
      <c r="FEK3" s="233"/>
      <c r="FFL3" s="232"/>
      <c r="FFM3" s="232"/>
      <c r="FFN3" s="232"/>
      <c r="FFO3" s="232"/>
      <c r="FFP3" s="232"/>
      <c r="FFQ3" s="232"/>
      <c r="FFR3" s="232"/>
      <c r="FFS3" s="232"/>
      <c r="FFT3" s="232"/>
      <c r="FFU3" s="232"/>
      <c r="FFV3" s="232"/>
      <c r="FFW3" s="232"/>
      <c r="FFX3" s="232"/>
      <c r="FFY3" s="233"/>
      <c r="FGZ3" s="232"/>
      <c r="FHA3" s="232"/>
      <c r="FHB3" s="232"/>
      <c r="FHC3" s="232"/>
      <c r="FHD3" s="232"/>
      <c r="FHE3" s="232"/>
      <c r="FHF3" s="232"/>
      <c r="FHG3" s="232"/>
      <c r="FHH3" s="232"/>
      <c r="FHI3" s="232"/>
      <c r="FHJ3" s="232"/>
      <c r="FHK3" s="232"/>
      <c r="FHL3" s="232"/>
      <c r="FHM3" s="233"/>
      <c r="FIN3" s="232"/>
      <c r="FIO3" s="232"/>
      <c r="FIP3" s="232"/>
      <c r="FIQ3" s="232"/>
      <c r="FIR3" s="232"/>
      <c r="FIS3" s="232"/>
      <c r="FIT3" s="232"/>
      <c r="FIU3" s="232"/>
      <c r="FIV3" s="232"/>
      <c r="FIW3" s="232"/>
      <c r="FIX3" s="232"/>
      <c r="FIY3" s="232"/>
      <c r="FIZ3" s="232"/>
      <c r="FJA3" s="233"/>
      <c r="FKB3" s="232"/>
      <c r="FKC3" s="232"/>
      <c r="FKD3" s="232"/>
      <c r="FKE3" s="232"/>
      <c r="FKF3" s="232"/>
      <c r="FKG3" s="232"/>
      <c r="FKH3" s="232"/>
      <c r="FKI3" s="232"/>
      <c r="FKJ3" s="232"/>
      <c r="FKK3" s="232"/>
      <c r="FKL3" s="232"/>
      <c r="FKM3" s="232"/>
      <c r="FKN3" s="232"/>
      <c r="FKO3" s="233"/>
      <c r="FLP3" s="232"/>
      <c r="FLQ3" s="232"/>
      <c r="FLR3" s="232"/>
      <c r="FLS3" s="232"/>
      <c r="FLT3" s="232"/>
      <c r="FLU3" s="232"/>
      <c r="FLV3" s="232"/>
      <c r="FLW3" s="232"/>
      <c r="FLX3" s="232"/>
      <c r="FLY3" s="232"/>
      <c r="FLZ3" s="232"/>
      <c r="FMA3" s="232"/>
      <c r="FMB3" s="232"/>
      <c r="FMC3" s="233"/>
      <c r="FND3" s="232"/>
      <c r="FNE3" s="232"/>
      <c r="FNF3" s="232"/>
      <c r="FNG3" s="232"/>
      <c r="FNH3" s="232"/>
      <c r="FNI3" s="232"/>
      <c r="FNJ3" s="232"/>
      <c r="FNK3" s="232"/>
      <c r="FNL3" s="232"/>
      <c r="FNM3" s="232"/>
      <c r="FNN3" s="232"/>
      <c r="FNO3" s="232"/>
      <c r="FNP3" s="232"/>
      <c r="FNQ3" s="233"/>
      <c r="FOR3" s="232"/>
      <c r="FOS3" s="232"/>
      <c r="FOT3" s="232"/>
      <c r="FOU3" s="232"/>
      <c r="FOV3" s="232"/>
      <c r="FOW3" s="232"/>
      <c r="FOX3" s="232"/>
      <c r="FOY3" s="232"/>
      <c r="FOZ3" s="232"/>
      <c r="FPA3" s="232"/>
      <c r="FPB3" s="232"/>
      <c r="FPC3" s="232"/>
      <c r="FPD3" s="232"/>
      <c r="FPE3" s="233"/>
      <c r="FQF3" s="232"/>
      <c r="FQG3" s="232"/>
      <c r="FQH3" s="232"/>
      <c r="FQI3" s="232"/>
      <c r="FQJ3" s="232"/>
      <c r="FQK3" s="232"/>
      <c r="FQL3" s="232"/>
      <c r="FQM3" s="232"/>
      <c r="FQN3" s="232"/>
      <c r="FQO3" s="232"/>
      <c r="FQP3" s="232"/>
      <c r="FQQ3" s="232"/>
      <c r="FQR3" s="232"/>
      <c r="FQS3" s="233"/>
      <c r="FRT3" s="232"/>
      <c r="FRU3" s="232"/>
      <c r="FRV3" s="232"/>
      <c r="FRW3" s="232"/>
      <c r="FRX3" s="232"/>
      <c r="FRY3" s="232"/>
      <c r="FRZ3" s="232"/>
      <c r="FSA3" s="232"/>
      <c r="FSB3" s="232"/>
      <c r="FSC3" s="232"/>
      <c r="FSD3" s="232"/>
      <c r="FSE3" s="232"/>
      <c r="FSF3" s="232"/>
      <c r="FSG3" s="233"/>
      <c r="FTH3" s="232"/>
      <c r="FTI3" s="232"/>
      <c r="FTJ3" s="232"/>
      <c r="FTK3" s="232"/>
      <c r="FTL3" s="232"/>
      <c r="FTM3" s="232"/>
      <c r="FTN3" s="232"/>
      <c r="FTO3" s="232"/>
      <c r="FTP3" s="232"/>
      <c r="FTQ3" s="232"/>
      <c r="FTR3" s="232"/>
      <c r="FTS3" s="232"/>
      <c r="FTT3" s="232"/>
      <c r="FTU3" s="233"/>
      <c r="FUV3" s="232"/>
      <c r="FUW3" s="232"/>
      <c r="FUX3" s="232"/>
      <c r="FUY3" s="232"/>
      <c r="FUZ3" s="232"/>
      <c r="FVA3" s="232"/>
      <c r="FVB3" s="232"/>
      <c r="FVC3" s="232"/>
      <c r="FVD3" s="232"/>
      <c r="FVE3" s="232"/>
      <c r="FVF3" s="232"/>
      <c r="FVG3" s="232"/>
      <c r="FVH3" s="232"/>
      <c r="FVI3" s="233"/>
      <c r="FWJ3" s="232"/>
      <c r="FWK3" s="232"/>
      <c r="FWL3" s="232"/>
      <c r="FWM3" s="232"/>
      <c r="FWN3" s="232"/>
      <c r="FWO3" s="232"/>
      <c r="FWP3" s="232"/>
      <c r="FWQ3" s="232"/>
      <c r="FWR3" s="232"/>
      <c r="FWS3" s="232"/>
      <c r="FWT3" s="232"/>
      <c r="FWU3" s="232"/>
      <c r="FWV3" s="232"/>
      <c r="FWW3" s="233"/>
      <c r="FXX3" s="232"/>
      <c r="FXY3" s="232"/>
      <c r="FXZ3" s="232"/>
      <c r="FYA3" s="232"/>
      <c r="FYB3" s="232"/>
      <c r="FYC3" s="232"/>
      <c r="FYD3" s="232"/>
      <c r="FYE3" s="232"/>
      <c r="FYF3" s="232"/>
      <c r="FYG3" s="232"/>
      <c r="FYH3" s="232"/>
      <c r="FYI3" s="232"/>
      <c r="FYJ3" s="232"/>
      <c r="FYK3" s="233"/>
      <c r="FZL3" s="232"/>
      <c r="FZM3" s="232"/>
      <c r="FZN3" s="232"/>
      <c r="FZO3" s="232"/>
      <c r="FZP3" s="232"/>
      <c r="FZQ3" s="232"/>
      <c r="FZR3" s="232"/>
      <c r="FZS3" s="232"/>
      <c r="FZT3" s="232"/>
      <c r="FZU3" s="232"/>
      <c r="FZV3" s="232"/>
      <c r="FZW3" s="232"/>
      <c r="FZX3" s="232"/>
      <c r="FZY3" s="233"/>
      <c r="GAZ3" s="232"/>
      <c r="GBA3" s="232"/>
      <c r="GBB3" s="232"/>
      <c r="GBC3" s="232"/>
      <c r="GBD3" s="232"/>
      <c r="GBE3" s="232"/>
      <c r="GBF3" s="232"/>
      <c r="GBG3" s="232"/>
      <c r="GBH3" s="232"/>
      <c r="GBI3" s="232"/>
      <c r="GBJ3" s="232"/>
      <c r="GBK3" s="232"/>
      <c r="GBL3" s="232"/>
      <c r="GBM3" s="233"/>
      <c r="GCN3" s="232"/>
      <c r="GCO3" s="232"/>
      <c r="GCP3" s="232"/>
      <c r="GCQ3" s="232"/>
      <c r="GCR3" s="232"/>
      <c r="GCS3" s="232"/>
      <c r="GCT3" s="232"/>
      <c r="GCU3" s="232"/>
      <c r="GCV3" s="232"/>
      <c r="GCW3" s="232"/>
      <c r="GCX3" s="232"/>
      <c r="GCY3" s="232"/>
      <c r="GCZ3" s="232"/>
      <c r="GDA3" s="233"/>
      <c r="GEB3" s="232"/>
      <c r="GEC3" s="232"/>
      <c r="GED3" s="232"/>
      <c r="GEE3" s="232"/>
      <c r="GEF3" s="232"/>
      <c r="GEG3" s="232"/>
      <c r="GEH3" s="232"/>
      <c r="GEI3" s="232"/>
      <c r="GEJ3" s="232"/>
      <c r="GEK3" s="232"/>
      <c r="GEL3" s="232"/>
      <c r="GEM3" s="232"/>
      <c r="GEN3" s="232"/>
      <c r="GEO3" s="233"/>
      <c r="GFP3" s="232"/>
      <c r="GFQ3" s="232"/>
      <c r="GFR3" s="232"/>
      <c r="GFS3" s="232"/>
      <c r="GFT3" s="232"/>
      <c r="GFU3" s="232"/>
      <c r="GFV3" s="232"/>
      <c r="GFW3" s="232"/>
      <c r="GFX3" s="232"/>
      <c r="GFY3" s="232"/>
      <c r="GFZ3" s="232"/>
      <c r="GGA3" s="232"/>
      <c r="GGB3" s="232"/>
      <c r="GGC3" s="233"/>
      <c r="GHD3" s="232"/>
      <c r="GHE3" s="232"/>
      <c r="GHF3" s="232"/>
      <c r="GHG3" s="232"/>
      <c r="GHH3" s="232"/>
      <c r="GHI3" s="232"/>
      <c r="GHJ3" s="232"/>
      <c r="GHK3" s="232"/>
      <c r="GHL3" s="232"/>
      <c r="GHM3" s="232"/>
      <c r="GHN3" s="232"/>
      <c r="GHO3" s="232"/>
      <c r="GHP3" s="232"/>
      <c r="GHQ3" s="233"/>
      <c r="GIR3" s="232"/>
      <c r="GIS3" s="232"/>
      <c r="GIT3" s="232"/>
      <c r="GIU3" s="232"/>
      <c r="GIV3" s="232"/>
      <c r="GIW3" s="232"/>
      <c r="GIX3" s="232"/>
      <c r="GIY3" s="232"/>
      <c r="GIZ3" s="232"/>
      <c r="GJA3" s="232"/>
      <c r="GJB3" s="232"/>
      <c r="GJC3" s="232"/>
      <c r="GJD3" s="232"/>
      <c r="GJE3" s="233"/>
      <c r="GKF3" s="232"/>
      <c r="GKG3" s="232"/>
      <c r="GKH3" s="232"/>
      <c r="GKI3" s="232"/>
      <c r="GKJ3" s="232"/>
      <c r="GKK3" s="232"/>
      <c r="GKL3" s="232"/>
      <c r="GKM3" s="232"/>
      <c r="GKN3" s="232"/>
      <c r="GKO3" s="232"/>
      <c r="GKP3" s="232"/>
      <c r="GKQ3" s="232"/>
      <c r="GKR3" s="232"/>
      <c r="GKS3" s="233"/>
      <c r="GLT3" s="232"/>
      <c r="GLU3" s="232"/>
      <c r="GLV3" s="232"/>
      <c r="GLW3" s="232"/>
      <c r="GLX3" s="232"/>
      <c r="GLY3" s="232"/>
      <c r="GLZ3" s="232"/>
      <c r="GMA3" s="232"/>
      <c r="GMB3" s="232"/>
      <c r="GMC3" s="232"/>
      <c r="GMD3" s="232"/>
      <c r="GME3" s="232"/>
      <c r="GMF3" s="232"/>
      <c r="GMG3" s="233"/>
      <c r="GNH3" s="232"/>
      <c r="GNI3" s="232"/>
      <c r="GNJ3" s="232"/>
      <c r="GNK3" s="232"/>
      <c r="GNL3" s="232"/>
      <c r="GNM3" s="232"/>
      <c r="GNN3" s="232"/>
      <c r="GNO3" s="232"/>
      <c r="GNP3" s="232"/>
      <c r="GNQ3" s="232"/>
      <c r="GNR3" s="232"/>
      <c r="GNS3" s="232"/>
      <c r="GNT3" s="232"/>
      <c r="GNU3" s="233"/>
      <c r="GOV3" s="232"/>
      <c r="GOW3" s="232"/>
      <c r="GOX3" s="232"/>
      <c r="GOY3" s="232"/>
      <c r="GOZ3" s="232"/>
      <c r="GPA3" s="232"/>
      <c r="GPB3" s="232"/>
      <c r="GPC3" s="232"/>
      <c r="GPD3" s="232"/>
      <c r="GPE3" s="232"/>
      <c r="GPF3" s="232"/>
      <c r="GPG3" s="232"/>
      <c r="GPH3" s="232"/>
      <c r="GPI3" s="233"/>
      <c r="GQJ3" s="232"/>
      <c r="GQK3" s="232"/>
      <c r="GQL3" s="232"/>
      <c r="GQM3" s="232"/>
      <c r="GQN3" s="232"/>
      <c r="GQO3" s="232"/>
      <c r="GQP3" s="232"/>
      <c r="GQQ3" s="232"/>
      <c r="GQR3" s="232"/>
      <c r="GQS3" s="232"/>
      <c r="GQT3" s="232"/>
      <c r="GQU3" s="232"/>
      <c r="GQV3" s="232"/>
      <c r="GQW3" s="233"/>
      <c r="GRX3" s="232"/>
      <c r="GRY3" s="232"/>
      <c r="GRZ3" s="232"/>
      <c r="GSA3" s="232"/>
      <c r="GSB3" s="232"/>
      <c r="GSC3" s="232"/>
      <c r="GSD3" s="232"/>
      <c r="GSE3" s="232"/>
      <c r="GSF3" s="232"/>
      <c r="GSG3" s="232"/>
      <c r="GSH3" s="232"/>
      <c r="GSI3" s="232"/>
      <c r="GSJ3" s="232"/>
      <c r="GSK3" s="233"/>
      <c r="GTL3" s="232"/>
      <c r="GTM3" s="232"/>
      <c r="GTN3" s="232"/>
      <c r="GTO3" s="232"/>
      <c r="GTP3" s="232"/>
      <c r="GTQ3" s="232"/>
      <c r="GTR3" s="232"/>
      <c r="GTS3" s="232"/>
      <c r="GTT3" s="232"/>
      <c r="GTU3" s="232"/>
      <c r="GTV3" s="232"/>
      <c r="GTW3" s="232"/>
      <c r="GTX3" s="232"/>
      <c r="GTY3" s="233"/>
      <c r="GUZ3" s="232"/>
      <c r="GVA3" s="232"/>
      <c r="GVB3" s="232"/>
      <c r="GVC3" s="232"/>
      <c r="GVD3" s="232"/>
      <c r="GVE3" s="232"/>
      <c r="GVF3" s="232"/>
      <c r="GVG3" s="232"/>
      <c r="GVH3" s="232"/>
      <c r="GVI3" s="232"/>
      <c r="GVJ3" s="232"/>
      <c r="GVK3" s="232"/>
      <c r="GVL3" s="232"/>
      <c r="GVM3" s="233"/>
      <c r="GWN3" s="232"/>
      <c r="GWO3" s="232"/>
      <c r="GWP3" s="232"/>
      <c r="GWQ3" s="232"/>
      <c r="GWR3" s="232"/>
      <c r="GWS3" s="232"/>
      <c r="GWT3" s="232"/>
      <c r="GWU3" s="232"/>
      <c r="GWV3" s="232"/>
      <c r="GWW3" s="232"/>
      <c r="GWX3" s="232"/>
      <c r="GWY3" s="232"/>
      <c r="GWZ3" s="232"/>
      <c r="GXA3" s="233"/>
      <c r="GYB3" s="232"/>
      <c r="GYC3" s="232"/>
      <c r="GYD3" s="232"/>
      <c r="GYE3" s="232"/>
      <c r="GYF3" s="232"/>
      <c r="GYG3" s="232"/>
      <c r="GYH3" s="232"/>
      <c r="GYI3" s="232"/>
      <c r="GYJ3" s="232"/>
      <c r="GYK3" s="232"/>
      <c r="GYL3" s="232"/>
      <c r="GYM3" s="232"/>
      <c r="GYN3" s="232"/>
      <c r="GYO3" s="233"/>
      <c r="GZP3" s="232"/>
      <c r="GZQ3" s="232"/>
      <c r="GZR3" s="232"/>
      <c r="GZS3" s="232"/>
      <c r="GZT3" s="232"/>
      <c r="GZU3" s="232"/>
      <c r="GZV3" s="232"/>
      <c r="GZW3" s="232"/>
      <c r="GZX3" s="232"/>
      <c r="GZY3" s="232"/>
      <c r="GZZ3" s="232"/>
      <c r="HAA3" s="232"/>
      <c r="HAB3" s="232"/>
      <c r="HAC3" s="233"/>
      <c r="HBD3" s="232"/>
      <c r="HBE3" s="232"/>
      <c r="HBF3" s="232"/>
      <c r="HBG3" s="232"/>
      <c r="HBH3" s="232"/>
      <c r="HBI3" s="232"/>
      <c r="HBJ3" s="232"/>
      <c r="HBK3" s="232"/>
      <c r="HBL3" s="232"/>
      <c r="HBM3" s="232"/>
      <c r="HBN3" s="232"/>
      <c r="HBO3" s="232"/>
      <c r="HBP3" s="232"/>
      <c r="HBQ3" s="233"/>
      <c r="HCR3" s="232"/>
      <c r="HCS3" s="232"/>
      <c r="HCT3" s="232"/>
      <c r="HCU3" s="232"/>
      <c r="HCV3" s="232"/>
      <c r="HCW3" s="232"/>
      <c r="HCX3" s="232"/>
      <c r="HCY3" s="232"/>
      <c r="HCZ3" s="232"/>
      <c r="HDA3" s="232"/>
      <c r="HDB3" s="232"/>
      <c r="HDC3" s="232"/>
      <c r="HDD3" s="232"/>
      <c r="HDE3" s="233"/>
      <c r="HEF3" s="232"/>
      <c r="HEG3" s="232"/>
      <c r="HEH3" s="232"/>
      <c r="HEI3" s="232"/>
      <c r="HEJ3" s="232"/>
      <c r="HEK3" s="232"/>
      <c r="HEL3" s="232"/>
      <c r="HEM3" s="232"/>
      <c r="HEN3" s="232"/>
      <c r="HEO3" s="232"/>
      <c r="HEP3" s="232"/>
      <c r="HEQ3" s="232"/>
      <c r="HER3" s="232"/>
      <c r="HES3" s="233"/>
      <c r="HFT3" s="232"/>
      <c r="HFU3" s="232"/>
      <c r="HFV3" s="232"/>
      <c r="HFW3" s="232"/>
      <c r="HFX3" s="232"/>
      <c r="HFY3" s="232"/>
      <c r="HFZ3" s="232"/>
      <c r="HGA3" s="232"/>
      <c r="HGB3" s="232"/>
      <c r="HGC3" s="232"/>
      <c r="HGD3" s="232"/>
      <c r="HGE3" s="232"/>
      <c r="HGF3" s="232"/>
      <c r="HGG3" s="233"/>
      <c r="HHH3" s="232"/>
      <c r="HHI3" s="232"/>
      <c r="HHJ3" s="232"/>
      <c r="HHK3" s="232"/>
      <c r="HHL3" s="232"/>
      <c r="HHM3" s="232"/>
      <c r="HHN3" s="232"/>
      <c r="HHO3" s="232"/>
      <c r="HHP3" s="232"/>
      <c r="HHQ3" s="232"/>
      <c r="HHR3" s="232"/>
      <c r="HHS3" s="232"/>
      <c r="HHT3" s="232"/>
      <c r="HHU3" s="233"/>
      <c r="HIV3" s="232"/>
      <c r="HIW3" s="232"/>
      <c r="HIX3" s="232"/>
      <c r="HIY3" s="232"/>
      <c r="HIZ3" s="232"/>
      <c r="HJA3" s="232"/>
      <c r="HJB3" s="232"/>
      <c r="HJC3" s="232"/>
      <c r="HJD3" s="232"/>
      <c r="HJE3" s="232"/>
      <c r="HJF3" s="232"/>
      <c r="HJG3" s="232"/>
      <c r="HJH3" s="232"/>
      <c r="HJI3" s="233"/>
      <c r="HKJ3" s="232"/>
      <c r="HKK3" s="232"/>
      <c r="HKL3" s="232"/>
      <c r="HKM3" s="232"/>
      <c r="HKN3" s="232"/>
      <c r="HKO3" s="232"/>
      <c r="HKP3" s="232"/>
      <c r="HKQ3" s="232"/>
      <c r="HKR3" s="232"/>
      <c r="HKS3" s="232"/>
      <c r="HKT3" s="232"/>
      <c r="HKU3" s="232"/>
      <c r="HKV3" s="232"/>
      <c r="HKW3" s="233"/>
      <c r="HLX3" s="232"/>
      <c r="HLY3" s="232"/>
      <c r="HLZ3" s="232"/>
      <c r="HMA3" s="232"/>
      <c r="HMB3" s="232"/>
      <c r="HMC3" s="232"/>
      <c r="HMD3" s="232"/>
      <c r="HME3" s="232"/>
      <c r="HMF3" s="232"/>
      <c r="HMG3" s="232"/>
      <c r="HMH3" s="232"/>
      <c r="HMI3" s="232"/>
      <c r="HMJ3" s="232"/>
      <c r="HMK3" s="233"/>
      <c r="HNL3" s="232"/>
      <c r="HNM3" s="232"/>
      <c r="HNN3" s="232"/>
      <c r="HNO3" s="232"/>
      <c r="HNP3" s="232"/>
      <c r="HNQ3" s="232"/>
      <c r="HNR3" s="232"/>
      <c r="HNS3" s="232"/>
      <c r="HNT3" s="232"/>
      <c r="HNU3" s="232"/>
      <c r="HNV3" s="232"/>
      <c r="HNW3" s="232"/>
      <c r="HNX3" s="232"/>
      <c r="HNY3" s="233"/>
      <c r="HOZ3" s="232"/>
      <c r="HPA3" s="232"/>
      <c r="HPB3" s="232"/>
      <c r="HPC3" s="232"/>
      <c r="HPD3" s="232"/>
      <c r="HPE3" s="232"/>
      <c r="HPF3" s="232"/>
      <c r="HPG3" s="232"/>
      <c r="HPH3" s="232"/>
      <c r="HPI3" s="232"/>
      <c r="HPJ3" s="232"/>
      <c r="HPK3" s="232"/>
      <c r="HPL3" s="232"/>
      <c r="HPM3" s="233"/>
      <c r="HQN3" s="232"/>
      <c r="HQO3" s="232"/>
      <c r="HQP3" s="232"/>
      <c r="HQQ3" s="232"/>
      <c r="HQR3" s="232"/>
      <c r="HQS3" s="232"/>
      <c r="HQT3" s="232"/>
      <c r="HQU3" s="232"/>
      <c r="HQV3" s="232"/>
      <c r="HQW3" s="232"/>
      <c r="HQX3" s="232"/>
      <c r="HQY3" s="232"/>
      <c r="HQZ3" s="232"/>
      <c r="HRA3" s="233"/>
      <c r="HSB3" s="232"/>
      <c r="HSC3" s="232"/>
      <c r="HSD3" s="232"/>
      <c r="HSE3" s="232"/>
      <c r="HSF3" s="232"/>
      <c r="HSG3" s="232"/>
      <c r="HSH3" s="232"/>
      <c r="HSI3" s="232"/>
      <c r="HSJ3" s="232"/>
      <c r="HSK3" s="232"/>
      <c r="HSL3" s="232"/>
      <c r="HSM3" s="232"/>
      <c r="HSN3" s="232"/>
      <c r="HSO3" s="233"/>
      <c r="HTP3" s="232"/>
      <c r="HTQ3" s="232"/>
      <c r="HTR3" s="232"/>
      <c r="HTS3" s="232"/>
      <c r="HTT3" s="232"/>
      <c r="HTU3" s="232"/>
      <c r="HTV3" s="232"/>
      <c r="HTW3" s="232"/>
      <c r="HTX3" s="232"/>
      <c r="HTY3" s="232"/>
      <c r="HTZ3" s="232"/>
      <c r="HUA3" s="232"/>
      <c r="HUB3" s="232"/>
      <c r="HUC3" s="233"/>
      <c r="HVD3" s="232"/>
      <c r="HVE3" s="232"/>
      <c r="HVF3" s="232"/>
      <c r="HVG3" s="232"/>
      <c r="HVH3" s="232"/>
      <c r="HVI3" s="232"/>
      <c r="HVJ3" s="232"/>
      <c r="HVK3" s="232"/>
      <c r="HVL3" s="232"/>
      <c r="HVM3" s="232"/>
      <c r="HVN3" s="232"/>
      <c r="HVO3" s="232"/>
      <c r="HVP3" s="232"/>
      <c r="HVQ3" s="233"/>
      <c r="HWR3" s="232"/>
      <c r="HWS3" s="232"/>
      <c r="HWT3" s="232"/>
      <c r="HWU3" s="232"/>
      <c r="HWV3" s="232"/>
      <c r="HWW3" s="232"/>
      <c r="HWX3" s="232"/>
      <c r="HWY3" s="232"/>
      <c r="HWZ3" s="232"/>
      <c r="HXA3" s="232"/>
      <c r="HXB3" s="232"/>
      <c r="HXC3" s="232"/>
      <c r="HXD3" s="232"/>
      <c r="HXE3" s="233"/>
      <c r="HYF3" s="232"/>
      <c r="HYG3" s="232"/>
      <c r="HYH3" s="232"/>
      <c r="HYI3" s="232"/>
      <c r="HYJ3" s="232"/>
      <c r="HYK3" s="232"/>
      <c r="HYL3" s="232"/>
      <c r="HYM3" s="232"/>
      <c r="HYN3" s="232"/>
      <c r="HYO3" s="232"/>
      <c r="HYP3" s="232"/>
      <c r="HYQ3" s="232"/>
      <c r="HYR3" s="232"/>
      <c r="HYS3" s="233"/>
      <c r="HZT3" s="232"/>
      <c r="HZU3" s="232"/>
      <c r="HZV3" s="232"/>
      <c r="HZW3" s="232"/>
      <c r="HZX3" s="232"/>
      <c r="HZY3" s="232"/>
      <c r="HZZ3" s="232"/>
      <c r="IAA3" s="232"/>
      <c r="IAB3" s="232"/>
      <c r="IAC3" s="232"/>
      <c r="IAD3" s="232"/>
      <c r="IAE3" s="232"/>
      <c r="IAF3" s="232"/>
      <c r="IAG3" s="233"/>
      <c r="IBH3" s="232"/>
      <c r="IBI3" s="232"/>
      <c r="IBJ3" s="232"/>
      <c r="IBK3" s="232"/>
      <c r="IBL3" s="232"/>
      <c r="IBM3" s="232"/>
      <c r="IBN3" s="232"/>
      <c r="IBO3" s="232"/>
      <c r="IBP3" s="232"/>
      <c r="IBQ3" s="232"/>
      <c r="IBR3" s="232"/>
      <c r="IBS3" s="232"/>
      <c r="IBT3" s="232"/>
      <c r="IBU3" s="233"/>
      <c r="ICV3" s="232"/>
      <c r="ICW3" s="232"/>
      <c r="ICX3" s="232"/>
      <c r="ICY3" s="232"/>
      <c r="ICZ3" s="232"/>
      <c r="IDA3" s="232"/>
      <c r="IDB3" s="232"/>
      <c r="IDC3" s="232"/>
      <c r="IDD3" s="232"/>
      <c r="IDE3" s="232"/>
      <c r="IDF3" s="232"/>
      <c r="IDG3" s="232"/>
      <c r="IDH3" s="232"/>
      <c r="IDI3" s="233"/>
      <c r="IEJ3" s="232"/>
      <c r="IEK3" s="232"/>
      <c r="IEL3" s="232"/>
      <c r="IEM3" s="232"/>
      <c r="IEN3" s="232"/>
      <c r="IEO3" s="232"/>
      <c r="IEP3" s="232"/>
      <c r="IEQ3" s="232"/>
      <c r="IER3" s="232"/>
      <c r="IES3" s="232"/>
      <c r="IET3" s="232"/>
      <c r="IEU3" s="232"/>
      <c r="IEV3" s="232"/>
      <c r="IEW3" s="233"/>
      <c r="IFX3" s="232"/>
      <c r="IFY3" s="232"/>
      <c r="IFZ3" s="232"/>
      <c r="IGA3" s="232"/>
      <c r="IGB3" s="232"/>
      <c r="IGC3" s="232"/>
      <c r="IGD3" s="232"/>
      <c r="IGE3" s="232"/>
      <c r="IGF3" s="232"/>
      <c r="IGG3" s="232"/>
      <c r="IGH3" s="232"/>
      <c r="IGI3" s="232"/>
      <c r="IGJ3" s="232"/>
      <c r="IGK3" s="233"/>
      <c r="IHL3" s="232"/>
      <c r="IHM3" s="232"/>
      <c r="IHN3" s="232"/>
      <c r="IHO3" s="232"/>
      <c r="IHP3" s="232"/>
      <c r="IHQ3" s="232"/>
      <c r="IHR3" s="232"/>
      <c r="IHS3" s="232"/>
      <c r="IHT3" s="232"/>
      <c r="IHU3" s="232"/>
      <c r="IHV3" s="232"/>
      <c r="IHW3" s="232"/>
      <c r="IHX3" s="232"/>
      <c r="IHY3" s="233"/>
      <c r="IIZ3" s="232"/>
      <c r="IJA3" s="232"/>
      <c r="IJB3" s="232"/>
      <c r="IJC3" s="232"/>
      <c r="IJD3" s="232"/>
      <c r="IJE3" s="232"/>
      <c r="IJF3" s="232"/>
      <c r="IJG3" s="232"/>
      <c r="IJH3" s="232"/>
      <c r="IJI3" s="232"/>
      <c r="IJJ3" s="232"/>
      <c r="IJK3" s="232"/>
      <c r="IJL3" s="232"/>
      <c r="IJM3" s="233"/>
      <c r="IKN3" s="232"/>
      <c r="IKO3" s="232"/>
      <c r="IKP3" s="232"/>
      <c r="IKQ3" s="232"/>
      <c r="IKR3" s="232"/>
      <c r="IKS3" s="232"/>
      <c r="IKT3" s="232"/>
      <c r="IKU3" s="232"/>
      <c r="IKV3" s="232"/>
      <c r="IKW3" s="232"/>
      <c r="IKX3" s="232"/>
      <c r="IKY3" s="232"/>
      <c r="IKZ3" s="232"/>
      <c r="ILA3" s="233"/>
      <c r="IMB3" s="232"/>
      <c r="IMC3" s="232"/>
      <c r="IMD3" s="232"/>
      <c r="IME3" s="232"/>
      <c r="IMF3" s="232"/>
      <c r="IMG3" s="232"/>
      <c r="IMH3" s="232"/>
      <c r="IMI3" s="232"/>
      <c r="IMJ3" s="232"/>
      <c r="IMK3" s="232"/>
      <c r="IML3" s="232"/>
      <c r="IMM3" s="232"/>
      <c r="IMN3" s="232"/>
      <c r="IMO3" s="233"/>
      <c r="INP3" s="232"/>
      <c r="INQ3" s="232"/>
      <c r="INR3" s="232"/>
      <c r="INS3" s="232"/>
      <c r="INT3" s="232"/>
      <c r="INU3" s="232"/>
      <c r="INV3" s="232"/>
      <c r="INW3" s="232"/>
      <c r="INX3" s="232"/>
      <c r="INY3" s="232"/>
      <c r="INZ3" s="232"/>
      <c r="IOA3" s="232"/>
      <c r="IOB3" s="232"/>
      <c r="IOC3" s="233"/>
      <c r="IPD3" s="232"/>
      <c r="IPE3" s="232"/>
      <c r="IPF3" s="232"/>
      <c r="IPG3" s="232"/>
      <c r="IPH3" s="232"/>
      <c r="IPI3" s="232"/>
      <c r="IPJ3" s="232"/>
      <c r="IPK3" s="232"/>
      <c r="IPL3" s="232"/>
      <c r="IPM3" s="232"/>
      <c r="IPN3" s="232"/>
      <c r="IPO3" s="232"/>
      <c r="IPP3" s="232"/>
      <c r="IPQ3" s="233"/>
      <c r="IQR3" s="232"/>
      <c r="IQS3" s="232"/>
      <c r="IQT3" s="232"/>
      <c r="IQU3" s="232"/>
      <c r="IQV3" s="232"/>
      <c r="IQW3" s="232"/>
      <c r="IQX3" s="232"/>
      <c r="IQY3" s="232"/>
      <c r="IQZ3" s="232"/>
      <c r="IRA3" s="232"/>
      <c r="IRB3" s="232"/>
      <c r="IRC3" s="232"/>
      <c r="IRD3" s="232"/>
      <c r="IRE3" s="233"/>
      <c r="ISF3" s="232"/>
      <c r="ISG3" s="232"/>
      <c r="ISH3" s="232"/>
      <c r="ISI3" s="232"/>
      <c r="ISJ3" s="232"/>
      <c r="ISK3" s="232"/>
      <c r="ISL3" s="232"/>
      <c r="ISM3" s="232"/>
      <c r="ISN3" s="232"/>
      <c r="ISO3" s="232"/>
      <c r="ISP3" s="232"/>
      <c r="ISQ3" s="232"/>
      <c r="ISR3" s="232"/>
      <c r="ISS3" s="233"/>
      <c r="ITT3" s="232"/>
      <c r="ITU3" s="232"/>
      <c r="ITV3" s="232"/>
      <c r="ITW3" s="232"/>
      <c r="ITX3" s="232"/>
      <c r="ITY3" s="232"/>
      <c r="ITZ3" s="232"/>
      <c r="IUA3" s="232"/>
      <c r="IUB3" s="232"/>
      <c r="IUC3" s="232"/>
      <c r="IUD3" s="232"/>
      <c r="IUE3" s="232"/>
      <c r="IUF3" s="232"/>
      <c r="IUG3" s="233"/>
      <c r="IVH3" s="232"/>
      <c r="IVI3" s="232"/>
      <c r="IVJ3" s="232"/>
      <c r="IVK3" s="232"/>
      <c r="IVL3" s="232"/>
      <c r="IVM3" s="232"/>
      <c r="IVN3" s="232"/>
      <c r="IVO3" s="232"/>
      <c r="IVP3" s="232"/>
      <c r="IVQ3" s="232"/>
      <c r="IVR3" s="232"/>
      <c r="IVS3" s="232"/>
      <c r="IVT3" s="232"/>
      <c r="IVU3" s="233"/>
      <c r="IWV3" s="232"/>
      <c r="IWW3" s="232"/>
      <c r="IWX3" s="232"/>
      <c r="IWY3" s="232"/>
      <c r="IWZ3" s="232"/>
      <c r="IXA3" s="232"/>
      <c r="IXB3" s="232"/>
      <c r="IXC3" s="232"/>
      <c r="IXD3" s="232"/>
      <c r="IXE3" s="232"/>
      <c r="IXF3" s="232"/>
      <c r="IXG3" s="232"/>
      <c r="IXH3" s="232"/>
      <c r="IXI3" s="233"/>
      <c r="IYJ3" s="232"/>
      <c r="IYK3" s="232"/>
      <c r="IYL3" s="232"/>
      <c r="IYM3" s="232"/>
      <c r="IYN3" s="232"/>
      <c r="IYO3" s="232"/>
      <c r="IYP3" s="232"/>
      <c r="IYQ3" s="232"/>
      <c r="IYR3" s="232"/>
      <c r="IYS3" s="232"/>
      <c r="IYT3" s="232"/>
      <c r="IYU3" s="232"/>
      <c r="IYV3" s="232"/>
      <c r="IYW3" s="233"/>
      <c r="IZX3" s="232"/>
      <c r="IZY3" s="232"/>
      <c r="IZZ3" s="232"/>
      <c r="JAA3" s="232"/>
      <c r="JAB3" s="232"/>
      <c r="JAC3" s="232"/>
      <c r="JAD3" s="232"/>
      <c r="JAE3" s="232"/>
      <c r="JAF3" s="232"/>
      <c r="JAG3" s="232"/>
      <c r="JAH3" s="232"/>
      <c r="JAI3" s="232"/>
      <c r="JAJ3" s="232"/>
      <c r="JAK3" s="233"/>
      <c r="JBL3" s="232"/>
      <c r="JBM3" s="232"/>
      <c r="JBN3" s="232"/>
      <c r="JBO3" s="232"/>
      <c r="JBP3" s="232"/>
      <c r="JBQ3" s="232"/>
      <c r="JBR3" s="232"/>
      <c r="JBS3" s="232"/>
      <c r="JBT3" s="232"/>
      <c r="JBU3" s="232"/>
      <c r="JBV3" s="232"/>
      <c r="JBW3" s="232"/>
      <c r="JBX3" s="232"/>
      <c r="JBY3" s="233"/>
      <c r="JCZ3" s="232"/>
      <c r="JDA3" s="232"/>
      <c r="JDB3" s="232"/>
      <c r="JDC3" s="232"/>
      <c r="JDD3" s="232"/>
      <c r="JDE3" s="232"/>
      <c r="JDF3" s="232"/>
      <c r="JDG3" s="232"/>
      <c r="JDH3" s="232"/>
      <c r="JDI3" s="232"/>
      <c r="JDJ3" s="232"/>
      <c r="JDK3" s="232"/>
      <c r="JDL3" s="232"/>
      <c r="JDM3" s="233"/>
      <c r="JEN3" s="232"/>
      <c r="JEO3" s="232"/>
      <c r="JEP3" s="232"/>
      <c r="JEQ3" s="232"/>
      <c r="JER3" s="232"/>
      <c r="JES3" s="232"/>
      <c r="JET3" s="232"/>
      <c r="JEU3" s="232"/>
      <c r="JEV3" s="232"/>
      <c r="JEW3" s="232"/>
      <c r="JEX3" s="232"/>
      <c r="JEY3" s="232"/>
      <c r="JEZ3" s="232"/>
      <c r="JFA3" s="233"/>
      <c r="JGB3" s="232"/>
      <c r="JGC3" s="232"/>
      <c r="JGD3" s="232"/>
      <c r="JGE3" s="232"/>
      <c r="JGF3" s="232"/>
      <c r="JGG3" s="232"/>
      <c r="JGH3" s="232"/>
      <c r="JGI3" s="232"/>
      <c r="JGJ3" s="232"/>
      <c r="JGK3" s="232"/>
      <c r="JGL3" s="232"/>
      <c r="JGM3" s="232"/>
      <c r="JGN3" s="232"/>
      <c r="JGO3" s="233"/>
      <c r="JHP3" s="232"/>
      <c r="JHQ3" s="232"/>
      <c r="JHR3" s="232"/>
      <c r="JHS3" s="232"/>
      <c r="JHT3" s="232"/>
      <c r="JHU3" s="232"/>
      <c r="JHV3" s="232"/>
      <c r="JHW3" s="232"/>
      <c r="JHX3" s="232"/>
      <c r="JHY3" s="232"/>
      <c r="JHZ3" s="232"/>
      <c r="JIA3" s="232"/>
      <c r="JIB3" s="232"/>
      <c r="JIC3" s="233"/>
      <c r="JJD3" s="232"/>
      <c r="JJE3" s="232"/>
      <c r="JJF3" s="232"/>
      <c r="JJG3" s="232"/>
      <c r="JJH3" s="232"/>
      <c r="JJI3" s="232"/>
      <c r="JJJ3" s="232"/>
      <c r="JJK3" s="232"/>
      <c r="JJL3" s="232"/>
      <c r="JJM3" s="232"/>
      <c r="JJN3" s="232"/>
      <c r="JJO3" s="232"/>
      <c r="JJP3" s="232"/>
      <c r="JJQ3" s="233"/>
      <c r="JKR3" s="232"/>
      <c r="JKS3" s="232"/>
      <c r="JKT3" s="232"/>
      <c r="JKU3" s="232"/>
      <c r="JKV3" s="232"/>
      <c r="JKW3" s="232"/>
      <c r="JKX3" s="232"/>
      <c r="JKY3" s="232"/>
      <c r="JKZ3" s="232"/>
      <c r="JLA3" s="232"/>
      <c r="JLB3" s="232"/>
      <c r="JLC3" s="232"/>
      <c r="JLD3" s="232"/>
      <c r="JLE3" s="233"/>
      <c r="JMF3" s="232"/>
      <c r="JMG3" s="232"/>
      <c r="JMH3" s="232"/>
      <c r="JMI3" s="232"/>
      <c r="JMJ3" s="232"/>
      <c r="JMK3" s="232"/>
      <c r="JML3" s="232"/>
      <c r="JMM3" s="232"/>
      <c r="JMN3" s="232"/>
      <c r="JMO3" s="232"/>
      <c r="JMP3" s="232"/>
      <c r="JMQ3" s="232"/>
      <c r="JMR3" s="232"/>
      <c r="JMS3" s="233"/>
      <c r="JNT3" s="232"/>
      <c r="JNU3" s="232"/>
      <c r="JNV3" s="232"/>
      <c r="JNW3" s="232"/>
      <c r="JNX3" s="232"/>
      <c r="JNY3" s="232"/>
      <c r="JNZ3" s="232"/>
      <c r="JOA3" s="232"/>
      <c r="JOB3" s="232"/>
      <c r="JOC3" s="232"/>
      <c r="JOD3" s="232"/>
      <c r="JOE3" s="232"/>
      <c r="JOF3" s="232"/>
      <c r="JOG3" s="233"/>
      <c r="JPH3" s="232"/>
      <c r="JPI3" s="232"/>
      <c r="JPJ3" s="232"/>
      <c r="JPK3" s="232"/>
      <c r="JPL3" s="232"/>
      <c r="JPM3" s="232"/>
      <c r="JPN3" s="232"/>
      <c r="JPO3" s="232"/>
      <c r="JPP3" s="232"/>
      <c r="JPQ3" s="232"/>
      <c r="JPR3" s="232"/>
      <c r="JPS3" s="232"/>
      <c r="JPT3" s="232"/>
      <c r="JPU3" s="233"/>
      <c r="JQV3" s="232"/>
      <c r="JQW3" s="232"/>
      <c r="JQX3" s="232"/>
      <c r="JQY3" s="232"/>
      <c r="JQZ3" s="232"/>
      <c r="JRA3" s="232"/>
      <c r="JRB3" s="232"/>
      <c r="JRC3" s="232"/>
      <c r="JRD3" s="232"/>
      <c r="JRE3" s="232"/>
      <c r="JRF3" s="232"/>
      <c r="JRG3" s="232"/>
      <c r="JRH3" s="232"/>
      <c r="JRI3" s="233"/>
      <c r="JSJ3" s="232"/>
      <c r="JSK3" s="232"/>
      <c r="JSL3" s="232"/>
      <c r="JSM3" s="232"/>
      <c r="JSN3" s="232"/>
      <c r="JSO3" s="232"/>
      <c r="JSP3" s="232"/>
      <c r="JSQ3" s="232"/>
      <c r="JSR3" s="232"/>
      <c r="JSS3" s="232"/>
      <c r="JST3" s="232"/>
      <c r="JSU3" s="232"/>
      <c r="JSV3" s="232"/>
      <c r="JSW3" s="233"/>
      <c r="JTX3" s="232"/>
      <c r="JTY3" s="232"/>
      <c r="JTZ3" s="232"/>
      <c r="JUA3" s="232"/>
      <c r="JUB3" s="232"/>
      <c r="JUC3" s="232"/>
      <c r="JUD3" s="232"/>
      <c r="JUE3" s="232"/>
      <c r="JUF3" s="232"/>
      <c r="JUG3" s="232"/>
      <c r="JUH3" s="232"/>
      <c r="JUI3" s="232"/>
      <c r="JUJ3" s="232"/>
      <c r="JUK3" s="233"/>
      <c r="JVL3" s="232"/>
      <c r="JVM3" s="232"/>
      <c r="JVN3" s="232"/>
      <c r="JVO3" s="232"/>
      <c r="JVP3" s="232"/>
      <c r="JVQ3" s="232"/>
      <c r="JVR3" s="232"/>
      <c r="JVS3" s="232"/>
      <c r="JVT3" s="232"/>
      <c r="JVU3" s="232"/>
      <c r="JVV3" s="232"/>
      <c r="JVW3" s="232"/>
      <c r="JVX3" s="232"/>
      <c r="JVY3" s="233"/>
      <c r="JWZ3" s="232"/>
      <c r="JXA3" s="232"/>
      <c r="JXB3" s="232"/>
      <c r="JXC3" s="232"/>
      <c r="JXD3" s="232"/>
      <c r="JXE3" s="232"/>
      <c r="JXF3" s="232"/>
      <c r="JXG3" s="232"/>
      <c r="JXH3" s="232"/>
      <c r="JXI3" s="232"/>
      <c r="JXJ3" s="232"/>
      <c r="JXK3" s="232"/>
      <c r="JXL3" s="232"/>
      <c r="JXM3" s="233"/>
      <c r="JYN3" s="232"/>
      <c r="JYO3" s="232"/>
      <c r="JYP3" s="232"/>
      <c r="JYQ3" s="232"/>
      <c r="JYR3" s="232"/>
      <c r="JYS3" s="232"/>
      <c r="JYT3" s="232"/>
      <c r="JYU3" s="232"/>
      <c r="JYV3" s="232"/>
      <c r="JYW3" s="232"/>
      <c r="JYX3" s="232"/>
      <c r="JYY3" s="232"/>
      <c r="JYZ3" s="232"/>
      <c r="JZA3" s="233"/>
      <c r="KAB3" s="232"/>
      <c r="KAC3" s="232"/>
      <c r="KAD3" s="232"/>
      <c r="KAE3" s="232"/>
      <c r="KAF3" s="232"/>
      <c r="KAG3" s="232"/>
      <c r="KAH3" s="232"/>
      <c r="KAI3" s="232"/>
      <c r="KAJ3" s="232"/>
      <c r="KAK3" s="232"/>
      <c r="KAL3" s="232"/>
      <c r="KAM3" s="232"/>
      <c r="KAN3" s="232"/>
      <c r="KAO3" s="233"/>
      <c r="KBP3" s="232"/>
      <c r="KBQ3" s="232"/>
      <c r="KBR3" s="232"/>
      <c r="KBS3" s="232"/>
      <c r="KBT3" s="232"/>
      <c r="KBU3" s="232"/>
      <c r="KBV3" s="232"/>
      <c r="KBW3" s="232"/>
      <c r="KBX3" s="232"/>
      <c r="KBY3" s="232"/>
      <c r="KBZ3" s="232"/>
      <c r="KCA3" s="232"/>
      <c r="KCB3" s="232"/>
      <c r="KCC3" s="233"/>
      <c r="KDD3" s="232"/>
      <c r="KDE3" s="232"/>
      <c r="KDF3" s="232"/>
      <c r="KDG3" s="232"/>
      <c r="KDH3" s="232"/>
      <c r="KDI3" s="232"/>
      <c r="KDJ3" s="232"/>
      <c r="KDK3" s="232"/>
      <c r="KDL3" s="232"/>
      <c r="KDM3" s="232"/>
      <c r="KDN3" s="232"/>
      <c r="KDO3" s="232"/>
      <c r="KDP3" s="232"/>
      <c r="KDQ3" s="233"/>
      <c r="KER3" s="232"/>
      <c r="KES3" s="232"/>
      <c r="KET3" s="232"/>
      <c r="KEU3" s="232"/>
      <c r="KEV3" s="232"/>
      <c r="KEW3" s="232"/>
      <c r="KEX3" s="232"/>
      <c r="KEY3" s="232"/>
      <c r="KEZ3" s="232"/>
      <c r="KFA3" s="232"/>
      <c r="KFB3" s="232"/>
      <c r="KFC3" s="232"/>
      <c r="KFD3" s="232"/>
      <c r="KFE3" s="233"/>
      <c r="KGF3" s="232"/>
      <c r="KGG3" s="232"/>
      <c r="KGH3" s="232"/>
      <c r="KGI3" s="232"/>
      <c r="KGJ3" s="232"/>
      <c r="KGK3" s="232"/>
      <c r="KGL3" s="232"/>
      <c r="KGM3" s="232"/>
      <c r="KGN3" s="232"/>
      <c r="KGO3" s="232"/>
      <c r="KGP3" s="232"/>
      <c r="KGQ3" s="232"/>
      <c r="KGR3" s="232"/>
      <c r="KGS3" s="233"/>
      <c r="KHT3" s="232"/>
      <c r="KHU3" s="232"/>
      <c r="KHV3" s="232"/>
      <c r="KHW3" s="232"/>
      <c r="KHX3" s="232"/>
      <c r="KHY3" s="232"/>
      <c r="KHZ3" s="232"/>
      <c r="KIA3" s="232"/>
      <c r="KIB3" s="232"/>
      <c r="KIC3" s="232"/>
      <c r="KID3" s="232"/>
      <c r="KIE3" s="232"/>
      <c r="KIF3" s="232"/>
      <c r="KIG3" s="233"/>
      <c r="KJH3" s="232"/>
      <c r="KJI3" s="232"/>
      <c r="KJJ3" s="232"/>
      <c r="KJK3" s="232"/>
      <c r="KJL3" s="232"/>
      <c r="KJM3" s="232"/>
      <c r="KJN3" s="232"/>
      <c r="KJO3" s="232"/>
      <c r="KJP3" s="232"/>
      <c r="KJQ3" s="232"/>
      <c r="KJR3" s="232"/>
      <c r="KJS3" s="232"/>
      <c r="KJT3" s="232"/>
      <c r="KJU3" s="233"/>
      <c r="KKV3" s="232"/>
      <c r="KKW3" s="232"/>
      <c r="KKX3" s="232"/>
      <c r="KKY3" s="232"/>
      <c r="KKZ3" s="232"/>
      <c r="KLA3" s="232"/>
      <c r="KLB3" s="232"/>
      <c r="KLC3" s="232"/>
      <c r="KLD3" s="232"/>
      <c r="KLE3" s="232"/>
      <c r="KLF3" s="232"/>
      <c r="KLG3" s="232"/>
      <c r="KLH3" s="232"/>
      <c r="KLI3" s="233"/>
      <c r="KMJ3" s="232"/>
      <c r="KMK3" s="232"/>
      <c r="KML3" s="232"/>
      <c r="KMM3" s="232"/>
      <c r="KMN3" s="232"/>
      <c r="KMO3" s="232"/>
      <c r="KMP3" s="232"/>
      <c r="KMQ3" s="232"/>
      <c r="KMR3" s="232"/>
      <c r="KMS3" s="232"/>
      <c r="KMT3" s="232"/>
      <c r="KMU3" s="232"/>
      <c r="KMV3" s="232"/>
      <c r="KMW3" s="233"/>
      <c r="KNX3" s="232"/>
      <c r="KNY3" s="232"/>
      <c r="KNZ3" s="232"/>
      <c r="KOA3" s="232"/>
      <c r="KOB3" s="232"/>
      <c r="KOC3" s="232"/>
      <c r="KOD3" s="232"/>
      <c r="KOE3" s="232"/>
      <c r="KOF3" s="232"/>
      <c r="KOG3" s="232"/>
      <c r="KOH3" s="232"/>
      <c r="KOI3" s="232"/>
      <c r="KOJ3" s="232"/>
      <c r="KOK3" s="233"/>
      <c r="KPL3" s="232"/>
      <c r="KPM3" s="232"/>
      <c r="KPN3" s="232"/>
      <c r="KPO3" s="232"/>
      <c r="KPP3" s="232"/>
      <c r="KPQ3" s="232"/>
      <c r="KPR3" s="232"/>
      <c r="KPS3" s="232"/>
      <c r="KPT3" s="232"/>
      <c r="KPU3" s="232"/>
      <c r="KPV3" s="232"/>
      <c r="KPW3" s="232"/>
      <c r="KPX3" s="232"/>
      <c r="KPY3" s="233"/>
      <c r="KQZ3" s="232"/>
      <c r="KRA3" s="232"/>
      <c r="KRB3" s="232"/>
      <c r="KRC3" s="232"/>
      <c r="KRD3" s="232"/>
      <c r="KRE3" s="232"/>
      <c r="KRF3" s="232"/>
      <c r="KRG3" s="232"/>
      <c r="KRH3" s="232"/>
      <c r="KRI3" s="232"/>
      <c r="KRJ3" s="232"/>
      <c r="KRK3" s="232"/>
      <c r="KRL3" s="232"/>
      <c r="KRM3" s="233"/>
      <c r="KSN3" s="232"/>
      <c r="KSO3" s="232"/>
      <c r="KSP3" s="232"/>
      <c r="KSQ3" s="232"/>
      <c r="KSR3" s="232"/>
      <c r="KSS3" s="232"/>
      <c r="KST3" s="232"/>
      <c r="KSU3" s="232"/>
      <c r="KSV3" s="232"/>
      <c r="KSW3" s="232"/>
      <c r="KSX3" s="232"/>
      <c r="KSY3" s="232"/>
      <c r="KSZ3" s="232"/>
      <c r="KTA3" s="233"/>
      <c r="KUB3" s="232"/>
      <c r="KUC3" s="232"/>
      <c r="KUD3" s="232"/>
      <c r="KUE3" s="232"/>
      <c r="KUF3" s="232"/>
      <c r="KUG3" s="232"/>
      <c r="KUH3" s="232"/>
      <c r="KUI3" s="232"/>
      <c r="KUJ3" s="232"/>
      <c r="KUK3" s="232"/>
      <c r="KUL3" s="232"/>
      <c r="KUM3" s="232"/>
      <c r="KUN3" s="232"/>
      <c r="KUO3" s="233"/>
      <c r="KVP3" s="232"/>
      <c r="KVQ3" s="232"/>
      <c r="KVR3" s="232"/>
      <c r="KVS3" s="232"/>
      <c r="KVT3" s="232"/>
      <c r="KVU3" s="232"/>
      <c r="KVV3" s="232"/>
      <c r="KVW3" s="232"/>
      <c r="KVX3" s="232"/>
      <c r="KVY3" s="232"/>
      <c r="KVZ3" s="232"/>
      <c r="KWA3" s="232"/>
      <c r="KWB3" s="232"/>
      <c r="KWC3" s="233"/>
      <c r="KXD3" s="232"/>
      <c r="KXE3" s="232"/>
      <c r="KXF3" s="232"/>
      <c r="KXG3" s="232"/>
      <c r="KXH3" s="232"/>
      <c r="KXI3" s="232"/>
      <c r="KXJ3" s="232"/>
      <c r="KXK3" s="232"/>
      <c r="KXL3" s="232"/>
      <c r="KXM3" s="232"/>
      <c r="KXN3" s="232"/>
      <c r="KXO3" s="232"/>
      <c r="KXP3" s="232"/>
      <c r="KXQ3" s="233"/>
      <c r="KYR3" s="232"/>
      <c r="KYS3" s="232"/>
      <c r="KYT3" s="232"/>
      <c r="KYU3" s="232"/>
      <c r="KYV3" s="232"/>
      <c r="KYW3" s="232"/>
      <c r="KYX3" s="232"/>
      <c r="KYY3" s="232"/>
      <c r="KYZ3" s="232"/>
      <c r="KZA3" s="232"/>
      <c r="KZB3" s="232"/>
      <c r="KZC3" s="232"/>
      <c r="KZD3" s="232"/>
      <c r="KZE3" s="233"/>
      <c r="LAF3" s="232"/>
      <c r="LAG3" s="232"/>
      <c r="LAH3" s="232"/>
      <c r="LAI3" s="232"/>
      <c r="LAJ3" s="232"/>
      <c r="LAK3" s="232"/>
      <c r="LAL3" s="232"/>
      <c r="LAM3" s="232"/>
      <c r="LAN3" s="232"/>
      <c r="LAO3" s="232"/>
      <c r="LAP3" s="232"/>
      <c r="LAQ3" s="232"/>
      <c r="LAR3" s="232"/>
      <c r="LAS3" s="233"/>
      <c r="LBT3" s="232"/>
      <c r="LBU3" s="232"/>
      <c r="LBV3" s="232"/>
      <c r="LBW3" s="232"/>
      <c r="LBX3" s="232"/>
      <c r="LBY3" s="232"/>
      <c r="LBZ3" s="232"/>
      <c r="LCA3" s="232"/>
      <c r="LCB3" s="232"/>
      <c r="LCC3" s="232"/>
      <c r="LCD3" s="232"/>
      <c r="LCE3" s="232"/>
      <c r="LCF3" s="232"/>
      <c r="LCG3" s="233"/>
      <c r="LDH3" s="232"/>
      <c r="LDI3" s="232"/>
      <c r="LDJ3" s="232"/>
      <c r="LDK3" s="232"/>
      <c r="LDL3" s="232"/>
      <c r="LDM3" s="232"/>
      <c r="LDN3" s="232"/>
      <c r="LDO3" s="232"/>
      <c r="LDP3" s="232"/>
      <c r="LDQ3" s="232"/>
      <c r="LDR3" s="232"/>
      <c r="LDS3" s="232"/>
      <c r="LDT3" s="232"/>
      <c r="LDU3" s="233"/>
      <c r="LEV3" s="232"/>
      <c r="LEW3" s="232"/>
      <c r="LEX3" s="232"/>
      <c r="LEY3" s="232"/>
      <c r="LEZ3" s="232"/>
      <c r="LFA3" s="232"/>
      <c r="LFB3" s="232"/>
      <c r="LFC3" s="232"/>
      <c r="LFD3" s="232"/>
      <c r="LFE3" s="232"/>
      <c r="LFF3" s="232"/>
      <c r="LFG3" s="232"/>
      <c r="LFH3" s="232"/>
      <c r="LFI3" s="233"/>
      <c r="LGJ3" s="232"/>
      <c r="LGK3" s="232"/>
      <c r="LGL3" s="232"/>
      <c r="LGM3" s="232"/>
      <c r="LGN3" s="232"/>
      <c r="LGO3" s="232"/>
      <c r="LGP3" s="232"/>
      <c r="LGQ3" s="232"/>
      <c r="LGR3" s="232"/>
      <c r="LGS3" s="232"/>
      <c r="LGT3" s="232"/>
      <c r="LGU3" s="232"/>
      <c r="LGV3" s="232"/>
      <c r="LGW3" s="233"/>
      <c r="LHX3" s="232"/>
      <c r="LHY3" s="232"/>
      <c r="LHZ3" s="232"/>
      <c r="LIA3" s="232"/>
      <c r="LIB3" s="232"/>
      <c r="LIC3" s="232"/>
      <c r="LID3" s="232"/>
      <c r="LIE3" s="232"/>
      <c r="LIF3" s="232"/>
      <c r="LIG3" s="232"/>
      <c r="LIH3" s="232"/>
      <c r="LII3" s="232"/>
      <c r="LIJ3" s="232"/>
      <c r="LIK3" s="233"/>
      <c r="LJL3" s="232"/>
      <c r="LJM3" s="232"/>
      <c r="LJN3" s="232"/>
      <c r="LJO3" s="232"/>
      <c r="LJP3" s="232"/>
      <c r="LJQ3" s="232"/>
      <c r="LJR3" s="232"/>
      <c r="LJS3" s="232"/>
      <c r="LJT3" s="232"/>
      <c r="LJU3" s="232"/>
      <c r="LJV3" s="232"/>
      <c r="LJW3" s="232"/>
      <c r="LJX3" s="232"/>
      <c r="LJY3" s="233"/>
      <c r="LKZ3" s="232"/>
      <c r="LLA3" s="232"/>
      <c r="LLB3" s="232"/>
      <c r="LLC3" s="232"/>
      <c r="LLD3" s="232"/>
      <c r="LLE3" s="232"/>
      <c r="LLF3" s="232"/>
      <c r="LLG3" s="232"/>
      <c r="LLH3" s="232"/>
      <c r="LLI3" s="232"/>
      <c r="LLJ3" s="232"/>
      <c r="LLK3" s="232"/>
      <c r="LLL3" s="232"/>
      <c r="LLM3" s="233"/>
      <c r="LMN3" s="232"/>
      <c r="LMO3" s="232"/>
      <c r="LMP3" s="232"/>
      <c r="LMQ3" s="232"/>
      <c r="LMR3" s="232"/>
      <c r="LMS3" s="232"/>
      <c r="LMT3" s="232"/>
      <c r="LMU3" s="232"/>
      <c r="LMV3" s="232"/>
      <c r="LMW3" s="232"/>
      <c r="LMX3" s="232"/>
      <c r="LMY3" s="232"/>
      <c r="LMZ3" s="232"/>
      <c r="LNA3" s="233"/>
      <c r="LOB3" s="232"/>
      <c r="LOC3" s="232"/>
      <c r="LOD3" s="232"/>
      <c r="LOE3" s="232"/>
      <c r="LOF3" s="232"/>
      <c r="LOG3" s="232"/>
      <c r="LOH3" s="232"/>
      <c r="LOI3" s="232"/>
      <c r="LOJ3" s="232"/>
      <c r="LOK3" s="232"/>
      <c r="LOL3" s="232"/>
      <c r="LOM3" s="232"/>
      <c r="LON3" s="232"/>
      <c r="LOO3" s="233"/>
      <c r="LPP3" s="232"/>
      <c r="LPQ3" s="232"/>
      <c r="LPR3" s="232"/>
      <c r="LPS3" s="232"/>
      <c r="LPT3" s="232"/>
      <c r="LPU3" s="232"/>
      <c r="LPV3" s="232"/>
      <c r="LPW3" s="232"/>
      <c r="LPX3" s="232"/>
      <c r="LPY3" s="232"/>
      <c r="LPZ3" s="232"/>
      <c r="LQA3" s="232"/>
      <c r="LQB3" s="232"/>
      <c r="LQC3" s="233"/>
      <c r="LRD3" s="232"/>
      <c r="LRE3" s="232"/>
      <c r="LRF3" s="232"/>
      <c r="LRG3" s="232"/>
      <c r="LRH3" s="232"/>
      <c r="LRI3" s="232"/>
      <c r="LRJ3" s="232"/>
      <c r="LRK3" s="232"/>
      <c r="LRL3" s="232"/>
      <c r="LRM3" s="232"/>
      <c r="LRN3" s="232"/>
      <c r="LRO3" s="232"/>
      <c r="LRP3" s="232"/>
      <c r="LRQ3" s="233"/>
      <c r="LSR3" s="232"/>
      <c r="LSS3" s="232"/>
      <c r="LST3" s="232"/>
      <c r="LSU3" s="232"/>
      <c r="LSV3" s="232"/>
      <c r="LSW3" s="232"/>
      <c r="LSX3" s="232"/>
      <c r="LSY3" s="232"/>
      <c r="LSZ3" s="232"/>
      <c r="LTA3" s="232"/>
      <c r="LTB3" s="232"/>
      <c r="LTC3" s="232"/>
      <c r="LTD3" s="232"/>
      <c r="LTE3" s="233"/>
      <c r="LUF3" s="232"/>
      <c r="LUG3" s="232"/>
      <c r="LUH3" s="232"/>
      <c r="LUI3" s="232"/>
      <c r="LUJ3" s="232"/>
      <c r="LUK3" s="232"/>
      <c r="LUL3" s="232"/>
      <c r="LUM3" s="232"/>
      <c r="LUN3" s="232"/>
      <c r="LUO3" s="232"/>
      <c r="LUP3" s="232"/>
      <c r="LUQ3" s="232"/>
      <c r="LUR3" s="232"/>
      <c r="LUS3" s="233"/>
      <c r="LVT3" s="232"/>
      <c r="LVU3" s="232"/>
      <c r="LVV3" s="232"/>
      <c r="LVW3" s="232"/>
      <c r="LVX3" s="232"/>
      <c r="LVY3" s="232"/>
      <c r="LVZ3" s="232"/>
      <c r="LWA3" s="232"/>
      <c r="LWB3" s="232"/>
      <c r="LWC3" s="232"/>
      <c r="LWD3" s="232"/>
      <c r="LWE3" s="232"/>
      <c r="LWF3" s="232"/>
      <c r="LWG3" s="233"/>
      <c r="LXH3" s="232"/>
      <c r="LXI3" s="232"/>
      <c r="LXJ3" s="232"/>
      <c r="LXK3" s="232"/>
      <c r="LXL3" s="232"/>
      <c r="LXM3" s="232"/>
      <c r="LXN3" s="232"/>
      <c r="LXO3" s="232"/>
      <c r="LXP3" s="232"/>
      <c r="LXQ3" s="232"/>
      <c r="LXR3" s="232"/>
      <c r="LXS3" s="232"/>
      <c r="LXT3" s="232"/>
      <c r="LXU3" s="233"/>
      <c r="LYV3" s="232"/>
      <c r="LYW3" s="232"/>
      <c r="LYX3" s="232"/>
      <c r="LYY3" s="232"/>
      <c r="LYZ3" s="232"/>
      <c r="LZA3" s="232"/>
      <c r="LZB3" s="232"/>
      <c r="LZC3" s="232"/>
      <c r="LZD3" s="232"/>
      <c r="LZE3" s="232"/>
      <c r="LZF3" s="232"/>
      <c r="LZG3" s="232"/>
      <c r="LZH3" s="232"/>
      <c r="LZI3" s="233"/>
      <c r="MAJ3" s="232"/>
      <c r="MAK3" s="232"/>
      <c r="MAL3" s="232"/>
      <c r="MAM3" s="232"/>
      <c r="MAN3" s="232"/>
      <c r="MAO3" s="232"/>
      <c r="MAP3" s="232"/>
      <c r="MAQ3" s="232"/>
      <c r="MAR3" s="232"/>
      <c r="MAS3" s="232"/>
      <c r="MAT3" s="232"/>
      <c r="MAU3" s="232"/>
      <c r="MAV3" s="232"/>
      <c r="MAW3" s="233"/>
      <c r="MBX3" s="232"/>
      <c r="MBY3" s="232"/>
      <c r="MBZ3" s="232"/>
      <c r="MCA3" s="232"/>
      <c r="MCB3" s="232"/>
      <c r="MCC3" s="232"/>
      <c r="MCD3" s="232"/>
      <c r="MCE3" s="232"/>
      <c r="MCF3" s="232"/>
      <c r="MCG3" s="232"/>
      <c r="MCH3" s="232"/>
      <c r="MCI3" s="232"/>
      <c r="MCJ3" s="232"/>
      <c r="MCK3" s="233"/>
      <c r="MDL3" s="232"/>
      <c r="MDM3" s="232"/>
      <c r="MDN3" s="232"/>
      <c r="MDO3" s="232"/>
      <c r="MDP3" s="232"/>
      <c r="MDQ3" s="232"/>
      <c r="MDR3" s="232"/>
      <c r="MDS3" s="232"/>
      <c r="MDT3" s="232"/>
      <c r="MDU3" s="232"/>
      <c r="MDV3" s="232"/>
      <c r="MDW3" s="232"/>
      <c r="MDX3" s="232"/>
      <c r="MDY3" s="233"/>
      <c r="MEZ3" s="232"/>
      <c r="MFA3" s="232"/>
      <c r="MFB3" s="232"/>
      <c r="MFC3" s="232"/>
      <c r="MFD3" s="232"/>
      <c r="MFE3" s="232"/>
      <c r="MFF3" s="232"/>
      <c r="MFG3" s="232"/>
      <c r="MFH3" s="232"/>
      <c r="MFI3" s="232"/>
      <c r="MFJ3" s="232"/>
      <c r="MFK3" s="232"/>
      <c r="MFL3" s="232"/>
      <c r="MFM3" s="233"/>
      <c r="MGN3" s="232"/>
      <c r="MGO3" s="232"/>
      <c r="MGP3" s="232"/>
      <c r="MGQ3" s="232"/>
      <c r="MGR3" s="232"/>
      <c r="MGS3" s="232"/>
      <c r="MGT3" s="232"/>
      <c r="MGU3" s="232"/>
      <c r="MGV3" s="232"/>
      <c r="MGW3" s="232"/>
      <c r="MGX3" s="232"/>
      <c r="MGY3" s="232"/>
      <c r="MGZ3" s="232"/>
      <c r="MHA3" s="233"/>
      <c r="MIB3" s="232"/>
      <c r="MIC3" s="232"/>
      <c r="MID3" s="232"/>
      <c r="MIE3" s="232"/>
      <c r="MIF3" s="232"/>
      <c r="MIG3" s="232"/>
      <c r="MIH3" s="232"/>
      <c r="MII3" s="232"/>
      <c r="MIJ3" s="232"/>
      <c r="MIK3" s="232"/>
      <c r="MIL3" s="232"/>
      <c r="MIM3" s="232"/>
      <c r="MIN3" s="232"/>
      <c r="MIO3" s="233"/>
      <c r="MJP3" s="232"/>
      <c r="MJQ3" s="232"/>
      <c r="MJR3" s="232"/>
      <c r="MJS3" s="232"/>
      <c r="MJT3" s="232"/>
      <c r="MJU3" s="232"/>
      <c r="MJV3" s="232"/>
      <c r="MJW3" s="232"/>
      <c r="MJX3" s="232"/>
      <c r="MJY3" s="232"/>
      <c r="MJZ3" s="232"/>
      <c r="MKA3" s="232"/>
      <c r="MKB3" s="232"/>
      <c r="MKC3" s="233"/>
      <c r="MLD3" s="232"/>
      <c r="MLE3" s="232"/>
      <c r="MLF3" s="232"/>
      <c r="MLG3" s="232"/>
      <c r="MLH3" s="232"/>
      <c r="MLI3" s="232"/>
      <c r="MLJ3" s="232"/>
      <c r="MLK3" s="232"/>
      <c r="MLL3" s="232"/>
      <c r="MLM3" s="232"/>
      <c r="MLN3" s="232"/>
      <c r="MLO3" s="232"/>
      <c r="MLP3" s="232"/>
      <c r="MLQ3" s="233"/>
      <c r="MMR3" s="232"/>
      <c r="MMS3" s="232"/>
      <c r="MMT3" s="232"/>
      <c r="MMU3" s="232"/>
      <c r="MMV3" s="232"/>
      <c r="MMW3" s="232"/>
      <c r="MMX3" s="232"/>
      <c r="MMY3" s="232"/>
      <c r="MMZ3" s="232"/>
      <c r="MNA3" s="232"/>
      <c r="MNB3" s="232"/>
      <c r="MNC3" s="232"/>
      <c r="MND3" s="232"/>
      <c r="MNE3" s="233"/>
      <c r="MOF3" s="232"/>
      <c r="MOG3" s="232"/>
      <c r="MOH3" s="232"/>
      <c r="MOI3" s="232"/>
      <c r="MOJ3" s="232"/>
      <c r="MOK3" s="232"/>
      <c r="MOL3" s="232"/>
      <c r="MOM3" s="232"/>
      <c r="MON3" s="232"/>
      <c r="MOO3" s="232"/>
      <c r="MOP3" s="232"/>
      <c r="MOQ3" s="232"/>
      <c r="MOR3" s="232"/>
      <c r="MOS3" s="233"/>
      <c r="MPT3" s="232"/>
      <c r="MPU3" s="232"/>
      <c r="MPV3" s="232"/>
      <c r="MPW3" s="232"/>
      <c r="MPX3" s="232"/>
      <c r="MPY3" s="232"/>
      <c r="MPZ3" s="232"/>
      <c r="MQA3" s="232"/>
      <c r="MQB3" s="232"/>
      <c r="MQC3" s="232"/>
      <c r="MQD3" s="232"/>
      <c r="MQE3" s="232"/>
      <c r="MQF3" s="232"/>
      <c r="MQG3" s="233"/>
      <c r="MRH3" s="232"/>
      <c r="MRI3" s="232"/>
      <c r="MRJ3" s="232"/>
      <c r="MRK3" s="232"/>
      <c r="MRL3" s="232"/>
      <c r="MRM3" s="232"/>
      <c r="MRN3" s="232"/>
      <c r="MRO3" s="232"/>
      <c r="MRP3" s="232"/>
      <c r="MRQ3" s="232"/>
      <c r="MRR3" s="232"/>
      <c r="MRS3" s="232"/>
      <c r="MRT3" s="232"/>
      <c r="MRU3" s="233"/>
      <c r="MSV3" s="232"/>
      <c r="MSW3" s="232"/>
      <c r="MSX3" s="232"/>
      <c r="MSY3" s="232"/>
      <c r="MSZ3" s="232"/>
      <c r="MTA3" s="232"/>
      <c r="MTB3" s="232"/>
      <c r="MTC3" s="232"/>
      <c r="MTD3" s="232"/>
      <c r="MTE3" s="232"/>
      <c r="MTF3" s="232"/>
      <c r="MTG3" s="232"/>
      <c r="MTH3" s="232"/>
      <c r="MTI3" s="233"/>
      <c r="MUJ3" s="232"/>
      <c r="MUK3" s="232"/>
      <c r="MUL3" s="232"/>
      <c r="MUM3" s="232"/>
      <c r="MUN3" s="232"/>
      <c r="MUO3" s="232"/>
      <c r="MUP3" s="232"/>
      <c r="MUQ3" s="232"/>
      <c r="MUR3" s="232"/>
      <c r="MUS3" s="232"/>
      <c r="MUT3" s="232"/>
      <c r="MUU3" s="232"/>
      <c r="MUV3" s="232"/>
      <c r="MUW3" s="233"/>
      <c r="MVX3" s="232"/>
      <c r="MVY3" s="232"/>
      <c r="MVZ3" s="232"/>
      <c r="MWA3" s="232"/>
      <c r="MWB3" s="232"/>
      <c r="MWC3" s="232"/>
      <c r="MWD3" s="232"/>
      <c r="MWE3" s="232"/>
      <c r="MWF3" s="232"/>
      <c r="MWG3" s="232"/>
      <c r="MWH3" s="232"/>
      <c r="MWI3" s="232"/>
      <c r="MWJ3" s="232"/>
      <c r="MWK3" s="233"/>
      <c r="MXL3" s="232"/>
      <c r="MXM3" s="232"/>
      <c r="MXN3" s="232"/>
      <c r="MXO3" s="232"/>
      <c r="MXP3" s="232"/>
      <c r="MXQ3" s="232"/>
      <c r="MXR3" s="232"/>
      <c r="MXS3" s="232"/>
      <c r="MXT3" s="232"/>
      <c r="MXU3" s="232"/>
      <c r="MXV3" s="232"/>
      <c r="MXW3" s="232"/>
      <c r="MXX3" s="232"/>
      <c r="MXY3" s="233"/>
      <c r="MYZ3" s="232"/>
      <c r="MZA3" s="232"/>
      <c r="MZB3" s="232"/>
      <c r="MZC3" s="232"/>
      <c r="MZD3" s="232"/>
      <c r="MZE3" s="232"/>
      <c r="MZF3" s="232"/>
      <c r="MZG3" s="232"/>
      <c r="MZH3" s="232"/>
      <c r="MZI3" s="232"/>
      <c r="MZJ3" s="232"/>
      <c r="MZK3" s="232"/>
      <c r="MZL3" s="232"/>
      <c r="MZM3" s="233"/>
      <c r="NAN3" s="232"/>
      <c r="NAO3" s="232"/>
      <c r="NAP3" s="232"/>
      <c r="NAQ3" s="232"/>
      <c r="NAR3" s="232"/>
      <c r="NAS3" s="232"/>
      <c r="NAT3" s="232"/>
      <c r="NAU3" s="232"/>
      <c r="NAV3" s="232"/>
      <c r="NAW3" s="232"/>
      <c r="NAX3" s="232"/>
      <c r="NAY3" s="232"/>
      <c r="NAZ3" s="232"/>
      <c r="NBA3" s="233"/>
      <c r="NCB3" s="232"/>
      <c r="NCC3" s="232"/>
      <c r="NCD3" s="232"/>
      <c r="NCE3" s="232"/>
      <c r="NCF3" s="232"/>
      <c r="NCG3" s="232"/>
      <c r="NCH3" s="232"/>
      <c r="NCI3" s="232"/>
      <c r="NCJ3" s="232"/>
      <c r="NCK3" s="232"/>
      <c r="NCL3" s="232"/>
      <c r="NCM3" s="232"/>
      <c r="NCN3" s="232"/>
      <c r="NCO3" s="233"/>
      <c r="NDP3" s="232"/>
      <c r="NDQ3" s="232"/>
      <c r="NDR3" s="232"/>
      <c r="NDS3" s="232"/>
      <c r="NDT3" s="232"/>
      <c r="NDU3" s="232"/>
      <c r="NDV3" s="232"/>
      <c r="NDW3" s="232"/>
      <c r="NDX3" s="232"/>
      <c r="NDY3" s="232"/>
      <c r="NDZ3" s="232"/>
      <c r="NEA3" s="232"/>
      <c r="NEB3" s="232"/>
      <c r="NEC3" s="233"/>
      <c r="NFD3" s="232"/>
      <c r="NFE3" s="232"/>
      <c r="NFF3" s="232"/>
      <c r="NFG3" s="232"/>
      <c r="NFH3" s="232"/>
      <c r="NFI3" s="232"/>
      <c r="NFJ3" s="232"/>
      <c r="NFK3" s="232"/>
      <c r="NFL3" s="232"/>
      <c r="NFM3" s="232"/>
      <c r="NFN3" s="232"/>
      <c r="NFO3" s="232"/>
      <c r="NFP3" s="232"/>
      <c r="NFQ3" s="233"/>
      <c r="NGR3" s="232"/>
      <c r="NGS3" s="232"/>
      <c r="NGT3" s="232"/>
      <c r="NGU3" s="232"/>
      <c r="NGV3" s="232"/>
      <c r="NGW3" s="232"/>
      <c r="NGX3" s="232"/>
      <c r="NGY3" s="232"/>
      <c r="NGZ3" s="232"/>
      <c r="NHA3" s="232"/>
      <c r="NHB3" s="232"/>
      <c r="NHC3" s="232"/>
      <c r="NHD3" s="232"/>
      <c r="NHE3" s="233"/>
      <c r="NIF3" s="232"/>
      <c r="NIG3" s="232"/>
      <c r="NIH3" s="232"/>
      <c r="NII3" s="232"/>
      <c r="NIJ3" s="232"/>
      <c r="NIK3" s="232"/>
      <c r="NIL3" s="232"/>
      <c r="NIM3" s="232"/>
      <c r="NIN3" s="232"/>
      <c r="NIO3" s="232"/>
      <c r="NIP3" s="232"/>
      <c r="NIQ3" s="232"/>
      <c r="NIR3" s="232"/>
      <c r="NIS3" s="233"/>
      <c r="NJT3" s="232"/>
      <c r="NJU3" s="232"/>
      <c r="NJV3" s="232"/>
      <c r="NJW3" s="232"/>
      <c r="NJX3" s="232"/>
      <c r="NJY3" s="232"/>
      <c r="NJZ3" s="232"/>
      <c r="NKA3" s="232"/>
      <c r="NKB3" s="232"/>
      <c r="NKC3" s="232"/>
      <c r="NKD3" s="232"/>
      <c r="NKE3" s="232"/>
      <c r="NKF3" s="232"/>
      <c r="NKG3" s="233"/>
      <c r="NLH3" s="232"/>
      <c r="NLI3" s="232"/>
      <c r="NLJ3" s="232"/>
      <c r="NLK3" s="232"/>
      <c r="NLL3" s="232"/>
      <c r="NLM3" s="232"/>
      <c r="NLN3" s="232"/>
      <c r="NLO3" s="232"/>
      <c r="NLP3" s="232"/>
      <c r="NLQ3" s="232"/>
      <c r="NLR3" s="232"/>
      <c r="NLS3" s="232"/>
      <c r="NLT3" s="232"/>
      <c r="NLU3" s="233"/>
      <c r="NMV3" s="232"/>
      <c r="NMW3" s="232"/>
      <c r="NMX3" s="232"/>
      <c r="NMY3" s="232"/>
      <c r="NMZ3" s="232"/>
      <c r="NNA3" s="232"/>
      <c r="NNB3" s="232"/>
      <c r="NNC3" s="232"/>
      <c r="NND3" s="232"/>
      <c r="NNE3" s="232"/>
      <c r="NNF3" s="232"/>
      <c r="NNG3" s="232"/>
      <c r="NNH3" s="232"/>
      <c r="NNI3" s="233"/>
      <c r="NOJ3" s="232"/>
      <c r="NOK3" s="232"/>
      <c r="NOL3" s="232"/>
      <c r="NOM3" s="232"/>
      <c r="NON3" s="232"/>
      <c r="NOO3" s="232"/>
      <c r="NOP3" s="232"/>
      <c r="NOQ3" s="232"/>
      <c r="NOR3" s="232"/>
      <c r="NOS3" s="232"/>
      <c r="NOT3" s="232"/>
      <c r="NOU3" s="232"/>
      <c r="NOV3" s="232"/>
      <c r="NOW3" s="233"/>
      <c r="NPX3" s="232"/>
      <c r="NPY3" s="232"/>
      <c r="NPZ3" s="232"/>
      <c r="NQA3" s="232"/>
      <c r="NQB3" s="232"/>
      <c r="NQC3" s="232"/>
      <c r="NQD3" s="232"/>
      <c r="NQE3" s="232"/>
      <c r="NQF3" s="232"/>
      <c r="NQG3" s="232"/>
      <c r="NQH3" s="232"/>
      <c r="NQI3" s="232"/>
      <c r="NQJ3" s="232"/>
      <c r="NQK3" s="233"/>
      <c r="NRL3" s="232"/>
      <c r="NRM3" s="232"/>
      <c r="NRN3" s="232"/>
      <c r="NRO3" s="232"/>
      <c r="NRP3" s="232"/>
      <c r="NRQ3" s="232"/>
      <c r="NRR3" s="232"/>
      <c r="NRS3" s="232"/>
      <c r="NRT3" s="232"/>
      <c r="NRU3" s="232"/>
      <c r="NRV3" s="232"/>
      <c r="NRW3" s="232"/>
      <c r="NRX3" s="232"/>
      <c r="NRY3" s="233"/>
      <c r="NSZ3" s="232"/>
      <c r="NTA3" s="232"/>
      <c r="NTB3" s="232"/>
      <c r="NTC3" s="232"/>
      <c r="NTD3" s="232"/>
      <c r="NTE3" s="232"/>
      <c r="NTF3" s="232"/>
      <c r="NTG3" s="232"/>
      <c r="NTH3" s="232"/>
      <c r="NTI3" s="232"/>
      <c r="NTJ3" s="232"/>
      <c r="NTK3" s="232"/>
      <c r="NTL3" s="232"/>
      <c r="NTM3" s="233"/>
      <c r="NUN3" s="232"/>
      <c r="NUO3" s="232"/>
      <c r="NUP3" s="232"/>
      <c r="NUQ3" s="232"/>
      <c r="NUR3" s="232"/>
      <c r="NUS3" s="232"/>
      <c r="NUT3" s="232"/>
      <c r="NUU3" s="232"/>
      <c r="NUV3" s="232"/>
      <c r="NUW3" s="232"/>
      <c r="NUX3" s="232"/>
      <c r="NUY3" s="232"/>
      <c r="NUZ3" s="232"/>
      <c r="NVA3" s="233"/>
      <c r="NWB3" s="232"/>
      <c r="NWC3" s="232"/>
      <c r="NWD3" s="232"/>
      <c r="NWE3" s="232"/>
      <c r="NWF3" s="232"/>
      <c r="NWG3" s="232"/>
      <c r="NWH3" s="232"/>
      <c r="NWI3" s="232"/>
      <c r="NWJ3" s="232"/>
      <c r="NWK3" s="232"/>
      <c r="NWL3" s="232"/>
      <c r="NWM3" s="232"/>
      <c r="NWN3" s="232"/>
      <c r="NWO3" s="233"/>
      <c r="NXP3" s="232"/>
      <c r="NXQ3" s="232"/>
      <c r="NXR3" s="232"/>
      <c r="NXS3" s="232"/>
      <c r="NXT3" s="232"/>
      <c r="NXU3" s="232"/>
      <c r="NXV3" s="232"/>
      <c r="NXW3" s="232"/>
      <c r="NXX3" s="232"/>
      <c r="NXY3" s="232"/>
      <c r="NXZ3" s="232"/>
      <c r="NYA3" s="232"/>
      <c r="NYB3" s="232"/>
      <c r="NYC3" s="233"/>
      <c r="NZD3" s="232"/>
      <c r="NZE3" s="232"/>
      <c r="NZF3" s="232"/>
      <c r="NZG3" s="232"/>
      <c r="NZH3" s="232"/>
      <c r="NZI3" s="232"/>
      <c r="NZJ3" s="232"/>
      <c r="NZK3" s="232"/>
      <c r="NZL3" s="232"/>
      <c r="NZM3" s="232"/>
      <c r="NZN3" s="232"/>
      <c r="NZO3" s="232"/>
      <c r="NZP3" s="232"/>
      <c r="NZQ3" s="233"/>
      <c r="OAR3" s="232"/>
      <c r="OAS3" s="232"/>
      <c r="OAT3" s="232"/>
      <c r="OAU3" s="232"/>
      <c r="OAV3" s="232"/>
      <c r="OAW3" s="232"/>
      <c r="OAX3" s="232"/>
      <c r="OAY3" s="232"/>
      <c r="OAZ3" s="232"/>
      <c r="OBA3" s="232"/>
      <c r="OBB3" s="232"/>
      <c r="OBC3" s="232"/>
      <c r="OBD3" s="232"/>
      <c r="OBE3" s="233"/>
      <c r="OCF3" s="232"/>
      <c r="OCG3" s="232"/>
      <c r="OCH3" s="232"/>
      <c r="OCI3" s="232"/>
      <c r="OCJ3" s="232"/>
      <c r="OCK3" s="232"/>
      <c r="OCL3" s="232"/>
      <c r="OCM3" s="232"/>
      <c r="OCN3" s="232"/>
      <c r="OCO3" s="232"/>
      <c r="OCP3" s="232"/>
      <c r="OCQ3" s="232"/>
      <c r="OCR3" s="232"/>
      <c r="OCS3" s="233"/>
      <c r="ODT3" s="232"/>
      <c r="ODU3" s="232"/>
      <c r="ODV3" s="232"/>
      <c r="ODW3" s="232"/>
      <c r="ODX3" s="232"/>
      <c r="ODY3" s="232"/>
      <c r="ODZ3" s="232"/>
      <c r="OEA3" s="232"/>
      <c r="OEB3" s="232"/>
      <c r="OEC3" s="232"/>
      <c r="OED3" s="232"/>
      <c r="OEE3" s="232"/>
      <c r="OEF3" s="232"/>
      <c r="OEG3" s="233"/>
      <c r="OFH3" s="232"/>
      <c r="OFI3" s="232"/>
      <c r="OFJ3" s="232"/>
      <c r="OFK3" s="232"/>
      <c r="OFL3" s="232"/>
      <c r="OFM3" s="232"/>
      <c r="OFN3" s="232"/>
      <c r="OFO3" s="232"/>
      <c r="OFP3" s="232"/>
      <c r="OFQ3" s="232"/>
      <c r="OFR3" s="232"/>
      <c r="OFS3" s="232"/>
      <c r="OFT3" s="232"/>
      <c r="OFU3" s="233"/>
      <c r="OGV3" s="232"/>
      <c r="OGW3" s="232"/>
      <c r="OGX3" s="232"/>
      <c r="OGY3" s="232"/>
      <c r="OGZ3" s="232"/>
      <c r="OHA3" s="232"/>
      <c r="OHB3" s="232"/>
      <c r="OHC3" s="232"/>
      <c r="OHD3" s="232"/>
      <c r="OHE3" s="232"/>
      <c r="OHF3" s="232"/>
      <c r="OHG3" s="232"/>
      <c r="OHH3" s="232"/>
      <c r="OHI3" s="233"/>
      <c r="OIJ3" s="232"/>
      <c r="OIK3" s="232"/>
      <c r="OIL3" s="232"/>
      <c r="OIM3" s="232"/>
      <c r="OIN3" s="232"/>
      <c r="OIO3" s="232"/>
      <c r="OIP3" s="232"/>
      <c r="OIQ3" s="232"/>
      <c r="OIR3" s="232"/>
      <c r="OIS3" s="232"/>
      <c r="OIT3" s="232"/>
      <c r="OIU3" s="232"/>
      <c r="OIV3" s="232"/>
      <c r="OIW3" s="233"/>
      <c r="OJX3" s="232"/>
      <c r="OJY3" s="232"/>
      <c r="OJZ3" s="232"/>
      <c r="OKA3" s="232"/>
      <c r="OKB3" s="232"/>
      <c r="OKC3" s="232"/>
      <c r="OKD3" s="232"/>
      <c r="OKE3" s="232"/>
      <c r="OKF3" s="232"/>
      <c r="OKG3" s="232"/>
      <c r="OKH3" s="232"/>
      <c r="OKI3" s="232"/>
      <c r="OKJ3" s="232"/>
      <c r="OKK3" s="233"/>
      <c r="OLL3" s="232"/>
      <c r="OLM3" s="232"/>
      <c r="OLN3" s="232"/>
      <c r="OLO3" s="232"/>
      <c r="OLP3" s="232"/>
      <c r="OLQ3" s="232"/>
      <c r="OLR3" s="232"/>
      <c r="OLS3" s="232"/>
      <c r="OLT3" s="232"/>
      <c r="OLU3" s="232"/>
      <c r="OLV3" s="232"/>
      <c r="OLW3" s="232"/>
      <c r="OLX3" s="232"/>
      <c r="OLY3" s="233"/>
      <c r="OMZ3" s="232"/>
      <c r="ONA3" s="232"/>
      <c r="ONB3" s="232"/>
      <c r="ONC3" s="232"/>
      <c r="OND3" s="232"/>
      <c r="ONE3" s="232"/>
      <c r="ONF3" s="232"/>
      <c r="ONG3" s="232"/>
      <c r="ONH3" s="232"/>
      <c r="ONI3" s="232"/>
      <c r="ONJ3" s="232"/>
      <c r="ONK3" s="232"/>
      <c r="ONL3" s="232"/>
      <c r="ONM3" s="233"/>
      <c r="OON3" s="232"/>
      <c r="OOO3" s="232"/>
      <c r="OOP3" s="232"/>
      <c r="OOQ3" s="232"/>
      <c r="OOR3" s="232"/>
      <c r="OOS3" s="232"/>
      <c r="OOT3" s="232"/>
      <c r="OOU3" s="232"/>
      <c r="OOV3" s="232"/>
      <c r="OOW3" s="232"/>
      <c r="OOX3" s="232"/>
      <c r="OOY3" s="232"/>
      <c r="OOZ3" s="232"/>
      <c r="OPA3" s="233"/>
      <c r="OQB3" s="232"/>
      <c r="OQC3" s="232"/>
      <c r="OQD3" s="232"/>
      <c r="OQE3" s="232"/>
      <c r="OQF3" s="232"/>
      <c r="OQG3" s="232"/>
      <c r="OQH3" s="232"/>
      <c r="OQI3" s="232"/>
      <c r="OQJ3" s="232"/>
      <c r="OQK3" s="232"/>
      <c r="OQL3" s="232"/>
      <c r="OQM3" s="232"/>
      <c r="OQN3" s="232"/>
      <c r="OQO3" s="233"/>
      <c r="ORP3" s="232"/>
      <c r="ORQ3" s="232"/>
      <c r="ORR3" s="232"/>
      <c r="ORS3" s="232"/>
      <c r="ORT3" s="232"/>
      <c r="ORU3" s="232"/>
      <c r="ORV3" s="232"/>
      <c r="ORW3" s="232"/>
      <c r="ORX3" s="232"/>
      <c r="ORY3" s="232"/>
      <c r="ORZ3" s="232"/>
      <c r="OSA3" s="232"/>
      <c r="OSB3" s="232"/>
      <c r="OSC3" s="233"/>
      <c r="OTD3" s="232"/>
      <c r="OTE3" s="232"/>
      <c r="OTF3" s="232"/>
      <c r="OTG3" s="232"/>
      <c r="OTH3" s="232"/>
      <c r="OTI3" s="232"/>
      <c r="OTJ3" s="232"/>
      <c r="OTK3" s="232"/>
      <c r="OTL3" s="232"/>
      <c r="OTM3" s="232"/>
      <c r="OTN3" s="232"/>
      <c r="OTO3" s="232"/>
      <c r="OTP3" s="232"/>
      <c r="OTQ3" s="233"/>
      <c r="OUR3" s="232"/>
      <c r="OUS3" s="232"/>
      <c r="OUT3" s="232"/>
      <c r="OUU3" s="232"/>
      <c r="OUV3" s="232"/>
      <c r="OUW3" s="232"/>
      <c r="OUX3" s="232"/>
      <c r="OUY3" s="232"/>
      <c r="OUZ3" s="232"/>
      <c r="OVA3" s="232"/>
      <c r="OVB3" s="232"/>
      <c r="OVC3" s="232"/>
      <c r="OVD3" s="232"/>
      <c r="OVE3" s="233"/>
      <c r="OWF3" s="232"/>
      <c r="OWG3" s="232"/>
      <c r="OWH3" s="232"/>
      <c r="OWI3" s="232"/>
      <c r="OWJ3" s="232"/>
      <c r="OWK3" s="232"/>
      <c r="OWL3" s="232"/>
      <c r="OWM3" s="232"/>
      <c r="OWN3" s="232"/>
      <c r="OWO3" s="232"/>
      <c r="OWP3" s="232"/>
      <c r="OWQ3" s="232"/>
      <c r="OWR3" s="232"/>
      <c r="OWS3" s="233"/>
      <c r="OXT3" s="232"/>
      <c r="OXU3" s="232"/>
      <c r="OXV3" s="232"/>
      <c r="OXW3" s="232"/>
      <c r="OXX3" s="232"/>
      <c r="OXY3" s="232"/>
      <c r="OXZ3" s="232"/>
      <c r="OYA3" s="232"/>
      <c r="OYB3" s="232"/>
      <c r="OYC3" s="232"/>
      <c r="OYD3" s="232"/>
      <c r="OYE3" s="232"/>
      <c r="OYF3" s="232"/>
      <c r="OYG3" s="233"/>
      <c r="OZH3" s="232"/>
      <c r="OZI3" s="232"/>
      <c r="OZJ3" s="232"/>
      <c r="OZK3" s="232"/>
      <c r="OZL3" s="232"/>
      <c r="OZM3" s="232"/>
      <c r="OZN3" s="232"/>
      <c r="OZO3" s="232"/>
      <c r="OZP3" s="232"/>
      <c r="OZQ3" s="232"/>
      <c r="OZR3" s="232"/>
      <c r="OZS3" s="232"/>
      <c r="OZT3" s="232"/>
      <c r="OZU3" s="233"/>
      <c r="PAV3" s="232"/>
      <c r="PAW3" s="232"/>
      <c r="PAX3" s="232"/>
      <c r="PAY3" s="232"/>
      <c r="PAZ3" s="232"/>
      <c r="PBA3" s="232"/>
      <c r="PBB3" s="232"/>
      <c r="PBC3" s="232"/>
      <c r="PBD3" s="232"/>
      <c r="PBE3" s="232"/>
      <c r="PBF3" s="232"/>
      <c r="PBG3" s="232"/>
      <c r="PBH3" s="232"/>
      <c r="PBI3" s="233"/>
      <c r="PCJ3" s="232"/>
      <c r="PCK3" s="232"/>
      <c r="PCL3" s="232"/>
      <c r="PCM3" s="232"/>
      <c r="PCN3" s="232"/>
      <c r="PCO3" s="232"/>
      <c r="PCP3" s="232"/>
      <c r="PCQ3" s="232"/>
      <c r="PCR3" s="232"/>
      <c r="PCS3" s="232"/>
      <c r="PCT3" s="232"/>
      <c r="PCU3" s="232"/>
      <c r="PCV3" s="232"/>
      <c r="PCW3" s="233"/>
      <c r="PDX3" s="232"/>
      <c r="PDY3" s="232"/>
      <c r="PDZ3" s="232"/>
      <c r="PEA3" s="232"/>
      <c r="PEB3" s="232"/>
      <c r="PEC3" s="232"/>
      <c r="PED3" s="232"/>
      <c r="PEE3" s="232"/>
      <c r="PEF3" s="232"/>
      <c r="PEG3" s="232"/>
      <c r="PEH3" s="232"/>
      <c r="PEI3" s="232"/>
      <c r="PEJ3" s="232"/>
      <c r="PEK3" s="233"/>
      <c r="PFL3" s="232"/>
      <c r="PFM3" s="232"/>
      <c r="PFN3" s="232"/>
      <c r="PFO3" s="232"/>
      <c r="PFP3" s="232"/>
      <c r="PFQ3" s="232"/>
      <c r="PFR3" s="232"/>
      <c r="PFS3" s="232"/>
      <c r="PFT3" s="232"/>
      <c r="PFU3" s="232"/>
      <c r="PFV3" s="232"/>
      <c r="PFW3" s="232"/>
      <c r="PFX3" s="232"/>
      <c r="PFY3" s="233"/>
      <c r="PGZ3" s="232"/>
      <c r="PHA3" s="232"/>
      <c r="PHB3" s="232"/>
      <c r="PHC3" s="232"/>
      <c r="PHD3" s="232"/>
      <c r="PHE3" s="232"/>
      <c r="PHF3" s="232"/>
      <c r="PHG3" s="232"/>
      <c r="PHH3" s="232"/>
      <c r="PHI3" s="232"/>
      <c r="PHJ3" s="232"/>
      <c r="PHK3" s="232"/>
      <c r="PHL3" s="232"/>
      <c r="PHM3" s="233"/>
      <c r="PIN3" s="232"/>
      <c r="PIO3" s="232"/>
      <c r="PIP3" s="232"/>
      <c r="PIQ3" s="232"/>
      <c r="PIR3" s="232"/>
      <c r="PIS3" s="232"/>
      <c r="PIT3" s="232"/>
      <c r="PIU3" s="232"/>
      <c r="PIV3" s="232"/>
      <c r="PIW3" s="232"/>
      <c r="PIX3" s="232"/>
      <c r="PIY3" s="232"/>
      <c r="PIZ3" s="232"/>
      <c r="PJA3" s="233"/>
      <c r="PKB3" s="232"/>
      <c r="PKC3" s="232"/>
      <c r="PKD3" s="232"/>
      <c r="PKE3" s="232"/>
      <c r="PKF3" s="232"/>
      <c r="PKG3" s="232"/>
      <c r="PKH3" s="232"/>
      <c r="PKI3" s="232"/>
      <c r="PKJ3" s="232"/>
      <c r="PKK3" s="232"/>
      <c r="PKL3" s="232"/>
      <c r="PKM3" s="232"/>
      <c r="PKN3" s="232"/>
      <c r="PKO3" s="233"/>
      <c r="PLP3" s="232"/>
      <c r="PLQ3" s="232"/>
      <c r="PLR3" s="232"/>
      <c r="PLS3" s="232"/>
      <c r="PLT3" s="232"/>
      <c r="PLU3" s="232"/>
      <c r="PLV3" s="232"/>
      <c r="PLW3" s="232"/>
      <c r="PLX3" s="232"/>
      <c r="PLY3" s="232"/>
      <c r="PLZ3" s="232"/>
      <c r="PMA3" s="232"/>
      <c r="PMB3" s="232"/>
      <c r="PMC3" s="233"/>
      <c r="PND3" s="232"/>
      <c r="PNE3" s="232"/>
      <c r="PNF3" s="232"/>
      <c r="PNG3" s="232"/>
      <c r="PNH3" s="232"/>
      <c r="PNI3" s="232"/>
      <c r="PNJ3" s="232"/>
      <c r="PNK3" s="232"/>
      <c r="PNL3" s="232"/>
      <c r="PNM3" s="232"/>
      <c r="PNN3" s="232"/>
      <c r="PNO3" s="232"/>
      <c r="PNP3" s="232"/>
      <c r="PNQ3" s="233"/>
      <c r="POR3" s="232"/>
      <c r="POS3" s="232"/>
      <c r="POT3" s="232"/>
      <c r="POU3" s="232"/>
      <c r="POV3" s="232"/>
      <c r="POW3" s="232"/>
      <c r="POX3" s="232"/>
      <c r="POY3" s="232"/>
      <c r="POZ3" s="232"/>
      <c r="PPA3" s="232"/>
      <c r="PPB3" s="232"/>
      <c r="PPC3" s="232"/>
      <c r="PPD3" s="232"/>
      <c r="PPE3" s="233"/>
      <c r="PQF3" s="232"/>
      <c r="PQG3" s="232"/>
      <c r="PQH3" s="232"/>
      <c r="PQI3" s="232"/>
      <c r="PQJ3" s="232"/>
      <c r="PQK3" s="232"/>
      <c r="PQL3" s="232"/>
      <c r="PQM3" s="232"/>
      <c r="PQN3" s="232"/>
      <c r="PQO3" s="232"/>
      <c r="PQP3" s="232"/>
      <c r="PQQ3" s="232"/>
      <c r="PQR3" s="232"/>
      <c r="PQS3" s="233"/>
      <c r="PRT3" s="232"/>
      <c r="PRU3" s="232"/>
      <c r="PRV3" s="232"/>
      <c r="PRW3" s="232"/>
      <c r="PRX3" s="232"/>
      <c r="PRY3" s="232"/>
      <c r="PRZ3" s="232"/>
      <c r="PSA3" s="232"/>
      <c r="PSB3" s="232"/>
      <c r="PSC3" s="232"/>
      <c r="PSD3" s="232"/>
      <c r="PSE3" s="232"/>
      <c r="PSF3" s="232"/>
      <c r="PSG3" s="233"/>
      <c r="PTH3" s="232"/>
      <c r="PTI3" s="232"/>
      <c r="PTJ3" s="232"/>
      <c r="PTK3" s="232"/>
      <c r="PTL3" s="232"/>
      <c r="PTM3" s="232"/>
      <c r="PTN3" s="232"/>
      <c r="PTO3" s="232"/>
      <c r="PTP3" s="232"/>
      <c r="PTQ3" s="232"/>
      <c r="PTR3" s="232"/>
      <c r="PTS3" s="232"/>
      <c r="PTT3" s="232"/>
      <c r="PTU3" s="233"/>
      <c r="PUV3" s="232"/>
      <c r="PUW3" s="232"/>
      <c r="PUX3" s="232"/>
      <c r="PUY3" s="232"/>
      <c r="PUZ3" s="232"/>
      <c r="PVA3" s="232"/>
      <c r="PVB3" s="232"/>
      <c r="PVC3" s="232"/>
      <c r="PVD3" s="232"/>
      <c r="PVE3" s="232"/>
      <c r="PVF3" s="232"/>
      <c r="PVG3" s="232"/>
      <c r="PVH3" s="232"/>
      <c r="PVI3" s="233"/>
      <c r="PWJ3" s="232"/>
      <c r="PWK3" s="232"/>
      <c r="PWL3" s="232"/>
      <c r="PWM3" s="232"/>
      <c r="PWN3" s="232"/>
      <c r="PWO3" s="232"/>
      <c r="PWP3" s="232"/>
      <c r="PWQ3" s="232"/>
      <c r="PWR3" s="232"/>
      <c r="PWS3" s="232"/>
      <c r="PWT3" s="232"/>
      <c r="PWU3" s="232"/>
      <c r="PWV3" s="232"/>
      <c r="PWW3" s="233"/>
      <c r="PXX3" s="232"/>
      <c r="PXY3" s="232"/>
      <c r="PXZ3" s="232"/>
      <c r="PYA3" s="232"/>
      <c r="PYB3" s="232"/>
      <c r="PYC3" s="232"/>
      <c r="PYD3" s="232"/>
      <c r="PYE3" s="232"/>
      <c r="PYF3" s="232"/>
      <c r="PYG3" s="232"/>
      <c r="PYH3" s="232"/>
      <c r="PYI3" s="232"/>
      <c r="PYJ3" s="232"/>
      <c r="PYK3" s="233"/>
      <c r="PZL3" s="232"/>
      <c r="PZM3" s="232"/>
      <c r="PZN3" s="232"/>
      <c r="PZO3" s="232"/>
      <c r="PZP3" s="232"/>
      <c r="PZQ3" s="232"/>
      <c r="PZR3" s="232"/>
      <c r="PZS3" s="232"/>
      <c r="PZT3" s="232"/>
      <c r="PZU3" s="232"/>
      <c r="PZV3" s="232"/>
      <c r="PZW3" s="232"/>
      <c r="PZX3" s="232"/>
      <c r="PZY3" s="233"/>
      <c r="QAZ3" s="232"/>
      <c r="QBA3" s="232"/>
      <c r="QBB3" s="232"/>
      <c r="QBC3" s="232"/>
      <c r="QBD3" s="232"/>
      <c r="QBE3" s="232"/>
      <c r="QBF3" s="232"/>
      <c r="QBG3" s="232"/>
      <c r="QBH3" s="232"/>
      <c r="QBI3" s="232"/>
      <c r="QBJ3" s="232"/>
      <c r="QBK3" s="232"/>
      <c r="QBL3" s="232"/>
      <c r="QBM3" s="233"/>
      <c r="QCN3" s="232"/>
      <c r="QCO3" s="232"/>
      <c r="QCP3" s="232"/>
      <c r="QCQ3" s="232"/>
      <c r="QCR3" s="232"/>
      <c r="QCS3" s="232"/>
      <c r="QCT3" s="232"/>
      <c r="QCU3" s="232"/>
      <c r="QCV3" s="232"/>
      <c r="QCW3" s="232"/>
      <c r="QCX3" s="232"/>
      <c r="QCY3" s="232"/>
      <c r="QCZ3" s="232"/>
      <c r="QDA3" s="233"/>
      <c r="QEB3" s="232"/>
      <c r="QEC3" s="232"/>
      <c r="QED3" s="232"/>
      <c r="QEE3" s="232"/>
      <c r="QEF3" s="232"/>
      <c r="QEG3" s="232"/>
      <c r="QEH3" s="232"/>
      <c r="QEI3" s="232"/>
      <c r="QEJ3" s="232"/>
      <c r="QEK3" s="232"/>
      <c r="QEL3" s="232"/>
      <c r="QEM3" s="232"/>
      <c r="QEN3" s="232"/>
      <c r="QEO3" s="233"/>
      <c r="QFP3" s="232"/>
      <c r="QFQ3" s="232"/>
      <c r="QFR3" s="232"/>
      <c r="QFS3" s="232"/>
      <c r="QFT3" s="232"/>
      <c r="QFU3" s="232"/>
      <c r="QFV3" s="232"/>
      <c r="QFW3" s="232"/>
      <c r="QFX3" s="232"/>
      <c r="QFY3" s="232"/>
      <c r="QFZ3" s="232"/>
      <c r="QGA3" s="232"/>
      <c r="QGB3" s="232"/>
      <c r="QGC3" s="233"/>
      <c r="QHD3" s="232"/>
      <c r="QHE3" s="232"/>
      <c r="QHF3" s="232"/>
      <c r="QHG3" s="232"/>
      <c r="QHH3" s="232"/>
      <c r="QHI3" s="232"/>
      <c r="QHJ3" s="232"/>
      <c r="QHK3" s="232"/>
      <c r="QHL3" s="232"/>
      <c r="QHM3" s="232"/>
      <c r="QHN3" s="232"/>
      <c r="QHO3" s="232"/>
      <c r="QHP3" s="232"/>
      <c r="QHQ3" s="233"/>
      <c r="QIR3" s="232"/>
      <c r="QIS3" s="232"/>
      <c r="QIT3" s="232"/>
      <c r="QIU3" s="232"/>
      <c r="QIV3" s="232"/>
      <c r="QIW3" s="232"/>
      <c r="QIX3" s="232"/>
      <c r="QIY3" s="232"/>
      <c r="QIZ3" s="232"/>
      <c r="QJA3" s="232"/>
      <c r="QJB3" s="232"/>
      <c r="QJC3" s="232"/>
      <c r="QJD3" s="232"/>
      <c r="QJE3" s="233"/>
      <c r="QKF3" s="232"/>
      <c r="QKG3" s="232"/>
      <c r="QKH3" s="232"/>
      <c r="QKI3" s="232"/>
      <c r="QKJ3" s="232"/>
      <c r="QKK3" s="232"/>
      <c r="QKL3" s="232"/>
      <c r="QKM3" s="232"/>
      <c r="QKN3" s="232"/>
      <c r="QKO3" s="232"/>
      <c r="QKP3" s="232"/>
      <c r="QKQ3" s="232"/>
      <c r="QKR3" s="232"/>
      <c r="QKS3" s="233"/>
      <c r="QLT3" s="232"/>
      <c r="QLU3" s="232"/>
      <c r="QLV3" s="232"/>
      <c r="QLW3" s="232"/>
      <c r="QLX3" s="232"/>
      <c r="QLY3" s="232"/>
      <c r="QLZ3" s="232"/>
      <c r="QMA3" s="232"/>
      <c r="QMB3" s="232"/>
      <c r="QMC3" s="232"/>
      <c r="QMD3" s="232"/>
      <c r="QME3" s="232"/>
      <c r="QMF3" s="232"/>
      <c r="QMG3" s="233"/>
      <c r="QNH3" s="232"/>
      <c r="QNI3" s="232"/>
      <c r="QNJ3" s="232"/>
      <c r="QNK3" s="232"/>
      <c r="QNL3" s="232"/>
      <c r="QNM3" s="232"/>
      <c r="QNN3" s="232"/>
      <c r="QNO3" s="232"/>
      <c r="QNP3" s="232"/>
      <c r="QNQ3" s="232"/>
      <c r="QNR3" s="232"/>
      <c r="QNS3" s="232"/>
      <c r="QNT3" s="232"/>
      <c r="QNU3" s="233"/>
      <c r="QOV3" s="232"/>
      <c r="QOW3" s="232"/>
      <c r="QOX3" s="232"/>
      <c r="QOY3" s="232"/>
      <c r="QOZ3" s="232"/>
      <c r="QPA3" s="232"/>
      <c r="QPB3" s="232"/>
      <c r="QPC3" s="232"/>
      <c r="QPD3" s="232"/>
      <c r="QPE3" s="232"/>
      <c r="QPF3" s="232"/>
      <c r="QPG3" s="232"/>
      <c r="QPH3" s="232"/>
      <c r="QPI3" s="233"/>
      <c r="QQJ3" s="232"/>
      <c r="QQK3" s="232"/>
      <c r="QQL3" s="232"/>
      <c r="QQM3" s="232"/>
      <c r="QQN3" s="232"/>
      <c r="QQO3" s="232"/>
      <c r="QQP3" s="232"/>
      <c r="QQQ3" s="232"/>
      <c r="QQR3" s="232"/>
      <c r="QQS3" s="232"/>
      <c r="QQT3" s="232"/>
      <c r="QQU3" s="232"/>
      <c r="QQV3" s="232"/>
      <c r="QQW3" s="233"/>
      <c r="QRX3" s="232"/>
      <c r="QRY3" s="232"/>
      <c r="QRZ3" s="232"/>
      <c r="QSA3" s="232"/>
      <c r="QSB3" s="232"/>
      <c r="QSC3" s="232"/>
      <c r="QSD3" s="232"/>
      <c r="QSE3" s="232"/>
      <c r="QSF3" s="232"/>
      <c r="QSG3" s="232"/>
      <c r="QSH3" s="232"/>
      <c r="QSI3" s="232"/>
      <c r="QSJ3" s="232"/>
      <c r="QSK3" s="233"/>
      <c r="QTL3" s="232"/>
      <c r="QTM3" s="232"/>
      <c r="QTN3" s="232"/>
      <c r="QTO3" s="232"/>
      <c r="QTP3" s="232"/>
      <c r="QTQ3" s="232"/>
      <c r="QTR3" s="232"/>
      <c r="QTS3" s="232"/>
      <c r="QTT3" s="232"/>
      <c r="QTU3" s="232"/>
      <c r="QTV3" s="232"/>
      <c r="QTW3" s="232"/>
      <c r="QTX3" s="232"/>
      <c r="QTY3" s="233"/>
      <c r="QUZ3" s="232"/>
      <c r="QVA3" s="232"/>
      <c r="QVB3" s="232"/>
      <c r="QVC3" s="232"/>
      <c r="QVD3" s="232"/>
      <c r="QVE3" s="232"/>
      <c r="QVF3" s="232"/>
      <c r="QVG3" s="232"/>
      <c r="QVH3" s="232"/>
      <c r="QVI3" s="232"/>
      <c r="QVJ3" s="232"/>
      <c r="QVK3" s="232"/>
      <c r="QVL3" s="232"/>
      <c r="QVM3" s="233"/>
      <c r="QWN3" s="232"/>
      <c r="QWO3" s="232"/>
      <c r="QWP3" s="232"/>
      <c r="QWQ3" s="232"/>
      <c r="QWR3" s="232"/>
      <c r="QWS3" s="232"/>
      <c r="QWT3" s="232"/>
      <c r="QWU3" s="232"/>
      <c r="QWV3" s="232"/>
      <c r="QWW3" s="232"/>
      <c r="QWX3" s="232"/>
      <c r="QWY3" s="232"/>
      <c r="QWZ3" s="232"/>
      <c r="QXA3" s="233"/>
      <c r="QYB3" s="232"/>
      <c r="QYC3" s="232"/>
      <c r="QYD3" s="232"/>
      <c r="QYE3" s="232"/>
      <c r="QYF3" s="232"/>
      <c r="QYG3" s="232"/>
      <c r="QYH3" s="232"/>
      <c r="QYI3" s="232"/>
      <c r="QYJ3" s="232"/>
      <c r="QYK3" s="232"/>
      <c r="QYL3" s="232"/>
      <c r="QYM3" s="232"/>
      <c r="QYN3" s="232"/>
      <c r="QYO3" s="233"/>
      <c r="QZP3" s="232"/>
      <c r="QZQ3" s="232"/>
      <c r="QZR3" s="232"/>
      <c r="QZS3" s="232"/>
      <c r="QZT3" s="232"/>
      <c r="QZU3" s="232"/>
      <c r="QZV3" s="232"/>
      <c r="QZW3" s="232"/>
      <c r="QZX3" s="232"/>
      <c r="QZY3" s="232"/>
      <c r="QZZ3" s="232"/>
      <c r="RAA3" s="232"/>
      <c r="RAB3" s="232"/>
      <c r="RAC3" s="233"/>
      <c r="RBD3" s="232"/>
      <c r="RBE3" s="232"/>
      <c r="RBF3" s="232"/>
      <c r="RBG3" s="232"/>
      <c r="RBH3" s="232"/>
      <c r="RBI3" s="232"/>
      <c r="RBJ3" s="232"/>
      <c r="RBK3" s="232"/>
      <c r="RBL3" s="232"/>
      <c r="RBM3" s="232"/>
      <c r="RBN3" s="232"/>
      <c r="RBO3" s="232"/>
      <c r="RBP3" s="232"/>
      <c r="RBQ3" s="233"/>
      <c r="RCR3" s="232"/>
      <c r="RCS3" s="232"/>
      <c r="RCT3" s="232"/>
      <c r="RCU3" s="232"/>
      <c r="RCV3" s="232"/>
      <c r="RCW3" s="232"/>
      <c r="RCX3" s="232"/>
      <c r="RCY3" s="232"/>
      <c r="RCZ3" s="232"/>
      <c r="RDA3" s="232"/>
      <c r="RDB3" s="232"/>
      <c r="RDC3" s="232"/>
      <c r="RDD3" s="232"/>
      <c r="RDE3" s="233"/>
      <c r="REF3" s="232"/>
      <c r="REG3" s="232"/>
      <c r="REH3" s="232"/>
      <c r="REI3" s="232"/>
      <c r="REJ3" s="232"/>
      <c r="REK3" s="232"/>
      <c r="REL3" s="232"/>
      <c r="REM3" s="232"/>
      <c r="REN3" s="232"/>
      <c r="REO3" s="232"/>
      <c r="REP3" s="232"/>
      <c r="REQ3" s="232"/>
      <c r="RER3" s="232"/>
      <c r="RES3" s="233"/>
      <c r="RFT3" s="232"/>
      <c r="RFU3" s="232"/>
      <c r="RFV3" s="232"/>
      <c r="RFW3" s="232"/>
      <c r="RFX3" s="232"/>
      <c r="RFY3" s="232"/>
      <c r="RFZ3" s="232"/>
      <c r="RGA3" s="232"/>
      <c r="RGB3" s="232"/>
      <c r="RGC3" s="232"/>
      <c r="RGD3" s="232"/>
      <c r="RGE3" s="232"/>
      <c r="RGF3" s="232"/>
      <c r="RGG3" s="233"/>
      <c r="RHH3" s="232"/>
      <c r="RHI3" s="232"/>
      <c r="RHJ3" s="232"/>
      <c r="RHK3" s="232"/>
      <c r="RHL3" s="232"/>
      <c r="RHM3" s="232"/>
      <c r="RHN3" s="232"/>
      <c r="RHO3" s="232"/>
      <c r="RHP3" s="232"/>
      <c r="RHQ3" s="232"/>
      <c r="RHR3" s="232"/>
      <c r="RHS3" s="232"/>
      <c r="RHT3" s="232"/>
      <c r="RHU3" s="233"/>
      <c r="RIV3" s="232"/>
      <c r="RIW3" s="232"/>
      <c r="RIX3" s="232"/>
      <c r="RIY3" s="232"/>
      <c r="RIZ3" s="232"/>
      <c r="RJA3" s="232"/>
      <c r="RJB3" s="232"/>
      <c r="RJC3" s="232"/>
      <c r="RJD3" s="232"/>
      <c r="RJE3" s="232"/>
      <c r="RJF3" s="232"/>
      <c r="RJG3" s="232"/>
      <c r="RJH3" s="232"/>
      <c r="RJI3" s="233"/>
      <c r="RKJ3" s="232"/>
      <c r="RKK3" s="232"/>
      <c r="RKL3" s="232"/>
      <c r="RKM3" s="232"/>
      <c r="RKN3" s="232"/>
      <c r="RKO3" s="232"/>
      <c r="RKP3" s="232"/>
      <c r="RKQ3" s="232"/>
      <c r="RKR3" s="232"/>
      <c r="RKS3" s="232"/>
      <c r="RKT3" s="232"/>
      <c r="RKU3" s="232"/>
      <c r="RKV3" s="232"/>
      <c r="RKW3" s="233"/>
      <c r="RLX3" s="232"/>
      <c r="RLY3" s="232"/>
      <c r="RLZ3" s="232"/>
      <c r="RMA3" s="232"/>
      <c r="RMB3" s="232"/>
      <c r="RMC3" s="232"/>
      <c r="RMD3" s="232"/>
      <c r="RME3" s="232"/>
      <c r="RMF3" s="232"/>
      <c r="RMG3" s="232"/>
      <c r="RMH3" s="232"/>
      <c r="RMI3" s="232"/>
      <c r="RMJ3" s="232"/>
      <c r="RMK3" s="233"/>
      <c r="RNL3" s="232"/>
      <c r="RNM3" s="232"/>
      <c r="RNN3" s="232"/>
      <c r="RNO3" s="232"/>
      <c r="RNP3" s="232"/>
      <c r="RNQ3" s="232"/>
      <c r="RNR3" s="232"/>
      <c r="RNS3" s="232"/>
      <c r="RNT3" s="232"/>
      <c r="RNU3" s="232"/>
      <c r="RNV3" s="232"/>
      <c r="RNW3" s="232"/>
      <c r="RNX3" s="232"/>
      <c r="RNY3" s="233"/>
      <c r="ROZ3" s="232"/>
      <c r="RPA3" s="232"/>
      <c r="RPB3" s="232"/>
      <c r="RPC3" s="232"/>
      <c r="RPD3" s="232"/>
      <c r="RPE3" s="232"/>
      <c r="RPF3" s="232"/>
      <c r="RPG3" s="232"/>
      <c r="RPH3" s="232"/>
      <c r="RPI3" s="232"/>
      <c r="RPJ3" s="232"/>
      <c r="RPK3" s="232"/>
      <c r="RPL3" s="232"/>
      <c r="RPM3" s="233"/>
      <c r="RQN3" s="232"/>
      <c r="RQO3" s="232"/>
      <c r="RQP3" s="232"/>
      <c r="RQQ3" s="232"/>
      <c r="RQR3" s="232"/>
      <c r="RQS3" s="232"/>
      <c r="RQT3" s="232"/>
      <c r="RQU3" s="232"/>
      <c r="RQV3" s="232"/>
      <c r="RQW3" s="232"/>
      <c r="RQX3" s="232"/>
      <c r="RQY3" s="232"/>
      <c r="RQZ3" s="232"/>
      <c r="RRA3" s="233"/>
      <c r="RSB3" s="232"/>
      <c r="RSC3" s="232"/>
      <c r="RSD3" s="232"/>
      <c r="RSE3" s="232"/>
      <c r="RSF3" s="232"/>
      <c r="RSG3" s="232"/>
      <c r="RSH3" s="232"/>
      <c r="RSI3" s="232"/>
      <c r="RSJ3" s="232"/>
      <c r="RSK3" s="232"/>
      <c r="RSL3" s="232"/>
      <c r="RSM3" s="232"/>
      <c r="RSN3" s="232"/>
      <c r="RSO3" s="233"/>
      <c r="RTP3" s="232"/>
      <c r="RTQ3" s="232"/>
      <c r="RTR3" s="232"/>
      <c r="RTS3" s="232"/>
      <c r="RTT3" s="232"/>
      <c r="RTU3" s="232"/>
      <c r="RTV3" s="232"/>
      <c r="RTW3" s="232"/>
      <c r="RTX3" s="232"/>
      <c r="RTY3" s="232"/>
      <c r="RTZ3" s="232"/>
      <c r="RUA3" s="232"/>
      <c r="RUB3" s="232"/>
      <c r="RUC3" s="233"/>
      <c r="RVD3" s="232"/>
      <c r="RVE3" s="232"/>
      <c r="RVF3" s="232"/>
      <c r="RVG3" s="232"/>
      <c r="RVH3" s="232"/>
      <c r="RVI3" s="232"/>
      <c r="RVJ3" s="232"/>
      <c r="RVK3" s="232"/>
      <c r="RVL3" s="232"/>
      <c r="RVM3" s="232"/>
      <c r="RVN3" s="232"/>
      <c r="RVO3" s="232"/>
      <c r="RVP3" s="232"/>
      <c r="RVQ3" s="233"/>
      <c r="RWR3" s="232"/>
      <c r="RWS3" s="232"/>
      <c r="RWT3" s="232"/>
      <c r="RWU3" s="232"/>
      <c r="RWV3" s="232"/>
      <c r="RWW3" s="232"/>
      <c r="RWX3" s="232"/>
      <c r="RWY3" s="232"/>
      <c r="RWZ3" s="232"/>
      <c r="RXA3" s="232"/>
      <c r="RXB3" s="232"/>
      <c r="RXC3" s="232"/>
      <c r="RXD3" s="232"/>
      <c r="RXE3" s="233"/>
      <c r="RYF3" s="232"/>
      <c r="RYG3" s="232"/>
      <c r="RYH3" s="232"/>
      <c r="RYI3" s="232"/>
      <c r="RYJ3" s="232"/>
      <c r="RYK3" s="232"/>
      <c r="RYL3" s="232"/>
      <c r="RYM3" s="232"/>
      <c r="RYN3" s="232"/>
      <c r="RYO3" s="232"/>
      <c r="RYP3" s="232"/>
      <c r="RYQ3" s="232"/>
      <c r="RYR3" s="232"/>
      <c r="RYS3" s="233"/>
      <c r="RZT3" s="232"/>
      <c r="RZU3" s="232"/>
      <c r="RZV3" s="232"/>
      <c r="RZW3" s="232"/>
      <c r="RZX3" s="232"/>
      <c r="RZY3" s="232"/>
      <c r="RZZ3" s="232"/>
      <c r="SAA3" s="232"/>
      <c r="SAB3" s="232"/>
      <c r="SAC3" s="232"/>
      <c r="SAD3" s="232"/>
      <c r="SAE3" s="232"/>
      <c r="SAF3" s="232"/>
      <c r="SAG3" s="233"/>
      <c r="SBH3" s="232"/>
      <c r="SBI3" s="232"/>
      <c r="SBJ3" s="232"/>
      <c r="SBK3" s="232"/>
      <c r="SBL3" s="232"/>
      <c r="SBM3" s="232"/>
      <c r="SBN3" s="232"/>
      <c r="SBO3" s="232"/>
      <c r="SBP3" s="232"/>
      <c r="SBQ3" s="232"/>
      <c r="SBR3" s="232"/>
      <c r="SBS3" s="232"/>
      <c r="SBT3" s="232"/>
      <c r="SBU3" s="233"/>
      <c r="SCV3" s="232"/>
      <c r="SCW3" s="232"/>
      <c r="SCX3" s="232"/>
      <c r="SCY3" s="232"/>
      <c r="SCZ3" s="232"/>
      <c r="SDA3" s="232"/>
      <c r="SDB3" s="232"/>
      <c r="SDC3" s="232"/>
      <c r="SDD3" s="232"/>
      <c r="SDE3" s="232"/>
      <c r="SDF3" s="232"/>
      <c r="SDG3" s="232"/>
      <c r="SDH3" s="232"/>
      <c r="SDI3" s="233"/>
      <c r="SEJ3" s="232"/>
      <c r="SEK3" s="232"/>
      <c r="SEL3" s="232"/>
      <c r="SEM3" s="232"/>
      <c r="SEN3" s="232"/>
      <c r="SEO3" s="232"/>
      <c r="SEP3" s="232"/>
      <c r="SEQ3" s="232"/>
      <c r="SER3" s="232"/>
      <c r="SES3" s="232"/>
      <c r="SET3" s="232"/>
      <c r="SEU3" s="232"/>
      <c r="SEV3" s="232"/>
      <c r="SEW3" s="233"/>
      <c r="SFX3" s="232"/>
      <c r="SFY3" s="232"/>
      <c r="SFZ3" s="232"/>
      <c r="SGA3" s="232"/>
      <c r="SGB3" s="232"/>
      <c r="SGC3" s="232"/>
      <c r="SGD3" s="232"/>
      <c r="SGE3" s="232"/>
      <c r="SGF3" s="232"/>
      <c r="SGG3" s="232"/>
      <c r="SGH3" s="232"/>
      <c r="SGI3" s="232"/>
      <c r="SGJ3" s="232"/>
      <c r="SGK3" s="233"/>
      <c r="SHL3" s="232"/>
      <c r="SHM3" s="232"/>
      <c r="SHN3" s="232"/>
      <c r="SHO3" s="232"/>
      <c r="SHP3" s="232"/>
      <c r="SHQ3" s="232"/>
      <c r="SHR3" s="232"/>
      <c r="SHS3" s="232"/>
      <c r="SHT3" s="232"/>
      <c r="SHU3" s="232"/>
      <c r="SHV3" s="232"/>
      <c r="SHW3" s="232"/>
      <c r="SHX3" s="232"/>
      <c r="SHY3" s="233"/>
      <c r="SIZ3" s="232"/>
      <c r="SJA3" s="232"/>
      <c r="SJB3" s="232"/>
      <c r="SJC3" s="232"/>
      <c r="SJD3" s="232"/>
      <c r="SJE3" s="232"/>
      <c r="SJF3" s="232"/>
      <c r="SJG3" s="232"/>
      <c r="SJH3" s="232"/>
      <c r="SJI3" s="232"/>
      <c r="SJJ3" s="232"/>
      <c r="SJK3" s="232"/>
      <c r="SJL3" s="232"/>
      <c r="SJM3" s="233"/>
      <c r="SKN3" s="232"/>
      <c r="SKO3" s="232"/>
      <c r="SKP3" s="232"/>
      <c r="SKQ3" s="232"/>
      <c r="SKR3" s="232"/>
      <c r="SKS3" s="232"/>
      <c r="SKT3" s="232"/>
      <c r="SKU3" s="232"/>
      <c r="SKV3" s="232"/>
      <c r="SKW3" s="232"/>
      <c r="SKX3" s="232"/>
      <c r="SKY3" s="232"/>
      <c r="SKZ3" s="232"/>
      <c r="SLA3" s="233"/>
      <c r="SMB3" s="232"/>
      <c r="SMC3" s="232"/>
      <c r="SMD3" s="232"/>
      <c r="SME3" s="232"/>
      <c r="SMF3" s="232"/>
      <c r="SMG3" s="232"/>
      <c r="SMH3" s="232"/>
      <c r="SMI3" s="232"/>
      <c r="SMJ3" s="232"/>
      <c r="SMK3" s="232"/>
      <c r="SML3" s="232"/>
      <c r="SMM3" s="232"/>
      <c r="SMN3" s="232"/>
      <c r="SMO3" s="233"/>
      <c r="SNP3" s="232"/>
      <c r="SNQ3" s="232"/>
      <c r="SNR3" s="232"/>
      <c r="SNS3" s="232"/>
      <c r="SNT3" s="232"/>
      <c r="SNU3" s="232"/>
      <c r="SNV3" s="232"/>
      <c r="SNW3" s="232"/>
      <c r="SNX3" s="232"/>
      <c r="SNY3" s="232"/>
      <c r="SNZ3" s="232"/>
      <c r="SOA3" s="232"/>
      <c r="SOB3" s="232"/>
      <c r="SOC3" s="233"/>
      <c r="SPD3" s="232"/>
      <c r="SPE3" s="232"/>
      <c r="SPF3" s="232"/>
      <c r="SPG3" s="232"/>
      <c r="SPH3" s="232"/>
      <c r="SPI3" s="232"/>
      <c r="SPJ3" s="232"/>
      <c r="SPK3" s="232"/>
      <c r="SPL3" s="232"/>
      <c r="SPM3" s="232"/>
      <c r="SPN3" s="232"/>
      <c r="SPO3" s="232"/>
      <c r="SPP3" s="232"/>
      <c r="SPQ3" s="233"/>
      <c r="SQR3" s="232"/>
      <c r="SQS3" s="232"/>
      <c r="SQT3" s="232"/>
      <c r="SQU3" s="232"/>
      <c r="SQV3" s="232"/>
      <c r="SQW3" s="232"/>
      <c r="SQX3" s="232"/>
      <c r="SQY3" s="232"/>
      <c r="SQZ3" s="232"/>
      <c r="SRA3" s="232"/>
      <c r="SRB3" s="232"/>
      <c r="SRC3" s="232"/>
      <c r="SRD3" s="232"/>
      <c r="SRE3" s="233"/>
      <c r="SSF3" s="232"/>
      <c r="SSG3" s="232"/>
      <c r="SSH3" s="232"/>
      <c r="SSI3" s="232"/>
      <c r="SSJ3" s="232"/>
      <c r="SSK3" s="232"/>
      <c r="SSL3" s="232"/>
      <c r="SSM3" s="232"/>
      <c r="SSN3" s="232"/>
      <c r="SSO3" s="232"/>
      <c r="SSP3" s="232"/>
      <c r="SSQ3" s="232"/>
      <c r="SSR3" s="232"/>
      <c r="SSS3" s="233"/>
      <c r="STT3" s="232"/>
      <c r="STU3" s="232"/>
      <c r="STV3" s="232"/>
      <c r="STW3" s="232"/>
      <c r="STX3" s="232"/>
      <c r="STY3" s="232"/>
      <c r="STZ3" s="232"/>
      <c r="SUA3" s="232"/>
      <c r="SUB3" s="232"/>
      <c r="SUC3" s="232"/>
      <c r="SUD3" s="232"/>
      <c r="SUE3" s="232"/>
      <c r="SUF3" s="232"/>
      <c r="SUG3" s="233"/>
      <c r="SVH3" s="232"/>
      <c r="SVI3" s="232"/>
      <c r="SVJ3" s="232"/>
      <c r="SVK3" s="232"/>
      <c r="SVL3" s="232"/>
      <c r="SVM3" s="232"/>
      <c r="SVN3" s="232"/>
      <c r="SVO3" s="232"/>
      <c r="SVP3" s="232"/>
      <c r="SVQ3" s="232"/>
      <c r="SVR3" s="232"/>
      <c r="SVS3" s="232"/>
      <c r="SVT3" s="232"/>
      <c r="SVU3" s="233"/>
      <c r="SWV3" s="232"/>
      <c r="SWW3" s="232"/>
      <c r="SWX3" s="232"/>
      <c r="SWY3" s="232"/>
      <c r="SWZ3" s="232"/>
      <c r="SXA3" s="232"/>
      <c r="SXB3" s="232"/>
      <c r="SXC3" s="232"/>
      <c r="SXD3" s="232"/>
      <c r="SXE3" s="232"/>
      <c r="SXF3" s="232"/>
      <c r="SXG3" s="232"/>
      <c r="SXH3" s="232"/>
      <c r="SXI3" s="233"/>
      <c r="SYJ3" s="232"/>
      <c r="SYK3" s="232"/>
      <c r="SYL3" s="232"/>
      <c r="SYM3" s="232"/>
      <c r="SYN3" s="232"/>
      <c r="SYO3" s="232"/>
      <c r="SYP3" s="232"/>
      <c r="SYQ3" s="232"/>
      <c r="SYR3" s="232"/>
      <c r="SYS3" s="232"/>
      <c r="SYT3" s="232"/>
      <c r="SYU3" s="232"/>
      <c r="SYV3" s="232"/>
      <c r="SYW3" s="233"/>
      <c r="SZX3" s="232"/>
      <c r="SZY3" s="232"/>
      <c r="SZZ3" s="232"/>
      <c r="TAA3" s="232"/>
      <c r="TAB3" s="232"/>
      <c r="TAC3" s="232"/>
      <c r="TAD3" s="232"/>
      <c r="TAE3" s="232"/>
      <c r="TAF3" s="232"/>
      <c r="TAG3" s="232"/>
      <c r="TAH3" s="232"/>
      <c r="TAI3" s="232"/>
      <c r="TAJ3" s="232"/>
      <c r="TAK3" s="233"/>
      <c r="TBL3" s="232"/>
      <c r="TBM3" s="232"/>
      <c r="TBN3" s="232"/>
      <c r="TBO3" s="232"/>
      <c r="TBP3" s="232"/>
      <c r="TBQ3" s="232"/>
      <c r="TBR3" s="232"/>
      <c r="TBS3" s="232"/>
      <c r="TBT3" s="232"/>
      <c r="TBU3" s="232"/>
      <c r="TBV3" s="232"/>
      <c r="TBW3" s="232"/>
      <c r="TBX3" s="232"/>
      <c r="TBY3" s="233"/>
      <c r="TCZ3" s="232"/>
      <c r="TDA3" s="232"/>
      <c r="TDB3" s="232"/>
      <c r="TDC3" s="232"/>
      <c r="TDD3" s="232"/>
      <c r="TDE3" s="232"/>
      <c r="TDF3" s="232"/>
      <c r="TDG3" s="232"/>
      <c r="TDH3" s="232"/>
      <c r="TDI3" s="232"/>
      <c r="TDJ3" s="232"/>
      <c r="TDK3" s="232"/>
      <c r="TDL3" s="232"/>
      <c r="TDM3" s="233"/>
      <c r="TEN3" s="232"/>
      <c r="TEO3" s="232"/>
      <c r="TEP3" s="232"/>
      <c r="TEQ3" s="232"/>
      <c r="TER3" s="232"/>
      <c r="TES3" s="232"/>
      <c r="TET3" s="232"/>
      <c r="TEU3" s="232"/>
      <c r="TEV3" s="232"/>
      <c r="TEW3" s="232"/>
      <c r="TEX3" s="232"/>
      <c r="TEY3" s="232"/>
      <c r="TEZ3" s="232"/>
      <c r="TFA3" s="233"/>
      <c r="TGB3" s="232"/>
      <c r="TGC3" s="232"/>
      <c r="TGD3" s="232"/>
      <c r="TGE3" s="232"/>
      <c r="TGF3" s="232"/>
      <c r="TGG3" s="232"/>
      <c r="TGH3" s="232"/>
      <c r="TGI3" s="232"/>
      <c r="TGJ3" s="232"/>
      <c r="TGK3" s="232"/>
      <c r="TGL3" s="232"/>
      <c r="TGM3" s="232"/>
      <c r="TGN3" s="232"/>
      <c r="TGO3" s="233"/>
      <c r="THP3" s="232"/>
      <c r="THQ3" s="232"/>
      <c r="THR3" s="232"/>
      <c r="THS3" s="232"/>
      <c r="THT3" s="232"/>
      <c r="THU3" s="232"/>
      <c r="THV3" s="232"/>
      <c r="THW3" s="232"/>
      <c r="THX3" s="232"/>
      <c r="THY3" s="232"/>
      <c r="THZ3" s="232"/>
      <c r="TIA3" s="232"/>
      <c r="TIB3" s="232"/>
      <c r="TIC3" s="233"/>
      <c r="TJD3" s="232"/>
      <c r="TJE3" s="232"/>
      <c r="TJF3" s="232"/>
      <c r="TJG3" s="232"/>
      <c r="TJH3" s="232"/>
      <c r="TJI3" s="232"/>
      <c r="TJJ3" s="232"/>
      <c r="TJK3" s="232"/>
      <c r="TJL3" s="232"/>
      <c r="TJM3" s="232"/>
      <c r="TJN3" s="232"/>
      <c r="TJO3" s="232"/>
      <c r="TJP3" s="232"/>
      <c r="TJQ3" s="233"/>
      <c r="TKR3" s="232"/>
      <c r="TKS3" s="232"/>
      <c r="TKT3" s="232"/>
      <c r="TKU3" s="232"/>
      <c r="TKV3" s="232"/>
      <c r="TKW3" s="232"/>
      <c r="TKX3" s="232"/>
      <c r="TKY3" s="232"/>
      <c r="TKZ3" s="232"/>
      <c r="TLA3" s="232"/>
      <c r="TLB3" s="232"/>
      <c r="TLC3" s="232"/>
      <c r="TLD3" s="232"/>
      <c r="TLE3" s="233"/>
      <c r="TMF3" s="232"/>
      <c r="TMG3" s="232"/>
      <c r="TMH3" s="232"/>
      <c r="TMI3" s="232"/>
      <c r="TMJ3" s="232"/>
      <c r="TMK3" s="232"/>
      <c r="TML3" s="232"/>
      <c r="TMM3" s="232"/>
      <c r="TMN3" s="232"/>
      <c r="TMO3" s="232"/>
      <c r="TMP3" s="232"/>
      <c r="TMQ3" s="232"/>
      <c r="TMR3" s="232"/>
      <c r="TMS3" s="233"/>
      <c r="TNT3" s="232"/>
      <c r="TNU3" s="232"/>
      <c r="TNV3" s="232"/>
      <c r="TNW3" s="232"/>
      <c r="TNX3" s="232"/>
      <c r="TNY3" s="232"/>
      <c r="TNZ3" s="232"/>
      <c r="TOA3" s="232"/>
      <c r="TOB3" s="232"/>
      <c r="TOC3" s="232"/>
      <c r="TOD3" s="232"/>
      <c r="TOE3" s="232"/>
      <c r="TOF3" s="232"/>
      <c r="TOG3" s="233"/>
      <c r="TPH3" s="232"/>
      <c r="TPI3" s="232"/>
      <c r="TPJ3" s="232"/>
      <c r="TPK3" s="232"/>
      <c r="TPL3" s="232"/>
      <c r="TPM3" s="232"/>
      <c r="TPN3" s="232"/>
      <c r="TPO3" s="232"/>
      <c r="TPP3" s="232"/>
      <c r="TPQ3" s="232"/>
      <c r="TPR3" s="232"/>
      <c r="TPS3" s="232"/>
      <c r="TPT3" s="232"/>
      <c r="TPU3" s="233"/>
      <c r="TQV3" s="232"/>
      <c r="TQW3" s="232"/>
      <c r="TQX3" s="232"/>
      <c r="TQY3" s="232"/>
      <c r="TQZ3" s="232"/>
      <c r="TRA3" s="232"/>
      <c r="TRB3" s="232"/>
      <c r="TRC3" s="232"/>
      <c r="TRD3" s="232"/>
      <c r="TRE3" s="232"/>
      <c r="TRF3" s="232"/>
      <c r="TRG3" s="232"/>
      <c r="TRH3" s="232"/>
      <c r="TRI3" s="233"/>
      <c r="TSJ3" s="232"/>
      <c r="TSK3" s="232"/>
      <c r="TSL3" s="232"/>
      <c r="TSM3" s="232"/>
      <c r="TSN3" s="232"/>
      <c r="TSO3" s="232"/>
      <c r="TSP3" s="232"/>
      <c r="TSQ3" s="232"/>
      <c r="TSR3" s="232"/>
      <c r="TSS3" s="232"/>
      <c r="TST3" s="232"/>
      <c r="TSU3" s="232"/>
      <c r="TSV3" s="232"/>
      <c r="TSW3" s="233"/>
      <c r="TTX3" s="232"/>
      <c r="TTY3" s="232"/>
      <c r="TTZ3" s="232"/>
      <c r="TUA3" s="232"/>
      <c r="TUB3" s="232"/>
      <c r="TUC3" s="232"/>
      <c r="TUD3" s="232"/>
      <c r="TUE3" s="232"/>
      <c r="TUF3" s="232"/>
      <c r="TUG3" s="232"/>
      <c r="TUH3" s="232"/>
      <c r="TUI3" s="232"/>
      <c r="TUJ3" s="232"/>
      <c r="TUK3" s="233"/>
      <c r="TVL3" s="232"/>
      <c r="TVM3" s="232"/>
      <c r="TVN3" s="232"/>
      <c r="TVO3" s="232"/>
      <c r="TVP3" s="232"/>
      <c r="TVQ3" s="232"/>
      <c r="TVR3" s="232"/>
      <c r="TVS3" s="232"/>
      <c r="TVT3" s="232"/>
      <c r="TVU3" s="232"/>
      <c r="TVV3" s="232"/>
      <c r="TVW3" s="232"/>
      <c r="TVX3" s="232"/>
      <c r="TVY3" s="233"/>
      <c r="TWZ3" s="232"/>
      <c r="TXA3" s="232"/>
      <c r="TXB3" s="232"/>
      <c r="TXC3" s="232"/>
      <c r="TXD3" s="232"/>
      <c r="TXE3" s="232"/>
      <c r="TXF3" s="232"/>
      <c r="TXG3" s="232"/>
      <c r="TXH3" s="232"/>
      <c r="TXI3" s="232"/>
      <c r="TXJ3" s="232"/>
      <c r="TXK3" s="232"/>
      <c r="TXL3" s="232"/>
      <c r="TXM3" s="233"/>
      <c r="TYN3" s="232"/>
      <c r="TYO3" s="232"/>
      <c r="TYP3" s="232"/>
      <c r="TYQ3" s="232"/>
      <c r="TYR3" s="232"/>
      <c r="TYS3" s="232"/>
      <c r="TYT3" s="232"/>
      <c r="TYU3" s="232"/>
      <c r="TYV3" s="232"/>
      <c r="TYW3" s="232"/>
      <c r="TYX3" s="232"/>
      <c r="TYY3" s="232"/>
      <c r="TYZ3" s="232"/>
      <c r="TZA3" s="233"/>
      <c r="UAB3" s="232"/>
      <c r="UAC3" s="232"/>
      <c r="UAD3" s="232"/>
      <c r="UAE3" s="232"/>
      <c r="UAF3" s="232"/>
      <c r="UAG3" s="232"/>
      <c r="UAH3" s="232"/>
      <c r="UAI3" s="232"/>
      <c r="UAJ3" s="232"/>
      <c r="UAK3" s="232"/>
      <c r="UAL3" s="232"/>
      <c r="UAM3" s="232"/>
      <c r="UAN3" s="232"/>
      <c r="UAO3" s="233"/>
      <c r="UBP3" s="232"/>
      <c r="UBQ3" s="232"/>
      <c r="UBR3" s="232"/>
      <c r="UBS3" s="232"/>
      <c r="UBT3" s="232"/>
      <c r="UBU3" s="232"/>
      <c r="UBV3" s="232"/>
      <c r="UBW3" s="232"/>
      <c r="UBX3" s="232"/>
      <c r="UBY3" s="232"/>
      <c r="UBZ3" s="232"/>
      <c r="UCA3" s="232"/>
      <c r="UCB3" s="232"/>
      <c r="UCC3" s="233"/>
      <c r="UDD3" s="232"/>
      <c r="UDE3" s="232"/>
      <c r="UDF3" s="232"/>
      <c r="UDG3" s="232"/>
      <c r="UDH3" s="232"/>
      <c r="UDI3" s="232"/>
      <c r="UDJ3" s="232"/>
      <c r="UDK3" s="232"/>
      <c r="UDL3" s="232"/>
      <c r="UDM3" s="232"/>
      <c r="UDN3" s="232"/>
      <c r="UDO3" s="232"/>
      <c r="UDP3" s="232"/>
      <c r="UDQ3" s="233"/>
      <c r="UER3" s="232"/>
      <c r="UES3" s="232"/>
      <c r="UET3" s="232"/>
      <c r="UEU3" s="232"/>
      <c r="UEV3" s="232"/>
      <c r="UEW3" s="232"/>
      <c r="UEX3" s="232"/>
      <c r="UEY3" s="232"/>
      <c r="UEZ3" s="232"/>
      <c r="UFA3" s="232"/>
      <c r="UFB3" s="232"/>
      <c r="UFC3" s="232"/>
      <c r="UFD3" s="232"/>
      <c r="UFE3" s="233"/>
      <c r="UGF3" s="232"/>
      <c r="UGG3" s="232"/>
      <c r="UGH3" s="232"/>
      <c r="UGI3" s="232"/>
      <c r="UGJ3" s="232"/>
      <c r="UGK3" s="232"/>
      <c r="UGL3" s="232"/>
      <c r="UGM3" s="232"/>
      <c r="UGN3" s="232"/>
      <c r="UGO3" s="232"/>
      <c r="UGP3" s="232"/>
      <c r="UGQ3" s="232"/>
      <c r="UGR3" s="232"/>
      <c r="UGS3" s="233"/>
      <c r="UHT3" s="232"/>
      <c r="UHU3" s="232"/>
      <c r="UHV3" s="232"/>
      <c r="UHW3" s="232"/>
      <c r="UHX3" s="232"/>
      <c r="UHY3" s="232"/>
      <c r="UHZ3" s="232"/>
      <c r="UIA3" s="232"/>
      <c r="UIB3" s="232"/>
      <c r="UIC3" s="232"/>
      <c r="UID3" s="232"/>
      <c r="UIE3" s="232"/>
      <c r="UIF3" s="232"/>
      <c r="UIG3" s="233"/>
      <c r="UJH3" s="232"/>
      <c r="UJI3" s="232"/>
      <c r="UJJ3" s="232"/>
      <c r="UJK3" s="232"/>
      <c r="UJL3" s="232"/>
      <c r="UJM3" s="232"/>
      <c r="UJN3" s="232"/>
      <c r="UJO3" s="232"/>
      <c r="UJP3" s="232"/>
      <c r="UJQ3" s="232"/>
      <c r="UJR3" s="232"/>
      <c r="UJS3" s="232"/>
      <c r="UJT3" s="232"/>
      <c r="UJU3" s="233"/>
      <c r="UKV3" s="232"/>
      <c r="UKW3" s="232"/>
      <c r="UKX3" s="232"/>
      <c r="UKY3" s="232"/>
      <c r="UKZ3" s="232"/>
      <c r="ULA3" s="232"/>
      <c r="ULB3" s="232"/>
      <c r="ULC3" s="232"/>
      <c r="ULD3" s="232"/>
      <c r="ULE3" s="232"/>
      <c r="ULF3" s="232"/>
      <c r="ULG3" s="232"/>
      <c r="ULH3" s="232"/>
      <c r="ULI3" s="233"/>
      <c r="UMJ3" s="232"/>
      <c r="UMK3" s="232"/>
      <c r="UML3" s="232"/>
      <c r="UMM3" s="232"/>
      <c r="UMN3" s="232"/>
      <c r="UMO3" s="232"/>
      <c r="UMP3" s="232"/>
      <c r="UMQ3" s="232"/>
      <c r="UMR3" s="232"/>
      <c r="UMS3" s="232"/>
      <c r="UMT3" s="232"/>
      <c r="UMU3" s="232"/>
      <c r="UMV3" s="232"/>
      <c r="UMW3" s="233"/>
      <c r="UNX3" s="232"/>
      <c r="UNY3" s="232"/>
      <c r="UNZ3" s="232"/>
      <c r="UOA3" s="232"/>
      <c r="UOB3" s="232"/>
      <c r="UOC3" s="232"/>
      <c r="UOD3" s="232"/>
      <c r="UOE3" s="232"/>
      <c r="UOF3" s="232"/>
      <c r="UOG3" s="232"/>
      <c r="UOH3" s="232"/>
      <c r="UOI3" s="232"/>
      <c r="UOJ3" s="232"/>
      <c r="UOK3" s="233"/>
      <c r="UPL3" s="232"/>
      <c r="UPM3" s="232"/>
      <c r="UPN3" s="232"/>
      <c r="UPO3" s="232"/>
      <c r="UPP3" s="232"/>
      <c r="UPQ3" s="232"/>
      <c r="UPR3" s="232"/>
      <c r="UPS3" s="232"/>
      <c r="UPT3" s="232"/>
      <c r="UPU3" s="232"/>
      <c r="UPV3" s="232"/>
      <c r="UPW3" s="232"/>
      <c r="UPX3" s="232"/>
      <c r="UPY3" s="233"/>
      <c r="UQZ3" s="232"/>
      <c r="URA3" s="232"/>
      <c r="URB3" s="232"/>
      <c r="URC3" s="232"/>
      <c r="URD3" s="232"/>
      <c r="URE3" s="232"/>
      <c r="URF3" s="232"/>
      <c r="URG3" s="232"/>
      <c r="URH3" s="232"/>
      <c r="URI3" s="232"/>
      <c r="URJ3" s="232"/>
      <c r="URK3" s="232"/>
      <c r="URL3" s="232"/>
      <c r="URM3" s="233"/>
      <c r="USN3" s="232"/>
      <c r="USO3" s="232"/>
      <c r="USP3" s="232"/>
      <c r="USQ3" s="232"/>
      <c r="USR3" s="232"/>
      <c r="USS3" s="232"/>
      <c r="UST3" s="232"/>
      <c r="USU3" s="232"/>
      <c r="USV3" s="232"/>
      <c r="USW3" s="232"/>
      <c r="USX3" s="232"/>
      <c r="USY3" s="232"/>
      <c r="USZ3" s="232"/>
      <c r="UTA3" s="233"/>
      <c r="UUB3" s="232"/>
      <c r="UUC3" s="232"/>
      <c r="UUD3" s="232"/>
      <c r="UUE3" s="232"/>
      <c r="UUF3" s="232"/>
      <c r="UUG3" s="232"/>
      <c r="UUH3" s="232"/>
      <c r="UUI3" s="232"/>
      <c r="UUJ3" s="232"/>
      <c r="UUK3" s="232"/>
      <c r="UUL3" s="232"/>
      <c r="UUM3" s="232"/>
      <c r="UUN3" s="232"/>
      <c r="UUO3" s="233"/>
      <c r="UVP3" s="232"/>
      <c r="UVQ3" s="232"/>
      <c r="UVR3" s="232"/>
      <c r="UVS3" s="232"/>
      <c r="UVT3" s="232"/>
      <c r="UVU3" s="232"/>
      <c r="UVV3" s="232"/>
      <c r="UVW3" s="232"/>
      <c r="UVX3" s="232"/>
      <c r="UVY3" s="232"/>
      <c r="UVZ3" s="232"/>
      <c r="UWA3" s="232"/>
      <c r="UWB3" s="232"/>
      <c r="UWC3" s="233"/>
      <c r="UXD3" s="232"/>
      <c r="UXE3" s="232"/>
      <c r="UXF3" s="232"/>
      <c r="UXG3" s="232"/>
      <c r="UXH3" s="232"/>
      <c r="UXI3" s="232"/>
      <c r="UXJ3" s="232"/>
      <c r="UXK3" s="232"/>
      <c r="UXL3" s="232"/>
      <c r="UXM3" s="232"/>
      <c r="UXN3" s="232"/>
      <c r="UXO3" s="232"/>
      <c r="UXP3" s="232"/>
      <c r="UXQ3" s="233"/>
      <c r="UYR3" s="232"/>
      <c r="UYS3" s="232"/>
      <c r="UYT3" s="232"/>
      <c r="UYU3" s="232"/>
      <c r="UYV3" s="232"/>
      <c r="UYW3" s="232"/>
      <c r="UYX3" s="232"/>
      <c r="UYY3" s="232"/>
      <c r="UYZ3" s="232"/>
      <c r="UZA3" s="232"/>
      <c r="UZB3" s="232"/>
      <c r="UZC3" s="232"/>
      <c r="UZD3" s="232"/>
      <c r="UZE3" s="233"/>
      <c r="VAF3" s="232"/>
      <c r="VAG3" s="232"/>
      <c r="VAH3" s="232"/>
      <c r="VAI3" s="232"/>
      <c r="VAJ3" s="232"/>
      <c r="VAK3" s="232"/>
      <c r="VAL3" s="232"/>
      <c r="VAM3" s="232"/>
      <c r="VAN3" s="232"/>
      <c r="VAO3" s="232"/>
      <c r="VAP3" s="232"/>
      <c r="VAQ3" s="232"/>
      <c r="VAR3" s="232"/>
      <c r="VAS3" s="233"/>
      <c r="VBT3" s="232"/>
      <c r="VBU3" s="232"/>
      <c r="VBV3" s="232"/>
      <c r="VBW3" s="232"/>
      <c r="VBX3" s="232"/>
      <c r="VBY3" s="232"/>
      <c r="VBZ3" s="232"/>
      <c r="VCA3" s="232"/>
      <c r="VCB3" s="232"/>
      <c r="VCC3" s="232"/>
      <c r="VCD3" s="232"/>
      <c r="VCE3" s="232"/>
      <c r="VCF3" s="232"/>
      <c r="VCG3" s="233"/>
      <c r="VDH3" s="232"/>
      <c r="VDI3" s="232"/>
      <c r="VDJ3" s="232"/>
      <c r="VDK3" s="232"/>
      <c r="VDL3" s="232"/>
      <c r="VDM3" s="232"/>
      <c r="VDN3" s="232"/>
      <c r="VDO3" s="232"/>
      <c r="VDP3" s="232"/>
      <c r="VDQ3" s="232"/>
      <c r="VDR3" s="232"/>
      <c r="VDS3" s="232"/>
      <c r="VDT3" s="232"/>
      <c r="VDU3" s="233"/>
      <c r="VEV3" s="232"/>
      <c r="VEW3" s="232"/>
      <c r="VEX3" s="232"/>
      <c r="VEY3" s="232"/>
      <c r="VEZ3" s="232"/>
      <c r="VFA3" s="232"/>
      <c r="VFB3" s="232"/>
      <c r="VFC3" s="232"/>
      <c r="VFD3" s="232"/>
      <c r="VFE3" s="232"/>
      <c r="VFF3" s="232"/>
      <c r="VFG3" s="232"/>
      <c r="VFH3" s="232"/>
      <c r="VFI3" s="233"/>
      <c r="VGJ3" s="232"/>
      <c r="VGK3" s="232"/>
      <c r="VGL3" s="232"/>
      <c r="VGM3" s="232"/>
      <c r="VGN3" s="232"/>
      <c r="VGO3" s="232"/>
      <c r="VGP3" s="232"/>
      <c r="VGQ3" s="232"/>
      <c r="VGR3" s="232"/>
      <c r="VGS3" s="232"/>
      <c r="VGT3" s="232"/>
      <c r="VGU3" s="232"/>
      <c r="VGV3" s="232"/>
      <c r="VGW3" s="233"/>
      <c r="VHX3" s="232"/>
      <c r="VHY3" s="232"/>
      <c r="VHZ3" s="232"/>
      <c r="VIA3" s="232"/>
      <c r="VIB3" s="232"/>
      <c r="VIC3" s="232"/>
      <c r="VID3" s="232"/>
      <c r="VIE3" s="232"/>
      <c r="VIF3" s="232"/>
      <c r="VIG3" s="232"/>
      <c r="VIH3" s="232"/>
      <c r="VII3" s="232"/>
      <c r="VIJ3" s="232"/>
      <c r="VIK3" s="233"/>
      <c r="VJL3" s="232"/>
      <c r="VJM3" s="232"/>
      <c r="VJN3" s="232"/>
      <c r="VJO3" s="232"/>
      <c r="VJP3" s="232"/>
      <c r="VJQ3" s="232"/>
      <c r="VJR3" s="232"/>
      <c r="VJS3" s="232"/>
      <c r="VJT3" s="232"/>
      <c r="VJU3" s="232"/>
      <c r="VJV3" s="232"/>
      <c r="VJW3" s="232"/>
      <c r="VJX3" s="232"/>
      <c r="VJY3" s="233"/>
      <c r="VKZ3" s="232"/>
      <c r="VLA3" s="232"/>
      <c r="VLB3" s="232"/>
      <c r="VLC3" s="232"/>
      <c r="VLD3" s="232"/>
      <c r="VLE3" s="232"/>
      <c r="VLF3" s="232"/>
      <c r="VLG3" s="232"/>
      <c r="VLH3" s="232"/>
      <c r="VLI3" s="232"/>
      <c r="VLJ3" s="232"/>
      <c r="VLK3" s="232"/>
      <c r="VLL3" s="232"/>
      <c r="VLM3" s="233"/>
      <c r="VMN3" s="232"/>
      <c r="VMO3" s="232"/>
      <c r="VMP3" s="232"/>
      <c r="VMQ3" s="232"/>
      <c r="VMR3" s="232"/>
      <c r="VMS3" s="232"/>
      <c r="VMT3" s="232"/>
      <c r="VMU3" s="232"/>
      <c r="VMV3" s="232"/>
      <c r="VMW3" s="232"/>
      <c r="VMX3" s="232"/>
      <c r="VMY3" s="232"/>
      <c r="VMZ3" s="232"/>
      <c r="VNA3" s="233"/>
      <c r="VOB3" s="232"/>
      <c r="VOC3" s="232"/>
      <c r="VOD3" s="232"/>
      <c r="VOE3" s="232"/>
      <c r="VOF3" s="232"/>
      <c r="VOG3" s="232"/>
      <c r="VOH3" s="232"/>
      <c r="VOI3" s="232"/>
      <c r="VOJ3" s="232"/>
      <c r="VOK3" s="232"/>
      <c r="VOL3" s="232"/>
      <c r="VOM3" s="232"/>
      <c r="VON3" s="232"/>
      <c r="VOO3" s="233"/>
      <c r="VPP3" s="232"/>
      <c r="VPQ3" s="232"/>
      <c r="VPR3" s="232"/>
      <c r="VPS3" s="232"/>
      <c r="VPT3" s="232"/>
      <c r="VPU3" s="232"/>
      <c r="VPV3" s="232"/>
      <c r="VPW3" s="232"/>
      <c r="VPX3" s="232"/>
      <c r="VPY3" s="232"/>
      <c r="VPZ3" s="232"/>
      <c r="VQA3" s="232"/>
      <c r="VQB3" s="232"/>
      <c r="VQC3" s="233"/>
      <c r="VRD3" s="232"/>
      <c r="VRE3" s="232"/>
      <c r="VRF3" s="232"/>
      <c r="VRG3" s="232"/>
      <c r="VRH3" s="232"/>
      <c r="VRI3" s="232"/>
      <c r="VRJ3" s="232"/>
      <c r="VRK3" s="232"/>
      <c r="VRL3" s="232"/>
      <c r="VRM3" s="232"/>
      <c r="VRN3" s="232"/>
      <c r="VRO3" s="232"/>
      <c r="VRP3" s="232"/>
      <c r="VRQ3" s="233"/>
      <c r="VSR3" s="232"/>
      <c r="VSS3" s="232"/>
      <c r="VST3" s="232"/>
      <c r="VSU3" s="232"/>
      <c r="VSV3" s="232"/>
      <c r="VSW3" s="232"/>
      <c r="VSX3" s="232"/>
      <c r="VSY3" s="232"/>
      <c r="VSZ3" s="232"/>
      <c r="VTA3" s="232"/>
      <c r="VTB3" s="232"/>
      <c r="VTC3" s="232"/>
      <c r="VTD3" s="232"/>
      <c r="VTE3" s="233"/>
      <c r="VUF3" s="232"/>
      <c r="VUG3" s="232"/>
      <c r="VUH3" s="232"/>
      <c r="VUI3" s="232"/>
      <c r="VUJ3" s="232"/>
      <c r="VUK3" s="232"/>
      <c r="VUL3" s="232"/>
      <c r="VUM3" s="232"/>
      <c r="VUN3" s="232"/>
      <c r="VUO3" s="232"/>
      <c r="VUP3" s="232"/>
      <c r="VUQ3" s="232"/>
      <c r="VUR3" s="232"/>
      <c r="VUS3" s="233"/>
      <c r="VVT3" s="232"/>
      <c r="VVU3" s="232"/>
      <c r="VVV3" s="232"/>
      <c r="VVW3" s="232"/>
      <c r="VVX3" s="232"/>
      <c r="VVY3" s="232"/>
      <c r="VVZ3" s="232"/>
      <c r="VWA3" s="232"/>
      <c r="VWB3" s="232"/>
      <c r="VWC3" s="232"/>
      <c r="VWD3" s="232"/>
      <c r="VWE3" s="232"/>
      <c r="VWF3" s="232"/>
      <c r="VWG3" s="233"/>
      <c r="VXH3" s="232"/>
      <c r="VXI3" s="232"/>
      <c r="VXJ3" s="232"/>
      <c r="VXK3" s="232"/>
      <c r="VXL3" s="232"/>
      <c r="VXM3" s="232"/>
      <c r="VXN3" s="232"/>
      <c r="VXO3" s="232"/>
      <c r="VXP3" s="232"/>
      <c r="VXQ3" s="232"/>
      <c r="VXR3" s="232"/>
      <c r="VXS3" s="232"/>
      <c r="VXT3" s="232"/>
      <c r="VXU3" s="233"/>
      <c r="VYV3" s="232"/>
      <c r="VYW3" s="232"/>
      <c r="VYX3" s="232"/>
      <c r="VYY3" s="232"/>
      <c r="VYZ3" s="232"/>
      <c r="VZA3" s="232"/>
      <c r="VZB3" s="232"/>
      <c r="VZC3" s="232"/>
      <c r="VZD3" s="232"/>
      <c r="VZE3" s="232"/>
      <c r="VZF3" s="232"/>
      <c r="VZG3" s="232"/>
      <c r="VZH3" s="232"/>
      <c r="VZI3" s="233"/>
      <c r="WAJ3" s="232"/>
      <c r="WAK3" s="232"/>
      <c r="WAL3" s="232"/>
      <c r="WAM3" s="232"/>
      <c r="WAN3" s="232"/>
      <c r="WAO3" s="232"/>
      <c r="WAP3" s="232"/>
      <c r="WAQ3" s="232"/>
      <c r="WAR3" s="232"/>
      <c r="WAS3" s="232"/>
      <c r="WAT3" s="232"/>
      <c r="WAU3" s="232"/>
      <c r="WAV3" s="232"/>
      <c r="WAW3" s="233"/>
      <c r="WBX3" s="232"/>
      <c r="WBY3" s="232"/>
      <c r="WBZ3" s="232"/>
      <c r="WCA3" s="232"/>
      <c r="WCB3" s="232"/>
      <c r="WCC3" s="232"/>
      <c r="WCD3" s="232"/>
      <c r="WCE3" s="232"/>
      <c r="WCF3" s="232"/>
      <c r="WCG3" s="232"/>
      <c r="WCH3" s="232"/>
      <c r="WCI3" s="232"/>
      <c r="WCJ3" s="232"/>
      <c r="WCK3" s="233"/>
      <c r="WDL3" s="232"/>
      <c r="WDM3" s="232"/>
      <c r="WDN3" s="232"/>
      <c r="WDO3" s="232"/>
      <c r="WDP3" s="232"/>
      <c r="WDQ3" s="232"/>
      <c r="WDR3" s="232"/>
      <c r="WDS3" s="232"/>
      <c r="WDT3" s="232"/>
      <c r="WDU3" s="232"/>
      <c r="WDV3" s="232"/>
      <c r="WDW3" s="232"/>
      <c r="WDX3" s="232"/>
      <c r="WDY3" s="233"/>
      <c r="WEZ3" s="232"/>
      <c r="WFA3" s="232"/>
      <c r="WFB3" s="232"/>
      <c r="WFC3" s="232"/>
      <c r="WFD3" s="232"/>
      <c r="WFE3" s="232"/>
      <c r="WFF3" s="232"/>
      <c r="WFG3" s="232"/>
      <c r="WFH3" s="232"/>
      <c r="WFI3" s="232"/>
      <c r="WFJ3" s="232"/>
      <c r="WFK3" s="232"/>
      <c r="WFL3" s="232"/>
      <c r="WFM3" s="233"/>
      <c r="WGN3" s="232"/>
      <c r="WGO3" s="232"/>
      <c r="WGP3" s="232"/>
      <c r="WGQ3" s="232"/>
      <c r="WGR3" s="232"/>
      <c r="WGS3" s="232"/>
      <c r="WGT3" s="232"/>
      <c r="WGU3" s="232"/>
      <c r="WGV3" s="232"/>
      <c r="WGW3" s="232"/>
      <c r="WGX3" s="232"/>
      <c r="WGY3" s="232"/>
      <c r="WGZ3" s="232"/>
      <c r="WHA3" s="233"/>
      <c r="WIB3" s="232"/>
      <c r="WIC3" s="232"/>
      <c r="WID3" s="232"/>
      <c r="WIE3" s="232"/>
      <c r="WIF3" s="232"/>
      <c r="WIG3" s="232"/>
      <c r="WIH3" s="232"/>
      <c r="WII3" s="232"/>
      <c r="WIJ3" s="232"/>
      <c r="WIK3" s="232"/>
      <c r="WIL3" s="232"/>
      <c r="WIM3" s="232"/>
      <c r="WIN3" s="232"/>
      <c r="WIO3" s="233"/>
      <c r="WJP3" s="232"/>
      <c r="WJQ3" s="232"/>
      <c r="WJR3" s="232"/>
      <c r="WJS3" s="232"/>
      <c r="WJT3" s="232"/>
      <c r="WJU3" s="232"/>
      <c r="WJV3" s="232"/>
      <c r="WJW3" s="232"/>
      <c r="WJX3" s="232"/>
      <c r="WJY3" s="232"/>
      <c r="WJZ3" s="232"/>
      <c r="WKA3" s="232"/>
      <c r="WKB3" s="232"/>
      <c r="WKC3" s="233"/>
      <c r="WLD3" s="232"/>
      <c r="WLE3" s="232"/>
      <c r="WLF3" s="232"/>
      <c r="WLG3" s="232"/>
      <c r="WLH3" s="232"/>
      <c r="WLI3" s="232"/>
      <c r="WLJ3" s="232"/>
      <c r="WLK3" s="232"/>
      <c r="WLL3" s="232"/>
      <c r="WLM3" s="232"/>
      <c r="WLN3" s="232"/>
      <c r="WLO3" s="232"/>
      <c r="WLP3" s="232"/>
      <c r="WLQ3" s="233"/>
      <c r="WMR3" s="232"/>
      <c r="WMS3" s="232"/>
      <c r="WMT3" s="232"/>
      <c r="WMU3" s="232"/>
      <c r="WMV3" s="232"/>
      <c r="WMW3" s="232"/>
      <c r="WMX3" s="232"/>
      <c r="WMY3" s="232"/>
      <c r="WMZ3" s="232"/>
      <c r="WNA3" s="232"/>
      <c r="WNB3" s="232"/>
      <c r="WNC3" s="232"/>
      <c r="WND3" s="232"/>
      <c r="WNE3" s="233"/>
      <c r="WOF3" s="232"/>
      <c r="WOG3" s="232"/>
      <c r="WOH3" s="232"/>
      <c r="WOI3" s="232"/>
      <c r="WOJ3" s="232"/>
      <c r="WOK3" s="232"/>
      <c r="WOL3" s="232"/>
      <c r="WOM3" s="232"/>
      <c r="WON3" s="232"/>
      <c r="WOO3" s="232"/>
      <c r="WOP3" s="232"/>
      <c r="WOQ3" s="232"/>
      <c r="WOR3" s="232"/>
      <c r="WOS3" s="233"/>
      <c r="WPT3" s="232"/>
      <c r="WPU3" s="232"/>
      <c r="WPV3" s="232"/>
      <c r="WPW3" s="232"/>
      <c r="WPX3" s="232"/>
      <c r="WPY3" s="232"/>
      <c r="WPZ3" s="232"/>
      <c r="WQA3" s="232"/>
      <c r="WQB3" s="232"/>
      <c r="WQC3" s="232"/>
      <c r="WQD3" s="232"/>
      <c r="WQE3" s="232"/>
      <c r="WQF3" s="232"/>
      <c r="WQG3" s="233"/>
      <c r="WRH3" s="232"/>
      <c r="WRI3" s="232"/>
      <c r="WRJ3" s="232"/>
      <c r="WRK3" s="232"/>
      <c r="WRL3" s="232"/>
      <c r="WRM3" s="232"/>
      <c r="WRN3" s="232"/>
      <c r="WRO3" s="232"/>
      <c r="WRP3" s="232"/>
      <c r="WRQ3" s="232"/>
      <c r="WRR3" s="232"/>
      <c r="WRS3" s="232"/>
      <c r="WRT3" s="232"/>
      <c r="WRU3" s="233"/>
      <c r="WSV3" s="232"/>
      <c r="WSW3" s="232"/>
      <c r="WSX3" s="232"/>
      <c r="WSY3" s="232"/>
      <c r="WSZ3" s="232"/>
      <c r="WTA3" s="232"/>
      <c r="WTB3" s="232"/>
      <c r="WTC3" s="232"/>
      <c r="WTD3" s="232"/>
      <c r="WTE3" s="232"/>
      <c r="WTF3" s="232"/>
      <c r="WTG3" s="232"/>
      <c r="WTH3" s="232"/>
      <c r="WTI3" s="233"/>
      <c r="WUJ3" s="232"/>
      <c r="WUK3" s="232"/>
      <c r="WUL3" s="232"/>
      <c r="WUM3" s="232"/>
      <c r="WUN3" s="232"/>
      <c r="WUO3" s="232"/>
      <c r="WUP3" s="232"/>
      <c r="WUQ3" s="232"/>
      <c r="WUR3" s="232"/>
      <c r="WUS3" s="232"/>
      <c r="WUT3" s="232"/>
      <c r="WUU3" s="232"/>
      <c r="WUV3" s="232"/>
      <c r="WUW3" s="233"/>
      <c r="WVX3" s="232"/>
      <c r="WVY3" s="232"/>
      <c r="WVZ3" s="232"/>
      <c r="WWA3" s="232"/>
      <c r="WWB3" s="232"/>
      <c r="WWC3" s="232"/>
      <c r="WWD3" s="232"/>
      <c r="WWE3" s="232"/>
      <c r="WWF3" s="232"/>
      <c r="WWG3" s="232"/>
      <c r="WWH3" s="232"/>
      <c r="WWI3" s="232"/>
      <c r="WWJ3" s="232"/>
      <c r="WWK3" s="233"/>
      <c r="WXL3" s="232"/>
      <c r="WXM3" s="232"/>
      <c r="WXN3" s="232"/>
      <c r="WXO3" s="232"/>
      <c r="WXP3" s="232"/>
      <c r="WXQ3" s="232"/>
      <c r="WXR3" s="232"/>
      <c r="WXS3" s="232"/>
      <c r="WXT3" s="232"/>
      <c r="WXU3" s="232"/>
      <c r="WXV3" s="232"/>
      <c r="WXW3" s="232"/>
      <c r="WXX3" s="232"/>
      <c r="WXY3" s="233"/>
      <c r="WYZ3" s="232"/>
      <c r="WZA3" s="232"/>
      <c r="WZB3" s="232"/>
      <c r="WZC3" s="232"/>
      <c r="WZD3" s="232"/>
      <c r="WZE3" s="232"/>
      <c r="WZF3" s="232"/>
      <c r="WZG3" s="232"/>
      <c r="WZH3" s="232"/>
      <c r="WZI3" s="232"/>
      <c r="WZJ3" s="232"/>
      <c r="WZK3" s="232"/>
      <c r="WZL3" s="232"/>
      <c r="WZM3" s="233"/>
      <c r="XAN3" s="232"/>
      <c r="XAO3" s="232"/>
      <c r="XAP3" s="232"/>
      <c r="XAQ3" s="232"/>
      <c r="XAR3" s="232"/>
      <c r="XAS3" s="232"/>
      <c r="XAT3" s="232"/>
      <c r="XAU3" s="232"/>
      <c r="XAV3" s="232"/>
      <c r="XAW3" s="232"/>
      <c r="XAX3" s="232"/>
      <c r="XAY3" s="232"/>
      <c r="XAZ3" s="232"/>
      <c r="XBA3" s="233"/>
      <c r="XCB3" s="232"/>
      <c r="XCC3" s="232"/>
      <c r="XCD3" s="232"/>
      <c r="XCE3" s="232"/>
      <c r="XCF3" s="232"/>
      <c r="XCG3" s="232"/>
      <c r="XCH3" s="232"/>
      <c r="XCI3" s="232"/>
      <c r="XCJ3" s="232"/>
      <c r="XCK3" s="232"/>
      <c r="XCL3" s="232"/>
      <c r="XCM3" s="232"/>
      <c r="XCN3" s="232"/>
      <c r="XCO3" s="233"/>
      <c r="XDP3" s="232"/>
      <c r="XDQ3" s="232"/>
      <c r="XDR3" s="232"/>
      <c r="XDS3" s="232"/>
      <c r="XDT3" s="232"/>
      <c r="XDU3" s="232"/>
      <c r="XDV3" s="232"/>
      <c r="XDW3" s="232"/>
      <c r="XDX3" s="232"/>
      <c r="XDY3" s="232"/>
      <c r="XDZ3" s="232"/>
      <c r="XEA3" s="232"/>
      <c r="XEB3" s="232"/>
      <c r="XEC3" s="233"/>
    </row>
    <row r="4" spans="1:2041 2055:4085 4099:5117 5121:7165 7179:9209 9223:10237 10245:12277 12289:14333 14344:15357 15369:16377" ht="15.75" thickBot="1" x14ac:dyDescent="0.3">
      <c r="A4" s="234"/>
      <c r="B4" s="235" t="e">
        <f>'Soybean Complex'!B35</f>
        <v>#REF!</v>
      </c>
      <c r="C4" s="235" t="e">
        <f>'Soybean Complex'!C35</f>
        <v>#REF!</v>
      </c>
      <c r="D4" s="235" t="str">
        <f>'Soybean Complex'!D35</f>
        <v xml:space="preserve">97/98 </v>
      </c>
      <c r="E4" s="235" t="str">
        <f>'Soybean Complex'!E35</f>
        <v xml:space="preserve">98/99 </v>
      </c>
      <c r="F4" s="235" t="str">
        <f>'Soybean Complex'!F35</f>
        <v xml:space="preserve">99/00 </v>
      </c>
      <c r="G4" s="235" t="str">
        <f>'Soybean Complex'!G35</f>
        <v xml:space="preserve">00/01 </v>
      </c>
      <c r="H4" s="235" t="str">
        <f>'Soybean Complex'!H35</f>
        <v xml:space="preserve">01/02 </v>
      </c>
      <c r="I4" s="235" t="str">
        <f>'Soybean Complex'!I35</f>
        <v xml:space="preserve">02/03 </v>
      </c>
      <c r="J4" s="235" t="str">
        <f>'Soybean Complex'!J35</f>
        <v xml:space="preserve">03/04 </v>
      </c>
      <c r="K4" s="235" t="str">
        <f>'Soybean Complex'!K35</f>
        <v xml:space="preserve">04/05 </v>
      </c>
      <c r="L4" s="235" t="str">
        <f>'Soybean Complex'!L35</f>
        <v xml:space="preserve">05/06 </v>
      </c>
      <c r="M4" s="235" t="str">
        <f>'Soybean Complex'!M35</f>
        <v xml:space="preserve">06/07 </v>
      </c>
      <c r="N4" s="235" t="str">
        <f>'Soybean Complex'!N35</f>
        <v xml:space="preserve">07/08 </v>
      </c>
      <c r="O4" s="235" t="str">
        <f>'Soybean Complex'!O35</f>
        <v xml:space="preserve">08/09 </v>
      </c>
      <c r="P4" s="235" t="str">
        <f>'Soybean Complex'!P35</f>
        <v xml:space="preserve">09/10 </v>
      </c>
      <c r="Q4" s="235" t="str">
        <f>'Soybean Complex'!Q35</f>
        <v xml:space="preserve">10/11 </v>
      </c>
      <c r="R4" s="235" t="str">
        <f>'Soybean Complex'!R35</f>
        <v xml:space="preserve">11/12 </v>
      </c>
      <c r="S4" s="235" t="str">
        <f>'Soybean Complex'!S35</f>
        <v xml:space="preserve">12/13 </v>
      </c>
      <c r="T4" s="235" t="str">
        <f>'Soybean Complex'!T35</f>
        <v xml:space="preserve">13/14 </v>
      </c>
      <c r="U4" s="235" t="str">
        <f>'Soybean Complex'!U35</f>
        <v xml:space="preserve">14/15 </v>
      </c>
      <c r="V4" s="235" t="str">
        <f>'Soybean Complex'!V35</f>
        <v xml:space="preserve">15/16 </v>
      </c>
      <c r="W4" s="235" t="str">
        <f>'Soybean Complex'!W35</f>
        <v xml:space="preserve">16/17 </v>
      </c>
      <c r="X4" s="235" t="str">
        <f>'Soybean Complex'!X35</f>
        <v xml:space="preserve">17/18 </v>
      </c>
      <c r="Y4" s="235">
        <f>'Soybean Complex'!Y35</f>
        <v>2018</v>
      </c>
      <c r="Z4" s="235">
        <f>'Soybean Complex'!Z35</f>
        <v>2019</v>
      </c>
      <c r="AA4" s="235">
        <f>'Soybean Complex'!AA35</f>
        <v>2020</v>
      </c>
      <c r="AB4" s="235">
        <f>'Soybean Complex'!AB35</f>
        <v>2021</v>
      </c>
      <c r="AC4" s="235">
        <f>'Soybean Complex'!AC35</f>
        <v>2022</v>
      </c>
      <c r="AD4" s="235">
        <f>'Soybean Complex'!AD35</f>
        <v>2023</v>
      </c>
      <c r="AE4" s="235">
        <f>'Soybean Complex'!AE35</f>
        <v>2024</v>
      </c>
      <c r="AF4" s="235">
        <f>'Soybean Complex'!AF35</f>
        <v>2025</v>
      </c>
      <c r="AG4" s="235">
        <f>'Soybean Complex'!AG35</f>
        <v>2026</v>
      </c>
      <c r="AH4" s="235">
        <f>'Soybean Complex'!AH35</f>
        <v>2027</v>
      </c>
      <c r="AI4" s="235">
        <f>'Soybean Complex'!AI35</f>
        <v>2028</v>
      </c>
      <c r="AJ4" s="235">
        <f>'Soybean Complex'!AJ35</f>
        <v>2029</v>
      </c>
      <c r="AK4" s="235">
        <f>'Soybean Complex'!AK35</f>
        <v>2030</v>
      </c>
      <c r="AL4" s="235">
        <f>'Soybean Complex'!AL35</f>
        <v>2031</v>
      </c>
      <c r="AM4" s="235">
        <f>'Soybean Complex'!AM35</f>
        <v>2032</v>
      </c>
      <c r="AN4" s="235">
        <f>'Soybean Complex'!AN35</f>
        <v>2033</v>
      </c>
      <c r="AO4" s="235">
        <f>'Soybean Complex'!AO35</f>
        <v>2034</v>
      </c>
      <c r="AP4" s="235">
        <f>'Soybean Complex'!AP35</f>
        <v>2035</v>
      </c>
      <c r="AQ4" s="235">
        <f>'Soybean Complex'!AQ35</f>
        <v>2036</v>
      </c>
      <c r="AR4" s="235">
        <f>'Soybean Complex'!AR35</f>
        <v>2037</v>
      </c>
      <c r="AS4" s="235">
        <f>'Soybean Complex'!AS35</f>
        <v>2038</v>
      </c>
      <c r="AT4" s="235">
        <f>'Soybean Complex'!AT35</f>
        <v>2039</v>
      </c>
      <c r="AU4" s="235">
        <f>'Soybean Complex'!AU35</f>
        <v>2040</v>
      </c>
      <c r="AV4" s="235">
        <f>'Soybean Complex'!AV35</f>
        <v>2041</v>
      </c>
      <c r="AW4" s="235">
        <f>'Soybean Complex'!AW35</f>
        <v>2042</v>
      </c>
      <c r="AX4" s="235">
        <f>'Soybean Complex'!AX35</f>
        <v>2043</v>
      </c>
      <c r="AY4" s="235">
        <f>'Soybean Complex'!AY35</f>
        <v>2044</v>
      </c>
      <c r="AZ4" s="235">
        <f>'Soybean Complex'!AZ35</f>
        <v>2045</v>
      </c>
      <c r="BA4" s="235">
        <f>'Soybean Complex'!BA35</f>
        <v>2046</v>
      </c>
      <c r="BB4" s="235">
        <f>'Soybean Complex'!BB35</f>
        <v>2047</v>
      </c>
      <c r="BC4" s="235">
        <f>'Soybean Complex'!BC35</f>
        <v>2048</v>
      </c>
      <c r="BD4" s="235">
        <f>'Soybean Complex'!BD35</f>
        <v>2049</v>
      </c>
      <c r="BE4" s="235">
        <f>'Soybean Complex'!BE35</f>
        <v>2050</v>
      </c>
    </row>
    <row r="5" spans="1:2041 2055:4085 4099:5117 5121:7165 7179:9209 9223:10237 10245:12277 12289:14333 14344:15357 15369:16377" s="201" customFormat="1" ht="15.75" x14ac:dyDescent="0.2">
      <c r="A5" s="199" t="s">
        <v>49</v>
      </c>
      <c r="B5" s="200" t="e">
        <f>B22+B38+B53</f>
        <v>#REF!</v>
      </c>
      <c r="C5" s="200" t="e">
        <f t="shared" ref="C5:BE7" si="0">C22+C38+C53</f>
        <v>#REF!</v>
      </c>
      <c r="D5" s="200" t="e">
        <f t="shared" si="0"/>
        <v>#REF!</v>
      </c>
      <c r="E5" s="200" t="e">
        <f t="shared" si="0"/>
        <v>#REF!</v>
      </c>
      <c r="F5" s="200" t="e">
        <f t="shared" si="0"/>
        <v>#REF!</v>
      </c>
      <c r="G5" s="200" t="e">
        <f t="shared" si="0"/>
        <v>#REF!</v>
      </c>
      <c r="H5" s="200" t="e">
        <f t="shared" si="0"/>
        <v>#REF!</v>
      </c>
      <c r="I5" s="200" t="e">
        <f t="shared" si="0"/>
        <v>#REF!</v>
      </c>
      <c r="J5" s="200" t="e">
        <f t="shared" si="0"/>
        <v>#REF!</v>
      </c>
      <c r="K5" s="200" t="e">
        <f t="shared" si="0"/>
        <v>#REF!</v>
      </c>
      <c r="L5" s="200" t="e">
        <f t="shared" si="0"/>
        <v>#REF!</v>
      </c>
      <c r="M5" s="200" t="e">
        <f t="shared" si="0"/>
        <v>#REF!</v>
      </c>
      <c r="N5" s="200" t="e">
        <f t="shared" si="0"/>
        <v>#REF!</v>
      </c>
      <c r="O5" s="200" t="e">
        <f t="shared" si="0"/>
        <v>#REF!</v>
      </c>
      <c r="P5" s="200" t="e">
        <f t="shared" si="0"/>
        <v>#REF!</v>
      </c>
      <c r="Q5" s="200" t="e">
        <f t="shared" si="0"/>
        <v>#REF!</v>
      </c>
      <c r="R5" s="200" t="e">
        <f t="shared" si="0"/>
        <v>#REF!</v>
      </c>
      <c r="S5" s="200" t="e">
        <f t="shared" si="0"/>
        <v>#REF!</v>
      </c>
      <c r="T5" s="200" t="e">
        <f t="shared" si="0"/>
        <v>#REF!</v>
      </c>
      <c r="U5" s="200" t="e">
        <f t="shared" si="0"/>
        <v>#REF!</v>
      </c>
      <c r="V5" s="200" t="e">
        <f t="shared" si="0"/>
        <v>#REF!</v>
      </c>
      <c r="W5" s="200" t="e">
        <f t="shared" si="0"/>
        <v>#REF!</v>
      </c>
      <c r="X5" s="200" t="e">
        <f t="shared" si="0"/>
        <v>#REF!</v>
      </c>
      <c r="Y5" s="200" t="e">
        <f t="shared" si="0"/>
        <v>#REF!</v>
      </c>
      <c r="Z5" s="200">
        <f t="shared" si="0"/>
        <v>7.3475050278206391</v>
      </c>
      <c r="AA5" s="200">
        <f t="shared" si="0"/>
        <v>9.5553477921695844</v>
      </c>
      <c r="AB5" s="200">
        <f t="shared" si="0"/>
        <v>7.4617198193441032</v>
      </c>
      <c r="AC5" s="200">
        <f t="shared" si="0"/>
        <v>5.9798597301649368</v>
      </c>
      <c r="AD5" s="200">
        <f t="shared" si="0"/>
        <v>5.4051053652447374</v>
      </c>
      <c r="AE5" s="200">
        <f t="shared" si="0"/>
        <v>9.3410278847613863</v>
      </c>
      <c r="AF5" s="200">
        <f t="shared" si="0"/>
        <v>10.568967323955691</v>
      </c>
      <c r="AG5" s="200">
        <f t="shared" si="0"/>
        <v>9.3502589515249017</v>
      </c>
      <c r="AH5" s="200">
        <f t="shared" si="0"/>
        <v>8.3724329126241219</v>
      </c>
      <c r="AI5" s="200">
        <f t="shared" si="0"/>
        <v>10.982206589782995</v>
      </c>
      <c r="AJ5" s="200">
        <f t="shared" si="0"/>
        <v>13.204861133408876</v>
      </c>
      <c r="AK5" s="200">
        <f t="shared" si="0"/>
        <v>10.609484778535991</v>
      </c>
      <c r="AL5" s="200">
        <f t="shared" si="0"/>
        <v>11.682330096626472</v>
      </c>
      <c r="AM5" s="200">
        <f t="shared" si="0"/>
        <v>10.543031465377478</v>
      </c>
      <c r="AN5" s="200">
        <f t="shared" si="0"/>
        <v>12.047027233101172</v>
      </c>
      <c r="AO5" s="200">
        <f t="shared" si="0"/>
        <v>10.25502045073954</v>
      </c>
      <c r="AP5" s="200">
        <f t="shared" si="0"/>
        <v>9.44568509573927</v>
      </c>
      <c r="AQ5" s="200">
        <f t="shared" si="0"/>
        <v>9.7023127347048685</v>
      </c>
      <c r="AR5" s="200">
        <f t="shared" si="0"/>
        <v>14.335172225155938</v>
      </c>
      <c r="AS5" s="200">
        <f t="shared" si="0"/>
        <v>10.821979173400143</v>
      </c>
      <c r="AT5" s="200">
        <f t="shared" si="0"/>
        <v>12.859591232441652</v>
      </c>
      <c r="AU5" s="200">
        <f t="shared" si="0"/>
        <v>11.303072454143855</v>
      </c>
      <c r="AV5" s="200">
        <f t="shared" si="0"/>
        <v>10.635127340102439</v>
      </c>
      <c r="AW5" s="200">
        <f t="shared" si="0"/>
        <v>10.888047950257816</v>
      </c>
      <c r="AX5" s="200">
        <f t="shared" si="0"/>
        <v>12.650553679039232</v>
      </c>
      <c r="AY5" s="200">
        <f t="shared" si="0"/>
        <v>12.350469172207537</v>
      </c>
      <c r="AZ5" s="200">
        <f t="shared" si="0"/>
        <v>14.503445424557848</v>
      </c>
      <c r="BA5" s="200">
        <f t="shared" si="0"/>
        <v>13.05736472049</v>
      </c>
      <c r="BB5" s="200">
        <f t="shared" si="0"/>
        <v>15.823587716054682</v>
      </c>
      <c r="BC5" s="200">
        <f t="shared" si="0"/>
        <v>17.021411072293571</v>
      </c>
      <c r="BD5" s="200">
        <f t="shared" si="0"/>
        <v>20.994645467997028</v>
      </c>
      <c r="BE5" s="200">
        <f t="shared" si="0"/>
        <v>20.029553404718708</v>
      </c>
      <c r="BO5" s="202"/>
      <c r="CC5" s="202"/>
      <c r="CQ5" s="202"/>
      <c r="DE5" s="202"/>
      <c r="DS5" s="202"/>
      <c r="EG5" s="202"/>
      <c r="EU5" s="202"/>
      <c r="FI5" s="202"/>
      <c r="FW5" s="202"/>
      <c r="GK5" s="202"/>
      <c r="GY5" s="202"/>
      <c r="HM5" s="202"/>
      <c r="IA5" s="202"/>
      <c r="IO5" s="202"/>
      <c r="JC5" s="202"/>
      <c r="JQ5" s="202"/>
      <c r="KE5" s="202"/>
      <c r="KS5" s="202"/>
      <c r="LG5" s="202"/>
      <c r="LU5" s="202"/>
      <c r="MI5" s="202"/>
      <c r="MW5" s="202"/>
      <c r="NK5" s="202"/>
      <c r="NY5" s="202"/>
      <c r="OM5" s="202"/>
      <c r="PA5" s="202"/>
      <c r="PO5" s="202"/>
      <c r="QC5" s="202"/>
      <c r="QQ5" s="202"/>
      <c r="RE5" s="202"/>
      <c r="RS5" s="202"/>
      <c r="SG5" s="202"/>
      <c r="SU5" s="202"/>
      <c r="TI5" s="202"/>
      <c r="TW5" s="202"/>
      <c r="UK5" s="202"/>
      <c r="UY5" s="202"/>
      <c r="VM5" s="202"/>
      <c r="WA5" s="202"/>
      <c r="WO5" s="202"/>
      <c r="XC5" s="202"/>
      <c r="XQ5" s="202"/>
      <c r="YE5" s="202"/>
      <c r="YS5" s="202"/>
      <c r="ZG5" s="202"/>
      <c r="ZU5" s="202"/>
      <c r="AAI5" s="202"/>
      <c r="AAW5" s="202"/>
      <c r="ABK5" s="202"/>
      <c r="ABY5" s="202"/>
      <c r="ACM5" s="202"/>
      <c r="ADA5" s="202"/>
      <c r="ADO5" s="202"/>
      <c r="AEC5" s="202"/>
      <c r="AEQ5" s="202"/>
      <c r="AFE5" s="202"/>
      <c r="AFS5" s="202"/>
      <c r="AGG5" s="202"/>
      <c r="AGU5" s="202"/>
      <c r="AHI5" s="202"/>
      <c r="AHW5" s="202"/>
      <c r="AIK5" s="202"/>
      <c r="AIY5" s="202"/>
      <c r="AJM5" s="202"/>
      <c r="AKA5" s="202"/>
      <c r="AKO5" s="202"/>
      <c r="ALC5" s="202"/>
      <c r="ALQ5" s="202"/>
      <c r="AME5" s="202"/>
      <c r="AMS5" s="202"/>
      <c r="ANG5" s="202"/>
      <c r="ANU5" s="202"/>
      <c r="AOI5" s="202"/>
      <c r="AOW5" s="202"/>
      <c r="APK5" s="202"/>
      <c r="APY5" s="202"/>
      <c r="AQM5" s="202"/>
      <c r="ARA5" s="202"/>
      <c r="ARO5" s="202"/>
      <c r="ASC5" s="202"/>
      <c r="ASQ5" s="202"/>
      <c r="ATE5" s="202"/>
      <c r="ATS5" s="202"/>
      <c r="AUG5" s="202"/>
      <c r="AUU5" s="202"/>
      <c r="AVI5" s="202"/>
      <c r="AVW5" s="202"/>
      <c r="AWK5" s="202"/>
      <c r="AWY5" s="202"/>
      <c r="AXM5" s="202"/>
      <c r="AYA5" s="202"/>
      <c r="AYO5" s="202"/>
      <c r="AZC5" s="202"/>
      <c r="AZQ5" s="202"/>
      <c r="BAE5" s="202"/>
      <c r="BAS5" s="202"/>
      <c r="BBG5" s="202"/>
      <c r="BBU5" s="202"/>
      <c r="BCI5" s="202"/>
      <c r="BCW5" s="202"/>
      <c r="BDK5" s="202"/>
      <c r="BDY5" s="202"/>
      <c r="BEM5" s="202"/>
      <c r="BFA5" s="202"/>
      <c r="BFO5" s="202"/>
      <c r="BGC5" s="202"/>
      <c r="BGQ5" s="202"/>
      <c r="BHE5" s="202"/>
      <c r="BHS5" s="202"/>
      <c r="BIG5" s="202"/>
      <c r="BIU5" s="202"/>
      <c r="BJI5" s="202"/>
      <c r="BJW5" s="202"/>
      <c r="BKK5" s="202"/>
      <c r="BKY5" s="202"/>
      <c r="BLM5" s="202"/>
      <c r="BMA5" s="202"/>
      <c r="BMO5" s="202"/>
      <c r="BNC5" s="202"/>
      <c r="BNQ5" s="202"/>
      <c r="BOE5" s="202"/>
      <c r="BOS5" s="202"/>
      <c r="BPG5" s="202"/>
      <c r="BPU5" s="202"/>
      <c r="BQI5" s="202"/>
      <c r="BQW5" s="202"/>
      <c r="BRK5" s="202"/>
      <c r="BRY5" s="202"/>
      <c r="BSM5" s="202"/>
      <c r="BTA5" s="202"/>
      <c r="BTO5" s="202"/>
      <c r="BUC5" s="202"/>
      <c r="BUQ5" s="202"/>
      <c r="BVE5" s="202"/>
      <c r="BVS5" s="202"/>
      <c r="BWG5" s="202"/>
      <c r="BWU5" s="202"/>
      <c r="BXI5" s="202"/>
      <c r="BXW5" s="202"/>
      <c r="BYK5" s="202"/>
      <c r="BYY5" s="202"/>
      <c r="BZM5" s="202"/>
      <c r="CAA5" s="202"/>
      <c r="CAO5" s="202"/>
      <c r="CBC5" s="202"/>
      <c r="CBQ5" s="202"/>
      <c r="CCE5" s="202"/>
      <c r="CCS5" s="202"/>
      <c r="CDG5" s="202"/>
      <c r="CDU5" s="202"/>
      <c r="CEI5" s="202"/>
      <c r="CEW5" s="202"/>
      <c r="CFK5" s="202"/>
      <c r="CFY5" s="202"/>
      <c r="CGM5" s="202"/>
      <c r="CHA5" s="202"/>
      <c r="CHO5" s="202"/>
      <c r="CIC5" s="202"/>
      <c r="CIQ5" s="202"/>
      <c r="CJE5" s="202"/>
      <c r="CJS5" s="202"/>
      <c r="CKG5" s="202"/>
      <c r="CKU5" s="202"/>
      <c r="CLI5" s="202"/>
      <c r="CLW5" s="202"/>
      <c r="CMK5" s="202"/>
      <c r="CMY5" s="202"/>
      <c r="CNM5" s="202"/>
      <c r="COA5" s="202"/>
      <c r="COO5" s="202"/>
      <c r="CPC5" s="202"/>
      <c r="CPQ5" s="202"/>
      <c r="CQE5" s="202"/>
      <c r="CQS5" s="202"/>
      <c r="CRG5" s="202"/>
      <c r="CRU5" s="202"/>
      <c r="CSI5" s="202"/>
      <c r="CSW5" s="202"/>
      <c r="CTK5" s="202"/>
      <c r="CTY5" s="202"/>
      <c r="CUM5" s="202"/>
      <c r="CVA5" s="202"/>
      <c r="CVO5" s="202"/>
      <c r="CWC5" s="202"/>
      <c r="CWQ5" s="202"/>
      <c r="CXE5" s="202"/>
      <c r="CXS5" s="202"/>
      <c r="CYG5" s="202"/>
      <c r="CYU5" s="202"/>
      <c r="CZI5" s="202"/>
      <c r="CZW5" s="202"/>
      <c r="DAK5" s="202"/>
      <c r="DAY5" s="202"/>
      <c r="DBM5" s="202"/>
      <c r="DCA5" s="202"/>
      <c r="DCO5" s="202"/>
      <c r="DDC5" s="202"/>
      <c r="DDQ5" s="202"/>
      <c r="DEE5" s="202"/>
      <c r="DES5" s="202"/>
      <c r="DFG5" s="202"/>
      <c r="DFU5" s="202"/>
      <c r="DGI5" s="202"/>
      <c r="DGW5" s="202"/>
      <c r="DHK5" s="202"/>
      <c r="DHY5" s="202"/>
      <c r="DIM5" s="202"/>
      <c r="DJA5" s="202"/>
      <c r="DJO5" s="202"/>
      <c r="DKC5" s="202"/>
      <c r="DKQ5" s="202"/>
      <c r="DLE5" s="202"/>
      <c r="DLS5" s="202"/>
      <c r="DMG5" s="202"/>
      <c r="DMU5" s="202"/>
      <c r="DNI5" s="202"/>
      <c r="DNW5" s="202"/>
      <c r="DOK5" s="202"/>
      <c r="DOY5" s="202"/>
      <c r="DPM5" s="202"/>
      <c r="DQA5" s="202"/>
      <c r="DQO5" s="202"/>
      <c r="DRC5" s="202"/>
      <c r="DRQ5" s="202"/>
      <c r="DSE5" s="202"/>
      <c r="DSS5" s="202"/>
      <c r="DTG5" s="202"/>
      <c r="DTU5" s="202"/>
      <c r="DUI5" s="202"/>
      <c r="DUW5" s="202"/>
      <c r="DVK5" s="202"/>
      <c r="DVY5" s="202"/>
      <c r="DWM5" s="202"/>
      <c r="DXA5" s="202"/>
      <c r="DXO5" s="202"/>
      <c r="DYC5" s="202"/>
      <c r="DYQ5" s="202"/>
      <c r="DZE5" s="202"/>
      <c r="DZS5" s="202"/>
      <c r="EAG5" s="202"/>
      <c r="EAU5" s="202"/>
      <c r="EBI5" s="202"/>
      <c r="EBW5" s="202"/>
      <c r="ECK5" s="202"/>
      <c r="ECY5" s="202"/>
      <c r="EDM5" s="202"/>
      <c r="EEA5" s="202"/>
      <c r="EEO5" s="202"/>
      <c r="EFC5" s="202"/>
      <c r="EFQ5" s="202"/>
      <c r="EGE5" s="202"/>
      <c r="EGS5" s="202"/>
      <c r="EHG5" s="202"/>
      <c r="EHU5" s="202"/>
      <c r="EII5" s="202"/>
      <c r="EIW5" s="202"/>
      <c r="EJK5" s="202"/>
      <c r="EJY5" s="202"/>
      <c r="EKM5" s="202"/>
      <c r="ELA5" s="202"/>
      <c r="ELO5" s="202"/>
      <c r="EMC5" s="202"/>
      <c r="EMQ5" s="202"/>
      <c r="ENE5" s="202"/>
      <c r="ENS5" s="202"/>
      <c r="EOG5" s="202"/>
      <c r="EOU5" s="202"/>
      <c r="EPI5" s="202"/>
      <c r="EPW5" s="202"/>
      <c r="EQK5" s="202"/>
      <c r="EQY5" s="202"/>
      <c r="ERM5" s="202"/>
      <c r="ESA5" s="202"/>
      <c r="ESO5" s="202"/>
      <c r="ETC5" s="202"/>
      <c r="ETQ5" s="202"/>
      <c r="EUE5" s="202"/>
      <c r="EUS5" s="202"/>
      <c r="EVG5" s="202"/>
      <c r="EVU5" s="202"/>
      <c r="EWI5" s="202"/>
      <c r="EWW5" s="202"/>
      <c r="EXK5" s="202"/>
      <c r="EXY5" s="202"/>
      <c r="EYM5" s="202"/>
      <c r="EZA5" s="202"/>
      <c r="EZO5" s="202"/>
      <c r="FAC5" s="202"/>
      <c r="FAQ5" s="202"/>
      <c r="FBE5" s="202"/>
      <c r="FBS5" s="202"/>
      <c r="FCG5" s="202"/>
      <c r="FCU5" s="202"/>
      <c r="FDI5" s="202"/>
      <c r="FDW5" s="202"/>
      <c r="FEK5" s="202"/>
      <c r="FEY5" s="202"/>
      <c r="FFM5" s="202"/>
      <c r="FGA5" s="202"/>
      <c r="FGO5" s="202"/>
      <c r="FHC5" s="202"/>
      <c r="FHQ5" s="202"/>
      <c r="FIE5" s="202"/>
      <c r="FIS5" s="202"/>
      <c r="FJG5" s="202"/>
      <c r="FJU5" s="202"/>
      <c r="FKI5" s="202"/>
      <c r="FKW5" s="202"/>
      <c r="FLK5" s="202"/>
      <c r="FLY5" s="202"/>
      <c r="FMM5" s="202"/>
      <c r="FNA5" s="202"/>
      <c r="FNO5" s="202"/>
      <c r="FOC5" s="202"/>
      <c r="FOQ5" s="202"/>
      <c r="FPE5" s="202"/>
      <c r="FPS5" s="202"/>
      <c r="FQG5" s="202"/>
      <c r="FQU5" s="202"/>
      <c r="FRI5" s="202"/>
      <c r="FRW5" s="202"/>
      <c r="FSK5" s="202"/>
      <c r="FSY5" s="202"/>
      <c r="FTM5" s="202"/>
      <c r="FUA5" s="202"/>
      <c r="FUO5" s="202"/>
      <c r="FVC5" s="202"/>
      <c r="FVQ5" s="202"/>
      <c r="FWE5" s="202"/>
      <c r="FWS5" s="202"/>
      <c r="FXG5" s="202"/>
      <c r="FXU5" s="202"/>
      <c r="FYI5" s="202"/>
      <c r="FYW5" s="202"/>
      <c r="FZK5" s="202"/>
      <c r="FZY5" s="202"/>
      <c r="GAM5" s="202"/>
      <c r="GBA5" s="202"/>
      <c r="GBO5" s="202"/>
      <c r="GCC5" s="202"/>
      <c r="GCQ5" s="202"/>
      <c r="GDE5" s="202"/>
      <c r="GDS5" s="202"/>
      <c r="GEG5" s="202"/>
      <c r="GEU5" s="202"/>
      <c r="GFI5" s="202"/>
      <c r="GFW5" s="202"/>
      <c r="GGK5" s="202"/>
      <c r="GGY5" s="202"/>
      <c r="GHM5" s="202"/>
      <c r="GIA5" s="202"/>
      <c r="GIO5" s="202"/>
      <c r="GJC5" s="202"/>
      <c r="GJQ5" s="202"/>
      <c r="GKE5" s="202"/>
      <c r="GKS5" s="202"/>
      <c r="GLG5" s="202"/>
      <c r="GLU5" s="202"/>
      <c r="GMI5" s="202"/>
      <c r="GMW5" s="202"/>
      <c r="GNK5" s="202"/>
      <c r="GNY5" s="202"/>
      <c r="GOM5" s="202"/>
      <c r="GPA5" s="202"/>
      <c r="GPO5" s="202"/>
      <c r="GQC5" s="202"/>
      <c r="GQQ5" s="202"/>
      <c r="GRE5" s="202"/>
      <c r="GRS5" s="202"/>
      <c r="GSG5" s="202"/>
      <c r="GSU5" s="202"/>
      <c r="GTI5" s="202"/>
      <c r="GTW5" s="202"/>
      <c r="GUK5" s="202"/>
      <c r="GUY5" s="202"/>
      <c r="GVM5" s="202"/>
      <c r="GWA5" s="202"/>
      <c r="GWO5" s="202"/>
      <c r="GXC5" s="202"/>
      <c r="GXQ5" s="202"/>
      <c r="GYE5" s="202"/>
      <c r="GYS5" s="202"/>
      <c r="GZG5" s="202"/>
      <c r="GZU5" s="202"/>
      <c r="HAI5" s="202"/>
      <c r="HAW5" s="202"/>
      <c r="HBK5" s="202"/>
      <c r="HBY5" s="202"/>
      <c r="HCM5" s="202"/>
      <c r="HDA5" s="202"/>
      <c r="HDO5" s="202"/>
      <c r="HEC5" s="202"/>
      <c r="HEQ5" s="202"/>
      <c r="HFE5" s="202"/>
      <c r="HFS5" s="202"/>
      <c r="HGG5" s="202"/>
      <c r="HGU5" s="202"/>
      <c r="HHI5" s="202"/>
      <c r="HHW5" s="202"/>
      <c r="HIK5" s="202"/>
      <c r="HIY5" s="202"/>
      <c r="HJM5" s="202"/>
      <c r="HKA5" s="202"/>
      <c r="HKO5" s="202"/>
      <c r="HLC5" s="202"/>
      <c r="HLQ5" s="202"/>
      <c r="HME5" s="202"/>
      <c r="HMS5" s="202"/>
      <c r="HNG5" s="202"/>
      <c r="HNU5" s="202"/>
      <c r="HOI5" s="202"/>
      <c r="HOW5" s="202"/>
      <c r="HPK5" s="202"/>
      <c r="HPY5" s="202"/>
      <c r="HQM5" s="202"/>
      <c r="HRA5" s="202"/>
      <c r="HRO5" s="202"/>
      <c r="HSC5" s="202"/>
      <c r="HSQ5" s="202"/>
      <c r="HTE5" s="202"/>
      <c r="HTS5" s="202"/>
      <c r="HUG5" s="202"/>
      <c r="HUU5" s="202"/>
      <c r="HVI5" s="202"/>
      <c r="HVW5" s="202"/>
      <c r="HWK5" s="202"/>
      <c r="HWY5" s="202"/>
      <c r="HXM5" s="202"/>
      <c r="HYA5" s="202"/>
      <c r="HYO5" s="202"/>
      <c r="HZC5" s="202"/>
      <c r="HZQ5" s="202"/>
      <c r="IAE5" s="202"/>
      <c r="IAS5" s="202"/>
      <c r="IBG5" s="202"/>
      <c r="IBU5" s="202"/>
      <c r="ICI5" s="202"/>
      <c r="ICW5" s="202"/>
      <c r="IDK5" s="202"/>
      <c r="IDY5" s="202"/>
      <c r="IEM5" s="202"/>
      <c r="IFA5" s="202"/>
      <c r="IFO5" s="202"/>
      <c r="IGC5" s="202"/>
      <c r="IGQ5" s="202"/>
      <c r="IHE5" s="202"/>
      <c r="IHS5" s="202"/>
      <c r="IIG5" s="202"/>
      <c r="IIU5" s="202"/>
      <c r="IJI5" s="202"/>
      <c r="IJW5" s="202"/>
      <c r="IKK5" s="202"/>
      <c r="IKY5" s="202"/>
      <c r="ILM5" s="202"/>
      <c r="IMA5" s="202"/>
      <c r="IMO5" s="202"/>
      <c r="INC5" s="202"/>
      <c r="INQ5" s="202"/>
      <c r="IOE5" s="202"/>
      <c r="IOS5" s="202"/>
      <c r="IPG5" s="202"/>
      <c r="IPU5" s="202"/>
      <c r="IQI5" s="202"/>
      <c r="IQW5" s="202"/>
      <c r="IRK5" s="202"/>
      <c r="IRY5" s="202"/>
      <c r="ISM5" s="202"/>
      <c r="ITA5" s="202"/>
      <c r="ITO5" s="202"/>
      <c r="IUC5" s="202"/>
      <c r="IUQ5" s="202"/>
      <c r="IVE5" s="202"/>
      <c r="IVS5" s="202"/>
      <c r="IWG5" s="202"/>
      <c r="IWU5" s="202"/>
      <c r="IXI5" s="202"/>
      <c r="IXW5" s="202"/>
      <c r="IYK5" s="202"/>
      <c r="IYY5" s="202"/>
      <c r="IZM5" s="202"/>
      <c r="JAA5" s="202"/>
      <c r="JAO5" s="202"/>
      <c r="JBC5" s="202"/>
      <c r="JBQ5" s="202"/>
      <c r="JCE5" s="202"/>
      <c r="JCS5" s="202"/>
      <c r="JDG5" s="202"/>
      <c r="JDU5" s="202"/>
      <c r="JEI5" s="202"/>
      <c r="JEW5" s="202"/>
      <c r="JFK5" s="202"/>
      <c r="JFY5" s="202"/>
      <c r="JGM5" s="202"/>
      <c r="JHA5" s="202"/>
      <c r="JHO5" s="202"/>
      <c r="JIC5" s="202"/>
      <c r="JIQ5" s="202"/>
      <c r="JJE5" s="202"/>
      <c r="JJS5" s="202"/>
      <c r="JKG5" s="202"/>
      <c r="JKU5" s="202"/>
      <c r="JLI5" s="202"/>
      <c r="JLW5" s="202"/>
      <c r="JMK5" s="202"/>
      <c r="JMY5" s="202"/>
      <c r="JNM5" s="202"/>
      <c r="JOA5" s="202"/>
      <c r="JOO5" s="202"/>
      <c r="JPC5" s="202"/>
      <c r="JPQ5" s="202"/>
      <c r="JQE5" s="202"/>
      <c r="JQS5" s="202"/>
      <c r="JRG5" s="202"/>
      <c r="JRU5" s="202"/>
      <c r="JSI5" s="202"/>
      <c r="JSW5" s="202"/>
      <c r="JTK5" s="202"/>
      <c r="JTY5" s="202"/>
      <c r="JUM5" s="202"/>
      <c r="JVA5" s="202"/>
      <c r="JVO5" s="202"/>
      <c r="JWC5" s="202"/>
      <c r="JWQ5" s="202"/>
      <c r="JXE5" s="202"/>
      <c r="JXS5" s="202"/>
      <c r="JYG5" s="202"/>
      <c r="JYU5" s="202"/>
      <c r="JZI5" s="202"/>
      <c r="JZW5" s="202"/>
      <c r="KAK5" s="202"/>
      <c r="KAY5" s="202"/>
      <c r="KBM5" s="202"/>
      <c r="KCA5" s="202"/>
      <c r="KCO5" s="202"/>
      <c r="KDC5" s="202"/>
      <c r="KDQ5" s="202"/>
      <c r="KEE5" s="202"/>
      <c r="KES5" s="202"/>
      <c r="KFG5" s="202"/>
      <c r="KFU5" s="202"/>
      <c r="KGI5" s="202"/>
      <c r="KGW5" s="202"/>
      <c r="KHK5" s="202"/>
      <c r="KHY5" s="202"/>
      <c r="KIM5" s="202"/>
      <c r="KJA5" s="202"/>
      <c r="KJO5" s="202"/>
      <c r="KKC5" s="202"/>
      <c r="KKQ5" s="202"/>
      <c r="KLE5" s="202"/>
      <c r="KLS5" s="202"/>
      <c r="KMG5" s="202"/>
      <c r="KMU5" s="202"/>
      <c r="KNI5" s="202"/>
      <c r="KNW5" s="202"/>
      <c r="KOK5" s="202"/>
      <c r="KOY5" s="202"/>
      <c r="KPM5" s="202"/>
      <c r="KQA5" s="202"/>
      <c r="KQO5" s="202"/>
      <c r="KRC5" s="202"/>
      <c r="KRQ5" s="202"/>
      <c r="KSE5" s="202"/>
      <c r="KSS5" s="202"/>
      <c r="KTG5" s="202"/>
      <c r="KTU5" s="202"/>
      <c r="KUI5" s="202"/>
      <c r="KUW5" s="202"/>
      <c r="KVK5" s="202"/>
      <c r="KVY5" s="202"/>
      <c r="KWM5" s="202"/>
      <c r="KXA5" s="202"/>
      <c r="KXO5" s="202"/>
      <c r="KYC5" s="202"/>
      <c r="KYQ5" s="202"/>
      <c r="KZE5" s="202"/>
      <c r="KZS5" s="202"/>
      <c r="LAG5" s="202"/>
      <c r="LAU5" s="202"/>
      <c r="LBI5" s="202"/>
      <c r="LBW5" s="202"/>
      <c r="LCK5" s="202"/>
      <c r="LCY5" s="202"/>
      <c r="LDM5" s="202"/>
      <c r="LEA5" s="202"/>
      <c r="LEO5" s="202"/>
      <c r="LFC5" s="202"/>
      <c r="LFQ5" s="202"/>
      <c r="LGE5" s="202"/>
      <c r="LGS5" s="202"/>
      <c r="LHG5" s="202"/>
      <c r="LHU5" s="202"/>
      <c r="LII5" s="202"/>
      <c r="LIW5" s="202"/>
      <c r="LJK5" s="202"/>
      <c r="LJY5" s="202"/>
      <c r="LKM5" s="202"/>
      <c r="LLA5" s="202"/>
      <c r="LLO5" s="202"/>
      <c r="LMC5" s="202"/>
      <c r="LMQ5" s="202"/>
      <c r="LNE5" s="202"/>
      <c r="LNS5" s="202"/>
      <c r="LOG5" s="202"/>
      <c r="LOU5" s="202"/>
      <c r="LPI5" s="202"/>
      <c r="LPW5" s="202"/>
      <c r="LQK5" s="202"/>
      <c r="LQY5" s="202"/>
      <c r="LRM5" s="202"/>
      <c r="LSA5" s="202"/>
      <c r="LSO5" s="202"/>
      <c r="LTC5" s="202"/>
      <c r="LTQ5" s="202"/>
      <c r="LUE5" s="202"/>
      <c r="LUS5" s="202"/>
      <c r="LVG5" s="202"/>
      <c r="LVU5" s="202"/>
      <c r="LWI5" s="202"/>
      <c r="LWW5" s="202"/>
      <c r="LXK5" s="202"/>
      <c r="LXY5" s="202"/>
      <c r="LYM5" s="202"/>
      <c r="LZA5" s="202"/>
      <c r="LZO5" s="202"/>
      <c r="MAC5" s="202"/>
      <c r="MAQ5" s="202"/>
      <c r="MBE5" s="202"/>
      <c r="MBS5" s="202"/>
      <c r="MCG5" s="202"/>
      <c r="MCU5" s="202"/>
      <c r="MDI5" s="202"/>
      <c r="MDW5" s="202"/>
      <c r="MEK5" s="202"/>
      <c r="MEY5" s="202"/>
      <c r="MFM5" s="202"/>
      <c r="MGA5" s="202"/>
      <c r="MGO5" s="202"/>
      <c r="MHC5" s="202"/>
      <c r="MHQ5" s="202"/>
      <c r="MIE5" s="202"/>
      <c r="MIS5" s="202"/>
      <c r="MJG5" s="202"/>
      <c r="MJU5" s="202"/>
      <c r="MKI5" s="202"/>
      <c r="MKW5" s="202"/>
      <c r="MLK5" s="202"/>
      <c r="MLY5" s="202"/>
      <c r="MMM5" s="202"/>
      <c r="MNA5" s="202"/>
      <c r="MNO5" s="202"/>
      <c r="MOC5" s="202"/>
      <c r="MOQ5" s="202"/>
      <c r="MPE5" s="202"/>
      <c r="MPS5" s="202"/>
      <c r="MQG5" s="202"/>
      <c r="MQU5" s="202"/>
      <c r="MRI5" s="202"/>
      <c r="MRW5" s="202"/>
      <c r="MSK5" s="202"/>
      <c r="MSY5" s="202"/>
      <c r="MTM5" s="202"/>
      <c r="MUA5" s="202"/>
      <c r="MUO5" s="202"/>
      <c r="MVC5" s="202"/>
      <c r="MVQ5" s="202"/>
      <c r="MWE5" s="202"/>
      <c r="MWS5" s="202"/>
      <c r="MXG5" s="202"/>
      <c r="MXU5" s="202"/>
      <c r="MYI5" s="202"/>
      <c r="MYW5" s="202"/>
      <c r="MZK5" s="202"/>
      <c r="MZY5" s="202"/>
      <c r="NAM5" s="202"/>
      <c r="NBA5" s="202"/>
      <c r="NBO5" s="202"/>
      <c r="NCC5" s="202"/>
      <c r="NCQ5" s="202"/>
      <c r="NDE5" s="202"/>
      <c r="NDS5" s="202"/>
      <c r="NEG5" s="202"/>
      <c r="NEU5" s="202"/>
      <c r="NFI5" s="202"/>
      <c r="NFW5" s="202"/>
      <c r="NGK5" s="202"/>
      <c r="NGY5" s="202"/>
      <c r="NHM5" s="202"/>
      <c r="NIA5" s="202"/>
      <c r="NIO5" s="202"/>
      <c r="NJC5" s="202"/>
      <c r="NJQ5" s="202"/>
      <c r="NKE5" s="202"/>
      <c r="NKS5" s="202"/>
      <c r="NLG5" s="202"/>
      <c r="NLU5" s="202"/>
      <c r="NMI5" s="202"/>
      <c r="NMW5" s="202"/>
      <c r="NNK5" s="202"/>
      <c r="NNY5" s="202"/>
      <c r="NOM5" s="202"/>
      <c r="NPA5" s="202"/>
      <c r="NPO5" s="202"/>
      <c r="NQC5" s="202"/>
      <c r="NQQ5" s="202"/>
      <c r="NRE5" s="202"/>
      <c r="NRS5" s="202"/>
      <c r="NSG5" s="202"/>
      <c r="NSU5" s="202"/>
      <c r="NTI5" s="202"/>
      <c r="NTW5" s="202"/>
      <c r="NUK5" s="202"/>
      <c r="NUY5" s="202"/>
      <c r="NVM5" s="202"/>
      <c r="NWA5" s="202"/>
      <c r="NWO5" s="202"/>
      <c r="NXC5" s="202"/>
      <c r="NXQ5" s="202"/>
      <c r="NYE5" s="202"/>
      <c r="NYS5" s="202"/>
      <c r="NZG5" s="202"/>
      <c r="NZU5" s="202"/>
      <c r="OAI5" s="202"/>
      <c r="OAW5" s="202"/>
      <c r="OBK5" s="202"/>
      <c r="OBY5" s="202"/>
      <c r="OCM5" s="202"/>
      <c r="ODA5" s="202"/>
      <c r="ODO5" s="202"/>
      <c r="OEC5" s="202"/>
      <c r="OEQ5" s="202"/>
      <c r="OFE5" s="202"/>
      <c r="OFS5" s="202"/>
      <c r="OGG5" s="202"/>
      <c r="OGU5" s="202"/>
      <c r="OHI5" s="202"/>
      <c r="OHW5" s="202"/>
      <c r="OIK5" s="202"/>
      <c r="OIY5" s="202"/>
      <c r="OJM5" s="202"/>
      <c r="OKA5" s="202"/>
      <c r="OKO5" s="202"/>
      <c r="OLC5" s="202"/>
      <c r="OLQ5" s="202"/>
      <c r="OME5" s="202"/>
      <c r="OMS5" s="202"/>
      <c r="ONG5" s="202"/>
      <c r="ONU5" s="202"/>
      <c r="OOI5" s="202"/>
      <c r="OOW5" s="202"/>
      <c r="OPK5" s="202"/>
      <c r="OPY5" s="202"/>
      <c r="OQM5" s="202"/>
      <c r="ORA5" s="202"/>
      <c r="ORO5" s="202"/>
      <c r="OSC5" s="202"/>
      <c r="OSQ5" s="202"/>
      <c r="OTE5" s="202"/>
      <c r="OTS5" s="202"/>
      <c r="OUG5" s="202"/>
      <c r="OUU5" s="202"/>
      <c r="OVI5" s="202"/>
      <c r="OVW5" s="202"/>
      <c r="OWK5" s="202"/>
      <c r="OWY5" s="202"/>
      <c r="OXM5" s="202"/>
      <c r="OYA5" s="202"/>
      <c r="OYO5" s="202"/>
      <c r="OZC5" s="202"/>
      <c r="OZQ5" s="202"/>
      <c r="PAE5" s="202"/>
      <c r="PAS5" s="202"/>
      <c r="PBG5" s="202"/>
      <c r="PBU5" s="202"/>
      <c r="PCI5" s="202"/>
      <c r="PCW5" s="202"/>
      <c r="PDK5" s="202"/>
      <c r="PDY5" s="202"/>
      <c r="PEM5" s="202"/>
      <c r="PFA5" s="202"/>
      <c r="PFO5" s="202"/>
      <c r="PGC5" s="202"/>
      <c r="PGQ5" s="202"/>
      <c r="PHE5" s="202"/>
      <c r="PHS5" s="202"/>
      <c r="PIG5" s="202"/>
      <c r="PIU5" s="202"/>
      <c r="PJI5" s="202"/>
      <c r="PJW5" s="202"/>
      <c r="PKK5" s="202"/>
      <c r="PKY5" s="202"/>
      <c r="PLM5" s="202"/>
      <c r="PMA5" s="202"/>
      <c r="PMO5" s="202"/>
      <c r="PNC5" s="202"/>
      <c r="PNQ5" s="202"/>
      <c r="POE5" s="202"/>
      <c r="POS5" s="202"/>
      <c r="PPG5" s="202"/>
      <c r="PPU5" s="202"/>
      <c r="PQI5" s="202"/>
      <c r="PQW5" s="202"/>
      <c r="PRK5" s="202"/>
      <c r="PRY5" s="202"/>
      <c r="PSM5" s="202"/>
      <c r="PTA5" s="202"/>
      <c r="PTO5" s="202"/>
      <c r="PUC5" s="202"/>
      <c r="PUQ5" s="202"/>
      <c r="PVE5" s="202"/>
      <c r="PVS5" s="202"/>
      <c r="PWG5" s="202"/>
      <c r="PWU5" s="202"/>
      <c r="PXI5" s="202"/>
      <c r="PXW5" s="202"/>
      <c r="PYK5" s="202"/>
      <c r="PYY5" s="202"/>
      <c r="PZM5" s="202"/>
      <c r="QAA5" s="202"/>
      <c r="QAO5" s="202"/>
      <c r="QBC5" s="202"/>
      <c r="QBQ5" s="202"/>
      <c r="QCE5" s="202"/>
      <c r="QCS5" s="202"/>
      <c r="QDG5" s="202"/>
      <c r="QDU5" s="202"/>
      <c r="QEI5" s="202"/>
      <c r="QEW5" s="202"/>
      <c r="QFK5" s="202"/>
      <c r="QFY5" s="202"/>
      <c r="QGM5" s="202"/>
      <c r="QHA5" s="202"/>
      <c r="QHO5" s="202"/>
      <c r="QIC5" s="202"/>
      <c r="QIQ5" s="202"/>
      <c r="QJE5" s="202"/>
      <c r="QJS5" s="202"/>
      <c r="QKG5" s="202"/>
      <c r="QKU5" s="202"/>
      <c r="QLI5" s="202"/>
      <c r="QLW5" s="202"/>
      <c r="QMK5" s="202"/>
      <c r="QMY5" s="202"/>
      <c r="QNM5" s="202"/>
      <c r="QOA5" s="202"/>
      <c r="QOO5" s="202"/>
      <c r="QPC5" s="202"/>
      <c r="QPQ5" s="202"/>
      <c r="QQE5" s="202"/>
      <c r="QQS5" s="202"/>
      <c r="QRG5" s="202"/>
      <c r="QRU5" s="202"/>
      <c r="QSI5" s="202"/>
      <c r="QSW5" s="202"/>
      <c r="QTK5" s="202"/>
      <c r="QTY5" s="202"/>
      <c r="QUM5" s="202"/>
      <c r="QVA5" s="202"/>
      <c r="QVO5" s="202"/>
      <c r="QWC5" s="202"/>
      <c r="QWQ5" s="202"/>
      <c r="QXE5" s="202"/>
      <c r="QXS5" s="202"/>
      <c r="QYG5" s="202"/>
      <c r="QYU5" s="202"/>
      <c r="QZI5" s="202"/>
      <c r="QZW5" s="202"/>
      <c r="RAK5" s="202"/>
      <c r="RAY5" s="202"/>
      <c r="RBM5" s="202"/>
      <c r="RCA5" s="202"/>
      <c r="RCO5" s="202"/>
      <c r="RDC5" s="202"/>
      <c r="RDQ5" s="202"/>
      <c r="REE5" s="202"/>
      <c r="RES5" s="202"/>
      <c r="RFG5" s="202"/>
      <c r="RFU5" s="202"/>
      <c r="RGI5" s="202"/>
      <c r="RGW5" s="202"/>
      <c r="RHK5" s="202"/>
      <c r="RHY5" s="202"/>
      <c r="RIM5" s="202"/>
      <c r="RJA5" s="202"/>
      <c r="RJO5" s="202"/>
      <c r="RKC5" s="202"/>
      <c r="RKQ5" s="202"/>
      <c r="RLE5" s="202"/>
      <c r="RLS5" s="202"/>
      <c r="RMG5" s="202"/>
      <c r="RMU5" s="202"/>
      <c r="RNI5" s="202"/>
      <c r="RNW5" s="202"/>
      <c r="ROK5" s="202"/>
      <c r="ROY5" s="202"/>
      <c r="RPM5" s="202"/>
      <c r="RQA5" s="202"/>
      <c r="RQO5" s="202"/>
      <c r="RRC5" s="202"/>
      <c r="RRQ5" s="202"/>
      <c r="RSE5" s="202"/>
      <c r="RSS5" s="202"/>
      <c r="RTG5" s="202"/>
      <c r="RTU5" s="202"/>
      <c r="RUI5" s="202"/>
      <c r="RUW5" s="202"/>
      <c r="RVK5" s="202"/>
      <c r="RVY5" s="202"/>
      <c r="RWM5" s="202"/>
      <c r="RXA5" s="202"/>
      <c r="RXO5" s="202"/>
      <c r="RYC5" s="202"/>
      <c r="RYQ5" s="202"/>
      <c r="RZE5" s="202"/>
      <c r="RZS5" s="202"/>
      <c r="SAG5" s="202"/>
      <c r="SAU5" s="202"/>
      <c r="SBI5" s="202"/>
      <c r="SBW5" s="202"/>
      <c r="SCK5" s="202"/>
      <c r="SCY5" s="202"/>
      <c r="SDM5" s="202"/>
      <c r="SEA5" s="202"/>
      <c r="SEO5" s="202"/>
      <c r="SFC5" s="202"/>
      <c r="SFQ5" s="202"/>
      <c r="SGE5" s="202"/>
      <c r="SGS5" s="202"/>
      <c r="SHG5" s="202"/>
      <c r="SHU5" s="202"/>
      <c r="SII5" s="202"/>
      <c r="SIW5" s="202"/>
      <c r="SJK5" s="202"/>
      <c r="SJY5" s="202"/>
      <c r="SKM5" s="202"/>
      <c r="SLA5" s="202"/>
      <c r="SLO5" s="202"/>
      <c r="SMC5" s="202"/>
      <c r="SMQ5" s="202"/>
      <c r="SNE5" s="202"/>
      <c r="SNS5" s="202"/>
      <c r="SOG5" s="202"/>
      <c r="SOU5" s="202"/>
      <c r="SPI5" s="202"/>
      <c r="SPW5" s="202"/>
      <c r="SQK5" s="202"/>
      <c r="SQY5" s="202"/>
      <c r="SRM5" s="202"/>
      <c r="SSA5" s="202"/>
      <c r="SSO5" s="202"/>
      <c r="STC5" s="202"/>
      <c r="STQ5" s="202"/>
      <c r="SUE5" s="202"/>
      <c r="SUS5" s="202"/>
      <c r="SVG5" s="202"/>
      <c r="SVU5" s="202"/>
      <c r="SWI5" s="202"/>
      <c r="SWW5" s="202"/>
      <c r="SXK5" s="202"/>
      <c r="SXY5" s="202"/>
      <c r="SYM5" s="202"/>
      <c r="SZA5" s="202"/>
      <c r="SZO5" s="202"/>
      <c r="TAC5" s="202"/>
      <c r="TAQ5" s="202"/>
      <c r="TBE5" s="202"/>
      <c r="TBS5" s="202"/>
      <c r="TCG5" s="202"/>
      <c r="TCU5" s="202"/>
      <c r="TDI5" s="202"/>
      <c r="TDW5" s="202"/>
      <c r="TEK5" s="202"/>
      <c r="TEY5" s="202"/>
      <c r="TFM5" s="202"/>
      <c r="TGA5" s="202"/>
      <c r="TGO5" s="202"/>
      <c r="THC5" s="202"/>
      <c r="THQ5" s="202"/>
      <c r="TIE5" s="202"/>
      <c r="TIS5" s="202"/>
      <c r="TJG5" s="202"/>
      <c r="TJU5" s="202"/>
      <c r="TKI5" s="202"/>
      <c r="TKW5" s="202"/>
      <c r="TLK5" s="202"/>
      <c r="TLY5" s="202"/>
      <c r="TMM5" s="202"/>
      <c r="TNA5" s="202"/>
      <c r="TNO5" s="202"/>
      <c r="TOC5" s="202"/>
      <c r="TOQ5" s="202"/>
      <c r="TPE5" s="202"/>
      <c r="TPS5" s="202"/>
      <c r="TQG5" s="202"/>
      <c r="TQU5" s="202"/>
      <c r="TRI5" s="202"/>
      <c r="TRW5" s="202"/>
      <c r="TSK5" s="202"/>
      <c r="TSY5" s="202"/>
      <c r="TTM5" s="202"/>
      <c r="TUA5" s="202"/>
      <c r="TUO5" s="202"/>
      <c r="TVC5" s="202"/>
      <c r="TVQ5" s="202"/>
      <c r="TWE5" s="202"/>
      <c r="TWS5" s="202"/>
      <c r="TXG5" s="202"/>
      <c r="TXU5" s="202"/>
      <c r="TYI5" s="202"/>
      <c r="TYW5" s="202"/>
      <c r="TZK5" s="202"/>
      <c r="TZY5" s="202"/>
      <c r="UAM5" s="202"/>
      <c r="UBA5" s="202"/>
      <c r="UBO5" s="202"/>
      <c r="UCC5" s="202"/>
      <c r="UCQ5" s="202"/>
      <c r="UDE5" s="202"/>
      <c r="UDS5" s="202"/>
      <c r="UEG5" s="202"/>
      <c r="UEU5" s="202"/>
      <c r="UFI5" s="202"/>
      <c r="UFW5" s="202"/>
      <c r="UGK5" s="202"/>
      <c r="UGY5" s="202"/>
      <c r="UHM5" s="202"/>
      <c r="UIA5" s="202"/>
      <c r="UIO5" s="202"/>
      <c r="UJC5" s="202"/>
      <c r="UJQ5" s="202"/>
      <c r="UKE5" s="202"/>
      <c r="UKS5" s="202"/>
      <c r="ULG5" s="202"/>
      <c r="ULU5" s="202"/>
      <c r="UMI5" s="202"/>
      <c r="UMW5" s="202"/>
      <c r="UNK5" s="202"/>
      <c r="UNY5" s="202"/>
      <c r="UOM5" s="202"/>
      <c r="UPA5" s="202"/>
      <c r="UPO5" s="202"/>
      <c r="UQC5" s="202"/>
      <c r="UQQ5" s="202"/>
      <c r="URE5" s="202"/>
      <c r="URS5" s="202"/>
      <c r="USG5" s="202"/>
      <c r="USU5" s="202"/>
      <c r="UTI5" s="202"/>
      <c r="UTW5" s="202"/>
      <c r="UUK5" s="202"/>
      <c r="UUY5" s="202"/>
      <c r="UVM5" s="202"/>
      <c r="UWA5" s="202"/>
      <c r="UWO5" s="202"/>
      <c r="UXC5" s="202"/>
      <c r="UXQ5" s="202"/>
      <c r="UYE5" s="202"/>
      <c r="UYS5" s="202"/>
      <c r="UZG5" s="202"/>
      <c r="UZU5" s="202"/>
      <c r="VAI5" s="202"/>
      <c r="VAW5" s="202"/>
      <c r="VBK5" s="202"/>
      <c r="VBY5" s="202"/>
      <c r="VCM5" s="202"/>
      <c r="VDA5" s="202"/>
      <c r="VDO5" s="202"/>
      <c r="VEC5" s="202"/>
      <c r="VEQ5" s="202"/>
      <c r="VFE5" s="202"/>
      <c r="VFS5" s="202"/>
      <c r="VGG5" s="202"/>
      <c r="VGU5" s="202"/>
      <c r="VHI5" s="202"/>
      <c r="VHW5" s="202"/>
      <c r="VIK5" s="202"/>
      <c r="VIY5" s="202"/>
      <c r="VJM5" s="202"/>
      <c r="VKA5" s="202"/>
      <c r="VKO5" s="202"/>
      <c r="VLC5" s="202"/>
      <c r="VLQ5" s="202"/>
      <c r="VME5" s="202"/>
      <c r="VMS5" s="202"/>
      <c r="VNG5" s="202"/>
      <c r="VNU5" s="202"/>
      <c r="VOI5" s="202"/>
      <c r="VOW5" s="202"/>
      <c r="VPK5" s="202"/>
      <c r="VPY5" s="202"/>
      <c r="VQM5" s="202"/>
      <c r="VRA5" s="202"/>
      <c r="VRO5" s="202"/>
      <c r="VSC5" s="202"/>
      <c r="VSQ5" s="202"/>
      <c r="VTE5" s="202"/>
      <c r="VTS5" s="202"/>
      <c r="VUG5" s="202"/>
      <c r="VUU5" s="202"/>
      <c r="VVI5" s="202"/>
      <c r="VVW5" s="202"/>
      <c r="VWK5" s="202"/>
      <c r="VWY5" s="202"/>
      <c r="VXM5" s="202"/>
      <c r="VYA5" s="202"/>
      <c r="VYO5" s="202"/>
      <c r="VZC5" s="202"/>
      <c r="VZQ5" s="202"/>
      <c r="WAE5" s="202"/>
      <c r="WAS5" s="202"/>
      <c r="WBG5" s="202"/>
      <c r="WBU5" s="202"/>
      <c r="WCI5" s="202"/>
      <c r="WCW5" s="202"/>
      <c r="WDK5" s="202"/>
      <c r="WDY5" s="202"/>
      <c r="WEM5" s="202"/>
      <c r="WFA5" s="202"/>
      <c r="WFO5" s="202"/>
      <c r="WGC5" s="202"/>
      <c r="WGQ5" s="202"/>
      <c r="WHE5" s="202"/>
      <c r="WHS5" s="202"/>
      <c r="WIG5" s="202"/>
      <c r="WIU5" s="202"/>
      <c r="WJI5" s="202"/>
      <c r="WJW5" s="202"/>
      <c r="WKK5" s="202"/>
      <c r="WKY5" s="202"/>
      <c r="WLM5" s="202"/>
      <c r="WMA5" s="202"/>
      <c r="WMO5" s="202"/>
      <c r="WNC5" s="202"/>
      <c r="WNQ5" s="202"/>
      <c r="WOE5" s="202"/>
      <c r="WOS5" s="202"/>
      <c r="WPG5" s="202"/>
      <c r="WPU5" s="202"/>
      <c r="WQI5" s="202"/>
      <c r="WQW5" s="202"/>
      <c r="WRK5" s="202"/>
      <c r="WRY5" s="202"/>
      <c r="WSM5" s="202"/>
      <c r="WTA5" s="202"/>
      <c r="WTO5" s="202"/>
      <c r="WUC5" s="202"/>
      <c r="WUQ5" s="202"/>
      <c r="WVE5" s="202"/>
      <c r="WVS5" s="202"/>
      <c r="WWG5" s="202"/>
      <c r="WWU5" s="202"/>
      <c r="WXI5" s="202"/>
      <c r="WXW5" s="202"/>
      <c r="WYK5" s="202"/>
      <c r="WYY5" s="202"/>
      <c r="WZM5" s="202"/>
      <c r="XAA5" s="202"/>
      <c r="XAO5" s="202"/>
      <c r="XBC5" s="202"/>
      <c r="XBQ5" s="202"/>
      <c r="XCE5" s="202"/>
      <c r="XCS5" s="202"/>
      <c r="XDG5" s="202"/>
      <c r="XDU5" s="202"/>
      <c r="XEI5" s="202"/>
      <c r="XEW5" s="202"/>
    </row>
    <row r="6" spans="1:2041 2055:4085 4099:5117 5121:7165 7179:9209 9223:10237 10245:12277 12289:14333 14344:15357 15369:16377" s="201" customFormat="1" ht="15.75" x14ac:dyDescent="0.2">
      <c r="A6" s="199" t="s">
        <v>50</v>
      </c>
      <c r="B6" s="200" t="e">
        <f>B23+B39+B54</f>
        <v>#REF!</v>
      </c>
      <c r="C6" s="200" t="e">
        <f t="shared" si="0"/>
        <v>#REF!</v>
      </c>
      <c r="D6" s="200" t="e">
        <f t="shared" si="0"/>
        <v>#REF!</v>
      </c>
      <c r="E6" s="200" t="e">
        <f t="shared" si="0"/>
        <v>#REF!</v>
      </c>
      <c r="F6" s="200" t="e">
        <f t="shared" si="0"/>
        <v>#REF!</v>
      </c>
      <c r="G6" s="200" t="e">
        <f t="shared" si="0"/>
        <v>#REF!</v>
      </c>
      <c r="H6" s="200" t="e">
        <f t="shared" si="0"/>
        <v>#REF!</v>
      </c>
      <c r="I6" s="200" t="e">
        <f t="shared" si="0"/>
        <v>#REF!</v>
      </c>
      <c r="J6" s="200" t="e">
        <f t="shared" si="0"/>
        <v>#REF!</v>
      </c>
      <c r="K6" s="200" t="e">
        <f t="shared" si="0"/>
        <v>#REF!</v>
      </c>
      <c r="L6" s="200" t="e">
        <f t="shared" si="0"/>
        <v>#REF!</v>
      </c>
      <c r="M6" s="200" t="e">
        <f t="shared" si="0"/>
        <v>#REF!</v>
      </c>
      <c r="N6" s="200" t="e">
        <f t="shared" si="0"/>
        <v>#REF!</v>
      </c>
      <c r="O6" s="200" t="e">
        <f t="shared" si="0"/>
        <v>#REF!</v>
      </c>
      <c r="P6" s="200" t="e">
        <f t="shared" si="0"/>
        <v>#REF!</v>
      </c>
      <c r="Q6" s="200" t="e">
        <f t="shared" si="0"/>
        <v>#REF!</v>
      </c>
      <c r="R6" s="200" t="e">
        <f t="shared" si="0"/>
        <v>#REF!</v>
      </c>
      <c r="S6" s="200" t="e">
        <f t="shared" si="0"/>
        <v>#REF!</v>
      </c>
      <c r="T6" s="200" t="e">
        <f t="shared" si="0"/>
        <v>#REF!</v>
      </c>
      <c r="U6" s="200" t="e">
        <f t="shared" si="0"/>
        <v>#REF!</v>
      </c>
      <c r="V6" s="200" t="e">
        <f t="shared" si="0"/>
        <v>#REF!</v>
      </c>
      <c r="W6" s="200" t="e">
        <f t="shared" si="0"/>
        <v>#REF!</v>
      </c>
      <c r="X6" s="200" t="e">
        <f t="shared" si="0"/>
        <v>#REF!</v>
      </c>
      <c r="Y6" s="200" t="e">
        <f t="shared" si="0"/>
        <v>#REF!</v>
      </c>
      <c r="Z6" s="200">
        <f t="shared" si="0"/>
        <v>1997.3676770395687</v>
      </c>
      <c r="AA6" s="200">
        <f t="shared" si="0"/>
        <v>1891.2706565195874</v>
      </c>
      <c r="AB6" s="200">
        <f t="shared" si="0"/>
        <v>2074.6251891333263</v>
      </c>
      <c r="AC6" s="200">
        <f t="shared" si="0"/>
        <v>2037.2998382109975</v>
      </c>
      <c r="AD6" s="200">
        <f t="shared" si="0"/>
        <v>1968.2961476659257</v>
      </c>
      <c r="AE6" s="200">
        <f t="shared" si="0"/>
        <v>2028.3715780913185</v>
      </c>
      <c r="AF6" s="200">
        <f t="shared" si="0"/>
        <v>2108.9390732472812</v>
      </c>
      <c r="AG6" s="200">
        <f t="shared" si="0"/>
        <v>2151.4757318530192</v>
      </c>
      <c r="AH6" s="200">
        <f t="shared" si="0"/>
        <v>2174.5719491382865</v>
      </c>
      <c r="AI6" s="200">
        <f t="shared" si="0"/>
        <v>2203.0591439094187</v>
      </c>
      <c r="AJ6" s="200">
        <f t="shared" si="0"/>
        <v>2231.675567283728</v>
      </c>
      <c r="AK6" s="200">
        <f t="shared" si="0"/>
        <v>2264.1121367403275</v>
      </c>
      <c r="AL6" s="200">
        <f t="shared" si="0"/>
        <v>2290.7300162128599</v>
      </c>
      <c r="AM6" s="200">
        <f t="shared" si="0"/>
        <v>2307.3499703120451</v>
      </c>
      <c r="AN6" s="200">
        <f t="shared" si="0"/>
        <v>2326.5672277450053</v>
      </c>
      <c r="AO6" s="200">
        <f t="shared" si="0"/>
        <v>2346.3195711712851</v>
      </c>
      <c r="AP6" s="200">
        <f t="shared" si="0"/>
        <v>2367.5498922778547</v>
      </c>
      <c r="AQ6" s="200">
        <f t="shared" si="0"/>
        <v>2389.4909592256517</v>
      </c>
      <c r="AR6" s="200">
        <f t="shared" si="0"/>
        <v>2415.7861683945594</v>
      </c>
      <c r="AS6" s="200">
        <f t="shared" si="0"/>
        <v>2447.2291755376673</v>
      </c>
      <c r="AT6" s="200">
        <f t="shared" si="0"/>
        <v>2471.5465902692799</v>
      </c>
      <c r="AU6" s="200">
        <f t="shared" si="0"/>
        <v>2493.6442929858536</v>
      </c>
      <c r="AV6" s="200">
        <f t="shared" si="0"/>
        <v>2518.9391594471363</v>
      </c>
      <c r="AW6" s="200">
        <f t="shared" si="0"/>
        <v>2539.9347510689868</v>
      </c>
      <c r="AX6" s="200">
        <f t="shared" si="0"/>
        <v>2561.1443095503687</v>
      </c>
      <c r="AY6" s="200">
        <f t="shared" si="0"/>
        <v>2582.7481024136987</v>
      </c>
      <c r="AZ6" s="200">
        <f t="shared" si="0"/>
        <v>2604.4522040513157</v>
      </c>
      <c r="BA6" s="200">
        <f t="shared" si="0"/>
        <v>2626.3286069931569</v>
      </c>
      <c r="BB6" s="200">
        <f t="shared" si="0"/>
        <v>2648.7389205103514</v>
      </c>
      <c r="BC6" s="200">
        <f t="shared" si="0"/>
        <v>2671.8081717681785</v>
      </c>
      <c r="BD6" s="200">
        <f t="shared" si="0"/>
        <v>2695.580411322303</v>
      </c>
      <c r="BE6" s="200">
        <f t="shared" si="0"/>
        <v>2718.9921116673445</v>
      </c>
      <c r="BO6" s="202"/>
      <c r="CC6" s="202"/>
      <c r="CQ6" s="202"/>
      <c r="DE6" s="202"/>
      <c r="DS6" s="202"/>
      <c r="EG6" s="202"/>
      <c r="EU6" s="202"/>
      <c r="FI6" s="202"/>
      <c r="FW6" s="202"/>
      <c r="GK6" s="202"/>
      <c r="GY6" s="202"/>
      <c r="HM6" s="202"/>
      <c r="IA6" s="202"/>
      <c r="IO6" s="202"/>
      <c r="JC6" s="202"/>
      <c r="JQ6" s="202"/>
      <c r="KE6" s="202"/>
      <c r="KS6" s="202"/>
      <c r="LG6" s="202"/>
      <c r="LU6" s="202"/>
      <c r="MI6" s="202"/>
      <c r="MW6" s="202"/>
      <c r="NK6" s="202"/>
      <c r="NY6" s="202"/>
      <c r="OM6" s="202"/>
      <c r="PA6" s="202"/>
      <c r="PO6" s="202"/>
      <c r="QC6" s="202"/>
      <c r="QQ6" s="202"/>
      <c r="RE6" s="202"/>
      <c r="RS6" s="202"/>
      <c r="SG6" s="202"/>
      <c r="SU6" s="202"/>
      <c r="TI6" s="202"/>
      <c r="TW6" s="202"/>
      <c r="UK6" s="202"/>
      <c r="UY6" s="202"/>
      <c r="VM6" s="202"/>
      <c r="WA6" s="202"/>
      <c r="WO6" s="202"/>
      <c r="XC6" s="202"/>
      <c r="XQ6" s="202"/>
      <c r="YE6" s="202"/>
      <c r="YS6" s="202"/>
      <c r="ZG6" s="202"/>
      <c r="ZU6" s="202"/>
      <c r="AAI6" s="202"/>
      <c r="AAW6" s="202"/>
      <c r="ABK6" s="202"/>
      <c r="ABY6" s="202"/>
      <c r="ACM6" s="202"/>
      <c r="ADA6" s="202"/>
      <c r="ADO6" s="202"/>
      <c r="AEC6" s="202"/>
      <c r="AEQ6" s="202"/>
      <c r="AFE6" s="202"/>
      <c r="AFS6" s="202"/>
      <c r="AGG6" s="202"/>
      <c r="AGU6" s="202"/>
      <c r="AHI6" s="202"/>
      <c r="AHW6" s="202"/>
      <c r="AIK6" s="202"/>
      <c r="AIY6" s="202"/>
      <c r="AJM6" s="202"/>
      <c r="AKA6" s="202"/>
      <c r="AKO6" s="202"/>
      <c r="ALC6" s="202"/>
      <c r="ALQ6" s="202"/>
      <c r="AME6" s="202"/>
      <c r="AMS6" s="202"/>
      <c r="ANG6" s="202"/>
      <c r="ANU6" s="202"/>
      <c r="AOI6" s="202"/>
      <c r="AOW6" s="202"/>
      <c r="APK6" s="202"/>
      <c r="APY6" s="202"/>
      <c r="AQM6" s="202"/>
      <c r="ARA6" s="202"/>
      <c r="ARO6" s="202"/>
      <c r="ASC6" s="202"/>
      <c r="ASQ6" s="202"/>
      <c r="ATE6" s="202"/>
      <c r="ATS6" s="202"/>
      <c r="AUG6" s="202"/>
      <c r="AUU6" s="202"/>
      <c r="AVI6" s="202"/>
      <c r="AVW6" s="202"/>
      <c r="AWK6" s="202"/>
      <c r="AWY6" s="202"/>
      <c r="AXM6" s="202"/>
      <c r="AYA6" s="202"/>
      <c r="AYO6" s="202"/>
      <c r="AZC6" s="202"/>
      <c r="AZQ6" s="202"/>
      <c r="BAE6" s="202"/>
      <c r="BAS6" s="202"/>
      <c r="BBG6" s="202"/>
      <c r="BBU6" s="202"/>
      <c r="BCI6" s="202"/>
      <c r="BCW6" s="202"/>
      <c r="BDK6" s="202"/>
      <c r="BDY6" s="202"/>
      <c r="BEM6" s="202"/>
      <c r="BFA6" s="202"/>
      <c r="BFO6" s="202"/>
      <c r="BGC6" s="202"/>
      <c r="BGQ6" s="202"/>
      <c r="BHE6" s="202"/>
      <c r="BHS6" s="202"/>
      <c r="BIG6" s="202"/>
      <c r="BIU6" s="202"/>
      <c r="BJI6" s="202"/>
      <c r="BJW6" s="202"/>
      <c r="BKK6" s="202"/>
      <c r="BKY6" s="202"/>
      <c r="BLM6" s="202"/>
      <c r="BMA6" s="202"/>
      <c r="BMO6" s="202"/>
      <c r="BNC6" s="202"/>
      <c r="BNQ6" s="202"/>
      <c r="BOE6" s="202"/>
      <c r="BOS6" s="202"/>
      <c r="BPG6" s="202"/>
      <c r="BPU6" s="202"/>
      <c r="BQI6" s="202"/>
      <c r="BQW6" s="202"/>
      <c r="BRK6" s="202"/>
      <c r="BRY6" s="202"/>
      <c r="BSM6" s="202"/>
      <c r="BTA6" s="202"/>
      <c r="BTO6" s="202"/>
      <c r="BUC6" s="202"/>
      <c r="BUQ6" s="202"/>
      <c r="BVE6" s="202"/>
      <c r="BVS6" s="202"/>
      <c r="BWG6" s="202"/>
      <c r="BWU6" s="202"/>
      <c r="BXI6" s="202"/>
      <c r="BXW6" s="202"/>
      <c r="BYK6" s="202"/>
      <c r="BYY6" s="202"/>
      <c r="BZM6" s="202"/>
      <c r="CAA6" s="202"/>
      <c r="CAO6" s="202"/>
      <c r="CBC6" s="202"/>
      <c r="CBQ6" s="202"/>
      <c r="CCE6" s="202"/>
      <c r="CCS6" s="202"/>
      <c r="CDG6" s="202"/>
      <c r="CDU6" s="202"/>
      <c r="CEI6" s="202"/>
      <c r="CEW6" s="202"/>
      <c r="CFK6" s="202"/>
      <c r="CFY6" s="202"/>
      <c r="CGM6" s="202"/>
      <c r="CHA6" s="202"/>
      <c r="CHO6" s="202"/>
      <c r="CIC6" s="202"/>
      <c r="CIQ6" s="202"/>
      <c r="CJE6" s="202"/>
      <c r="CJS6" s="202"/>
      <c r="CKG6" s="202"/>
      <c r="CKU6" s="202"/>
      <c r="CLI6" s="202"/>
      <c r="CLW6" s="202"/>
      <c r="CMK6" s="202"/>
      <c r="CMY6" s="202"/>
      <c r="CNM6" s="202"/>
      <c r="COA6" s="202"/>
      <c r="COO6" s="202"/>
      <c r="CPC6" s="202"/>
      <c r="CPQ6" s="202"/>
      <c r="CQE6" s="202"/>
      <c r="CQS6" s="202"/>
      <c r="CRG6" s="202"/>
      <c r="CRU6" s="202"/>
      <c r="CSI6" s="202"/>
      <c r="CSW6" s="202"/>
      <c r="CTK6" s="202"/>
      <c r="CTY6" s="202"/>
      <c r="CUM6" s="202"/>
      <c r="CVA6" s="202"/>
      <c r="CVO6" s="202"/>
      <c r="CWC6" s="202"/>
      <c r="CWQ6" s="202"/>
      <c r="CXE6" s="202"/>
      <c r="CXS6" s="202"/>
      <c r="CYG6" s="202"/>
      <c r="CYU6" s="202"/>
      <c r="CZI6" s="202"/>
      <c r="CZW6" s="202"/>
      <c r="DAK6" s="202"/>
      <c r="DAY6" s="202"/>
      <c r="DBM6" s="202"/>
      <c r="DCA6" s="202"/>
      <c r="DCO6" s="202"/>
      <c r="DDC6" s="202"/>
      <c r="DDQ6" s="202"/>
      <c r="DEE6" s="202"/>
      <c r="DES6" s="202"/>
      <c r="DFG6" s="202"/>
      <c r="DFU6" s="202"/>
      <c r="DGI6" s="202"/>
      <c r="DGW6" s="202"/>
      <c r="DHK6" s="202"/>
      <c r="DHY6" s="202"/>
      <c r="DIM6" s="202"/>
      <c r="DJA6" s="202"/>
      <c r="DJO6" s="202"/>
      <c r="DKC6" s="202"/>
      <c r="DKQ6" s="202"/>
      <c r="DLE6" s="202"/>
      <c r="DLS6" s="202"/>
      <c r="DMG6" s="202"/>
      <c r="DMU6" s="202"/>
      <c r="DNI6" s="202"/>
      <c r="DNW6" s="202"/>
      <c r="DOK6" s="202"/>
      <c r="DOY6" s="202"/>
      <c r="DPM6" s="202"/>
      <c r="DQA6" s="202"/>
      <c r="DQO6" s="202"/>
      <c r="DRC6" s="202"/>
      <c r="DRQ6" s="202"/>
      <c r="DSE6" s="202"/>
      <c r="DSS6" s="202"/>
      <c r="DTG6" s="202"/>
      <c r="DTU6" s="202"/>
      <c r="DUI6" s="202"/>
      <c r="DUW6" s="202"/>
      <c r="DVK6" s="202"/>
      <c r="DVY6" s="202"/>
      <c r="DWM6" s="202"/>
      <c r="DXA6" s="202"/>
      <c r="DXO6" s="202"/>
      <c r="DYC6" s="202"/>
      <c r="DYQ6" s="202"/>
      <c r="DZE6" s="202"/>
      <c r="DZS6" s="202"/>
      <c r="EAG6" s="202"/>
      <c r="EAU6" s="202"/>
      <c r="EBI6" s="202"/>
      <c r="EBW6" s="202"/>
      <c r="ECK6" s="202"/>
      <c r="ECY6" s="202"/>
      <c r="EDM6" s="202"/>
      <c r="EEA6" s="202"/>
      <c r="EEO6" s="202"/>
      <c r="EFC6" s="202"/>
      <c r="EFQ6" s="202"/>
      <c r="EGE6" s="202"/>
      <c r="EGS6" s="202"/>
      <c r="EHG6" s="202"/>
      <c r="EHU6" s="202"/>
      <c r="EII6" s="202"/>
      <c r="EIW6" s="202"/>
      <c r="EJK6" s="202"/>
      <c r="EJY6" s="202"/>
      <c r="EKM6" s="202"/>
      <c r="ELA6" s="202"/>
      <c r="ELO6" s="202"/>
      <c r="EMC6" s="202"/>
      <c r="EMQ6" s="202"/>
      <c r="ENE6" s="202"/>
      <c r="ENS6" s="202"/>
      <c r="EOG6" s="202"/>
      <c r="EOU6" s="202"/>
      <c r="EPI6" s="202"/>
      <c r="EPW6" s="202"/>
      <c r="EQK6" s="202"/>
      <c r="EQY6" s="202"/>
      <c r="ERM6" s="202"/>
      <c r="ESA6" s="202"/>
      <c r="ESO6" s="202"/>
      <c r="ETC6" s="202"/>
      <c r="ETQ6" s="202"/>
      <c r="EUE6" s="202"/>
      <c r="EUS6" s="202"/>
      <c r="EVG6" s="202"/>
      <c r="EVU6" s="202"/>
      <c r="EWI6" s="202"/>
      <c r="EWW6" s="202"/>
      <c r="EXK6" s="202"/>
      <c r="EXY6" s="202"/>
      <c r="EYM6" s="202"/>
      <c r="EZA6" s="202"/>
      <c r="EZO6" s="202"/>
      <c r="FAC6" s="202"/>
      <c r="FAQ6" s="202"/>
      <c r="FBE6" s="202"/>
      <c r="FBS6" s="202"/>
      <c r="FCG6" s="202"/>
      <c r="FCU6" s="202"/>
      <c r="FDI6" s="202"/>
      <c r="FDW6" s="202"/>
      <c r="FEK6" s="202"/>
      <c r="FEY6" s="202"/>
      <c r="FFM6" s="202"/>
      <c r="FGA6" s="202"/>
      <c r="FGO6" s="202"/>
      <c r="FHC6" s="202"/>
      <c r="FHQ6" s="202"/>
      <c r="FIE6" s="202"/>
      <c r="FIS6" s="202"/>
      <c r="FJG6" s="202"/>
      <c r="FJU6" s="202"/>
      <c r="FKI6" s="202"/>
      <c r="FKW6" s="202"/>
      <c r="FLK6" s="202"/>
      <c r="FLY6" s="202"/>
      <c r="FMM6" s="202"/>
      <c r="FNA6" s="202"/>
      <c r="FNO6" s="202"/>
      <c r="FOC6" s="202"/>
      <c r="FOQ6" s="202"/>
      <c r="FPE6" s="202"/>
      <c r="FPS6" s="202"/>
      <c r="FQG6" s="202"/>
      <c r="FQU6" s="202"/>
      <c r="FRI6" s="202"/>
      <c r="FRW6" s="202"/>
      <c r="FSK6" s="202"/>
      <c r="FSY6" s="202"/>
      <c r="FTM6" s="202"/>
      <c r="FUA6" s="202"/>
      <c r="FUO6" s="202"/>
      <c r="FVC6" s="202"/>
      <c r="FVQ6" s="202"/>
      <c r="FWE6" s="202"/>
      <c r="FWS6" s="202"/>
      <c r="FXG6" s="202"/>
      <c r="FXU6" s="202"/>
      <c r="FYI6" s="202"/>
      <c r="FYW6" s="202"/>
      <c r="FZK6" s="202"/>
      <c r="FZY6" s="202"/>
      <c r="GAM6" s="202"/>
      <c r="GBA6" s="202"/>
      <c r="GBO6" s="202"/>
      <c r="GCC6" s="202"/>
      <c r="GCQ6" s="202"/>
      <c r="GDE6" s="202"/>
      <c r="GDS6" s="202"/>
      <c r="GEG6" s="202"/>
      <c r="GEU6" s="202"/>
      <c r="GFI6" s="202"/>
      <c r="GFW6" s="202"/>
      <c r="GGK6" s="202"/>
      <c r="GGY6" s="202"/>
      <c r="GHM6" s="202"/>
      <c r="GIA6" s="202"/>
      <c r="GIO6" s="202"/>
      <c r="GJC6" s="202"/>
      <c r="GJQ6" s="202"/>
      <c r="GKE6" s="202"/>
      <c r="GKS6" s="202"/>
      <c r="GLG6" s="202"/>
      <c r="GLU6" s="202"/>
      <c r="GMI6" s="202"/>
      <c r="GMW6" s="202"/>
      <c r="GNK6" s="202"/>
      <c r="GNY6" s="202"/>
      <c r="GOM6" s="202"/>
      <c r="GPA6" s="202"/>
      <c r="GPO6" s="202"/>
      <c r="GQC6" s="202"/>
      <c r="GQQ6" s="202"/>
      <c r="GRE6" s="202"/>
      <c r="GRS6" s="202"/>
      <c r="GSG6" s="202"/>
      <c r="GSU6" s="202"/>
      <c r="GTI6" s="202"/>
      <c r="GTW6" s="202"/>
      <c r="GUK6" s="202"/>
      <c r="GUY6" s="202"/>
      <c r="GVM6" s="202"/>
      <c r="GWA6" s="202"/>
      <c r="GWO6" s="202"/>
      <c r="GXC6" s="202"/>
      <c r="GXQ6" s="202"/>
      <c r="GYE6" s="202"/>
      <c r="GYS6" s="202"/>
      <c r="GZG6" s="202"/>
      <c r="GZU6" s="202"/>
      <c r="HAI6" s="202"/>
      <c r="HAW6" s="202"/>
      <c r="HBK6" s="202"/>
      <c r="HBY6" s="202"/>
      <c r="HCM6" s="202"/>
      <c r="HDA6" s="202"/>
      <c r="HDO6" s="202"/>
      <c r="HEC6" s="202"/>
      <c r="HEQ6" s="202"/>
      <c r="HFE6" s="202"/>
      <c r="HFS6" s="202"/>
      <c r="HGG6" s="202"/>
      <c r="HGU6" s="202"/>
      <c r="HHI6" s="202"/>
      <c r="HHW6" s="202"/>
      <c r="HIK6" s="202"/>
      <c r="HIY6" s="202"/>
      <c r="HJM6" s="202"/>
      <c r="HKA6" s="202"/>
      <c r="HKO6" s="202"/>
      <c r="HLC6" s="202"/>
      <c r="HLQ6" s="202"/>
      <c r="HME6" s="202"/>
      <c r="HMS6" s="202"/>
      <c r="HNG6" s="202"/>
      <c r="HNU6" s="202"/>
      <c r="HOI6" s="202"/>
      <c r="HOW6" s="202"/>
      <c r="HPK6" s="202"/>
      <c r="HPY6" s="202"/>
      <c r="HQM6" s="202"/>
      <c r="HRA6" s="202"/>
      <c r="HRO6" s="202"/>
      <c r="HSC6" s="202"/>
      <c r="HSQ6" s="202"/>
      <c r="HTE6" s="202"/>
      <c r="HTS6" s="202"/>
      <c r="HUG6" s="202"/>
      <c r="HUU6" s="202"/>
      <c r="HVI6" s="202"/>
      <c r="HVW6" s="202"/>
      <c r="HWK6" s="202"/>
      <c r="HWY6" s="202"/>
      <c r="HXM6" s="202"/>
      <c r="HYA6" s="202"/>
      <c r="HYO6" s="202"/>
      <c r="HZC6" s="202"/>
      <c r="HZQ6" s="202"/>
      <c r="IAE6" s="202"/>
      <c r="IAS6" s="202"/>
      <c r="IBG6" s="202"/>
      <c r="IBU6" s="202"/>
      <c r="ICI6" s="202"/>
      <c r="ICW6" s="202"/>
      <c r="IDK6" s="202"/>
      <c r="IDY6" s="202"/>
      <c r="IEM6" s="202"/>
      <c r="IFA6" s="202"/>
      <c r="IFO6" s="202"/>
      <c r="IGC6" s="202"/>
      <c r="IGQ6" s="202"/>
      <c r="IHE6" s="202"/>
      <c r="IHS6" s="202"/>
      <c r="IIG6" s="202"/>
      <c r="IIU6" s="202"/>
      <c r="IJI6" s="202"/>
      <c r="IJW6" s="202"/>
      <c r="IKK6" s="202"/>
      <c r="IKY6" s="202"/>
      <c r="ILM6" s="202"/>
      <c r="IMA6" s="202"/>
      <c r="IMO6" s="202"/>
      <c r="INC6" s="202"/>
      <c r="INQ6" s="202"/>
      <c r="IOE6" s="202"/>
      <c r="IOS6" s="202"/>
      <c r="IPG6" s="202"/>
      <c r="IPU6" s="202"/>
      <c r="IQI6" s="202"/>
      <c r="IQW6" s="202"/>
      <c r="IRK6" s="202"/>
      <c r="IRY6" s="202"/>
      <c r="ISM6" s="202"/>
      <c r="ITA6" s="202"/>
      <c r="ITO6" s="202"/>
      <c r="IUC6" s="202"/>
      <c r="IUQ6" s="202"/>
      <c r="IVE6" s="202"/>
      <c r="IVS6" s="202"/>
      <c r="IWG6" s="202"/>
      <c r="IWU6" s="202"/>
      <c r="IXI6" s="202"/>
      <c r="IXW6" s="202"/>
      <c r="IYK6" s="202"/>
      <c r="IYY6" s="202"/>
      <c r="IZM6" s="202"/>
      <c r="JAA6" s="202"/>
      <c r="JAO6" s="202"/>
      <c r="JBC6" s="202"/>
      <c r="JBQ6" s="202"/>
      <c r="JCE6" s="202"/>
      <c r="JCS6" s="202"/>
      <c r="JDG6" s="202"/>
      <c r="JDU6" s="202"/>
      <c r="JEI6" s="202"/>
      <c r="JEW6" s="202"/>
      <c r="JFK6" s="202"/>
      <c r="JFY6" s="202"/>
      <c r="JGM6" s="202"/>
      <c r="JHA6" s="202"/>
      <c r="JHO6" s="202"/>
      <c r="JIC6" s="202"/>
      <c r="JIQ6" s="202"/>
      <c r="JJE6" s="202"/>
      <c r="JJS6" s="202"/>
      <c r="JKG6" s="202"/>
      <c r="JKU6" s="202"/>
      <c r="JLI6" s="202"/>
      <c r="JLW6" s="202"/>
      <c r="JMK6" s="202"/>
      <c r="JMY6" s="202"/>
      <c r="JNM6" s="202"/>
      <c r="JOA6" s="202"/>
      <c r="JOO6" s="202"/>
      <c r="JPC6" s="202"/>
      <c r="JPQ6" s="202"/>
      <c r="JQE6" s="202"/>
      <c r="JQS6" s="202"/>
      <c r="JRG6" s="202"/>
      <c r="JRU6" s="202"/>
      <c r="JSI6" s="202"/>
      <c r="JSW6" s="202"/>
      <c r="JTK6" s="202"/>
      <c r="JTY6" s="202"/>
      <c r="JUM6" s="202"/>
      <c r="JVA6" s="202"/>
      <c r="JVO6" s="202"/>
      <c r="JWC6" s="202"/>
      <c r="JWQ6" s="202"/>
      <c r="JXE6" s="202"/>
      <c r="JXS6" s="202"/>
      <c r="JYG6" s="202"/>
      <c r="JYU6" s="202"/>
      <c r="JZI6" s="202"/>
      <c r="JZW6" s="202"/>
      <c r="KAK6" s="202"/>
      <c r="KAY6" s="202"/>
      <c r="KBM6" s="202"/>
      <c r="KCA6" s="202"/>
      <c r="KCO6" s="202"/>
      <c r="KDC6" s="202"/>
      <c r="KDQ6" s="202"/>
      <c r="KEE6" s="202"/>
      <c r="KES6" s="202"/>
      <c r="KFG6" s="202"/>
      <c r="KFU6" s="202"/>
      <c r="KGI6" s="202"/>
      <c r="KGW6" s="202"/>
      <c r="KHK6" s="202"/>
      <c r="KHY6" s="202"/>
      <c r="KIM6" s="202"/>
      <c r="KJA6" s="202"/>
      <c r="KJO6" s="202"/>
      <c r="KKC6" s="202"/>
      <c r="KKQ6" s="202"/>
      <c r="KLE6" s="202"/>
      <c r="KLS6" s="202"/>
      <c r="KMG6" s="202"/>
      <c r="KMU6" s="202"/>
      <c r="KNI6" s="202"/>
      <c r="KNW6" s="202"/>
      <c r="KOK6" s="202"/>
      <c r="KOY6" s="202"/>
      <c r="KPM6" s="202"/>
      <c r="KQA6" s="202"/>
      <c r="KQO6" s="202"/>
      <c r="KRC6" s="202"/>
      <c r="KRQ6" s="202"/>
      <c r="KSE6" s="202"/>
      <c r="KSS6" s="202"/>
      <c r="KTG6" s="202"/>
      <c r="KTU6" s="202"/>
      <c r="KUI6" s="202"/>
      <c r="KUW6" s="202"/>
      <c r="KVK6" s="202"/>
      <c r="KVY6" s="202"/>
      <c r="KWM6" s="202"/>
      <c r="KXA6" s="202"/>
      <c r="KXO6" s="202"/>
      <c r="KYC6" s="202"/>
      <c r="KYQ6" s="202"/>
      <c r="KZE6" s="202"/>
      <c r="KZS6" s="202"/>
      <c r="LAG6" s="202"/>
      <c r="LAU6" s="202"/>
      <c r="LBI6" s="202"/>
      <c r="LBW6" s="202"/>
      <c r="LCK6" s="202"/>
      <c r="LCY6" s="202"/>
      <c r="LDM6" s="202"/>
      <c r="LEA6" s="202"/>
      <c r="LEO6" s="202"/>
      <c r="LFC6" s="202"/>
      <c r="LFQ6" s="202"/>
      <c r="LGE6" s="202"/>
      <c r="LGS6" s="202"/>
      <c r="LHG6" s="202"/>
      <c r="LHU6" s="202"/>
      <c r="LII6" s="202"/>
      <c r="LIW6" s="202"/>
      <c r="LJK6" s="202"/>
      <c r="LJY6" s="202"/>
      <c r="LKM6" s="202"/>
      <c r="LLA6" s="202"/>
      <c r="LLO6" s="202"/>
      <c r="LMC6" s="202"/>
      <c r="LMQ6" s="202"/>
      <c r="LNE6" s="202"/>
      <c r="LNS6" s="202"/>
      <c r="LOG6" s="202"/>
      <c r="LOU6" s="202"/>
      <c r="LPI6" s="202"/>
      <c r="LPW6" s="202"/>
      <c r="LQK6" s="202"/>
      <c r="LQY6" s="202"/>
      <c r="LRM6" s="202"/>
      <c r="LSA6" s="202"/>
      <c r="LSO6" s="202"/>
      <c r="LTC6" s="202"/>
      <c r="LTQ6" s="202"/>
      <c r="LUE6" s="202"/>
      <c r="LUS6" s="202"/>
      <c r="LVG6" s="202"/>
      <c r="LVU6" s="202"/>
      <c r="LWI6" s="202"/>
      <c r="LWW6" s="202"/>
      <c r="LXK6" s="202"/>
      <c r="LXY6" s="202"/>
      <c r="LYM6" s="202"/>
      <c r="LZA6" s="202"/>
      <c r="LZO6" s="202"/>
      <c r="MAC6" s="202"/>
      <c r="MAQ6" s="202"/>
      <c r="MBE6" s="202"/>
      <c r="MBS6" s="202"/>
      <c r="MCG6" s="202"/>
      <c r="MCU6" s="202"/>
      <c r="MDI6" s="202"/>
      <c r="MDW6" s="202"/>
      <c r="MEK6" s="202"/>
      <c r="MEY6" s="202"/>
      <c r="MFM6" s="202"/>
      <c r="MGA6" s="202"/>
      <c r="MGO6" s="202"/>
      <c r="MHC6" s="202"/>
      <c r="MHQ6" s="202"/>
      <c r="MIE6" s="202"/>
      <c r="MIS6" s="202"/>
      <c r="MJG6" s="202"/>
      <c r="MJU6" s="202"/>
      <c r="MKI6" s="202"/>
      <c r="MKW6" s="202"/>
      <c r="MLK6" s="202"/>
      <c r="MLY6" s="202"/>
      <c r="MMM6" s="202"/>
      <c r="MNA6" s="202"/>
      <c r="MNO6" s="202"/>
      <c r="MOC6" s="202"/>
      <c r="MOQ6" s="202"/>
      <c r="MPE6" s="202"/>
      <c r="MPS6" s="202"/>
      <c r="MQG6" s="202"/>
      <c r="MQU6" s="202"/>
      <c r="MRI6" s="202"/>
      <c r="MRW6" s="202"/>
      <c r="MSK6" s="202"/>
      <c r="MSY6" s="202"/>
      <c r="MTM6" s="202"/>
      <c r="MUA6" s="202"/>
      <c r="MUO6" s="202"/>
      <c r="MVC6" s="202"/>
      <c r="MVQ6" s="202"/>
      <c r="MWE6" s="202"/>
      <c r="MWS6" s="202"/>
      <c r="MXG6" s="202"/>
      <c r="MXU6" s="202"/>
      <c r="MYI6" s="202"/>
      <c r="MYW6" s="202"/>
      <c r="MZK6" s="202"/>
      <c r="MZY6" s="202"/>
      <c r="NAM6" s="202"/>
      <c r="NBA6" s="202"/>
      <c r="NBO6" s="202"/>
      <c r="NCC6" s="202"/>
      <c r="NCQ6" s="202"/>
      <c r="NDE6" s="202"/>
      <c r="NDS6" s="202"/>
      <c r="NEG6" s="202"/>
      <c r="NEU6" s="202"/>
      <c r="NFI6" s="202"/>
      <c r="NFW6" s="202"/>
      <c r="NGK6" s="202"/>
      <c r="NGY6" s="202"/>
      <c r="NHM6" s="202"/>
      <c r="NIA6" s="202"/>
      <c r="NIO6" s="202"/>
      <c r="NJC6" s="202"/>
      <c r="NJQ6" s="202"/>
      <c r="NKE6" s="202"/>
      <c r="NKS6" s="202"/>
      <c r="NLG6" s="202"/>
      <c r="NLU6" s="202"/>
      <c r="NMI6" s="202"/>
      <c r="NMW6" s="202"/>
      <c r="NNK6" s="202"/>
      <c r="NNY6" s="202"/>
      <c r="NOM6" s="202"/>
      <c r="NPA6" s="202"/>
      <c r="NPO6" s="202"/>
      <c r="NQC6" s="202"/>
      <c r="NQQ6" s="202"/>
      <c r="NRE6" s="202"/>
      <c r="NRS6" s="202"/>
      <c r="NSG6" s="202"/>
      <c r="NSU6" s="202"/>
      <c r="NTI6" s="202"/>
      <c r="NTW6" s="202"/>
      <c r="NUK6" s="202"/>
      <c r="NUY6" s="202"/>
      <c r="NVM6" s="202"/>
      <c r="NWA6" s="202"/>
      <c r="NWO6" s="202"/>
      <c r="NXC6" s="202"/>
      <c r="NXQ6" s="202"/>
      <c r="NYE6" s="202"/>
      <c r="NYS6" s="202"/>
      <c r="NZG6" s="202"/>
      <c r="NZU6" s="202"/>
      <c r="OAI6" s="202"/>
      <c r="OAW6" s="202"/>
      <c r="OBK6" s="202"/>
      <c r="OBY6" s="202"/>
      <c r="OCM6" s="202"/>
      <c r="ODA6" s="202"/>
      <c r="ODO6" s="202"/>
      <c r="OEC6" s="202"/>
      <c r="OEQ6" s="202"/>
      <c r="OFE6" s="202"/>
      <c r="OFS6" s="202"/>
      <c r="OGG6" s="202"/>
      <c r="OGU6" s="202"/>
      <c r="OHI6" s="202"/>
      <c r="OHW6" s="202"/>
      <c r="OIK6" s="202"/>
      <c r="OIY6" s="202"/>
      <c r="OJM6" s="202"/>
      <c r="OKA6" s="202"/>
      <c r="OKO6" s="202"/>
      <c r="OLC6" s="202"/>
      <c r="OLQ6" s="202"/>
      <c r="OME6" s="202"/>
      <c r="OMS6" s="202"/>
      <c r="ONG6" s="202"/>
      <c r="ONU6" s="202"/>
      <c r="OOI6" s="202"/>
      <c r="OOW6" s="202"/>
      <c r="OPK6" s="202"/>
      <c r="OPY6" s="202"/>
      <c r="OQM6" s="202"/>
      <c r="ORA6" s="202"/>
      <c r="ORO6" s="202"/>
      <c r="OSC6" s="202"/>
      <c r="OSQ6" s="202"/>
      <c r="OTE6" s="202"/>
      <c r="OTS6" s="202"/>
      <c r="OUG6" s="202"/>
      <c r="OUU6" s="202"/>
      <c r="OVI6" s="202"/>
      <c r="OVW6" s="202"/>
      <c r="OWK6" s="202"/>
      <c r="OWY6" s="202"/>
      <c r="OXM6" s="202"/>
      <c r="OYA6" s="202"/>
      <c r="OYO6" s="202"/>
      <c r="OZC6" s="202"/>
      <c r="OZQ6" s="202"/>
      <c r="PAE6" s="202"/>
      <c r="PAS6" s="202"/>
      <c r="PBG6" s="202"/>
      <c r="PBU6" s="202"/>
      <c r="PCI6" s="202"/>
      <c r="PCW6" s="202"/>
      <c r="PDK6" s="202"/>
      <c r="PDY6" s="202"/>
      <c r="PEM6" s="202"/>
      <c r="PFA6" s="202"/>
      <c r="PFO6" s="202"/>
      <c r="PGC6" s="202"/>
      <c r="PGQ6" s="202"/>
      <c r="PHE6" s="202"/>
      <c r="PHS6" s="202"/>
      <c r="PIG6" s="202"/>
      <c r="PIU6" s="202"/>
      <c r="PJI6" s="202"/>
      <c r="PJW6" s="202"/>
      <c r="PKK6" s="202"/>
      <c r="PKY6" s="202"/>
      <c r="PLM6" s="202"/>
      <c r="PMA6" s="202"/>
      <c r="PMO6" s="202"/>
      <c r="PNC6" s="202"/>
      <c r="PNQ6" s="202"/>
      <c r="POE6" s="202"/>
      <c r="POS6" s="202"/>
      <c r="PPG6" s="202"/>
      <c r="PPU6" s="202"/>
      <c r="PQI6" s="202"/>
      <c r="PQW6" s="202"/>
      <c r="PRK6" s="202"/>
      <c r="PRY6" s="202"/>
      <c r="PSM6" s="202"/>
      <c r="PTA6" s="202"/>
      <c r="PTO6" s="202"/>
      <c r="PUC6" s="202"/>
      <c r="PUQ6" s="202"/>
      <c r="PVE6" s="202"/>
      <c r="PVS6" s="202"/>
      <c r="PWG6" s="202"/>
      <c r="PWU6" s="202"/>
      <c r="PXI6" s="202"/>
      <c r="PXW6" s="202"/>
      <c r="PYK6" s="202"/>
      <c r="PYY6" s="202"/>
      <c r="PZM6" s="202"/>
      <c r="QAA6" s="202"/>
      <c r="QAO6" s="202"/>
      <c r="QBC6" s="202"/>
      <c r="QBQ6" s="202"/>
      <c r="QCE6" s="202"/>
      <c r="QCS6" s="202"/>
      <c r="QDG6" s="202"/>
      <c r="QDU6" s="202"/>
      <c r="QEI6" s="202"/>
      <c r="QEW6" s="202"/>
      <c r="QFK6" s="202"/>
      <c r="QFY6" s="202"/>
      <c r="QGM6" s="202"/>
      <c r="QHA6" s="202"/>
      <c r="QHO6" s="202"/>
      <c r="QIC6" s="202"/>
      <c r="QIQ6" s="202"/>
      <c r="QJE6" s="202"/>
      <c r="QJS6" s="202"/>
      <c r="QKG6" s="202"/>
      <c r="QKU6" s="202"/>
      <c r="QLI6" s="202"/>
      <c r="QLW6" s="202"/>
      <c r="QMK6" s="202"/>
      <c r="QMY6" s="202"/>
      <c r="QNM6" s="202"/>
      <c r="QOA6" s="202"/>
      <c r="QOO6" s="202"/>
      <c r="QPC6" s="202"/>
      <c r="QPQ6" s="202"/>
      <c r="QQE6" s="202"/>
      <c r="QQS6" s="202"/>
      <c r="QRG6" s="202"/>
      <c r="QRU6" s="202"/>
      <c r="QSI6" s="202"/>
      <c r="QSW6" s="202"/>
      <c r="QTK6" s="202"/>
      <c r="QTY6" s="202"/>
      <c r="QUM6" s="202"/>
      <c r="QVA6" s="202"/>
      <c r="QVO6" s="202"/>
      <c r="QWC6" s="202"/>
      <c r="QWQ6" s="202"/>
      <c r="QXE6" s="202"/>
      <c r="QXS6" s="202"/>
      <c r="QYG6" s="202"/>
      <c r="QYU6" s="202"/>
      <c r="QZI6" s="202"/>
      <c r="QZW6" s="202"/>
      <c r="RAK6" s="202"/>
      <c r="RAY6" s="202"/>
      <c r="RBM6" s="202"/>
      <c r="RCA6" s="202"/>
      <c r="RCO6" s="202"/>
      <c r="RDC6" s="202"/>
      <c r="RDQ6" s="202"/>
      <c r="REE6" s="202"/>
      <c r="RES6" s="202"/>
      <c r="RFG6" s="202"/>
      <c r="RFU6" s="202"/>
      <c r="RGI6" s="202"/>
      <c r="RGW6" s="202"/>
      <c r="RHK6" s="202"/>
      <c r="RHY6" s="202"/>
      <c r="RIM6" s="202"/>
      <c r="RJA6" s="202"/>
      <c r="RJO6" s="202"/>
      <c r="RKC6" s="202"/>
      <c r="RKQ6" s="202"/>
      <c r="RLE6" s="202"/>
      <c r="RLS6" s="202"/>
      <c r="RMG6" s="202"/>
      <c r="RMU6" s="202"/>
      <c r="RNI6" s="202"/>
      <c r="RNW6" s="202"/>
      <c r="ROK6" s="202"/>
      <c r="ROY6" s="202"/>
      <c r="RPM6" s="202"/>
      <c r="RQA6" s="202"/>
      <c r="RQO6" s="202"/>
      <c r="RRC6" s="202"/>
      <c r="RRQ6" s="202"/>
      <c r="RSE6" s="202"/>
      <c r="RSS6" s="202"/>
      <c r="RTG6" s="202"/>
      <c r="RTU6" s="202"/>
      <c r="RUI6" s="202"/>
      <c r="RUW6" s="202"/>
      <c r="RVK6" s="202"/>
      <c r="RVY6" s="202"/>
      <c r="RWM6" s="202"/>
      <c r="RXA6" s="202"/>
      <c r="RXO6" s="202"/>
      <c r="RYC6" s="202"/>
      <c r="RYQ6" s="202"/>
      <c r="RZE6" s="202"/>
      <c r="RZS6" s="202"/>
      <c r="SAG6" s="202"/>
      <c r="SAU6" s="202"/>
      <c r="SBI6" s="202"/>
      <c r="SBW6" s="202"/>
      <c r="SCK6" s="202"/>
      <c r="SCY6" s="202"/>
      <c r="SDM6" s="202"/>
      <c r="SEA6" s="202"/>
      <c r="SEO6" s="202"/>
      <c r="SFC6" s="202"/>
      <c r="SFQ6" s="202"/>
      <c r="SGE6" s="202"/>
      <c r="SGS6" s="202"/>
      <c r="SHG6" s="202"/>
      <c r="SHU6" s="202"/>
      <c r="SII6" s="202"/>
      <c r="SIW6" s="202"/>
      <c r="SJK6" s="202"/>
      <c r="SJY6" s="202"/>
      <c r="SKM6" s="202"/>
      <c r="SLA6" s="202"/>
      <c r="SLO6" s="202"/>
      <c r="SMC6" s="202"/>
      <c r="SMQ6" s="202"/>
      <c r="SNE6" s="202"/>
      <c r="SNS6" s="202"/>
      <c r="SOG6" s="202"/>
      <c r="SOU6" s="202"/>
      <c r="SPI6" s="202"/>
      <c r="SPW6" s="202"/>
      <c r="SQK6" s="202"/>
      <c r="SQY6" s="202"/>
      <c r="SRM6" s="202"/>
      <c r="SSA6" s="202"/>
      <c r="SSO6" s="202"/>
      <c r="STC6" s="202"/>
      <c r="STQ6" s="202"/>
      <c r="SUE6" s="202"/>
      <c r="SUS6" s="202"/>
      <c r="SVG6" s="202"/>
      <c r="SVU6" s="202"/>
      <c r="SWI6" s="202"/>
      <c r="SWW6" s="202"/>
      <c r="SXK6" s="202"/>
      <c r="SXY6" s="202"/>
      <c r="SYM6" s="202"/>
      <c r="SZA6" s="202"/>
      <c r="SZO6" s="202"/>
      <c r="TAC6" s="202"/>
      <c r="TAQ6" s="202"/>
      <c r="TBE6" s="202"/>
      <c r="TBS6" s="202"/>
      <c r="TCG6" s="202"/>
      <c r="TCU6" s="202"/>
      <c r="TDI6" s="202"/>
      <c r="TDW6" s="202"/>
      <c r="TEK6" s="202"/>
      <c r="TEY6" s="202"/>
      <c r="TFM6" s="202"/>
      <c r="TGA6" s="202"/>
      <c r="TGO6" s="202"/>
      <c r="THC6" s="202"/>
      <c r="THQ6" s="202"/>
      <c r="TIE6" s="202"/>
      <c r="TIS6" s="202"/>
      <c r="TJG6" s="202"/>
      <c r="TJU6" s="202"/>
      <c r="TKI6" s="202"/>
      <c r="TKW6" s="202"/>
      <c r="TLK6" s="202"/>
      <c r="TLY6" s="202"/>
      <c r="TMM6" s="202"/>
      <c r="TNA6" s="202"/>
      <c r="TNO6" s="202"/>
      <c r="TOC6" s="202"/>
      <c r="TOQ6" s="202"/>
      <c r="TPE6" s="202"/>
      <c r="TPS6" s="202"/>
      <c r="TQG6" s="202"/>
      <c r="TQU6" s="202"/>
      <c r="TRI6" s="202"/>
      <c r="TRW6" s="202"/>
      <c r="TSK6" s="202"/>
      <c r="TSY6" s="202"/>
      <c r="TTM6" s="202"/>
      <c r="TUA6" s="202"/>
      <c r="TUO6" s="202"/>
      <c r="TVC6" s="202"/>
      <c r="TVQ6" s="202"/>
      <c r="TWE6" s="202"/>
      <c r="TWS6" s="202"/>
      <c r="TXG6" s="202"/>
      <c r="TXU6" s="202"/>
      <c r="TYI6" s="202"/>
      <c r="TYW6" s="202"/>
      <c r="TZK6" s="202"/>
      <c r="TZY6" s="202"/>
      <c r="UAM6" s="202"/>
      <c r="UBA6" s="202"/>
      <c r="UBO6" s="202"/>
      <c r="UCC6" s="202"/>
      <c r="UCQ6" s="202"/>
      <c r="UDE6" s="202"/>
      <c r="UDS6" s="202"/>
      <c r="UEG6" s="202"/>
      <c r="UEU6" s="202"/>
      <c r="UFI6" s="202"/>
      <c r="UFW6" s="202"/>
      <c r="UGK6" s="202"/>
      <c r="UGY6" s="202"/>
      <c r="UHM6" s="202"/>
      <c r="UIA6" s="202"/>
      <c r="UIO6" s="202"/>
      <c r="UJC6" s="202"/>
      <c r="UJQ6" s="202"/>
      <c r="UKE6" s="202"/>
      <c r="UKS6" s="202"/>
      <c r="ULG6" s="202"/>
      <c r="ULU6" s="202"/>
      <c r="UMI6" s="202"/>
      <c r="UMW6" s="202"/>
      <c r="UNK6" s="202"/>
      <c r="UNY6" s="202"/>
      <c r="UOM6" s="202"/>
      <c r="UPA6" s="202"/>
      <c r="UPO6" s="202"/>
      <c r="UQC6" s="202"/>
      <c r="UQQ6" s="202"/>
      <c r="URE6" s="202"/>
      <c r="URS6" s="202"/>
      <c r="USG6" s="202"/>
      <c r="USU6" s="202"/>
      <c r="UTI6" s="202"/>
      <c r="UTW6" s="202"/>
      <c r="UUK6" s="202"/>
      <c r="UUY6" s="202"/>
      <c r="UVM6" s="202"/>
      <c r="UWA6" s="202"/>
      <c r="UWO6" s="202"/>
      <c r="UXC6" s="202"/>
      <c r="UXQ6" s="202"/>
      <c r="UYE6" s="202"/>
      <c r="UYS6" s="202"/>
      <c r="UZG6" s="202"/>
      <c r="UZU6" s="202"/>
      <c r="VAI6" s="202"/>
      <c r="VAW6" s="202"/>
      <c r="VBK6" s="202"/>
      <c r="VBY6" s="202"/>
      <c r="VCM6" s="202"/>
      <c r="VDA6" s="202"/>
      <c r="VDO6" s="202"/>
      <c r="VEC6" s="202"/>
      <c r="VEQ6" s="202"/>
      <c r="VFE6" s="202"/>
      <c r="VFS6" s="202"/>
      <c r="VGG6" s="202"/>
      <c r="VGU6" s="202"/>
      <c r="VHI6" s="202"/>
      <c r="VHW6" s="202"/>
      <c r="VIK6" s="202"/>
      <c r="VIY6" s="202"/>
      <c r="VJM6" s="202"/>
      <c r="VKA6" s="202"/>
      <c r="VKO6" s="202"/>
      <c r="VLC6" s="202"/>
      <c r="VLQ6" s="202"/>
      <c r="VME6" s="202"/>
      <c r="VMS6" s="202"/>
      <c r="VNG6" s="202"/>
      <c r="VNU6" s="202"/>
      <c r="VOI6" s="202"/>
      <c r="VOW6" s="202"/>
      <c r="VPK6" s="202"/>
      <c r="VPY6" s="202"/>
      <c r="VQM6" s="202"/>
      <c r="VRA6" s="202"/>
      <c r="VRO6" s="202"/>
      <c r="VSC6" s="202"/>
      <c r="VSQ6" s="202"/>
      <c r="VTE6" s="202"/>
      <c r="VTS6" s="202"/>
      <c r="VUG6" s="202"/>
      <c r="VUU6" s="202"/>
      <c r="VVI6" s="202"/>
      <c r="VVW6" s="202"/>
      <c r="VWK6" s="202"/>
      <c r="VWY6" s="202"/>
      <c r="VXM6" s="202"/>
      <c r="VYA6" s="202"/>
      <c r="VYO6" s="202"/>
      <c r="VZC6" s="202"/>
      <c r="VZQ6" s="202"/>
      <c r="WAE6" s="202"/>
      <c r="WAS6" s="202"/>
      <c r="WBG6" s="202"/>
      <c r="WBU6" s="202"/>
      <c r="WCI6" s="202"/>
      <c r="WCW6" s="202"/>
      <c r="WDK6" s="202"/>
      <c r="WDY6" s="202"/>
      <c r="WEM6" s="202"/>
      <c r="WFA6" s="202"/>
      <c r="WFO6" s="202"/>
      <c r="WGC6" s="202"/>
      <c r="WGQ6" s="202"/>
      <c r="WHE6" s="202"/>
      <c r="WHS6" s="202"/>
      <c r="WIG6" s="202"/>
      <c r="WIU6" s="202"/>
      <c r="WJI6" s="202"/>
      <c r="WJW6" s="202"/>
      <c r="WKK6" s="202"/>
      <c r="WKY6" s="202"/>
      <c r="WLM6" s="202"/>
      <c r="WMA6" s="202"/>
      <c r="WMO6" s="202"/>
      <c r="WNC6" s="202"/>
      <c r="WNQ6" s="202"/>
      <c r="WOE6" s="202"/>
      <c r="WOS6" s="202"/>
      <c r="WPG6" s="202"/>
      <c r="WPU6" s="202"/>
      <c r="WQI6" s="202"/>
      <c r="WQW6" s="202"/>
      <c r="WRK6" s="202"/>
      <c r="WRY6" s="202"/>
      <c r="WSM6" s="202"/>
      <c r="WTA6" s="202"/>
      <c r="WTO6" s="202"/>
      <c r="WUC6" s="202"/>
      <c r="WUQ6" s="202"/>
      <c r="WVE6" s="202"/>
      <c r="WVS6" s="202"/>
      <c r="WWG6" s="202"/>
      <c r="WWU6" s="202"/>
      <c r="WXI6" s="202"/>
      <c r="WXW6" s="202"/>
      <c r="WYK6" s="202"/>
      <c r="WYY6" s="202"/>
      <c r="WZM6" s="202"/>
      <c r="XAA6" s="202"/>
      <c r="XAO6" s="202"/>
      <c r="XBC6" s="202"/>
      <c r="XBQ6" s="202"/>
      <c r="XCE6" s="202"/>
      <c r="XCS6" s="202"/>
      <c r="XDG6" s="202"/>
      <c r="XDU6" s="202"/>
      <c r="XEI6" s="202"/>
      <c r="XEW6" s="202"/>
    </row>
    <row r="7" spans="1:2041 2055:4085 4099:5117 5121:7165 7179:9209 9223:10237 10245:12277 12289:14333 14344:15357 15369:16377" s="201" customFormat="1" ht="15.75" x14ac:dyDescent="0.2">
      <c r="A7" s="199" t="s">
        <v>51</v>
      </c>
      <c r="B7" s="200">
        <f>'Choice White Grease Trade'!C32</f>
        <v>0</v>
      </c>
      <c r="C7" s="200">
        <f>'Choice White Grease Trade'!D32</f>
        <v>0</v>
      </c>
      <c r="D7" s="200">
        <f>'Choice White Grease Trade'!E32</f>
        <v>0</v>
      </c>
      <c r="E7" s="200">
        <f>'Choice White Grease Trade'!F32</f>
        <v>0</v>
      </c>
      <c r="F7" s="200">
        <f>'Choice White Grease Trade'!G32</f>
        <v>6.8045014280375985E-3</v>
      </c>
      <c r="G7" s="200">
        <f>'Choice White Grease Trade'!H32</f>
        <v>0</v>
      </c>
      <c r="H7" s="200">
        <f>'Choice White Grease Trade'!I32</f>
        <v>0</v>
      </c>
      <c r="I7" s="200">
        <f>'Choice White Grease Trade'!J32</f>
        <v>1.1664859590921617E-2</v>
      </c>
      <c r="J7" s="200">
        <f>'Choice White Grease Trade'!K32</f>
        <v>0</v>
      </c>
      <c r="K7" s="200">
        <f>'Choice White Grease Trade'!L32</f>
        <v>0</v>
      </c>
      <c r="L7" s="200">
        <f>'Choice White Grease Trade'!M32</f>
        <v>0</v>
      </c>
      <c r="M7" s="200">
        <f>'Choice White Grease Trade'!N32</f>
        <v>0</v>
      </c>
      <c r="N7" s="200">
        <f>'Choice White Grease Trade'!O32</f>
        <v>1.4581074488672367E-3</v>
      </c>
      <c r="O7" s="200">
        <f>'Choice White Grease Trade'!P32</f>
        <v>0</v>
      </c>
      <c r="P7" s="200">
        <f>'Choice White Grease Trade'!Q32</f>
        <v>0</v>
      </c>
      <c r="Q7" s="200">
        <f>'Choice White Grease Trade'!R32</f>
        <v>0</v>
      </c>
      <c r="R7" s="200">
        <f>'Choice White Grease Trade'!S32</f>
        <v>9.2594124E-2</v>
      </c>
      <c r="S7" s="200">
        <f>'Choice White Grease Trade'!T32</f>
        <v>2.8726224659999997</v>
      </c>
      <c r="T7" s="200">
        <f>'Choice White Grease Trade'!U32</f>
        <v>3.3311838419999993</v>
      </c>
      <c r="U7" s="200">
        <f>'Choice White Grease Trade'!V32</f>
        <v>3.3289792199999999</v>
      </c>
      <c r="V7" s="200">
        <f>'Choice White Grease Trade'!W32</f>
        <v>4.3056267659999996</v>
      </c>
      <c r="W7" s="200">
        <f>'Choice White Grease Trade'!X32</f>
        <v>5.6967432479999998</v>
      </c>
      <c r="X7" s="200">
        <f>'Choice White Grease Trade'!Y32</f>
        <v>5.7406858081401779</v>
      </c>
      <c r="Y7" s="200">
        <f>'Choice White Grease Trade'!Z32</f>
        <v>1.7397640883805885</v>
      </c>
      <c r="Z7" s="200">
        <f>Z24+Z40+Z55</f>
        <v>43.136550130460009</v>
      </c>
      <c r="AA7" s="200">
        <f t="shared" si="0"/>
        <v>47.350835615859999</v>
      </c>
      <c r="AB7" s="200">
        <f t="shared" si="0"/>
        <v>73.887210542940011</v>
      </c>
      <c r="AC7" s="200">
        <f t="shared" si="0"/>
        <v>101.28878257200003</v>
      </c>
      <c r="AD7" s="200">
        <f t="shared" si="0"/>
        <v>183.02653450253999</v>
      </c>
      <c r="AE7" s="200">
        <f t="shared" si="0"/>
        <v>172.44272117599999</v>
      </c>
      <c r="AF7" s="200">
        <f t="shared" si="0"/>
        <v>142.57491467748011</v>
      </c>
      <c r="AG7" s="200">
        <f t="shared" si="0"/>
        <v>262.31604577978692</v>
      </c>
      <c r="AH7" s="200">
        <f t="shared" si="0"/>
        <v>302.32416846771412</v>
      </c>
      <c r="AI7" s="200">
        <f t="shared" si="0"/>
        <v>262.30546295982708</v>
      </c>
      <c r="AJ7" s="200">
        <f t="shared" si="0"/>
        <v>442.2642866040992</v>
      </c>
      <c r="AK7" s="200">
        <f t="shared" si="0"/>
        <v>668.35697569778142</v>
      </c>
      <c r="AL7" s="200">
        <f t="shared" si="0"/>
        <v>825.31338790184168</v>
      </c>
      <c r="AM7" s="200">
        <f t="shared" si="0"/>
        <v>891.3128563262527</v>
      </c>
      <c r="AN7" s="200">
        <f t="shared" si="0"/>
        <v>557.31059389796042</v>
      </c>
      <c r="AO7" s="200">
        <f t="shared" si="0"/>
        <v>597.31162008558704</v>
      </c>
      <c r="AP7" s="200">
        <f t="shared" si="0"/>
        <v>453.32108678188467</v>
      </c>
      <c r="AQ7" s="200">
        <f t="shared" si="0"/>
        <v>524.3139089987053</v>
      </c>
      <c r="AR7" s="200">
        <f t="shared" si="0"/>
        <v>652.63740608507658</v>
      </c>
      <c r="AS7" s="200">
        <f t="shared" si="0"/>
        <v>649.51846092740516</v>
      </c>
      <c r="AT7" s="200">
        <f t="shared" si="0"/>
        <v>515.16565214594959</v>
      </c>
      <c r="AU7" s="200">
        <f t="shared" si="0"/>
        <v>524.25372824359169</v>
      </c>
      <c r="AV7" s="200">
        <f t="shared" si="0"/>
        <v>562.74902363663898</v>
      </c>
      <c r="AW7" s="200">
        <f t="shared" si="0"/>
        <v>628.77213946977247</v>
      </c>
      <c r="AX7" s="200">
        <f t="shared" si="0"/>
        <v>639.47226828786938</v>
      </c>
      <c r="AY7" s="200">
        <f t="shared" si="0"/>
        <v>633.12956987440396</v>
      </c>
      <c r="AZ7" s="200">
        <f t="shared" si="0"/>
        <v>606.33071531142332</v>
      </c>
      <c r="BA7" s="200">
        <f t="shared" si="0"/>
        <v>642.19164592540528</v>
      </c>
      <c r="BB7" s="200">
        <f t="shared" si="0"/>
        <v>651.62772161026783</v>
      </c>
      <c r="BC7" s="200">
        <f t="shared" si="0"/>
        <v>648.88815779182994</v>
      </c>
      <c r="BD7" s="200">
        <f t="shared" si="0"/>
        <v>669.91133046411244</v>
      </c>
      <c r="BE7" s="200">
        <f t="shared" si="0"/>
        <v>675.93439611840677</v>
      </c>
      <c r="BO7" s="202"/>
      <c r="CC7" s="202"/>
      <c r="CQ7" s="202"/>
      <c r="DE7" s="202"/>
      <c r="DS7" s="202"/>
      <c r="EG7" s="202"/>
      <c r="EU7" s="202"/>
      <c r="FI7" s="202"/>
      <c r="FW7" s="202"/>
      <c r="GK7" s="202"/>
      <c r="GY7" s="202"/>
      <c r="HM7" s="202"/>
      <c r="IA7" s="202"/>
      <c r="IO7" s="202"/>
      <c r="JC7" s="202"/>
      <c r="JQ7" s="202"/>
      <c r="KE7" s="202"/>
      <c r="KS7" s="202"/>
      <c r="LG7" s="202"/>
      <c r="LU7" s="202"/>
      <c r="MI7" s="202"/>
      <c r="MW7" s="202"/>
      <c r="NK7" s="202"/>
      <c r="NY7" s="202"/>
      <c r="OM7" s="202"/>
      <c r="PA7" s="202"/>
      <c r="PO7" s="202"/>
      <c r="QC7" s="202"/>
      <c r="QQ7" s="202"/>
      <c r="RE7" s="202"/>
      <c r="RS7" s="202"/>
      <c r="SG7" s="202"/>
      <c r="SU7" s="202"/>
      <c r="TI7" s="202"/>
      <c r="TW7" s="202"/>
      <c r="UK7" s="202"/>
      <c r="UY7" s="202"/>
      <c r="VM7" s="202"/>
      <c r="WA7" s="202"/>
      <c r="WO7" s="202"/>
      <c r="XC7" s="202"/>
      <c r="XQ7" s="202"/>
      <c r="YE7" s="202"/>
      <c r="YS7" s="202"/>
      <c r="ZG7" s="202"/>
      <c r="ZU7" s="202"/>
      <c r="AAI7" s="202"/>
      <c r="AAW7" s="202"/>
      <c r="ABK7" s="202"/>
      <c r="ABY7" s="202"/>
      <c r="ACM7" s="202"/>
      <c r="ADA7" s="202"/>
      <c r="ADO7" s="202"/>
      <c r="AEC7" s="202"/>
      <c r="AEQ7" s="202"/>
      <c r="AFE7" s="202"/>
      <c r="AFS7" s="202"/>
      <c r="AGG7" s="202"/>
      <c r="AGU7" s="202"/>
      <c r="AHI7" s="202"/>
      <c r="AHW7" s="202"/>
      <c r="AIK7" s="202"/>
      <c r="AIY7" s="202"/>
      <c r="AJM7" s="202"/>
      <c r="AKA7" s="202"/>
      <c r="AKO7" s="202"/>
      <c r="ALC7" s="202"/>
      <c r="ALQ7" s="202"/>
      <c r="AME7" s="202"/>
      <c r="AMS7" s="202"/>
      <c r="ANG7" s="202"/>
      <c r="ANU7" s="202"/>
      <c r="AOI7" s="202"/>
      <c r="AOW7" s="202"/>
      <c r="APK7" s="202"/>
      <c r="APY7" s="202"/>
      <c r="AQM7" s="202"/>
      <c r="ARA7" s="202"/>
      <c r="ARO7" s="202"/>
      <c r="ASC7" s="202"/>
      <c r="ASQ7" s="202"/>
      <c r="ATE7" s="202"/>
      <c r="ATS7" s="202"/>
      <c r="AUG7" s="202"/>
      <c r="AUU7" s="202"/>
      <c r="AVI7" s="202"/>
      <c r="AVW7" s="202"/>
      <c r="AWK7" s="202"/>
      <c r="AWY7" s="202"/>
      <c r="AXM7" s="202"/>
      <c r="AYA7" s="202"/>
      <c r="AYO7" s="202"/>
      <c r="AZC7" s="202"/>
      <c r="AZQ7" s="202"/>
      <c r="BAE7" s="202"/>
      <c r="BAS7" s="202"/>
      <c r="BBG7" s="202"/>
      <c r="BBU7" s="202"/>
      <c r="BCI7" s="202"/>
      <c r="BCW7" s="202"/>
      <c r="BDK7" s="202"/>
      <c r="BDY7" s="202"/>
      <c r="BEM7" s="202"/>
      <c r="BFA7" s="202"/>
      <c r="BFO7" s="202"/>
      <c r="BGC7" s="202"/>
      <c r="BGQ7" s="202"/>
      <c r="BHE7" s="202"/>
      <c r="BHS7" s="202"/>
      <c r="BIG7" s="202"/>
      <c r="BIU7" s="202"/>
      <c r="BJI7" s="202"/>
      <c r="BJW7" s="202"/>
      <c r="BKK7" s="202"/>
      <c r="BKY7" s="202"/>
      <c r="BLM7" s="202"/>
      <c r="BMA7" s="202"/>
      <c r="BMO7" s="202"/>
      <c r="BNC7" s="202"/>
      <c r="BNQ7" s="202"/>
      <c r="BOE7" s="202"/>
      <c r="BOS7" s="202"/>
      <c r="BPG7" s="202"/>
      <c r="BPU7" s="202"/>
      <c r="BQI7" s="202"/>
      <c r="BQW7" s="202"/>
      <c r="BRK7" s="202"/>
      <c r="BRY7" s="202"/>
      <c r="BSM7" s="202"/>
      <c r="BTA7" s="202"/>
      <c r="BTO7" s="202"/>
      <c r="BUC7" s="202"/>
      <c r="BUQ7" s="202"/>
      <c r="BVE7" s="202"/>
      <c r="BVS7" s="202"/>
      <c r="BWG7" s="202"/>
      <c r="BWU7" s="202"/>
      <c r="BXI7" s="202"/>
      <c r="BXW7" s="202"/>
      <c r="BYK7" s="202"/>
      <c r="BYY7" s="202"/>
      <c r="BZM7" s="202"/>
      <c r="CAA7" s="202"/>
      <c r="CAO7" s="202"/>
      <c r="CBC7" s="202"/>
      <c r="CBQ7" s="202"/>
      <c r="CCE7" s="202"/>
      <c r="CCS7" s="202"/>
      <c r="CDG7" s="202"/>
      <c r="CDU7" s="202"/>
      <c r="CEI7" s="202"/>
      <c r="CEW7" s="202"/>
      <c r="CFK7" s="202"/>
      <c r="CFY7" s="202"/>
      <c r="CGM7" s="202"/>
      <c r="CHA7" s="202"/>
      <c r="CHO7" s="202"/>
      <c r="CIC7" s="202"/>
      <c r="CIQ7" s="202"/>
      <c r="CJE7" s="202"/>
      <c r="CJS7" s="202"/>
      <c r="CKG7" s="202"/>
      <c r="CKU7" s="202"/>
      <c r="CLI7" s="202"/>
      <c r="CLW7" s="202"/>
      <c r="CMK7" s="202"/>
      <c r="CMY7" s="202"/>
      <c r="CNM7" s="202"/>
      <c r="COA7" s="202"/>
      <c r="COO7" s="202"/>
      <c r="CPC7" s="202"/>
      <c r="CPQ7" s="202"/>
      <c r="CQE7" s="202"/>
      <c r="CQS7" s="202"/>
      <c r="CRG7" s="202"/>
      <c r="CRU7" s="202"/>
      <c r="CSI7" s="202"/>
      <c r="CSW7" s="202"/>
      <c r="CTK7" s="202"/>
      <c r="CTY7" s="202"/>
      <c r="CUM7" s="202"/>
      <c r="CVA7" s="202"/>
      <c r="CVO7" s="202"/>
      <c r="CWC7" s="202"/>
      <c r="CWQ7" s="202"/>
      <c r="CXE7" s="202"/>
      <c r="CXS7" s="202"/>
      <c r="CYG7" s="202"/>
      <c r="CYU7" s="202"/>
      <c r="CZI7" s="202"/>
      <c r="CZW7" s="202"/>
      <c r="DAK7" s="202"/>
      <c r="DAY7" s="202"/>
      <c r="DBM7" s="202"/>
      <c r="DCA7" s="202"/>
      <c r="DCO7" s="202"/>
      <c r="DDC7" s="202"/>
      <c r="DDQ7" s="202"/>
      <c r="DEE7" s="202"/>
      <c r="DES7" s="202"/>
      <c r="DFG7" s="202"/>
      <c r="DFU7" s="202"/>
      <c r="DGI7" s="202"/>
      <c r="DGW7" s="202"/>
      <c r="DHK7" s="202"/>
      <c r="DHY7" s="202"/>
      <c r="DIM7" s="202"/>
      <c r="DJA7" s="202"/>
      <c r="DJO7" s="202"/>
      <c r="DKC7" s="202"/>
      <c r="DKQ7" s="202"/>
      <c r="DLE7" s="202"/>
      <c r="DLS7" s="202"/>
      <c r="DMG7" s="202"/>
      <c r="DMU7" s="202"/>
      <c r="DNI7" s="202"/>
      <c r="DNW7" s="202"/>
      <c r="DOK7" s="202"/>
      <c r="DOY7" s="202"/>
      <c r="DPM7" s="202"/>
      <c r="DQA7" s="202"/>
      <c r="DQO7" s="202"/>
      <c r="DRC7" s="202"/>
      <c r="DRQ7" s="202"/>
      <c r="DSE7" s="202"/>
      <c r="DSS7" s="202"/>
      <c r="DTG7" s="202"/>
      <c r="DTU7" s="202"/>
      <c r="DUI7" s="202"/>
      <c r="DUW7" s="202"/>
      <c r="DVK7" s="202"/>
      <c r="DVY7" s="202"/>
      <c r="DWM7" s="202"/>
      <c r="DXA7" s="202"/>
      <c r="DXO7" s="202"/>
      <c r="DYC7" s="202"/>
      <c r="DYQ7" s="202"/>
      <c r="DZE7" s="202"/>
      <c r="DZS7" s="202"/>
      <c r="EAG7" s="202"/>
      <c r="EAU7" s="202"/>
      <c r="EBI7" s="202"/>
      <c r="EBW7" s="202"/>
      <c r="ECK7" s="202"/>
      <c r="ECY7" s="202"/>
      <c r="EDM7" s="202"/>
      <c r="EEA7" s="202"/>
      <c r="EEO7" s="202"/>
      <c r="EFC7" s="202"/>
      <c r="EFQ7" s="202"/>
      <c r="EGE7" s="202"/>
      <c r="EGS7" s="202"/>
      <c r="EHG7" s="202"/>
      <c r="EHU7" s="202"/>
      <c r="EII7" s="202"/>
      <c r="EIW7" s="202"/>
      <c r="EJK7" s="202"/>
      <c r="EJY7" s="202"/>
      <c r="EKM7" s="202"/>
      <c r="ELA7" s="202"/>
      <c r="ELO7" s="202"/>
      <c r="EMC7" s="202"/>
      <c r="EMQ7" s="202"/>
      <c r="ENE7" s="202"/>
      <c r="ENS7" s="202"/>
      <c r="EOG7" s="202"/>
      <c r="EOU7" s="202"/>
      <c r="EPI7" s="202"/>
      <c r="EPW7" s="202"/>
      <c r="EQK7" s="202"/>
      <c r="EQY7" s="202"/>
      <c r="ERM7" s="202"/>
      <c r="ESA7" s="202"/>
      <c r="ESO7" s="202"/>
      <c r="ETC7" s="202"/>
      <c r="ETQ7" s="202"/>
      <c r="EUE7" s="202"/>
      <c r="EUS7" s="202"/>
      <c r="EVG7" s="202"/>
      <c r="EVU7" s="202"/>
      <c r="EWI7" s="202"/>
      <c r="EWW7" s="202"/>
      <c r="EXK7" s="202"/>
      <c r="EXY7" s="202"/>
      <c r="EYM7" s="202"/>
      <c r="EZA7" s="202"/>
      <c r="EZO7" s="202"/>
      <c r="FAC7" s="202"/>
      <c r="FAQ7" s="202"/>
      <c r="FBE7" s="202"/>
      <c r="FBS7" s="202"/>
      <c r="FCG7" s="202"/>
      <c r="FCU7" s="202"/>
      <c r="FDI7" s="202"/>
      <c r="FDW7" s="202"/>
      <c r="FEK7" s="202"/>
      <c r="FEY7" s="202"/>
      <c r="FFM7" s="202"/>
      <c r="FGA7" s="202"/>
      <c r="FGO7" s="202"/>
      <c r="FHC7" s="202"/>
      <c r="FHQ7" s="202"/>
      <c r="FIE7" s="202"/>
      <c r="FIS7" s="202"/>
      <c r="FJG7" s="202"/>
      <c r="FJU7" s="202"/>
      <c r="FKI7" s="202"/>
      <c r="FKW7" s="202"/>
      <c r="FLK7" s="202"/>
      <c r="FLY7" s="202"/>
      <c r="FMM7" s="202"/>
      <c r="FNA7" s="202"/>
      <c r="FNO7" s="202"/>
      <c r="FOC7" s="202"/>
      <c r="FOQ7" s="202"/>
      <c r="FPE7" s="202"/>
      <c r="FPS7" s="202"/>
      <c r="FQG7" s="202"/>
      <c r="FQU7" s="202"/>
      <c r="FRI7" s="202"/>
      <c r="FRW7" s="202"/>
      <c r="FSK7" s="202"/>
      <c r="FSY7" s="202"/>
      <c r="FTM7" s="202"/>
      <c r="FUA7" s="202"/>
      <c r="FUO7" s="202"/>
      <c r="FVC7" s="202"/>
      <c r="FVQ7" s="202"/>
      <c r="FWE7" s="202"/>
      <c r="FWS7" s="202"/>
      <c r="FXG7" s="202"/>
      <c r="FXU7" s="202"/>
      <c r="FYI7" s="202"/>
      <c r="FYW7" s="202"/>
      <c r="FZK7" s="202"/>
      <c r="FZY7" s="202"/>
      <c r="GAM7" s="202"/>
      <c r="GBA7" s="202"/>
      <c r="GBO7" s="202"/>
      <c r="GCC7" s="202"/>
      <c r="GCQ7" s="202"/>
      <c r="GDE7" s="202"/>
      <c r="GDS7" s="202"/>
      <c r="GEG7" s="202"/>
      <c r="GEU7" s="202"/>
      <c r="GFI7" s="202"/>
      <c r="GFW7" s="202"/>
      <c r="GGK7" s="202"/>
      <c r="GGY7" s="202"/>
      <c r="GHM7" s="202"/>
      <c r="GIA7" s="202"/>
      <c r="GIO7" s="202"/>
      <c r="GJC7" s="202"/>
      <c r="GJQ7" s="202"/>
      <c r="GKE7" s="202"/>
      <c r="GKS7" s="202"/>
      <c r="GLG7" s="202"/>
      <c r="GLU7" s="202"/>
      <c r="GMI7" s="202"/>
      <c r="GMW7" s="202"/>
      <c r="GNK7" s="202"/>
      <c r="GNY7" s="202"/>
      <c r="GOM7" s="202"/>
      <c r="GPA7" s="202"/>
      <c r="GPO7" s="202"/>
      <c r="GQC7" s="202"/>
      <c r="GQQ7" s="202"/>
      <c r="GRE7" s="202"/>
      <c r="GRS7" s="202"/>
      <c r="GSG7" s="202"/>
      <c r="GSU7" s="202"/>
      <c r="GTI7" s="202"/>
      <c r="GTW7" s="202"/>
      <c r="GUK7" s="202"/>
      <c r="GUY7" s="202"/>
      <c r="GVM7" s="202"/>
      <c r="GWA7" s="202"/>
      <c r="GWO7" s="202"/>
      <c r="GXC7" s="202"/>
      <c r="GXQ7" s="202"/>
      <c r="GYE7" s="202"/>
      <c r="GYS7" s="202"/>
      <c r="GZG7" s="202"/>
      <c r="GZU7" s="202"/>
      <c r="HAI7" s="202"/>
      <c r="HAW7" s="202"/>
      <c r="HBK7" s="202"/>
      <c r="HBY7" s="202"/>
      <c r="HCM7" s="202"/>
      <c r="HDA7" s="202"/>
      <c r="HDO7" s="202"/>
      <c r="HEC7" s="202"/>
      <c r="HEQ7" s="202"/>
      <c r="HFE7" s="202"/>
      <c r="HFS7" s="202"/>
      <c r="HGG7" s="202"/>
      <c r="HGU7" s="202"/>
      <c r="HHI7" s="202"/>
      <c r="HHW7" s="202"/>
      <c r="HIK7" s="202"/>
      <c r="HIY7" s="202"/>
      <c r="HJM7" s="202"/>
      <c r="HKA7" s="202"/>
      <c r="HKO7" s="202"/>
      <c r="HLC7" s="202"/>
      <c r="HLQ7" s="202"/>
      <c r="HME7" s="202"/>
      <c r="HMS7" s="202"/>
      <c r="HNG7" s="202"/>
      <c r="HNU7" s="202"/>
      <c r="HOI7" s="202"/>
      <c r="HOW7" s="202"/>
      <c r="HPK7" s="202"/>
      <c r="HPY7" s="202"/>
      <c r="HQM7" s="202"/>
      <c r="HRA7" s="202"/>
      <c r="HRO7" s="202"/>
      <c r="HSC7" s="202"/>
      <c r="HSQ7" s="202"/>
      <c r="HTE7" s="202"/>
      <c r="HTS7" s="202"/>
      <c r="HUG7" s="202"/>
      <c r="HUU7" s="202"/>
      <c r="HVI7" s="202"/>
      <c r="HVW7" s="202"/>
      <c r="HWK7" s="202"/>
      <c r="HWY7" s="202"/>
      <c r="HXM7" s="202"/>
      <c r="HYA7" s="202"/>
      <c r="HYO7" s="202"/>
      <c r="HZC7" s="202"/>
      <c r="HZQ7" s="202"/>
      <c r="IAE7" s="202"/>
      <c r="IAS7" s="202"/>
      <c r="IBG7" s="202"/>
      <c r="IBU7" s="202"/>
      <c r="ICI7" s="202"/>
      <c r="ICW7" s="202"/>
      <c r="IDK7" s="202"/>
      <c r="IDY7" s="202"/>
      <c r="IEM7" s="202"/>
      <c r="IFA7" s="202"/>
      <c r="IFO7" s="202"/>
      <c r="IGC7" s="202"/>
      <c r="IGQ7" s="202"/>
      <c r="IHE7" s="202"/>
      <c r="IHS7" s="202"/>
      <c r="IIG7" s="202"/>
      <c r="IIU7" s="202"/>
      <c r="IJI7" s="202"/>
      <c r="IJW7" s="202"/>
      <c r="IKK7" s="202"/>
      <c r="IKY7" s="202"/>
      <c r="ILM7" s="202"/>
      <c r="IMA7" s="202"/>
      <c r="IMO7" s="202"/>
      <c r="INC7" s="202"/>
      <c r="INQ7" s="202"/>
      <c r="IOE7" s="202"/>
      <c r="IOS7" s="202"/>
      <c r="IPG7" s="202"/>
      <c r="IPU7" s="202"/>
      <c r="IQI7" s="202"/>
      <c r="IQW7" s="202"/>
      <c r="IRK7" s="202"/>
      <c r="IRY7" s="202"/>
      <c r="ISM7" s="202"/>
      <c r="ITA7" s="202"/>
      <c r="ITO7" s="202"/>
      <c r="IUC7" s="202"/>
      <c r="IUQ7" s="202"/>
      <c r="IVE7" s="202"/>
      <c r="IVS7" s="202"/>
      <c r="IWG7" s="202"/>
      <c r="IWU7" s="202"/>
      <c r="IXI7" s="202"/>
      <c r="IXW7" s="202"/>
      <c r="IYK7" s="202"/>
      <c r="IYY7" s="202"/>
      <c r="IZM7" s="202"/>
      <c r="JAA7" s="202"/>
      <c r="JAO7" s="202"/>
      <c r="JBC7" s="202"/>
      <c r="JBQ7" s="202"/>
      <c r="JCE7" s="202"/>
      <c r="JCS7" s="202"/>
      <c r="JDG7" s="202"/>
      <c r="JDU7" s="202"/>
      <c r="JEI7" s="202"/>
      <c r="JEW7" s="202"/>
      <c r="JFK7" s="202"/>
      <c r="JFY7" s="202"/>
      <c r="JGM7" s="202"/>
      <c r="JHA7" s="202"/>
      <c r="JHO7" s="202"/>
      <c r="JIC7" s="202"/>
      <c r="JIQ7" s="202"/>
      <c r="JJE7" s="202"/>
      <c r="JJS7" s="202"/>
      <c r="JKG7" s="202"/>
      <c r="JKU7" s="202"/>
      <c r="JLI7" s="202"/>
      <c r="JLW7" s="202"/>
      <c r="JMK7" s="202"/>
      <c r="JMY7" s="202"/>
      <c r="JNM7" s="202"/>
      <c r="JOA7" s="202"/>
      <c r="JOO7" s="202"/>
      <c r="JPC7" s="202"/>
      <c r="JPQ7" s="202"/>
      <c r="JQE7" s="202"/>
      <c r="JQS7" s="202"/>
      <c r="JRG7" s="202"/>
      <c r="JRU7" s="202"/>
      <c r="JSI7" s="202"/>
      <c r="JSW7" s="202"/>
      <c r="JTK7" s="202"/>
      <c r="JTY7" s="202"/>
      <c r="JUM7" s="202"/>
      <c r="JVA7" s="202"/>
      <c r="JVO7" s="202"/>
      <c r="JWC7" s="202"/>
      <c r="JWQ7" s="202"/>
      <c r="JXE7" s="202"/>
      <c r="JXS7" s="202"/>
      <c r="JYG7" s="202"/>
      <c r="JYU7" s="202"/>
      <c r="JZI7" s="202"/>
      <c r="JZW7" s="202"/>
      <c r="KAK7" s="202"/>
      <c r="KAY7" s="202"/>
      <c r="KBM7" s="202"/>
      <c r="KCA7" s="202"/>
      <c r="KCO7" s="202"/>
      <c r="KDC7" s="202"/>
      <c r="KDQ7" s="202"/>
      <c r="KEE7" s="202"/>
      <c r="KES7" s="202"/>
      <c r="KFG7" s="202"/>
      <c r="KFU7" s="202"/>
      <c r="KGI7" s="202"/>
      <c r="KGW7" s="202"/>
      <c r="KHK7" s="202"/>
      <c r="KHY7" s="202"/>
      <c r="KIM7" s="202"/>
      <c r="KJA7" s="202"/>
      <c r="KJO7" s="202"/>
      <c r="KKC7" s="202"/>
      <c r="KKQ7" s="202"/>
      <c r="KLE7" s="202"/>
      <c r="KLS7" s="202"/>
      <c r="KMG7" s="202"/>
      <c r="KMU7" s="202"/>
      <c r="KNI7" s="202"/>
      <c r="KNW7" s="202"/>
      <c r="KOK7" s="202"/>
      <c r="KOY7" s="202"/>
      <c r="KPM7" s="202"/>
      <c r="KQA7" s="202"/>
      <c r="KQO7" s="202"/>
      <c r="KRC7" s="202"/>
      <c r="KRQ7" s="202"/>
      <c r="KSE7" s="202"/>
      <c r="KSS7" s="202"/>
      <c r="KTG7" s="202"/>
      <c r="KTU7" s="202"/>
      <c r="KUI7" s="202"/>
      <c r="KUW7" s="202"/>
      <c r="KVK7" s="202"/>
      <c r="KVY7" s="202"/>
      <c r="KWM7" s="202"/>
      <c r="KXA7" s="202"/>
      <c r="KXO7" s="202"/>
      <c r="KYC7" s="202"/>
      <c r="KYQ7" s="202"/>
      <c r="KZE7" s="202"/>
      <c r="KZS7" s="202"/>
      <c r="LAG7" s="202"/>
      <c r="LAU7" s="202"/>
      <c r="LBI7" s="202"/>
      <c r="LBW7" s="202"/>
      <c r="LCK7" s="202"/>
      <c r="LCY7" s="202"/>
      <c r="LDM7" s="202"/>
      <c r="LEA7" s="202"/>
      <c r="LEO7" s="202"/>
      <c r="LFC7" s="202"/>
      <c r="LFQ7" s="202"/>
      <c r="LGE7" s="202"/>
      <c r="LGS7" s="202"/>
      <c r="LHG7" s="202"/>
      <c r="LHU7" s="202"/>
      <c r="LII7" s="202"/>
      <c r="LIW7" s="202"/>
      <c r="LJK7" s="202"/>
      <c r="LJY7" s="202"/>
      <c r="LKM7" s="202"/>
      <c r="LLA7" s="202"/>
      <c r="LLO7" s="202"/>
      <c r="LMC7" s="202"/>
      <c r="LMQ7" s="202"/>
      <c r="LNE7" s="202"/>
      <c r="LNS7" s="202"/>
      <c r="LOG7" s="202"/>
      <c r="LOU7" s="202"/>
      <c r="LPI7" s="202"/>
      <c r="LPW7" s="202"/>
      <c r="LQK7" s="202"/>
      <c r="LQY7" s="202"/>
      <c r="LRM7" s="202"/>
      <c r="LSA7" s="202"/>
      <c r="LSO7" s="202"/>
      <c r="LTC7" s="202"/>
      <c r="LTQ7" s="202"/>
      <c r="LUE7" s="202"/>
      <c r="LUS7" s="202"/>
      <c r="LVG7" s="202"/>
      <c r="LVU7" s="202"/>
      <c r="LWI7" s="202"/>
      <c r="LWW7" s="202"/>
      <c r="LXK7" s="202"/>
      <c r="LXY7" s="202"/>
      <c r="LYM7" s="202"/>
      <c r="LZA7" s="202"/>
      <c r="LZO7" s="202"/>
      <c r="MAC7" s="202"/>
      <c r="MAQ7" s="202"/>
      <c r="MBE7" s="202"/>
      <c r="MBS7" s="202"/>
      <c r="MCG7" s="202"/>
      <c r="MCU7" s="202"/>
      <c r="MDI7" s="202"/>
      <c r="MDW7" s="202"/>
      <c r="MEK7" s="202"/>
      <c r="MEY7" s="202"/>
      <c r="MFM7" s="202"/>
      <c r="MGA7" s="202"/>
      <c r="MGO7" s="202"/>
      <c r="MHC7" s="202"/>
      <c r="MHQ7" s="202"/>
      <c r="MIE7" s="202"/>
      <c r="MIS7" s="202"/>
      <c r="MJG7" s="202"/>
      <c r="MJU7" s="202"/>
      <c r="MKI7" s="202"/>
      <c r="MKW7" s="202"/>
      <c r="MLK7" s="202"/>
      <c r="MLY7" s="202"/>
      <c r="MMM7" s="202"/>
      <c r="MNA7" s="202"/>
      <c r="MNO7" s="202"/>
      <c r="MOC7" s="202"/>
      <c r="MOQ7" s="202"/>
      <c r="MPE7" s="202"/>
      <c r="MPS7" s="202"/>
      <c r="MQG7" s="202"/>
      <c r="MQU7" s="202"/>
      <c r="MRI7" s="202"/>
      <c r="MRW7" s="202"/>
      <c r="MSK7" s="202"/>
      <c r="MSY7" s="202"/>
      <c r="MTM7" s="202"/>
      <c r="MUA7" s="202"/>
      <c r="MUO7" s="202"/>
      <c r="MVC7" s="202"/>
      <c r="MVQ7" s="202"/>
      <c r="MWE7" s="202"/>
      <c r="MWS7" s="202"/>
      <c r="MXG7" s="202"/>
      <c r="MXU7" s="202"/>
      <c r="MYI7" s="202"/>
      <c r="MYW7" s="202"/>
      <c r="MZK7" s="202"/>
      <c r="MZY7" s="202"/>
      <c r="NAM7" s="202"/>
      <c r="NBA7" s="202"/>
      <c r="NBO7" s="202"/>
      <c r="NCC7" s="202"/>
      <c r="NCQ7" s="202"/>
      <c r="NDE7" s="202"/>
      <c r="NDS7" s="202"/>
      <c r="NEG7" s="202"/>
      <c r="NEU7" s="202"/>
      <c r="NFI7" s="202"/>
      <c r="NFW7" s="202"/>
      <c r="NGK7" s="202"/>
      <c r="NGY7" s="202"/>
      <c r="NHM7" s="202"/>
      <c r="NIA7" s="202"/>
      <c r="NIO7" s="202"/>
      <c r="NJC7" s="202"/>
      <c r="NJQ7" s="202"/>
      <c r="NKE7" s="202"/>
      <c r="NKS7" s="202"/>
      <c r="NLG7" s="202"/>
      <c r="NLU7" s="202"/>
      <c r="NMI7" s="202"/>
      <c r="NMW7" s="202"/>
      <c r="NNK7" s="202"/>
      <c r="NNY7" s="202"/>
      <c r="NOM7" s="202"/>
      <c r="NPA7" s="202"/>
      <c r="NPO7" s="202"/>
      <c r="NQC7" s="202"/>
      <c r="NQQ7" s="202"/>
      <c r="NRE7" s="202"/>
      <c r="NRS7" s="202"/>
      <c r="NSG7" s="202"/>
      <c r="NSU7" s="202"/>
      <c r="NTI7" s="202"/>
      <c r="NTW7" s="202"/>
      <c r="NUK7" s="202"/>
      <c r="NUY7" s="202"/>
      <c r="NVM7" s="202"/>
      <c r="NWA7" s="202"/>
      <c r="NWO7" s="202"/>
      <c r="NXC7" s="202"/>
      <c r="NXQ7" s="202"/>
      <c r="NYE7" s="202"/>
      <c r="NYS7" s="202"/>
      <c r="NZG7" s="202"/>
      <c r="NZU7" s="202"/>
      <c r="OAI7" s="202"/>
      <c r="OAW7" s="202"/>
      <c r="OBK7" s="202"/>
      <c r="OBY7" s="202"/>
      <c r="OCM7" s="202"/>
      <c r="ODA7" s="202"/>
      <c r="ODO7" s="202"/>
      <c r="OEC7" s="202"/>
      <c r="OEQ7" s="202"/>
      <c r="OFE7" s="202"/>
      <c r="OFS7" s="202"/>
      <c r="OGG7" s="202"/>
      <c r="OGU7" s="202"/>
      <c r="OHI7" s="202"/>
      <c r="OHW7" s="202"/>
      <c r="OIK7" s="202"/>
      <c r="OIY7" s="202"/>
      <c r="OJM7" s="202"/>
      <c r="OKA7" s="202"/>
      <c r="OKO7" s="202"/>
      <c r="OLC7" s="202"/>
      <c r="OLQ7" s="202"/>
      <c r="OME7" s="202"/>
      <c r="OMS7" s="202"/>
      <c r="ONG7" s="202"/>
      <c r="ONU7" s="202"/>
      <c r="OOI7" s="202"/>
      <c r="OOW7" s="202"/>
      <c r="OPK7" s="202"/>
      <c r="OPY7" s="202"/>
      <c r="OQM7" s="202"/>
      <c r="ORA7" s="202"/>
      <c r="ORO7" s="202"/>
      <c r="OSC7" s="202"/>
      <c r="OSQ7" s="202"/>
      <c r="OTE7" s="202"/>
      <c r="OTS7" s="202"/>
      <c r="OUG7" s="202"/>
      <c r="OUU7" s="202"/>
      <c r="OVI7" s="202"/>
      <c r="OVW7" s="202"/>
      <c r="OWK7" s="202"/>
      <c r="OWY7" s="202"/>
      <c r="OXM7" s="202"/>
      <c r="OYA7" s="202"/>
      <c r="OYO7" s="202"/>
      <c r="OZC7" s="202"/>
      <c r="OZQ7" s="202"/>
      <c r="PAE7" s="202"/>
      <c r="PAS7" s="202"/>
      <c r="PBG7" s="202"/>
      <c r="PBU7" s="202"/>
      <c r="PCI7" s="202"/>
      <c r="PCW7" s="202"/>
      <c r="PDK7" s="202"/>
      <c r="PDY7" s="202"/>
      <c r="PEM7" s="202"/>
      <c r="PFA7" s="202"/>
      <c r="PFO7" s="202"/>
      <c r="PGC7" s="202"/>
      <c r="PGQ7" s="202"/>
      <c r="PHE7" s="202"/>
      <c r="PHS7" s="202"/>
      <c r="PIG7" s="202"/>
      <c r="PIU7" s="202"/>
      <c r="PJI7" s="202"/>
      <c r="PJW7" s="202"/>
      <c r="PKK7" s="202"/>
      <c r="PKY7" s="202"/>
      <c r="PLM7" s="202"/>
      <c r="PMA7" s="202"/>
      <c r="PMO7" s="202"/>
      <c r="PNC7" s="202"/>
      <c r="PNQ7" s="202"/>
      <c r="POE7" s="202"/>
      <c r="POS7" s="202"/>
      <c r="PPG7" s="202"/>
      <c r="PPU7" s="202"/>
      <c r="PQI7" s="202"/>
      <c r="PQW7" s="202"/>
      <c r="PRK7" s="202"/>
      <c r="PRY7" s="202"/>
      <c r="PSM7" s="202"/>
      <c r="PTA7" s="202"/>
      <c r="PTO7" s="202"/>
      <c r="PUC7" s="202"/>
      <c r="PUQ7" s="202"/>
      <c r="PVE7" s="202"/>
      <c r="PVS7" s="202"/>
      <c r="PWG7" s="202"/>
      <c r="PWU7" s="202"/>
      <c r="PXI7" s="202"/>
      <c r="PXW7" s="202"/>
      <c r="PYK7" s="202"/>
      <c r="PYY7" s="202"/>
      <c r="PZM7" s="202"/>
      <c r="QAA7" s="202"/>
      <c r="QAO7" s="202"/>
      <c r="QBC7" s="202"/>
      <c r="QBQ7" s="202"/>
      <c r="QCE7" s="202"/>
      <c r="QCS7" s="202"/>
      <c r="QDG7" s="202"/>
      <c r="QDU7" s="202"/>
      <c r="QEI7" s="202"/>
      <c r="QEW7" s="202"/>
      <c r="QFK7" s="202"/>
      <c r="QFY7" s="202"/>
      <c r="QGM7" s="202"/>
      <c r="QHA7" s="202"/>
      <c r="QHO7" s="202"/>
      <c r="QIC7" s="202"/>
      <c r="QIQ7" s="202"/>
      <c r="QJE7" s="202"/>
      <c r="QJS7" s="202"/>
      <c r="QKG7" s="202"/>
      <c r="QKU7" s="202"/>
      <c r="QLI7" s="202"/>
      <c r="QLW7" s="202"/>
      <c r="QMK7" s="202"/>
      <c r="QMY7" s="202"/>
      <c r="QNM7" s="202"/>
      <c r="QOA7" s="202"/>
      <c r="QOO7" s="202"/>
      <c r="QPC7" s="202"/>
      <c r="QPQ7" s="202"/>
      <c r="QQE7" s="202"/>
      <c r="QQS7" s="202"/>
      <c r="QRG7" s="202"/>
      <c r="QRU7" s="202"/>
      <c r="QSI7" s="202"/>
      <c r="QSW7" s="202"/>
      <c r="QTK7" s="202"/>
      <c r="QTY7" s="202"/>
      <c r="QUM7" s="202"/>
      <c r="QVA7" s="202"/>
      <c r="QVO7" s="202"/>
      <c r="QWC7" s="202"/>
      <c r="QWQ7" s="202"/>
      <c r="QXE7" s="202"/>
      <c r="QXS7" s="202"/>
      <c r="QYG7" s="202"/>
      <c r="QYU7" s="202"/>
      <c r="QZI7" s="202"/>
      <c r="QZW7" s="202"/>
      <c r="RAK7" s="202"/>
      <c r="RAY7" s="202"/>
      <c r="RBM7" s="202"/>
      <c r="RCA7" s="202"/>
      <c r="RCO7" s="202"/>
      <c r="RDC7" s="202"/>
      <c r="RDQ7" s="202"/>
      <c r="REE7" s="202"/>
      <c r="RES7" s="202"/>
      <c r="RFG7" s="202"/>
      <c r="RFU7" s="202"/>
      <c r="RGI7" s="202"/>
      <c r="RGW7" s="202"/>
      <c r="RHK7" s="202"/>
      <c r="RHY7" s="202"/>
      <c r="RIM7" s="202"/>
      <c r="RJA7" s="202"/>
      <c r="RJO7" s="202"/>
      <c r="RKC7" s="202"/>
      <c r="RKQ7" s="202"/>
      <c r="RLE7" s="202"/>
      <c r="RLS7" s="202"/>
      <c r="RMG7" s="202"/>
      <c r="RMU7" s="202"/>
      <c r="RNI7" s="202"/>
      <c r="RNW7" s="202"/>
      <c r="ROK7" s="202"/>
      <c r="ROY7" s="202"/>
      <c r="RPM7" s="202"/>
      <c r="RQA7" s="202"/>
      <c r="RQO7" s="202"/>
      <c r="RRC7" s="202"/>
      <c r="RRQ7" s="202"/>
      <c r="RSE7" s="202"/>
      <c r="RSS7" s="202"/>
      <c r="RTG7" s="202"/>
      <c r="RTU7" s="202"/>
      <c r="RUI7" s="202"/>
      <c r="RUW7" s="202"/>
      <c r="RVK7" s="202"/>
      <c r="RVY7" s="202"/>
      <c r="RWM7" s="202"/>
      <c r="RXA7" s="202"/>
      <c r="RXO7" s="202"/>
      <c r="RYC7" s="202"/>
      <c r="RYQ7" s="202"/>
      <c r="RZE7" s="202"/>
      <c r="RZS7" s="202"/>
      <c r="SAG7" s="202"/>
      <c r="SAU7" s="202"/>
      <c r="SBI7" s="202"/>
      <c r="SBW7" s="202"/>
      <c r="SCK7" s="202"/>
      <c r="SCY7" s="202"/>
      <c r="SDM7" s="202"/>
      <c r="SEA7" s="202"/>
      <c r="SEO7" s="202"/>
      <c r="SFC7" s="202"/>
      <c r="SFQ7" s="202"/>
      <c r="SGE7" s="202"/>
      <c r="SGS7" s="202"/>
      <c r="SHG7" s="202"/>
      <c r="SHU7" s="202"/>
      <c r="SII7" s="202"/>
      <c r="SIW7" s="202"/>
      <c r="SJK7" s="202"/>
      <c r="SJY7" s="202"/>
      <c r="SKM7" s="202"/>
      <c r="SLA7" s="202"/>
      <c r="SLO7" s="202"/>
      <c r="SMC7" s="202"/>
      <c r="SMQ7" s="202"/>
      <c r="SNE7" s="202"/>
      <c r="SNS7" s="202"/>
      <c r="SOG7" s="202"/>
      <c r="SOU7" s="202"/>
      <c r="SPI7" s="202"/>
      <c r="SPW7" s="202"/>
      <c r="SQK7" s="202"/>
      <c r="SQY7" s="202"/>
      <c r="SRM7" s="202"/>
      <c r="SSA7" s="202"/>
      <c r="SSO7" s="202"/>
      <c r="STC7" s="202"/>
      <c r="STQ7" s="202"/>
      <c r="SUE7" s="202"/>
      <c r="SUS7" s="202"/>
      <c r="SVG7" s="202"/>
      <c r="SVU7" s="202"/>
      <c r="SWI7" s="202"/>
      <c r="SWW7" s="202"/>
      <c r="SXK7" s="202"/>
      <c r="SXY7" s="202"/>
      <c r="SYM7" s="202"/>
      <c r="SZA7" s="202"/>
      <c r="SZO7" s="202"/>
      <c r="TAC7" s="202"/>
      <c r="TAQ7" s="202"/>
      <c r="TBE7" s="202"/>
      <c r="TBS7" s="202"/>
      <c r="TCG7" s="202"/>
      <c r="TCU7" s="202"/>
      <c r="TDI7" s="202"/>
      <c r="TDW7" s="202"/>
      <c r="TEK7" s="202"/>
      <c r="TEY7" s="202"/>
      <c r="TFM7" s="202"/>
      <c r="TGA7" s="202"/>
      <c r="TGO7" s="202"/>
      <c r="THC7" s="202"/>
      <c r="THQ7" s="202"/>
      <c r="TIE7" s="202"/>
      <c r="TIS7" s="202"/>
      <c r="TJG7" s="202"/>
      <c r="TJU7" s="202"/>
      <c r="TKI7" s="202"/>
      <c r="TKW7" s="202"/>
      <c r="TLK7" s="202"/>
      <c r="TLY7" s="202"/>
      <c r="TMM7" s="202"/>
      <c r="TNA7" s="202"/>
      <c r="TNO7" s="202"/>
      <c r="TOC7" s="202"/>
      <c r="TOQ7" s="202"/>
      <c r="TPE7" s="202"/>
      <c r="TPS7" s="202"/>
      <c r="TQG7" s="202"/>
      <c r="TQU7" s="202"/>
      <c r="TRI7" s="202"/>
      <c r="TRW7" s="202"/>
      <c r="TSK7" s="202"/>
      <c r="TSY7" s="202"/>
      <c r="TTM7" s="202"/>
      <c r="TUA7" s="202"/>
      <c r="TUO7" s="202"/>
      <c r="TVC7" s="202"/>
      <c r="TVQ7" s="202"/>
      <c r="TWE7" s="202"/>
      <c r="TWS7" s="202"/>
      <c r="TXG7" s="202"/>
      <c r="TXU7" s="202"/>
      <c r="TYI7" s="202"/>
      <c r="TYW7" s="202"/>
      <c r="TZK7" s="202"/>
      <c r="TZY7" s="202"/>
      <c r="UAM7" s="202"/>
      <c r="UBA7" s="202"/>
      <c r="UBO7" s="202"/>
      <c r="UCC7" s="202"/>
      <c r="UCQ7" s="202"/>
      <c r="UDE7" s="202"/>
      <c r="UDS7" s="202"/>
      <c r="UEG7" s="202"/>
      <c r="UEU7" s="202"/>
      <c r="UFI7" s="202"/>
      <c r="UFW7" s="202"/>
      <c r="UGK7" s="202"/>
      <c r="UGY7" s="202"/>
      <c r="UHM7" s="202"/>
      <c r="UIA7" s="202"/>
      <c r="UIO7" s="202"/>
      <c r="UJC7" s="202"/>
      <c r="UJQ7" s="202"/>
      <c r="UKE7" s="202"/>
      <c r="UKS7" s="202"/>
      <c r="ULG7" s="202"/>
      <c r="ULU7" s="202"/>
      <c r="UMI7" s="202"/>
      <c r="UMW7" s="202"/>
      <c r="UNK7" s="202"/>
      <c r="UNY7" s="202"/>
      <c r="UOM7" s="202"/>
      <c r="UPA7" s="202"/>
      <c r="UPO7" s="202"/>
      <c r="UQC7" s="202"/>
      <c r="UQQ7" s="202"/>
      <c r="URE7" s="202"/>
      <c r="URS7" s="202"/>
      <c r="USG7" s="202"/>
      <c r="USU7" s="202"/>
      <c r="UTI7" s="202"/>
      <c r="UTW7" s="202"/>
      <c r="UUK7" s="202"/>
      <c r="UUY7" s="202"/>
      <c r="UVM7" s="202"/>
      <c r="UWA7" s="202"/>
      <c r="UWO7" s="202"/>
      <c r="UXC7" s="202"/>
      <c r="UXQ7" s="202"/>
      <c r="UYE7" s="202"/>
      <c r="UYS7" s="202"/>
      <c r="UZG7" s="202"/>
      <c r="UZU7" s="202"/>
      <c r="VAI7" s="202"/>
      <c r="VAW7" s="202"/>
      <c r="VBK7" s="202"/>
      <c r="VBY7" s="202"/>
      <c r="VCM7" s="202"/>
      <c r="VDA7" s="202"/>
      <c r="VDO7" s="202"/>
      <c r="VEC7" s="202"/>
      <c r="VEQ7" s="202"/>
      <c r="VFE7" s="202"/>
      <c r="VFS7" s="202"/>
      <c r="VGG7" s="202"/>
      <c r="VGU7" s="202"/>
      <c r="VHI7" s="202"/>
      <c r="VHW7" s="202"/>
      <c r="VIK7" s="202"/>
      <c r="VIY7" s="202"/>
      <c r="VJM7" s="202"/>
      <c r="VKA7" s="202"/>
      <c r="VKO7" s="202"/>
      <c r="VLC7" s="202"/>
      <c r="VLQ7" s="202"/>
      <c r="VME7" s="202"/>
      <c r="VMS7" s="202"/>
      <c r="VNG7" s="202"/>
      <c r="VNU7" s="202"/>
      <c r="VOI7" s="202"/>
      <c r="VOW7" s="202"/>
      <c r="VPK7" s="202"/>
      <c r="VPY7" s="202"/>
      <c r="VQM7" s="202"/>
      <c r="VRA7" s="202"/>
      <c r="VRO7" s="202"/>
      <c r="VSC7" s="202"/>
      <c r="VSQ7" s="202"/>
      <c r="VTE7" s="202"/>
      <c r="VTS7" s="202"/>
      <c r="VUG7" s="202"/>
      <c r="VUU7" s="202"/>
      <c r="VVI7" s="202"/>
      <c r="VVW7" s="202"/>
      <c r="VWK7" s="202"/>
      <c r="VWY7" s="202"/>
      <c r="VXM7" s="202"/>
      <c r="VYA7" s="202"/>
      <c r="VYO7" s="202"/>
      <c r="VZC7" s="202"/>
      <c r="VZQ7" s="202"/>
      <c r="WAE7" s="202"/>
      <c r="WAS7" s="202"/>
      <c r="WBG7" s="202"/>
      <c r="WBU7" s="202"/>
      <c r="WCI7" s="202"/>
      <c r="WCW7" s="202"/>
      <c r="WDK7" s="202"/>
      <c r="WDY7" s="202"/>
      <c r="WEM7" s="202"/>
      <c r="WFA7" s="202"/>
      <c r="WFO7" s="202"/>
      <c r="WGC7" s="202"/>
      <c r="WGQ7" s="202"/>
      <c r="WHE7" s="202"/>
      <c r="WHS7" s="202"/>
      <c r="WIG7" s="202"/>
      <c r="WIU7" s="202"/>
      <c r="WJI7" s="202"/>
      <c r="WJW7" s="202"/>
      <c r="WKK7" s="202"/>
      <c r="WKY7" s="202"/>
      <c r="WLM7" s="202"/>
      <c r="WMA7" s="202"/>
      <c r="WMO7" s="202"/>
      <c r="WNC7" s="202"/>
      <c r="WNQ7" s="202"/>
      <c r="WOE7" s="202"/>
      <c r="WOS7" s="202"/>
      <c r="WPG7" s="202"/>
      <c r="WPU7" s="202"/>
      <c r="WQI7" s="202"/>
      <c r="WQW7" s="202"/>
      <c r="WRK7" s="202"/>
      <c r="WRY7" s="202"/>
      <c r="WSM7" s="202"/>
      <c r="WTA7" s="202"/>
      <c r="WTO7" s="202"/>
      <c r="WUC7" s="202"/>
      <c r="WUQ7" s="202"/>
      <c r="WVE7" s="202"/>
      <c r="WVS7" s="202"/>
      <c r="WWG7" s="202"/>
      <c r="WWU7" s="202"/>
      <c r="WXI7" s="202"/>
      <c r="WXW7" s="202"/>
      <c r="WYK7" s="202"/>
      <c r="WYY7" s="202"/>
      <c r="WZM7" s="202"/>
      <c r="XAA7" s="202"/>
      <c r="XAO7" s="202"/>
      <c r="XBC7" s="202"/>
      <c r="XBQ7" s="202"/>
      <c r="XCE7" s="202"/>
      <c r="XCS7" s="202"/>
      <c r="XDG7" s="202"/>
      <c r="XDU7" s="202"/>
      <c r="XEI7" s="202"/>
      <c r="XEW7" s="202"/>
    </row>
    <row r="8" spans="1:2041 2055:4085 4099:5117 5121:7165 7179:9209 9223:10237 10245:12277 12289:14333 14344:15357 15369:16377" s="201" customFormat="1" ht="15.75" x14ac:dyDescent="0.2">
      <c r="A8" s="199" t="s">
        <v>52</v>
      </c>
      <c r="B8" s="200" t="e">
        <f>SUM(B5:B7)</f>
        <v>#REF!</v>
      </c>
      <c r="C8" s="200" t="e">
        <f t="shared" ref="C8:BE8" si="1">SUM(C5:C7)</f>
        <v>#REF!</v>
      </c>
      <c r="D8" s="200" t="e">
        <f t="shared" si="1"/>
        <v>#REF!</v>
      </c>
      <c r="E8" s="200" t="e">
        <f t="shared" si="1"/>
        <v>#REF!</v>
      </c>
      <c r="F8" s="200" t="e">
        <f t="shared" si="1"/>
        <v>#REF!</v>
      </c>
      <c r="G8" s="200" t="e">
        <f t="shared" si="1"/>
        <v>#REF!</v>
      </c>
      <c r="H8" s="200" t="e">
        <f t="shared" si="1"/>
        <v>#REF!</v>
      </c>
      <c r="I8" s="200" t="e">
        <f t="shared" si="1"/>
        <v>#REF!</v>
      </c>
      <c r="J8" s="200" t="e">
        <f t="shared" si="1"/>
        <v>#REF!</v>
      </c>
      <c r="K8" s="200" t="e">
        <f t="shared" si="1"/>
        <v>#REF!</v>
      </c>
      <c r="L8" s="200" t="e">
        <f t="shared" si="1"/>
        <v>#REF!</v>
      </c>
      <c r="M8" s="200" t="e">
        <f t="shared" si="1"/>
        <v>#REF!</v>
      </c>
      <c r="N8" s="200" t="e">
        <f t="shared" si="1"/>
        <v>#REF!</v>
      </c>
      <c r="O8" s="200" t="e">
        <f t="shared" si="1"/>
        <v>#REF!</v>
      </c>
      <c r="P8" s="200" t="e">
        <f t="shared" si="1"/>
        <v>#REF!</v>
      </c>
      <c r="Q8" s="200" t="e">
        <f t="shared" si="1"/>
        <v>#REF!</v>
      </c>
      <c r="R8" s="200" t="e">
        <f t="shared" si="1"/>
        <v>#REF!</v>
      </c>
      <c r="S8" s="200" t="e">
        <f t="shared" si="1"/>
        <v>#REF!</v>
      </c>
      <c r="T8" s="200" t="e">
        <f t="shared" si="1"/>
        <v>#REF!</v>
      </c>
      <c r="U8" s="200" t="e">
        <f t="shared" si="1"/>
        <v>#REF!</v>
      </c>
      <c r="V8" s="200" t="e">
        <f t="shared" si="1"/>
        <v>#REF!</v>
      </c>
      <c r="W8" s="200" t="e">
        <f t="shared" si="1"/>
        <v>#REF!</v>
      </c>
      <c r="X8" s="200" t="e">
        <f t="shared" si="1"/>
        <v>#REF!</v>
      </c>
      <c r="Y8" s="200" t="e">
        <f t="shared" si="1"/>
        <v>#REF!</v>
      </c>
      <c r="Z8" s="200">
        <f t="shared" si="1"/>
        <v>2047.8517321978493</v>
      </c>
      <c r="AA8" s="200">
        <f t="shared" si="1"/>
        <v>1948.176839927617</v>
      </c>
      <c r="AB8" s="200">
        <f t="shared" si="1"/>
        <v>2155.9741194956105</v>
      </c>
      <c r="AC8" s="200">
        <f t="shared" si="1"/>
        <v>2144.5684805131623</v>
      </c>
      <c r="AD8" s="200">
        <f t="shared" si="1"/>
        <v>2156.7277875337104</v>
      </c>
      <c r="AE8" s="200">
        <f t="shared" si="1"/>
        <v>2210.1553271520797</v>
      </c>
      <c r="AF8" s="200">
        <f t="shared" si="1"/>
        <v>2262.0829552487171</v>
      </c>
      <c r="AG8" s="200">
        <f t="shared" si="1"/>
        <v>2423.1420365843314</v>
      </c>
      <c r="AH8" s="200">
        <f t="shared" si="1"/>
        <v>2485.2685505186246</v>
      </c>
      <c r="AI8" s="200">
        <f t="shared" si="1"/>
        <v>2476.3468134590285</v>
      </c>
      <c r="AJ8" s="200">
        <f t="shared" si="1"/>
        <v>2687.1447150212362</v>
      </c>
      <c r="AK8" s="200">
        <f t="shared" si="1"/>
        <v>2943.078597216645</v>
      </c>
      <c r="AL8" s="200">
        <f t="shared" si="1"/>
        <v>3127.725734211328</v>
      </c>
      <c r="AM8" s="200">
        <f t="shared" si="1"/>
        <v>3209.2058581036754</v>
      </c>
      <c r="AN8" s="200">
        <f t="shared" si="1"/>
        <v>2895.9248488760668</v>
      </c>
      <c r="AO8" s="200">
        <f t="shared" si="1"/>
        <v>2953.8862117076119</v>
      </c>
      <c r="AP8" s="200">
        <f t="shared" si="1"/>
        <v>2830.316664155479</v>
      </c>
      <c r="AQ8" s="200">
        <f t="shared" si="1"/>
        <v>2923.5071809590618</v>
      </c>
      <c r="AR8" s="200">
        <f t="shared" si="1"/>
        <v>3082.758746704792</v>
      </c>
      <c r="AS8" s="200">
        <f t="shared" si="1"/>
        <v>3107.5696156384724</v>
      </c>
      <c r="AT8" s="200">
        <f t="shared" si="1"/>
        <v>2999.5718336476712</v>
      </c>
      <c r="AU8" s="200">
        <f t="shared" si="1"/>
        <v>3029.2010936835895</v>
      </c>
      <c r="AV8" s="200">
        <f t="shared" si="1"/>
        <v>3092.3233104238775</v>
      </c>
      <c r="AW8" s="200">
        <f t="shared" si="1"/>
        <v>3179.5949384890168</v>
      </c>
      <c r="AX8" s="200">
        <f t="shared" si="1"/>
        <v>3213.2671315172774</v>
      </c>
      <c r="AY8" s="200">
        <f t="shared" si="1"/>
        <v>3228.2281414603099</v>
      </c>
      <c r="AZ8" s="200">
        <f t="shared" si="1"/>
        <v>3225.2863647872969</v>
      </c>
      <c r="BA8" s="200">
        <f t="shared" si="1"/>
        <v>3281.5776176390523</v>
      </c>
      <c r="BB8" s="200">
        <f t="shared" si="1"/>
        <v>3316.190229836674</v>
      </c>
      <c r="BC8" s="200">
        <f t="shared" si="1"/>
        <v>3337.7177406323021</v>
      </c>
      <c r="BD8" s="200">
        <f t="shared" si="1"/>
        <v>3386.4863872544124</v>
      </c>
      <c r="BE8" s="200">
        <f t="shared" si="1"/>
        <v>3414.9560611904699</v>
      </c>
      <c r="BO8" s="202"/>
      <c r="CC8" s="202"/>
      <c r="CQ8" s="202"/>
      <c r="DE8" s="202"/>
      <c r="DS8" s="202"/>
      <c r="EG8" s="202"/>
      <c r="EU8" s="202"/>
      <c r="FI8" s="202"/>
      <c r="FW8" s="202"/>
      <c r="GK8" s="202"/>
      <c r="GY8" s="202"/>
      <c r="HM8" s="202"/>
      <c r="IA8" s="202"/>
      <c r="IO8" s="202"/>
      <c r="JC8" s="202"/>
      <c r="JQ8" s="202"/>
      <c r="KE8" s="202"/>
      <c r="KS8" s="202"/>
      <c r="LG8" s="202"/>
      <c r="LU8" s="202"/>
      <c r="MI8" s="202"/>
      <c r="MW8" s="202"/>
      <c r="NK8" s="202"/>
      <c r="NY8" s="202"/>
      <c r="OM8" s="202"/>
      <c r="PA8" s="202"/>
      <c r="PO8" s="202"/>
      <c r="QC8" s="202"/>
      <c r="QQ8" s="202"/>
      <c r="RE8" s="202"/>
      <c r="RS8" s="202"/>
      <c r="SG8" s="202"/>
      <c r="SU8" s="202"/>
      <c r="TI8" s="202"/>
      <c r="TW8" s="202"/>
      <c r="UK8" s="202"/>
      <c r="UY8" s="202"/>
      <c r="VM8" s="202"/>
      <c r="WA8" s="202"/>
      <c r="WO8" s="202"/>
      <c r="XC8" s="202"/>
      <c r="XQ8" s="202"/>
      <c r="YE8" s="202"/>
      <c r="YS8" s="202"/>
      <c r="ZG8" s="202"/>
      <c r="ZU8" s="202"/>
      <c r="AAI8" s="202"/>
      <c r="AAW8" s="202"/>
      <c r="ABK8" s="202"/>
      <c r="ABY8" s="202"/>
      <c r="ACM8" s="202"/>
      <c r="ADA8" s="202"/>
      <c r="ADO8" s="202"/>
      <c r="AEC8" s="202"/>
      <c r="AEQ8" s="202"/>
      <c r="AFE8" s="202"/>
      <c r="AFS8" s="202"/>
      <c r="AGG8" s="202"/>
      <c r="AGU8" s="202"/>
      <c r="AHI8" s="202"/>
      <c r="AHW8" s="202"/>
      <c r="AIK8" s="202"/>
      <c r="AIY8" s="202"/>
      <c r="AJM8" s="202"/>
      <c r="AKA8" s="202"/>
      <c r="AKO8" s="202"/>
      <c r="ALC8" s="202"/>
      <c r="ALQ8" s="202"/>
      <c r="AME8" s="202"/>
      <c r="AMS8" s="202"/>
      <c r="ANG8" s="202"/>
      <c r="ANU8" s="202"/>
      <c r="AOI8" s="202"/>
      <c r="AOW8" s="202"/>
      <c r="APK8" s="202"/>
      <c r="APY8" s="202"/>
      <c r="AQM8" s="202"/>
      <c r="ARA8" s="202"/>
      <c r="ARO8" s="202"/>
      <c r="ASC8" s="202"/>
      <c r="ASQ8" s="202"/>
      <c r="ATE8" s="202"/>
      <c r="ATS8" s="202"/>
      <c r="AUG8" s="202"/>
      <c r="AUU8" s="202"/>
      <c r="AVI8" s="202"/>
      <c r="AVW8" s="202"/>
      <c r="AWK8" s="202"/>
      <c r="AWY8" s="202"/>
      <c r="AXM8" s="202"/>
      <c r="AYA8" s="202"/>
      <c r="AYO8" s="202"/>
      <c r="AZC8" s="202"/>
      <c r="AZQ8" s="202"/>
      <c r="BAE8" s="202"/>
      <c r="BAS8" s="202"/>
      <c r="BBG8" s="202"/>
      <c r="BBU8" s="202"/>
      <c r="BCI8" s="202"/>
      <c r="BCW8" s="202"/>
      <c r="BDK8" s="202"/>
      <c r="BDY8" s="202"/>
      <c r="BEM8" s="202"/>
      <c r="BFA8" s="202"/>
      <c r="BFO8" s="202"/>
      <c r="BGC8" s="202"/>
      <c r="BGQ8" s="202"/>
      <c r="BHE8" s="202"/>
      <c r="BHS8" s="202"/>
      <c r="BIG8" s="202"/>
      <c r="BIU8" s="202"/>
      <c r="BJI8" s="202"/>
      <c r="BJW8" s="202"/>
      <c r="BKK8" s="202"/>
      <c r="BKY8" s="202"/>
      <c r="BLM8" s="202"/>
      <c r="BMA8" s="202"/>
      <c r="BMO8" s="202"/>
      <c r="BNC8" s="202"/>
      <c r="BNQ8" s="202"/>
      <c r="BOE8" s="202"/>
      <c r="BOS8" s="202"/>
      <c r="BPG8" s="202"/>
      <c r="BPU8" s="202"/>
      <c r="BQI8" s="202"/>
      <c r="BQW8" s="202"/>
      <c r="BRK8" s="202"/>
      <c r="BRY8" s="202"/>
      <c r="BSM8" s="202"/>
      <c r="BTA8" s="202"/>
      <c r="BTO8" s="202"/>
      <c r="BUC8" s="202"/>
      <c r="BUQ8" s="202"/>
      <c r="BVE8" s="202"/>
      <c r="BVS8" s="202"/>
      <c r="BWG8" s="202"/>
      <c r="BWU8" s="202"/>
      <c r="BXI8" s="202"/>
      <c r="BXW8" s="202"/>
      <c r="BYK8" s="202"/>
      <c r="BYY8" s="202"/>
      <c r="BZM8" s="202"/>
      <c r="CAA8" s="202"/>
      <c r="CAO8" s="202"/>
      <c r="CBC8" s="202"/>
      <c r="CBQ8" s="202"/>
      <c r="CCE8" s="202"/>
      <c r="CCS8" s="202"/>
      <c r="CDG8" s="202"/>
      <c r="CDU8" s="202"/>
      <c r="CEI8" s="202"/>
      <c r="CEW8" s="202"/>
      <c r="CFK8" s="202"/>
      <c r="CFY8" s="202"/>
      <c r="CGM8" s="202"/>
      <c r="CHA8" s="202"/>
      <c r="CHO8" s="202"/>
      <c r="CIC8" s="202"/>
      <c r="CIQ8" s="202"/>
      <c r="CJE8" s="202"/>
      <c r="CJS8" s="202"/>
      <c r="CKG8" s="202"/>
      <c r="CKU8" s="202"/>
      <c r="CLI8" s="202"/>
      <c r="CLW8" s="202"/>
      <c r="CMK8" s="202"/>
      <c r="CMY8" s="202"/>
      <c r="CNM8" s="202"/>
      <c r="COA8" s="202"/>
      <c r="COO8" s="202"/>
      <c r="CPC8" s="202"/>
      <c r="CPQ8" s="202"/>
      <c r="CQE8" s="202"/>
      <c r="CQS8" s="202"/>
      <c r="CRG8" s="202"/>
      <c r="CRU8" s="202"/>
      <c r="CSI8" s="202"/>
      <c r="CSW8" s="202"/>
      <c r="CTK8" s="202"/>
      <c r="CTY8" s="202"/>
      <c r="CUM8" s="202"/>
      <c r="CVA8" s="202"/>
      <c r="CVO8" s="202"/>
      <c r="CWC8" s="202"/>
      <c r="CWQ8" s="202"/>
      <c r="CXE8" s="202"/>
      <c r="CXS8" s="202"/>
      <c r="CYG8" s="202"/>
      <c r="CYU8" s="202"/>
      <c r="CZI8" s="202"/>
      <c r="CZW8" s="202"/>
      <c r="DAK8" s="202"/>
      <c r="DAY8" s="202"/>
      <c r="DBM8" s="202"/>
      <c r="DCA8" s="202"/>
      <c r="DCO8" s="202"/>
      <c r="DDC8" s="202"/>
      <c r="DDQ8" s="202"/>
      <c r="DEE8" s="202"/>
      <c r="DES8" s="202"/>
      <c r="DFG8" s="202"/>
      <c r="DFU8" s="202"/>
      <c r="DGI8" s="202"/>
      <c r="DGW8" s="202"/>
      <c r="DHK8" s="202"/>
      <c r="DHY8" s="202"/>
      <c r="DIM8" s="202"/>
      <c r="DJA8" s="202"/>
      <c r="DJO8" s="202"/>
      <c r="DKC8" s="202"/>
      <c r="DKQ8" s="202"/>
      <c r="DLE8" s="202"/>
      <c r="DLS8" s="202"/>
      <c r="DMG8" s="202"/>
      <c r="DMU8" s="202"/>
      <c r="DNI8" s="202"/>
      <c r="DNW8" s="202"/>
      <c r="DOK8" s="202"/>
      <c r="DOY8" s="202"/>
      <c r="DPM8" s="202"/>
      <c r="DQA8" s="202"/>
      <c r="DQO8" s="202"/>
      <c r="DRC8" s="202"/>
      <c r="DRQ8" s="202"/>
      <c r="DSE8" s="202"/>
      <c r="DSS8" s="202"/>
      <c r="DTG8" s="202"/>
      <c r="DTU8" s="202"/>
      <c r="DUI8" s="202"/>
      <c r="DUW8" s="202"/>
      <c r="DVK8" s="202"/>
      <c r="DVY8" s="202"/>
      <c r="DWM8" s="202"/>
      <c r="DXA8" s="202"/>
      <c r="DXO8" s="202"/>
      <c r="DYC8" s="202"/>
      <c r="DYQ8" s="202"/>
      <c r="DZE8" s="202"/>
      <c r="DZS8" s="202"/>
      <c r="EAG8" s="202"/>
      <c r="EAU8" s="202"/>
      <c r="EBI8" s="202"/>
      <c r="EBW8" s="202"/>
      <c r="ECK8" s="202"/>
      <c r="ECY8" s="202"/>
      <c r="EDM8" s="202"/>
      <c r="EEA8" s="202"/>
      <c r="EEO8" s="202"/>
      <c r="EFC8" s="202"/>
      <c r="EFQ8" s="202"/>
      <c r="EGE8" s="202"/>
      <c r="EGS8" s="202"/>
      <c r="EHG8" s="202"/>
      <c r="EHU8" s="202"/>
      <c r="EII8" s="202"/>
      <c r="EIW8" s="202"/>
      <c r="EJK8" s="202"/>
      <c r="EJY8" s="202"/>
      <c r="EKM8" s="202"/>
      <c r="ELA8" s="202"/>
      <c r="ELO8" s="202"/>
      <c r="EMC8" s="202"/>
      <c r="EMQ8" s="202"/>
      <c r="ENE8" s="202"/>
      <c r="ENS8" s="202"/>
      <c r="EOG8" s="202"/>
      <c r="EOU8" s="202"/>
      <c r="EPI8" s="202"/>
      <c r="EPW8" s="202"/>
      <c r="EQK8" s="202"/>
      <c r="EQY8" s="202"/>
      <c r="ERM8" s="202"/>
      <c r="ESA8" s="202"/>
      <c r="ESO8" s="202"/>
      <c r="ETC8" s="202"/>
      <c r="ETQ8" s="202"/>
      <c r="EUE8" s="202"/>
      <c r="EUS8" s="202"/>
      <c r="EVG8" s="202"/>
      <c r="EVU8" s="202"/>
      <c r="EWI8" s="202"/>
      <c r="EWW8" s="202"/>
      <c r="EXK8" s="202"/>
      <c r="EXY8" s="202"/>
      <c r="EYM8" s="202"/>
      <c r="EZA8" s="202"/>
      <c r="EZO8" s="202"/>
      <c r="FAC8" s="202"/>
      <c r="FAQ8" s="202"/>
      <c r="FBE8" s="202"/>
      <c r="FBS8" s="202"/>
      <c r="FCG8" s="202"/>
      <c r="FCU8" s="202"/>
      <c r="FDI8" s="202"/>
      <c r="FDW8" s="202"/>
      <c r="FEK8" s="202"/>
      <c r="FEY8" s="202"/>
      <c r="FFM8" s="202"/>
      <c r="FGA8" s="202"/>
      <c r="FGO8" s="202"/>
      <c r="FHC8" s="202"/>
      <c r="FHQ8" s="202"/>
      <c r="FIE8" s="202"/>
      <c r="FIS8" s="202"/>
      <c r="FJG8" s="202"/>
      <c r="FJU8" s="202"/>
      <c r="FKI8" s="202"/>
      <c r="FKW8" s="202"/>
      <c r="FLK8" s="202"/>
      <c r="FLY8" s="202"/>
      <c r="FMM8" s="202"/>
      <c r="FNA8" s="202"/>
      <c r="FNO8" s="202"/>
      <c r="FOC8" s="202"/>
      <c r="FOQ8" s="202"/>
      <c r="FPE8" s="202"/>
      <c r="FPS8" s="202"/>
      <c r="FQG8" s="202"/>
      <c r="FQU8" s="202"/>
      <c r="FRI8" s="202"/>
      <c r="FRW8" s="202"/>
      <c r="FSK8" s="202"/>
      <c r="FSY8" s="202"/>
      <c r="FTM8" s="202"/>
      <c r="FUA8" s="202"/>
      <c r="FUO8" s="202"/>
      <c r="FVC8" s="202"/>
      <c r="FVQ8" s="202"/>
      <c r="FWE8" s="202"/>
      <c r="FWS8" s="202"/>
      <c r="FXG8" s="202"/>
      <c r="FXU8" s="202"/>
      <c r="FYI8" s="202"/>
      <c r="FYW8" s="202"/>
      <c r="FZK8" s="202"/>
      <c r="FZY8" s="202"/>
      <c r="GAM8" s="202"/>
      <c r="GBA8" s="202"/>
      <c r="GBO8" s="202"/>
      <c r="GCC8" s="202"/>
      <c r="GCQ8" s="202"/>
      <c r="GDE8" s="202"/>
      <c r="GDS8" s="202"/>
      <c r="GEG8" s="202"/>
      <c r="GEU8" s="202"/>
      <c r="GFI8" s="202"/>
      <c r="GFW8" s="202"/>
      <c r="GGK8" s="202"/>
      <c r="GGY8" s="202"/>
      <c r="GHM8" s="202"/>
      <c r="GIA8" s="202"/>
      <c r="GIO8" s="202"/>
      <c r="GJC8" s="202"/>
      <c r="GJQ8" s="202"/>
      <c r="GKE8" s="202"/>
      <c r="GKS8" s="202"/>
      <c r="GLG8" s="202"/>
      <c r="GLU8" s="202"/>
      <c r="GMI8" s="202"/>
      <c r="GMW8" s="202"/>
      <c r="GNK8" s="202"/>
      <c r="GNY8" s="202"/>
      <c r="GOM8" s="202"/>
      <c r="GPA8" s="202"/>
      <c r="GPO8" s="202"/>
      <c r="GQC8" s="202"/>
      <c r="GQQ8" s="202"/>
      <c r="GRE8" s="202"/>
      <c r="GRS8" s="202"/>
      <c r="GSG8" s="202"/>
      <c r="GSU8" s="202"/>
      <c r="GTI8" s="202"/>
      <c r="GTW8" s="202"/>
      <c r="GUK8" s="202"/>
      <c r="GUY8" s="202"/>
      <c r="GVM8" s="202"/>
      <c r="GWA8" s="202"/>
      <c r="GWO8" s="202"/>
      <c r="GXC8" s="202"/>
      <c r="GXQ8" s="202"/>
      <c r="GYE8" s="202"/>
      <c r="GYS8" s="202"/>
      <c r="GZG8" s="202"/>
      <c r="GZU8" s="202"/>
      <c r="HAI8" s="202"/>
      <c r="HAW8" s="202"/>
      <c r="HBK8" s="202"/>
      <c r="HBY8" s="202"/>
      <c r="HCM8" s="202"/>
      <c r="HDA8" s="202"/>
      <c r="HDO8" s="202"/>
      <c r="HEC8" s="202"/>
      <c r="HEQ8" s="202"/>
      <c r="HFE8" s="202"/>
      <c r="HFS8" s="202"/>
      <c r="HGG8" s="202"/>
      <c r="HGU8" s="202"/>
      <c r="HHI8" s="202"/>
      <c r="HHW8" s="202"/>
      <c r="HIK8" s="202"/>
      <c r="HIY8" s="202"/>
      <c r="HJM8" s="202"/>
      <c r="HKA8" s="202"/>
      <c r="HKO8" s="202"/>
      <c r="HLC8" s="202"/>
      <c r="HLQ8" s="202"/>
      <c r="HME8" s="202"/>
      <c r="HMS8" s="202"/>
      <c r="HNG8" s="202"/>
      <c r="HNU8" s="202"/>
      <c r="HOI8" s="202"/>
      <c r="HOW8" s="202"/>
      <c r="HPK8" s="202"/>
      <c r="HPY8" s="202"/>
      <c r="HQM8" s="202"/>
      <c r="HRA8" s="202"/>
      <c r="HRO8" s="202"/>
      <c r="HSC8" s="202"/>
      <c r="HSQ8" s="202"/>
      <c r="HTE8" s="202"/>
      <c r="HTS8" s="202"/>
      <c r="HUG8" s="202"/>
      <c r="HUU8" s="202"/>
      <c r="HVI8" s="202"/>
      <c r="HVW8" s="202"/>
      <c r="HWK8" s="202"/>
      <c r="HWY8" s="202"/>
      <c r="HXM8" s="202"/>
      <c r="HYA8" s="202"/>
      <c r="HYO8" s="202"/>
      <c r="HZC8" s="202"/>
      <c r="HZQ8" s="202"/>
      <c r="IAE8" s="202"/>
      <c r="IAS8" s="202"/>
      <c r="IBG8" s="202"/>
      <c r="IBU8" s="202"/>
      <c r="ICI8" s="202"/>
      <c r="ICW8" s="202"/>
      <c r="IDK8" s="202"/>
      <c r="IDY8" s="202"/>
      <c r="IEM8" s="202"/>
      <c r="IFA8" s="202"/>
      <c r="IFO8" s="202"/>
      <c r="IGC8" s="202"/>
      <c r="IGQ8" s="202"/>
      <c r="IHE8" s="202"/>
      <c r="IHS8" s="202"/>
      <c r="IIG8" s="202"/>
      <c r="IIU8" s="202"/>
      <c r="IJI8" s="202"/>
      <c r="IJW8" s="202"/>
      <c r="IKK8" s="202"/>
      <c r="IKY8" s="202"/>
      <c r="ILM8" s="202"/>
      <c r="IMA8" s="202"/>
      <c r="IMO8" s="202"/>
      <c r="INC8" s="202"/>
      <c r="INQ8" s="202"/>
      <c r="IOE8" s="202"/>
      <c r="IOS8" s="202"/>
      <c r="IPG8" s="202"/>
      <c r="IPU8" s="202"/>
      <c r="IQI8" s="202"/>
      <c r="IQW8" s="202"/>
      <c r="IRK8" s="202"/>
      <c r="IRY8" s="202"/>
      <c r="ISM8" s="202"/>
      <c r="ITA8" s="202"/>
      <c r="ITO8" s="202"/>
      <c r="IUC8" s="202"/>
      <c r="IUQ8" s="202"/>
      <c r="IVE8" s="202"/>
      <c r="IVS8" s="202"/>
      <c r="IWG8" s="202"/>
      <c r="IWU8" s="202"/>
      <c r="IXI8" s="202"/>
      <c r="IXW8" s="202"/>
      <c r="IYK8" s="202"/>
      <c r="IYY8" s="202"/>
      <c r="IZM8" s="202"/>
      <c r="JAA8" s="202"/>
      <c r="JAO8" s="202"/>
      <c r="JBC8" s="202"/>
      <c r="JBQ8" s="202"/>
      <c r="JCE8" s="202"/>
      <c r="JCS8" s="202"/>
      <c r="JDG8" s="202"/>
      <c r="JDU8" s="202"/>
      <c r="JEI8" s="202"/>
      <c r="JEW8" s="202"/>
      <c r="JFK8" s="202"/>
      <c r="JFY8" s="202"/>
      <c r="JGM8" s="202"/>
      <c r="JHA8" s="202"/>
      <c r="JHO8" s="202"/>
      <c r="JIC8" s="202"/>
      <c r="JIQ8" s="202"/>
      <c r="JJE8" s="202"/>
      <c r="JJS8" s="202"/>
      <c r="JKG8" s="202"/>
      <c r="JKU8" s="202"/>
      <c r="JLI8" s="202"/>
      <c r="JLW8" s="202"/>
      <c r="JMK8" s="202"/>
      <c r="JMY8" s="202"/>
      <c r="JNM8" s="202"/>
      <c r="JOA8" s="202"/>
      <c r="JOO8" s="202"/>
      <c r="JPC8" s="202"/>
      <c r="JPQ8" s="202"/>
      <c r="JQE8" s="202"/>
      <c r="JQS8" s="202"/>
      <c r="JRG8" s="202"/>
      <c r="JRU8" s="202"/>
      <c r="JSI8" s="202"/>
      <c r="JSW8" s="202"/>
      <c r="JTK8" s="202"/>
      <c r="JTY8" s="202"/>
      <c r="JUM8" s="202"/>
      <c r="JVA8" s="202"/>
      <c r="JVO8" s="202"/>
      <c r="JWC8" s="202"/>
      <c r="JWQ8" s="202"/>
      <c r="JXE8" s="202"/>
      <c r="JXS8" s="202"/>
      <c r="JYG8" s="202"/>
      <c r="JYU8" s="202"/>
      <c r="JZI8" s="202"/>
      <c r="JZW8" s="202"/>
      <c r="KAK8" s="202"/>
      <c r="KAY8" s="202"/>
      <c r="KBM8" s="202"/>
      <c r="KCA8" s="202"/>
      <c r="KCO8" s="202"/>
      <c r="KDC8" s="202"/>
      <c r="KDQ8" s="202"/>
      <c r="KEE8" s="202"/>
      <c r="KES8" s="202"/>
      <c r="KFG8" s="202"/>
      <c r="KFU8" s="202"/>
      <c r="KGI8" s="202"/>
      <c r="KGW8" s="202"/>
      <c r="KHK8" s="202"/>
      <c r="KHY8" s="202"/>
      <c r="KIM8" s="202"/>
      <c r="KJA8" s="202"/>
      <c r="KJO8" s="202"/>
      <c r="KKC8" s="202"/>
      <c r="KKQ8" s="202"/>
      <c r="KLE8" s="202"/>
      <c r="KLS8" s="202"/>
      <c r="KMG8" s="202"/>
      <c r="KMU8" s="202"/>
      <c r="KNI8" s="202"/>
      <c r="KNW8" s="202"/>
      <c r="KOK8" s="202"/>
      <c r="KOY8" s="202"/>
      <c r="KPM8" s="202"/>
      <c r="KQA8" s="202"/>
      <c r="KQO8" s="202"/>
      <c r="KRC8" s="202"/>
      <c r="KRQ8" s="202"/>
      <c r="KSE8" s="202"/>
      <c r="KSS8" s="202"/>
      <c r="KTG8" s="202"/>
      <c r="KTU8" s="202"/>
      <c r="KUI8" s="202"/>
      <c r="KUW8" s="202"/>
      <c r="KVK8" s="202"/>
      <c r="KVY8" s="202"/>
      <c r="KWM8" s="202"/>
      <c r="KXA8" s="202"/>
      <c r="KXO8" s="202"/>
      <c r="KYC8" s="202"/>
      <c r="KYQ8" s="202"/>
      <c r="KZE8" s="202"/>
      <c r="KZS8" s="202"/>
      <c r="LAG8" s="202"/>
      <c r="LAU8" s="202"/>
      <c r="LBI8" s="202"/>
      <c r="LBW8" s="202"/>
      <c r="LCK8" s="202"/>
      <c r="LCY8" s="202"/>
      <c r="LDM8" s="202"/>
      <c r="LEA8" s="202"/>
      <c r="LEO8" s="202"/>
      <c r="LFC8" s="202"/>
      <c r="LFQ8" s="202"/>
      <c r="LGE8" s="202"/>
      <c r="LGS8" s="202"/>
      <c r="LHG8" s="202"/>
      <c r="LHU8" s="202"/>
      <c r="LII8" s="202"/>
      <c r="LIW8" s="202"/>
      <c r="LJK8" s="202"/>
      <c r="LJY8" s="202"/>
      <c r="LKM8" s="202"/>
      <c r="LLA8" s="202"/>
      <c r="LLO8" s="202"/>
      <c r="LMC8" s="202"/>
      <c r="LMQ8" s="202"/>
      <c r="LNE8" s="202"/>
      <c r="LNS8" s="202"/>
      <c r="LOG8" s="202"/>
      <c r="LOU8" s="202"/>
      <c r="LPI8" s="202"/>
      <c r="LPW8" s="202"/>
      <c r="LQK8" s="202"/>
      <c r="LQY8" s="202"/>
      <c r="LRM8" s="202"/>
      <c r="LSA8" s="202"/>
      <c r="LSO8" s="202"/>
      <c r="LTC8" s="202"/>
      <c r="LTQ8" s="202"/>
      <c r="LUE8" s="202"/>
      <c r="LUS8" s="202"/>
      <c r="LVG8" s="202"/>
      <c r="LVU8" s="202"/>
      <c r="LWI8" s="202"/>
      <c r="LWW8" s="202"/>
      <c r="LXK8" s="202"/>
      <c r="LXY8" s="202"/>
      <c r="LYM8" s="202"/>
      <c r="LZA8" s="202"/>
      <c r="LZO8" s="202"/>
      <c r="MAC8" s="202"/>
      <c r="MAQ8" s="202"/>
      <c r="MBE8" s="202"/>
      <c r="MBS8" s="202"/>
      <c r="MCG8" s="202"/>
      <c r="MCU8" s="202"/>
      <c r="MDI8" s="202"/>
      <c r="MDW8" s="202"/>
      <c r="MEK8" s="202"/>
      <c r="MEY8" s="202"/>
      <c r="MFM8" s="202"/>
      <c r="MGA8" s="202"/>
      <c r="MGO8" s="202"/>
      <c r="MHC8" s="202"/>
      <c r="MHQ8" s="202"/>
      <c r="MIE8" s="202"/>
      <c r="MIS8" s="202"/>
      <c r="MJG8" s="202"/>
      <c r="MJU8" s="202"/>
      <c r="MKI8" s="202"/>
      <c r="MKW8" s="202"/>
      <c r="MLK8" s="202"/>
      <c r="MLY8" s="202"/>
      <c r="MMM8" s="202"/>
      <c r="MNA8" s="202"/>
      <c r="MNO8" s="202"/>
      <c r="MOC8" s="202"/>
      <c r="MOQ8" s="202"/>
      <c r="MPE8" s="202"/>
      <c r="MPS8" s="202"/>
      <c r="MQG8" s="202"/>
      <c r="MQU8" s="202"/>
      <c r="MRI8" s="202"/>
      <c r="MRW8" s="202"/>
      <c r="MSK8" s="202"/>
      <c r="MSY8" s="202"/>
      <c r="MTM8" s="202"/>
      <c r="MUA8" s="202"/>
      <c r="MUO8" s="202"/>
      <c r="MVC8" s="202"/>
      <c r="MVQ8" s="202"/>
      <c r="MWE8" s="202"/>
      <c r="MWS8" s="202"/>
      <c r="MXG8" s="202"/>
      <c r="MXU8" s="202"/>
      <c r="MYI8" s="202"/>
      <c r="MYW8" s="202"/>
      <c r="MZK8" s="202"/>
      <c r="MZY8" s="202"/>
      <c r="NAM8" s="202"/>
      <c r="NBA8" s="202"/>
      <c r="NBO8" s="202"/>
      <c r="NCC8" s="202"/>
      <c r="NCQ8" s="202"/>
      <c r="NDE8" s="202"/>
      <c r="NDS8" s="202"/>
      <c r="NEG8" s="202"/>
      <c r="NEU8" s="202"/>
      <c r="NFI8" s="202"/>
      <c r="NFW8" s="202"/>
      <c r="NGK8" s="202"/>
      <c r="NGY8" s="202"/>
      <c r="NHM8" s="202"/>
      <c r="NIA8" s="202"/>
      <c r="NIO8" s="202"/>
      <c r="NJC8" s="202"/>
      <c r="NJQ8" s="202"/>
      <c r="NKE8" s="202"/>
      <c r="NKS8" s="202"/>
      <c r="NLG8" s="202"/>
      <c r="NLU8" s="202"/>
      <c r="NMI8" s="202"/>
      <c r="NMW8" s="202"/>
      <c r="NNK8" s="202"/>
      <c r="NNY8" s="202"/>
      <c r="NOM8" s="202"/>
      <c r="NPA8" s="202"/>
      <c r="NPO8" s="202"/>
      <c r="NQC8" s="202"/>
      <c r="NQQ8" s="202"/>
      <c r="NRE8" s="202"/>
      <c r="NRS8" s="202"/>
      <c r="NSG8" s="202"/>
      <c r="NSU8" s="202"/>
      <c r="NTI8" s="202"/>
      <c r="NTW8" s="202"/>
      <c r="NUK8" s="202"/>
      <c r="NUY8" s="202"/>
      <c r="NVM8" s="202"/>
      <c r="NWA8" s="202"/>
      <c r="NWO8" s="202"/>
      <c r="NXC8" s="202"/>
      <c r="NXQ8" s="202"/>
      <c r="NYE8" s="202"/>
      <c r="NYS8" s="202"/>
      <c r="NZG8" s="202"/>
      <c r="NZU8" s="202"/>
      <c r="OAI8" s="202"/>
      <c r="OAW8" s="202"/>
      <c r="OBK8" s="202"/>
      <c r="OBY8" s="202"/>
      <c r="OCM8" s="202"/>
      <c r="ODA8" s="202"/>
      <c r="ODO8" s="202"/>
      <c r="OEC8" s="202"/>
      <c r="OEQ8" s="202"/>
      <c r="OFE8" s="202"/>
      <c r="OFS8" s="202"/>
      <c r="OGG8" s="202"/>
      <c r="OGU8" s="202"/>
      <c r="OHI8" s="202"/>
      <c r="OHW8" s="202"/>
      <c r="OIK8" s="202"/>
      <c r="OIY8" s="202"/>
      <c r="OJM8" s="202"/>
      <c r="OKA8" s="202"/>
      <c r="OKO8" s="202"/>
      <c r="OLC8" s="202"/>
      <c r="OLQ8" s="202"/>
      <c r="OME8" s="202"/>
      <c r="OMS8" s="202"/>
      <c r="ONG8" s="202"/>
      <c r="ONU8" s="202"/>
      <c r="OOI8" s="202"/>
      <c r="OOW8" s="202"/>
      <c r="OPK8" s="202"/>
      <c r="OPY8" s="202"/>
      <c r="OQM8" s="202"/>
      <c r="ORA8" s="202"/>
      <c r="ORO8" s="202"/>
      <c r="OSC8" s="202"/>
      <c r="OSQ8" s="202"/>
      <c r="OTE8" s="202"/>
      <c r="OTS8" s="202"/>
      <c r="OUG8" s="202"/>
      <c r="OUU8" s="202"/>
      <c r="OVI8" s="202"/>
      <c r="OVW8" s="202"/>
      <c r="OWK8" s="202"/>
      <c r="OWY8" s="202"/>
      <c r="OXM8" s="202"/>
      <c r="OYA8" s="202"/>
      <c r="OYO8" s="202"/>
      <c r="OZC8" s="202"/>
      <c r="OZQ8" s="202"/>
      <c r="PAE8" s="202"/>
      <c r="PAS8" s="202"/>
      <c r="PBG8" s="202"/>
      <c r="PBU8" s="202"/>
      <c r="PCI8" s="202"/>
      <c r="PCW8" s="202"/>
      <c r="PDK8" s="202"/>
      <c r="PDY8" s="202"/>
      <c r="PEM8" s="202"/>
      <c r="PFA8" s="202"/>
      <c r="PFO8" s="202"/>
      <c r="PGC8" s="202"/>
      <c r="PGQ8" s="202"/>
      <c r="PHE8" s="202"/>
      <c r="PHS8" s="202"/>
      <c r="PIG8" s="202"/>
      <c r="PIU8" s="202"/>
      <c r="PJI8" s="202"/>
      <c r="PJW8" s="202"/>
      <c r="PKK8" s="202"/>
      <c r="PKY8" s="202"/>
      <c r="PLM8" s="202"/>
      <c r="PMA8" s="202"/>
      <c r="PMO8" s="202"/>
      <c r="PNC8" s="202"/>
      <c r="PNQ8" s="202"/>
      <c r="POE8" s="202"/>
      <c r="POS8" s="202"/>
      <c r="PPG8" s="202"/>
      <c r="PPU8" s="202"/>
      <c r="PQI8" s="202"/>
      <c r="PQW8" s="202"/>
      <c r="PRK8" s="202"/>
      <c r="PRY8" s="202"/>
      <c r="PSM8" s="202"/>
      <c r="PTA8" s="202"/>
      <c r="PTO8" s="202"/>
      <c r="PUC8" s="202"/>
      <c r="PUQ8" s="202"/>
      <c r="PVE8" s="202"/>
      <c r="PVS8" s="202"/>
      <c r="PWG8" s="202"/>
      <c r="PWU8" s="202"/>
      <c r="PXI8" s="202"/>
      <c r="PXW8" s="202"/>
      <c r="PYK8" s="202"/>
      <c r="PYY8" s="202"/>
      <c r="PZM8" s="202"/>
      <c r="QAA8" s="202"/>
      <c r="QAO8" s="202"/>
      <c r="QBC8" s="202"/>
      <c r="QBQ8" s="202"/>
      <c r="QCE8" s="202"/>
      <c r="QCS8" s="202"/>
      <c r="QDG8" s="202"/>
      <c r="QDU8" s="202"/>
      <c r="QEI8" s="202"/>
      <c r="QEW8" s="202"/>
      <c r="QFK8" s="202"/>
      <c r="QFY8" s="202"/>
      <c r="QGM8" s="202"/>
      <c r="QHA8" s="202"/>
      <c r="QHO8" s="202"/>
      <c r="QIC8" s="202"/>
      <c r="QIQ8" s="202"/>
      <c r="QJE8" s="202"/>
      <c r="QJS8" s="202"/>
      <c r="QKG8" s="202"/>
      <c r="QKU8" s="202"/>
      <c r="QLI8" s="202"/>
      <c r="QLW8" s="202"/>
      <c r="QMK8" s="202"/>
      <c r="QMY8" s="202"/>
      <c r="QNM8" s="202"/>
      <c r="QOA8" s="202"/>
      <c r="QOO8" s="202"/>
      <c r="QPC8" s="202"/>
      <c r="QPQ8" s="202"/>
      <c r="QQE8" s="202"/>
      <c r="QQS8" s="202"/>
      <c r="QRG8" s="202"/>
      <c r="QRU8" s="202"/>
      <c r="QSI8" s="202"/>
      <c r="QSW8" s="202"/>
      <c r="QTK8" s="202"/>
      <c r="QTY8" s="202"/>
      <c r="QUM8" s="202"/>
      <c r="QVA8" s="202"/>
      <c r="QVO8" s="202"/>
      <c r="QWC8" s="202"/>
      <c r="QWQ8" s="202"/>
      <c r="QXE8" s="202"/>
      <c r="QXS8" s="202"/>
      <c r="QYG8" s="202"/>
      <c r="QYU8" s="202"/>
      <c r="QZI8" s="202"/>
      <c r="QZW8" s="202"/>
      <c r="RAK8" s="202"/>
      <c r="RAY8" s="202"/>
      <c r="RBM8" s="202"/>
      <c r="RCA8" s="202"/>
      <c r="RCO8" s="202"/>
      <c r="RDC8" s="202"/>
      <c r="RDQ8" s="202"/>
      <c r="REE8" s="202"/>
      <c r="RES8" s="202"/>
      <c r="RFG8" s="202"/>
      <c r="RFU8" s="202"/>
      <c r="RGI8" s="202"/>
      <c r="RGW8" s="202"/>
      <c r="RHK8" s="202"/>
      <c r="RHY8" s="202"/>
      <c r="RIM8" s="202"/>
      <c r="RJA8" s="202"/>
      <c r="RJO8" s="202"/>
      <c r="RKC8" s="202"/>
      <c r="RKQ8" s="202"/>
      <c r="RLE8" s="202"/>
      <c r="RLS8" s="202"/>
      <c r="RMG8" s="202"/>
      <c r="RMU8" s="202"/>
      <c r="RNI8" s="202"/>
      <c r="RNW8" s="202"/>
      <c r="ROK8" s="202"/>
      <c r="ROY8" s="202"/>
      <c r="RPM8" s="202"/>
      <c r="RQA8" s="202"/>
      <c r="RQO8" s="202"/>
      <c r="RRC8" s="202"/>
      <c r="RRQ8" s="202"/>
      <c r="RSE8" s="202"/>
      <c r="RSS8" s="202"/>
      <c r="RTG8" s="202"/>
      <c r="RTU8" s="202"/>
      <c r="RUI8" s="202"/>
      <c r="RUW8" s="202"/>
      <c r="RVK8" s="202"/>
      <c r="RVY8" s="202"/>
      <c r="RWM8" s="202"/>
      <c r="RXA8" s="202"/>
      <c r="RXO8" s="202"/>
      <c r="RYC8" s="202"/>
      <c r="RYQ8" s="202"/>
      <c r="RZE8" s="202"/>
      <c r="RZS8" s="202"/>
      <c r="SAG8" s="202"/>
      <c r="SAU8" s="202"/>
      <c r="SBI8" s="202"/>
      <c r="SBW8" s="202"/>
      <c r="SCK8" s="202"/>
      <c r="SCY8" s="202"/>
      <c r="SDM8" s="202"/>
      <c r="SEA8" s="202"/>
      <c r="SEO8" s="202"/>
      <c r="SFC8" s="202"/>
      <c r="SFQ8" s="202"/>
      <c r="SGE8" s="202"/>
      <c r="SGS8" s="202"/>
      <c r="SHG8" s="202"/>
      <c r="SHU8" s="202"/>
      <c r="SII8" s="202"/>
      <c r="SIW8" s="202"/>
      <c r="SJK8" s="202"/>
      <c r="SJY8" s="202"/>
      <c r="SKM8" s="202"/>
      <c r="SLA8" s="202"/>
      <c r="SLO8" s="202"/>
      <c r="SMC8" s="202"/>
      <c r="SMQ8" s="202"/>
      <c r="SNE8" s="202"/>
      <c r="SNS8" s="202"/>
      <c r="SOG8" s="202"/>
      <c r="SOU8" s="202"/>
      <c r="SPI8" s="202"/>
      <c r="SPW8" s="202"/>
      <c r="SQK8" s="202"/>
      <c r="SQY8" s="202"/>
      <c r="SRM8" s="202"/>
      <c r="SSA8" s="202"/>
      <c r="SSO8" s="202"/>
      <c r="STC8" s="202"/>
      <c r="STQ8" s="202"/>
      <c r="SUE8" s="202"/>
      <c r="SUS8" s="202"/>
      <c r="SVG8" s="202"/>
      <c r="SVU8" s="202"/>
      <c r="SWI8" s="202"/>
      <c r="SWW8" s="202"/>
      <c r="SXK8" s="202"/>
      <c r="SXY8" s="202"/>
      <c r="SYM8" s="202"/>
      <c r="SZA8" s="202"/>
      <c r="SZO8" s="202"/>
      <c r="TAC8" s="202"/>
      <c r="TAQ8" s="202"/>
      <c r="TBE8" s="202"/>
      <c r="TBS8" s="202"/>
      <c r="TCG8" s="202"/>
      <c r="TCU8" s="202"/>
      <c r="TDI8" s="202"/>
      <c r="TDW8" s="202"/>
      <c r="TEK8" s="202"/>
      <c r="TEY8" s="202"/>
      <c r="TFM8" s="202"/>
      <c r="TGA8" s="202"/>
      <c r="TGO8" s="202"/>
      <c r="THC8" s="202"/>
      <c r="THQ8" s="202"/>
      <c r="TIE8" s="202"/>
      <c r="TIS8" s="202"/>
      <c r="TJG8" s="202"/>
      <c r="TJU8" s="202"/>
      <c r="TKI8" s="202"/>
      <c r="TKW8" s="202"/>
      <c r="TLK8" s="202"/>
      <c r="TLY8" s="202"/>
      <c r="TMM8" s="202"/>
      <c r="TNA8" s="202"/>
      <c r="TNO8" s="202"/>
      <c r="TOC8" s="202"/>
      <c r="TOQ8" s="202"/>
      <c r="TPE8" s="202"/>
      <c r="TPS8" s="202"/>
      <c r="TQG8" s="202"/>
      <c r="TQU8" s="202"/>
      <c r="TRI8" s="202"/>
      <c r="TRW8" s="202"/>
      <c r="TSK8" s="202"/>
      <c r="TSY8" s="202"/>
      <c r="TTM8" s="202"/>
      <c r="TUA8" s="202"/>
      <c r="TUO8" s="202"/>
      <c r="TVC8" s="202"/>
      <c r="TVQ8" s="202"/>
      <c r="TWE8" s="202"/>
      <c r="TWS8" s="202"/>
      <c r="TXG8" s="202"/>
      <c r="TXU8" s="202"/>
      <c r="TYI8" s="202"/>
      <c r="TYW8" s="202"/>
      <c r="TZK8" s="202"/>
      <c r="TZY8" s="202"/>
      <c r="UAM8" s="202"/>
      <c r="UBA8" s="202"/>
      <c r="UBO8" s="202"/>
      <c r="UCC8" s="202"/>
      <c r="UCQ8" s="202"/>
      <c r="UDE8" s="202"/>
      <c r="UDS8" s="202"/>
      <c r="UEG8" s="202"/>
      <c r="UEU8" s="202"/>
      <c r="UFI8" s="202"/>
      <c r="UFW8" s="202"/>
      <c r="UGK8" s="202"/>
      <c r="UGY8" s="202"/>
      <c r="UHM8" s="202"/>
      <c r="UIA8" s="202"/>
      <c r="UIO8" s="202"/>
      <c r="UJC8" s="202"/>
      <c r="UJQ8" s="202"/>
      <c r="UKE8" s="202"/>
      <c r="UKS8" s="202"/>
      <c r="ULG8" s="202"/>
      <c r="ULU8" s="202"/>
      <c r="UMI8" s="202"/>
      <c r="UMW8" s="202"/>
      <c r="UNK8" s="202"/>
      <c r="UNY8" s="202"/>
      <c r="UOM8" s="202"/>
      <c r="UPA8" s="202"/>
      <c r="UPO8" s="202"/>
      <c r="UQC8" s="202"/>
      <c r="UQQ8" s="202"/>
      <c r="URE8" s="202"/>
      <c r="URS8" s="202"/>
      <c r="USG8" s="202"/>
      <c r="USU8" s="202"/>
      <c r="UTI8" s="202"/>
      <c r="UTW8" s="202"/>
      <c r="UUK8" s="202"/>
      <c r="UUY8" s="202"/>
      <c r="UVM8" s="202"/>
      <c r="UWA8" s="202"/>
      <c r="UWO8" s="202"/>
      <c r="UXC8" s="202"/>
      <c r="UXQ8" s="202"/>
      <c r="UYE8" s="202"/>
      <c r="UYS8" s="202"/>
      <c r="UZG8" s="202"/>
      <c r="UZU8" s="202"/>
      <c r="VAI8" s="202"/>
      <c r="VAW8" s="202"/>
      <c r="VBK8" s="202"/>
      <c r="VBY8" s="202"/>
      <c r="VCM8" s="202"/>
      <c r="VDA8" s="202"/>
      <c r="VDO8" s="202"/>
      <c r="VEC8" s="202"/>
      <c r="VEQ8" s="202"/>
      <c r="VFE8" s="202"/>
      <c r="VFS8" s="202"/>
      <c r="VGG8" s="202"/>
      <c r="VGU8" s="202"/>
      <c r="VHI8" s="202"/>
      <c r="VHW8" s="202"/>
      <c r="VIK8" s="202"/>
      <c r="VIY8" s="202"/>
      <c r="VJM8" s="202"/>
      <c r="VKA8" s="202"/>
      <c r="VKO8" s="202"/>
      <c r="VLC8" s="202"/>
      <c r="VLQ8" s="202"/>
      <c r="VME8" s="202"/>
      <c r="VMS8" s="202"/>
      <c r="VNG8" s="202"/>
      <c r="VNU8" s="202"/>
      <c r="VOI8" s="202"/>
      <c r="VOW8" s="202"/>
      <c r="VPK8" s="202"/>
      <c r="VPY8" s="202"/>
      <c r="VQM8" s="202"/>
      <c r="VRA8" s="202"/>
      <c r="VRO8" s="202"/>
      <c r="VSC8" s="202"/>
      <c r="VSQ8" s="202"/>
      <c r="VTE8" s="202"/>
      <c r="VTS8" s="202"/>
      <c r="VUG8" s="202"/>
      <c r="VUU8" s="202"/>
      <c r="VVI8" s="202"/>
      <c r="VVW8" s="202"/>
      <c r="VWK8" s="202"/>
      <c r="VWY8" s="202"/>
      <c r="VXM8" s="202"/>
      <c r="VYA8" s="202"/>
      <c r="VYO8" s="202"/>
      <c r="VZC8" s="202"/>
      <c r="VZQ8" s="202"/>
      <c r="WAE8" s="202"/>
      <c r="WAS8" s="202"/>
      <c r="WBG8" s="202"/>
      <c r="WBU8" s="202"/>
      <c r="WCI8" s="202"/>
      <c r="WCW8" s="202"/>
      <c r="WDK8" s="202"/>
      <c r="WDY8" s="202"/>
      <c r="WEM8" s="202"/>
      <c r="WFA8" s="202"/>
      <c r="WFO8" s="202"/>
      <c r="WGC8" s="202"/>
      <c r="WGQ8" s="202"/>
      <c r="WHE8" s="202"/>
      <c r="WHS8" s="202"/>
      <c r="WIG8" s="202"/>
      <c r="WIU8" s="202"/>
      <c r="WJI8" s="202"/>
      <c r="WJW8" s="202"/>
      <c r="WKK8" s="202"/>
      <c r="WKY8" s="202"/>
      <c r="WLM8" s="202"/>
      <c r="WMA8" s="202"/>
      <c r="WMO8" s="202"/>
      <c r="WNC8" s="202"/>
      <c r="WNQ8" s="202"/>
      <c r="WOE8" s="202"/>
      <c r="WOS8" s="202"/>
      <c r="WPG8" s="202"/>
      <c r="WPU8" s="202"/>
      <c r="WQI8" s="202"/>
      <c r="WQW8" s="202"/>
      <c r="WRK8" s="202"/>
      <c r="WRY8" s="202"/>
      <c r="WSM8" s="202"/>
      <c r="WTA8" s="202"/>
      <c r="WTO8" s="202"/>
      <c r="WUC8" s="202"/>
      <c r="WUQ8" s="202"/>
      <c r="WVE8" s="202"/>
      <c r="WVS8" s="202"/>
      <c r="WWG8" s="202"/>
      <c r="WWU8" s="202"/>
      <c r="WXI8" s="202"/>
      <c r="WXW8" s="202"/>
      <c r="WYK8" s="202"/>
      <c r="WYY8" s="202"/>
      <c r="WZM8" s="202"/>
      <c r="XAA8" s="202"/>
      <c r="XAO8" s="202"/>
      <c r="XBC8" s="202"/>
      <c r="XBQ8" s="202"/>
      <c r="XCE8" s="202"/>
      <c r="XCS8" s="202"/>
      <c r="XDG8" s="202"/>
      <c r="XDU8" s="202"/>
      <c r="XEI8" s="202"/>
      <c r="XEW8" s="202"/>
    </row>
    <row r="9" spans="1:2041 2055:4085 4099:5117 5121:7165 7179:9209 9223:10237 10245:12277 12289:14333 14344:15357 15369:16377" s="201" customFormat="1" ht="15.75" x14ac:dyDescent="0.2">
      <c r="A9" s="199" t="s">
        <v>53</v>
      </c>
      <c r="B9" s="200" t="e">
        <f>B15-B14</f>
        <v>#REF!</v>
      </c>
      <c r="C9" s="200" t="e">
        <f t="shared" ref="C9:BE9" si="2">C15-C14</f>
        <v>#REF!</v>
      </c>
      <c r="D9" s="200" t="e">
        <f t="shared" si="2"/>
        <v>#REF!</v>
      </c>
      <c r="E9" s="200" t="e">
        <f t="shared" si="2"/>
        <v>#REF!</v>
      </c>
      <c r="F9" s="200" t="e">
        <f t="shared" si="2"/>
        <v>#REF!</v>
      </c>
      <c r="G9" s="200" t="e">
        <f t="shared" si="2"/>
        <v>#REF!</v>
      </c>
      <c r="H9" s="200" t="e">
        <f t="shared" si="2"/>
        <v>#REF!</v>
      </c>
      <c r="I9" s="200" t="e">
        <f t="shared" si="2"/>
        <v>#REF!</v>
      </c>
      <c r="J9" s="200" t="e">
        <f t="shared" si="2"/>
        <v>#REF!</v>
      </c>
      <c r="K9" s="200" t="e">
        <f t="shared" si="2"/>
        <v>#REF!</v>
      </c>
      <c r="L9" s="200" t="e">
        <f t="shared" si="2"/>
        <v>#REF!</v>
      </c>
      <c r="M9" s="200" t="e">
        <f t="shared" si="2"/>
        <v>#REF!</v>
      </c>
      <c r="N9" s="200" t="e">
        <f t="shared" si="2"/>
        <v>#REF!</v>
      </c>
      <c r="O9" s="200" t="e">
        <f t="shared" si="2"/>
        <v>#REF!</v>
      </c>
      <c r="P9" s="200" t="e">
        <f t="shared" si="2"/>
        <v>#REF!</v>
      </c>
      <c r="Q9" s="200" t="e">
        <f t="shared" si="2"/>
        <v>#REF!</v>
      </c>
      <c r="R9" s="200" t="e">
        <f t="shared" si="2"/>
        <v>#REF!</v>
      </c>
      <c r="S9" s="200" t="e">
        <f t="shared" si="2"/>
        <v>#REF!</v>
      </c>
      <c r="T9" s="200" t="e">
        <f t="shared" si="2"/>
        <v>#REF!</v>
      </c>
      <c r="U9" s="200" t="e">
        <f t="shared" si="2"/>
        <v>#REF!</v>
      </c>
      <c r="V9" s="200" t="e">
        <f t="shared" si="2"/>
        <v>#REF!</v>
      </c>
      <c r="W9" s="200" t="e">
        <f t="shared" si="2"/>
        <v>#REF!</v>
      </c>
      <c r="X9" s="200" t="e">
        <f t="shared" si="2"/>
        <v>#REF!</v>
      </c>
      <c r="Y9" s="200" t="e">
        <f t="shared" si="2"/>
        <v>#REF!</v>
      </c>
      <c r="Z9" s="200">
        <f t="shared" si="2"/>
        <v>1967.6303939009197</v>
      </c>
      <c r="AA9" s="200">
        <f t="shared" si="2"/>
        <v>1922.2498515660909</v>
      </c>
      <c r="AB9" s="200">
        <f t="shared" si="2"/>
        <v>2093.1937976201252</v>
      </c>
      <c r="AC9" s="200">
        <f t="shared" si="2"/>
        <v>2057.2805747979178</v>
      </c>
      <c r="AD9" s="200">
        <f t="shared" si="2"/>
        <v>2077.4623562709489</v>
      </c>
      <c r="AE9" s="200">
        <f t="shared" si="2"/>
        <v>2112.6806097821241</v>
      </c>
      <c r="AF9" s="200">
        <f t="shared" si="2"/>
        <v>2188.7892588062005</v>
      </c>
      <c r="AG9" s="200">
        <f t="shared" si="2"/>
        <v>2350.7167340771389</v>
      </c>
      <c r="AH9" s="200">
        <f t="shared" si="2"/>
        <v>2411.7679471062611</v>
      </c>
      <c r="AI9" s="200">
        <f t="shared" si="2"/>
        <v>2402.6922329947633</v>
      </c>
      <c r="AJ9" s="200">
        <f t="shared" si="2"/>
        <v>2617.4651843169399</v>
      </c>
      <c r="AK9" s="200">
        <f t="shared" si="2"/>
        <v>2876.9952023014025</v>
      </c>
      <c r="AL9" s="200">
        <f t="shared" si="2"/>
        <v>3064.1492997776054</v>
      </c>
      <c r="AM9" s="200">
        <f t="shared" si="2"/>
        <v>3146.3302253393581</v>
      </c>
      <c r="AN9" s="200">
        <f t="shared" si="2"/>
        <v>2837.6733456108041</v>
      </c>
      <c r="AO9" s="200">
        <f t="shared" si="2"/>
        <v>2903.9093503218996</v>
      </c>
      <c r="AP9" s="200">
        <f t="shared" si="2"/>
        <v>2793.911453057533</v>
      </c>
      <c r="AQ9" s="200">
        <f t="shared" si="2"/>
        <v>2887.9072148608448</v>
      </c>
      <c r="AR9" s="200">
        <f t="shared" si="2"/>
        <v>3056.1920407623029</v>
      </c>
      <c r="AS9" s="200">
        <f t="shared" si="2"/>
        <v>3085.6023353376509</v>
      </c>
      <c r="AT9" s="200">
        <f t="shared" si="2"/>
        <v>2986.5652952162513</v>
      </c>
      <c r="AU9" s="200">
        <f t="shared" si="2"/>
        <v>3016.863207753051</v>
      </c>
      <c r="AV9" s="200">
        <f t="shared" si="2"/>
        <v>3077.5268147634915</v>
      </c>
      <c r="AW9" s="200">
        <f t="shared" si="2"/>
        <v>3160.8314583887004</v>
      </c>
      <c r="AX9" s="200">
        <f t="shared" si="2"/>
        <v>3192.5994348397981</v>
      </c>
      <c r="AY9" s="200">
        <f t="shared" si="2"/>
        <v>3203.2027891948742</v>
      </c>
      <c r="AZ9" s="200">
        <f t="shared" si="2"/>
        <v>3199.5024806532087</v>
      </c>
      <c r="BA9" s="200">
        <f t="shared" si="2"/>
        <v>3250.822758344767</v>
      </c>
      <c r="BB9" s="200">
        <f t="shared" si="2"/>
        <v>3282.0329824125292</v>
      </c>
      <c r="BC9" s="200">
        <f t="shared" si="2"/>
        <v>3297.3826768263393</v>
      </c>
      <c r="BD9" s="200">
        <f t="shared" si="2"/>
        <v>3344.911777345189</v>
      </c>
      <c r="BE9" s="200">
        <f t="shared" si="2"/>
        <v>3372.1427387666849</v>
      </c>
      <c r="BO9" s="202"/>
      <c r="CC9" s="202"/>
      <c r="CQ9" s="202"/>
      <c r="DE9" s="202"/>
      <c r="DS9" s="202"/>
      <c r="EG9" s="202"/>
      <c r="EU9" s="202"/>
      <c r="FI9" s="202"/>
      <c r="FW9" s="202"/>
      <c r="GK9" s="202"/>
      <c r="GY9" s="202"/>
      <c r="HM9" s="202"/>
      <c r="IA9" s="202"/>
      <c r="IO9" s="202"/>
      <c r="JC9" s="202"/>
      <c r="JQ9" s="202"/>
      <c r="KE9" s="202"/>
      <c r="KS9" s="202"/>
      <c r="LG9" s="202"/>
      <c r="LU9" s="202"/>
      <c r="MI9" s="202"/>
      <c r="MW9" s="202"/>
      <c r="NK9" s="202"/>
      <c r="NY9" s="202"/>
      <c r="OM9" s="202"/>
      <c r="PA9" s="202"/>
      <c r="PO9" s="202"/>
      <c r="QC9" s="202"/>
      <c r="QQ9" s="202"/>
      <c r="RE9" s="202"/>
      <c r="RS9" s="202"/>
      <c r="SG9" s="202"/>
      <c r="SU9" s="202"/>
      <c r="TI9" s="202"/>
      <c r="TW9" s="202"/>
      <c r="UK9" s="202"/>
      <c r="UY9" s="202"/>
      <c r="VM9" s="202"/>
      <c r="WA9" s="202"/>
      <c r="WO9" s="202"/>
      <c r="XC9" s="202"/>
      <c r="XQ9" s="202"/>
      <c r="YE9" s="202"/>
      <c r="YS9" s="202"/>
      <c r="ZG9" s="202"/>
      <c r="ZU9" s="202"/>
      <c r="AAI9" s="202"/>
      <c r="AAW9" s="202"/>
      <c r="ABK9" s="202"/>
      <c r="ABY9" s="202"/>
      <c r="ACM9" s="202"/>
      <c r="ADA9" s="202"/>
      <c r="ADO9" s="202"/>
      <c r="AEC9" s="202"/>
      <c r="AEQ9" s="202"/>
      <c r="AFE9" s="202"/>
      <c r="AFS9" s="202"/>
      <c r="AGG9" s="202"/>
      <c r="AGU9" s="202"/>
      <c r="AHI9" s="202"/>
      <c r="AHW9" s="202"/>
      <c r="AIK9" s="202"/>
      <c r="AIY9" s="202"/>
      <c r="AJM9" s="202"/>
      <c r="AKA9" s="202"/>
      <c r="AKO9" s="202"/>
      <c r="ALC9" s="202"/>
      <c r="ALQ9" s="202"/>
      <c r="AME9" s="202"/>
      <c r="AMS9" s="202"/>
      <c r="ANG9" s="202"/>
      <c r="ANU9" s="202"/>
      <c r="AOI9" s="202"/>
      <c r="AOW9" s="202"/>
      <c r="APK9" s="202"/>
      <c r="APY9" s="202"/>
      <c r="AQM9" s="202"/>
      <c r="ARA9" s="202"/>
      <c r="ARO9" s="202"/>
      <c r="ASC9" s="202"/>
      <c r="ASQ9" s="202"/>
      <c r="ATE9" s="202"/>
      <c r="ATS9" s="202"/>
      <c r="AUG9" s="202"/>
      <c r="AUU9" s="202"/>
      <c r="AVI9" s="202"/>
      <c r="AVW9" s="202"/>
      <c r="AWK9" s="202"/>
      <c r="AWY9" s="202"/>
      <c r="AXM9" s="202"/>
      <c r="AYA9" s="202"/>
      <c r="AYO9" s="202"/>
      <c r="AZC9" s="202"/>
      <c r="AZQ9" s="202"/>
      <c r="BAE9" s="202"/>
      <c r="BAS9" s="202"/>
      <c r="BBG9" s="202"/>
      <c r="BBU9" s="202"/>
      <c r="BCI9" s="202"/>
      <c r="BCW9" s="202"/>
      <c r="BDK9" s="202"/>
      <c r="BDY9" s="202"/>
      <c r="BEM9" s="202"/>
      <c r="BFA9" s="202"/>
      <c r="BFO9" s="202"/>
      <c r="BGC9" s="202"/>
      <c r="BGQ9" s="202"/>
      <c r="BHE9" s="202"/>
      <c r="BHS9" s="202"/>
      <c r="BIG9" s="202"/>
      <c r="BIU9" s="202"/>
      <c r="BJI9" s="202"/>
      <c r="BJW9" s="202"/>
      <c r="BKK9" s="202"/>
      <c r="BKY9" s="202"/>
      <c r="BLM9" s="202"/>
      <c r="BMA9" s="202"/>
      <c r="BMO9" s="202"/>
      <c r="BNC9" s="202"/>
      <c r="BNQ9" s="202"/>
      <c r="BOE9" s="202"/>
      <c r="BOS9" s="202"/>
      <c r="BPG9" s="202"/>
      <c r="BPU9" s="202"/>
      <c r="BQI9" s="202"/>
      <c r="BQW9" s="202"/>
      <c r="BRK9" s="202"/>
      <c r="BRY9" s="202"/>
      <c r="BSM9" s="202"/>
      <c r="BTA9" s="202"/>
      <c r="BTO9" s="202"/>
      <c r="BUC9" s="202"/>
      <c r="BUQ9" s="202"/>
      <c r="BVE9" s="202"/>
      <c r="BVS9" s="202"/>
      <c r="BWG9" s="202"/>
      <c r="BWU9" s="202"/>
      <c r="BXI9" s="202"/>
      <c r="BXW9" s="202"/>
      <c r="BYK9" s="202"/>
      <c r="BYY9" s="202"/>
      <c r="BZM9" s="202"/>
      <c r="CAA9" s="202"/>
      <c r="CAO9" s="202"/>
      <c r="CBC9" s="202"/>
      <c r="CBQ9" s="202"/>
      <c r="CCE9" s="202"/>
      <c r="CCS9" s="202"/>
      <c r="CDG9" s="202"/>
      <c r="CDU9" s="202"/>
      <c r="CEI9" s="202"/>
      <c r="CEW9" s="202"/>
      <c r="CFK9" s="202"/>
      <c r="CFY9" s="202"/>
      <c r="CGM9" s="202"/>
      <c r="CHA9" s="202"/>
      <c r="CHO9" s="202"/>
      <c r="CIC9" s="202"/>
      <c r="CIQ9" s="202"/>
      <c r="CJE9" s="202"/>
      <c r="CJS9" s="202"/>
      <c r="CKG9" s="202"/>
      <c r="CKU9" s="202"/>
      <c r="CLI9" s="202"/>
      <c r="CLW9" s="202"/>
      <c r="CMK9" s="202"/>
      <c r="CMY9" s="202"/>
      <c r="CNM9" s="202"/>
      <c r="COA9" s="202"/>
      <c r="COO9" s="202"/>
      <c r="CPC9" s="202"/>
      <c r="CPQ9" s="202"/>
      <c r="CQE9" s="202"/>
      <c r="CQS9" s="202"/>
      <c r="CRG9" s="202"/>
      <c r="CRU9" s="202"/>
      <c r="CSI9" s="202"/>
      <c r="CSW9" s="202"/>
      <c r="CTK9" s="202"/>
      <c r="CTY9" s="202"/>
      <c r="CUM9" s="202"/>
      <c r="CVA9" s="202"/>
      <c r="CVO9" s="202"/>
      <c r="CWC9" s="202"/>
      <c r="CWQ9" s="202"/>
      <c r="CXE9" s="202"/>
      <c r="CXS9" s="202"/>
      <c r="CYG9" s="202"/>
      <c r="CYU9" s="202"/>
      <c r="CZI9" s="202"/>
      <c r="CZW9" s="202"/>
      <c r="DAK9" s="202"/>
      <c r="DAY9" s="202"/>
      <c r="DBM9" s="202"/>
      <c r="DCA9" s="202"/>
      <c r="DCO9" s="202"/>
      <c r="DDC9" s="202"/>
      <c r="DDQ9" s="202"/>
      <c r="DEE9" s="202"/>
      <c r="DES9" s="202"/>
      <c r="DFG9" s="202"/>
      <c r="DFU9" s="202"/>
      <c r="DGI9" s="202"/>
      <c r="DGW9" s="202"/>
      <c r="DHK9" s="202"/>
      <c r="DHY9" s="202"/>
      <c r="DIM9" s="202"/>
      <c r="DJA9" s="202"/>
      <c r="DJO9" s="202"/>
      <c r="DKC9" s="202"/>
      <c r="DKQ9" s="202"/>
      <c r="DLE9" s="202"/>
      <c r="DLS9" s="202"/>
      <c r="DMG9" s="202"/>
      <c r="DMU9" s="202"/>
      <c r="DNI9" s="202"/>
      <c r="DNW9" s="202"/>
      <c r="DOK9" s="202"/>
      <c r="DOY9" s="202"/>
      <c r="DPM9" s="202"/>
      <c r="DQA9" s="202"/>
      <c r="DQO9" s="202"/>
      <c r="DRC9" s="202"/>
      <c r="DRQ9" s="202"/>
      <c r="DSE9" s="202"/>
      <c r="DSS9" s="202"/>
      <c r="DTG9" s="202"/>
      <c r="DTU9" s="202"/>
      <c r="DUI9" s="202"/>
      <c r="DUW9" s="202"/>
      <c r="DVK9" s="202"/>
      <c r="DVY9" s="202"/>
      <c r="DWM9" s="202"/>
      <c r="DXA9" s="202"/>
      <c r="DXO9" s="202"/>
      <c r="DYC9" s="202"/>
      <c r="DYQ9" s="202"/>
      <c r="DZE9" s="202"/>
      <c r="DZS9" s="202"/>
      <c r="EAG9" s="202"/>
      <c r="EAU9" s="202"/>
      <c r="EBI9" s="202"/>
      <c r="EBW9" s="202"/>
      <c r="ECK9" s="202"/>
      <c r="ECY9" s="202"/>
      <c r="EDM9" s="202"/>
      <c r="EEA9" s="202"/>
      <c r="EEO9" s="202"/>
      <c r="EFC9" s="202"/>
      <c r="EFQ9" s="202"/>
      <c r="EGE9" s="202"/>
      <c r="EGS9" s="202"/>
      <c r="EHG9" s="202"/>
      <c r="EHU9" s="202"/>
      <c r="EII9" s="202"/>
      <c r="EIW9" s="202"/>
      <c r="EJK9" s="202"/>
      <c r="EJY9" s="202"/>
      <c r="EKM9" s="202"/>
      <c r="ELA9" s="202"/>
      <c r="ELO9" s="202"/>
      <c r="EMC9" s="202"/>
      <c r="EMQ9" s="202"/>
      <c r="ENE9" s="202"/>
      <c r="ENS9" s="202"/>
      <c r="EOG9" s="202"/>
      <c r="EOU9" s="202"/>
      <c r="EPI9" s="202"/>
      <c r="EPW9" s="202"/>
      <c r="EQK9" s="202"/>
      <c r="EQY9" s="202"/>
      <c r="ERM9" s="202"/>
      <c r="ESA9" s="202"/>
      <c r="ESO9" s="202"/>
      <c r="ETC9" s="202"/>
      <c r="ETQ9" s="202"/>
      <c r="EUE9" s="202"/>
      <c r="EUS9" s="202"/>
      <c r="EVG9" s="202"/>
      <c r="EVU9" s="202"/>
      <c r="EWI9" s="202"/>
      <c r="EWW9" s="202"/>
      <c r="EXK9" s="202"/>
      <c r="EXY9" s="202"/>
      <c r="EYM9" s="202"/>
      <c r="EZA9" s="202"/>
      <c r="EZO9" s="202"/>
      <c r="FAC9" s="202"/>
      <c r="FAQ9" s="202"/>
      <c r="FBE9" s="202"/>
      <c r="FBS9" s="202"/>
      <c r="FCG9" s="202"/>
      <c r="FCU9" s="202"/>
      <c r="FDI9" s="202"/>
      <c r="FDW9" s="202"/>
      <c r="FEK9" s="202"/>
      <c r="FEY9" s="202"/>
      <c r="FFM9" s="202"/>
      <c r="FGA9" s="202"/>
      <c r="FGO9" s="202"/>
      <c r="FHC9" s="202"/>
      <c r="FHQ9" s="202"/>
      <c r="FIE9" s="202"/>
      <c r="FIS9" s="202"/>
      <c r="FJG9" s="202"/>
      <c r="FJU9" s="202"/>
      <c r="FKI9" s="202"/>
      <c r="FKW9" s="202"/>
      <c r="FLK9" s="202"/>
      <c r="FLY9" s="202"/>
      <c r="FMM9" s="202"/>
      <c r="FNA9" s="202"/>
      <c r="FNO9" s="202"/>
      <c r="FOC9" s="202"/>
      <c r="FOQ9" s="202"/>
      <c r="FPE9" s="202"/>
      <c r="FPS9" s="202"/>
      <c r="FQG9" s="202"/>
      <c r="FQU9" s="202"/>
      <c r="FRI9" s="202"/>
      <c r="FRW9" s="202"/>
      <c r="FSK9" s="202"/>
      <c r="FSY9" s="202"/>
      <c r="FTM9" s="202"/>
      <c r="FUA9" s="202"/>
      <c r="FUO9" s="202"/>
      <c r="FVC9" s="202"/>
      <c r="FVQ9" s="202"/>
      <c r="FWE9" s="202"/>
      <c r="FWS9" s="202"/>
      <c r="FXG9" s="202"/>
      <c r="FXU9" s="202"/>
      <c r="FYI9" s="202"/>
      <c r="FYW9" s="202"/>
      <c r="FZK9" s="202"/>
      <c r="FZY9" s="202"/>
      <c r="GAM9" s="202"/>
      <c r="GBA9" s="202"/>
      <c r="GBO9" s="202"/>
      <c r="GCC9" s="202"/>
      <c r="GCQ9" s="202"/>
      <c r="GDE9" s="202"/>
      <c r="GDS9" s="202"/>
      <c r="GEG9" s="202"/>
      <c r="GEU9" s="202"/>
      <c r="GFI9" s="202"/>
      <c r="GFW9" s="202"/>
      <c r="GGK9" s="202"/>
      <c r="GGY9" s="202"/>
      <c r="GHM9" s="202"/>
      <c r="GIA9" s="202"/>
      <c r="GIO9" s="202"/>
      <c r="GJC9" s="202"/>
      <c r="GJQ9" s="202"/>
      <c r="GKE9" s="202"/>
      <c r="GKS9" s="202"/>
      <c r="GLG9" s="202"/>
      <c r="GLU9" s="202"/>
      <c r="GMI9" s="202"/>
      <c r="GMW9" s="202"/>
      <c r="GNK9" s="202"/>
      <c r="GNY9" s="202"/>
      <c r="GOM9" s="202"/>
      <c r="GPA9" s="202"/>
      <c r="GPO9" s="202"/>
      <c r="GQC9" s="202"/>
      <c r="GQQ9" s="202"/>
      <c r="GRE9" s="202"/>
      <c r="GRS9" s="202"/>
      <c r="GSG9" s="202"/>
      <c r="GSU9" s="202"/>
      <c r="GTI9" s="202"/>
      <c r="GTW9" s="202"/>
      <c r="GUK9" s="202"/>
      <c r="GUY9" s="202"/>
      <c r="GVM9" s="202"/>
      <c r="GWA9" s="202"/>
      <c r="GWO9" s="202"/>
      <c r="GXC9" s="202"/>
      <c r="GXQ9" s="202"/>
      <c r="GYE9" s="202"/>
      <c r="GYS9" s="202"/>
      <c r="GZG9" s="202"/>
      <c r="GZU9" s="202"/>
      <c r="HAI9" s="202"/>
      <c r="HAW9" s="202"/>
      <c r="HBK9" s="202"/>
      <c r="HBY9" s="202"/>
      <c r="HCM9" s="202"/>
      <c r="HDA9" s="202"/>
      <c r="HDO9" s="202"/>
      <c r="HEC9" s="202"/>
      <c r="HEQ9" s="202"/>
      <c r="HFE9" s="202"/>
      <c r="HFS9" s="202"/>
      <c r="HGG9" s="202"/>
      <c r="HGU9" s="202"/>
      <c r="HHI9" s="202"/>
      <c r="HHW9" s="202"/>
      <c r="HIK9" s="202"/>
      <c r="HIY9" s="202"/>
      <c r="HJM9" s="202"/>
      <c r="HKA9" s="202"/>
      <c r="HKO9" s="202"/>
      <c r="HLC9" s="202"/>
      <c r="HLQ9" s="202"/>
      <c r="HME9" s="202"/>
      <c r="HMS9" s="202"/>
      <c r="HNG9" s="202"/>
      <c r="HNU9" s="202"/>
      <c r="HOI9" s="202"/>
      <c r="HOW9" s="202"/>
      <c r="HPK9" s="202"/>
      <c r="HPY9" s="202"/>
      <c r="HQM9" s="202"/>
      <c r="HRA9" s="202"/>
      <c r="HRO9" s="202"/>
      <c r="HSC9" s="202"/>
      <c r="HSQ9" s="202"/>
      <c r="HTE9" s="202"/>
      <c r="HTS9" s="202"/>
      <c r="HUG9" s="202"/>
      <c r="HUU9" s="202"/>
      <c r="HVI9" s="202"/>
      <c r="HVW9" s="202"/>
      <c r="HWK9" s="202"/>
      <c r="HWY9" s="202"/>
      <c r="HXM9" s="202"/>
      <c r="HYA9" s="202"/>
      <c r="HYO9" s="202"/>
      <c r="HZC9" s="202"/>
      <c r="HZQ9" s="202"/>
      <c r="IAE9" s="202"/>
      <c r="IAS9" s="202"/>
      <c r="IBG9" s="202"/>
      <c r="IBU9" s="202"/>
      <c r="ICI9" s="202"/>
      <c r="ICW9" s="202"/>
      <c r="IDK9" s="202"/>
      <c r="IDY9" s="202"/>
      <c r="IEM9" s="202"/>
      <c r="IFA9" s="202"/>
      <c r="IFO9" s="202"/>
      <c r="IGC9" s="202"/>
      <c r="IGQ9" s="202"/>
      <c r="IHE9" s="202"/>
      <c r="IHS9" s="202"/>
      <c r="IIG9" s="202"/>
      <c r="IIU9" s="202"/>
      <c r="IJI9" s="202"/>
      <c r="IJW9" s="202"/>
      <c r="IKK9" s="202"/>
      <c r="IKY9" s="202"/>
      <c r="ILM9" s="202"/>
      <c r="IMA9" s="202"/>
      <c r="IMO9" s="202"/>
      <c r="INC9" s="202"/>
      <c r="INQ9" s="202"/>
      <c r="IOE9" s="202"/>
      <c r="IOS9" s="202"/>
      <c r="IPG9" s="202"/>
      <c r="IPU9" s="202"/>
      <c r="IQI9" s="202"/>
      <c r="IQW9" s="202"/>
      <c r="IRK9" s="202"/>
      <c r="IRY9" s="202"/>
      <c r="ISM9" s="202"/>
      <c r="ITA9" s="202"/>
      <c r="ITO9" s="202"/>
      <c r="IUC9" s="202"/>
      <c r="IUQ9" s="202"/>
      <c r="IVE9" s="202"/>
      <c r="IVS9" s="202"/>
      <c r="IWG9" s="202"/>
      <c r="IWU9" s="202"/>
      <c r="IXI9" s="202"/>
      <c r="IXW9" s="202"/>
      <c r="IYK9" s="202"/>
      <c r="IYY9" s="202"/>
      <c r="IZM9" s="202"/>
      <c r="JAA9" s="202"/>
      <c r="JAO9" s="202"/>
      <c r="JBC9" s="202"/>
      <c r="JBQ9" s="202"/>
      <c r="JCE9" s="202"/>
      <c r="JCS9" s="202"/>
      <c r="JDG9" s="202"/>
      <c r="JDU9" s="202"/>
      <c r="JEI9" s="202"/>
      <c r="JEW9" s="202"/>
      <c r="JFK9" s="202"/>
      <c r="JFY9" s="202"/>
      <c r="JGM9" s="202"/>
      <c r="JHA9" s="202"/>
      <c r="JHO9" s="202"/>
      <c r="JIC9" s="202"/>
      <c r="JIQ9" s="202"/>
      <c r="JJE9" s="202"/>
      <c r="JJS9" s="202"/>
      <c r="JKG9" s="202"/>
      <c r="JKU9" s="202"/>
      <c r="JLI9" s="202"/>
      <c r="JLW9" s="202"/>
      <c r="JMK9" s="202"/>
      <c r="JMY9" s="202"/>
      <c r="JNM9" s="202"/>
      <c r="JOA9" s="202"/>
      <c r="JOO9" s="202"/>
      <c r="JPC9" s="202"/>
      <c r="JPQ9" s="202"/>
      <c r="JQE9" s="202"/>
      <c r="JQS9" s="202"/>
      <c r="JRG9" s="202"/>
      <c r="JRU9" s="202"/>
      <c r="JSI9" s="202"/>
      <c r="JSW9" s="202"/>
      <c r="JTK9" s="202"/>
      <c r="JTY9" s="202"/>
      <c r="JUM9" s="202"/>
      <c r="JVA9" s="202"/>
      <c r="JVO9" s="202"/>
      <c r="JWC9" s="202"/>
      <c r="JWQ9" s="202"/>
      <c r="JXE9" s="202"/>
      <c r="JXS9" s="202"/>
      <c r="JYG9" s="202"/>
      <c r="JYU9" s="202"/>
      <c r="JZI9" s="202"/>
      <c r="JZW9" s="202"/>
      <c r="KAK9" s="202"/>
      <c r="KAY9" s="202"/>
      <c r="KBM9" s="202"/>
      <c r="KCA9" s="202"/>
      <c r="KCO9" s="202"/>
      <c r="KDC9" s="202"/>
      <c r="KDQ9" s="202"/>
      <c r="KEE9" s="202"/>
      <c r="KES9" s="202"/>
      <c r="KFG9" s="202"/>
      <c r="KFU9" s="202"/>
      <c r="KGI9" s="202"/>
      <c r="KGW9" s="202"/>
      <c r="KHK9" s="202"/>
      <c r="KHY9" s="202"/>
      <c r="KIM9" s="202"/>
      <c r="KJA9" s="202"/>
      <c r="KJO9" s="202"/>
      <c r="KKC9" s="202"/>
      <c r="KKQ9" s="202"/>
      <c r="KLE9" s="202"/>
      <c r="KLS9" s="202"/>
      <c r="KMG9" s="202"/>
      <c r="KMU9" s="202"/>
      <c r="KNI9" s="202"/>
      <c r="KNW9" s="202"/>
      <c r="KOK9" s="202"/>
      <c r="KOY9" s="202"/>
      <c r="KPM9" s="202"/>
      <c r="KQA9" s="202"/>
      <c r="KQO9" s="202"/>
      <c r="KRC9" s="202"/>
      <c r="KRQ9" s="202"/>
      <c r="KSE9" s="202"/>
      <c r="KSS9" s="202"/>
      <c r="KTG9" s="202"/>
      <c r="KTU9" s="202"/>
      <c r="KUI9" s="202"/>
      <c r="KUW9" s="202"/>
      <c r="KVK9" s="202"/>
      <c r="KVY9" s="202"/>
      <c r="KWM9" s="202"/>
      <c r="KXA9" s="202"/>
      <c r="KXO9" s="202"/>
      <c r="KYC9" s="202"/>
      <c r="KYQ9" s="202"/>
      <c r="KZE9" s="202"/>
      <c r="KZS9" s="202"/>
      <c r="LAG9" s="202"/>
      <c r="LAU9" s="202"/>
      <c r="LBI9" s="202"/>
      <c r="LBW9" s="202"/>
      <c r="LCK9" s="202"/>
      <c r="LCY9" s="202"/>
      <c r="LDM9" s="202"/>
      <c r="LEA9" s="202"/>
      <c r="LEO9" s="202"/>
      <c r="LFC9" s="202"/>
      <c r="LFQ9" s="202"/>
      <c r="LGE9" s="202"/>
      <c r="LGS9" s="202"/>
      <c r="LHG9" s="202"/>
      <c r="LHU9" s="202"/>
      <c r="LII9" s="202"/>
      <c r="LIW9" s="202"/>
      <c r="LJK9" s="202"/>
      <c r="LJY9" s="202"/>
      <c r="LKM9" s="202"/>
      <c r="LLA9" s="202"/>
      <c r="LLO9" s="202"/>
      <c r="LMC9" s="202"/>
      <c r="LMQ9" s="202"/>
      <c r="LNE9" s="202"/>
      <c r="LNS9" s="202"/>
      <c r="LOG9" s="202"/>
      <c r="LOU9" s="202"/>
      <c r="LPI9" s="202"/>
      <c r="LPW9" s="202"/>
      <c r="LQK9" s="202"/>
      <c r="LQY9" s="202"/>
      <c r="LRM9" s="202"/>
      <c r="LSA9" s="202"/>
      <c r="LSO9" s="202"/>
      <c r="LTC9" s="202"/>
      <c r="LTQ9" s="202"/>
      <c r="LUE9" s="202"/>
      <c r="LUS9" s="202"/>
      <c r="LVG9" s="202"/>
      <c r="LVU9" s="202"/>
      <c r="LWI9" s="202"/>
      <c r="LWW9" s="202"/>
      <c r="LXK9" s="202"/>
      <c r="LXY9" s="202"/>
      <c r="LYM9" s="202"/>
      <c r="LZA9" s="202"/>
      <c r="LZO9" s="202"/>
      <c r="MAC9" s="202"/>
      <c r="MAQ9" s="202"/>
      <c r="MBE9" s="202"/>
      <c r="MBS9" s="202"/>
      <c r="MCG9" s="202"/>
      <c r="MCU9" s="202"/>
      <c r="MDI9" s="202"/>
      <c r="MDW9" s="202"/>
      <c r="MEK9" s="202"/>
      <c r="MEY9" s="202"/>
      <c r="MFM9" s="202"/>
      <c r="MGA9" s="202"/>
      <c r="MGO9" s="202"/>
      <c r="MHC9" s="202"/>
      <c r="MHQ9" s="202"/>
      <c r="MIE9" s="202"/>
      <c r="MIS9" s="202"/>
      <c r="MJG9" s="202"/>
      <c r="MJU9" s="202"/>
      <c r="MKI9" s="202"/>
      <c r="MKW9" s="202"/>
      <c r="MLK9" s="202"/>
      <c r="MLY9" s="202"/>
      <c r="MMM9" s="202"/>
      <c r="MNA9" s="202"/>
      <c r="MNO9" s="202"/>
      <c r="MOC9" s="202"/>
      <c r="MOQ9" s="202"/>
      <c r="MPE9" s="202"/>
      <c r="MPS9" s="202"/>
      <c r="MQG9" s="202"/>
      <c r="MQU9" s="202"/>
      <c r="MRI9" s="202"/>
      <c r="MRW9" s="202"/>
      <c r="MSK9" s="202"/>
      <c r="MSY9" s="202"/>
      <c r="MTM9" s="202"/>
      <c r="MUA9" s="202"/>
      <c r="MUO9" s="202"/>
      <c r="MVC9" s="202"/>
      <c r="MVQ9" s="202"/>
      <c r="MWE9" s="202"/>
      <c r="MWS9" s="202"/>
      <c r="MXG9" s="202"/>
      <c r="MXU9" s="202"/>
      <c r="MYI9" s="202"/>
      <c r="MYW9" s="202"/>
      <c r="MZK9" s="202"/>
      <c r="MZY9" s="202"/>
      <c r="NAM9" s="202"/>
      <c r="NBA9" s="202"/>
      <c r="NBO9" s="202"/>
      <c r="NCC9" s="202"/>
      <c r="NCQ9" s="202"/>
      <c r="NDE9" s="202"/>
      <c r="NDS9" s="202"/>
      <c r="NEG9" s="202"/>
      <c r="NEU9" s="202"/>
      <c r="NFI9" s="202"/>
      <c r="NFW9" s="202"/>
      <c r="NGK9" s="202"/>
      <c r="NGY9" s="202"/>
      <c r="NHM9" s="202"/>
      <c r="NIA9" s="202"/>
      <c r="NIO9" s="202"/>
      <c r="NJC9" s="202"/>
      <c r="NJQ9" s="202"/>
      <c r="NKE9" s="202"/>
      <c r="NKS9" s="202"/>
      <c r="NLG9" s="202"/>
      <c r="NLU9" s="202"/>
      <c r="NMI9" s="202"/>
      <c r="NMW9" s="202"/>
      <c r="NNK9" s="202"/>
      <c r="NNY9" s="202"/>
      <c r="NOM9" s="202"/>
      <c r="NPA9" s="202"/>
      <c r="NPO9" s="202"/>
      <c r="NQC9" s="202"/>
      <c r="NQQ9" s="202"/>
      <c r="NRE9" s="202"/>
      <c r="NRS9" s="202"/>
      <c r="NSG9" s="202"/>
      <c r="NSU9" s="202"/>
      <c r="NTI9" s="202"/>
      <c r="NTW9" s="202"/>
      <c r="NUK9" s="202"/>
      <c r="NUY9" s="202"/>
      <c r="NVM9" s="202"/>
      <c r="NWA9" s="202"/>
      <c r="NWO9" s="202"/>
      <c r="NXC9" s="202"/>
      <c r="NXQ9" s="202"/>
      <c r="NYE9" s="202"/>
      <c r="NYS9" s="202"/>
      <c r="NZG9" s="202"/>
      <c r="NZU9" s="202"/>
      <c r="OAI9" s="202"/>
      <c r="OAW9" s="202"/>
      <c r="OBK9" s="202"/>
      <c r="OBY9" s="202"/>
      <c r="OCM9" s="202"/>
      <c r="ODA9" s="202"/>
      <c r="ODO9" s="202"/>
      <c r="OEC9" s="202"/>
      <c r="OEQ9" s="202"/>
      <c r="OFE9" s="202"/>
      <c r="OFS9" s="202"/>
      <c r="OGG9" s="202"/>
      <c r="OGU9" s="202"/>
      <c r="OHI9" s="202"/>
      <c r="OHW9" s="202"/>
      <c r="OIK9" s="202"/>
      <c r="OIY9" s="202"/>
      <c r="OJM9" s="202"/>
      <c r="OKA9" s="202"/>
      <c r="OKO9" s="202"/>
      <c r="OLC9" s="202"/>
      <c r="OLQ9" s="202"/>
      <c r="OME9" s="202"/>
      <c r="OMS9" s="202"/>
      <c r="ONG9" s="202"/>
      <c r="ONU9" s="202"/>
      <c r="OOI9" s="202"/>
      <c r="OOW9" s="202"/>
      <c r="OPK9" s="202"/>
      <c r="OPY9" s="202"/>
      <c r="OQM9" s="202"/>
      <c r="ORA9" s="202"/>
      <c r="ORO9" s="202"/>
      <c r="OSC9" s="202"/>
      <c r="OSQ9" s="202"/>
      <c r="OTE9" s="202"/>
      <c r="OTS9" s="202"/>
      <c r="OUG9" s="202"/>
      <c r="OUU9" s="202"/>
      <c r="OVI9" s="202"/>
      <c r="OVW9" s="202"/>
      <c r="OWK9" s="202"/>
      <c r="OWY9" s="202"/>
      <c r="OXM9" s="202"/>
      <c r="OYA9" s="202"/>
      <c r="OYO9" s="202"/>
      <c r="OZC9" s="202"/>
      <c r="OZQ9" s="202"/>
      <c r="PAE9" s="202"/>
      <c r="PAS9" s="202"/>
      <c r="PBG9" s="202"/>
      <c r="PBU9" s="202"/>
      <c r="PCI9" s="202"/>
      <c r="PCW9" s="202"/>
      <c r="PDK9" s="202"/>
      <c r="PDY9" s="202"/>
      <c r="PEM9" s="202"/>
      <c r="PFA9" s="202"/>
      <c r="PFO9" s="202"/>
      <c r="PGC9" s="202"/>
      <c r="PGQ9" s="202"/>
      <c r="PHE9" s="202"/>
      <c r="PHS9" s="202"/>
      <c r="PIG9" s="202"/>
      <c r="PIU9" s="202"/>
      <c r="PJI9" s="202"/>
      <c r="PJW9" s="202"/>
      <c r="PKK9" s="202"/>
      <c r="PKY9" s="202"/>
      <c r="PLM9" s="202"/>
      <c r="PMA9" s="202"/>
      <c r="PMO9" s="202"/>
      <c r="PNC9" s="202"/>
      <c r="PNQ9" s="202"/>
      <c r="POE9" s="202"/>
      <c r="POS9" s="202"/>
      <c r="PPG9" s="202"/>
      <c r="PPU9" s="202"/>
      <c r="PQI9" s="202"/>
      <c r="PQW9" s="202"/>
      <c r="PRK9" s="202"/>
      <c r="PRY9" s="202"/>
      <c r="PSM9" s="202"/>
      <c r="PTA9" s="202"/>
      <c r="PTO9" s="202"/>
      <c r="PUC9" s="202"/>
      <c r="PUQ9" s="202"/>
      <c r="PVE9" s="202"/>
      <c r="PVS9" s="202"/>
      <c r="PWG9" s="202"/>
      <c r="PWU9" s="202"/>
      <c r="PXI9" s="202"/>
      <c r="PXW9" s="202"/>
      <c r="PYK9" s="202"/>
      <c r="PYY9" s="202"/>
      <c r="PZM9" s="202"/>
      <c r="QAA9" s="202"/>
      <c r="QAO9" s="202"/>
      <c r="QBC9" s="202"/>
      <c r="QBQ9" s="202"/>
      <c r="QCE9" s="202"/>
      <c r="QCS9" s="202"/>
      <c r="QDG9" s="202"/>
      <c r="QDU9" s="202"/>
      <c r="QEI9" s="202"/>
      <c r="QEW9" s="202"/>
      <c r="QFK9" s="202"/>
      <c r="QFY9" s="202"/>
      <c r="QGM9" s="202"/>
      <c r="QHA9" s="202"/>
      <c r="QHO9" s="202"/>
      <c r="QIC9" s="202"/>
      <c r="QIQ9" s="202"/>
      <c r="QJE9" s="202"/>
      <c r="QJS9" s="202"/>
      <c r="QKG9" s="202"/>
      <c r="QKU9" s="202"/>
      <c r="QLI9" s="202"/>
      <c r="QLW9" s="202"/>
      <c r="QMK9" s="202"/>
      <c r="QMY9" s="202"/>
      <c r="QNM9" s="202"/>
      <c r="QOA9" s="202"/>
      <c r="QOO9" s="202"/>
      <c r="QPC9" s="202"/>
      <c r="QPQ9" s="202"/>
      <c r="QQE9" s="202"/>
      <c r="QQS9" s="202"/>
      <c r="QRG9" s="202"/>
      <c r="QRU9" s="202"/>
      <c r="QSI9" s="202"/>
      <c r="QSW9" s="202"/>
      <c r="QTK9" s="202"/>
      <c r="QTY9" s="202"/>
      <c r="QUM9" s="202"/>
      <c r="QVA9" s="202"/>
      <c r="QVO9" s="202"/>
      <c r="QWC9" s="202"/>
      <c r="QWQ9" s="202"/>
      <c r="QXE9" s="202"/>
      <c r="QXS9" s="202"/>
      <c r="QYG9" s="202"/>
      <c r="QYU9" s="202"/>
      <c r="QZI9" s="202"/>
      <c r="QZW9" s="202"/>
      <c r="RAK9" s="202"/>
      <c r="RAY9" s="202"/>
      <c r="RBM9" s="202"/>
      <c r="RCA9" s="202"/>
      <c r="RCO9" s="202"/>
      <c r="RDC9" s="202"/>
      <c r="RDQ9" s="202"/>
      <c r="REE9" s="202"/>
      <c r="RES9" s="202"/>
      <c r="RFG9" s="202"/>
      <c r="RFU9" s="202"/>
      <c r="RGI9" s="202"/>
      <c r="RGW9" s="202"/>
      <c r="RHK9" s="202"/>
      <c r="RHY9" s="202"/>
      <c r="RIM9" s="202"/>
      <c r="RJA9" s="202"/>
      <c r="RJO9" s="202"/>
      <c r="RKC9" s="202"/>
      <c r="RKQ9" s="202"/>
      <c r="RLE9" s="202"/>
      <c r="RLS9" s="202"/>
      <c r="RMG9" s="202"/>
      <c r="RMU9" s="202"/>
      <c r="RNI9" s="202"/>
      <c r="RNW9" s="202"/>
      <c r="ROK9" s="202"/>
      <c r="ROY9" s="202"/>
      <c r="RPM9" s="202"/>
      <c r="RQA9" s="202"/>
      <c r="RQO9" s="202"/>
      <c r="RRC9" s="202"/>
      <c r="RRQ9" s="202"/>
      <c r="RSE9" s="202"/>
      <c r="RSS9" s="202"/>
      <c r="RTG9" s="202"/>
      <c r="RTU9" s="202"/>
      <c r="RUI9" s="202"/>
      <c r="RUW9" s="202"/>
      <c r="RVK9" s="202"/>
      <c r="RVY9" s="202"/>
      <c r="RWM9" s="202"/>
      <c r="RXA9" s="202"/>
      <c r="RXO9" s="202"/>
      <c r="RYC9" s="202"/>
      <c r="RYQ9" s="202"/>
      <c r="RZE9" s="202"/>
      <c r="RZS9" s="202"/>
      <c r="SAG9" s="202"/>
      <c r="SAU9" s="202"/>
      <c r="SBI9" s="202"/>
      <c r="SBW9" s="202"/>
      <c r="SCK9" s="202"/>
      <c r="SCY9" s="202"/>
      <c r="SDM9" s="202"/>
      <c r="SEA9" s="202"/>
      <c r="SEO9" s="202"/>
      <c r="SFC9" s="202"/>
      <c r="SFQ9" s="202"/>
      <c r="SGE9" s="202"/>
      <c r="SGS9" s="202"/>
      <c r="SHG9" s="202"/>
      <c r="SHU9" s="202"/>
      <c r="SII9" s="202"/>
      <c r="SIW9" s="202"/>
      <c r="SJK9" s="202"/>
      <c r="SJY9" s="202"/>
      <c r="SKM9" s="202"/>
      <c r="SLA9" s="202"/>
      <c r="SLO9" s="202"/>
      <c r="SMC9" s="202"/>
      <c r="SMQ9" s="202"/>
      <c r="SNE9" s="202"/>
      <c r="SNS9" s="202"/>
      <c r="SOG9" s="202"/>
      <c r="SOU9" s="202"/>
      <c r="SPI9" s="202"/>
      <c r="SPW9" s="202"/>
      <c r="SQK9" s="202"/>
      <c r="SQY9" s="202"/>
      <c r="SRM9" s="202"/>
      <c r="SSA9" s="202"/>
      <c r="SSO9" s="202"/>
      <c r="STC9" s="202"/>
      <c r="STQ9" s="202"/>
      <c r="SUE9" s="202"/>
      <c r="SUS9" s="202"/>
      <c r="SVG9" s="202"/>
      <c r="SVU9" s="202"/>
      <c r="SWI9" s="202"/>
      <c r="SWW9" s="202"/>
      <c r="SXK9" s="202"/>
      <c r="SXY9" s="202"/>
      <c r="SYM9" s="202"/>
      <c r="SZA9" s="202"/>
      <c r="SZO9" s="202"/>
      <c r="TAC9" s="202"/>
      <c r="TAQ9" s="202"/>
      <c r="TBE9" s="202"/>
      <c r="TBS9" s="202"/>
      <c r="TCG9" s="202"/>
      <c r="TCU9" s="202"/>
      <c r="TDI9" s="202"/>
      <c r="TDW9" s="202"/>
      <c r="TEK9" s="202"/>
      <c r="TEY9" s="202"/>
      <c r="TFM9" s="202"/>
      <c r="TGA9" s="202"/>
      <c r="TGO9" s="202"/>
      <c r="THC9" s="202"/>
      <c r="THQ9" s="202"/>
      <c r="TIE9" s="202"/>
      <c r="TIS9" s="202"/>
      <c r="TJG9" s="202"/>
      <c r="TJU9" s="202"/>
      <c r="TKI9" s="202"/>
      <c r="TKW9" s="202"/>
      <c r="TLK9" s="202"/>
      <c r="TLY9" s="202"/>
      <c r="TMM9" s="202"/>
      <c r="TNA9" s="202"/>
      <c r="TNO9" s="202"/>
      <c r="TOC9" s="202"/>
      <c r="TOQ9" s="202"/>
      <c r="TPE9" s="202"/>
      <c r="TPS9" s="202"/>
      <c r="TQG9" s="202"/>
      <c r="TQU9" s="202"/>
      <c r="TRI9" s="202"/>
      <c r="TRW9" s="202"/>
      <c r="TSK9" s="202"/>
      <c r="TSY9" s="202"/>
      <c r="TTM9" s="202"/>
      <c r="TUA9" s="202"/>
      <c r="TUO9" s="202"/>
      <c r="TVC9" s="202"/>
      <c r="TVQ9" s="202"/>
      <c r="TWE9" s="202"/>
      <c r="TWS9" s="202"/>
      <c r="TXG9" s="202"/>
      <c r="TXU9" s="202"/>
      <c r="TYI9" s="202"/>
      <c r="TYW9" s="202"/>
      <c r="TZK9" s="202"/>
      <c r="TZY9" s="202"/>
      <c r="UAM9" s="202"/>
      <c r="UBA9" s="202"/>
      <c r="UBO9" s="202"/>
      <c r="UCC9" s="202"/>
      <c r="UCQ9" s="202"/>
      <c r="UDE9" s="202"/>
      <c r="UDS9" s="202"/>
      <c r="UEG9" s="202"/>
      <c r="UEU9" s="202"/>
      <c r="UFI9" s="202"/>
      <c r="UFW9" s="202"/>
      <c r="UGK9" s="202"/>
      <c r="UGY9" s="202"/>
      <c r="UHM9" s="202"/>
      <c r="UIA9" s="202"/>
      <c r="UIO9" s="202"/>
      <c r="UJC9" s="202"/>
      <c r="UJQ9" s="202"/>
      <c r="UKE9" s="202"/>
      <c r="UKS9" s="202"/>
      <c r="ULG9" s="202"/>
      <c r="ULU9" s="202"/>
      <c r="UMI9" s="202"/>
      <c r="UMW9" s="202"/>
      <c r="UNK9" s="202"/>
      <c r="UNY9" s="202"/>
      <c r="UOM9" s="202"/>
      <c r="UPA9" s="202"/>
      <c r="UPO9" s="202"/>
      <c r="UQC9" s="202"/>
      <c r="UQQ9" s="202"/>
      <c r="URE9" s="202"/>
      <c r="URS9" s="202"/>
      <c r="USG9" s="202"/>
      <c r="USU9" s="202"/>
      <c r="UTI9" s="202"/>
      <c r="UTW9" s="202"/>
      <c r="UUK9" s="202"/>
      <c r="UUY9" s="202"/>
      <c r="UVM9" s="202"/>
      <c r="UWA9" s="202"/>
      <c r="UWO9" s="202"/>
      <c r="UXC9" s="202"/>
      <c r="UXQ9" s="202"/>
      <c r="UYE9" s="202"/>
      <c r="UYS9" s="202"/>
      <c r="UZG9" s="202"/>
      <c r="UZU9" s="202"/>
      <c r="VAI9" s="202"/>
      <c r="VAW9" s="202"/>
      <c r="VBK9" s="202"/>
      <c r="VBY9" s="202"/>
      <c r="VCM9" s="202"/>
      <c r="VDA9" s="202"/>
      <c r="VDO9" s="202"/>
      <c r="VEC9" s="202"/>
      <c r="VEQ9" s="202"/>
      <c r="VFE9" s="202"/>
      <c r="VFS9" s="202"/>
      <c r="VGG9" s="202"/>
      <c r="VGU9" s="202"/>
      <c r="VHI9" s="202"/>
      <c r="VHW9" s="202"/>
      <c r="VIK9" s="202"/>
      <c r="VIY9" s="202"/>
      <c r="VJM9" s="202"/>
      <c r="VKA9" s="202"/>
      <c r="VKO9" s="202"/>
      <c r="VLC9" s="202"/>
      <c r="VLQ9" s="202"/>
      <c r="VME9" s="202"/>
      <c r="VMS9" s="202"/>
      <c r="VNG9" s="202"/>
      <c r="VNU9" s="202"/>
      <c r="VOI9" s="202"/>
      <c r="VOW9" s="202"/>
      <c r="VPK9" s="202"/>
      <c r="VPY9" s="202"/>
      <c r="VQM9" s="202"/>
      <c r="VRA9" s="202"/>
      <c r="VRO9" s="202"/>
      <c r="VSC9" s="202"/>
      <c r="VSQ9" s="202"/>
      <c r="VTE9" s="202"/>
      <c r="VTS9" s="202"/>
      <c r="VUG9" s="202"/>
      <c r="VUU9" s="202"/>
      <c r="VVI9" s="202"/>
      <c r="VVW9" s="202"/>
      <c r="VWK9" s="202"/>
      <c r="VWY9" s="202"/>
      <c r="VXM9" s="202"/>
      <c r="VYA9" s="202"/>
      <c r="VYO9" s="202"/>
      <c r="VZC9" s="202"/>
      <c r="VZQ9" s="202"/>
      <c r="WAE9" s="202"/>
      <c r="WAS9" s="202"/>
      <c r="WBG9" s="202"/>
      <c r="WBU9" s="202"/>
      <c r="WCI9" s="202"/>
      <c r="WCW9" s="202"/>
      <c r="WDK9" s="202"/>
      <c r="WDY9" s="202"/>
      <c r="WEM9" s="202"/>
      <c r="WFA9" s="202"/>
      <c r="WFO9" s="202"/>
      <c r="WGC9" s="202"/>
      <c r="WGQ9" s="202"/>
      <c r="WHE9" s="202"/>
      <c r="WHS9" s="202"/>
      <c r="WIG9" s="202"/>
      <c r="WIU9" s="202"/>
      <c r="WJI9" s="202"/>
      <c r="WJW9" s="202"/>
      <c r="WKK9" s="202"/>
      <c r="WKY9" s="202"/>
      <c r="WLM9" s="202"/>
      <c r="WMA9" s="202"/>
      <c r="WMO9" s="202"/>
      <c r="WNC9" s="202"/>
      <c r="WNQ9" s="202"/>
      <c r="WOE9" s="202"/>
      <c r="WOS9" s="202"/>
      <c r="WPG9" s="202"/>
      <c r="WPU9" s="202"/>
      <c r="WQI9" s="202"/>
      <c r="WQW9" s="202"/>
      <c r="WRK9" s="202"/>
      <c r="WRY9" s="202"/>
      <c r="WSM9" s="202"/>
      <c r="WTA9" s="202"/>
      <c r="WTO9" s="202"/>
      <c r="WUC9" s="202"/>
      <c r="WUQ9" s="202"/>
      <c r="WVE9" s="202"/>
      <c r="WVS9" s="202"/>
      <c r="WWG9" s="202"/>
      <c r="WWU9" s="202"/>
      <c r="WXI9" s="202"/>
      <c r="WXW9" s="202"/>
      <c r="WYK9" s="202"/>
      <c r="WYY9" s="202"/>
      <c r="WZM9" s="202"/>
      <c r="XAA9" s="202"/>
      <c r="XAO9" s="202"/>
      <c r="XBC9" s="202"/>
      <c r="XBQ9" s="202"/>
      <c r="XCE9" s="202"/>
      <c r="XCS9" s="202"/>
      <c r="XDG9" s="202"/>
      <c r="XDU9" s="202"/>
      <c r="XEI9" s="202"/>
      <c r="XEW9" s="202"/>
    </row>
    <row r="10" spans="1:2041 2055:4085 4099:5117 5121:7165 7179:9209 9223:10237 10245:12277 12289:14333 14344:15357 15369:16377" s="201" customFormat="1" ht="15.75" x14ac:dyDescent="0.2">
      <c r="A10" s="199" t="s">
        <v>54</v>
      </c>
      <c r="B10" s="200" t="e">
        <f>B11+B12</f>
        <v>#REF!</v>
      </c>
      <c r="C10" s="200" t="e">
        <f t="shared" ref="C10:Y10" si="3">C11+C12</f>
        <v>#REF!</v>
      </c>
      <c r="D10" s="200" t="e">
        <f t="shared" si="3"/>
        <v>#REF!</v>
      </c>
      <c r="E10" s="200" t="e">
        <f t="shared" si="3"/>
        <v>#REF!</v>
      </c>
      <c r="F10" s="200" t="e">
        <f t="shared" si="3"/>
        <v>#REF!</v>
      </c>
      <c r="G10" s="200" t="e">
        <f t="shared" si="3"/>
        <v>#REF!</v>
      </c>
      <c r="H10" s="200" t="e">
        <f t="shared" si="3"/>
        <v>#REF!</v>
      </c>
      <c r="I10" s="200" t="e">
        <f t="shared" si="3"/>
        <v>#REF!</v>
      </c>
      <c r="J10" s="200" t="e">
        <f t="shared" si="3"/>
        <v>#REF!</v>
      </c>
      <c r="K10" s="200" t="e">
        <f t="shared" si="3"/>
        <v>#REF!</v>
      </c>
      <c r="L10" s="200" t="e">
        <f t="shared" si="3"/>
        <v>#REF!</v>
      </c>
      <c r="M10" s="200" t="e">
        <f t="shared" si="3"/>
        <v>#REF!</v>
      </c>
      <c r="N10" s="200" t="e">
        <f t="shared" si="3"/>
        <v>#REF!</v>
      </c>
      <c r="O10" s="200" t="e">
        <f t="shared" si="3"/>
        <v>#REF!</v>
      </c>
      <c r="P10" s="200" t="e">
        <f t="shared" si="3"/>
        <v>#REF!</v>
      </c>
      <c r="Q10" s="200" t="e">
        <f t="shared" si="3"/>
        <v>#REF!</v>
      </c>
      <c r="R10" s="200" t="e">
        <f t="shared" si="3"/>
        <v>#REF!</v>
      </c>
      <c r="S10" s="200" t="e">
        <f t="shared" si="3"/>
        <v>#REF!</v>
      </c>
      <c r="T10" s="200" t="e">
        <f t="shared" si="3"/>
        <v>#REF!</v>
      </c>
      <c r="U10" s="200" t="e">
        <f t="shared" si="3"/>
        <v>#REF!</v>
      </c>
      <c r="V10" s="200" t="e">
        <f t="shared" si="3"/>
        <v>#REF!</v>
      </c>
      <c r="W10" s="200" t="e">
        <f t="shared" si="3"/>
        <v>#REF!</v>
      </c>
      <c r="X10" s="200" t="e">
        <f t="shared" si="3"/>
        <v>#REF!</v>
      </c>
      <c r="Y10" s="200" t="e">
        <f t="shared" si="3"/>
        <v>#REF!</v>
      </c>
      <c r="Z10" s="200">
        <f>SUM(Z11:Z12)</f>
        <v>894.22953071487154</v>
      </c>
      <c r="AA10" s="200">
        <f t="shared" ref="AA10:BE10" si="4">SUM(AA11:AA12)</f>
        <v>761.14103386712372</v>
      </c>
      <c r="AB10" s="200">
        <f t="shared" si="4"/>
        <v>670.28748799999994</v>
      </c>
      <c r="AC10" s="200">
        <f t="shared" si="4"/>
        <v>646.43748800000003</v>
      </c>
      <c r="AD10" s="200">
        <f t="shared" si="4"/>
        <v>679.38072143020008</v>
      </c>
      <c r="AE10" s="200">
        <f t="shared" si="4"/>
        <v>726.07030202187411</v>
      </c>
      <c r="AF10" s="200">
        <f t="shared" si="4"/>
        <v>774.86039700685956</v>
      </c>
      <c r="AG10" s="200">
        <f t="shared" si="4"/>
        <v>909.27860116326315</v>
      </c>
      <c r="AH10" s="200">
        <f t="shared" si="4"/>
        <v>986.58257149880842</v>
      </c>
      <c r="AI10" s="200">
        <f t="shared" si="4"/>
        <v>1058.2167444972226</v>
      </c>
      <c r="AJ10" s="200">
        <f t="shared" si="4"/>
        <v>1241.7827210186604</v>
      </c>
      <c r="AK10" s="200">
        <f t="shared" si="4"/>
        <v>1372.6874995406984</v>
      </c>
      <c r="AL10" s="200">
        <f t="shared" si="4"/>
        <v>1608.0049843779757</v>
      </c>
      <c r="AM10" s="200">
        <f t="shared" si="4"/>
        <v>1673.8637837395174</v>
      </c>
      <c r="AN10" s="200">
        <f t="shared" si="4"/>
        <v>1713.0382504212369</v>
      </c>
      <c r="AO10" s="200">
        <f t="shared" si="4"/>
        <v>1787.3700143030667</v>
      </c>
      <c r="AP10" s="200">
        <f t="shared" si="4"/>
        <v>1679.5301220859865</v>
      </c>
      <c r="AQ10" s="200">
        <f t="shared" si="4"/>
        <v>1783.8657363402294</v>
      </c>
      <c r="AR10" s="200">
        <f t="shared" si="4"/>
        <v>1962.1191765613316</v>
      </c>
      <c r="AS10" s="200">
        <f t="shared" si="4"/>
        <v>1998.7904789280906</v>
      </c>
      <c r="AT10" s="200">
        <f t="shared" si="4"/>
        <v>1907.4649619757538</v>
      </c>
      <c r="AU10" s="200">
        <f t="shared" si="4"/>
        <v>1954.527796377459</v>
      </c>
      <c r="AV10" s="200">
        <f t="shared" si="4"/>
        <v>2034.874697272294</v>
      </c>
      <c r="AW10" s="200">
        <f t="shared" si="4"/>
        <v>2131.3685566780032</v>
      </c>
      <c r="AX10" s="200">
        <f t="shared" si="4"/>
        <v>2176.4787087278814</v>
      </c>
      <c r="AY10" s="200">
        <f t="shared" si="4"/>
        <v>2202.5024682591779</v>
      </c>
      <c r="AZ10" s="200">
        <f t="shared" si="4"/>
        <v>2214.7145817048245</v>
      </c>
      <c r="BA10" s="200">
        <f t="shared" si="4"/>
        <v>2279.2641106685605</v>
      </c>
      <c r="BB10" s="200">
        <f t="shared" si="4"/>
        <v>2325.1551194088775</v>
      </c>
      <c r="BC10" s="200">
        <f t="shared" si="4"/>
        <v>2362.3075449002235</v>
      </c>
      <c r="BD10" s="200">
        <f t="shared" si="4"/>
        <v>2427.9369534015659</v>
      </c>
      <c r="BE10" s="200">
        <f t="shared" si="4"/>
        <v>2443.3527623493246</v>
      </c>
      <c r="BO10" s="202"/>
      <c r="CC10" s="202"/>
      <c r="CQ10" s="202"/>
      <c r="DE10" s="202"/>
      <c r="DS10" s="202"/>
      <c r="EG10" s="202"/>
      <c r="EU10" s="202"/>
      <c r="FI10" s="202"/>
      <c r="FW10" s="202"/>
      <c r="GK10" s="202"/>
      <c r="GY10" s="202"/>
      <c r="HM10" s="202"/>
      <c r="IA10" s="202"/>
      <c r="IO10" s="202"/>
      <c r="JC10" s="202"/>
      <c r="JQ10" s="202"/>
      <c r="KE10" s="202"/>
      <c r="KS10" s="202"/>
      <c r="LG10" s="202"/>
      <c r="LU10" s="202"/>
      <c r="MI10" s="202"/>
      <c r="MW10" s="202"/>
      <c r="NK10" s="202"/>
      <c r="NY10" s="202"/>
      <c r="OM10" s="202"/>
      <c r="PA10" s="202"/>
      <c r="PO10" s="202"/>
      <c r="QC10" s="202"/>
      <c r="QQ10" s="202"/>
      <c r="RE10" s="202"/>
      <c r="RS10" s="202"/>
      <c r="SG10" s="202"/>
      <c r="SU10" s="202"/>
      <c r="TI10" s="202"/>
      <c r="TW10" s="202"/>
      <c r="UK10" s="202"/>
      <c r="UY10" s="202"/>
      <c r="VM10" s="202"/>
      <c r="WA10" s="202"/>
      <c r="WO10" s="202"/>
      <c r="XC10" s="202"/>
      <c r="XQ10" s="202"/>
      <c r="YE10" s="202"/>
      <c r="YS10" s="202"/>
      <c r="ZG10" s="202"/>
      <c r="ZU10" s="202"/>
      <c r="AAI10" s="202"/>
      <c r="AAW10" s="202"/>
      <c r="ABK10" s="202"/>
      <c r="ABY10" s="202"/>
      <c r="ACM10" s="202"/>
      <c r="ADA10" s="202"/>
      <c r="ADO10" s="202"/>
      <c r="AEC10" s="202"/>
      <c r="AEQ10" s="202"/>
      <c r="AFE10" s="202"/>
      <c r="AFS10" s="202"/>
      <c r="AGG10" s="202"/>
      <c r="AGU10" s="202"/>
      <c r="AHI10" s="202"/>
      <c r="AHW10" s="202"/>
      <c r="AIK10" s="202"/>
      <c r="AIY10" s="202"/>
      <c r="AJM10" s="202"/>
      <c r="AKA10" s="202"/>
      <c r="AKO10" s="202"/>
      <c r="ALC10" s="202"/>
      <c r="ALQ10" s="202"/>
      <c r="AME10" s="202"/>
      <c r="AMS10" s="202"/>
      <c r="ANG10" s="202"/>
      <c r="ANU10" s="202"/>
      <c r="AOI10" s="202"/>
      <c r="AOW10" s="202"/>
      <c r="APK10" s="202"/>
      <c r="APY10" s="202"/>
      <c r="AQM10" s="202"/>
      <c r="ARA10" s="202"/>
      <c r="ARO10" s="202"/>
      <c r="ASC10" s="202"/>
      <c r="ASQ10" s="202"/>
      <c r="ATE10" s="202"/>
      <c r="ATS10" s="202"/>
      <c r="AUG10" s="202"/>
      <c r="AUU10" s="202"/>
      <c r="AVI10" s="202"/>
      <c r="AVW10" s="202"/>
      <c r="AWK10" s="202"/>
      <c r="AWY10" s="202"/>
      <c r="AXM10" s="202"/>
      <c r="AYA10" s="202"/>
      <c r="AYO10" s="202"/>
      <c r="AZC10" s="202"/>
      <c r="AZQ10" s="202"/>
      <c r="BAE10" s="202"/>
      <c r="BAS10" s="202"/>
      <c r="BBG10" s="202"/>
      <c r="BBU10" s="202"/>
      <c r="BCI10" s="202"/>
      <c r="BCW10" s="202"/>
      <c r="BDK10" s="202"/>
      <c r="BDY10" s="202"/>
      <c r="BEM10" s="202"/>
      <c r="BFA10" s="202"/>
      <c r="BFO10" s="202"/>
      <c r="BGC10" s="202"/>
      <c r="BGQ10" s="202"/>
      <c r="BHE10" s="202"/>
      <c r="BHS10" s="202"/>
      <c r="BIG10" s="202"/>
      <c r="BIU10" s="202"/>
      <c r="BJI10" s="202"/>
      <c r="BJW10" s="202"/>
      <c r="BKK10" s="202"/>
      <c r="BKY10" s="202"/>
      <c r="BLM10" s="202"/>
      <c r="BMA10" s="202"/>
      <c r="BMO10" s="202"/>
      <c r="BNC10" s="202"/>
      <c r="BNQ10" s="202"/>
      <c r="BOE10" s="202"/>
      <c r="BOS10" s="202"/>
      <c r="BPG10" s="202"/>
      <c r="BPU10" s="202"/>
      <c r="BQI10" s="202"/>
      <c r="BQW10" s="202"/>
      <c r="BRK10" s="202"/>
      <c r="BRY10" s="202"/>
      <c r="BSM10" s="202"/>
      <c r="BTA10" s="202"/>
      <c r="BTO10" s="202"/>
      <c r="BUC10" s="202"/>
      <c r="BUQ10" s="202"/>
      <c r="BVE10" s="202"/>
      <c r="BVS10" s="202"/>
      <c r="BWG10" s="202"/>
      <c r="BWU10" s="202"/>
      <c r="BXI10" s="202"/>
      <c r="BXW10" s="202"/>
      <c r="BYK10" s="202"/>
      <c r="BYY10" s="202"/>
      <c r="BZM10" s="202"/>
      <c r="CAA10" s="202"/>
      <c r="CAO10" s="202"/>
      <c r="CBC10" s="202"/>
      <c r="CBQ10" s="202"/>
      <c r="CCE10" s="202"/>
      <c r="CCS10" s="202"/>
      <c r="CDG10" s="202"/>
      <c r="CDU10" s="202"/>
      <c r="CEI10" s="202"/>
      <c r="CEW10" s="202"/>
      <c r="CFK10" s="202"/>
      <c r="CFY10" s="202"/>
      <c r="CGM10" s="202"/>
      <c r="CHA10" s="202"/>
      <c r="CHO10" s="202"/>
      <c r="CIC10" s="202"/>
      <c r="CIQ10" s="202"/>
      <c r="CJE10" s="202"/>
      <c r="CJS10" s="202"/>
      <c r="CKG10" s="202"/>
      <c r="CKU10" s="202"/>
      <c r="CLI10" s="202"/>
      <c r="CLW10" s="202"/>
      <c r="CMK10" s="202"/>
      <c r="CMY10" s="202"/>
      <c r="CNM10" s="202"/>
      <c r="COA10" s="202"/>
      <c r="COO10" s="202"/>
      <c r="CPC10" s="202"/>
      <c r="CPQ10" s="202"/>
      <c r="CQE10" s="202"/>
      <c r="CQS10" s="202"/>
      <c r="CRG10" s="202"/>
      <c r="CRU10" s="202"/>
      <c r="CSI10" s="202"/>
      <c r="CSW10" s="202"/>
      <c r="CTK10" s="202"/>
      <c r="CTY10" s="202"/>
      <c r="CUM10" s="202"/>
      <c r="CVA10" s="202"/>
      <c r="CVO10" s="202"/>
      <c r="CWC10" s="202"/>
      <c r="CWQ10" s="202"/>
      <c r="CXE10" s="202"/>
      <c r="CXS10" s="202"/>
      <c r="CYG10" s="202"/>
      <c r="CYU10" s="202"/>
      <c r="CZI10" s="202"/>
      <c r="CZW10" s="202"/>
      <c r="DAK10" s="202"/>
      <c r="DAY10" s="202"/>
      <c r="DBM10" s="202"/>
      <c r="DCA10" s="202"/>
      <c r="DCO10" s="202"/>
      <c r="DDC10" s="202"/>
      <c r="DDQ10" s="202"/>
      <c r="DEE10" s="202"/>
      <c r="DES10" s="202"/>
      <c r="DFG10" s="202"/>
      <c r="DFU10" s="202"/>
      <c r="DGI10" s="202"/>
      <c r="DGW10" s="202"/>
      <c r="DHK10" s="202"/>
      <c r="DHY10" s="202"/>
      <c r="DIM10" s="202"/>
      <c r="DJA10" s="202"/>
      <c r="DJO10" s="202"/>
      <c r="DKC10" s="202"/>
      <c r="DKQ10" s="202"/>
      <c r="DLE10" s="202"/>
      <c r="DLS10" s="202"/>
      <c r="DMG10" s="202"/>
      <c r="DMU10" s="202"/>
      <c r="DNI10" s="202"/>
      <c r="DNW10" s="202"/>
      <c r="DOK10" s="202"/>
      <c r="DOY10" s="202"/>
      <c r="DPM10" s="202"/>
      <c r="DQA10" s="202"/>
      <c r="DQO10" s="202"/>
      <c r="DRC10" s="202"/>
      <c r="DRQ10" s="202"/>
      <c r="DSE10" s="202"/>
      <c r="DSS10" s="202"/>
      <c r="DTG10" s="202"/>
      <c r="DTU10" s="202"/>
      <c r="DUI10" s="202"/>
      <c r="DUW10" s="202"/>
      <c r="DVK10" s="202"/>
      <c r="DVY10" s="202"/>
      <c r="DWM10" s="202"/>
      <c r="DXA10" s="202"/>
      <c r="DXO10" s="202"/>
      <c r="DYC10" s="202"/>
      <c r="DYQ10" s="202"/>
      <c r="DZE10" s="202"/>
      <c r="DZS10" s="202"/>
      <c r="EAG10" s="202"/>
      <c r="EAU10" s="202"/>
      <c r="EBI10" s="202"/>
      <c r="EBW10" s="202"/>
      <c r="ECK10" s="202"/>
      <c r="ECY10" s="202"/>
      <c r="EDM10" s="202"/>
      <c r="EEA10" s="202"/>
      <c r="EEO10" s="202"/>
      <c r="EFC10" s="202"/>
      <c r="EFQ10" s="202"/>
      <c r="EGE10" s="202"/>
      <c r="EGS10" s="202"/>
      <c r="EHG10" s="202"/>
      <c r="EHU10" s="202"/>
      <c r="EII10" s="202"/>
      <c r="EIW10" s="202"/>
      <c r="EJK10" s="202"/>
      <c r="EJY10" s="202"/>
      <c r="EKM10" s="202"/>
      <c r="ELA10" s="202"/>
      <c r="ELO10" s="202"/>
      <c r="EMC10" s="202"/>
      <c r="EMQ10" s="202"/>
      <c r="ENE10" s="202"/>
      <c r="ENS10" s="202"/>
      <c r="EOG10" s="202"/>
      <c r="EOU10" s="202"/>
      <c r="EPI10" s="202"/>
      <c r="EPW10" s="202"/>
      <c r="EQK10" s="202"/>
      <c r="EQY10" s="202"/>
      <c r="ERM10" s="202"/>
      <c r="ESA10" s="202"/>
      <c r="ESO10" s="202"/>
      <c r="ETC10" s="202"/>
      <c r="ETQ10" s="202"/>
      <c r="EUE10" s="202"/>
      <c r="EUS10" s="202"/>
      <c r="EVG10" s="202"/>
      <c r="EVU10" s="202"/>
      <c r="EWI10" s="202"/>
      <c r="EWW10" s="202"/>
      <c r="EXK10" s="202"/>
      <c r="EXY10" s="202"/>
      <c r="EYM10" s="202"/>
      <c r="EZA10" s="202"/>
      <c r="EZO10" s="202"/>
      <c r="FAC10" s="202"/>
      <c r="FAQ10" s="202"/>
      <c r="FBE10" s="202"/>
      <c r="FBS10" s="202"/>
      <c r="FCG10" s="202"/>
      <c r="FCU10" s="202"/>
      <c r="FDI10" s="202"/>
      <c r="FDW10" s="202"/>
      <c r="FEK10" s="202"/>
      <c r="FEY10" s="202"/>
      <c r="FFM10" s="202"/>
      <c r="FGA10" s="202"/>
      <c r="FGO10" s="202"/>
      <c r="FHC10" s="202"/>
      <c r="FHQ10" s="202"/>
      <c r="FIE10" s="202"/>
      <c r="FIS10" s="202"/>
      <c r="FJG10" s="202"/>
      <c r="FJU10" s="202"/>
      <c r="FKI10" s="202"/>
      <c r="FKW10" s="202"/>
      <c r="FLK10" s="202"/>
      <c r="FLY10" s="202"/>
      <c r="FMM10" s="202"/>
      <c r="FNA10" s="202"/>
      <c r="FNO10" s="202"/>
      <c r="FOC10" s="202"/>
      <c r="FOQ10" s="202"/>
      <c r="FPE10" s="202"/>
      <c r="FPS10" s="202"/>
      <c r="FQG10" s="202"/>
      <c r="FQU10" s="202"/>
      <c r="FRI10" s="202"/>
      <c r="FRW10" s="202"/>
      <c r="FSK10" s="202"/>
      <c r="FSY10" s="202"/>
      <c r="FTM10" s="202"/>
      <c r="FUA10" s="202"/>
      <c r="FUO10" s="202"/>
      <c r="FVC10" s="202"/>
      <c r="FVQ10" s="202"/>
      <c r="FWE10" s="202"/>
      <c r="FWS10" s="202"/>
      <c r="FXG10" s="202"/>
      <c r="FXU10" s="202"/>
      <c r="FYI10" s="202"/>
      <c r="FYW10" s="202"/>
      <c r="FZK10" s="202"/>
      <c r="FZY10" s="202"/>
      <c r="GAM10" s="202"/>
      <c r="GBA10" s="202"/>
      <c r="GBO10" s="202"/>
      <c r="GCC10" s="202"/>
      <c r="GCQ10" s="202"/>
      <c r="GDE10" s="202"/>
      <c r="GDS10" s="202"/>
      <c r="GEG10" s="202"/>
      <c r="GEU10" s="202"/>
      <c r="GFI10" s="202"/>
      <c r="GFW10" s="202"/>
      <c r="GGK10" s="202"/>
      <c r="GGY10" s="202"/>
      <c r="GHM10" s="202"/>
      <c r="GIA10" s="202"/>
      <c r="GIO10" s="202"/>
      <c r="GJC10" s="202"/>
      <c r="GJQ10" s="202"/>
      <c r="GKE10" s="202"/>
      <c r="GKS10" s="202"/>
      <c r="GLG10" s="202"/>
      <c r="GLU10" s="202"/>
      <c r="GMI10" s="202"/>
      <c r="GMW10" s="202"/>
      <c r="GNK10" s="202"/>
      <c r="GNY10" s="202"/>
      <c r="GOM10" s="202"/>
      <c r="GPA10" s="202"/>
      <c r="GPO10" s="202"/>
      <c r="GQC10" s="202"/>
      <c r="GQQ10" s="202"/>
      <c r="GRE10" s="202"/>
      <c r="GRS10" s="202"/>
      <c r="GSG10" s="202"/>
      <c r="GSU10" s="202"/>
      <c r="GTI10" s="202"/>
      <c r="GTW10" s="202"/>
      <c r="GUK10" s="202"/>
      <c r="GUY10" s="202"/>
      <c r="GVM10" s="202"/>
      <c r="GWA10" s="202"/>
      <c r="GWO10" s="202"/>
      <c r="GXC10" s="202"/>
      <c r="GXQ10" s="202"/>
      <c r="GYE10" s="202"/>
      <c r="GYS10" s="202"/>
      <c r="GZG10" s="202"/>
      <c r="GZU10" s="202"/>
      <c r="HAI10" s="202"/>
      <c r="HAW10" s="202"/>
      <c r="HBK10" s="202"/>
      <c r="HBY10" s="202"/>
      <c r="HCM10" s="202"/>
      <c r="HDA10" s="202"/>
      <c r="HDO10" s="202"/>
      <c r="HEC10" s="202"/>
      <c r="HEQ10" s="202"/>
      <c r="HFE10" s="202"/>
      <c r="HFS10" s="202"/>
      <c r="HGG10" s="202"/>
      <c r="HGU10" s="202"/>
      <c r="HHI10" s="202"/>
      <c r="HHW10" s="202"/>
      <c r="HIK10" s="202"/>
      <c r="HIY10" s="202"/>
      <c r="HJM10" s="202"/>
      <c r="HKA10" s="202"/>
      <c r="HKO10" s="202"/>
      <c r="HLC10" s="202"/>
      <c r="HLQ10" s="202"/>
      <c r="HME10" s="202"/>
      <c r="HMS10" s="202"/>
      <c r="HNG10" s="202"/>
      <c r="HNU10" s="202"/>
      <c r="HOI10" s="202"/>
      <c r="HOW10" s="202"/>
      <c r="HPK10" s="202"/>
      <c r="HPY10" s="202"/>
      <c r="HQM10" s="202"/>
      <c r="HRA10" s="202"/>
      <c r="HRO10" s="202"/>
      <c r="HSC10" s="202"/>
      <c r="HSQ10" s="202"/>
      <c r="HTE10" s="202"/>
      <c r="HTS10" s="202"/>
      <c r="HUG10" s="202"/>
      <c r="HUU10" s="202"/>
      <c r="HVI10" s="202"/>
      <c r="HVW10" s="202"/>
      <c r="HWK10" s="202"/>
      <c r="HWY10" s="202"/>
      <c r="HXM10" s="202"/>
      <c r="HYA10" s="202"/>
      <c r="HYO10" s="202"/>
      <c r="HZC10" s="202"/>
      <c r="HZQ10" s="202"/>
      <c r="IAE10" s="202"/>
      <c r="IAS10" s="202"/>
      <c r="IBG10" s="202"/>
      <c r="IBU10" s="202"/>
      <c r="ICI10" s="202"/>
      <c r="ICW10" s="202"/>
      <c r="IDK10" s="202"/>
      <c r="IDY10" s="202"/>
      <c r="IEM10" s="202"/>
      <c r="IFA10" s="202"/>
      <c r="IFO10" s="202"/>
      <c r="IGC10" s="202"/>
      <c r="IGQ10" s="202"/>
      <c r="IHE10" s="202"/>
      <c r="IHS10" s="202"/>
      <c r="IIG10" s="202"/>
      <c r="IIU10" s="202"/>
      <c r="IJI10" s="202"/>
      <c r="IJW10" s="202"/>
      <c r="IKK10" s="202"/>
      <c r="IKY10" s="202"/>
      <c r="ILM10" s="202"/>
      <c r="IMA10" s="202"/>
      <c r="IMO10" s="202"/>
      <c r="INC10" s="202"/>
      <c r="INQ10" s="202"/>
      <c r="IOE10" s="202"/>
      <c r="IOS10" s="202"/>
      <c r="IPG10" s="202"/>
      <c r="IPU10" s="202"/>
      <c r="IQI10" s="202"/>
      <c r="IQW10" s="202"/>
      <c r="IRK10" s="202"/>
      <c r="IRY10" s="202"/>
      <c r="ISM10" s="202"/>
      <c r="ITA10" s="202"/>
      <c r="ITO10" s="202"/>
      <c r="IUC10" s="202"/>
      <c r="IUQ10" s="202"/>
      <c r="IVE10" s="202"/>
      <c r="IVS10" s="202"/>
      <c r="IWG10" s="202"/>
      <c r="IWU10" s="202"/>
      <c r="IXI10" s="202"/>
      <c r="IXW10" s="202"/>
      <c r="IYK10" s="202"/>
      <c r="IYY10" s="202"/>
      <c r="IZM10" s="202"/>
      <c r="JAA10" s="202"/>
      <c r="JAO10" s="202"/>
      <c r="JBC10" s="202"/>
      <c r="JBQ10" s="202"/>
      <c r="JCE10" s="202"/>
      <c r="JCS10" s="202"/>
      <c r="JDG10" s="202"/>
      <c r="JDU10" s="202"/>
      <c r="JEI10" s="202"/>
      <c r="JEW10" s="202"/>
      <c r="JFK10" s="202"/>
      <c r="JFY10" s="202"/>
      <c r="JGM10" s="202"/>
      <c r="JHA10" s="202"/>
      <c r="JHO10" s="202"/>
      <c r="JIC10" s="202"/>
      <c r="JIQ10" s="202"/>
      <c r="JJE10" s="202"/>
      <c r="JJS10" s="202"/>
      <c r="JKG10" s="202"/>
      <c r="JKU10" s="202"/>
      <c r="JLI10" s="202"/>
      <c r="JLW10" s="202"/>
      <c r="JMK10" s="202"/>
      <c r="JMY10" s="202"/>
      <c r="JNM10" s="202"/>
      <c r="JOA10" s="202"/>
      <c r="JOO10" s="202"/>
      <c r="JPC10" s="202"/>
      <c r="JPQ10" s="202"/>
      <c r="JQE10" s="202"/>
      <c r="JQS10" s="202"/>
      <c r="JRG10" s="202"/>
      <c r="JRU10" s="202"/>
      <c r="JSI10" s="202"/>
      <c r="JSW10" s="202"/>
      <c r="JTK10" s="202"/>
      <c r="JTY10" s="202"/>
      <c r="JUM10" s="202"/>
      <c r="JVA10" s="202"/>
      <c r="JVO10" s="202"/>
      <c r="JWC10" s="202"/>
      <c r="JWQ10" s="202"/>
      <c r="JXE10" s="202"/>
      <c r="JXS10" s="202"/>
      <c r="JYG10" s="202"/>
      <c r="JYU10" s="202"/>
      <c r="JZI10" s="202"/>
      <c r="JZW10" s="202"/>
      <c r="KAK10" s="202"/>
      <c r="KAY10" s="202"/>
      <c r="KBM10" s="202"/>
      <c r="KCA10" s="202"/>
      <c r="KCO10" s="202"/>
      <c r="KDC10" s="202"/>
      <c r="KDQ10" s="202"/>
      <c r="KEE10" s="202"/>
      <c r="KES10" s="202"/>
      <c r="KFG10" s="202"/>
      <c r="KFU10" s="202"/>
      <c r="KGI10" s="202"/>
      <c r="KGW10" s="202"/>
      <c r="KHK10" s="202"/>
      <c r="KHY10" s="202"/>
      <c r="KIM10" s="202"/>
      <c r="KJA10" s="202"/>
      <c r="KJO10" s="202"/>
      <c r="KKC10" s="202"/>
      <c r="KKQ10" s="202"/>
      <c r="KLE10" s="202"/>
      <c r="KLS10" s="202"/>
      <c r="KMG10" s="202"/>
      <c r="KMU10" s="202"/>
      <c r="KNI10" s="202"/>
      <c r="KNW10" s="202"/>
      <c r="KOK10" s="202"/>
      <c r="KOY10" s="202"/>
      <c r="KPM10" s="202"/>
      <c r="KQA10" s="202"/>
      <c r="KQO10" s="202"/>
      <c r="KRC10" s="202"/>
      <c r="KRQ10" s="202"/>
      <c r="KSE10" s="202"/>
      <c r="KSS10" s="202"/>
      <c r="KTG10" s="202"/>
      <c r="KTU10" s="202"/>
      <c r="KUI10" s="202"/>
      <c r="KUW10" s="202"/>
      <c r="KVK10" s="202"/>
      <c r="KVY10" s="202"/>
      <c r="KWM10" s="202"/>
      <c r="KXA10" s="202"/>
      <c r="KXO10" s="202"/>
      <c r="KYC10" s="202"/>
      <c r="KYQ10" s="202"/>
      <c r="KZE10" s="202"/>
      <c r="KZS10" s="202"/>
      <c r="LAG10" s="202"/>
      <c r="LAU10" s="202"/>
      <c r="LBI10" s="202"/>
      <c r="LBW10" s="202"/>
      <c r="LCK10" s="202"/>
      <c r="LCY10" s="202"/>
      <c r="LDM10" s="202"/>
      <c r="LEA10" s="202"/>
      <c r="LEO10" s="202"/>
      <c r="LFC10" s="202"/>
      <c r="LFQ10" s="202"/>
      <c r="LGE10" s="202"/>
      <c r="LGS10" s="202"/>
      <c r="LHG10" s="202"/>
      <c r="LHU10" s="202"/>
      <c r="LII10" s="202"/>
      <c r="LIW10" s="202"/>
      <c r="LJK10" s="202"/>
      <c r="LJY10" s="202"/>
      <c r="LKM10" s="202"/>
      <c r="LLA10" s="202"/>
      <c r="LLO10" s="202"/>
      <c r="LMC10" s="202"/>
      <c r="LMQ10" s="202"/>
      <c r="LNE10" s="202"/>
      <c r="LNS10" s="202"/>
      <c r="LOG10" s="202"/>
      <c r="LOU10" s="202"/>
      <c r="LPI10" s="202"/>
      <c r="LPW10" s="202"/>
      <c r="LQK10" s="202"/>
      <c r="LQY10" s="202"/>
      <c r="LRM10" s="202"/>
      <c r="LSA10" s="202"/>
      <c r="LSO10" s="202"/>
      <c r="LTC10" s="202"/>
      <c r="LTQ10" s="202"/>
      <c r="LUE10" s="202"/>
      <c r="LUS10" s="202"/>
      <c r="LVG10" s="202"/>
      <c r="LVU10" s="202"/>
      <c r="LWI10" s="202"/>
      <c r="LWW10" s="202"/>
      <c r="LXK10" s="202"/>
      <c r="LXY10" s="202"/>
      <c r="LYM10" s="202"/>
      <c r="LZA10" s="202"/>
      <c r="LZO10" s="202"/>
      <c r="MAC10" s="202"/>
      <c r="MAQ10" s="202"/>
      <c r="MBE10" s="202"/>
      <c r="MBS10" s="202"/>
      <c r="MCG10" s="202"/>
      <c r="MCU10" s="202"/>
      <c r="MDI10" s="202"/>
      <c r="MDW10" s="202"/>
      <c r="MEK10" s="202"/>
      <c r="MEY10" s="202"/>
      <c r="MFM10" s="202"/>
      <c r="MGA10" s="202"/>
      <c r="MGO10" s="202"/>
      <c r="MHC10" s="202"/>
      <c r="MHQ10" s="202"/>
      <c r="MIE10" s="202"/>
      <c r="MIS10" s="202"/>
      <c r="MJG10" s="202"/>
      <c r="MJU10" s="202"/>
      <c r="MKI10" s="202"/>
      <c r="MKW10" s="202"/>
      <c r="MLK10" s="202"/>
      <c r="MLY10" s="202"/>
      <c r="MMM10" s="202"/>
      <c r="MNA10" s="202"/>
      <c r="MNO10" s="202"/>
      <c r="MOC10" s="202"/>
      <c r="MOQ10" s="202"/>
      <c r="MPE10" s="202"/>
      <c r="MPS10" s="202"/>
      <c r="MQG10" s="202"/>
      <c r="MQU10" s="202"/>
      <c r="MRI10" s="202"/>
      <c r="MRW10" s="202"/>
      <c r="MSK10" s="202"/>
      <c r="MSY10" s="202"/>
      <c r="MTM10" s="202"/>
      <c r="MUA10" s="202"/>
      <c r="MUO10" s="202"/>
      <c r="MVC10" s="202"/>
      <c r="MVQ10" s="202"/>
      <c r="MWE10" s="202"/>
      <c r="MWS10" s="202"/>
      <c r="MXG10" s="202"/>
      <c r="MXU10" s="202"/>
      <c r="MYI10" s="202"/>
      <c r="MYW10" s="202"/>
      <c r="MZK10" s="202"/>
      <c r="MZY10" s="202"/>
      <c r="NAM10" s="202"/>
      <c r="NBA10" s="202"/>
      <c r="NBO10" s="202"/>
      <c r="NCC10" s="202"/>
      <c r="NCQ10" s="202"/>
      <c r="NDE10" s="202"/>
      <c r="NDS10" s="202"/>
      <c r="NEG10" s="202"/>
      <c r="NEU10" s="202"/>
      <c r="NFI10" s="202"/>
      <c r="NFW10" s="202"/>
      <c r="NGK10" s="202"/>
      <c r="NGY10" s="202"/>
      <c r="NHM10" s="202"/>
      <c r="NIA10" s="202"/>
      <c r="NIO10" s="202"/>
      <c r="NJC10" s="202"/>
      <c r="NJQ10" s="202"/>
      <c r="NKE10" s="202"/>
      <c r="NKS10" s="202"/>
      <c r="NLG10" s="202"/>
      <c r="NLU10" s="202"/>
      <c r="NMI10" s="202"/>
      <c r="NMW10" s="202"/>
      <c r="NNK10" s="202"/>
      <c r="NNY10" s="202"/>
      <c r="NOM10" s="202"/>
      <c r="NPA10" s="202"/>
      <c r="NPO10" s="202"/>
      <c r="NQC10" s="202"/>
      <c r="NQQ10" s="202"/>
      <c r="NRE10" s="202"/>
      <c r="NRS10" s="202"/>
      <c r="NSG10" s="202"/>
      <c r="NSU10" s="202"/>
      <c r="NTI10" s="202"/>
      <c r="NTW10" s="202"/>
      <c r="NUK10" s="202"/>
      <c r="NUY10" s="202"/>
      <c r="NVM10" s="202"/>
      <c r="NWA10" s="202"/>
      <c r="NWO10" s="202"/>
      <c r="NXC10" s="202"/>
      <c r="NXQ10" s="202"/>
      <c r="NYE10" s="202"/>
      <c r="NYS10" s="202"/>
      <c r="NZG10" s="202"/>
      <c r="NZU10" s="202"/>
      <c r="OAI10" s="202"/>
      <c r="OAW10" s="202"/>
      <c r="OBK10" s="202"/>
      <c r="OBY10" s="202"/>
      <c r="OCM10" s="202"/>
      <c r="ODA10" s="202"/>
      <c r="ODO10" s="202"/>
      <c r="OEC10" s="202"/>
      <c r="OEQ10" s="202"/>
      <c r="OFE10" s="202"/>
      <c r="OFS10" s="202"/>
      <c r="OGG10" s="202"/>
      <c r="OGU10" s="202"/>
      <c r="OHI10" s="202"/>
      <c r="OHW10" s="202"/>
      <c r="OIK10" s="202"/>
      <c r="OIY10" s="202"/>
      <c r="OJM10" s="202"/>
      <c r="OKA10" s="202"/>
      <c r="OKO10" s="202"/>
      <c r="OLC10" s="202"/>
      <c r="OLQ10" s="202"/>
      <c r="OME10" s="202"/>
      <c r="OMS10" s="202"/>
      <c r="ONG10" s="202"/>
      <c r="ONU10" s="202"/>
      <c r="OOI10" s="202"/>
      <c r="OOW10" s="202"/>
      <c r="OPK10" s="202"/>
      <c r="OPY10" s="202"/>
      <c r="OQM10" s="202"/>
      <c r="ORA10" s="202"/>
      <c r="ORO10" s="202"/>
      <c r="OSC10" s="202"/>
      <c r="OSQ10" s="202"/>
      <c r="OTE10" s="202"/>
      <c r="OTS10" s="202"/>
      <c r="OUG10" s="202"/>
      <c r="OUU10" s="202"/>
      <c r="OVI10" s="202"/>
      <c r="OVW10" s="202"/>
      <c r="OWK10" s="202"/>
      <c r="OWY10" s="202"/>
      <c r="OXM10" s="202"/>
      <c r="OYA10" s="202"/>
      <c r="OYO10" s="202"/>
      <c r="OZC10" s="202"/>
      <c r="OZQ10" s="202"/>
      <c r="PAE10" s="202"/>
      <c r="PAS10" s="202"/>
      <c r="PBG10" s="202"/>
      <c r="PBU10" s="202"/>
      <c r="PCI10" s="202"/>
      <c r="PCW10" s="202"/>
      <c r="PDK10" s="202"/>
      <c r="PDY10" s="202"/>
      <c r="PEM10" s="202"/>
      <c r="PFA10" s="202"/>
      <c r="PFO10" s="202"/>
      <c r="PGC10" s="202"/>
      <c r="PGQ10" s="202"/>
      <c r="PHE10" s="202"/>
      <c r="PHS10" s="202"/>
      <c r="PIG10" s="202"/>
      <c r="PIU10" s="202"/>
      <c r="PJI10" s="202"/>
      <c r="PJW10" s="202"/>
      <c r="PKK10" s="202"/>
      <c r="PKY10" s="202"/>
      <c r="PLM10" s="202"/>
      <c r="PMA10" s="202"/>
      <c r="PMO10" s="202"/>
      <c r="PNC10" s="202"/>
      <c r="PNQ10" s="202"/>
      <c r="POE10" s="202"/>
      <c r="POS10" s="202"/>
      <c r="PPG10" s="202"/>
      <c r="PPU10" s="202"/>
      <c r="PQI10" s="202"/>
      <c r="PQW10" s="202"/>
      <c r="PRK10" s="202"/>
      <c r="PRY10" s="202"/>
      <c r="PSM10" s="202"/>
      <c r="PTA10" s="202"/>
      <c r="PTO10" s="202"/>
      <c r="PUC10" s="202"/>
      <c r="PUQ10" s="202"/>
      <c r="PVE10" s="202"/>
      <c r="PVS10" s="202"/>
      <c r="PWG10" s="202"/>
      <c r="PWU10" s="202"/>
      <c r="PXI10" s="202"/>
      <c r="PXW10" s="202"/>
      <c r="PYK10" s="202"/>
      <c r="PYY10" s="202"/>
      <c r="PZM10" s="202"/>
      <c r="QAA10" s="202"/>
      <c r="QAO10" s="202"/>
      <c r="QBC10" s="202"/>
      <c r="QBQ10" s="202"/>
      <c r="QCE10" s="202"/>
      <c r="QCS10" s="202"/>
      <c r="QDG10" s="202"/>
      <c r="QDU10" s="202"/>
      <c r="QEI10" s="202"/>
      <c r="QEW10" s="202"/>
      <c r="QFK10" s="202"/>
      <c r="QFY10" s="202"/>
      <c r="QGM10" s="202"/>
      <c r="QHA10" s="202"/>
      <c r="QHO10" s="202"/>
      <c r="QIC10" s="202"/>
      <c r="QIQ10" s="202"/>
      <c r="QJE10" s="202"/>
      <c r="QJS10" s="202"/>
      <c r="QKG10" s="202"/>
      <c r="QKU10" s="202"/>
      <c r="QLI10" s="202"/>
      <c r="QLW10" s="202"/>
      <c r="QMK10" s="202"/>
      <c r="QMY10" s="202"/>
      <c r="QNM10" s="202"/>
      <c r="QOA10" s="202"/>
      <c r="QOO10" s="202"/>
      <c r="QPC10" s="202"/>
      <c r="QPQ10" s="202"/>
      <c r="QQE10" s="202"/>
      <c r="QQS10" s="202"/>
      <c r="QRG10" s="202"/>
      <c r="QRU10" s="202"/>
      <c r="QSI10" s="202"/>
      <c r="QSW10" s="202"/>
      <c r="QTK10" s="202"/>
      <c r="QTY10" s="202"/>
      <c r="QUM10" s="202"/>
      <c r="QVA10" s="202"/>
      <c r="QVO10" s="202"/>
      <c r="QWC10" s="202"/>
      <c r="QWQ10" s="202"/>
      <c r="QXE10" s="202"/>
      <c r="QXS10" s="202"/>
      <c r="QYG10" s="202"/>
      <c r="QYU10" s="202"/>
      <c r="QZI10" s="202"/>
      <c r="QZW10" s="202"/>
      <c r="RAK10" s="202"/>
      <c r="RAY10" s="202"/>
      <c r="RBM10" s="202"/>
      <c r="RCA10" s="202"/>
      <c r="RCO10" s="202"/>
      <c r="RDC10" s="202"/>
      <c r="RDQ10" s="202"/>
      <c r="REE10" s="202"/>
      <c r="RES10" s="202"/>
      <c r="RFG10" s="202"/>
      <c r="RFU10" s="202"/>
      <c r="RGI10" s="202"/>
      <c r="RGW10" s="202"/>
      <c r="RHK10" s="202"/>
      <c r="RHY10" s="202"/>
      <c r="RIM10" s="202"/>
      <c r="RJA10" s="202"/>
      <c r="RJO10" s="202"/>
      <c r="RKC10" s="202"/>
      <c r="RKQ10" s="202"/>
      <c r="RLE10" s="202"/>
      <c r="RLS10" s="202"/>
      <c r="RMG10" s="202"/>
      <c r="RMU10" s="202"/>
      <c r="RNI10" s="202"/>
      <c r="RNW10" s="202"/>
      <c r="ROK10" s="202"/>
      <c r="ROY10" s="202"/>
      <c r="RPM10" s="202"/>
      <c r="RQA10" s="202"/>
      <c r="RQO10" s="202"/>
      <c r="RRC10" s="202"/>
      <c r="RRQ10" s="202"/>
      <c r="RSE10" s="202"/>
      <c r="RSS10" s="202"/>
      <c r="RTG10" s="202"/>
      <c r="RTU10" s="202"/>
      <c r="RUI10" s="202"/>
      <c r="RUW10" s="202"/>
      <c r="RVK10" s="202"/>
      <c r="RVY10" s="202"/>
      <c r="RWM10" s="202"/>
      <c r="RXA10" s="202"/>
      <c r="RXO10" s="202"/>
      <c r="RYC10" s="202"/>
      <c r="RYQ10" s="202"/>
      <c r="RZE10" s="202"/>
      <c r="RZS10" s="202"/>
      <c r="SAG10" s="202"/>
      <c r="SAU10" s="202"/>
      <c r="SBI10" s="202"/>
      <c r="SBW10" s="202"/>
      <c r="SCK10" s="202"/>
      <c r="SCY10" s="202"/>
      <c r="SDM10" s="202"/>
      <c r="SEA10" s="202"/>
      <c r="SEO10" s="202"/>
      <c r="SFC10" s="202"/>
      <c r="SFQ10" s="202"/>
      <c r="SGE10" s="202"/>
      <c r="SGS10" s="202"/>
      <c r="SHG10" s="202"/>
      <c r="SHU10" s="202"/>
      <c r="SII10" s="202"/>
      <c r="SIW10" s="202"/>
      <c r="SJK10" s="202"/>
      <c r="SJY10" s="202"/>
      <c r="SKM10" s="202"/>
      <c r="SLA10" s="202"/>
      <c r="SLO10" s="202"/>
      <c r="SMC10" s="202"/>
      <c r="SMQ10" s="202"/>
      <c r="SNE10" s="202"/>
      <c r="SNS10" s="202"/>
      <c r="SOG10" s="202"/>
      <c r="SOU10" s="202"/>
      <c r="SPI10" s="202"/>
      <c r="SPW10" s="202"/>
      <c r="SQK10" s="202"/>
      <c r="SQY10" s="202"/>
      <c r="SRM10" s="202"/>
      <c r="SSA10" s="202"/>
      <c r="SSO10" s="202"/>
      <c r="STC10" s="202"/>
      <c r="STQ10" s="202"/>
      <c r="SUE10" s="202"/>
      <c r="SUS10" s="202"/>
      <c r="SVG10" s="202"/>
      <c r="SVU10" s="202"/>
      <c r="SWI10" s="202"/>
      <c r="SWW10" s="202"/>
      <c r="SXK10" s="202"/>
      <c r="SXY10" s="202"/>
      <c r="SYM10" s="202"/>
      <c r="SZA10" s="202"/>
      <c r="SZO10" s="202"/>
      <c r="TAC10" s="202"/>
      <c r="TAQ10" s="202"/>
      <c r="TBE10" s="202"/>
      <c r="TBS10" s="202"/>
      <c r="TCG10" s="202"/>
      <c r="TCU10" s="202"/>
      <c r="TDI10" s="202"/>
      <c r="TDW10" s="202"/>
      <c r="TEK10" s="202"/>
      <c r="TEY10" s="202"/>
      <c r="TFM10" s="202"/>
      <c r="TGA10" s="202"/>
      <c r="TGO10" s="202"/>
      <c r="THC10" s="202"/>
      <c r="THQ10" s="202"/>
      <c r="TIE10" s="202"/>
      <c r="TIS10" s="202"/>
      <c r="TJG10" s="202"/>
      <c r="TJU10" s="202"/>
      <c r="TKI10" s="202"/>
      <c r="TKW10" s="202"/>
      <c r="TLK10" s="202"/>
      <c r="TLY10" s="202"/>
      <c r="TMM10" s="202"/>
      <c r="TNA10" s="202"/>
      <c r="TNO10" s="202"/>
      <c r="TOC10" s="202"/>
      <c r="TOQ10" s="202"/>
      <c r="TPE10" s="202"/>
      <c r="TPS10" s="202"/>
      <c r="TQG10" s="202"/>
      <c r="TQU10" s="202"/>
      <c r="TRI10" s="202"/>
      <c r="TRW10" s="202"/>
      <c r="TSK10" s="202"/>
      <c r="TSY10" s="202"/>
      <c r="TTM10" s="202"/>
      <c r="TUA10" s="202"/>
      <c r="TUO10" s="202"/>
      <c r="TVC10" s="202"/>
      <c r="TVQ10" s="202"/>
      <c r="TWE10" s="202"/>
      <c r="TWS10" s="202"/>
      <c r="TXG10" s="202"/>
      <c r="TXU10" s="202"/>
      <c r="TYI10" s="202"/>
      <c r="TYW10" s="202"/>
      <c r="TZK10" s="202"/>
      <c r="TZY10" s="202"/>
      <c r="UAM10" s="202"/>
      <c r="UBA10" s="202"/>
      <c r="UBO10" s="202"/>
      <c r="UCC10" s="202"/>
      <c r="UCQ10" s="202"/>
      <c r="UDE10" s="202"/>
      <c r="UDS10" s="202"/>
      <c r="UEG10" s="202"/>
      <c r="UEU10" s="202"/>
      <c r="UFI10" s="202"/>
      <c r="UFW10" s="202"/>
      <c r="UGK10" s="202"/>
      <c r="UGY10" s="202"/>
      <c r="UHM10" s="202"/>
      <c r="UIA10" s="202"/>
      <c r="UIO10" s="202"/>
      <c r="UJC10" s="202"/>
      <c r="UJQ10" s="202"/>
      <c r="UKE10" s="202"/>
      <c r="UKS10" s="202"/>
      <c r="ULG10" s="202"/>
      <c r="ULU10" s="202"/>
      <c r="UMI10" s="202"/>
      <c r="UMW10" s="202"/>
      <c r="UNK10" s="202"/>
      <c r="UNY10" s="202"/>
      <c r="UOM10" s="202"/>
      <c r="UPA10" s="202"/>
      <c r="UPO10" s="202"/>
      <c r="UQC10" s="202"/>
      <c r="UQQ10" s="202"/>
      <c r="URE10" s="202"/>
      <c r="URS10" s="202"/>
      <c r="USG10" s="202"/>
      <c r="USU10" s="202"/>
      <c r="UTI10" s="202"/>
      <c r="UTW10" s="202"/>
      <c r="UUK10" s="202"/>
      <c r="UUY10" s="202"/>
      <c r="UVM10" s="202"/>
      <c r="UWA10" s="202"/>
      <c r="UWO10" s="202"/>
      <c r="UXC10" s="202"/>
      <c r="UXQ10" s="202"/>
      <c r="UYE10" s="202"/>
      <c r="UYS10" s="202"/>
      <c r="UZG10" s="202"/>
      <c r="UZU10" s="202"/>
      <c r="VAI10" s="202"/>
      <c r="VAW10" s="202"/>
      <c r="VBK10" s="202"/>
      <c r="VBY10" s="202"/>
      <c r="VCM10" s="202"/>
      <c r="VDA10" s="202"/>
      <c r="VDO10" s="202"/>
      <c r="VEC10" s="202"/>
      <c r="VEQ10" s="202"/>
      <c r="VFE10" s="202"/>
      <c r="VFS10" s="202"/>
      <c r="VGG10" s="202"/>
      <c r="VGU10" s="202"/>
      <c r="VHI10" s="202"/>
      <c r="VHW10" s="202"/>
      <c r="VIK10" s="202"/>
      <c r="VIY10" s="202"/>
      <c r="VJM10" s="202"/>
      <c r="VKA10" s="202"/>
      <c r="VKO10" s="202"/>
      <c r="VLC10" s="202"/>
      <c r="VLQ10" s="202"/>
      <c r="VME10" s="202"/>
      <c r="VMS10" s="202"/>
      <c r="VNG10" s="202"/>
      <c r="VNU10" s="202"/>
      <c r="VOI10" s="202"/>
      <c r="VOW10" s="202"/>
      <c r="VPK10" s="202"/>
      <c r="VPY10" s="202"/>
      <c r="VQM10" s="202"/>
      <c r="VRA10" s="202"/>
      <c r="VRO10" s="202"/>
      <c r="VSC10" s="202"/>
      <c r="VSQ10" s="202"/>
      <c r="VTE10" s="202"/>
      <c r="VTS10" s="202"/>
      <c r="VUG10" s="202"/>
      <c r="VUU10" s="202"/>
      <c r="VVI10" s="202"/>
      <c r="VVW10" s="202"/>
      <c r="VWK10" s="202"/>
      <c r="VWY10" s="202"/>
      <c r="VXM10" s="202"/>
      <c r="VYA10" s="202"/>
      <c r="VYO10" s="202"/>
      <c r="VZC10" s="202"/>
      <c r="VZQ10" s="202"/>
      <c r="WAE10" s="202"/>
      <c r="WAS10" s="202"/>
      <c r="WBG10" s="202"/>
      <c r="WBU10" s="202"/>
      <c r="WCI10" s="202"/>
      <c r="WCW10" s="202"/>
      <c r="WDK10" s="202"/>
      <c r="WDY10" s="202"/>
      <c r="WEM10" s="202"/>
      <c r="WFA10" s="202"/>
      <c r="WFO10" s="202"/>
      <c r="WGC10" s="202"/>
      <c r="WGQ10" s="202"/>
      <c r="WHE10" s="202"/>
      <c r="WHS10" s="202"/>
      <c r="WIG10" s="202"/>
      <c r="WIU10" s="202"/>
      <c r="WJI10" s="202"/>
      <c r="WJW10" s="202"/>
      <c r="WKK10" s="202"/>
      <c r="WKY10" s="202"/>
      <c r="WLM10" s="202"/>
      <c r="WMA10" s="202"/>
      <c r="WMO10" s="202"/>
      <c r="WNC10" s="202"/>
      <c r="WNQ10" s="202"/>
      <c r="WOE10" s="202"/>
      <c r="WOS10" s="202"/>
      <c r="WPG10" s="202"/>
      <c r="WPU10" s="202"/>
      <c r="WQI10" s="202"/>
      <c r="WQW10" s="202"/>
      <c r="WRK10" s="202"/>
      <c r="WRY10" s="202"/>
      <c r="WSM10" s="202"/>
      <c r="WTA10" s="202"/>
      <c r="WTO10" s="202"/>
      <c r="WUC10" s="202"/>
      <c r="WUQ10" s="202"/>
      <c r="WVE10" s="202"/>
      <c r="WVS10" s="202"/>
      <c r="WWG10" s="202"/>
      <c r="WWU10" s="202"/>
      <c r="WXI10" s="202"/>
      <c r="WXW10" s="202"/>
      <c r="WYK10" s="202"/>
      <c r="WYY10" s="202"/>
      <c r="WZM10" s="202"/>
      <c r="XAA10" s="202"/>
      <c r="XAO10" s="202"/>
      <c r="XBC10" s="202"/>
      <c r="XBQ10" s="202"/>
      <c r="XCE10" s="202"/>
      <c r="XCS10" s="202"/>
      <c r="XDG10" s="202"/>
      <c r="XDU10" s="202"/>
      <c r="XEI10" s="202"/>
      <c r="XEW10" s="202"/>
    </row>
    <row r="11" spans="1:2041 2055:4085 4099:5117 5121:7165 7179:9209 9223:10237 10245:12277 12289:14333 14344:15357 15369:16377" s="201" customFormat="1" ht="15.75" x14ac:dyDescent="0.2">
      <c r="A11" s="199" t="s">
        <v>142</v>
      </c>
      <c r="B11" s="200" t="e">
        <f>B28+B44+B59</f>
        <v>#REF!</v>
      </c>
      <c r="C11" s="200" t="e">
        <f t="shared" ref="C11:BE12" si="5">C28+C44+C59</f>
        <v>#REF!</v>
      </c>
      <c r="D11" s="200" t="e">
        <f t="shared" si="5"/>
        <v>#REF!</v>
      </c>
      <c r="E11" s="200" t="e">
        <f t="shared" si="5"/>
        <v>#REF!</v>
      </c>
      <c r="F11" s="200" t="e">
        <f t="shared" si="5"/>
        <v>#REF!</v>
      </c>
      <c r="G11" s="200" t="e">
        <f t="shared" si="5"/>
        <v>#REF!</v>
      </c>
      <c r="H11" s="200" t="e">
        <f t="shared" si="5"/>
        <v>#REF!</v>
      </c>
      <c r="I11" s="200" t="e">
        <f t="shared" si="5"/>
        <v>#REF!</v>
      </c>
      <c r="J11" s="200" t="e">
        <f t="shared" si="5"/>
        <v>#REF!</v>
      </c>
      <c r="K11" s="200" t="e">
        <f t="shared" si="5"/>
        <v>#REF!</v>
      </c>
      <c r="L11" s="200" t="e">
        <f t="shared" si="5"/>
        <v>#REF!</v>
      </c>
      <c r="M11" s="200" t="e">
        <f t="shared" si="5"/>
        <v>#REF!</v>
      </c>
      <c r="N11" s="200" t="e">
        <f t="shared" si="5"/>
        <v>#REF!</v>
      </c>
      <c r="O11" s="200" t="e">
        <f t="shared" si="5"/>
        <v>#REF!</v>
      </c>
      <c r="P11" s="200" t="e">
        <f t="shared" si="5"/>
        <v>#REF!</v>
      </c>
      <c r="Q11" s="200" t="e">
        <f t="shared" si="5"/>
        <v>#REF!</v>
      </c>
      <c r="R11" s="200" t="e">
        <f t="shared" si="5"/>
        <v>#REF!</v>
      </c>
      <c r="S11" s="200" t="e">
        <f t="shared" si="5"/>
        <v>#REF!</v>
      </c>
      <c r="T11" s="200" t="e">
        <f t="shared" si="5"/>
        <v>#REF!</v>
      </c>
      <c r="U11" s="200" t="e">
        <f t="shared" si="5"/>
        <v>#REF!</v>
      </c>
      <c r="V11" s="200" t="e">
        <f t="shared" si="5"/>
        <v>#REF!</v>
      </c>
      <c r="W11" s="200" t="e">
        <f t="shared" si="5"/>
        <v>#REF!</v>
      </c>
      <c r="X11" s="200" t="e">
        <f t="shared" si="5"/>
        <v>#REF!</v>
      </c>
      <c r="Y11" s="200" t="e">
        <f t="shared" si="5"/>
        <v>#REF!</v>
      </c>
      <c r="Z11" s="200">
        <f t="shared" si="5"/>
        <v>572.92924399999993</v>
      </c>
      <c r="AA11" s="200">
        <f t="shared" si="5"/>
        <v>392.69756313887376</v>
      </c>
      <c r="AB11" s="200">
        <f t="shared" si="5"/>
        <v>298.29274805949069</v>
      </c>
      <c r="AC11" s="200">
        <f t="shared" si="5"/>
        <v>329.45437924509207</v>
      </c>
      <c r="AD11" s="200">
        <f t="shared" si="5"/>
        <v>125.53845289109064</v>
      </c>
      <c r="AE11" s="200">
        <f t="shared" si="5"/>
        <v>293.94051209874698</v>
      </c>
      <c r="AF11" s="200">
        <f t="shared" si="5"/>
        <v>292.35797085356199</v>
      </c>
      <c r="AG11" s="200">
        <f t="shared" si="5"/>
        <v>245.21035533820626</v>
      </c>
      <c r="AH11" s="200">
        <f t="shared" si="5"/>
        <v>211.01203673401326</v>
      </c>
      <c r="AI11" s="200">
        <f t="shared" si="5"/>
        <v>206.50070577656081</v>
      </c>
      <c r="AJ11" s="200">
        <f t="shared" si="5"/>
        <v>235.90283317440716</v>
      </c>
      <c r="AK11" s="200">
        <f t="shared" si="5"/>
        <v>233.07464837055474</v>
      </c>
      <c r="AL11" s="200">
        <f t="shared" si="5"/>
        <v>234.92735489953967</v>
      </c>
      <c r="AM11" s="200">
        <f t="shared" si="5"/>
        <v>231.67491584516094</v>
      </c>
      <c r="AN11" s="200">
        <f t="shared" si="5"/>
        <v>220.46056635507935</v>
      </c>
      <c r="AO11" s="200">
        <f t="shared" si="5"/>
        <v>222.80765534497522</v>
      </c>
      <c r="AP11" s="200">
        <f t="shared" si="5"/>
        <v>224.81185716315704</v>
      </c>
      <c r="AQ11" s="200">
        <f t="shared" si="5"/>
        <v>226.81605898133887</v>
      </c>
      <c r="AR11" s="200">
        <f t="shared" si="5"/>
        <v>228.82026079952067</v>
      </c>
      <c r="AS11" s="200">
        <f t="shared" si="5"/>
        <v>230.82446261770249</v>
      </c>
      <c r="AT11" s="200">
        <f t="shared" si="5"/>
        <v>232.82866443588432</v>
      </c>
      <c r="AU11" s="200">
        <f t="shared" si="5"/>
        <v>234.83286625406615</v>
      </c>
      <c r="AV11" s="200">
        <f t="shared" si="5"/>
        <v>236.83706807224797</v>
      </c>
      <c r="AW11" s="200">
        <f t="shared" si="5"/>
        <v>238.84126989042977</v>
      </c>
      <c r="AX11" s="200">
        <f t="shared" si="5"/>
        <v>240.8454717086116</v>
      </c>
      <c r="AY11" s="200">
        <f t="shared" si="5"/>
        <v>242.84967352679342</v>
      </c>
      <c r="AZ11" s="200">
        <f t="shared" si="5"/>
        <v>244.85387534497525</v>
      </c>
      <c r="BA11" s="200">
        <f t="shared" si="5"/>
        <v>246.85807716315705</v>
      </c>
      <c r="BB11" s="200">
        <f t="shared" si="5"/>
        <v>248.86227898133887</v>
      </c>
      <c r="BC11" s="200">
        <f t="shared" si="5"/>
        <v>250.8664807995207</v>
      </c>
      <c r="BD11" s="200">
        <f t="shared" si="5"/>
        <v>252.87068261770253</v>
      </c>
      <c r="BE11" s="200">
        <f t="shared" si="5"/>
        <v>254.87488443588435</v>
      </c>
      <c r="BO11" s="202"/>
      <c r="CC11" s="202"/>
      <c r="CQ11" s="202"/>
      <c r="DE11" s="202"/>
      <c r="DS11" s="202"/>
      <c r="EG11" s="202"/>
      <c r="EU11" s="202"/>
      <c r="FI11" s="202"/>
      <c r="FW11" s="202"/>
      <c r="GK11" s="202"/>
      <c r="GY11" s="202"/>
      <c r="HM11" s="202"/>
      <c r="IA11" s="202"/>
      <c r="IO11" s="202"/>
      <c r="JC11" s="202"/>
      <c r="JQ11" s="202"/>
      <c r="KE11" s="202"/>
      <c r="KS11" s="202"/>
      <c r="LG11" s="202"/>
      <c r="LU11" s="202"/>
      <c r="MI11" s="202"/>
      <c r="MW11" s="202"/>
      <c r="NK11" s="202"/>
      <c r="NY11" s="202"/>
      <c r="OM11" s="202"/>
      <c r="PA11" s="202"/>
      <c r="PO11" s="202"/>
      <c r="QC11" s="202"/>
      <c r="QQ11" s="202"/>
      <c r="RE11" s="202"/>
      <c r="RS11" s="202"/>
      <c r="SG11" s="202"/>
      <c r="SU11" s="202"/>
      <c r="TI11" s="202"/>
      <c r="TW11" s="202"/>
      <c r="UK11" s="202"/>
      <c r="UY11" s="202"/>
      <c r="VM11" s="202"/>
      <c r="WA11" s="202"/>
      <c r="WO11" s="202"/>
      <c r="XC11" s="202"/>
      <c r="XQ11" s="202"/>
      <c r="YE11" s="202"/>
      <c r="YS11" s="202"/>
      <c r="ZG11" s="202"/>
      <c r="ZU11" s="202"/>
      <c r="AAI11" s="202"/>
      <c r="AAW11" s="202"/>
      <c r="ABK11" s="202"/>
      <c r="ABY11" s="202"/>
      <c r="ACM11" s="202"/>
      <c r="ADA11" s="202"/>
      <c r="ADO11" s="202"/>
      <c r="AEC11" s="202"/>
      <c r="AEQ11" s="202"/>
      <c r="AFE11" s="202"/>
      <c r="AFS11" s="202"/>
      <c r="AGG11" s="202"/>
      <c r="AGU11" s="202"/>
      <c r="AHI11" s="202"/>
      <c r="AHW11" s="202"/>
      <c r="AIK11" s="202"/>
      <c r="AIY11" s="202"/>
      <c r="AJM11" s="202"/>
      <c r="AKA11" s="202"/>
      <c r="AKO11" s="202"/>
      <c r="ALC11" s="202"/>
      <c r="ALQ11" s="202"/>
      <c r="AME11" s="202"/>
      <c r="AMS11" s="202"/>
      <c r="ANG11" s="202"/>
      <c r="ANU11" s="202"/>
      <c r="AOI11" s="202"/>
      <c r="AOW11" s="202"/>
      <c r="APK11" s="202"/>
      <c r="APY11" s="202"/>
      <c r="AQM11" s="202"/>
      <c r="ARA11" s="202"/>
      <c r="ARO11" s="202"/>
      <c r="ASC11" s="202"/>
      <c r="ASQ11" s="202"/>
      <c r="ATE11" s="202"/>
      <c r="ATS11" s="202"/>
      <c r="AUG11" s="202"/>
      <c r="AUU11" s="202"/>
      <c r="AVI11" s="202"/>
      <c r="AVW11" s="202"/>
      <c r="AWK11" s="202"/>
      <c r="AWY11" s="202"/>
      <c r="AXM11" s="202"/>
      <c r="AYA11" s="202"/>
      <c r="AYO11" s="202"/>
      <c r="AZC11" s="202"/>
      <c r="AZQ11" s="202"/>
      <c r="BAE11" s="202"/>
      <c r="BAS11" s="202"/>
      <c r="BBG11" s="202"/>
      <c r="BBU11" s="202"/>
      <c r="BCI11" s="202"/>
      <c r="BCW11" s="202"/>
      <c r="BDK11" s="202"/>
      <c r="BDY11" s="202"/>
      <c r="BEM11" s="202"/>
      <c r="BFA11" s="202"/>
      <c r="BFO11" s="202"/>
      <c r="BGC11" s="202"/>
      <c r="BGQ11" s="202"/>
      <c r="BHE11" s="202"/>
      <c r="BHS11" s="202"/>
      <c r="BIG11" s="202"/>
      <c r="BIU11" s="202"/>
      <c r="BJI11" s="202"/>
      <c r="BJW11" s="202"/>
      <c r="BKK11" s="202"/>
      <c r="BKY11" s="202"/>
      <c r="BLM11" s="202"/>
      <c r="BMA11" s="202"/>
      <c r="BMO11" s="202"/>
      <c r="BNC11" s="202"/>
      <c r="BNQ11" s="202"/>
      <c r="BOE11" s="202"/>
      <c r="BOS11" s="202"/>
      <c r="BPG11" s="202"/>
      <c r="BPU11" s="202"/>
      <c r="BQI11" s="202"/>
      <c r="BQW11" s="202"/>
      <c r="BRK11" s="202"/>
      <c r="BRY11" s="202"/>
      <c r="BSM11" s="202"/>
      <c r="BTA11" s="202"/>
      <c r="BTO11" s="202"/>
      <c r="BUC11" s="202"/>
      <c r="BUQ11" s="202"/>
      <c r="BVE11" s="202"/>
      <c r="BVS11" s="202"/>
      <c r="BWG11" s="202"/>
      <c r="BWU11" s="202"/>
      <c r="BXI11" s="202"/>
      <c r="BXW11" s="202"/>
      <c r="BYK11" s="202"/>
      <c r="BYY11" s="202"/>
      <c r="BZM11" s="202"/>
      <c r="CAA11" s="202"/>
      <c r="CAO11" s="202"/>
      <c r="CBC11" s="202"/>
      <c r="CBQ11" s="202"/>
      <c r="CCE11" s="202"/>
      <c r="CCS11" s="202"/>
      <c r="CDG11" s="202"/>
      <c r="CDU11" s="202"/>
      <c r="CEI11" s="202"/>
      <c r="CEW11" s="202"/>
      <c r="CFK11" s="202"/>
      <c r="CFY11" s="202"/>
      <c r="CGM11" s="202"/>
      <c r="CHA11" s="202"/>
      <c r="CHO11" s="202"/>
      <c r="CIC11" s="202"/>
      <c r="CIQ11" s="202"/>
      <c r="CJE11" s="202"/>
      <c r="CJS11" s="202"/>
      <c r="CKG11" s="202"/>
      <c r="CKU11" s="202"/>
      <c r="CLI11" s="202"/>
      <c r="CLW11" s="202"/>
      <c r="CMK11" s="202"/>
      <c r="CMY11" s="202"/>
      <c r="CNM11" s="202"/>
      <c r="COA11" s="202"/>
      <c r="COO11" s="202"/>
      <c r="CPC11" s="202"/>
      <c r="CPQ11" s="202"/>
      <c r="CQE11" s="202"/>
      <c r="CQS11" s="202"/>
      <c r="CRG11" s="202"/>
      <c r="CRU11" s="202"/>
      <c r="CSI11" s="202"/>
      <c r="CSW11" s="202"/>
      <c r="CTK11" s="202"/>
      <c r="CTY11" s="202"/>
      <c r="CUM11" s="202"/>
      <c r="CVA11" s="202"/>
      <c r="CVO11" s="202"/>
      <c r="CWC11" s="202"/>
      <c r="CWQ11" s="202"/>
      <c r="CXE11" s="202"/>
      <c r="CXS11" s="202"/>
      <c r="CYG11" s="202"/>
      <c r="CYU11" s="202"/>
      <c r="CZI11" s="202"/>
      <c r="CZW11" s="202"/>
      <c r="DAK11" s="202"/>
      <c r="DAY11" s="202"/>
      <c r="DBM11" s="202"/>
      <c r="DCA11" s="202"/>
      <c r="DCO11" s="202"/>
      <c r="DDC11" s="202"/>
      <c r="DDQ11" s="202"/>
      <c r="DEE11" s="202"/>
      <c r="DES11" s="202"/>
      <c r="DFG11" s="202"/>
      <c r="DFU11" s="202"/>
      <c r="DGI11" s="202"/>
      <c r="DGW11" s="202"/>
      <c r="DHK11" s="202"/>
      <c r="DHY11" s="202"/>
      <c r="DIM11" s="202"/>
      <c r="DJA11" s="202"/>
      <c r="DJO11" s="202"/>
      <c r="DKC11" s="202"/>
      <c r="DKQ11" s="202"/>
      <c r="DLE11" s="202"/>
      <c r="DLS11" s="202"/>
      <c r="DMG11" s="202"/>
      <c r="DMU11" s="202"/>
      <c r="DNI11" s="202"/>
      <c r="DNW11" s="202"/>
      <c r="DOK11" s="202"/>
      <c r="DOY11" s="202"/>
      <c r="DPM11" s="202"/>
      <c r="DQA11" s="202"/>
      <c r="DQO11" s="202"/>
      <c r="DRC11" s="202"/>
      <c r="DRQ11" s="202"/>
      <c r="DSE11" s="202"/>
      <c r="DSS11" s="202"/>
      <c r="DTG11" s="202"/>
      <c r="DTU11" s="202"/>
      <c r="DUI11" s="202"/>
      <c r="DUW11" s="202"/>
      <c r="DVK11" s="202"/>
      <c r="DVY11" s="202"/>
      <c r="DWM11" s="202"/>
      <c r="DXA11" s="202"/>
      <c r="DXO11" s="202"/>
      <c r="DYC11" s="202"/>
      <c r="DYQ11" s="202"/>
      <c r="DZE11" s="202"/>
      <c r="DZS11" s="202"/>
      <c r="EAG11" s="202"/>
      <c r="EAU11" s="202"/>
      <c r="EBI11" s="202"/>
      <c r="EBW11" s="202"/>
      <c r="ECK11" s="202"/>
      <c r="ECY11" s="202"/>
      <c r="EDM11" s="202"/>
      <c r="EEA11" s="202"/>
      <c r="EEO11" s="202"/>
      <c r="EFC11" s="202"/>
      <c r="EFQ11" s="202"/>
      <c r="EGE11" s="202"/>
      <c r="EGS11" s="202"/>
      <c r="EHG11" s="202"/>
      <c r="EHU11" s="202"/>
      <c r="EII11" s="202"/>
      <c r="EIW11" s="202"/>
      <c r="EJK11" s="202"/>
      <c r="EJY11" s="202"/>
      <c r="EKM11" s="202"/>
      <c r="ELA11" s="202"/>
      <c r="ELO11" s="202"/>
      <c r="EMC11" s="202"/>
      <c r="EMQ11" s="202"/>
      <c r="ENE11" s="202"/>
      <c r="ENS11" s="202"/>
      <c r="EOG11" s="202"/>
      <c r="EOU11" s="202"/>
      <c r="EPI11" s="202"/>
      <c r="EPW11" s="202"/>
      <c r="EQK11" s="202"/>
      <c r="EQY11" s="202"/>
      <c r="ERM11" s="202"/>
      <c r="ESA11" s="202"/>
      <c r="ESO11" s="202"/>
      <c r="ETC11" s="202"/>
      <c r="ETQ11" s="202"/>
      <c r="EUE11" s="202"/>
      <c r="EUS11" s="202"/>
      <c r="EVG11" s="202"/>
      <c r="EVU11" s="202"/>
      <c r="EWI11" s="202"/>
      <c r="EWW11" s="202"/>
      <c r="EXK11" s="202"/>
      <c r="EXY11" s="202"/>
      <c r="EYM11" s="202"/>
      <c r="EZA11" s="202"/>
      <c r="EZO11" s="202"/>
      <c r="FAC11" s="202"/>
      <c r="FAQ11" s="202"/>
      <c r="FBE11" s="202"/>
      <c r="FBS11" s="202"/>
      <c r="FCG11" s="202"/>
      <c r="FCU11" s="202"/>
      <c r="FDI11" s="202"/>
      <c r="FDW11" s="202"/>
      <c r="FEK11" s="202"/>
      <c r="FEY11" s="202"/>
      <c r="FFM11" s="202"/>
      <c r="FGA11" s="202"/>
      <c r="FGO11" s="202"/>
      <c r="FHC11" s="202"/>
      <c r="FHQ11" s="202"/>
      <c r="FIE11" s="202"/>
      <c r="FIS11" s="202"/>
      <c r="FJG11" s="202"/>
      <c r="FJU11" s="202"/>
      <c r="FKI11" s="202"/>
      <c r="FKW11" s="202"/>
      <c r="FLK11" s="202"/>
      <c r="FLY11" s="202"/>
      <c r="FMM11" s="202"/>
      <c r="FNA11" s="202"/>
      <c r="FNO11" s="202"/>
      <c r="FOC11" s="202"/>
      <c r="FOQ11" s="202"/>
      <c r="FPE11" s="202"/>
      <c r="FPS11" s="202"/>
      <c r="FQG11" s="202"/>
      <c r="FQU11" s="202"/>
      <c r="FRI11" s="202"/>
      <c r="FRW11" s="202"/>
      <c r="FSK11" s="202"/>
      <c r="FSY11" s="202"/>
      <c r="FTM11" s="202"/>
      <c r="FUA11" s="202"/>
      <c r="FUO11" s="202"/>
      <c r="FVC11" s="202"/>
      <c r="FVQ11" s="202"/>
      <c r="FWE11" s="202"/>
      <c r="FWS11" s="202"/>
      <c r="FXG11" s="202"/>
      <c r="FXU11" s="202"/>
      <c r="FYI11" s="202"/>
      <c r="FYW11" s="202"/>
      <c r="FZK11" s="202"/>
      <c r="FZY11" s="202"/>
      <c r="GAM11" s="202"/>
      <c r="GBA11" s="202"/>
      <c r="GBO11" s="202"/>
      <c r="GCC11" s="202"/>
      <c r="GCQ11" s="202"/>
      <c r="GDE11" s="202"/>
      <c r="GDS11" s="202"/>
      <c r="GEG11" s="202"/>
      <c r="GEU11" s="202"/>
      <c r="GFI11" s="202"/>
      <c r="GFW11" s="202"/>
      <c r="GGK11" s="202"/>
      <c r="GGY11" s="202"/>
      <c r="GHM11" s="202"/>
      <c r="GIA11" s="202"/>
      <c r="GIO11" s="202"/>
      <c r="GJC11" s="202"/>
      <c r="GJQ11" s="202"/>
      <c r="GKE11" s="202"/>
      <c r="GKS11" s="202"/>
      <c r="GLG11" s="202"/>
      <c r="GLU11" s="202"/>
      <c r="GMI11" s="202"/>
      <c r="GMW11" s="202"/>
      <c r="GNK11" s="202"/>
      <c r="GNY11" s="202"/>
      <c r="GOM11" s="202"/>
      <c r="GPA11" s="202"/>
      <c r="GPO11" s="202"/>
      <c r="GQC11" s="202"/>
      <c r="GQQ11" s="202"/>
      <c r="GRE11" s="202"/>
      <c r="GRS11" s="202"/>
      <c r="GSG11" s="202"/>
      <c r="GSU11" s="202"/>
      <c r="GTI11" s="202"/>
      <c r="GTW11" s="202"/>
      <c r="GUK11" s="202"/>
      <c r="GUY11" s="202"/>
      <c r="GVM11" s="202"/>
      <c r="GWA11" s="202"/>
      <c r="GWO11" s="202"/>
      <c r="GXC11" s="202"/>
      <c r="GXQ11" s="202"/>
      <c r="GYE11" s="202"/>
      <c r="GYS11" s="202"/>
      <c r="GZG11" s="202"/>
      <c r="GZU11" s="202"/>
      <c r="HAI11" s="202"/>
      <c r="HAW11" s="202"/>
      <c r="HBK11" s="202"/>
      <c r="HBY11" s="202"/>
      <c r="HCM11" s="202"/>
      <c r="HDA11" s="202"/>
      <c r="HDO11" s="202"/>
      <c r="HEC11" s="202"/>
      <c r="HEQ11" s="202"/>
      <c r="HFE11" s="202"/>
      <c r="HFS11" s="202"/>
      <c r="HGG11" s="202"/>
      <c r="HGU11" s="202"/>
      <c r="HHI11" s="202"/>
      <c r="HHW11" s="202"/>
      <c r="HIK11" s="202"/>
      <c r="HIY11" s="202"/>
      <c r="HJM11" s="202"/>
      <c r="HKA11" s="202"/>
      <c r="HKO11" s="202"/>
      <c r="HLC11" s="202"/>
      <c r="HLQ11" s="202"/>
      <c r="HME11" s="202"/>
      <c r="HMS11" s="202"/>
      <c r="HNG11" s="202"/>
      <c r="HNU11" s="202"/>
      <c r="HOI11" s="202"/>
      <c r="HOW11" s="202"/>
      <c r="HPK11" s="202"/>
      <c r="HPY11" s="202"/>
      <c r="HQM11" s="202"/>
      <c r="HRA11" s="202"/>
      <c r="HRO11" s="202"/>
      <c r="HSC11" s="202"/>
      <c r="HSQ11" s="202"/>
      <c r="HTE11" s="202"/>
      <c r="HTS11" s="202"/>
      <c r="HUG11" s="202"/>
      <c r="HUU11" s="202"/>
      <c r="HVI11" s="202"/>
      <c r="HVW11" s="202"/>
      <c r="HWK11" s="202"/>
      <c r="HWY11" s="202"/>
      <c r="HXM11" s="202"/>
      <c r="HYA11" s="202"/>
      <c r="HYO11" s="202"/>
      <c r="HZC11" s="202"/>
      <c r="HZQ11" s="202"/>
      <c r="IAE11" s="202"/>
      <c r="IAS11" s="202"/>
      <c r="IBG11" s="202"/>
      <c r="IBU11" s="202"/>
      <c r="ICI11" s="202"/>
      <c r="ICW11" s="202"/>
      <c r="IDK11" s="202"/>
      <c r="IDY11" s="202"/>
      <c r="IEM11" s="202"/>
      <c r="IFA11" s="202"/>
      <c r="IFO11" s="202"/>
      <c r="IGC11" s="202"/>
      <c r="IGQ11" s="202"/>
      <c r="IHE11" s="202"/>
      <c r="IHS11" s="202"/>
      <c r="IIG11" s="202"/>
      <c r="IIU11" s="202"/>
      <c r="IJI11" s="202"/>
      <c r="IJW11" s="202"/>
      <c r="IKK11" s="202"/>
      <c r="IKY11" s="202"/>
      <c r="ILM11" s="202"/>
      <c r="IMA11" s="202"/>
      <c r="IMO11" s="202"/>
      <c r="INC11" s="202"/>
      <c r="INQ11" s="202"/>
      <c r="IOE11" s="202"/>
      <c r="IOS11" s="202"/>
      <c r="IPG11" s="202"/>
      <c r="IPU11" s="202"/>
      <c r="IQI11" s="202"/>
      <c r="IQW11" s="202"/>
      <c r="IRK11" s="202"/>
      <c r="IRY11" s="202"/>
      <c r="ISM11" s="202"/>
      <c r="ITA11" s="202"/>
      <c r="ITO11" s="202"/>
      <c r="IUC11" s="202"/>
      <c r="IUQ11" s="202"/>
      <c r="IVE11" s="202"/>
      <c r="IVS11" s="202"/>
      <c r="IWG11" s="202"/>
      <c r="IWU11" s="202"/>
      <c r="IXI11" s="202"/>
      <c r="IXW11" s="202"/>
      <c r="IYK11" s="202"/>
      <c r="IYY11" s="202"/>
      <c r="IZM11" s="202"/>
      <c r="JAA11" s="202"/>
      <c r="JAO11" s="202"/>
      <c r="JBC11" s="202"/>
      <c r="JBQ11" s="202"/>
      <c r="JCE11" s="202"/>
      <c r="JCS11" s="202"/>
      <c r="JDG11" s="202"/>
      <c r="JDU11" s="202"/>
      <c r="JEI11" s="202"/>
      <c r="JEW11" s="202"/>
      <c r="JFK11" s="202"/>
      <c r="JFY11" s="202"/>
      <c r="JGM11" s="202"/>
      <c r="JHA11" s="202"/>
      <c r="JHO11" s="202"/>
      <c r="JIC11" s="202"/>
      <c r="JIQ11" s="202"/>
      <c r="JJE11" s="202"/>
      <c r="JJS11" s="202"/>
      <c r="JKG11" s="202"/>
      <c r="JKU11" s="202"/>
      <c r="JLI11" s="202"/>
      <c r="JLW11" s="202"/>
      <c r="JMK11" s="202"/>
      <c r="JMY11" s="202"/>
      <c r="JNM11" s="202"/>
      <c r="JOA11" s="202"/>
      <c r="JOO11" s="202"/>
      <c r="JPC11" s="202"/>
      <c r="JPQ11" s="202"/>
      <c r="JQE11" s="202"/>
      <c r="JQS11" s="202"/>
      <c r="JRG11" s="202"/>
      <c r="JRU11" s="202"/>
      <c r="JSI11" s="202"/>
      <c r="JSW11" s="202"/>
      <c r="JTK11" s="202"/>
      <c r="JTY11" s="202"/>
      <c r="JUM11" s="202"/>
      <c r="JVA11" s="202"/>
      <c r="JVO11" s="202"/>
      <c r="JWC11" s="202"/>
      <c r="JWQ11" s="202"/>
      <c r="JXE11" s="202"/>
      <c r="JXS11" s="202"/>
      <c r="JYG11" s="202"/>
      <c r="JYU11" s="202"/>
      <c r="JZI11" s="202"/>
      <c r="JZW11" s="202"/>
      <c r="KAK11" s="202"/>
      <c r="KAY11" s="202"/>
      <c r="KBM11" s="202"/>
      <c r="KCA11" s="202"/>
      <c r="KCO11" s="202"/>
      <c r="KDC11" s="202"/>
      <c r="KDQ11" s="202"/>
      <c r="KEE11" s="202"/>
      <c r="KES11" s="202"/>
      <c r="KFG11" s="202"/>
      <c r="KFU11" s="202"/>
      <c r="KGI11" s="202"/>
      <c r="KGW11" s="202"/>
      <c r="KHK11" s="202"/>
      <c r="KHY11" s="202"/>
      <c r="KIM11" s="202"/>
      <c r="KJA11" s="202"/>
      <c r="KJO11" s="202"/>
      <c r="KKC11" s="202"/>
      <c r="KKQ11" s="202"/>
      <c r="KLE11" s="202"/>
      <c r="KLS11" s="202"/>
      <c r="KMG11" s="202"/>
      <c r="KMU11" s="202"/>
      <c r="KNI11" s="202"/>
      <c r="KNW11" s="202"/>
      <c r="KOK11" s="202"/>
      <c r="KOY11" s="202"/>
      <c r="KPM11" s="202"/>
      <c r="KQA11" s="202"/>
      <c r="KQO11" s="202"/>
      <c r="KRC11" s="202"/>
      <c r="KRQ11" s="202"/>
      <c r="KSE11" s="202"/>
      <c r="KSS11" s="202"/>
      <c r="KTG11" s="202"/>
      <c r="KTU11" s="202"/>
      <c r="KUI11" s="202"/>
      <c r="KUW11" s="202"/>
      <c r="KVK11" s="202"/>
      <c r="KVY11" s="202"/>
      <c r="KWM11" s="202"/>
      <c r="KXA11" s="202"/>
      <c r="KXO11" s="202"/>
      <c r="KYC11" s="202"/>
      <c r="KYQ11" s="202"/>
      <c r="KZE11" s="202"/>
      <c r="KZS11" s="202"/>
      <c r="LAG11" s="202"/>
      <c r="LAU11" s="202"/>
      <c r="LBI11" s="202"/>
      <c r="LBW11" s="202"/>
      <c r="LCK11" s="202"/>
      <c r="LCY11" s="202"/>
      <c r="LDM11" s="202"/>
      <c r="LEA11" s="202"/>
      <c r="LEO11" s="202"/>
      <c r="LFC11" s="202"/>
      <c r="LFQ11" s="202"/>
      <c r="LGE11" s="202"/>
      <c r="LGS11" s="202"/>
      <c r="LHG11" s="202"/>
      <c r="LHU11" s="202"/>
      <c r="LII11" s="202"/>
      <c r="LIW11" s="202"/>
      <c r="LJK11" s="202"/>
      <c r="LJY11" s="202"/>
      <c r="LKM11" s="202"/>
      <c r="LLA11" s="202"/>
      <c r="LLO11" s="202"/>
      <c r="LMC11" s="202"/>
      <c r="LMQ11" s="202"/>
      <c r="LNE11" s="202"/>
      <c r="LNS11" s="202"/>
      <c r="LOG11" s="202"/>
      <c r="LOU11" s="202"/>
      <c r="LPI11" s="202"/>
      <c r="LPW11" s="202"/>
      <c r="LQK11" s="202"/>
      <c r="LQY11" s="202"/>
      <c r="LRM11" s="202"/>
      <c r="LSA11" s="202"/>
      <c r="LSO11" s="202"/>
      <c r="LTC11" s="202"/>
      <c r="LTQ11" s="202"/>
      <c r="LUE11" s="202"/>
      <c r="LUS11" s="202"/>
      <c r="LVG11" s="202"/>
      <c r="LVU11" s="202"/>
      <c r="LWI11" s="202"/>
      <c r="LWW11" s="202"/>
      <c r="LXK11" s="202"/>
      <c r="LXY11" s="202"/>
      <c r="LYM11" s="202"/>
      <c r="LZA11" s="202"/>
      <c r="LZO11" s="202"/>
      <c r="MAC11" s="202"/>
      <c r="MAQ11" s="202"/>
      <c r="MBE11" s="202"/>
      <c r="MBS11" s="202"/>
      <c r="MCG11" s="202"/>
      <c r="MCU11" s="202"/>
      <c r="MDI11" s="202"/>
      <c r="MDW11" s="202"/>
      <c r="MEK11" s="202"/>
      <c r="MEY11" s="202"/>
      <c r="MFM11" s="202"/>
      <c r="MGA11" s="202"/>
      <c r="MGO11" s="202"/>
      <c r="MHC11" s="202"/>
      <c r="MHQ11" s="202"/>
      <c r="MIE11" s="202"/>
      <c r="MIS11" s="202"/>
      <c r="MJG11" s="202"/>
      <c r="MJU11" s="202"/>
      <c r="MKI11" s="202"/>
      <c r="MKW11" s="202"/>
      <c r="MLK11" s="202"/>
      <c r="MLY11" s="202"/>
      <c r="MMM11" s="202"/>
      <c r="MNA11" s="202"/>
      <c r="MNO11" s="202"/>
      <c r="MOC11" s="202"/>
      <c r="MOQ11" s="202"/>
      <c r="MPE11" s="202"/>
      <c r="MPS11" s="202"/>
      <c r="MQG11" s="202"/>
      <c r="MQU11" s="202"/>
      <c r="MRI11" s="202"/>
      <c r="MRW11" s="202"/>
      <c r="MSK11" s="202"/>
      <c r="MSY11" s="202"/>
      <c r="MTM11" s="202"/>
      <c r="MUA11" s="202"/>
      <c r="MUO11" s="202"/>
      <c r="MVC11" s="202"/>
      <c r="MVQ11" s="202"/>
      <c r="MWE11" s="202"/>
      <c r="MWS11" s="202"/>
      <c r="MXG11" s="202"/>
      <c r="MXU11" s="202"/>
      <c r="MYI11" s="202"/>
      <c r="MYW11" s="202"/>
      <c r="MZK11" s="202"/>
      <c r="MZY11" s="202"/>
      <c r="NAM11" s="202"/>
      <c r="NBA11" s="202"/>
      <c r="NBO11" s="202"/>
      <c r="NCC11" s="202"/>
      <c r="NCQ11" s="202"/>
      <c r="NDE11" s="202"/>
      <c r="NDS11" s="202"/>
      <c r="NEG11" s="202"/>
      <c r="NEU11" s="202"/>
      <c r="NFI11" s="202"/>
      <c r="NFW11" s="202"/>
      <c r="NGK11" s="202"/>
      <c r="NGY11" s="202"/>
      <c r="NHM11" s="202"/>
      <c r="NIA11" s="202"/>
      <c r="NIO11" s="202"/>
      <c r="NJC11" s="202"/>
      <c r="NJQ11" s="202"/>
      <c r="NKE11" s="202"/>
      <c r="NKS11" s="202"/>
      <c r="NLG11" s="202"/>
      <c r="NLU11" s="202"/>
      <c r="NMI11" s="202"/>
      <c r="NMW11" s="202"/>
      <c r="NNK11" s="202"/>
      <c r="NNY11" s="202"/>
      <c r="NOM11" s="202"/>
      <c r="NPA11" s="202"/>
      <c r="NPO11" s="202"/>
      <c r="NQC11" s="202"/>
      <c r="NQQ11" s="202"/>
      <c r="NRE11" s="202"/>
      <c r="NRS11" s="202"/>
      <c r="NSG11" s="202"/>
      <c r="NSU11" s="202"/>
      <c r="NTI11" s="202"/>
      <c r="NTW11" s="202"/>
      <c r="NUK11" s="202"/>
      <c r="NUY11" s="202"/>
      <c r="NVM11" s="202"/>
      <c r="NWA11" s="202"/>
      <c r="NWO11" s="202"/>
      <c r="NXC11" s="202"/>
      <c r="NXQ11" s="202"/>
      <c r="NYE11" s="202"/>
      <c r="NYS11" s="202"/>
      <c r="NZG11" s="202"/>
      <c r="NZU11" s="202"/>
      <c r="OAI11" s="202"/>
      <c r="OAW11" s="202"/>
      <c r="OBK11" s="202"/>
      <c r="OBY11" s="202"/>
      <c r="OCM11" s="202"/>
      <c r="ODA11" s="202"/>
      <c r="ODO11" s="202"/>
      <c r="OEC11" s="202"/>
      <c r="OEQ11" s="202"/>
      <c r="OFE11" s="202"/>
      <c r="OFS11" s="202"/>
      <c r="OGG11" s="202"/>
      <c r="OGU11" s="202"/>
      <c r="OHI11" s="202"/>
      <c r="OHW11" s="202"/>
      <c r="OIK11" s="202"/>
      <c r="OIY11" s="202"/>
      <c r="OJM11" s="202"/>
      <c r="OKA11" s="202"/>
      <c r="OKO11" s="202"/>
      <c r="OLC11" s="202"/>
      <c r="OLQ11" s="202"/>
      <c r="OME11" s="202"/>
      <c r="OMS11" s="202"/>
      <c r="ONG11" s="202"/>
      <c r="ONU11" s="202"/>
      <c r="OOI11" s="202"/>
      <c r="OOW11" s="202"/>
      <c r="OPK11" s="202"/>
      <c r="OPY11" s="202"/>
      <c r="OQM11" s="202"/>
      <c r="ORA11" s="202"/>
      <c r="ORO11" s="202"/>
      <c r="OSC11" s="202"/>
      <c r="OSQ11" s="202"/>
      <c r="OTE11" s="202"/>
      <c r="OTS11" s="202"/>
      <c r="OUG11" s="202"/>
      <c r="OUU11" s="202"/>
      <c r="OVI11" s="202"/>
      <c r="OVW11" s="202"/>
      <c r="OWK11" s="202"/>
      <c r="OWY11" s="202"/>
      <c r="OXM11" s="202"/>
      <c r="OYA11" s="202"/>
      <c r="OYO11" s="202"/>
      <c r="OZC11" s="202"/>
      <c r="OZQ11" s="202"/>
      <c r="PAE11" s="202"/>
      <c r="PAS11" s="202"/>
      <c r="PBG11" s="202"/>
      <c r="PBU11" s="202"/>
      <c r="PCI11" s="202"/>
      <c r="PCW11" s="202"/>
      <c r="PDK11" s="202"/>
      <c r="PDY11" s="202"/>
      <c r="PEM11" s="202"/>
      <c r="PFA11" s="202"/>
      <c r="PFO11" s="202"/>
      <c r="PGC11" s="202"/>
      <c r="PGQ11" s="202"/>
      <c r="PHE11" s="202"/>
      <c r="PHS11" s="202"/>
      <c r="PIG11" s="202"/>
      <c r="PIU11" s="202"/>
      <c r="PJI11" s="202"/>
      <c r="PJW11" s="202"/>
      <c r="PKK11" s="202"/>
      <c r="PKY11" s="202"/>
      <c r="PLM11" s="202"/>
      <c r="PMA11" s="202"/>
      <c r="PMO11" s="202"/>
      <c r="PNC11" s="202"/>
      <c r="PNQ11" s="202"/>
      <c r="POE11" s="202"/>
      <c r="POS11" s="202"/>
      <c r="PPG11" s="202"/>
      <c r="PPU11" s="202"/>
      <c r="PQI11" s="202"/>
      <c r="PQW11" s="202"/>
      <c r="PRK11" s="202"/>
      <c r="PRY11" s="202"/>
      <c r="PSM11" s="202"/>
      <c r="PTA11" s="202"/>
      <c r="PTO11" s="202"/>
      <c r="PUC11" s="202"/>
      <c r="PUQ11" s="202"/>
      <c r="PVE11" s="202"/>
      <c r="PVS11" s="202"/>
      <c r="PWG11" s="202"/>
      <c r="PWU11" s="202"/>
      <c r="PXI11" s="202"/>
      <c r="PXW11" s="202"/>
      <c r="PYK11" s="202"/>
      <c r="PYY11" s="202"/>
      <c r="PZM11" s="202"/>
      <c r="QAA11" s="202"/>
      <c r="QAO11" s="202"/>
      <c r="QBC11" s="202"/>
      <c r="QBQ11" s="202"/>
      <c r="QCE11" s="202"/>
      <c r="QCS11" s="202"/>
      <c r="QDG11" s="202"/>
      <c r="QDU11" s="202"/>
      <c r="QEI11" s="202"/>
      <c r="QEW11" s="202"/>
      <c r="QFK11" s="202"/>
      <c r="QFY11" s="202"/>
      <c r="QGM11" s="202"/>
      <c r="QHA11" s="202"/>
      <c r="QHO11" s="202"/>
      <c r="QIC11" s="202"/>
      <c r="QIQ11" s="202"/>
      <c r="QJE11" s="202"/>
      <c r="QJS11" s="202"/>
      <c r="QKG11" s="202"/>
      <c r="QKU11" s="202"/>
      <c r="QLI11" s="202"/>
      <c r="QLW11" s="202"/>
      <c r="QMK11" s="202"/>
      <c r="QMY11" s="202"/>
      <c r="QNM11" s="202"/>
      <c r="QOA11" s="202"/>
      <c r="QOO11" s="202"/>
      <c r="QPC11" s="202"/>
      <c r="QPQ11" s="202"/>
      <c r="QQE11" s="202"/>
      <c r="QQS11" s="202"/>
      <c r="QRG11" s="202"/>
      <c r="QRU11" s="202"/>
      <c r="QSI11" s="202"/>
      <c r="QSW11" s="202"/>
      <c r="QTK11" s="202"/>
      <c r="QTY11" s="202"/>
      <c r="QUM11" s="202"/>
      <c r="QVA11" s="202"/>
      <c r="QVO11" s="202"/>
      <c r="QWC11" s="202"/>
      <c r="QWQ11" s="202"/>
      <c r="QXE11" s="202"/>
      <c r="QXS11" s="202"/>
      <c r="QYG11" s="202"/>
      <c r="QYU11" s="202"/>
      <c r="QZI11" s="202"/>
      <c r="QZW11" s="202"/>
      <c r="RAK11" s="202"/>
      <c r="RAY11" s="202"/>
      <c r="RBM11" s="202"/>
      <c r="RCA11" s="202"/>
      <c r="RCO11" s="202"/>
      <c r="RDC11" s="202"/>
      <c r="RDQ11" s="202"/>
      <c r="REE11" s="202"/>
      <c r="RES11" s="202"/>
      <c r="RFG11" s="202"/>
      <c r="RFU11" s="202"/>
      <c r="RGI11" s="202"/>
      <c r="RGW11" s="202"/>
      <c r="RHK11" s="202"/>
      <c r="RHY11" s="202"/>
      <c r="RIM11" s="202"/>
      <c r="RJA11" s="202"/>
      <c r="RJO11" s="202"/>
      <c r="RKC11" s="202"/>
      <c r="RKQ11" s="202"/>
      <c r="RLE11" s="202"/>
      <c r="RLS11" s="202"/>
      <c r="RMG11" s="202"/>
      <c r="RMU11" s="202"/>
      <c r="RNI11" s="202"/>
      <c r="RNW11" s="202"/>
      <c r="ROK11" s="202"/>
      <c r="ROY11" s="202"/>
      <c r="RPM11" s="202"/>
      <c r="RQA11" s="202"/>
      <c r="RQO11" s="202"/>
      <c r="RRC11" s="202"/>
      <c r="RRQ11" s="202"/>
      <c r="RSE11" s="202"/>
      <c r="RSS11" s="202"/>
      <c r="RTG11" s="202"/>
      <c r="RTU11" s="202"/>
      <c r="RUI11" s="202"/>
      <c r="RUW11" s="202"/>
      <c r="RVK11" s="202"/>
      <c r="RVY11" s="202"/>
      <c r="RWM11" s="202"/>
      <c r="RXA11" s="202"/>
      <c r="RXO11" s="202"/>
      <c r="RYC11" s="202"/>
      <c r="RYQ11" s="202"/>
      <c r="RZE11" s="202"/>
      <c r="RZS11" s="202"/>
      <c r="SAG11" s="202"/>
      <c r="SAU11" s="202"/>
      <c r="SBI11" s="202"/>
      <c r="SBW11" s="202"/>
      <c r="SCK11" s="202"/>
      <c r="SCY11" s="202"/>
      <c r="SDM11" s="202"/>
      <c r="SEA11" s="202"/>
      <c r="SEO11" s="202"/>
      <c r="SFC11" s="202"/>
      <c r="SFQ11" s="202"/>
      <c r="SGE11" s="202"/>
      <c r="SGS11" s="202"/>
      <c r="SHG11" s="202"/>
      <c r="SHU11" s="202"/>
      <c r="SII11" s="202"/>
      <c r="SIW11" s="202"/>
      <c r="SJK11" s="202"/>
      <c r="SJY11" s="202"/>
      <c r="SKM11" s="202"/>
      <c r="SLA11" s="202"/>
      <c r="SLO11" s="202"/>
      <c r="SMC11" s="202"/>
      <c r="SMQ11" s="202"/>
      <c r="SNE11" s="202"/>
      <c r="SNS11" s="202"/>
      <c r="SOG11" s="202"/>
      <c r="SOU11" s="202"/>
      <c r="SPI11" s="202"/>
      <c r="SPW11" s="202"/>
      <c r="SQK11" s="202"/>
      <c r="SQY11" s="202"/>
      <c r="SRM11" s="202"/>
      <c r="SSA11" s="202"/>
      <c r="SSO11" s="202"/>
      <c r="STC11" s="202"/>
      <c r="STQ11" s="202"/>
      <c r="SUE11" s="202"/>
      <c r="SUS11" s="202"/>
      <c r="SVG11" s="202"/>
      <c r="SVU11" s="202"/>
      <c r="SWI11" s="202"/>
      <c r="SWW11" s="202"/>
      <c r="SXK11" s="202"/>
      <c r="SXY11" s="202"/>
      <c r="SYM11" s="202"/>
      <c r="SZA11" s="202"/>
      <c r="SZO11" s="202"/>
      <c r="TAC11" s="202"/>
      <c r="TAQ11" s="202"/>
      <c r="TBE11" s="202"/>
      <c r="TBS11" s="202"/>
      <c r="TCG11" s="202"/>
      <c r="TCU11" s="202"/>
      <c r="TDI11" s="202"/>
      <c r="TDW11" s="202"/>
      <c r="TEK11" s="202"/>
      <c r="TEY11" s="202"/>
      <c r="TFM11" s="202"/>
      <c r="TGA11" s="202"/>
      <c r="TGO11" s="202"/>
      <c r="THC11" s="202"/>
      <c r="THQ11" s="202"/>
      <c r="TIE11" s="202"/>
      <c r="TIS11" s="202"/>
      <c r="TJG11" s="202"/>
      <c r="TJU11" s="202"/>
      <c r="TKI11" s="202"/>
      <c r="TKW11" s="202"/>
      <c r="TLK11" s="202"/>
      <c r="TLY11" s="202"/>
      <c r="TMM11" s="202"/>
      <c r="TNA11" s="202"/>
      <c r="TNO11" s="202"/>
      <c r="TOC11" s="202"/>
      <c r="TOQ11" s="202"/>
      <c r="TPE11" s="202"/>
      <c r="TPS11" s="202"/>
      <c r="TQG11" s="202"/>
      <c r="TQU11" s="202"/>
      <c r="TRI11" s="202"/>
      <c r="TRW11" s="202"/>
      <c r="TSK11" s="202"/>
      <c r="TSY11" s="202"/>
      <c r="TTM11" s="202"/>
      <c r="TUA11" s="202"/>
      <c r="TUO11" s="202"/>
      <c r="TVC11" s="202"/>
      <c r="TVQ11" s="202"/>
      <c r="TWE11" s="202"/>
      <c r="TWS11" s="202"/>
      <c r="TXG11" s="202"/>
      <c r="TXU11" s="202"/>
      <c r="TYI11" s="202"/>
      <c r="TYW11" s="202"/>
      <c r="TZK11" s="202"/>
      <c r="TZY11" s="202"/>
      <c r="UAM11" s="202"/>
      <c r="UBA11" s="202"/>
      <c r="UBO11" s="202"/>
      <c r="UCC11" s="202"/>
      <c r="UCQ11" s="202"/>
      <c r="UDE11" s="202"/>
      <c r="UDS11" s="202"/>
      <c r="UEG11" s="202"/>
      <c r="UEU11" s="202"/>
      <c r="UFI11" s="202"/>
      <c r="UFW11" s="202"/>
      <c r="UGK11" s="202"/>
      <c r="UGY11" s="202"/>
      <c r="UHM11" s="202"/>
      <c r="UIA11" s="202"/>
      <c r="UIO11" s="202"/>
      <c r="UJC11" s="202"/>
      <c r="UJQ11" s="202"/>
      <c r="UKE11" s="202"/>
      <c r="UKS11" s="202"/>
      <c r="ULG11" s="202"/>
      <c r="ULU11" s="202"/>
      <c r="UMI11" s="202"/>
      <c r="UMW11" s="202"/>
      <c r="UNK11" s="202"/>
      <c r="UNY11" s="202"/>
      <c r="UOM11" s="202"/>
      <c r="UPA11" s="202"/>
      <c r="UPO11" s="202"/>
      <c r="UQC11" s="202"/>
      <c r="UQQ11" s="202"/>
      <c r="URE11" s="202"/>
      <c r="URS11" s="202"/>
      <c r="USG11" s="202"/>
      <c r="USU11" s="202"/>
      <c r="UTI11" s="202"/>
      <c r="UTW11" s="202"/>
      <c r="UUK11" s="202"/>
      <c r="UUY11" s="202"/>
      <c r="UVM11" s="202"/>
      <c r="UWA11" s="202"/>
      <c r="UWO11" s="202"/>
      <c r="UXC11" s="202"/>
      <c r="UXQ11" s="202"/>
      <c r="UYE11" s="202"/>
      <c r="UYS11" s="202"/>
      <c r="UZG11" s="202"/>
      <c r="UZU11" s="202"/>
      <c r="VAI11" s="202"/>
      <c r="VAW11" s="202"/>
      <c r="VBK11" s="202"/>
      <c r="VBY11" s="202"/>
      <c r="VCM11" s="202"/>
      <c r="VDA11" s="202"/>
      <c r="VDO11" s="202"/>
      <c r="VEC11" s="202"/>
      <c r="VEQ11" s="202"/>
      <c r="VFE11" s="202"/>
      <c r="VFS11" s="202"/>
      <c r="VGG11" s="202"/>
      <c r="VGU11" s="202"/>
      <c r="VHI11" s="202"/>
      <c r="VHW11" s="202"/>
      <c r="VIK11" s="202"/>
      <c r="VIY11" s="202"/>
      <c r="VJM11" s="202"/>
      <c r="VKA11" s="202"/>
      <c r="VKO11" s="202"/>
      <c r="VLC11" s="202"/>
      <c r="VLQ11" s="202"/>
      <c r="VME11" s="202"/>
      <c r="VMS11" s="202"/>
      <c r="VNG11" s="202"/>
      <c r="VNU11" s="202"/>
      <c r="VOI11" s="202"/>
      <c r="VOW11" s="202"/>
      <c r="VPK11" s="202"/>
      <c r="VPY11" s="202"/>
      <c r="VQM11" s="202"/>
      <c r="VRA11" s="202"/>
      <c r="VRO11" s="202"/>
      <c r="VSC11" s="202"/>
      <c r="VSQ11" s="202"/>
      <c r="VTE11" s="202"/>
      <c r="VTS11" s="202"/>
      <c r="VUG11" s="202"/>
      <c r="VUU11" s="202"/>
      <c r="VVI11" s="202"/>
      <c r="VVW11" s="202"/>
      <c r="VWK11" s="202"/>
      <c r="VWY11" s="202"/>
      <c r="VXM11" s="202"/>
      <c r="VYA11" s="202"/>
      <c r="VYO11" s="202"/>
      <c r="VZC11" s="202"/>
      <c r="VZQ11" s="202"/>
      <c r="WAE11" s="202"/>
      <c r="WAS11" s="202"/>
      <c r="WBG11" s="202"/>
      <c r="WBU11" s="202"/>
      <c r="WCI11" s="202"/>
      <c r="WCW11" s="202"/>
      <c r="WDK11" s="202"/>
      <c r="WDY11" s="202"/>
      <c r="WEM11" s="202"/>
      <c r="WFA11" s="202"/>
      <c r="WFO11" s="202"/>
      <c r="WGC11" s="202"/>
      <c r="WGQ11" s="202"/>
      <c r="WHE11" s="202"/>
      <c r="WHS11" s="202"/>
      <c r="WIG11" s="202"/>
      <c r="WIU11" s="202"/>
      <c r="WJI11" s="202"/>
      <c r="WJW11" s="202"/>
      <c r="WKK11" s="202"/>
      <c r="WKY11" s="202"/>
      <c r="WLM11" s="202"/>
      <c r="WMA11" s="202"/>
      <c r="WMO11" s="202"/>
      <c r="WNC11" s="202"/>
      <c r="WNQ11" s="202"/>
      <c r="WOE11" s="202"/>
      <c r="WOS11" s="202"/>
      <c r="WPG11" s="202"/>
      <c r="WPU11" s="202"/>
      <c r="WQI11" s="202"/>
      <c r="WQW11" s="202"/>
      <c r="WRK11" s="202"/>
      <c r="WRY11" s="202"/>
      <c r="WSM11" s="202"/>
      <c r="WTA11" s="202"/>
      <c r="WTO11" s="202"/>
      <c r="WUC11" s="202"/>
      <c r="WUQ11" s="202"/>
      <c r="WVE11" s="202"/>
      <c r="WVS11" s="202"/>
      <c r="WWG11" s="202"/>
      <c r="WWU11" s="202"/>
      <c r="WXI11" s="202"/>
      <c r="WXW11" s="202"/>
      <c r="WYK11" s="202"/>
      <c r="WYY11" s="202"/>
      <c r="WZM11" s="202"/>
      <c r="XAA11" s="202"/>
      <c r="XAO11" s="202"/>
      <c r="XBC11" s="202"/>
      <c r="XBQ11" s="202"/>
      <c r="XCE11" s="202"/>
      <c r="XCS11" s="202"/>
      <c r="XDG11" s="202"/>
      <c r="XDU11" s="202"/>
      <c r="XEI11" s="202"/>
      <c r="XEW11" s="202"/>
    </row>
    <row r="12" spans="1:2041 2055:4085 4099:5117 5121:7165 7179:9209 9223:10237 10245:12277 12289:14333 14344:15357 15369:16377" s="201" customFormat="1" ht="15.75" x14ac:dyDescent="0.2">
      <c r="A12" s="199" t="s">
        <v>143</v>
      </c>
      <c r="B12" s="200" t="e">
        <f>B29+B45+B60</f>
        <v>#REF!</v>
      </c>
      <c r="C12" s="200" t="e">
        <f t="shared" si="5"/>
        <v>#REF!</v>
      </c>
      <c r="D12" s="200" t="e">
        <f t="shared" si="5"/>
        <v>#REF!</v>
      </c>
      <c r="E12" s="200" t="e">
        <f t="shared" si="5"/>
        <v>#REF!</v>
      </c>
      <c r="F12" s="200" t="e">
        <f t="shared" si="5"/>
        <v>#REF!</v>
      </c>
      <c r="G12" s="200" t="e">
        <f t="shared" si="5"/>
        <v>#REF!</v>
      </c>
      <c r="H12" s="200" t="e">
        <f t="shared" si="5"/>
        <v>#REF!</v>
      </c>
      <c r="I12" s="200" t="e">
        <f t="shared" si="5"/>
        <v>#REF!</v>
      </c>
      <c r="J12" s="200" t="e">
        <f t="shared" si="5"/>
        <v>#REF!</v>
      </c>
      <c r="K12" s="200" t="e">
        <f t="shared" si="5"/>
        <v>#REF!</v>
      </c>
      <c r="L12" s="200" t="e">
        <f t="shared" si="5"/>
        <v>#REF!</v>
      </c>
      <c r="M12" s="200" t="e">
        <f t="shared" si="5"/>
        <v>#REF!</v>
      </c>
      <c r="N12" s="200" t="e">
        <f t="shared" si="5"/>
        <v>#REF!</v>
      </c>
      <c r="O12" s="200" t="e">
        <f t="shared" si="5"/>
        <v>#REF!</v>
      </c>
      <c r="P12" s="200" t="e">
        <f t="shared" si="5"/>
        <v>#REF!</v>
      </c>
      <c r="Q12" s="200" t="e">
        <f t="shared" si="5"/>
        <v>#REF!</v>
      </c>
      <c r="R12" s="200" t="e">
        <f t="shared" si="5"/>
        <v>#REF!</v>
      </c>
      <c r="S12" s="200" t="e">
        <f t="shared" si="5"/>
        <v>#REF!</v>
      </c>
      <c r="T12" s="200" t="e">
        <f t="shared" si="5"/>
        <v>#REF!</v>
      </c>
      <c r="U12" s="200" t="e">
        <f t="shared" si="5"/>
        <v>#REF!</v>
      </c>
      <c r="V12" s="200" t="e">
        <f t="shared" si="5"/>
        <v>#REF!</v>
      </c>
      <c r="W12" s="200" t="e">
        <f t="shared" si="5"/>
        <v>#REF!</v>
      </c>
      <c r="X12" s="200" t="e">
        <f t="shared" si="5"/>
        <v>#REF!</v>
      </c>
      <c r="Y12" s="200" t="e">
        <f t="shared" si="5"/>
        <v>#REF!</v>
      </c>
      <c r="Z12" s="200">
        <f t="shared" si="5"/>
        <v>321.30028671487156</v>
      </c>
      <c r="AA12" s="200">
        <f t="shared" si="5"/>
        <v>368.44347072824991</v>
      </c>
      <c r="AB12" s="200">
        <f t="shared" si="5"/>
        <v>371.99473994050925</v>
      </c>
      <c r="AC12" s="200">
        <f t="shared" si="5"/>
        <v>316.9831087549079</v>
      </c>
      <c r="AD12" s="200">
        <f t="shared" si="5"/>
        <v>553.84226853910945</v>
      </c>
      <c r="AE12" s="200">
        <f t="shared" si="5"/>
        <v>432.12978992312719</v>
      </c>
      <c r="AF12" s="200">
        <f t="shared" si="5"/>
        <v>482.50242615329751</v>
      </c>
      <c r="AG12" s="200">
        <f t="shared" si="5"/>
        <v>664.06824582505692</v>
      </c>
      <c r="AH12" s="200">
        <f t="shared" si="5"/>
        <v>775.57053476479518</v>
      </c>
      <c r="AI12" s="200">
        <f t="shared" si="5"/>
        <v>851.7160387206618</v>
      </c>
      <c r="AJ12" s="200">
        <f t="shared" si="5"/>
        <v>1005.8798878442533</v>
      </c>
      <c r="AK12" s="200">
        <f t="shared" si="5"/>
        <v>1139.6128511701436</v>
      </c>
      <c r="AL12" s="200">
        <f t="shared" si="5"/>
        <v>1373.0776294784359</v>
      </c>
      <c r="AM12" s="200">
        <f t="shared" si="5"/>
        <v>1442.1888678943565</v>
      </c>
      <c r="AN12" s="200">
        <f t="shared" si="5"/>
        <v>1492.5776840661574</v>
      </c>
      <c r="AO12" s="200">
        <f t="shared" si="5"/>
        <v>1564.5623589580914</v>
      </c>
      <c r="AP12" s="200">
        <f t="shared" si="5"/>
        <v>1454.7182649228293</v>
      </c>
      <c r="AQ12" s="200">
        <f t="shared" si="5"/>
        <v>1557.0496773588907</v>
      </c>
      <c r="AR12" s="200">
        <f t="shared" si="5"/>
        <v>1733.298915761811</v>
      </c>
      <c r="AS12" s="200">
        <f t="shared" si="5"/>
        <v>1767.9660163103881</v>
      </c>
      <c r="AT12" s="200">
        <f t="shared" si="5"/>
        <v>1674.6362975398695</v>
      </c>
      <c r="AU12" s="200">
        <f t="shared" si="5"/>
        <v>1719.6949301233929</v>
      </c>
      <c r="AV12" s="200">
        <f t="shared" si="5"/>
        <v>1798.037629200046</v>
      </c>
      <c r="AW12" s="200">
        <f t="shared" si="5"/>
        <v>1892.5272867875733</v>
      </c>
      <c r="AX12" s="200">
        <f t="shared" si="5"/>
        <v>1935.6332370192699</v>
      </c>
      <c r="AY12" s="200">
        <f t="shared" si="5"/>
        <v>1959.6527947323843</v>
      </c>
      <c r="AZ12" s="200">
        <f t="shared" si="5"/>
        <v>1969.8607063598492</v>
      </c>
      <c r="BA12" s="200">
        <f t="shared" si="5"/>
        <v>2032.4060335054037</v>
      </c>
      <c r="BB12" s="200">
        <f t="shared" si="5"/>
        <v>2076.2928404275385</v>
      </c>
      <c r="BC12" s="200">
        <f t="shared" si="5"/>
        <v>2111.441064100703</v>
      </c>
      <c r="BD12" s="200">
        <f t="shared" si="5"/>
        <v>2175.0662707838633</v>
      </c>
      <c r="BE12" s="200">
        <f t="shared" si="5"/>
        <v>2188.4778779134404</v>
      </c>
      <c r="BO12" s="202"/>
      <c r="CC12" s="202"/>
      <c r="CQ12" s="202"/>
      <c r="DE12" s="202"/>
      <c r="DS12" s="202"/>
      <c r="EG12" s="202"/>
      <c r="EU12" s="202"/>
      <c r="FI12" s="202"/>
      <c r="FW12" s="202"/>
      <c r="GK12" s="202"/>
      <c r="GY12" s="202"/>
      <c r="HM12" s="202"/>
      <c r="IA12" s="202"/>
      <c r="IO12" s="202"/>
      <c r="JC12" s="202"/>
      <c r="JQ12" s="202"/>
      <c r="KE12" s="202"/>
      <c r="KS12" s="202"/>
      <c r="LG12" s="202"/>
      <c r="LU12" s="202"/>
      <c r="MI12" s="202"/>
      <c r="MW12" s="202"/>
      <c r="NK12" s="202"/>
      <c r="NY12" s="202"/>
      <c r="OM12" s="202"/>
      <c r="PA12" s="202"/>
      <c r="PO12" s="202"/>
      <c r="QC12" s="202"/>
      <c r="QQ12" s="202"/>
      <c r="RE12" s="202"/>
      <c r="RS12" s="202"/>
      <c r="SG12" s="202"/>
      <c r="SU12" s="202"/>
      <c r="TI12" s="202"/>
      <c r="TW12" s="202"/>
      <c r="UK12" s="202"/>
      <c r="UY12" s="202"/>
      <c r="VM12" s="202"/>
      <c r="WA12" s="202"/>
      <c r="WO12" s="202"/>
      <c r="XC12" s="202"/>
      <c r="XQ12" s="202"/>
      <c r="YE12" s="202"/>
      <c r="YS12" s="202"/>
      <c r="ZG12" s="202"/>
      <c r="ZU12" s="202"/>
      <c r="AAI12" s="202"/>
      <c r="AAW12" s="202"/>
      <c r="ABK12" s="202"/>
      <c r="ABY12" s="202"/>
      <c r="ACM12" s="202"/>
      <c r="ADA12" s="202"/>
      <c r="ADO12" s="202"/>
      <c r="AEC12" s="202"/>
      <c r="AEQ12" s="202"/>
      <c r="AFE12" s="202"/>
      <c r="AFS12" s="202"/>
      <c r="AGG12" s="202"/>
      <c r="AGU12" s="202"/>
      <c r="AHI12" s="202"/>
      <c r="AHW12" s="202"/>
      <c r="AIK12" s="202"/>
      <c r="AIY12" s="202"/>
      <c r="AJM12" s="202"/>
      <c r="AKA12" s="202"/>
      <c r="AKO12" s="202"/>
      <c r="ALC12" s="202"/>
      <c r="ALQ12" s="202"/>
      <c r="AME12" s="202"/>
      <c r="AMS12" s="202"/>
      <c r="ANG12" s="202"/>
      <c r="ANU12" s="202"/>
      <c r="AOI12" s="202"/>
      <c r="AOW12" s="202"/>
      <c r="APK12" s="202"/>
      <c r="APY12" s="202"/>
      <c r="AQM12" s="202"/>
      <c r="ARA12" s="202"/>
      <c r="ARO12" s="202"/>
      <c r="ASC12" s="202"/>
      <c r="ASQ12" s="202"/>
      <c r="ATE12" s="202"/>
      <c r="ATS12" s="202"/>
      <c r="AUG12" s="202"/>
      <c r="AUU12" s="202"/>
      <c r="AVI12" s="202"/>
      <c r="AVW12" s="202"/>
      <c r="AWK12" s="202"/>
      <c r="AWY12" s="202"/>
      <c r="AXM12" s="202"/>
      <c r="AYA12" s="202"/>
      <c r="AYO12" s="202"/>
      <c r="AZC12" s="202"/>
      <c r="AZQ12" s="202"/>
      <c r="BAE12" s="202"/>
      <c r="BAS12" s="202"/>
      <c r="BBG12" s="202"/>
      <c r="BBU12" s="202"/>
      <c r="BCI12" s="202"/>
      <c r="BCW12" s="202"/>
      <c r="BDK12" s="202"/>
      <c r="BDY12" s="202"/>
      <c r="BEM12" s="202"/>
      <c r="BFA12" s="202"/>
      <c r="BFO12" s="202"/>
      <c r="BGC12" s="202"/>
      <c r="BGQ12" s="202"/>
      <c r="BHE12" s="202"/>
      <c r="BHS12" s="202"/>
      <c r="BIG12" s="202"/>
      <c r="BIU12" s="202"/>
      <c r="BJI12" s="202"/>
      <c r="BJW12" s="202"/>
      <c r="BKK12" s="202"/>
      <c r="BKY12" s="202"/>
      <c r="BLM12" s="202"/>
      <c r="BMA12" s="202"/>
      <c r="BMO12" s="202"/>
      <c r="BNC12" s="202"/>
      <c r="BNQ12" s="202"/>
      <c r="BOE12" s="202"/>
      <c r="BOS12" s="202"/>
      <c r="BPG12" s="202"/>
      <c r="BPU12" s="202"/>
      <c r="BQI12" s="202"/>
      <c r="BQW12" s="202"/>
      <c r="BRK12" s="202"/>
      <c r="BRY12" s="202"/>
      <c r="BSM12" s="202"/>
      <c r="BTA12" s="202"/>
      <c r="BTO12" s="202"/>
      <c r="BUC12" s="202"/>
      <c r="BUQ12" s="202"/>
      <c r="BVE12" s="202"/>
      <c r="BVS12" s="202"/>
      <c r="BWG12" s="202"/>
      <c r="BWU12" s="202"/>
      <c r="BXI12" s="202"/>
      <c r="BXW12" s="202"/>
      <c r="BYK12" s="202"/>
      <c r="BYY12" s="202"/>
      <c r="BZM12" s="202"/>
      <c r="CAA12" s="202"/>
      <c r="CAO12" s="202"/>
      <c r="CBC12" s="202"/>
      <c r="CBQ12" s="202"/>
      <c r="CCE12" s="202"/>
      <c r="CCS12" s="202"/>
      <c r="CDG12" s="202"/>
      <c r="CDU12" s="202"/>
      <c r="CEI12" s="202"/>
      <c r="CEW12" s="202"/>
      <c r="CFK12" s="202"/>
      <c r="CFY12" s="202"/>
      <c r="CGM12" s="202"/>
      <c r="CHA12" s="202"/>
      <c r="CHO12" s="202"/>
      <c r="CIC12" s="202"/>
      <c r="CIQ12" s="202"/>
      <c r="CJE12" s="202"/>
      <c r="CJS12" s="202"/>
      <c r="CKG12" s="202"/>
      <c r="CKU12" s="202"/>
      <c r="CLI12" s="202"/>
      <c r="CLW12" s="202"/>
      <c r="CMK12" s="202"/>
      <c r="CMY12" s="202"/>
      <c r="CNM12" s="202"/>
      <c r="COA12" s="202"/>
      <c r="COO12" s="202"/>
      <c r="CPC12" s="202"/>
      <c r="CPQ12" s="202"/>
      <c r="CQE12" s="202"/>
      <c r="CQS12" s="202"/>
      <c r="CRG12" s="202"/>
      <c r="CRU12" s="202"/>
      <c r="CSI12" s="202"/>
      <c r="CSW12" s="202"/>
      <c r="CTK12" s="202"/>
      <c r="CTY12" s="202"/>
      <c r="CUM12" s="202"/>
      <c r="CVA12" s="202"/>
      <c r="CVO12" s="202"/>
      <c r="CWC12" s="202"/>
      <c r="CWQ12" s="202"/>
      <c r="CXE12" s="202"/>
      <c r="CXS12" s="202"/>
      <c r="CYG12" s="202"/>
      <c r="CYU12" s="202"/>
      <c r="CZI12" s="202"/>
      <c r="CZW12" s="202"/>
      <c r="DAK12" s="202"/>
      <c r="DAY12" s="202"/>
      <c r="DBM12" s="202"/>
      <c r="DCA12" s="202"/>
      <c r="DCO12" s="202"/>
      <c r="DDC12" s="202"/>
      <c r="DDQ12" s="202"/>
      <c r="DEE12" s="202"/>
      <c r="DES12" s="202"/>
      <c r="DFG12" s="202"/>
      <c r="DFU12" s="202"/>
      <c r="DGI12" s="202"/>
      <c r="DGW12" s="202"/>
      <c r="DHK12" s="202"/>
      <c r="DHY12" s="202"/>
      <c r="DIM12" s="202"/>
      <c r="DJA12" s="202"/>
      <c r="DJO12" s="202"/>
      <c r="DKC12" s="202"/>
      <c r="DKQ12" s="202"/>
      <c r="DLE12" s="202"/>
      <c r="DLS12" s="202"/>
      <c r="DMG12" s="202"/>
      <c r="DMU12" s="202"/>
      <c r="DNI12" s="202"/>
      <c r="DNW12" s="202"/>
      <c r="DOK12" s="202"/>
      <c r="DOY12" s="202"/>
      <c r="DPM12" s="202"/>
      <c r="DQA12" s="202"/>
      <c r="DQO12" s="202"/>
      <c r="DRC12" s="202"/>
      <c r="DRQ12" s="202"/>
      <c r="DSE12" s="202"/>
      <c r="DSS12" s="202"/>
      <c r="DTG12" s="202"/>
      <c r="DTU12" s="202"/>
      <c r="DUI12" s="202"/>
      <c r="DUW12" s="202"/>
      <c r="DVK12" s="202"/>
      <c r="DVY12" s="202"/>
      <c r="DWM12" s="202"/>
      <c r="DXA12" s="202"/>
      <c r="DXO12" s="202"/>
      <c r="DYC12" s="202"/>
      <c r="DYQ12" s="202"/>
      <c r="DZE12" s="202"/>
      <c r="DZS12" s="202"/>
      <c r="EAG12" s="202"/>
      <c r="EAU12" s="202"/>
      <c r="EBI12" s="202"/>
      <c r="EBW12" s="202"/>
      <c r="ECK12" s="202"/>
      <c r="ECY12" s="202"/>
      <c r="EDM12" s="202"/>
      <c r="EEA12" s="202"/>
      <c r="EEO12" s="202"/>
      <c r="EFC12" s="202"/>
      <c r="EFQ12" s="202"/>
      <c r="EGE12" s="202"/>
      <c r="EGS12" s="202"/>
      <c r="EHG12" s="202"/>
      <c r="EHU12" s="202"/>
      <c r="EII12" s="202"/>
      <c r="EIW12" s="202"/>
      <c r="EJK12" s="202"/>
      <c r="EJY12" s="202"/>
      <c r="EKM12" s="202"/>
      <c r="ELA12" s="202"/>
      <c r="ELO12" s="202"/>
      <c r="EMC12" s="202"/>
      <c r="EMQ12" s="202"/>
      <c r="ENE12" s="202"/>
      <c r="ENS12" s="202"/>
      <c r="EOG12" s="202"/>
      <c r="EOU12" s="202"/>
      <c r="EPI12" s="202"/>
      <c r="EPW12" s="202"/>
      <c r="EQK12" s="202"/>
      <c r="EQY12" s="202"/>
      <c r="ERM12" s="202"/>
      <c r="ESA12" s="202"/>
      <c r="ESO12" s="202"/>
      <c r="ETC12" s="202"/>
      <c r="ETQ12" s="202"/>
      <c r="EUE12" s="202"/>
      <c r="EUS12" s="202"/>
      <c r="EVG12" s="202"/>
      <c r="EVU12" s="202"/>
      <c r="EWI12" s="202"/>
      <c r="EWW12" s="202"/>
      <c r="EXK12" s="202"/>
      <c r="EXY12" s="202"/>
      <c r="EYM12" s="202"/>
      <c r="EZA12" s="202"/>
      <c r="EZO12" s="202"/>
      <c r="FAC12" s="202"/>
      <c r="FAQ12" s="202"/>
      <c r="FBE12" s="202"/>
      <c r="FBS12" s="202"/>
      <c r="FCG12" s="202"/>
      <c r="FCU12" s="202"/>
      <c r="FDI12" s="202"/>
      <c r="FDW12" s="202"/>
      <c r="FEK12" s="202"/>
      <c r="FEY12" s="202"/>
      <c r="FFM12" s="202"/>
      <c r="FGA12" s="202"/>
      <c r="FGO12" s="202"/>
      <c r="FHC12" s="202"/>
      <c r="FHQ12" s="202"/>
      <c r="FIE12" s="202"/>
      <c r="FIS12" s="202"/>
      <c r="FJG12" s="202"/>
      <c r="FJU12" s="202"/>
      <c r="FKI12" s="202"/>
      <c r="FKW12" s="202"/>
      <c r="FLK12" s="202"/>
      <c r="FLY12" s="202"/>
      <c r="FMM12" s="202"/>
      <c r="FNA12" s="202"/>
      <c r="FNO12" s="202"/>
      <c r="FOC12" s="202"/>
      <c r="FOQ12" s="202"/>
      <c r="FPE12" s="202"/>
      <c r="FPS12" s="202"/>
      <c r="FQG12" s="202"/>
      <c r="FQU12" s="202"/>
      <c r="FRI12" s="202"/>
      <c r="FRW12" s="202"/>
      <c r="FSK12" s="202"/>
      <c r="FSY12" s="202"/>
      <c r="FTM12" s="202"/>
      <c r="FUA12" s="202"/>
      <c r="FUO12" s="202"/>
      <c r="FVC12" s="202"/>
      <c r="FVQ12" s="202"/>
      <c r="FWE12" s="202"/>
      <c r="FWS12" s="202"/>
      <c r="FXG12" s="202"/>
      <c r="FXU12" s="202"/>
      <c r="FYI12" s="202"/>
      <c r="FYW12" s="202"/>
      <c r="FZK12" s="202"/>
      <c r="FZY12" s="202"/>
      <c r="GAM12" s="202"/>
      <c r="GBA12" s="202"/>
      <c r="GBO12" s="202"/>
      <c r="GCC12" s="202"/>
      <c r="GCQ12" s="202"/>
      <c r="GDE12" s="202"/>
      <c r="GDS12" s="202"/>
      <c r="GEG12" s="202"/>
      <c r="GEU12" s="202"/>
      <c r="GFI12" s="202"/>
      <c r="GFW12" s="202"/>
      <c r="GGK12" s="202"/>
      <c r="GGY12" s="202"/>
      <c r="GHM12" s="202"/>
      <c r="GIA12" s="202"/>
      <c r="GIO12" s="202"/>
      <c r="GJC12" s="202"/>
      <c r="GJQ12" s="202"/>
      <c r="GKE12" s="202"/>
      <c r="GKS12" s="202"/>
      <c r="GLG12" s="202"/>
      <c r="GLU12" s="202"/>
      <c r="GMI12" s="202"/>
      <c r="GMW12" s="202"/>
      <c r="GNK12" s="202"/>
      <c r="GNY12" s="202"/>
      <c r="GOM12" s="202"/>
      <c r="GPA12" s="202"/>
      <c r="GPO12" s="202"/>
      <c r="GQC12" s="202"/>
      <c r="GQQ12" s="202"/>
      <c r="GRE12" s="202"/>
      <c r="GRS12" s="202"/>
      <c r="GSG12" s="202"/>
      <c r="GSU12" s="202"/>
      <c r="GTI12" s="202"/>
      <c r="GTW12" s="202"/>
      <c r="GUK12" s="202"/>
      <c r="GUY12" s="202"/>
      <c r="GVM12" s="202"/>
      <c r="GWA12" s="202"/>
      <c r="GWO12" s="202"/>
      <c r="GXC12" s="202"/>
      <c r="GXQ12" s="202"/>
      <c r="GYE12" s="202"/>
      <c r="GYS12" s="202"/>
      <c r="GZG12" s="202"/>
      <c r="GZU12" s="202"/>
      <c r="HAI12" s="202"/>
      <c r="HAW12" s="202"/>
      <c r="HBK12" s="202"/>
      <c r="HBY12" s="202"/>
      <c r="HCM12" s="202"/>
      <c r="HDA12" s="202"/>
      <c r="HDO12" s="202"/>
      <c r="HEC12" s="202"/>
      <c r="HEQ12" s="202"/>
      <c r="HFE12" s="202"/>
      <c r="HFS12" s="202"/>
      <c r="HGG12" s="202"/>
      <c r="HGU12" s="202"/>
      <c r="HHI12" s="202"/>
      <c r="HHW12" s="202"/>
      <c r="HIK12" s="202"/>
      <c r="HIY12" s="202"/>
      <c r="HJM12" s="202"/>
      <c r="HKA12" s="202"/>
      <c r="HKO12" s="202"/>
      <c r="HLC12" s="202"/>
      <c r="HLQ12" s="202"/>
      <c r="HME12" s="202"/>
      <c r="HMS12" s="202"/>
      <c r="HNG12" s="202"/>
      <c r="HNU12" s="202"/>
      <c r="HOI12" s="202"/>
      <c r="HOW12" s="202"/>
      <c r="HPK12" s="202"/>
      <c r="HPY12" s="202"/>
      <c r="HQM12" s="202"/>
      <c r="HRA12" s="202"/>
      <c r="HRO12" s="202"/>
      <c r="HSC12" s="202"/>
      <c r="HSQ12" s="202"/>
      <c r="HTE12" s="202"/>
      <c r="HTS12" s="202"/>
      <c r="HUG12" s="202"/>
      <c r="HUU12" s="202"/>
      <c r="HVI12" s="202"/>
      <c r="HVW12" s="202"/>
      <c r="HWK12" s="202"/>
      <c r="HWY12" s="202"/>
      <c r="HXM12" s="202"/>
      <c r="HYA12" s="202"/>
      <c r="HYO12" s="202"/>
      <c r="HZC12" s="202"/>
      <c r="HZQ12" s="202"/>
      <c r="IAE12" s="202"/>
      <c r="IAS12" s="202"/>
      <c r="IBG12" s="202"/>
      <c r="IBU12" s="202"/>
      <c r="ICI12" s="202"/>
      <c r="ICW12" s="202"/>
      <c r="IDK12" s="202"/>
      <c r="IDY12" s="202"/>
      <c r="IEM12" s="202"/>
      <c r="IFA12" s="202"/>
      <c r="IFO12" s="202"/>
      <c r="IGC12" s="202"/>
      <c r="IGQ12" s="202"/>
      <c r="IHE12" s="202"/>
      <c r="IHS12" s="202"/>
      <c r="IIG12" s="202"/>
      <c r="IIU12" s="202"/>
      <c r="IJI12" s="202"/>
      <c r="IJW12" s="202"/>
      <c r="IKK12" s="202"/>
      <c r="IKY12" s="202"/>
      <c r="ILM12" s="202"/>
      <c r="IMA12" s="202"/>
      <c r="IMO12" s="202"/>
      <c r="INC12" s="202"/>
      <c r="INQ12" s="202"/>
      <c r="IOE12" s="202"/>
      <c r="IOS12" s="202"/>
      <c r="IPG12" s="202"/>
      <c r="IPU12" s="202"/>
      <c r="IQI12" s="202"/>
      <c r="IQW12" s="202"/>
      <c r="IRK12" s="202"/>
      <c r="IRY12" s="202"/>
      <c r="ISM12" s="202"/>
      <c r="ITA12" s="202"/>
      <c r="ITO12" s="202"/>
      <c r="IUC12" s="202"/>
      <c r="IUQ12" s="202"/>
      <c r="IVE12" s="202"/>
      <c r="IVS12" s="202"/>
      <c r="IWG12" s="202"/>
      <c r="IWU12" s="202"/>
      <c r="IXI12" s="202"/>
      <c r="IXW12" s="202"/>
      <c r="IYK12" s="202"/>
      <c r="IYY12" s="202"/>
      <c r="IZM12" s="202"/>
      <c r="JAA12" s="202"/>
      <c r="JAO12" s="202"/>
      <c r="JBC12" s="202"/>
      <c r="JBQ12" s="202"/>
      <c r="JCE12" s="202"/>
      <c r="JCS12" s="202"/>
      <c r="JDG12" s="202"/>
      <c r="JDU12" s="202"/>
      <c r="JEI12" s="202"/>
      <c r="JEW12" s="202"/>
      <c r="JFK12" s="202"/>
      <c r="JFY12" s="202"/>
      <c r="JGM12" s="202"/>
      <c r="JHA12" s="202"/>
      <c r="JHO12" s="202"/>
      <c r="JIC12" s="202"/>
      <c r="JIQ12" s="202"/>
      <c r="JJE12" s="202"/>
      <c r="JJS12" s="202"/>
      <c r="JKG12" s="202"/>
      <c r="JKU12" s="202"/>
      <c r="JLI12" s="202"/>
      <c r="JLW12" s="202"/>
      <c r="JMK12" s="202"/>
      <c r="JMY12" s="202"/>
      <c r="JNM12" s="202"/>
      <c r="JOA12" s="202"/>
      <c r="JOO12" s="202"/>
      <c r="JPC12" s="202"/>
      <c r="JPQ12" s="202"/>
      <c r="JQE12" s="202"/>
      <c r="JQS12" s="202"/>
      <c r="JRG12" s="202"/>
      <c r="JRU12" s="202"/>
      <c r="JSI12" s="202"/>
      <c r="JSW12" s="202"/>
      <c r="JTK12" s="202"/>
      <c r="JTY12" s="202"/>
      <c r="JUM12" s="202"/>
      <c r="JVA12" s="202"/>
      <c r="JVO12" s="202"/>
      <c r="JWC12" s="202"/>
      <c r="JWQ12" s="202"/>
      <c r="JXE12" s="202"/>
      <c r="JXS12" s="202"/>
      <c r="JYG12" s="202"/>
      <c r="JYU12" s="202"/>
      <c r="JZI12" s="202"/>
      <c r="JZW12" s="202"/>
      <c r="KAK12" s="202"/>
      <c r="KAY12" s="202"/>
      <c r="KBM12" s="202"/>
      <c r="KCA12" s="202"/>
      <c r="KCO12" s="202"/>
      <c r="KDC12" s="202"/>
      <c r="KDQ12" s="202"/>
      <c r="KEE12" s="202"/>
      <c r="KES12" s="202"/>
      <c r="KFG12" s="202"/>
      <c r="KFU12" s="202"/>
      <c r="KGI12" s="202"/>
      <c r="KGW12" s="202"/>
      <c r="KHK12" s="202"/>
      <c r="KHY12" s="202"/>
      <c r="KIM12" s="202"/>
      <c r="KJA12" s="202"/>
      <c r="KJO12" s="202"/>
      <c r="KKC12" s="202"/>
      <c r="KKQ12" s="202"/>
      <c r="KLE12" s="202"/>
      <c r="KLS12" s="202"/>
      <c r="KMG12" s="202"/>
      <c r="KMU12" s="202"/>
      <c r="KNI12" s="202"/>
      <c r="KNW12" s="202"/>
      <c r="KOK12" s="202"/>
      <c r="KOY12" s="202"/>
      <c r="KPM12" s="202"/>
      <c r="KQA12" s="202"/>
      <c r="KQO12" s="202"/>
      <c r="KRC12" s="202"/>
      <c r="KRQ12" s="202"/>
      <c r="KSE12" s="202"/>
      <c r="KSS12" s="202"/>
      <c r="KTG12" s="202"/>
      <c r="KTU12" s="202"/>
      <c r="KUI12" s="202"/>
      <c r="KUW12" s="202"/>
      <c r="KVK12" s="202"/>
      <c r="KVY12" s="202"/>
      <c r="KWM12" s="202"/>
      <c r="KXA12" s="202"/>
      <c r="KXO12" s="202"/>
      <c r="KYC12" s="202"/>
      <c r="KYQ12" s="202"/>
      <c r="KZE12" s="202"/>
      <c r="KZS12" s="202"/>
      <c r="LAG12" s="202"/>
      <c r="LAU12" s="202"/>
      <c r="LBI12" s="202"/>
      <c r="LBW12" s="202"/>
      <c r="LCK12" s="202"/>
      <c r="LCY12" s="202"/>
      <c r="LDM12" s="202"/>
      <c r="LEA12" s="202"/>
      <c r="LEO12" s="202"/>
      <c r="LFC12" s="202"/>
      <c r="LFQ12" s="202"/>
      <c r="LGE12" s="202"/>
      <c r="LGS12" s="202"/>
      <c r="LHG12" s="202"/>
      <c r="LHU12" s="202"/>
      <c r="LII12" s="202"/>
      <c r="LIW12" s="202"/>
      <c r="LJK12" s="202"/>
      <c r="LJY12" s="202"/>
      <c r="LKM12" s="202"/>
      <c r="LLA12" s="202"/>
      <c r="LLO12" s="202"/>
      <c r="LMC12" s="202"/>
      <c r="LMQ12" s="202"/>
      <c r="LNE12" s="202"/>
      <c r="LNS12" s="202"/>
      <c r="LOG12" s="202"/>
      <c r="LOU12" s="202"/>
      <c r="LPI12" s="202"/>
      <c r="LPW12" s="202"/>
      <c r="LQK12" s="202"/>
      <c r="LQY12" s="202"/>
      <c r="LRM12" s="202"/>
      <c r="LSA12" s="202"/>
      <c r="LSO12" s="202"/>
      <c r="LTC12" s="202"/>
      <c r="LTQ12" s="202"/>
      <c r="LUE12" s="202"/>
      <c r="LUS12" s="202"/>
      <c r="LVG12" s="202"/>
      <c r="LVU12" s="202"/>
      <c r="LWI12" s="202"/>
      <c r="LWW12" s="202"/>
      <c r="LXK12" s="202"/>
      <c r="LXY12" s="202"/>
      <c r="LYM12" s="202"/>
      <c r="LZA12" s="202"/>
      <c r="LZO12" s="202"/>
      <c r="MAC12" s="202"/>
      <c r="MAQ12" s="202"/>
      <c r="MBE12" s="202"/>
      <c r="MBS12" s="202"/>
      <c r="MCG12" s="202"/>
      <c r="MCU12" s="202"/>
      <c r="MDI12" s="202"/>
      <c r="MDW12" s="202"/>
      <c r="MEK12" s="202"/>
      <c r="MEY12" s="202"/>
      <c r="MFM12" s="202"/>
      <c r="MGA12" s="202"/>
      <c r="MGO12" s="202"/>
      <c r="MHC12" s="202"/>
      <c r="MHQ12" s="202"/>
      <c r="MIE12" s="202"/>
      <c r="MIS12" s="202"/>
      <c r="MJG12" s="202"/>
      <c r="MJU12" s="202"/>
      <c r="MKI12" s="202"/>
      <c r="MKW12" s="202"/>
      <c r="MLK12" s="202"/>
      <c r="MLY12" s="202"/>
      <c r="MMM12" s="202"/>
      <c r="MNA12" s="202"/>
      <c r="MNO12" s="202"/>
      <c r="MOC12" s="202"/>
      <c r="MOQ12" s="202"/>
      <c r="MPE12" s="202"/>
      <c r="MPS12" s="202"/>
      <c r="MQG12" s="202"/>
      <c r="MQU12" s="202"/>
      <c r="MRI12" s="202"/>
      <c r="MRW12" s="202"/>
      <c r="MSK12" s="202"/>
      <c r="MSY12" s="202"/>
      <c r="MTM12" s="202"/>
      <c r="MUA12" s="202"/>
      <c r="MUO12" s="202"/>
      <c r="MVC12" s="202"/>
      <c r="MVQ12" s="202"/>
      <c r="MWE12" s="202"/>
      <c r="MWS12" s="202"/>
      <c r="MXG12" s="202"/>
      <c r="MXU12" s="202"/>
      <c r="MYI12" s="202"/>
      <c r="MYW12" s="202"/>
      <c r="MZK12" s="202"/>
      <c r="MZY12" s="202"/>
      <c r="NAM12" s="202"/>
      <c r="NBA12" s="202"/>
      <c r="NBO12" s="202"/>
      <c r="NCC12" s="202"/>
      <c r="NCQ12" s="202"/>
      <c r="NDE12" s="202"/>
      <c r="NDS12" s="202"/>
      <c r="NEG12" s="202"/>
      <c r="NEU12" s="202"/>
      <c r="NFI12" s="202"/>
      <c r="NFW12" s="202"/>
      <c r="NGK12" s="202"/>
      <c r="NGY12" s="202"/>
      <c r="NHM12" s="202"/>
      <c r="NIA12" s="202"/>
      <c r="NIO12" s="202"/>
      <c r="NJC12" s="202"/>
      <c r="NJQ12" s="202"/>
      <c r="NKE12" s="202"/>
      <c r="NKS12" s="202"/>
      <c r="NLG12" s="202"/>
      <c r="NLU12" s="202"/>
      <c r="NMI12" s="202"/>
      <c r="NMW12" s="202"/>
      <c r="NNK12" s="202"/>
      <c r="NNY12" s="202"/>
      <c r="NOM12" s="202"/>
      <c r="NPA12" s="202"/>
      <c r="NPO12" s="202"/>
      <c r="NQC12" s="202"/>
      <c r="NQQ12" s="202"/>
      <c r="NRE12" s="202"/>
      <c r="NRS12" s="202"/>
      <c r="NSG12" s="202"/>
      <c r="NSU12" s="202"/>
      <c r="NTI12" s="202"/>
      <c r="NTW12" s="202"/>
      <c r="NUK12" s="202"/>
      <c r="NUY12" s="202"/>
      <c r="NVM12" s="202"/>
      <c r="NWA12" s="202"/>
      <c r="NWO12" s="202"/>
      <c r="NXC12" s="202"/>
      <c r="NXQ12" s="202"/>
      <c r="NYE12" s="202"/>
      <c r="NYS12" s="202"/>
      <c r="NZG12" s="202"/>
      <c r="NZU12" s="202"/>
      <c r="OAI12" s="202"/>
      <c r="OAW12" s="202"/>
      <c r="OBK12" s="202"/>
      <c r="OBY12" s="202"/>
      <c r="OCM12" s="202"/>
      <c r="ODA12" s="202"/>
      <c r="ODO12" s="202"/>
      <c r="OEC12" s="202"/>
      <c r="OEQ12" s="202"/>
      <c r="OFE12" s="202"/>
      <c r="OFS12" s="202"/>
      <c r="OGG12" s="202"/>
      <c r="OGU12" s="202"/>
      <c r="OHI12" s="202"/>
      <c r="OHW12" s="202"/>
      <c r="OIK12" s="202"/>
      <c r="OIY12" s="202"/>
      <c r="OJM12" s="202"/>
      <c r="OKA12" s="202"/>
      <c r="OKO12" s="202"/>
      <c r="OLC12" s="202"/>
      <c r="OLQ12" s="202"/>
      <c r="OME12" s="202"/>
      <c r="OMS12" s="202"/>
      <c r="ONG12" s="202"/>
      <c r="ONU12" s="202"/>
      <c r="OOI12" s="202"/>
      <c r="OOW12" s="202"/>
      <c r="OPK12" s="202"/>
      <c r="OPY12" s="202"/>
      <c r="OQM12" s="202"/>
      <c r="ORA12" s="202"/>
      <c r="ORO12" s="202"/>
      <c r="OSC12" s="202"/>
      <c r="OSQ12" s="202"/>
      <c r="OTE12" s="202"/>
      <c r="OTS12" s="202"/>
      <c r="OUG12" s="202"/>
      <c r="OUU12" s="202"/>
      <c r="OVI12" s="202"/>
      <c r="OVW12" s="202"/>
      <c r="OWK12" s="202"/>
      <c r="OWY12" s="202"/>
      <c r="OXM12" s="202"/>
      <c r="OYA12" s="202"/>
      <c r="OYO12" s="202"/>
      <c r="OZC12" s="202"/>
      <c r="OZQ12" s="202"/>
      <c r="PAE12" s="202"/>
      <c r="PAS12" s="202"/>
      <c r="PBG12" s="202"/>
      <c r="PBU12" s="202"/>
      <c r="PCI12" s="202"/>
      <c r="PCW12" s="202"/>
      <c r="PDK12" s="202"/>
      <c r="PDY12" s="202"/>
      <c r="PEM12" s="202"/>
      <c r="PFA12" s="202"/>
      <c r="PFO12" s="202"/>
      <c r="PGC12" s="202"/>
      <c r="PGQ12" s="202"/>
      <c r="PHE12" s="202"/>
      <c r="PHS12" s="202"/>
      <c r="PIG12" s="202"/>
      <c r="PIU12" s="202"/>
      <c r="PJI12" s="202"/>
      <c r="PJW12" s="202"/>
      <c r="PKK12" s="202"/>
      <c r="PKY12" s="202"/>
      <c r="PLM12" s="202"/>
      <c r="PMA12" s="202"/>
      <c r="PMO12" s="202"/>
      <c r="PNC12" s="202"/>
      <c r="PNQ12" s="202"/>
      <c r="POE12" s="202"/>
      <c r="POS12" s="202"/>
      <c r="PPG12" s="202"/>
      <c r="PPU12" s="202"/>
      <c r="PQI12" s="202"/>
      <c r="PQW12" s="202"/>
      <c r="PRK12" s="202"/>
      <c r="PRY12" s="202"/>
      <c r="PSM12" s="202"/>
      <c r="PTA12" s="202"/>
      <c r="PTO12" s="202"/>
      <c r="PUC12" s="202"/>
      <c r="PUQ12" s="202"/>
      <c r="PVE12" s="202"/>
      <c r="PVS12" s="202"/>
      <c r="PWG12" s="202"/>
      <c r="PWU12" s="202"/>
      <c r="PXI12" s="202"/>
      <c r="PXW12" s="202"/>
      <c r="PYK12" s="202"/>
      <c r="PYY12" s="202"/>
      <c r="PZM12" s="202"/>
      <c r="QAA12" s="202"/>
      <c r="QAO12" s="202"/>
      <c r="QBC12" s="202"/>
      <c r="QBQ12" s="202"/>
      <c r="QCE12" s="202"/>
      <c r="QCS12" s="202"/>
      <c r="QDG12" s="202"/>
      <c r="QDU12" s="202"/>
      <c r="QEI12" s="202"/>
      <c r="QEW12" s="202"/>
      <c r="QFK12" s="202"/>
      <c r="QFY12" s="202"/>
      <c r="QGM12" s="202"/>
      <c r="QHA12" s="202"/>
      <c r="QHO12" s="202"/>
      <c r="QIC12" s="202"/>
      <c r="QIQ12" s="202"/>
      <c r="QJE12" s="202"/>
      <c r="QJS12" s="202"/>
      <c r="QKG12" s="202"/>
      <c r="QKU12" s="202"/>
      <c r="QLI12" s="202"/>
      <c r="QLW12" s="202"/>
      <c r="QMK12" s="202"/>
      <c r="QMY12" s="202"/>
      <c r="QNM12" s="202"/>
      <c r="QOA12" s="202"/>
      <c r="QOO12" s="202"/>
      <c r="QPC12" s="202"/>
      <c r="QPQ12" s="202"/>
      <c r="QQE12" s="202"/>
      <c r="QQS12" s="202"/>
      <c r="QRG12" s="202"/>
      <c r="QRU12" s="202"/>
      <c r="QSI12" s="202"/>
      <c r="QSW12" s="202"/>
      <c r="QTK12" s="202"/>
      <c r="QTY12" s="202"/>
      <c r="QUM12" s="202"/>
      <c r="QVA12" s="202"/>
      <c r="QVO12" s="202"/>
      <c r="QWC12" s="202"/>
      <c r="QWQ12" s="202"/>
      <c r="QXE12" s="202"/>
      <c r="QXS12" s="202"/>
      <c r="QYG12" s="202"/>
      <c r="QYU12" s="202"/>
      <c r="QZI12" s="202"/>
      <c r="QZW12" s="202"/>
      <c r="RAK12" s="202"/>
      <c r="RAY12" s="202"/>
      <c r="RBM12" s="202"/>
      <c r="RCA12" s="202"/>
      <c r="RCO12" s="202"/>
      <c r="RDC12" s="202"/>
      <c r="RDQ12" s="202"/>
      <c r="REE12" s="202"/>
      <c r="RES12" s="202"/>
      <c r="RFG12" s="202"/>
      <c r="RFU12" s="202"/>
      <c r="RGI12" s="202"/>
      <c r="RGW12" s="202"/>
      <c r="RHK12" s="202"/>
      <c r="RHY12" s="202"/>
      <c r="RIM12" s="202"/>
      <c r="RJA12" s="202"/>
      <c r="RJO12" s="202"/>
      <c r="RKC12" s="202"/>
      <c r="RKQ12" s="202"/>
      <c r="RLE12" s="202"/>
      <c r="RLS12" s="202"/>
      <c r="RMG12" s="202"/>
      <c r="RMU12" s="202"/>
      <c r="RNI12" s="202"/>
      <c r="RNW12" s="202"/>
      <c r="ROK12" s="202"/>
      <c r="ROY12" s="202"/>
      <c r="RPM12" s="202"/>
      <c r="RQA12" s="202"/>
      <c r="RQO12" s="202"/>
      <c r="RRC12" s="202"/>
      <c r="RRQ12" s="202"/>
      <c r="RSE12" s="202"/>
      <c r="RSS12" s="202"/>
      <c r="RTG12" s="202"/>
      <c r="RTU12" s="202"/>
      <c r="RUI12" s="202"/>
      <c r="RUW12" s="202"/>
      <c r="RVK12" s="202"/>
      <c r="RVY12" s="202"/>
      <c r="RWM12" s="202"/>
      <c r="RXA12" s="202"/>
      <c r="RXO12" s="202"/>
      <c r="RYC12" s="202"/>
      <c r="RYQ12" s="202"/>
      <c r="RZE12" s="202"/>
      <c r="RZS12" s="202"/>
      <c r="SAG12" s="202"/>
      <c r="SAU12" s="202"/>
      <c r="SBI12" s="202"/>
      <c r="SBW12" s="202"/>
      <c r="SCK12" s="202"/>
      <c r="SCY12" s="202"/>
      <c r="SDM12" s="202"/>
      <c r="SEA12" s="202"/>
      <c r="SEO12" s="202"/>
      <c r="SFC12" s="202"/>
      <c r="SFQ12" s="202"/>
      <c r="SGE12" s="202"/>
      <c r="SGS12" s="202"/>
      <c r="SHG12" s="202"/>
      <c r="SHU12" s="202"/>
      <c r="SII12" s="202"/>
      <c r="SIW12" s="202"/>
      <c r="SJK12" s="202"/>
      <c r="SJY12" s="202"/>
      <c r="SKM12" s="202"/>
      <c r="SLA12" s="202"/>
      <c r="SLO12" s="202"/>
      <c r="SMC12" s="202"/>
      <c r="SMQ12" s="202"/>
      <c r="SNE12" s="202"/>
      <c r="SNS12" s="202"/>
      <c r="SOG12" s="202"/>
      <c r="SOU12" s="202"/>
      <c r="SPI12" s="202"/>
      <c r="SPW12" s="202"/>
      <c r="SQK12" s="202"/>
      <c r="SQY12" s="202"/>
      <c r="SRM12" s="202"/>
      <c r="SSA12" s="202"/>
      <c r="SSO12" s="202"/>
      <c r="STC12" s="202"/>
      <c r="STQ12" s="202"/>
      <c r="SUE12" s="202"/>
      <c r="SUS12" s="202"/>
      <c r="SVG12" s="202"/>
      <c r="SVU12" s="202"/>
      <c r="SWI12" s="202"/>
      <c r="SWW12" s="202"/>
      <c r="SXK12" s="202"/>
      <c r="SXY12" s="202"/>
      <c r="SYM12" s="202"/>
      <c r="SZA12" s="202"/>
      <c r="SZO12" s="202"/>
      <c r="TAC12" s="202"/>
      <c r="TAQ12" s="202"/>
      <c r="TBE12" s="202"/>
      <c r="TBS12" s="202"/>
      <c r="TCG12" s="202"/>
      <c r="TCU12" s="202"/>
      <c r="TDI12" s="202"/>
      <c r="TDW12" s="202"/>
      <c r="TEK12" s="202"/>
      <c r="TEY12" s="202"/>
      <c r="TFM12" s="202"/>
      <c r="TGA12" s="202"/>
      <c r="TGO12" s="202"/>
      <c r="THC12" s="202"/>
      <c r="THQ12" s="202"/>
      <c r="TIE12" s="202"/>
      <c r="TIS12" s="202"/>
      <c r="TJG12" s="202"/>
      <c r="TJU12" s="202"/>
      <c r="TKI12" s="202"/>
      <c r="TKW12" s="202"/>
      <c r="TLK12" s="202"/>
      <c r="TLY12" s="202"/>
      <c r="TMM12" s="202"/>
      <c r="TNA12" s="202"/>
      <c r="TNO12" s="202"/>
      <c r="TOC12" s="202"/>
      <c r="TOQ12" s="202"/>
      <c r="TPE12" s="202"/>
      <c r="TPS12" s="202"/>
      <c r="TQG12" s="202"/>
      <c r="TQU12" s="202"/>
      <c r="TRI12" s="202"/>
      <c r="TRW12" s="202"/>
      <c r="TSK12" s="202"/>
      <c r="TSY12" s="202"/>
      <c r="TTM12" s="202"/>
      <c r="TUA12" s="202"/>
      <c r="TUO12" s="202"/>
      <c r="TVC12" s="202"/>
      <c r="TVQ12" s="202"/>
      <c r="TWE12" s="202"/>
      <c r="TWS12" s="202"/>
      <c r="TXG12" s="202"/>
      <c r="TXU12" s="202"/>
      <c r="TYI12" s="202"/>
      <c r="TYW12" s="202"/>
      <c r="TZK12" s="202"/>
      <c r="TZY12" s="202"/>
      <c r="UAM12" s="202"/>
      <c r="UBA12" s="202"/>
      <c r="UBO12" s="202"/>
      <c r="UCC12" s="202"/>
      <c r="UCQ12" s="202"/>
      <c r="UDE12" s="202"/>
      <c r="UDS12" s="202"/>
      <c r="UEG12" s="202"/>
      <c r="UEU12" s="202"/>
      <c r="UFI12" s="202"/>
      <c r="UFW12" s="202"/>
      <c r="UGK12" s="202"/>
      <c r="UGY12" s="202"/>
      <c r="UHM12" s="202"/>
      <c r="UIA12" s="202"/>
      <c r="UIO12" s="202"/>
      <c r="UJC12" s="202"/>
      <c r="UJQ12" s="202"/>
      <c r="UKE12" s="202"/>
      <c r="UKS12" s="202"/>
      <c r="ULG12" s="202"/>
      <c r="ULU12" s="202"/>
      <c r="UMI12" s="202"/>
      <c r="UMW12" s="202"/>
      <c r="UNK12" s="202"/>
      <c r="UNY12" s="202"/>
      <c r="UOM12" s="202"/>
      <c r="UPA12" s="202"/>
      <c r="UPO12" s="202"/>
      <c r="UQC12" s="202"/>
      <c r="UQQ12" s="202"/>
      <c r="URE12" s="202"/>
      <c r="URS12" s="202"/>
      <c r="USG12" s="202"/>
      <c r="USU12" s="202"/>
      <c r="UTI12" s="202"/>
      <c r="UTW12" s="202"/>
      <c r="UUK12" s="202"/>
      <c r="UUY12" s="202"/>
      <c r="UVM12" s="202"/>
      <c r="UWA12" s="202"/>
      <c r="UWO12" s="202"/>
      <c r="UXC12" s="202"/>
      <c r="UXQ12" s="202"/>
      <c r="UYE12" s="202"/>
      <c r="UYS12" s="202"/>
      <c r="UZG12" s="202"/>
      <c r="UZU12" s="202"/>
      <c r="VAI12" s="202"/>
      <c r="VAW12" s="202"/>
      <c r="VBK12" s="202"/>
      <c r="VBY12" s="202"/>
      <c r="VCM12" s="202"/>
      <c r="VDA12" s="202"/>
      <c r="VDO12" s="202"/>
      <c r="VEC12" s="202"/>
      <c r="VEQ12" s="202"/>
      <c r="VFE12" s="202"/>
      <c r="VFS12" s="202"/>
      <c r="VGG12" s="202"/>
      <c r="VGU12" s="202"/>
      <c r="VHI12" s="202"/>
      <c r="VHW12" s="202"/>
      <c r="VIK12" s="202"/>
      <c r="VIY12" s="202"/>
      <c r="VJM12" s="202"/>
      <c r="VKA12" s="202"/>
      <c r="VKO12" s="202"/>
      <c r="VLC12" s="202"/>
      <c r="VLQ12" s="202"/>
      <c r="VME12" s="202"/>
      <c r="VMS12" s="202"/>
      <c r="VNG12" s="202"/>
      <c r="VNU12" s="202"/>
      <c r="VOI12" s="202"/>
      <c r="VOW12" s="202"/>
      <c r="VPK12" s="202"/>
      <c r="VPY12" s="202"/>
      <c r="VQM12" s="202"/>
      <c r="VRA12" s="202"/>
      <c r="VRO12" s="202"/>
      <c r="VSC12" s="202"/>
      <c r="VSQ12" s="202"/>
      <c r="VTE12" s="202"/>
      <c r="VTS12" s="202"/>
      <c r="VUG12" s="202"/>
      <c r="VUU12" s="202"/>
      <c r="VVI12" s="202"/>
      <c r="VVW12" s="202"/>
      <c r="VWK12" s="202"/>
      <c r="VWY12" s="202"/>
      <c r="VXM12" s="202"/>
      <c r="VYA12" s="202"/>
      <c r="VYO12" s="202"/>
      <c r="VZC12" s="202"/>
      <c r="VZQ12" s="202"/>
      <c r="WAE12" s="202"/>
      <c r="WAS12" s="202"/>
      <c r="WBG12" s="202"/>
      <c r="WBU12" s="202"/>
      <c r="WCI12" s="202"/>
      <c r="WCW12" s="202"/>
      <c r="WDK12" s="202"/>
      <c r="WDY12" s="202"/>
      <c r="WEM12" s="202"/>
      <c r="WFA12" s="202"/>
      <c r="WFO12" s="202"/>
      <c r="WGC12" s="202"/>
      <c r="WGQ12" s="202"/>
      <c r="WHE12" s="202"/>
      <c r="WHS12" s="202"/>
      <c r="WIG12" s="202"/>
      <c r="WIU12" s="202"/>
      <c r="WJI12" s="202"/>
      <c r="WJW12" s="202"/>
      <c r="WKK12" s="202"/>
      <c r="WKY12" s="202"/>
      <c r="WLM12" s="202"/>
      <c r="WMA12" s="202"/>
      <c r="WMO12" s="202"/>
      <c r="WNC12" s="202"/>
      <c r="WNQ12" s="202"/>
      <c r="WOE12" s="202"/>
      <c r="WOS12" s="202"/>
      <c r="WPG12" s="202"/>
      <c r="WPU12" s="202"/>
      <c r="WQI12" s="202"/>
      <c r="WQW12" s="202"/>
      <c r="WRK12" s="202"/>
      <c r="WRY12" s="202"/>
      <c r="WSM12" s="202"/>
      <c r="WTA12" s="202"/>
      <c r="WTO12" s="202"/>
      <c r="WUC12" s="202"/>
      <c r="WUQ12" s="202"/>
      <c r="WVE12" s="202"/>
      <c r="WVS12" s="202"/>
      <c r="WWG12" s="202"/>
      <c r="WWU12" s="202"/>
      <c r="WXI12" s="202"/>
      <c r="WXW12" s="202"/>
      <c r="WYK12" s="202"/>
      <c r="WYY12" s="202"/>
      <c r="WZM12" s="202"/>
      <c r="XAA12" s="202"/>
      <c r="XAO12" s="202"/>
      <c r="XBC12" s="202"/>
      <c r="XBQ12" s="202"/>
      <c r="XCE12" s="202"/>
      <c r="XCS12" s="202"/>
      <c r="XDG12" s="202"/>
      <c r="XDU12" s="202"/>
      <c r="XEI12" s="202"/>
      <c r="XEW12" s="202"/>
    </row>
    <row r="13" spans="1:2041 2055:4085 4099:5117 5121:7165 7179:9209 9223:10237 10245:12277 12289:14333 14344:15357 15369:16377" s="201" customFormat="1" ht="15.75" x14ac:dyDescent="0.2">
      <c r="A13" s="199" t="s">
        <v>144</v>
      </c>
      <c r="B13" s="200" t="e">
        <f>B9-B10</f>
        <v>#REF!</v>
      </c>
      <c r="C13" s="200" t="e">
        <f t="shared" ref="C13:BE13" si="6">C9-C10</f>
        <v>#REF!</v>
      </c>
      <c r="D13" s="200" t="e">
        <f t="shared" si="6"/>
        <v>#REF!</v>
      </c>
      <c r="E13" s="200" t="e">
        <f t="shared" si="6"/>
        <v>#REF!</v>
      </c>
      <c r="F13" s="200" t="e">
        <f t="shared" si="6"/>
        <v>#REF!</v>
      </c>
      <c r="G13" s="200" t="e">
        <f t="shared" si="6"/>
        <v>#REF!</v>
      </c>
      <c r="H13" s="200" t="e">
        <f t="shared" si="6"/>
        <v>#REF!</v>
      </c>
      <c r="I13" s="200" t="e">
        <f t="shared" si="6"/>
        <v>#REF!</v>
      </c>
      <c r="J13" s="200" t="e">
        <f t="shared" si="6"/>
        <v>#REF!</v>
      </c>
      <c r="K13" s="200" t="e">
        <f t="shared" si="6"/>
        <v>#REF!</v>
      </c>
      <c r="L13" s="200" t="e">
        <f t="shared" si="6"/>
        <v>#REF!</v>
      </c>
      <c r="M13" s="200" t="e">
        <f t="shared" si="6"/>
        <v>#REF!</v>
      </c>
      <c r="N13" s="200" t="e">
        <f t="shared" si="6"/>
        <v>#REF!</v>
      </c>
      <c r="O13" s="200" t="e">
        <f t="shared" si="6"/>
        <v>#REF!</v>
      </c>
      <c r="P13" s="200" t="e">
        <f t="shared" si="6"/>
        <v>#REF!</v>
      </c>
      <c r="Q13" s="200" t="e">
        <f t="shared" si="6"/>
        <v>#REF!</v>
      </c>
      <c r="R13" s="200" t="e">
        <f t="shared" si="6"/>
        <v>#REF!</v>
      </c>
      <c r="S13" s="200" t="e">
        <f t="shared" si="6"/>
        <v>#REF!</v>
      </c>
      <c r="T13" s="200" t="e">
        <f t="shared" si="6"/>
        <v>#REF!</v>
      </c>
      <c r="U13" s="200" t="e">
        <f t="shared" si="6"/>
        <v>#REF!</v>
      </c>
      <c r="V13" s="200" t="e">
        <f t="shared" si="6"/>
        <v>#REF!</v>
      </c>
      <c r="W13" s="200" t="e">
        <f t="shared" si="6"/>
        <v>#REF!</v>
      </c>
      <c r="X13" s="200" t="e">
        <f t="shared" si="6"/>
        <v>#REF!</v>
      </c>
      <c r="Y13" s="200" t="e">
        <f t="shared" si="6"/>
        <v>#REF!</v>
      </c>
      <c r="Z13" s="200">
        <f t="shared" si="6"/>
        <v>1073.4008631860481</v>
      </c>
      <c r="AA13" s="200">
        <f t="shared" si="6"/>
        <v>1161.1088176989672</v>
      </c>
      <c r="AB13" s="200">
        <f t="shared" si="6"/>
        <v>1422.9063096201253</v>
      </c>
      <c r="AC13" s="200">
        <f t="shared" si="6"/>
        <v>1410.8430867979177</v>
      </c>
      <c r="AD13" s="200">
        <f t="shared" si="6"/>
        <v>1398.0816348407488</v>
      </c>
      <c r="AE13" s="200">
        <f t="shared" si="6"/>
        <v>1386.61030776025</v>
      </c>
      <c r="AF13" s="200">
        <f t="shared" si="6"/>
        <v>1413.9288617993409</v>
      </c>
      <c r="AG13" s="200">
        <f t="shared" si="6"/>
        <v>1441.4381329138757</v>
      </c>
      <c r="AH13" s="200">
        <f t="shared" si="6"/>
        <v>1425.1853756074527</v>
      </c>
      <c r="AI13" s="200">
        <f t="shared" si="6"/>
        <v>1344.4754884975407</v>
      </c>
      <c r="AJ13" s="200">
        <f t="shared" si="6"/>
        <v>1375.6824632982796</v>
      </c>
      <c r="AK13" s="200">
        <f t="shared" si="6"/>
        <v>1504.3077027607042</v>
      </c>
      <c r="AL13" s="200">
        <f t="shared" si="6"/>
        <v>1456.1443153996297</v>
      </c>
      <c r="AM13" s="200">
        <f t="shared" si="6"/>
        <v>1472.4664415998407</v>
      </c>
      <c r="AN13" s="200">
        <f t="shared" si="6"/>
        <v>1124.6350951895672</v>
      </c>
      <c r="AO13" s="200">
        <f t="shared" si="6"/>
        <v>1116.539336018833</v>
      </c>
      <c r="AP13" s="200">
        <f t="shared" si="6"/>
        <v>1114.3813309715465</v>
      </c>
      <c r="AQ13" s="200">
        <f t="shared" si="6"/>
        <v>1104.0414785206153</v>
      </c>
      <c r="AR13" s="200">
        <f t="shared" si="6"/>
        <v>1094.0728642009713</v>
      </c>
      <c r="AS13" s="200">
        <f t="shared" si="6"/>
        <v>1086.8118564095603</v>
      </c>
      <c r="AT13" s="200">
        <f t="shared" si="6"/>
        <v>1079.1003332404975</v>
      </c>
      <c r="AU13" s="200">
        <f t="shared" si="6"/>
        <v>1062.335411375592</v>
      </c>
      <c r="AV13" s="200">
        <f t="shared" si="6"/>
        <v>1042.6521174911975</v>
      </c>
      <c r="AW13" s="200">
        <f t="shared" si="6"/>
        <v>1029.4629017106972</v>
      </c>
      <c r="AX13" s="200">
        <f t="shared" si="6"/>
        <v>1016.1207261119166</v>
      </c>
      <c r="AY13" s="200">
        <f t="shared" si="6"/>
        <v>1000.7003209356963</v>
      </c>
      <c r="AZ13" s="200">
        <f t="shared" si="6"/>
        <v>984.78789894838428</v>
      </c>
      <c r="BA13" s="200">
        <f t="shared" si="6"/>
        <v>971.55864767620642</v>
      </c>
      <c r="BB13" s="200">
        <f t="shared" si="6"/>
        <v>956.87786300365178</v>
      </c>
      <c r="BC13" s="200">
        <f t="shared" si="6"/>
        <v>935.07513192611577</v>
      </c>
      <c r="BD13" s="200">
        <f t="shared" si="6"/>
        <v>916.97482394362305</v>
      </c>
      <c r="BE13" s="200">
        <f t="shared" si="6"/>
        <v>928.78997641736032</v>
      </c>
      <c r="BO13" s="202"/>
      <c r="CC13" s="202"/>
      <c r="CQ13" s="202"/>
      <c r="DE13" s="202"/>
      <c r="DS13" s="202"/>
      <c r="EG13" s="202"/>
      <c r="EU13" s="202"/>
      <c r="FI13" s="202"/>
      <c r="FW13" s="202"/>
      <c r="GK13" s="202"/>
      <c r="GY13" s="202"/>
      <c r="HM13" s="202"/>
      <c r="IA13" s="202"/>
      <c r="IO13" s="202"/>
      <c r="JC13" s="202"/>
      <c r="JQ13" s="202"/>
      <c r="KE13" s="202"/>
      <c r="KS13" s="202"/>
      <c r="LG13" s="202"/>
      <c r="LU13" s="202"/>
      <c r="MI13" s="202"/>
      <c r="MW13" s="202"/>
      <c r="NK13" s="202"/>
      <c r="NY13" s="202"/>
      <c r="OM13" s="202"/>
      <c r="PA13" s="202"/>
      <c r="PO13" s="202"/>
      <c r="QC13" s="202"/>
      <c r="QQ13" s="202"/>
      <c r="RE13" s="202"/>
      <c r="RS13" s="202"/>
      <c r="SG13" s="202"/>
      <c r="SU13" s="202"/>
      <c r="TI13" s="202"/>
      <c r="TW13" s="202"/>
      <c r="UK13" s="202"/>
      <c r="UY13" s="202"/>
      <c r="VM13" s="202"/>
      <c r="WA13" s="202"/>
      <c r="WO13" s="202"/>
      <c r="XC13" s="202"/>
      <c r="XQ13" s="202"/>
      <c r="YE13" s="202"/>
      <c r="YS13" s="202"/>
      <c r="ZG13" s="202"/>
      <c r="ZU13" s="202"/>
      <c r="AAI13" s="202"/>
      <c r="AAW13" s="202"/>
      <c r="ABK13" s="202"/>
      <c r="ABY13" s="202"/>
      <c r="ACM13" s="202"/>
      <c r="ADA13" s="202"/>
      <c r="ADO13" s="202"/>
      <c r="AEC13" s="202"/>
      <c r="AEQ13" s="202"/>
      <c r="AFE13" s="202"/>
      <c r="AFS13" s="202"/>
      <c r="AGG13" s="202"/>
      <c r="AGU13" s="202"/>
      <c r="AHI13" s="202"/>
      <c r="AHW13" s="202"/>
      <c r="AIK13" s="202"/>
      <c r="AIY13" s="202"/>
      <c r="AJM13" s="202"/>
      <c r="AKA13" s="202"/>
      <c r="AKO13" s="202"/>
      <c r="ALC13" s="202"/>
      <c r="ALQ13" s="202"/>
      <c r="AME13" s="202"/>
      <c r="AMS13" s="202"/>
      <c r="ANG13" s="202"/>
      <c r="ANU13" s="202"/>
      <c r="AOI13" s="202"/>
      <c r="AOW13" s="202"/>
      <c r="APK13" s="202"/>
      <c r="APY13" s="202"/>
      <c r="AQM13" s="202"/>
      <c r="ARA13" s="202"/>
      <c r="ARO13" s="202"/>
      <c r="ASC13" s="202"/>
      <c r="ASQ13" s="202"/>
      <c r="ATE13" s="202"/>
      <c r="ATS13" s="202"/>
      <c r="AUG13" s="202"/>
      <c r="AUU13" s="202"/>
      <c r="AVI13" s="202"/>
      <c r="AVW13" s="202"/>
      <c r="AWK13" s="202"/>
      <c r="AWY13" s="202"/>
      <c r="AXM13" s="202"/>
      <c r="AYA13" s="202"/>
      <c r="AYO13" s="202"/>
      <c r="AZC13" s="202"/>
      <c r="AZQ13" s="202"/>
      <c r="BAE13" s="202"/>
      <c r="BAS13" s="202"/>
      <c r="BBG13" s="202"/>
      <c r="BBU13" s="202"/>
      <c r="BCI13" s="202"/>
      <c r="BCW13" s="202"/>
      <c r="BDK13" s="202"/>
      <c r="BDY13" s="202"/>
      <c r="BEM13" s="202"/>
      <c r="BFA13" s="202"/>
      <c r="BFO13" s="202"/>
      <c r="BGC13" s="202"/>
      <c r="BGQ13" s="202"/>
      <c r="BHE13" s="202"/>
      <c r="BHS13" s="202"/>
      <c r="BIG13" s="202"/>
      <c r="BIU13" s="202"/>
      <c r="BJI13" s="202"/>
      <c r="BJW13" s="202"/>
      <c r="BKK13" s="202"/>
      <c r="BKY13" s="202"/>
      <c r="BLM13" s="202"/>
      <c r="BMA13" s="202"/>
      <c r="BMO13" s="202"/>
      <c r="BNC13" s="202"/>
      <c r="BNQ13" s="202"/>
      <c r="BOE13" s="202"/>
      <c r="BOS13" s="202"/>
      <c r="BPG13" s="202"/>
      <c r="BPU13" s="202"/>
      <c r="BQI13" s="202"/>
      <c r="BQW13" s="202"/>
      <c r="BRK13" s="202"/>
      <c r="BRY13" s="202"/>
      <c r="BSM13" s="202"/>
      <c r="BTA13" s="202"/>
      <c r="BTO13" s="202"/>
      <c r="BUC13" s="202"/>
      <c r="BUQ13" s="202"/>
      <c r="BVE13" s="202"/>
      <c r="BVS13" s="202"/>
      <c r="BWG13" s="202"/>
      <c r="BWU13" s="202"/>
      <c r="BXI13" s="202"/>
      <c r="BXW13" s="202"/>
      <c r="BYK13" s="202"/>
      <c r="BYY13" s="202"/>
      <c r="BZM13" s="202"/>
      <c r="CAA13" s="202"/>
      <c r="CAO13" s="202"/>
      <c r="CBC13" s="202"/>
      <c r="CBQ13" s="202"/>
      <c r="CCE13" s="202"/>
      <c r="CCS13" s="202"/>
      <c r="CDG13" s="202"/>
      <c r="CDU13" s="202"/>
      <c r="CEI13" s="202"/>
      <c r="CEW13" s="202"/>
      <c r="CFK13" s="202"/>
      <c r="CFY13" s="202"/>
      <c r="CGM13" s="202"/>
      <c r="CHA13" s="202"/>
      <c r="CHO13" s="202"/>
      <c r="CIC13" s="202"/>
      <c r="CIQ13" s="202"/>
      <c r="CJE13" s="202"/>
      <c r="CJS13" s="202"/>
      <c r="CKG13" s="202"/>
      <c r="CKU13" s="202"/>
      <c r="CLI13" s="202"/>
      <c r="CLW13" s="202"/>
      <c r="CMK13" s="202"/>
      <c r="CMY13" s="202"/>
      <c r="CNM13" s="202"/>
      <c r="COA13" s="202"/>
      <c r="COO13" s="202"/>
      <c r="CPC13" s="202"/>
      <c r="CPQ13" s="202"/>
      <c r="CQE13" s="202"/>
      <c r="CQS13" s="202"/>
      <c r="CRG13" s="202"/>
      <c r="CRU13" s="202"/>
      <c r="CSI13" s="202"/>
      <c r="CSW13" s="202"/>
      <c r="CTK13" s="202"/>
      <c r="CTY13" s="202"/>
      <c r="CUM13" s="202"/>
      <c r="CVA13" s="202"/>
      <c r="CVO13" s="202"/>
      <c r="CWC13" s="202"/>
      <c r="CWQ13" s="202"/>
      <c r="CXE13" s="202"/>
      <c r="CXS13" s="202"/>
      <c r="CYG13" s="202"/>
      <c r="CYU13" s="202"/>
      <c r="CZI13" s="202"/>
      <c r="CZW13" s="202"/>
      <c r="DAK13" s="202"/>
      <c r="DAY13" s="202"/>
      <c r="DBM13" s="202"/>
      <c r="DCA13" s="202"/>
      <c r="DCO13" s="202"/>
      <c r="DDC13" s="202"/>
      <c r="DDQ13" s="202"/>
      <c r="DEE13" s="202"/>
      <c r="DES13" s="202"/>
      <c r="DFG13" s="202"/>
      <c r="DFU13" s="202"/>
      <c r="DGI13" s="202"/>
      <c r="DGW13" s="202"/>
      <c r="DHK13" s="202"/>
      <c r="DHY13" s="202"/>
      <c r="DIM13" s="202"/>
      <c r="DJA13" s="202"/>
      <c r="DJO13" s="202"/>
      <c r="DKC13" s="202"/>
      <c r="DKQ13" s="202"/>
      <c r="DLE13" s="202"/>
      <c r="DLS13" s="202"/>
      <c r="DMG13" s="202"/>
      <c r="DMU13" s="202"/>
      <c r="DNI13" s="202"/>
      <c r="DNW13" s="202"/>
      <c r="DOK13" s="202"/>
      <c r="DOY13" s="202"/>
      <c r="DPM13" s="202"/>
      <c r="DQA13" s="202"/>
      <c r="DQO13" s="202"/>
      <c r="DRC13" s="202"/>
      <c r="DRQ13" s="202"/>
      <c r="DSE13" s="202"/>
      <c r="DSS13" s="202"/>
      <c r="DTG13" s="202"/>
      <c r="DTU13" s="202"/>
      <c r="DUI13" s="202"/>
      <c r="DUW13" s="202"/>
      <c r="DVK13" s="202"/>
      <c r="DVY13" s="202"/>
      <c r="DWM13" s="202"/>
      <c r="DXA13" s="202"/>
      <c r="DXO13" s="202"/>
      <c r="DYC13" s="202"/>
      <c r="DYQ13" s="202"/>
      <c r="DZE13" s="202"/>
      <c r="DZS13" s="202"/>
      <c r="EAG13" s="202"/>
      <c r="EAU13" s="202"/>
      <c r="EBI13" s="202"/>
      <c r="EBW13" s="202"/>
      <c r="ECK13" s="202"/>
      <c r="ECY13" s="202"/>
      <c r="EDM13" s="202"/>
      <c r="EEA13" s="202"/>
      <c r="EEO13" s="202"/>
      <c r="EFC13" s="202"/>
      <c r="EFQ13" s="202"/>
      <c r="EGE13" s="202"/>
      <c r="EGS13" s="202"/>
      <c r="EHG13" s="202"/>
      <c r="EHU13" s="202"/>
      <c r="EII13" s="202"/>
      <c r="EIW13" s="202"/>
      <c r="EJK13" s="202"/>
      <c r="EJY13" s="202"/>
      <c r="EKM13" s="202"/>
      <c r="ELA13" s="202"/>
      <c r="ELO13" s="202"/>
      <c r="EMC13" s="202"/>
      <c r="EMQ13" s="202"/>
      <c r="ENE13" s="202"/>
      <c r="ENS13" s="202"/>
      <c r="EOG13" s="202"/>
      <c r="EOU13" s="202"/>
      <c r="EPI13" s="202"/>
      <c r="EPW13" s="202"/>
      <c r="EQK13" s="202"/>
      <c r="EQY13" s="202"/>
      <c r="ERM13" s="202"/>
      <c r="ESA13" s="202"/>
      <c r="ESO13" s="202"/>
      <c r="ETC13" s="202"/>
      <c r="ETQ13" s="202"/>
      <c r="EUE13" s="202"/>
      <c r="EUS13" s="202"/>
      <c r="EVG13" s="202"/>
      <c r="EVU13" s="202"/>
      <c r="EWI13" s="202"/>
      <c r="EWW13" s="202"/>
      <c r="EXK13" s="202"/>
      <c r="EXY13" s="202"/>
      <c r="EYM13" s="202"/>
      <c r="EZA13" s="202"/>
      <c r="EZO13" s="202"/>
      <c r="FAC13" s="202"/>
      <c r="FAQ13" s="202"/>
      <c r="FBE13" s="202"/>
      <c r="FBS13" s="202"/>
      <c r="FCG13" s="202"/>
      <c r="FCU13" s="202"/>
      <c r="FDI13" s="202"/>
      <c r="FDW13" s="202"/>
      <c r="FEK13" s="202"/>
      <c r="FEY13" s="202"/>
      <c r="FFM13" s="202"/>
      <c r="FGA13" s="202"/>
      <c r="FGO13" s="202"/>
      <c r="FHC13" s="202"/>
      <c r="FHQ13" s="202"/>
      <c r="FIE13" s="202"/>
      <c r="FIS13" s="202"/>
      <c r="FJG13" s="202"/>
      <c r="FJU13" s="202"/>
      <c r="FKI13" s="202"/>
      <c r="FKW13" s="202"/>
      <c r="FLK13" s="202"/>
      <c r="FLY13" s="202"/>
      <c r="FMM13" s="202"/>
      <c r="FNA13" s="202"/>
      <c r="FNO13" s="202"/>
      <c r="FOC13" s="202"/>
      <c r="FOQ13" s="202"/>
      <c r="FPE13" s="202"/>
      <c r="FPS13" s="202"/>
      <c r="FQG13" s="202"/>
      <c r="FQU13" s="202"/>
      <c r="FRI13" s="202"/>
      <c r="FRW13" s="202"/>
      <c r="FSK13" s="202"/>
      <c r="FSY13" s="202"/>
      <c r="FTM13" s="202"/>
      <c r="FUA13" s="202"/>
      <c r="FUO13" s="202"/>
      <c r="FVC13" s="202"/>
      <c r="FVQ13" s="202"/>
      <c r="FWE13" s="202"/>
      <c r="FWS13" s="202"/>
      <c r="FXG13" s="202"/>
      <c r="FXU13" s="202"/>
      <c r="FYI13" s="202"/>
      <c r="FYW13" s="202"/>
      <c r="FZK13" s="202"/>
      <c r="FZY13" s="202"/>
      <c r="GAM13" s="202"/>
      <c r="GBA13" s="202"/>
      <c r="GBO13" s="202"/>
      <c r="GCC13" s="202"/>
      <c r="GCQ13" s="202"/>
      <c r="GDE13" s="202"/>
      <c r="GDS13" s="202"/>
      <c r="GEG13" s="202"/>
      <c r="GEU13" s="202"/>
      <c r="GFI13" s="202"/>
      <c r="GFW13" s="202"/>
      <c r="GGK13" s="202"/>
      <c r="GGY13" s="202"/>
      <c r="GHM13" s="202"/>
      <c r="GIA13" s="202"/>
      <c r="GIO13" s="202"/>
      <c r="GJC13" s="202"/>
      <c r="GJQ13" s="202"/>
      <c r="GKE13" s="202"/>
      <c r="GKS13" s="202"/>
      <c r="GLG13" s="202"/>
      <c r="GLU13" s="202"/>
      <c r="GMI13" s="202"/>
      <c r="GMW13" s="202"/>
      <c r="GNK13" s="202"/>
      <c r="GNY13" s="202"/>
      <c r="GOM13" s="202"/>
      <c r="GPA13" s="202"/>
      <c r="GPO13" s="202"/>
      <c r="GQC13" s="202"/>
      <c r="GQQ13" s="202"/>
      <c r="GRE13" s="202"/>
      <c r="GRS13" s="202"/>
      <c r="GSG13" s="202"/>
      <c r="GSU13" s="202"/>
      <c r="GTI13" s="202"/>
      <c r="GTW13" s="202"/>
      <c r="GUK13" s="202"/>
      <c r="GUY13" s="202"/>
      <c r="GVM13" s="202"/>
      <c r="GWA13" s="202"/>
      <c r="GWO13" s="202"/>
      <c r="GXC13" s="202"/>
      <c r="GXQ13" s="202"/>
      <c r="GYE13" s="202"/>
      <c r="GYS13" s="202"/>
      <c r="GZG13" s="202"/>
      <c r="GZU13" s="202"/>
      <c r="HAI13" s="202"/>
      <c r="HAW13" s="202"/>
      <c r="HBK13" s="202"/>
      <c r="HBY13" s="202"/>
      <c r="HCM13" s="202"/>
      <c r="HDA13" s="202"/>
      <c r="HDO13" s="202"/>
      <c r="HEC13" s="202"/>
      <c r="HEQ13" s="202"/>
      <c r="HFE13" s="202"/>
      <c r="HFS13" s="202"/>
      <c r="HGG13" s="202"/>
      <c r="HGU13" s="202"/>
      <c r="HHI13" s="202"/>
      <c r="HHW13" s="202"/>
      <c r="HIK13" s="202"/>
      <c r="HIY13" s="202"/>
      <c r="HJM13" s="202"/>
      <c r="HKA13" s="202"/>
      <c r="HKO13" s="202"/>
      <c r="HLC13" s="202"/>
      <c r="HLQ13" s="202"/>
      <c r="HME13" s="202"/>
      <c r="HMS13" s="202"/>
      <c r="HNG13" s="202"/>
      <c r="HNU13" s="202"/>
      <c r="HOI13" s="202"/>
      <c r="HOW13" s="202"/>
      <c r="HPK13" s="202"/>
      <c r="HPY13" s="202"/>
      <c r="HQM13" s="202"/>
      <c r="HRA13" s="202"/>
      <c r="HRO13" s="202"/>
      <c r="HSC13" s="202"/>
      <c r="HSQ13" s="202"/>
      <c r="HTE13" s="202"/>
      <c r="HTS13" s="202"/>
      <c r="HUG13" s="202"/>
      <c r="HUU13" s="202"/>
      <c r="HVI13" s="202"/>
      <c r="HVW13" s="202"/>
      <c r="HWK13" s="202"/>
      <c r="HWY13" s="202"/>
      <c r="HXM13" s="202"/>
      <c r="HYA13" s="202"/>
      <c r="HYO13" s="202"/>
      <c r="HZC13" s="202"/>
      <c r="HZQ13" s="202"/>
      <c r="IAE13" s="202"/>
      <c r="IAS13" s="202"/>
      <c r="IBG13" s="202"/>
      <c r="IBU13" s="202"/>
      <c r="ICI13" s="202"/>
      <c r="ICW13" s="202"/>
      <c r="IDK13" s="202"/>
      <c r="IDY13" s="202"/>
      <c r="IEM13" s="202"/>
      <c r="IFA13" s="202"/>
      <c r="IFO13" s="202"/>
      <c r="IGC13" s="202"/>
      <c r="IGQ13" s="202"/>
      <c r="IHE13" s="202"/>
      <c r="IHS13" s="202"/>
      <c r="IIG13" s="202"/>
      <c r="IIU13" s="202"/>
      <c r="IJI13" s="202"/>
      <c r="IJW13" s="202"/>
      <c r="IKK13" s="202"/>
      <c r="IKY13" s="202"/>
      <c r="ILM13" s="202"/>
      <c r="IMA13" s="202"/>
      <c r="IMO13" s="202"/>
      <c r="INC13" s="202"/>
      <c r="INQ13" s="202"/>
      <c r="IOE13" s="202"/>
      <c r="IOS13" s="202"/>
      <c r="IPG13" s="202"/>
      <c r="IPU13" s="202"/>
      <c r="IQI13" s="202"/>
      <c r="IQW13" s="202"/>
      <c r="IRK13" s="202"/>
      <c r="IRY13" s="202"/>
      <c r="ISM13" s="202"/>
      <c r="ITA13" s="202"/>
      <c r="ITO13" s="202"/>
      <c r="IUC13" s="202"/>
      <c r="IUQ13" s="202"/>
      <c r="IVE13" s="202"/>
      <c r="IVS13" s="202"/>
      <c r="IWG13" s="202"/>
      <c r="IWU13" s="202"/>
      <c r="IXI13" s="202"/>
      <c r="IXW13" s="202"/>
      <c r="IYK13" s="202"/>
      <c r="IYY13" s="202"/>
      <c r="IZM13" s="202"/>
      <c r="JAA13" s="202"/>
      <c r="JAO13" s="202"/>
      <c r="JBC13" s="202"/>
      <c r="JBQ13" s="202"/>
      <c r="JCE13" s="202"/>
      <c r="JCS13" s="202"/>
      <c r="JDG13" s="202"/>
      <c r="JDU13" s="202"/>
      <c r="JEI13" s="202"/>
      <c r="JEW13" s="202"/>
      <c r="JFK13" s="202"/>
      <c r="JFY13" s="202"/>
      <c r="JGM13" s="202"/>
      <c r="JHA13" s="202"/>
      <c r="JHO13" s="202"/>
      <c r="JIC13" s="202"/>
      <c r="JIQ13" s="202"/>
      <c r="JJE13" s="202"/>
      <c r="JJS13" s="202"/>
      <c r="JKG13" s="202"/>
      <c r="JKU13" s="202"/>
      <c r="JLI13" s="202"/>
      <c r="JLW13" s="202"/>
      <c r="JMK13" s="202"/>
      <c r="JMY13" s="202"/>
      <c r="JNM13" s="202"/>
      <c r="JOA13" s="202"/>
      <c r="JOO13" s="202"/>
      <c r="JPC13" s="202"/>
      <c r="JPQ13" s="202"/>
      <c r="JQE13" s="202"/>
      <c r="JQS13" s="202"/>
      <c r="JRG13" s="202"/>
      <c r="JRU13" s="202"/>
      <c r="JSI13" s="202"/>
      <c r="JSW13" s="202"/>
      <c r="JTK13" s="202"/>
      <c r="JTY13" s="202"/>
      <c r="JUM13" s="202"/>
      <c r="JVA13" s="202"/>
      <c r="JVO13" s="202"/>
      <c r="JWC13" s="202"/>
      <c r="JWQ13" s="202"/>
      <c r="JXE13" s="202"/>
      <c r="JXS13" s="202"/>
      <c r="JYG13" s="202"/>
      <c r="JYU13" s="202"/>
      <c r="JZI13" s="202"/>
      <c r="JZW13" s="202"/>
      <c r="KAK13" s="202"/>
      <c r="KAY13" s="202"/>
      <c r="KBM13" s="202"/>
      <c r="KCA13" s="202"/>
      <c r="KCO13" s="202"/>
      <c r="KDC13" s="202"/>
      <c r="KDQ13" s="202"/>
      <c r="KEE13" s="202"/>
      <c r="KES13" s="202"/>
      <c r="KFG13" s="202"/>
      <c r="KFU13" s="202"/>
      <c r="KGI13" s="202"/>
      <c r="KGW13" s="202"/>
      <c r="KHK13" s="202"/>
      <c r="KHY13" s="202"/>
      <c r="KIM13" s="202"/>
      <c r="KJA13" s="202"/>
      <c r="KJO13" s="202"/>
      <c r="KKC13" s="202"/>
      <c r="KKQ13" s="202"/>
      <c r="KLE13" s="202"/>
      <c r="KLS13" s="202"/>
      <c r="KMG13" s="202"/>
      <c r="KMU13" s="202"/>
      <c r="KNI13" s="202"/>
      <c r="KNW13" s="202"/>
      <c r="KOK13" s="202"/>
      <c r="KOY13" s="202"/>
      <c r="KPM13" s="202"/>
      <c r="KQA13" s="202"/>
      <c r="KQO13" s="202"/>
      <c r="KRC13" s="202"/>
      <c r="KRQ13" s="202"/>
      <c r="KSE13" s="202"/>
      <c r="KSS13" s="202"/>
      <c r="KTG13" s="202"/>
      <c r="KTU13" s="202"/>
      <c r="KUI13" s="202"/>
      <c r="KUW13" s="202"/>
      <c r="KVK13" s="202"/>
      <c r="KVY13" s="202"/>
      <c r="KWM13" s="202"/>
      <c r="KXA13" s="202"/>
      <c r="KXO13" s="202"/>
      <c r="KYC13" s="202"/>
      <c r="KYQ13" s="202"/>
      <c r="KZE13" s="202"/>
      <c r="KZS13" s="202"/>
      <c r="LAG13" s="202"/>
      <c r="LAU13" s="202"/>
      <c r="LBI13" s="202"/>
      <c r="LBW13" s="202"/>
      <c r="LCK13" s="202"/>
      <c r="LCY13" s="202"/>
      <c r="LDM13" s="202"/>
      <c r="LEA13" s="202"/>
      <c r="LEO13" s="202"/>
      <c r="LFC13" s="202"/>
      <c r="LFQ13" s="202"/>
      <c r="LGE13" s="202"/>
      <c r="LGS13" s="202"/>
      <c r="LHG13" s="202"/>
      <c r="LHU13" s="202"/>
      <c r="LII13" s="202"/>
      <c r="LIW13" s="202"/>
      <c r="LJK13" s="202"/>
      <c r="LJY13" s="202"/>
      <c r="LKM13" s="202"/>
      <c r="LLA13" s="202"/>
      <c r="LLO13" s="202"/>
      <c r="LMC13" s="202"/>
      <c r="LMQ13" s="202"/>
      <c r="LNE13" s="202"/>
      <c r="LNS13" s="202"/>
      <c r="LOG13" s="202"/>
      <c r="LOU13" s="202"/>
      <c r="LPI13" s="202"/>
      <c r="LPW13" s="202"/>
      <c r="LQK13" s="202"/>
      <c r="LQY13" s="202"/>
      <c r="LRM13" s="202"/>
      <c r="LSA13" s="202"/>
      <c r="LSO13" s="202"/>
      <c r="LTC13" s="202"/>
      <c r="LTQ13" s="202"/>
      <c r="LUE13" s="202"/>
      <c r="LUS13" s="202"/>
      <c r="LVG13" s="202"/>
      <c r="LVU13" s="202"/>
      <c r="LWI13" s="202"/>
      <c r="LWW13" s="202"/>
      <c r="LXK13" s="202"/>
      <c r="LXY13" s="202"/>
      <c r="LYM13" s="202"/>
      <c r="LZA13" s="202"/>
      <c r="LZO13" s="202"/>
      <c r="MAC13" s="202"/>
      <c r="MAQ13" s="202"/>
      <c r="MBE13" s="202"/>
      <c r="MBS13" s="202"/>
      <c r="MCG13" s="202"/>
      <c r="MCU13" s="202"/>
      <c r="MDI13" s="202"/>
      <c r="MDW13" s="202"/>
      <c r="MEK13" s="202"/>
      <c r="MEY13" s="202"/>
      <c r="MFM13" s="202"/>
      <c r="MGA13" s="202"/>
      <c r="MGO13" s="202"/>
      <c r="MHC13" s="202"/>
      <c r="MHQ13" s="202"/>
      <c r="MIE13" s="202"/>
      <c r="MIS13" s="202"/>
      <c r="MJG13" s="202"/>
      <c r="MJU13" s="202"/>
      <c r="MKI13" s="202"/>
      <c r="MKW13" s="202"/>
      <c r="MLK13" s="202"/>
      <c r="MLY13" s="202"/>
      <c r="MMM13" s="202"/>
      <c r="MNA13" s="202"/>
      <c r="MNO13" s="202"/>
      <c r="MOC13" s="202"/>
      <c r="MOQ13" s="202"/>
      <c r="MPE13" s="202"/>
      <c r="MPS13" s="202"/>
      <c r="MQG13" s="202"/>
      <c r="MQU13" s="202"/>
      <c r="MRI13" s="202"/>
      <c r="MRW13" s="202"/>
      <c r="MSK13" s="202"/>
      <c r="MSY13" s="202"/>
      <c r="MTM13" s="202"/>
      <c r="MUA13" s="202"/>
      <c r="MUO13" s="202"/>
      <c r="MVC13" s="202"/>
      <c r="MVQ13" s="202"/>
      <c r="MWE13" s="202"/>
      <c r="MWS13" s="202"/>
      <c r="MXG13" s="202"/>
      <c r="MXU13" s="202"/>
      <c r="MYI13" s="202"/>
      <c r="MYW13" s="202"/>
      <c r="MZK13" s="202"/>
      <c r="MZY13" s="202"/>
      <c r="NAM13" s="202"/>
      <c r="NBA13" s="202"/>
      <c r="NBO13" s="202"/>
      <c r="NCC13" s="202"/>
      <c r="NCQ13" s="202"/>
      <c r="NDE13" s="202"/>
      <c r="NDS13" s="202"/>
      <c r="NEG13" s="202"/>
      <c r="NEU13" s="202"/>
      <c r="NFI13" s="202"/>
      <c r="NFW13" s="202"/>
      <c r="NGK13" s="202"/>
      <c r="NGY13" s="202"/>
      <c r="NHM13" s="202"/>
      <c r="NIA13" s="202"/>
      <c r="NIO13" s="202"/>
      <c r="NJC13" s="202"/>
      <c r="NJQ13" s="202"/>
      <c r="NKE13" s="202"/>
      <c r="NKS13" s="202"/>
      <c r="NLG13" s="202"/>
      <c r="NLU13" s="202"/>
      <c r="NMI13" s="202"/>
      <c r="NMW13" s="202"/>
      <c r="NNK13" s="202"/>
      <c r="NNY13" s="202"/>
      <c r="NOM13" s="202"/>
      <c r="NPA13" s="202"/>
      <c r="NPO13" s="202"/>
      <c r="NQC13" s="202"/>
      <c r="NQQ13" s="202"/>
      <c r="NRE13" s="202"/>
      <c r="NRS13" s="202"/>
      <c r="NSG13" s="202"/>
      <c r="NSU13" s="202"/>
      <c r="NTI13" s="202"/>
      <c r="NTW13" s="202"/>
      <c r="NUK13" s="202"/>
      <c r="NUY13" s="202"/>
      <c r="NVM13" s="202"/>
      <c r="NWA13" s="202"/>
      <c r="NWO13" s="202"/>
      <c r="NXC13" s="202"/>
      <c r="NXQ13" s="202"/>
      <c r="NYE13" s="202"/>
      <c r="NYS13" s="202"/>
      <c r="NZG13" s="202"/>
      <c r="NZU13" s="202"/>
      <c r="OAI13" s="202"/>
      <c r="OAW13" s="202"/>
      <c r="OBK13" s="202"/>
      <c r="OBY13" s="202"/>
      <c r="OCM13" s="202"/>
      <c r="ODA13" s="202"/>
      <c r="ODO13" s="202"/>
      <c r="OEC13" s="202"/>
      <c r="OEQ13" s="202"/>
      <c r="OFE13" s="202"/>
      <c r="OFS13" s="202"/>
      <c r="OGG13" s="202"/>
      <c r="OGU13" s="202"/>
      <c r="OHI13" s="202"/>
      <c r="OHW13" s="202"/>
      <c r="OIK13" s="202"/>
      <c r="OIY13" s="202"/>
      <c r="OJM13" s="202"/>
      <c r="OKA13" s="202"/>
      <c r="OKO13" s="202"/>
      <c r="OLC13" s="202"/>
      <c r="OLQ13" s="202"/>
      <c r="OME13" s="202"/>
      <c r="OMS13" s="202"/>
      <c r="ONG13" s="202"/>
      <c r="ONU13" s="202"/>
      <c r="OOI13" s="202"/>
      <c r="OOW13" s="202"/>
      <c r="OPK13" s="202"/>
      <c r="OPY13" s="202"/>
      <c r="OQM13" s="202"/>
      <c r="ORA13" s="202"/>
      <c r="ORO13" s="202"/>
      <c r="OSC13" s="202"/>
      <c r="OSQ13" s="202"/>
      <c r="OTE13" s="202"/>
      <c r="OTS13" s="202"/>
      <c r="OUG13" s="202"/>
      <c r="OUU13" s="202"/>
      <c r="OVI13" s="202"/>
      <c r="OVW13" s="202"/>
      <c r="OWK13" s="202"/>
      <c r="OWY13" s="202"/>
      <c r="OXM13" s="202"/>
      <c r="OYA13" s="202"/>
      <c r="OYO13" s="202"/>
      <c r="OZC13" s="202"/>
      <c r="OZQ13" s="202"/>
      <c r="PAE13" s="202"/>
      <c r="PAS13" s="202"/>
      <c r="PBG13" s="202"/>
      <c r="PBU13" s="202"/>
      <c r="PCI13" s="202"/>
      <c r="PCW13" s="202"/>
      <c r="PDK13" s="202"/>
      <c r="PDY13" s="202"/>
      <c r="PEM13" s="202"/>
      <c r="PFA13" s="202"/>
      <c r="PFO13" s="202"/>
      <c r="PGC13" s="202"/>
      <c r="PGQ13" s="202"/>
      <c r="PHE13" s="202"/>
      <c r="PHS13" s="202"/>
      <c r="PIG13" s="202"/>
      <c r="PIU13" s="202"/>
      <c r="PJI13" s="202"/>
      <c r="PJW13" s="202"/>
      <c r="PKK13" s="202"/>
      <c r="PKY13" s="202"/>
      <c r="PLM13" s="202"/>
      <c r="PMA13" s="202"/>
      <c r="PMO13" s="202"/>
      <c r="PNC13" s="202"/>
      <c r="PNQ13" s="202"/>
      <c r="POE13" s="202"/>
      <c r="POS13" s="202"/>
      <c r="PPG13" s="202"/>
      <c r="PPU13" s="202"/>
      <c r="PQI13" s="202"/>
      <c r="PQW13" s="202"/>
      <c r="PRK13" s="202"/>
      <c r="PRY13" s="202"/>
      <c r="PSM13" s="202"/>
      <c r="PTA13" s="202"/>
      <c r="PTO13" s="202"/>
      <c r="PUC13" s="202"/>
      <c r="PUQ13" s="202"/>
      <c r="PVE13" s="202"/>
      <c r="PVS13" s="202"/>
      <c r="PWG13" s="202"/>
      <c r="PWU13" s="202"/>
      <c r="PXI13" s="202"/>
      <c r="PXW13" s="202"/>
      <c r="PYK13" s="202"/>
      <c r="PYY13" s="202"/>
      <c r="PZM13" s="202"/>
      <c r="QAA13" s="202"/>
      <c r="QAO13" s="202"/>
      <c r="QBC13" s="202"/>
      <c r="QBQ13" s="202"/>
      <c r="QCE13" s="202"/>
      <c r="QCS13" s="202"/>
      <c r="QDG13" s="202"/>
      <c r="QDU13" s="202"/>
      <c r="QEI13" s="202"/>
      <c r="QEW13" s="202"/>
      <c r="QFK13" s="202"/>
      <c r="QFY13" s="202"/>
      <c r="QGM13" s="202"/>
      <c r="QHA13" s="202"/>
      <c r="QHO13" s="202"/>
      <c r="QIC13" s="202"/>
      <c r="QIQ13" s="202"/>
      <c r="QJE13" s="202"/>
      <c r="QJS13" s="202"/>
      <c r="QKG13" s="202"/>
      <c r="QKU13" s="202"/>
      <c r="QLI13" s="202"/>
      <c r="QLW13" s="202"/>
      <c r="QMK13" s="202"/>
      <c r="QMY13" s="202"/>
      <c r="QNM13" s="202"/>
      <c r="QOA13" s="202"/>
      <c r="QOO13" s="202"/>
      <c r="QPC13" s="202"/>
      <c r="QPQ13" s="202"/>
      <c r="QQE13" s="202"/>
      <c r="QQS13" s="202"/>
      <c r="QRG13" s="202"/>
      <c r="QRU13" s="202"/>
      <c r="QSI13" s="202"/>
      <c r="QSW13" s="202"/>
      <c r="QTK13" s="202"/>
      <c r="QTY13" s="202"/>
      <c r="QUM13" s="202"/>
      <c r="QVA13" s="202"/>
      <c r="QVO13" s="202"/>
      <c r="QWC13" s="202"/>
      <c r="QWQ13" s="202"/>
      <c r="QXE13" s="202"/>
      <c r="QXS13" s="202"/>
      <c r="QYG13" s="202"/>
      <c r="QYU13" s="202"/>
      <c r="QZI13" s="202"/>
      <c r="QZW13" s="202"/>
      <c r="RAK13" s="202"/>
      <c r="RAY13" s="202"/>
      <c r="RBM13" s="202"/>
      <c r="RCA13" s="202"/>
      <c r="RCO13" s="202"/>
      <c r="RDC13" s="202"/>
      <c r="RDQ13" s="202"/>
      <c r="REE13" s="202"/>
      <c r="RES13" s="202"/>
      <c r="RFG13" s="202"/>
      <c r="RFU13" s="202"/>
      <c r="RGI13" s="202"/>
      <c r="RGW13" s="202"/>
      <c r="RHK13" s="202"/>
      <c r="RHY13" s="202"/>
      <c r="RIM13" s="202"/>
      <c r="RJA13" s="202"/>
      <c r="RJO13" s="202"/>
      <c r="RKC13" s="202"/>
      <c r="RKQ13" s="202"/>
      <c r="RLE13" s="202"/>
      <c r="RLS13" s="202"/>
      <c r="RMG13" s="202"/>
      <c r="RMU13" s="202"/>
      <c r="RNI13" s="202"/>
      <c r="RNW13" s="202"/>
      <c r="ROK13" s="202"/>
      <c r="ROY13" s="202"/>
      <c r="RPM13" s="202"/>
      <c r="RQA13" s="202"/>
      <c r="RQO13" s="202"/>
      <c r="RRC13" s="202"/>
      <c r="RRQ13" s="202"/>
      <c r="RSE13" s="202"/>
      <c r="RSS13" s="202"/>
      <c r="RTG13" s="202"/>
      <c r="RTU13" s="202"/>
      <c r="RUI13" s="202"/>
      <c r="RUW13" s="202"/>
      <c r="RVK13" s="202"/>
      <c r="RVY13" s="202"/>
      <c r="RWM13" s="202"/>
      <c r="RXA13" s="202"/>
      <c r="RXO13" s="202"/>
      <c r="RYC13" s="202"/>
      <c r="RYQ13" s="202"/>
      <c r="RZE13" s="202"/>
      <c r="RZS13" s="202"/>
      <c r="SAG13" s="202"/>
      <c r="SAU13" s="202"/>
      <c r="SBI13" s="202"/>
      <c r="SBW13" s="202"/>
      <c r="SCK13" s="202"/>
      <c r="SCY13" s="202"/>
      <c r="SDM13" s="202"/>
      <c r="SEA13" s="202"/>
      <c r="SEO13" s="202"/>
      <c r="SFC13" s="202"/>
      <c r="SFQ13" s="202"/>
      <c r="SGE13" s="202"/>
      <c r="SGS13" s="202"/>
      <c r="SHG13" s="202"/>
      <c r="SHU13" s="202"/>
      <c r="SII13" s="202"/>
      <c r="SIW13" s="202"/>
      <c r="SJK13" s="202"/>
      <c r="SJY13" s="202"/>
      <c r="SKM13" s="202"/>
      <c r="SLA13" s="202"/>
      <c r="SLO13" s="202"/>
      <c r="SMC13" s="202"/>
      <c r="SMQ13" s="202"/>
      <c r="SNE13" s="202"/>
      <c r="SNS13" s="202"/>
      <c r="SOG13" s="202"/>
      <c r="SOU13" s="202"/>
      <c r="SPI13" s="202"/>
      <c r="SPW13" s="202"/>
      <c r="SQK13" s="202"/>
      <c r="SQY13" s="202"/>
      <c r="SRM13" s="202"/>
      <c r="SSA13" s="202"/>
      <c r="SSO13" s="202"/>
      <c r="STC13" s="202"/>
      <c r="STQ13" s="202"/>
      <c r="SUE13" s="202"/>
      <c r="SUS13" s="202"/>
      <c r="SVG13" s="202"/>
      <c r="SVU13" s="202"/>
      <c r="SWI13" s="202"/>
      <c r="SWW13" s="202"/>
      <c r="SXK13" s="202"/>
      <c r="SXY13" s="202"/>
      <c r="SYM13" s="202"/>
      <c r="SZA13" s="202"/>
      <c r="SZO13" s="202"/>
      <c r="TAC13" s="202"/>
      <c r="TAQ13" s="202"/>
      <c r="TBE13" s="202"/>
      <c r="TBS13" s="202"/>
      <c r="TCG13" s="202"/>
      <c r="TCU13" s="202"/>
      <c r="TDI13" s="202"/>
      <c r="TDW13" s="202"/>
      <c r="TEK13" s="202"/>
      <c r="TEY13" s="202"/>
      <c r="TFM13" s="202"/>
      <c r="TGA13" s="202"/>
      <c r="TGO13" s="202"/>
      <c r="THC13" s="202"/>
      <c r="THQ13" s="202"/>
      <c r="TIE13" s="202"/>
      <c r="TIS13" s="202"/>
      <c r="TJG13" s="202"/>
      <c r="TJU13" s="202"/>
      <c r="TKI13" s="202"/>
      <c r="TKW13" s="202"/>
      <c r="TLK13" s="202"/>
      <c r="TLY13" s="202"/>
      <c r="TMM13" s="202"/>
      <c r="TNA13" s="202"/>
      <c r="TNO13" s="202"/>
      <c r="TOC13" s="202"/>
      <c r="TOQ13" s="202"/>
      <c r="TPE13" s="202"/>
      <c r="TPS13" s="202"/>
      <c r="TQG13" s="202"/>
      <c r="TQU13" s="202"/>
      <c r="TRI13" s="202"/>
      <c r="TRW13" s="202"/>
      <c r="TSK13" s="202"/>
      <c r="TSY13" s="202"/>
      <c r="TTM13" s="202"/>
      <c r="TUA13" s="202"/>
      <c r="TUO13" s="202"/>
      <c r="TVC13" s="202"/>
      <c r="TVQ13" s="202"/>
      <c r="TWE13" s="202"/>
      <c r="TWS13" s="202"/>
      <c r="TXG13" s="202"/>
      <c r="TXU13" s="202"/>
      <c r="TYI13" s="202"/>
      <c r="TYW13" s="202"/>
      <c r="TZK13" s="202"/>
      <c r="TZY13" s="202"/>
      <c r="UAM13" s="202"/>
      <c r="UBA13" s="202"/>
      <c r="UBO13" s="202"/>
      <c r="UCC13" s="202"/>
      <c r="UCQ13" s="202"/>
      <c r="UDE13" s="202"/>
      <c r="UDS13" s="202"/>
      <c r="UEG13" s="202"/>
      <c r="UEU13" s="202"/>
      <c r="UFI13" s="202"/>
      <c r="UFW13" s="202"/>
      <c r="UGK13" s="202"/>
      <c r="UGY13" s="202"/>
      <c r="UHM13" s="202"/>
      <c r="UIA13" s="202"/>
      <c r="UIO13" s="202"/>
      <c r="UJC13" s="202"/>
      <c r="UJQ13" s="202"/>
      <c r="UKE13" s="202"/>
      <c r="UKS13" s="202"/>
      <c r="ULG13" s="202"/>
      <c r="ULU13" s="202"/>
      <c r="UMI13" s="202"/>
      <c r="UMW13" s="202"/>
      <c r="UNK13" s="202"/>
      <c r="UNY13" s="202"/>
      <c r="UOM13" s="202"/>
      <c r="UPA13" s="202"/>
      <c r="UPO13" s="202"/>
      <c r="UQC13" s="202"/>
      <c r="UQQ13" s="202"/>
      <c r="URE13" s="202"/>
      <c r="URS13" s="202"/>
      <c r="USG13" s="202"/>
      <c r="USU13" s="202"/>
      <c r="UTI13" s="202"/>
      <c r="UTW13" s="202"/>
      <c r="UUK13" s="202"/>
      <c r="UUY13" s="202"/>
      <c r="UVM13" s="202"/>
      <c r="UWA13" s="202"/>
      <c r="UWO13" s="202"/>
      <c r="UXC13" s="202"/>
      <c r="UXQ13" s="202"/>
      <c r="UYE13" s="202"/>
      <c r="UYS13" s="202"/>
      <c r="UZG13" s="202"/>
      <c r="UZU13" s="202"/>
      <c r="VAI13" s="202"/>
      <c r="VAW13" s="202"/>
      <c r="VBK13" s="202"/>
      <c r="VBY13" s="202"/>
      <c r="VCM13" s="202"/>
      <c r="VDA13" s="202"/>
      <c r="VDO13" s="202"/>
      <c r="VEC13" s="202"/>
      <c r="VEQ13" s="202"/>
      <c r="VFE13" s="202"/>
      <c r="VFS13" s="202"/>
      <c r="VGG13" s="202"/>
      <c r="VGU13" s="202"/>
      <c r="VHI13" s="202"/>
      <c r="VHW13" s="202"/>
      <c r="VIK13" s="202"/>
      <c r="VIY13" s="202"/>
      <c r="VJM13" s="202"/>
      <c r="VKA13" s="202"/>
      <c r="VKO13" s="202"/>
      <c r="VLC13" s="202"/>
      <c r="VLQ13" s="202"/>
      <c r="VME13" s="202"/>
      <c r="VMS13" s="202"/>
      <c r="VNG13" s="202"/>
      <c r="VNU13" s="202"/>
      <c r="VOI13" s="202"/>
      <c r="VOW13" s="202"/>
      <c r="VPK13" s="202"/>
      <c r="VPY13" s="202"/>
      <c r="VQM13" s="202"/>
      <c r="VRA13" s="202"/>
      <c r="VRO13" s="202"/>
      <c r="VSC13" s="202"/>
      <c r="VSQ13" s="202"/>
      <c r="VTE13" s="202"/>
      <c r="VTS13" s="202"/>
      <c r="VUG13" s="202"/>
      <c r="VUU13" s="202"/>
      <c r="VVI13" s="202"/>
      <c r="VVW13" s="202"/>
      <c r="VWK13" s="202"/>
      <c r="VWY13" s="202"/>
      <c r="VXM13" s="202"/>
      <c r="VYA13" s="202"/>
      <c r="VYO13" s="202"/>
      <c r="VZC13" s="202"/>
      <c r="VZQ13" s="202"/>
      <c r="WAE13" s="202"/>
      <c r="WAS13" s="202"/>
      <c r="WBG13" s="202"/>
      <c r="WBU13" s="202"/>
      <c r="WCI13" s="202"/>
      <c r="WCW13" s="202"/>
      <c r="WDK13" s="202"/>
      <c r="WDY13" s="202"/>
      <c r="WEM13" s="202"/>
      <c r="WFA13" s="202"/>
      <c r="WFO13" s="202"/>
      <c r="WGC13" s="202"/>
      <c r="WGQ13" s="202"/>
      <c r="WHE13" s="202"/>
      <c r="WHS13" s="202"/>
      <c r="WIG13" s="202"/>
      <c r="WIU13" s="202"/>
      <c r="WJI13" s="202"/>
      <c r="WJW13" s="202"/>
      <c r="WKK13" s="202"/>
      <c r="WKY13" s="202"/>
      <c r="WLM13" s="202"/>
      <c r="WMA13" s="202"/>
      <c r="WMO13" s="202"/>
      <c r="WNC13" s="202"/>
      <c r="WNQ13" s="202"/>
      <c r="WOE13" s="202"/>
      <c r="WOS13" s="202"/>
      <c r="WPG13" s="202"/>
      <c r="WPU13" s="202"/>
      <c r="WQI13" s="202"/>
      <c r="WQW13" s="202"/>
      <c r="WRK13" s="202"/>
      <c r="WRY13" s="202"/>
      <c r="WSM13" s="202"/>
      <c r="WTA13" s="202"/>
      <c r="WTO13" s="202"/>
      <c r="WUC13" s="202"/>
      <c r="WUQ13" s="202"/>
      <c r="WVE13" s="202"/>
      <c r="WVS13" s="202"/>
      <c r="WWG13" s="202"/>
      <c r="WWU13" s="202"/>
      <c r="WXI13" s="202"/>
      <c r="WXW13" s="202"/>
      <c r="WYK13" s="202"/>
      <c r="WYY13" s="202"/>
      <c r="WZM13" s="202"/>
      <c r="XAA13" s="202"/>
      <c r="XAO13" s="202"/>
      <c r="XBC13" s="202"/>
      <c r="XBQ13" s="202"/>
      <c r="XCE13" s="202"/>
      <c r="XCS13" s="202"/>
      <c r="XDG13" s="202"/>
      <c r="XDU13" s="202"/>
      <c r="XEI13" s="202"/>
      <c r="XEW13" s="202"/>
    </row>
    <row r="14" spans="1:2041 2055:4085 4099:5117 5121:7165 7179:9209 9223:10237 10245:12277 12289:14333 14344:15357 15369:16377" s="201" customFormat="1" ht="15.75" x14ac:dyDescent="0.2">
      <c r="A14" s="199" t="s">
        <v>58</v>
      </c>
      <c r="B14" s="200">
        <f>'Choice White Grease Trade'!C33</f>
        <v>6.8404680784429406</v>
      </c>
      <c r="C14" s="200">
        <f>'Choice White Grease Trade'!D33</f>
        <v>9.7659176566828183</v>
      </c>
      <c r="D14" s="200">
        <f>'Choice White Grease Trade'!E33</f>
        <v>17.318428205988265</v>
      </c>
      <c r="E14" s="200">
        <f>'Choice White Grease Trade'!F33</f>
        <v>20.937936929887979</v>
      </c>
      <c r="F14" s="200">
        <f>'Choice White Grease Trade'!G33</f>
        <v>7.3819119777882181</v>
      </c>
      <c r="G14" s="200">
        <f>'Choice White Grease Trade'!H33</f>
        <v>16.974314848056082</v>
      </c>
      <c r="H14" s="200">
        <f>'Choice White Grease Trade'!I33</f>
        <v>13.008748622959024</v>
      </c>
      <c r="I14" s="200">
        <f>'Choice White Grease Trade'!J33</f>
        <v>31.21273408622476</v>
      </c>
      <c r="J14" s="200">
        <f>'Choice White Grease Trade'!K33</f>
        <v>25.914457652864908</v>
      </c>
      <c r="K14" s="200">
        <f>'Choice White Grease Trade'!L33</f>
        <v>25.034732825382903</v>
      </c>
      <c r="L14" s="200">
        <f>'Choice White Grease Trade'!M33</f>
        <v>9.7897334116809525</v>
      </c>
      <c r="M14" s="200">
        <f>'Choice White Grease Trade'!N33</f>
        <v>4.8827158104332655</v>
      </c>
      <c r="N14" s="200">
        <f>'Choice White Grease Trade'!O33</f>
        <v>5.4421430349812141</v>
      </c>
      <c r="O14" s="200">
        <f>'Choice White Grease Trade'!P33</f>
        <v>7.7566455921465733</v>
      </c>
      <c r="P14" s="200">
        <f>'Choice White Grease Trade'!Q33</f>
        <v>16.117919739755919</v>
      </c>
      <c r="Q14" s="200">
        <f>'Choice White Grease Trade'!R33</f>
        <v>13.36306873303327</v>
      </c>
      <c r="R14" s="200">
        <f>'Choice White Grease Trade'!S33</f>
        <v>9.1128728524954905</v>
      </c>
      <c r="S14" s="200">
        <f>'Choice White Grease Trade'!T33</f>
        <v>5.2102889944559996</v>
      </c>
      <c r="T14" s="200">
        <f>'Choice White Grease Trade'!U33</f>
        <v>1.7566824927959999</v>
      </c>
      <c r="U14" s="200">
        <f>'Choice White Grease Trade'!V33</f>
        <v>2.760149265426</v>
      </c>
      <c r="V14" s="200">
        <f>'Choice White Grease Trade'!W33</f>
        <v>2.4104521237859995</v>
      </c>
      <c r="W14" s="200">
        <f>'Choice White Grease Trade'!X33</f>
        <v>0.81453287185200007</v>
      </c>
      <c r="X14" s="200">
        <f>'Choice White Grease Trade'!Y33</f>
        <v>1.1855927014199181</v>
      </c>
      <c r="Y14" s="200">
        <f>'Choice White Grease Trade'!Z33</f>
        <v>10.096489736424001</v>
      </c>
      <c r="Z14" s="200">
        <f>Z31+Z47+Z62</f>
        <v>70.665990504759989</v>
      </c>
      <c r="AA14" s="200">
        <f t="shared" ref="AA14:BE14" si="7">AA31+AA47+AA62</f>
        <v>18.465268542182002</v>
      </c>
      <c r="AB14" s="200">
        <f t="shared" si="7"/>
        <v>56.800462145319997</v>
      </c>
      <c r="AC14" s="200">
        <f t="shared" si="7"/>
        <v>81.882800349999997</v>
      </c>
      <c r="AD14" s="200">
        <f t="shared" si="7"/>
        <v>69.924403378000008</v>
      </c>
      <c r="AE14" s="200">
        <f t="shared" si="7"/>
        <v>86.905750046000009</v>
      </c>
      <c r="AF14" s="200">
        <f t="shared" si="7"/>
        <v>63.943437490991329</v>
      </c>
      <c r="AG14" s="200">
        <f t="shared" si="7"/>
        <v>64.052869594568435</v>
      </c>
      <c r="AH14" s="200">
        <f t="shared" si="7"/>
        <v>62.518396822580492</v>
      </c>
      <c r="AI14" s="200">
        <f t="shared" si="7"/>
        <v>60.449719330856269</v>
      </c>
      <c r="AJ14" s="200">
        <f t="shared" si="7"/>
        <v>59.070045925760098</v>
      </c>
      <c r="AK14" s="200">
        <f t="shared" si="7"/>
        <v>54.401064818615943</v>
      </c>
      <c r="AL14" s="200">
        <f t="shared" si="7"/>
        <v>53.033402968344937</v>
      </c>
      <c r="AM14" s="200">
        <f t="shared" si="7"/>
        <v>50.828605531216134</v>
      </c>
      <c r="AN14" s="200">
        <f t="shared" si="7"/>
        <v>47.996482814523112</v>
      </c>
      <c r="AO14" s="200">
        <f t="shared" si="7"/>
        <v>40.53117628997277</v>
      </c>
      <c r="AP14" s="200">
        <f t="shared" si="7"/>
        <v>26.702898363241427</v>
      </c>
      <c r="AQ14" s="200">
        <f t="shared" si="7"/>
        <v>21.264793873061215</v>
      </c>
      <c r="AR14" s="200">
        <f t="shared" si="7"/>
        <v>15.744726769088899</v>
      </c>
      <c r="AS14" s="200">
        <f t="shared" si="7"/>
        <v>9.1076890683799689</v>
      </c>
      <c r="AT14" s="200">
        <f t="shared" si="7"/>
        <v>1.7034659772758225</v>
      </c>
      <c r="AU14" s="200">
        <f t="shared" si="7"/>
        <v>1.7027585904359817</v>
      </c>
      <c r="AV14" s="200">
        <f t="shared" si="7"/>
        <v>3.9084477101280433</v>
      </c>
      <c r="AW14" s="200">
        <f t="shared" si="7"/>
        <v>6.1129264212771872</v>
      </c>
      <c r="AX14" s="200">
        <f t="shared" si="7"/>
        <v>8.3172275052718678</v>
      </c>
      <c r="AY14" s="200">
        <f t="shared" si="7"/>
        <v>10.521906840877781</v>
      </c>
      <c r="AZ14" s="200">
        <f t="shared" si="7"/>
        <v>12.726519413598172</v>
      </c>
      <c r="BA14" s="200">
        <f t="shared" si="7"/>
        <v>14.931271578230611</v>
      </c>
      <c r="BB14" s="200">
        <f t="shared" si="7"/>
        <v>17.135836351851122</v>
      </c>
      <c r="BC14" s="200">
        <f t="shared" si="7"/>
        <v>19.340418337965911</v>
      </c>
      <c r="BD14" s="200">
        <f t="shared" si="7"/>
        <v>21.545056504504721</v>
      </c>
      <c r="BE14" s="200">
        <f t="shared" si="7"/>
        <v>23.74968643723011</v>
      </c>
      <c r="BO14" s="202"/>
      <c r="CC14" s="202"/>
      <c r="CQ14" s="202"/>
      <c r="DE14" s="202"/>
      <c r="DS14" s="202"/>
      <c r="EG14" s="202"/>
      <c r="EU14" s="202"/>
      <c r="FI14" s="202"/>
      <c r="FW14" s="202"/>
      <c r="GK14" s="202"/>
      <c r="GY14" s="202"/>
      <c r="HM14" s="202"/>
      <c r="IA14" s="202"/>
      <c r="IO14" s="202"/>
      <c r="JC14" s="202"/>
      <c r="JQ14" s="202"/>
      <c r="KE14" s="202"/>
      <c r="KS14" s="202"/>
      <c r="LG14" s="202"/>
      <c r="LU14" s="202"/>
      <c r="MI14" s="202"/>
      <c r="MW14" s="202"/>
      <c r="NK14" s="202"/>
      <c r="NY14" s="202"/>
      <c r="OM14" s="202"/>
      <c r="PA14" s="202"/>
      <c r="PO14" s="202"/>
      <c r="QC14" s="202"/>
      <c r="QQ14" s="202"/>
      <c r="RE14" s="202"/>
      <c r="RS14" s="202"/>
      <c r="SG14" s="202"/>
      <c r="SU14" s="202"/>
      <c r="TI14" s="202"/>
      <c r="TW14" s="202"/>
      <c r="UK14" s="202"/>
      <c r="UY14" s="202"/>
      <c r="VM14" s="202"/>
      <c r="WA14" s="202"/>
      <c r="WO14" s="202"/>
      <c r="XC14" s="202"/>
      <c r="XQ14" s="202"/>
      <c r="YE14" s="202"/>
      <c r="YS14" s="202"/>
      <c r="ZG14" s="202"/>
      <c r="ZU14" s="202"/>
      <c r="AAI14" s="202"/>
      <c r="AAW14" s="202"/>
      <c r="ABK14" s="202"/>
      <c r="ABY14" s="202"/>
      <c r="ACM14" s="202"/>
      <c r="ADA14" s="202"/>
      <c r="ADO14" s="202"/>
      <c r="AEC14" s="202"/>
      <c r="AEQ14" s="202"/>
      <c r="AFE14" s="202"/>
      <c r="AFS14" s="202"/>
      <c r="AGG14" s="202"/>
      <c r="AGU14" s="202"/>
      <c r="AHI14" s="202"/>
      <c r="AHW14" s="202"/>
      <c r="AIK14" s="202"/>
      <c r="AIY14" s="202"/>
      <c r="AJM14" s="202"/>
      <c r="AKA14" s="202"/>
      <c r="AKO14" s="202"/>
      <c r="ALC14" s="202"/>
      <c r="ALQ14" s="202"/>
      <c r="AME14" s="202"/>
      <c r="AMS14" s="202"/>
      <c r="ANG14" s="202"/>
      <c r="ANU14" s="202"/>
      <c r="AOI14" s="202"/>
      <c r="AOW14" s="202"/>
      <c r="APK14" s="202"/>
      <c r="APY14" s="202"/>
      <c r="AQM14" s="202"/>
      <c r="ARA14" s="202"/>
      <c r="ARO14" s="202"/>
      <c r="ASC14" s="202"/>
      <c r="ASQ14" s="202"/>
      <c r="ATE14" s="202"/>
      <c r="ATS14" s="202"/>
      <c r="AUG14" s="202"/>
      <c r="AUU14" s="202"/>
      <c r="AVI14" s="202"/>
      <c r="AVW14" s="202"/>
      <c r="AWK14" s="202"/>
      <c r="AWY14" s="202"/>
      <c r="AXM14" s="202"/>
      <c r="AYA14" s="202"/>
      <c r="AYO14" s="202"/>
      <c r="AZC14" s="202"/>
      <c r="AZQ14" s="202"/>
      <c r="BAE14" s="202"/>
      <c r="BAS14" s="202"/>
      <c r="BBG14" s="202"/>
      <c r="BBU14" s="202"/>
      <c r="BCI14" s="202"/>
      <c r="BCW14" s="202"/>
      <c r="BDK14" s="202"/>
      <c r="BDY14" s="202"/>
      <c r="BEM14" s="202"/>
      <c r="BFA14" s="202"/>
      <c r="BFO14" s="202"/>
      <c r="BGC14" s="202"/>
      <c r="BGQ14" s="202"/>
      <c r="BHE14" s="202"/>
      <c r="BHS14" s="202"/>
      <c r="BIG14" s="202"/>
      <c r="BIU14" s="202"/>
      <c r="BJI14" s="202"/>
      <c r="BJW14" s="202"/>
      <c r="BKK14" s="202"/>
      <c r="BKY14" s="202"/>
      <c r="BLM14" s="202"/>
      <c r="BMA14" s="202"/>
      <c r="BMO14" s="202"/>
      <c r="BNC14" s="202"/>
      <c r="BNQ14" s="202"/>
      <c r="BOE14" s="202"/>
      <c r="BOS14" s="202"/>
      <c r="BPG14" s="202"/>
      <c r="BPU14" s="202"/>
      <c r="BQI14" s="202"/>
      <c r="BQW14" s="202"/>
      <c r="BRK14" s="202"/>
      <c r="BRY14" s="202"/>
      <c r="BSM14" s="202"/>
      <c r="BTA14" s="202"/>
      <c r="BTO14" s="202"/>
      <c r="BUC14" s="202"/>
      <c r="BUQ14" s="202"/>
      <c r="BVE14" s="202"/>
      <c r="BVS14" s="202"/>
      <c r="BWG14" s="202"/>
      <c r="BWU14" s="202"/>
      <c r="BXI14" s="202"/>
      <c r="BXW14" s="202"/>
      <c r="BYK14" s="202"/>
      <c r="BYY14" s="202"/>
      <c r="BZM14" s="202"/>
      <c r="CAA14" s="202"/>
      <c r="CAO14" s="202"/>
      <c r="CBC14" s="202"/>
      <c r="CBQ14" s="202"/>
      <c r="CCE14" s="202"/>
      <c r="CCS14" s="202"/>
      <c r="CDG14" s="202"/>
      <c r="CDU14" s="202"/>
      <c r="CEI14" s="202"/>
      <c r="CEW14" s="202"/>
      <c r="CFK14" s="202"/>
      <c r="CFY14" s="202"/>
      <c r="CGM14" s="202"/>
      <c r="CHA14" s="202"/>
      <c r="CHO14" s="202"/>
      <c r="CIC14" s="202"/>
      <c r="CIQ14" s="202"/>
      <c r="CJE14" s="202"/>
      <c r="CJS14" s="202"/>
      <c r="CKG14" s="202"/>
      <c r="CKU14" s="202"/>
      <c r="CLI14" s="202"/>
      <c r="CLW14" s="202"/>
      <c r="CMK14" s="202"/>
      <c r="CMY14" s="202"/>
      <c r="CNM14" s="202"/>
      <c r="COA14" s="202"/>
      <c r="COO14" s="202"/>
      <c r="CPC14" s="202"/>
      <c r="CPQ14" s="202"/>
      <c r="CQE14" s="202"/>
      <c r="CQS14" s="202"/>
      <c r="CRG14" s="202"/>
      <c r="CRU14" s="202"/>
      <c r="CSI14" s="202"/>
      <c r="CSW14" s="202"/>
      <c r="CTK14" s="202"/>
      <c r="CTY14" s="202"/>
      <c r="CUM14" s="202"/>
      <c r="CVA14" s="202"/>
      <c r="CVO14" s="202"/>
      <c r="CWC14" s="202"/>
      <c r="CWQ14" s="202"/>
      <c r="CXE14" s="202"/>
      <c r="CXS14" s="202"/>
      <c r="CYG14" s="202"/>
      <c r="CYU14" s="202"/>
      <c r="CZI14" s="202"/>
      <c r="CZW14" s="202"/>
      <c r="DAK14" s="202"/>
      <c r="DAY14" s="202"/>
      <c r="DBM14" s="202"/>
      <c r="DCA14" s="202"/>
      <c r="DCO14" s="202"/>
      <c r="DDC14" s="202"/>
      <c r="DDQ14" s="202"/>
      <c r="DEE14" s="202"/>
      <c r="DES14" s="202"/>
      <c r="DFG14" s="202"/>
      <c r="DFU14" s="202"/>
      <c r="DGI14" s="202"/>
      <c r="DGW14" s="202"/>
      <c r="DHK14" s="202"/>
      <c r="DHY14" s="202"/>
      <c r="DIM14" s="202"/>
      <c r="DJA14" s="202"/>
      <c r="DJO14" s="202"/>
      <c r="DKC14" s="202"/>
      <c r="DKQ14" s="202"/>
      <c r="DLE14" s="202"/>
      <c r="DLS14" s="202"/>
      <c r="DMG14" s="202"/>
      <c r="DMU14" s="202"/>
      <c r="DNI14" s="202"/>
      <c r="DNW14" s="202"/>
      <c r="DOK14" s="202"/>
      <c r="DOY14" s="202"/>
      <c r="DPM14" s="202"/>
      <c r="DQA14" s="202"/>
      <c r="DQO14" s="202"/>
      <c r="DRC14" s="202"/>
      <c r="DRQ14" s="202"/>
      <c r="DSE14" s="202"/>
      <c r="DSS14" s="202"/>
      <c r="DTG14" s="202"/>
      <c r="DTU14" s="202"/>
      <c r="DUI14" s="202"/>
      <c r="DUW14" s="202"/>
      <c r="DVK14" s="202"/>
      <c r="DVY14" s="202"/>
      <c r="DWM14" s="202"/>
      <c r="DXA14" s="202"/>
      <c r="DXO14" s="202"/>
      <c r="DYC14" s="202"/>
      <c r="DYQ14" s="202"/>
      <c r="DZE14" s="202"/>
      <c r="DZS14" s="202"/>
      <c r="EAG14" s="202"/>
      <c r="EAU14" s="202"/>
      <c r="EBI14" s="202"/>
      <c r="EBW14" s="202"/>
      <c r="ECK14" s="202"/>
      <c r="ECY14" s="202"/>
      <c r="EDM14" s="202"/>
      <c r="EEA14" s="202"/>
      <c r="EEO14" s="202"/>
      <c r="EFC14" s="202"/>
      <c r="EFQ14" s="202"/>
      <c r="EGE14" s="202"/>
      <c r="EGS14" s="202"/>
      <c r="EHG14" s="202"/>
      <c r="EHU14" s="202"/>
      <c r="EII14" s="202"/>
      <c r="EIW14" s="202"/>
      <c r="EJK14" s="202"/>
      <c r="EJY14" s="202"/>
      <c r="EKM14" s="202"/>
      <c r="ELA14" s="202"/>
      <c r="ELO14" s="202"/>
      <c r="EMC14" s="202"/>
      <c r="EMQ14" s="202"/>
      <c r="ENE14" s="202"/>
      <c r="ENS14" s="202"/>
      <c r="EOG14" s="202"/>
      <c r="EOU14" s="202"/>
      <c r="EPI14" s="202"/>
      <c r="EPW14" s="202"/>
      <c r="EQK14" s="202"/>
      <c r="EQY14" s="202"/>
      <c r="ERM14" s="202"/>
      <c r="ESA14" s="202"/>
      <c r="ESO14" s="202"/>
      <c r="ETC14" s="202"/>
      <c r="ETQ14" s="202"/>
      <c r="EUE14" s="202"/>
      <c r="EUS14" s="202"/>
      <c r="EVG14" s="202"/>
      <c r="EVU14" s="202"/>
      <c r="EWI14" s="202"/>
      <c r="EWW14" s="202"/>
      <c r="EXK14" s="202"/>
      <c r="EXY14" s="202"/>
      <c r="EYM14" s="202"/>
      <c r="EZA14" s="202"/>
      <c r="EZO14" s="202"/>
      <c r="FAC14" s="202"/>
      <c r="FAQ14" s="202"/>
      <c r="FBE14" s="202"/>
      <c r="FBS14" s="202"/>
      <c r="FCG14" s="202"/>
      <c r="FCU14" s="202"/>
      <c r="FDI14" s="202"/>
      <c r="FDW14" s="202"/>
      <c r="FEK14" s="202"/>
      <c r="FEY14" s="202"/>
      <c r="FFM14" s="202"/>
      <c r="FGA14" s="202"/>
      <c r="FGO14" s="202"/>
      <c r="FHC14" s="202"/>
      <c r="FHQ14" s="202"/>
      <c r="FIE14" s="202"/>
      <c r="FIS14" s="202"/>
      <c r="FJG14" s="202"/>
      <c r="FJU14" s="202"/>
      <c r="FKI14" s="202"/>
      <c r="FKW14" s="202"/>
      <c r="FLK14" s="202"/>
      <c r="FLY14" s="202"/>
      <c r="FMM14" s="202"/>
      <c r="FNA14" s="202"/>
      <c r="FNO14" s="202"/>
      <c r="FOC14" s="202"/>
      <c r="FOQ14" s="202"/>
      <c r="FPE14" s="202"/>
      <c r="FPS14" s="202"/>
      <c r="FQG14" s="202"/>
      <c r="FQU14" s="202"/>
      <c r="FRI14" s="202"/>
      <c r="FRW14" s="202"/>
      <c r="FSK14" s="202"/>
      <c r="FSY14" s="202"/>
      <c r="FTM14" s="202"/>
      <c r="FUA14" s="202"/>
      <c r="FUO14" s="202"/>
      <c r="FVC14" s="202"/>
      <c r="FVQ14" s="202"/>
      <c r="FWE14" s="202"/>
      <c r="FWS14" s="202"/>
      <c r="FXG14" s="202"/>
      <c r="FXU14" s="202"/>
      <c r="FYI14" s="202"/>
      <c r="FYW14" s="202"/>
      <c r="FZK14" s="202"/>
      <c r="FZY14" s="202"/>
      <c r="GAM14" s="202"/>
      <c r="GBA14" s="202"/>
      <c r="GBO14" s="202"/>
      <c r="GCC14" s="202"/>
      <c r="GCQ14" s="202"/>
      <c r="GDE14" s="202"/>
      <c r="GDS14" s="202"/>
      <c r="GEG14" s="202"/>
      <c r="GEU14" s="202"/>
      <c r="GFI14" s="202"/>
      <c r="GFW14" s="202"/>
      <c r="GGK14" s="202"/>
      <c r="GGY14" s="202"/>
      <c r="GHM14" s="202"/>
      <c r="GIA14" s="202"/>
      <c r="GIO14" s="202"/>
      <c r="GJC14" s="202"/>
      <c r="GJQ14" s="202"/>
      <c r="GKE14" s="202"/>
      <c r="GKS14" s="202"/>
      <c r="GLG14" s="202"/>
      <c r="GLU14" s="202"/>
      <c r="GMI14" s="202"/>
      <c r="GMW14" s="202"/>
      <c r="GNK14" s="202"/>
      <c r="GNY14" s="202"/>
      <c r="GOM14" s="202"/>
      <c r="GPA14" s="202"/>
      <c r="GPO14" s="202"/>
      <c r="GQC14" s="202"/>
      <c r="GQQ14" s="202"/>
      <c r="GRE14" s="202"/>
      <c r="GRS14" s="202"/>
      <c r="GSG14" s="202"/>
      <c r="GSU14" s="202"/>
      <c r="GTI14" s="202"/>
      <c r="GTW14" s="202"/>
      <c r="GUK14" s="202"/>
      <c r="GUY14" s="202"/>
      <c r="GVM14" s="202"/>
      <c r="GWA14" s="202"/>
      <c r="GWO14" s="202"/>
      <c r="GXC14" s="202"/>
      <c r="GXQ14" s="202"/>
      <c r="GYE14" s="202"/>
      <c r="GYS14" s="202"/>
      <c r="GZG14" s="202"/>
      <c r="GZU14" s="202"/>
      <c r="HAI14" s="202"/>
      <c r="HAW14" s="202"/>
      <c r="HBK14" s="202"/>
      <c r="HBY14" s="202"/>
      <c r="HCM14" s="202"/>
      <c r="HDA14" s="202"/>
      <c r="HDO14" s="202"/>
      <c r="HEC14" s="202"/>
      <c r="HEQ14" s="202"/>
      <c r="HFE14" s="202"/>
      <c r="HFS14" s="202"/>
      <c r="HGG14" s="202"/>
      <c r="HGU14" s="202"/>
      <c r="HHI14" s="202"/>
      <c r="HHW14" s="202"/>
      <c r="HIK14" s="202"/>
      <c r="HIY14" s="202"/>
      <c r="HJM14" s="202"/>
      <c r="HKA14" s="202"/>
      <c r="HKO14" s="202"/>
      <c r="HLC14" s="202"/>
      <c r="HLQ14" s="202"/>
      <c r="HME14" s="202"/>
      <c r="HMS14" s="202"/>
      <c r="HNG14" s="202"/>
      <c r="HNU14" s="202"/>
      <c r="HOI14" s="202"/>
      <c r="HOW14" s="202"/>
      <c r="HPK14" s="202"/>
      <c r="HPY14" s="202"/>
      <c r="HQM14" s="202"/>
      <c r="HRA14" s="202"/>
      <c r="HRO14" s="202"/>
      <c r="HSC14" s="202"/>
      <c r="HSQ14" s="202"/>
      <c r="HTE14" s="202"/>
      <c r="HTS14" s="202"/>
      <c r="HUG14" s="202"/>
      <c r="HUU14" s="202"/>
      <c r="HVI14" s="202"/>
      <c r="HVW14" s="202"/>
      <c r="HWK14" s="202"/>
      <c r="HWY14" s="202"/>
      <c r="HXM14" s="202"/>
      <c r="HYA14" s="202"/>
      <c r="HYO14" s="202"/>
      <c r="HZC14" s="202"/>
      <c r="HZQ14" s="202"/>
      <c r="IAE14" s="202"/>
      <c r="IAS14" s="202"/>
      <c r="IBG14" s="202"/>
      <c r="IBU14" s="202"/>
      <c r="ICI14" s="202"/>
      <c r="ICW14" s="202"/>
      <c r="IDK14" s="202"/>
      <c r="IDY14" s="202"/>
      <c r="IEM14" s="202"/>
      <c r="IFA14" s="202"/>
      <c r="IFO14" s="202"/>
      <c r="IGC14" s="202"/>
      <c r="IGQ14" s="202"/>
      <c r="IHE14" s="202"/>
      <c r="IHS14" s="202"/>
      <c r="IIG14" s="202"/>
      <c r="IIU14" s="202"/>
      <c r="IJI14" s="202"/>
      <c r="IJW14" s="202"/>
      <c r="IKK14" s="202"/>
      <c r="IKY14" s="202"/>
      <c r="ILM14" s="202"/>
      <c r="IMA14" s="202"/>
      <c r="IMO14" s="202"/>
      <c r="INC14" s="202"/>
      <c r="INQ14" s="202"/>
      <c r="IOE14" s="202"/>
      <c r="IOS14" s="202"/>
      <c r="IPG14" s="202"/>
      <c r="IPU14" s="202"/>
      <c r="IQI14" s="202"/>
      <c r="IQW14" s="202"/>
      <c r="IRK14" s="202"/>
      <c r="IRY14" s="202"/>
      <c r="ISM14" s="202"/>
      <c r="ITA14" s="202"/>
      <c r="ITO14" s="202"/>
      <c r="IUC14" s="202"/>
      <c r="IUQ14" s="202"/>
      <c r="IVE14" s="202"/>
      <c r="IVS14" s="202"/>
      <c r="IWG14" s="202"/>
      <c r="IWU14" s="202"/>
      <c r="IXI14" s="202"/>
      <c r="IXW14" s="202"/>
      <c r="IYK14" s="202"/>
      <c r="IYY14" s="202"/>
      <c r="IZM14" s="202"/>
      <c r="JAA14" s="202"/>
      <c r="JAO14" s="202"/>
      <c r="JBC14" s="202"/>
      <c r="JBQ14" s="202"/>
      <c r="JCE14" s="202"/>
      <c r="JCS14" s="202"/>
      <c r="JDG14" s="202"/>
      <c r="JDU14" s="202"/>
      <c r="JEI14" s="202"/>
      <c r="JEW14" s="202"/>
      <c r="JFK14" s="202"/>
      <c r="JFY14" s="202"/>
      <c r="JGM14" s="202"/>
      <c r="JHA14" s="202"/>
      <c r="JHO14" s="202"/>
      <c r="JIC14" s="202"/>
      <c r="JIQ14" s="202"/>
      <c r="JJE14" s="202"/>
      <c r="JJS14" s="202"/>
      <c r="JKG14" s="202"/>
      <c r="JKU14" s="202"/>
      <c r="JLI14" s="202"/>
      <c r="JLW14" s="202"/>
      <c r="JMK14" s="202"/>
      <c r="JMY14" s="202"/>
      <c r="JNM14" s="202"/>
      <c r="JOA14" s="202"/>
      <c r="JOO14" s="202"/>
      <c r="JPC14" s="202"/>
      <c r="JPQ14" s="202"/>
      <c r="JQE14" s="202"/>
      <c r="JQS14" s="202"/>
      <c r="JRG14" s="202"/>
      <c r="JRU14" s="202"/>
      <c r="JSI14" s="202"/>
      <c r="JSW14" s="202"/>
      <c r="JTK14" s="202"/>
      <c r="JTY14" s="202"/>
      <c r="JUM14" s="202"/>
      <c r="JVA14" s="202"/>
      <c r="JVO14" s="202"/>
      <c r="JWC14" s="202"/>
      <c r="JWQ14" s="202"/>
      <c r="JXE14" s="202"/>
      <c r="JXS14" s="202"/>
      <c r="JYG14" s="202"/>
      <c r="JYU14" s="202"/>
      <c r="JZI14" s="202"/>
      <c r="JZW14" s="202"/>
      <c r="KAK14" s="202"/>
      <c r="KAY14" s="202"/>
      <c r="KBM14" s="202"/>
      <c r="KCA14" s="202"/>
      <c r="KCO14" s="202"/>
      <c r="KDC14" s="202"/>
      <c r="KDQ14" s="202"/>
      <c r="KEE14" s="202"/>
      <c r="KES14" s="202"/>
      <c r="KFG14" s="202"/>
      <c r="KFU14" s="202"/>
      <c r="KGI14" s="202"/>
      <c r="KGW14" s="202"/>
      <c r="KHK14" s="202"/>
      <c r="KHY14" s="202"/>
      <c r="KIM14" s="202"/>
      <c r="KJA14" s="202"/>
      <c r="KJO14" s="202"/>
      <c r="KKC14" s="202"/>
      <c r="KKQ14" s="202"/>
      <c r="KLE14" s="202"/>
      <c r="KLS14" s="202"/>
      <c r="KMG14" s="202"/>
      <c r="KMU14" s="202"/>
      <c r="KNI14" s="202"/>
      <c r="KNW14" s="202"/>
      <c r="KOK14" s="202"/>
      <c r="KOY14" s="202"/>
      <c r="KPM14" s="202"/>
      <c r="KQA14" s="202"/>
      <c r="KQO14" s="202"/>
      <c r="KRC14" s="202"/>
      <c r="KRQ14" s="202"/>
      <c r="KSE14" s="202"/>
      <c r="KSS14" s="202"/>
      <c r="KTG14" s="202"/>
      <c r="KTU14" s="202"/>
      <c r="KUI14" s="202"/>
      <c r="KUW14" s="202"/>
      <c r="KVK14" s="202"/>
      <c r="KVY14" s="202"/>
      <c r="KWM14" s="202"/>
      <c r="KXA14" s="202"/>
      <c r="KXO14" s="202"/>
      <c r="KYC14" s="202"/>
      <c r="KYQ14" s="202"/>
      <c r="KZE14" s="202"/>
      <c r="KZS14" s="202"/>
      <c r="LAG14" s="202"/>
      <c r="LAU14" s="202"/>
      <c r="LBI14" s="202"/>
      <c r="LBW14" s="202"/>
      <c r="LCK14" s="202"/>
      <c r="LCY14" s="202"/>
      <c r="LDM14" s="202"/>
      <c r="LEA14" s="202"/>
      <c r="LEO14" s="202"/>
      <c r="LFC14" s="202"/>
      <c r="LFQ14" s="202"/>
      <c r="LGE14" s="202"/>
      <c r="LGS14" s="202"/>
      <c r="LHG14" s="202"/>
      <c r="LHU14" s="202"/>
      <c r="LII14" s="202"/>
      <c r="LIW14" s="202"/>
      <c r="LJK14" s="202"/>
      <c r="LJY14" s="202"/>
      <c r="LKM14" s="202"/>
      <c r="LLA14" s="202"/>
      <c r="LLO14" s="202"/>
      <c r="LMC14" s="202"/>
      <c r="LMQ14" s="202"/>
      <c r="LNE14" s="202"/>
      <c r="LNS14" s="202"/>
      <c r="LOG14" s="202"/>
      <c r="LOU14" s="202"/>
      <c r="LPI14" s="202"/>
      <c r="LPW14" s="202"/>
      <c r="LQK14" s="202"/>
      <c r="LQY14" s="202"/>
      <c r="LRM14" s="202"/>
      <c r="LSA14" s="202"/>
      <c r="LSO14" s="202"/>
      <c r="LTC14" s="202"/>
      <c r="LTQ14" s="202"/>
      <c r="LUE14" s="202"/>
      <c r="LUS14" s="202"/>
      <c r="LVG14" s="202"/>
      <c r="LVU14" s="202"/>
      <c r="LWI14" s="202"/>
      <c r="LWW14" s="202"/>
      <c r="LXK14" s="202"/>
      <c r="LXY14" s="202"/>
      <c r="LYM14" s="202"/>
      <c r="LZA14" s="202"/>
      <c r="LZO14" s="202"/>
      <c r="MAC14" s="202"/>
      <c r="MAQ14" s="202"/>
      <c r="MBE14" s="202"/>
      <c r="MBS14" s="202"/>
      <c r="MCG14" s="202"/>
      <c r="MCU14" s="202"/>
      <c r="MDI14" s="202"/>
      <c r="MDW14" s="202"/>
      <c r="MEK14" s="202"/>
      <c r="MEY14" s="202"/>
      <c r="MFM14" s="202"/>
      <c r="MGA14" s="202"/>
      <c r="MGO14" s="202"/>
      <c r="MHC14" s="202"/>
      <c r="MHQ14" s="202"/>
      <c r="MIE14" s="202"/>
      <c r="MIS14" s="202"/>
      <c r="MJG14" s="202"/>
      <c r="MJU14" s="202"/>
      <c r="MKI14" s="202"/>
      <c r="MKW14" s="202"/>
      <c r="MLK14" s="202"/>
      <c r="MLY14" s="202"/>
      <c r="MMM14" s="202"/>
      <c r="MNA14" s="202"/>
      <c r="MNO14" s="202"/>
      <c r="MOC14" s="202"/>
      <c r="MOQ14" s="202"/>
      <c r="MPE14" s="202"/>
      <c r="MPS14" s="202"/>
      <c r="MQG14" s="202"/>
      <c r="MQU14" s="202"/>
      <c r="MRI14" s="202"/>
      <c r="MRW14" s="202"/>
      <c r="MSK14" s="202"/>
      <c r="MSY14" s="202"/>
      <c r="MTM14" s="202"/>
      <c r="MUA14" s="202"/>
      <c r="MUO14" s="202"/>
      <c r="MVC14" s="202"/>
      <c r="MVQ14" s="202"/>
      <c r="MWE14" s="202"/>
      <c r="MWS14" s="202"/>
      <c r="MXG14" s="202"/>
      <c r="MXU14" s="202"/>
      <c r="MYI14" s="202"/>
      <c r="MYW14" s="202"/>
      <c r="MZK14" s="202"/>
      <c r="MZY14" s="202"/>
      <c r="NAM14" s="202"/>
      <c r="NBA14" s="202"/>
      <c r="NBO14" s="202"/>
      <c r="NCC14" s="202"/>
      <c r="NCQ14" s="202"/>
      <c r="NDE14" s="202"/>
      <c r="NDS14" s="202"/>
      <c r="NEG14" s="202"/>
      <c r="NEU14" s="202"/>
      <c r="NFI14" s="202"/>
      <c r="NFW14" s="202"/>
      <c r="NGK14" s="202"/>
      <c r="NGY14" s="202"/>
      <c r="NHM14" s="202"/>
      <c r="NIA14" s="202"/>
      <c r="NIO14" s="202"/>
      <c r="NJC14" s="202"/>
      <c r="NJQ14" s="202"/>
      <c r="NKE14" s="202"/>
      <c r="NKS14" s="202"/>
      <c r="NLG14" s="202"/>
      <c r="NLU14" s="202"/>
      <c r="NMI14" s="202"/>
      <c r="NMW14" s="202"/>
      <c r="NNK14" s="202"/>
      <c r="NNY14" s="202"/>
      <c r="NOM14" s="202"/>
      <c r="NPA14" s="202"/>
      <c r="NPO14" s="202"/>
      <c r="NQC14" s="202"/>
      <c r="NQQ14" s="202"/>
      <c r="NRE14" s="202"/>
      <c r="NRS14" s="202"/>
      <c r="NSG14" s="202"/>
      <c r="NSU14" s="202"/>
      <c r="NTI14" s="202"/>
      <c r="NTW14" s="202"/>
      <c r="NUK14" s="202"/>
      <c r="NUY14" s="202"/>
      <c r="NVM14" s="202"/>
      <c r="NWA14" s="202"/>
      <c r="NWO14" s="202"/>
      <c r="NXC14" s="202"/>
      <c r="NXQ14" s="202"/>
      <c r="NYE14" s="202"/>
      <c r="NYS14" s="202"/>
      <c r="NZG14" s="202"/>
      <c r="NZU14" s="202"/>
      <c r="OAI14" s="202"/>
      <c r="OAW14" s="202"/>
      <c r="OBK14" s="202"/>
      <c r="OBY14" s="202"/>
      <c r="OCM14" s="202"/>
      <c r="ODA14" s="202"/>
      <c r="ODO14" s="202"/>
      <c r="OEC14" s="202"/>
      <c r="OEQ14" s="202"/>
      <c r="OFE14" s="202"/>
      <c r="OFS14" s="202"/>
      <c r="OGG14" s="202"/>
      <c r="OGU14" s="202"/>
      <c r="OHI14" s="202"/>
      <c r="OHW14" s="202"/>
      <c r="OIK14" s="202"/>
      <c r="OIY14" s="202"/>
      <c r="OJM14" s="202"/>
      <c r="OKA14" s="202"/>
      <c r="OKO14" s="202"/>
      <c r="OLC14" s="202"/>
      <c r="OLQ14" s="202"/>
      <c r="OME14" s="202"/>
      <c r="OMS14" s="202"/>
      <c r="ONG14" s="202"/>
      <c r="ONU14" s="202"/>
      <c r="OOI14" s="202"/>
      <c r="OOW14" s="202"/>
      <c r="OPK14" s="202"/>
      <c r="OPY14" s="202"/>
      <c r="OQM14" s="202"/>
      <c r="ORA14" s="202"/>
      <c r="ORO14" s="202"/>
      <c r="OSC14" s="202"/>
      <c r="OSQ14" s="202"/>
      <c r="OTE14" s="202"/>
      <c r="OTS14" s="202"/>
      <c r="OUG14" s="202"/>
      <c r="OUU14" s="202"/>
      <c r="OVI14" s="202"/>
      <c r="OVW14" s="202"/>
      <c r="OWK14" s="202"/>
      <c r="OWY14" s="202"/>
      <c r="OXM14" s="202"/>
      <c r="OYA14" s="202"/>
      <c r="OYO14" s="202"/>
      <c r="OZC14" s="202"/>
      <c r="OZQ14" s="202"/>
      <c r="PAE14" s="202"/>
      <c r="PAS14" s="202"/>
      <c r="PBG14" s="202"/>
      <c r="PBU14" s="202"/>
      <c r="PCI14" s="202"/>
      <c r="PCW14" s="202"/>
      <c r="PDK14" s="202"/>
      <c r="PDY14" s="202"/>
      <c r="PEM14" s="202"/>
      <c r="PFA14" s="202"/>
      <c r="PFO14" s="202"/>
      <c r="PGC14" s="202"/>
      <c r="PGQ14" s="202"/>
      <c r="PHE14" s="202"/>
      <c r="PHS14" s="202"/>
      <c r="PIG14" s="202"/>
      <c r="PIU14" s="202"/>
      <c r="PJI14" s="202"/>
      <c r="PJW14" s="202"/>
      <c r="PKK14" s="202"/>
      <c r="PKY14" s="202"/>
      <c r="PLM14" s="202"/>
      <c r="PMA14" s="202"/>
      <c r="PMO14" s="202"/>
      <c r="PNC14" s="202"/>
      <c r="PNQ14" s="202"/>
      <c r="POE14" s="202"/>
      <c r="POS14" s="202"/>
      <c r="PPG14" s="202"/>
      <c r="PPU14" s="202"/>
      <c r="PQI14" s="202"/>
      <c r="PQW14" s="202"/>
      <c r="PRK14" s="202"/>
      <c r="PRY14" s="202"/>
      <c r="PSM14" s="202"/>
      <c r="PTA14" s="202"/>
      <c r="PTO14" s="202"/>
      <c r="PUC14" s="202"/>
      <c r="PUQ14" s="202"/>
      <c r="PVE14" s="202"/>
      <c r="PVS14" s="202"/>
      <c r="PWG14" s="202"/>
      <c r="PWU14" s="202"/>
      <c r="PXI14" s="202"/>
      <c r="PXW14" s="202"/>
      <c r="PYK14" s="202"/>
      <c r="PYY14" s="202"/>
      <c r="PZM14" s="202"/>
      <c r="QAA14" s="202"/>
      <c r="QAO14" s="202"/>
      <c r="QBC14" s="202"/>
      <c r="QBQ14" s="202"/>
      <c r="QCE14" s="202"/>
      <c r="QCS14" s="202"/>
      <c r="QDG14" s="202"/>
      <c r="QDU14" s="202"/>
      <c r="QEI14" s="202"/>
      <c r="QEW14" s="202"/>
      <c r="QFK14" s="202"/>
      <c r="QFY14" s="202"/>
      <c r="QGM14" s="202"/>
      <c r="QHA14" s="202"/>
      <c r="QHO14" s="202"/>
      <c r="QIC14" s="202"/>
      <c r="QIQ14" s="202"/>
      <c r="QJE14" s="202"/>
      <c r="QJS14" s="202"/>
      <c r="QKG14" s="202"/>
      <c r="QKU14" s="202"/>
      <c r="QLI14" s="202"/>
      <c r="QLW14" s="202"/>
      <c r="QMK14" s="202"/>
      <c r="QMY14" s="202"/>
      <c r="QNM14" s="202"/>
      <c r="QOA14" s="202"/>
      <c r="QOO14" s="202"/>
      <c r="QPC14" s="202"/>
      <c r="QPQ14" s="202"/>
      <c r="QQE14" s="202"/>
      <c r="QQS14" s="202"/>
      <c r="QRG14" s="202"/>
      <c r="QRU14" s="202"/>
      <c r="QSI14" s="202"/>
      <c r="QSW14" s="202"/>
      <c r="QTK14" s="202"/>
      <c r="QTY14" s="202"/>
      <c r="QUM14" s="202"/>
      <c r="QVA14" s="202"/>
      <c r="QVO14" s="202"/>
      <c r="QWC14" s="202"/>
      <c r="QWQ14" s="202"/>
      <c r="QXE14" s="202"/>
      <c r="QXS14" s="202"/>
      <c r="QYG14" s="202"/>
      <c r="QYU14" s="202"/>
      <c r="QZI14" s="202"/>
      <c r="QZW14" s="202"/>
      <c r="RAK14" s="202"/>
      <c r="RAY14" s="202"/>
      <c r="RBM14" s="202"/>
      <c r="RCA14" s="202"/>
      <c r="RCO14" s="202"/>
      <c r="RDC14" s="202"/>
      <c r="RDQ14" s="202"/>
      <c r="REE14" s="202"/>
      <c r="RES14" s="202"/>
      <c r="RFG14" s="202"/>
      <c r="RFU14" s="202"/>
      <c r="RGI14" s="202"/>
      <c r="RGW14" s="202"/>
      <c r="RHK14" s="202"/>
      <c r="RHY14" s="202"/>
      <c r="RIM14" s="202"/>
      <c r="RJA14" s="202"/>
      <c r="RJO14" s="202"/>
      <c r="RKC14" s="202"/>
      <c r="RKQ14" s="202"/>
      <c r="RLE14" s="202"/>
      <c r="RLS14" s="202"/>
      <c r="RMG14" s="202"/>
      <c r="RMU14" s="202"/>
      <c r="RNI14" s="202"/>
      <c r="RNW14" s="202"/>
      <c r="ROK14" s="202"/>
      <c r="ROY14" s="202"/>
      <c r="RPM14" s="202"/>
      <c r="RQA14" s="202"/>
      <c r="RQO14" s="202"/>
      <c r="RRC14" s="202"/>
      <c r="RRQ14" s="202"/>
      <c r="RSE14" s="202"/>
      <c r="RSS14" s="202"/>
      <c r="RTG14" s="202"/>
      <c r="RTU14" s="202"/>
      <c r="RUI14" s="202"/>
      <c r="RUW14" s="202"/>
      <c r="RVK14" s="202"/>
      <c r="RVY14" s="202"/>
      <c r="RWM14" s="202"/>
      <c r="RXA14" s="202"/>
      <c r="RXO14" s="202"/>
      <c r="RYC14" s="202"/>
      <c r="RYQ14" s="202"/>
      <c r="RZE14" s="202"/>
      <c r="RZS14" s="202"/>
      <c r="SAG14" s="202"/>
      <c r="SAU14" s="202"/>
      <c r="SBI14" s="202"/>
      <c r="SBW14" s="202"/>
      <c r="SCK14" s="202"/>
      <c r="SCY14" s="202"/>
      <c r="SDM14" s="202"/>
      <c r="SEA14" s="202"/>
      <c r="SEO14" s="202"/>
      <c r="SFC14" s="202"/>
      <c r="SFQ14" s="202"/>
      <c r="SGE14" s="202"/>
      <c r="SGS14" s="202"/>
      <c r="SHG14" s="202"/>
      <c r="SHU14" s="202"/>
      <c r="SII14" s="202"/>
      <c r="SIW14" s="202"/>
      <c r="SJK14" s="202"/>
      <c r="SJY14" s="202"/>
      <c r="SKM14" s="202"/>
      <c r="SLA14" s="202"/>
      <c r="SLO14" s="202"/>
      <c r="SMC14" s="202"/>
      <c r="SMQ14" s="202"/>
      <c r="SNE14" s="202"/>
      <c r="SNS14" s="202"/>
      <c r="SOG14" s="202"/>
      <c r="SOU14" s="202"/>
      <c r="SPI14" s="202"/>
      <c r="SPW14" s="202"/>
      <c r="SQK14" s="202"/>
      <c r="SQY14" s="202"/>
      <c r="SRM14" s="202"/>
      <c r="SSA14" s="202"/>
      <c r="SSO14" s="202"/>
      <c r="STC14" s="202"/>
      <c r="STQ14" s="202"/>
      <c r="SUE14" s="202"/>
      <c r="SUS14" s="202"/>
      <c r="SVG14" s="202"/>
      <c r="SVU14" s="202"/>
      <c r="SWI14" s="202"/>
      <c r="SWW14" s="202"/>
      <c r="SXK14" s="202"/>
      <c r="SXY14" s="202"/>
      <c r="SYM14" s="202"/>
      <c r="SZA14" s="202"/>
      <c r="SZO14" s="202"/>
      <c r="TAC14" s="202"/>
      <c r="TAQ14" s="202"/>
      <c r="TBE14" s="202"/>
      <c r="TBS14" s="202"/>
      <c r="TCG14" s="202"/>
      <c r="TCU14" s="202"/>
      <c r="TDI14" s="202"/>
      <c r="TDW14" s="202"/>
      <c r="TEK14" s="202"/>
      <c r="TEY14" s="202"/>
      <c r="TFM14" s="202"/>
      <c r="TGA14" s="202"/>
      <c r="TGO14" s="202"/>
      <c r="THC14" s="202"/>
      <c r="THQ14" s="202"/>
      <c r="TIE14" s="202"/>
      <c r="TIS14" s="202"/>
      <c r="TJG14" s="202"/>
      <c r="TJU14" s="202"/>
      <c r="TKI14" s="202"/>
      <c r="TKW14" s="202"/>
      <c r="TLK14" s="202"/>
      <c r="TLY14" s="202"/>
      <c r="TMM14" s="202"/>
      <c r="TNA14" s="202"/>
      <c r="TNO14" s="202"/>
      <c r="TOC14" s="202"/>
      <c r="TOQ14" s="202"/>
      <c r="TPE14" s="202"/>
      <c r="TPS14" s="202"/>
      <c r="TQG14" s="202"/>
      <c r="TQU14" s="202"/>
      <c r="TRI14" s="202"/>
      <c r="TRW14" s="202"/>
      <c r="TSK14" s="202"/>
      <c r="TSY14" s="202"/>
      <c r="TTM14" s="202"/>
      <c r="TUA14" s="202"/>
      <c r="TUO14" s="202"/>
      <c r="TVC14" s="202"/>
      <c r="TVQ14" s="202"/>
      <c r="TWE14" s="202"/>
      <c r="TWS14" s="202"/>
      <c r="TXG14" s="202"/>
      <c r="TXU14" s="202"/>
      <c r="TYI14" s="202"/>
      <c r="TYW14" s="202"/>
      <c r="TZK14" s="202"/>
      <c r="TZY14" s="202"/>
      <c r="UAM14" s="202"/>
      <c r="UBA14" s="202"/>
      <c r="UBO14" s="202"/>
      <c r="UCC14" s="202"/>
      <c r="UCQ14" s="202"/>
      <c r="UDE14" s="202"/>
      <c r="UDS14" s="202"/>
      <c r="UEG14" s="202"/>
      <c r="UEU14" s="202"/>
      <c r="UFI14" s="202"/>
      <c r="UFW14" s="202"/>
      <c r="UGK14" s="202"/>
      <c r="UGY14" s="202"/>
      <c r="UHM14" s="202"/>
      <c r="UIA14" s="202"/>
      <c r="UIO14" s="202"/>
      <c r="UJC14" s="202"/>
      <c r="UJQ14" s="202"/>
      <c r="UKE14" s="202"/>
      <c r="UKS14" s="202"/>
      <c r="ULG14" s="202"/>
      <c r="ULU14" s="202"/>
      <c r="UMI14" s="202"/>
      <c r="UMW14" s="202"/>
      <c r="UNK14" s="202"/>
      <c r="UNY14" s="202"/>
      <c r="UOM14" s="202"/>
      <c r="UPA14" s="202"/>
      <c r="UPO14" s="202"/>
      <c r="UQC14" s="202"/>
      <c r="UQQ14" s="202"/>
      <c r="URE14" s="202"/>
      <c r="URS14" s="202"/>
      <c r="USG14" s="202"/>
      <c r="USU14" s="202"/>
      <c r="UTI14" s="202"/>
      <c r="UTW14" s="202"/>
      <c r="UUK14" s="202"/>
      <c r="UUY14" s="202"/>
      <c r="UVM14" s="202"/>
      <c r="UWA14" s="202"/>
      <c r="UWO14" s="202"/>
      <c r="UXC14" s="202"/>
      <c r="UXQ14" s="202"/>
      <c r="UYE14" s="202"/>
      <c r="UYS14" s="202"/>
      <c r="UZG14" s="202"/>
      <c r="UZU14" s="202"/>
      <c r="VAI14" s="202"/>
      <c r="VAW14" s="202"/>
      <c r="VBK14" s="202"/>
      <c r="VBY14" s="202"/>
      <c r="VCM14" s="202"/>
      <c r="VDA14" s="202"/>
      <c r="VDO14" s="202"/>
      <c r="VEC14" s="202"/>
      <c r="VEQ14" s="202"/>
      <c r="VFE14" s="202"/>
      <c r="VFS14" s="202"/>
      <c r="VGG14" s="202"/>
      <c r="VGU14" s="202"/>
      <c r="VHI14" s="202"/>
      <c r="VHW14" s="202"/>
      <c r="VIK14" s="202"/>
      <c r="VIY14" s="202"/>
      <c r="VJM14" s="202"/>
      <c r="VKA14" s="202"/>
      <c r="VKO14" s="202"/>
      <c r="VLC14" s="202"/>
      <c r="VLQ14" s="202"/>
      <c r="VME14" s="202"/>
      <c r="VMS14" s="202"/>
      <c r="VNG14" s="202"/>
      <c r="VNU14" s="202"/>
      <c r="VOI14" s="202"/>
      <c r="VOW14" s="202"/>
      <c r="VPK14" s="202"/>
      <c r="VPY14" s="202"/>
      <c r="VQM14" s="202"/>
      <c r="VRA14" s="202"/>
      <c r="VRO14" s="202"/>
      <c r="VSC14" s="202"/>
      <c r="VSQ14" s="202"/>
      <c r="VTE14" s="202"/>
      <c r="VTS14" s="202"/>
      <c r="VUG14" s="202"/>
      <c r="VUU14" s="202"/>
      <c r="VVI14" s="202"/>
      <c r="VVW14" s="202"/>
      <c r="VWK14" s="202"/>
      <c r="VWY14" s="202"/>
      <c r="VXM14" s="202"/>
      <c r="VYA14" s="202"/>
      <c r="VYO14" s="202"/>
      <c r="VZC14" s="202"/>
      <c r="VZQ14" s="202"/>
      <c r="WAE14" s="202"/>
      <c r="WAS14" s="202"/>
      <c r="WBG14" s="202"/>
      <c r="WBU14" s="202"/>
      <c r="WCI14" s="202"/>
      <c r="WCW14" s="202"/>
      <c r="WDK14" s="202"/>
      <c r="WDY14" s="202"/>
      <c r="WEM14" s="202"/>
      <c r="WFA14" s="202"/>
      <c r="WFO14" s="202"/>
      <c r="WGC14" s="202"/>
      <c r="WGQ14" s="202"/>
      <c r="WHE14" s="202"/>
      <c r="WHS14" s="202"/>
      <c r="WIG14" s="202"/>
      <c r="WIU14" s="202"/>
      <c r="WJI14" s="202"/>
      <c r="WJW14" s="202"/>
      <c r="WKK14" s="202"/>
      <c r="WKY14" s="202"/>
      <c r="WLM14" s="202"/>
      <c r="WMA14" s="202"/>
      <c r="WMO14" s="202"/>
      <c r="WNC14" s="202"/>
      <c r="WNQ14" s="202"/>
      <c r="WOE14" s="202"/>
      <c r="WOS14" s="202"/>
      <c r="WPG14" s="202"/>
      <c r="WPU14" s="202"/>
      <c r="WQI14" s="202"/>
      <c r="WQW14" s="202"/>
      <c r="WRK14" s="202"/>
      <c r="WRY14" s="202"/>
      <c r="WSM14" s="202"/>
      <c r="WTA14" s="202"/>
      <c r="WTO14" s="202"/>
      <c r="WUC14" s="202"/>
      <c r="WUQ14" s="202"/>
      <c r="WVE14" s="202"/>
      <c r="WVS14" s="202"/>
      <c r="WWG14" s="202"/>
      <c r="WWU14" s="202"/>
      <c r="WXI14" s="202"/>
      <c r="WXW14" s="202"/>
      <c r="WYK14" s="202"/>
      <c r="WYY14" s="202"/>
      <c r="WZM14" s="202"/>
      <c r="XAA14" s="202"/>
      <c r="XAO14" s="202"/>
      <c r="XBC14" s="202"/>
      <c r="XBQ14" s="202"/>
      <c r="XCE14" s="202"/>
      <c r="XCS14" s="202"/>
      <c r="XDG14" s="202"/>
      <c r="XDU14" s="202"/>
      <c r="XEI14" s="202"/>
      <c r="XEW14" s="202"/>
    </row>
    <row r="15" spans="1:2041 2055:4085 4099:5117 5121:7165 7179:9209 9223:10237 10245:12277 12289:14333 14344:15357 15369:16377" s="201" customFormat="1" ht="15.75" x14ac:dyDescent="0.2">
      <c r="A15" s="199" t="s">
        <v>59</v>
      </c>
      <c r="B15" s="200" t="e">
        <f>B8-B16</f>
        <v>#REF!</v>
      </c>
      <c r="C15" s="200" t="e">
        <f t="shared" ref="C15:BE15" si="8">C8-C16</f>
        <v>#REF!</v>
      </c>
      <c r="D15" s="200" t="e">
        <f t="shared" si="8"/>
        <v>#REF!</v>
      </c>
      <c r="E15" s="200" t="e">
        <f t="shared" si="8"/>
        <v>#REF!</v>
      </c>
      <c r="F15" s="200" t="e">
        <f t="shared" si="8"/>
        <v>#REF!</v>
      </c>
      <c r="G15" s="200" t="e">
        <f t="shared" si="8"/>
        <v>#REF!</v>
      </c>
      <c r="H15" s="200" t="e">
        <f t="shared" si="8"/>
        <v>#REF!</v>
      </c>
      <c r="I15" s="200" t="e">
        <f t="shared" si="8"/>
        <v>#REF!</v>
      </c>
      <c r="J15" s="200" t="e">
        <f t="shared" si="8"/>
        <v>#REF!</v>
      </c>
      <c r="K15" s="200" t="e">
        <f t="shared" si="8"/>
        <v>#REF!</v>
      </c>
      <c r="L15" s="200" t="e">
        <f t="shared" si="8"/>
        <v>#REF!</v>
      </c>
      <c r="M15" s="200" t="e">
        <f t="shared" si="8"/>
        <v>#REF!</v>
      </c>
      <c r="N15" s="200" t="e">
        <f t="shared" si="8"/>
        <v>#REF!</v>
      </c>
      <c r="O15" s="200" t="e">
        <f t="shared" si="8"/>
        <v>#REF!</v>
      </c>
      <c r="P15" s="200" t="e">
        <f t="shared" si="8"/>
        <v>#REF!</v>
      </c>
      <c r="Q15" s="200" t="e">
        <f t="shared" si="8"/>
        <v>#REF!</v>
      </c>
      <c r="R15" s="200" t="e">
        <f t="shared" si="8"/>
        <v>#REF!</v>
      </c>
      <c r="S15" s="200" t="e">
        <f t="shared" si="8"/>
        <v>#REF!</v>
      </c>
      <c r="T15" s="200" t="e">
        <f t="shared" si="8"/>
        <v>#REF!</v>
      </c>
      <c r="U15" s="200" t="e">
        <f t="shared" si="8"/>
        <v>#REF!</v>
      </c>
      <c r="V15" s="200" t="e">
        <f t="shared" si="8"/>
        <v>#REF!</v>
      </c>
      <c r="W15" s="200" t="e">
        <f t="shared" si="8"/>
        <v>#REF!</v>
      </c>
      <c r="X15" s="200" t="e">
        <f t="shared" si="8"/>
        <v>#REF!</v>
      </c>
      <c r="Y15" s="200" t="e">
        <f t="shared" si="8"/>
        <v>#REF!</v>
      </c>
      <c r="Z15" s="200">
        <f t="shared" si="8"/>
        <v>2038.2963844056796</v>
      </c>
      <c r="AA15" s="200">
        <f t="shared" si="8"/>
        <v>1940.7151201082729</v>
      </c>
      <c r="AB15" s="200">
        <f t="shared" si="8"/>
        <v>2149.9942597654453</v>
      </c>
      <c r="AC15" s="200">
        <f t="shared" si="8"/>
        <v>2139.1633751479176</v>
      </c>
      <c r="AD15" s="200">
        <f t="shared" si="8"/>
        <v>2147.386759648949</v>
      </c>
      <c r="AE15" s="200">
        <f t="shared" si="8"/>
        <v>2199.5863598281239</v>
      </c>
      <c r="AF15" s="200">
        <f t="shared" si="8"/>
        <v>2252.732696297192</v>
      </c>
      <c r="AG15" s="200">
        <f t="shared" si="8"/>
        <v>2414.7696036717075</v>
      </c>
      <c r="AH15" s="200">
        <f t="shared" si="8"/>
        <v>2474.2863439288417</v>
      </c>
      <c r="AI15" s="200">
        <f t="shared" si="8"/>
        <v>2463.1419523256195</v>
      </c>
      <c r="AJ15" s="200">
        <f t="shared" si="8"/>
        <v>2676.5352302427</v>
      </c>
      <c r="AK15" s="200">
        <f t="shared" si="8"/>
        <v>2931.3962671200184</v>
      </c>
      <c r="AL15" s="200">
        <f t="shared" si="8"/>
        <v>3117.1827027459503</v>
      </c>
      <c r="AM15" s="200">
        <f t="shared" si="8"/>
        <v>3197.1588308705741</v>
      </c>
      <c r="AN15" s="200">
        <f t="shared" si="8"/>
        <v>2885.6698284253271</v>
      </c>
      <c r="AO15" s="200">
        <f t="shared" si="8"/>
        <v>2944.4405266118724</v>
      </c>
      <c r="AP15" s="200">
        <f t="shared" si="8"/>
        <v>2820.6143514207743</v>
      </c>
      <c r="AQ15" s="200">
        <f t="shared" si="8"/>
        <v>2909.1720087339058</v>
      </c>
      <c r="AR15" s="200">
        <f t="shared" si="8"/>
        <v>3071.936767531392</v>
      </c>
      <c r="AS15" s="200">
        <f t="shared" si="8"/>
        <v>3094.7100244060307</v>
      </c>
      <c r="AT15" s="200">
        <f t="shared" si="8"/>
        <v>2988.2687611935271</v>
      </c>
      <c r="AU15" s="200">
        <f t="shared" si="8"/>
        <v>3018.5659663434872</v>
      </c>
      <c r="AV15" s="200">
        <f t="shared" si="8"/>
        <v>3081.4352624736198</v>
      </c>
      <c r="AW15" s="200">
        <f t="shared" si="8"/>
        <v>3166.9443848099777</v>
      </c>
      <c r="AX15" s="200">
        <f t="shared" si="8"/>
        <v>3200.9166623450701</v>
      </c>
      <c r="AY15" s="200">
        <f t="shared" si="8"/>
        <v>3213.724696035752</v>
      </c>
      <c r="AZ15" s="200">
        <f t="shared" si="8"/>
        <v>3212.2290000668067</v>
      </c>
      <c r="BA15" s="200">
        <f t="shared" si="8"/>
        <v>3265.7540299229977</v>
      </c>
      <c r="BB15" s="200">
        <f t="shared" si="8"/>
        <v>3299.1688187643804</v>
      </c>
      <c r="BC15" s="200">
        <f t="shared" si="8"/>
        <v>3316.7230951643051</v>
      </c>
      <c r="BD15" s="200">
        <f t="shared" si="8"/>
        <v>3366.4568338496938</v>
      </c>
      <c r="BE15" s="200">
        <f t="shared" si="8"/>
        <v>3395.8924252039151</v>
      </c>
      <c r="BO15" s="202"/>
      <c r="CC15" s="202"/>
      <c r="CQ15" s="202"/>
      <c r="DE15" s="202"/>
      <c r="DS15" s="202"/>
      <c r="EG15" s="202"/>
      <c r="EU15" s="202"/>
      <c r="FI15" s="202"/>
      <c r="FW15" s="202"/>
      <c r="GK15" s="202"/>
      <c r="GY15" s="202"/>
      <c r="HM15" s="202"/>
      <c r="IA15" s="202"/>
      <c r="IO15" s="202"/>
      <c r="JC15" s="202"/>
      <c r="JQ15" s="202"/>
      <c r="KE15" s="202"/>
      <c r="KS15" s="202"/>
      <c r="LG15" s="202"/>
      <c r="LU15" s="202"/>
      <c r="MI15" s="202"/>
      <c r="MW15" s="202"/>
      <c r="NK15" s="202"/>
      <c r="NY15" s="202"/>
      <c r="OM15" s="202"/>
      <c r="PA15" s="202"/>
      <c r="PO15" s="202"/>
      <c r="QC15" s="202"/>
      <c r="QQ15" s="202"/>
      <c r="RE15" s="202"/>
      <c r="RS15" s="202"/>
      <c r="SG15" s="202"/>
      <c r="SU15" s="202"/>
      <c r="TI15" s="202"/>
      <c r="TW15" s="202"/>
      <c r="UK15" s="202"/>
      <c r="UY15" s="202"/>
      <c r="VM15" s="202"/>
      <c r="WA15" s="202"/>
      <c r="WO15" s="202"/>
      <c r="XC15" s="202"/>
      <c r="XQ15" s="202"/>
      <c r="YE15" s="202"/>
      <c r="YS15" s="202"/>
      <c r="ZG15" s="202"/>
      <c r="ZU15" s="202"/>
      <c r="AAI15" s="202"/>
      <c r="AAW15" s="202"/>
      <c r="ABK15" s="202"/>
      <c r="ABY15" s="202"/>
      <c r="ACM15" s="202"/>
      <c r="ADA15" s="202"/>
      <c r="ADO15" s="202"/>
      <c r="AEC15" s="202"/>
      <c r="AEQ15" s="202"/>
      <c r="AFE15" s="202"/>
      <c r="AFS15" s="202"/>
      <c r="AGG15" s="202"/>
      <c r="AGU15" s="202"/>
      <c r="AHI15" s="202"/>
      <c r="AHW15" s="202"/>
      <c r="AIK15" s="202"/>
      <c r="AIY15" s="202"/>
      <c r="AJM15" s="202"/>
      <c r="AKA15" s="202"/>
      <c r="AKO15" s="202"/>
      <c r="ALC15" s="202"/>
      <c r="ALQ15" s="202"/>
      <c r="AME15" s="202"/>
      <c r="AMS15" s="202"/>
      <c r="ANG15" s="202"/>
      <c r="ANU15" s="202"/>
      <c r="AOI15" s="202"/>
      <c r="AOW15" s="202"/>
      <c r="APK15" s="202"/>
      <c r="APY15" s="202"/>
      <c r="AQM15" s="202"/>
      <c r="ARA15" s="202"/>
      <c r="ARO15" s="202"/>
      <c r="ASC15" s="202"/>
      <c r="ASQ15" s="202"/>
      <c r="ATE15" s="202"/>
      <c r="ATS15" s="202"/>
      <c r="AUG15" s="202"/>
      <c r="AUU15" s="202"/>
      <c r="AVI15" s="202"/>
      <c r="AVW15" s="202"/>
      <c r="AWK15" s="202"/>
      <c r="AWY15" s="202"/>
      <c r="AXM15" s="202"/>
      <c r="AYA15" s="202"/>
      <c r="AYO15" s="202"/>
      <c r="AZC15" s="202"/>
      <c r="AZQ15" s="202"/>
      <c r="BAE15" s="202"/>
      <c r="BAS15" s="202"/>
      <c r="BBG15" s="202"/>
      <c r="BBU15" s="202"/>
      <c r="BCI15" s="202"/>
      <c r="BCW15" s="202"/>
      <c r="BDK15" s="202"/>
      <c r="BDY15" s="202"/>
      <c r="BEM15" s="202"/>
      <c r="BFA15" s="202"/>
      <c r="BFO15" s="202"/>
      <c r="BGC15" s="202"/>
      <c r="BGQ15" s="202"/>
      <c r="BHE15" s="202"/>
      <c r="BHS15" s="202"/>
      <c r="BIG15" s="202"/>
      <c r="BIU15" s="202"/>
      <c r="BJI15" s="202"/>
      <c r="BJW15" s="202"/>
      <c r="BKK15" s="202"/>
      <c r="BKY15" s="202"/>
      <c r="BLM15" s="202"/>
      <c r="BMA15" s="202"/>
      <c r="BMO15" s="202"/>
      <c r="BNC15" s="202"/>
      <c r="BNQ15" s="202"/>
      <c r="BOE15" s="202"/>
      <c r="BOS15" s="202"/>
      <c r="BPG15" s="202"/>
      <c r="BPU15" s="202"/>
      <c r="BQI15" s="202"/>
      <c r="BQW15" s="202"/>
      <c r="BRK15" s="202"/>
      <c r="BRY15" s="202"/>
      <c r="BSM15" s="202"/>
      <c r="BTA15" s="202"/>
      <c r="BTO15" s="202"/>
      <c r="BUC15" s="202"/>
      <c r="BUQ15" s="202"/>
      <c r="BVE15" s="202"/>
      <c r="BVS15" s="202"/>
      <c r="BWG15" s="202"/>
      <c r="BWU15" s="202"/>
      <c r="BXI15" s="202"/>
      <c r="BXW15" s="202"/>
      <c r="BYK15" s="202"/>
      <c r="BYY15" s="202"/>
      <c r="BZM15" s="202"/>
      <c r="CAA15" s="202"/>
      <c r="CAO15" s="202"/>
      <c r="CBC15" s="202"/>
      <c r="CBQ15" s="202"/>
      <c r="CCE15" s="202"/>
      <c r="CCS15" s="202"/>
      <c r="CDG15" s="202"/>
      <c r="CDU15" s="202"/>
      <c r="CEI15" s="202"/>
      <c r="CEW15" s="202"/>
      <c r="CFK15" s="202"/>
      <c r="CFY15" s="202"/>
      <c r="CGM15" s="202"/>
      <c r="CHA15" s="202"/>
      <c r="CHO15" s="202"/>
      <c r="CIC15" s="202"/>
      <c r="CIQ15" s="202"/>
      <c r="CJE15" s="202"/>
      <c r="CJS15" s="202"/>
      <c r="CKG15" s="202"/>
      <c r="CKU15" s="202"/>
      <c r="CLI15" s="202"/>
      <c r="CLW15" s="202"/>
      <c r="CMK15" s="202"/>
      <c r="CMY15" s="202"/>
      <c r="CNM15" s="202"/>
      <c r="COA15" s="202"/>
      <c r="COO15" s="202"/>
      <c r="CPC15" s="202"/>
      <c r="CPQ15" s="202"/>
      <c r="CQE15" s="202"/>
      <c r="CQS15" s="202"/>
      <c r="CRG15" s="202"/>
      <c r="CRU15" s="202"/>
      <c r="CSI15" s="202"/>
      <c r="CSW15" s="202"/>
      <c r="CTK15" s="202"/>
      <c r="CTY15" s="202"/>
      <c r="CUM15" s="202"/>
      <c r="CVA15" s="202"/>
      <c r="CVO15" s="202"/>
      <c r="CWC15" s="202"/>
      <c r="CWQ15" s="202"/>
      <c r="CXE15" s="202"/>
      <c r="CXS15" s="202"/>
      <c r="CYG15" s="202"/>
      <c r="CYU15" s="202"/>
      <c r="CZI15" s="202"/>
      <c r="CZW15" s="202"/>
      <c r="DAK15" s="202"/>
      <c r="DAY15" s="202"/>
      <c r="DBM15" s="202"/>
      <c r="DCA15" s="202"/>
      <c r="DCO15" s="202"/>
      <c r="DDC15" s="202"/>
      <c r="DDQ15" s="202"/>
      <c r="DEE15" s="202"/>
      <c r="DES15" s="202"/>
      <c r="DFG15" s="202"/>
      <c r="DFU15" s="202"/>
      <c r="DGI15" s="202"/>
      <c r="DGW15" s="202"/>
      <c r="DHK15" s="202"/>
      <c r="DHY15" s="202"/>
      <c r="DIM15" s="202"/>
      <c r="DJA15" s="202"/>
      <c r="DJO15" s="202"/>
      <c r="DKC15" s="202"/>
      <c r="DKQ15" s="202"/>
      <c r="DLE15" s="202"/>
      <c r="DLS15" s="202"/>
      <c r="DMG15" s="202"/>
      <c r="DMU15" s="202"/>
      <c r="DNI15" s="202"/>
      <c r="DNW15" s="202"/>
      <c r="DOK15" s="202"/>
      <c r="DOY15" s="202"/>
      <c r="DPM15" s="202"/>
      <c r="DQA15" s="202"/>
      <c r="DQO15" s="202"/>
      <c r="DRC15" s="202"/>
      <c r="DRQ15" s="202"/>
      <c r="DSE15" s="202"/>
      <c r="DSS15" s="202"/>
      <c r="DTG15" s="202"/>
      <c r="DTU15" s="202"/>
      <c r="DUI15" s="202"/>
      <c r="DUW15" s="202"/>
      <c r="DVK15" s="202"/>
      <c r="DVY15" s="202"/>
      <c r="DWM15" s="202"/>
      <c r="DXA15" s="202"/>
      <c r="DXO15" s="202"/>
      <c r="DYC15" s="202"/>
      <c r="DYQ15" s="202"/>
      <c r="DZE15" s="202"/>
      <c r="DZS15" s="202"/>
      <c r="EAG15" s="202"/>
      <c r="EAU15" s="202"/>
      <c r="EBI15" s="202"/>
      <c r="EBW15" s="202"/>
      <c r="ECK15" s="202"/>
      <c r="ECY15" s="202"/>
      <c r="EDM15" s="202"/>
      <c r="EEA15" s="202"/>
      <c r="EEO15" s="202"/>
      <c r="EFC15" s="202"/>
      <c r="EFQ15" s="202"/>
      <c r="EGE15" s="202"/>
      <c r="EGS15" s="202"/>
      <c r="EHG15" s="202"/>
      <c r="EHU15" s="202"/>
      <c r="EII15" s="202"/>
      <c r="EIW15" s="202"/>
      <c r="EJK15" s="202"/>
      <c r="EJY15" s="202"/>
      <c r="EKM15" s="202"/>
      <c r="ELA15" s="202"/>
      <c r="ELO15" s="202"/>
      <c r="EMC15" s="202"/>
      <c r="EMQ15" s="202"/>
      <c r="ENE15" s="202"/>
      <c r="ENS15" s="202"/>
      <c r="EOG15" s="202"/>
      <c r="EOU15" s="202"/>
      <c r="EPI15" s="202"/>
      <c r="EPW15" s="202"/>
      <c r="EQK15" s="202"/>
      <c r="EQY15" s="202"/>
      <c r="ERM15" s="202"/>
      <c r="ESA15" s="202"/>
      <c r="ESO15" s="202"/>
      <c r="ETC15" s="202"/>
      <c r="ETQ15" s="202"/>
      <c r="EUE15" s="202"/>
      <c r="EUS15" s="202"/>
      <c r="EVG15" s="202"/>
      <c r="EVU15" s="202"/>
      <c r="EWI15" s="202"/>
      <c r="EWW15" s="202"/>
      <c r="EXK15" s="202"/>
      <c r="EXY15" s="202"/>
      <c r="EYM15" s="202"/>
      <c r="EZA15" s="202"/>
      <c r="EZO15" s="202"/>
      <c r="FAC15" s="202"/>
      <c r="FAQ15" s="202"/>
      <c r="FBE15" s="202"/>
      <c r="FBS15" s="202"/>
      <c r="FCG15" s="202"/>
      <c r="FCU15" s="202"/>
      <c r="FDI15" s="202"/>
      <c r="FDW15" s="202"/>
      <c r="FEK15" s="202"/>
      <c r="FEY15" s="202"/>
      <c r="FFM15" s="202"/>
      <c r="FGA15" s="202"/>
      <c r="FGO15" s="202"/>
      <c r="FHC15" s="202"/>
      <c r="FHQ15" s="202"/>
      <c r="FIE15" s="202"/>
      <c r="FIS15" s="202"/>
      <c r="FJG15" s="202"/>
      <c r="FJU15" s="202"/>
      <c r="FKI15" s="202"/>
      <c r="FKW15" s="202"/>
      <c r="FLK15" s="202"/>
      <c r="FLY15" s="202"/>
      <c r="FMM15" s="202"/>
      <c r="FNA15" s="202"/>
      <c r="FNO15" s="202"/>
      <c r="FOC15" s="202"/>
      <c r="FOQ15" s="202"/>
      <c r="FPE15" s="202"/>
      <c r="FPS15" s="202"/>
      <c r="FQG15" s="202"/>
      <c r="FQU15" s="202"/>
      <c r="FRI15" s="202"/>
      <c r="FRW15" s="202"/>
      <c r="FSK15" s="202"/>
      <c r="FSY15" s="202"/>
      <c r="FTM15" s="202"/>
      <c r="FUA15" s="202"/>
      <c r="FUO15" s="202"/>
      <c r="FVC15" s="202"/>
      <c r="FVQ15" s="202"/>
      <c r="FWE15" s="202"/>
      <c r="FWS15" s="202"/>
      <c r="FXG15" s="202"/>
      <c r="FXU15" s="202"/>
      <c r="FYI15" s="202"/>
      <c r="FYW15" s="202"/>
      <c r="FZK15" s="202"/>
      <c r="FZY15" s="202"/>
      <c r="GAM15" s="202"/>
      <c r="GBA15" s="202"/>
      <c r="GBO15" s="202"/>
      <c r="GCC15" s="202"/>
      <c r="GCQ15" s="202"/>
      <c r="GDE15" s="202"/>
      <c r="GDS15" s="202"/>
      <c r="GEG15" s="202"/>
      <c r="GEU15" s="202"/>
      <c r="GFI15" s="202"/>
      <c r="GFW15" s="202"/>
      <c r="GGK15" s="202"/>
      <c r="GGY15" s="202"/>
      <c r="GHM15" s="202"/>
      <c r="GIA15" s="202"/>
      <c r="GIO15" s="202"/>
      <c r="GJC15" s="202"/>
      <c r="GJQ15" s="202"/>
      <c r="GKE15" s="202"/>
      <c r="GKS15" s="202"/>
      <c r="GLG15" s="202"/>
      <c r="GLU15" s="202"/>
      <c r="GMI15" s="202"/>
      <c r="GMW15" s="202"/>
      <c r="GNK15" s="202"/>
      <c r="GNY15" s="202"/>
      <c r="GOM15" s="202"/>
      <c r="GPA15" s="202"/>
      <c r="GPO15" s="202"/>
      <c r="GQC15" s="202"/>
      <c r="GQQ15" s="202"/>
      <c r="GRE15" s="202"/>
      <c r="GRS15" s="202"/>
      <c r="GSG15" s="202"/>
      <c r="GSU15" s="202"/>
      <c r="GTI15" s="202"/>
      <c r="GTW15" s="202"/>
      <c r="GUK15" s="202"/>
      <c r="GUY15" s="202"/>
      <c r="GVM15" s="202"/>
      <c r="GWA15" s="202"/>
      <c r="GWO15" s="202"/>
      <c r="GXC15" s="202"/>
      <c r="GXQ15" s="202"/>
      <c r="GYE15" s="202"/>
      <c r="GYS15" s="202"/>
      <c r="GZG15" s="202"/>
      <c r="GZU15" s="202"/>
      <c r="HAI15" s="202"/>
      <c r="HAW15" s="202"/>
      <c r="HBK15" s="202"/>
      <c r="HBY15" s="202"/>
      <c r="HCM15" s="202"/>
      <c r="HDA15" s="202"/>
      <c r="HDO15" s="202"/>
      <c r="HEC15" s="202"/>
      <c r="HEQ15" s="202"/>
      <c r="HFE15" s="202"/>
      <c r="HFS15" s="202"/>
      <c r="HGG15" s="202"/>
      <c r="HGU15" s="202"/>
      <c r="HHI15" s="202"/>
      <c r="HHW15" s="202"/>
      <c r="HIK15" s="202"/>
      <c r="HIY15" s="202"/>
      <c r="HJM15" s="202"/>
      <c r="HKA15" s="202"/>
      <c r="HKO15" s="202"/>
      <c r="HLC15" s="202"/>
      <c r="HLQ15" s="202"/>
      <c r="HME15" s="202"/>
      <c r="HMS15" s="202"/>
      <c r="HNG15" s="202"/>
      <c r="HNU15" s="202"/>
      <c r="HOI15" s="202"/>
      <c r="HOW15" s="202"/>
      <c r="HPK15" s="202"/>
      <c r="HPY15" s="202"/>
      <c r="HQM15" s="202"/>
      <c r="HRA15" s="202"/>
      <c r="HRO15" s="202"/>
      <c r="HSC15" s="202"/>
      <c r="HSQ15" s="202"/>
      <c r="HTE15" s="202"/>
      <c r="HTS15" s="202"/>
      <c r="HUG15" s="202"/>
      <c r="HUU15" s="202"/>
      <c r="HVI15" s="202"/>
      <c r="HVW15" s="202"/>
      <c r="HWK15" s="202"/>
      <c r="HWY15" s="202"/>
      <c r="HXM15" s="202"/>
      <c r="HYA15" s="202"/>
      <c r="HYO15" s="202"/>
      <c r="HZC15" s="202"/>
      <c r="HZQ15" s="202"/>
      <c r="IAE15" s="202"/>
      <c r="IAS15" s="202"/>
      <c r="IBG15" s="202"/>
      <c r="IBU15" s="202"/>
      <c r="ICI15" s="202"/>
      <c r="ICW15" s="202"/>
      <c r="IDK15" s="202"/>
      <c r="IDY15" s="202"/>
      <c r="IEM15" s="202"/>
      <c r="IFA15" s="202"/>
      <c r="IFO15" s="202"/>
      <c r="IGC15" s="202"/>
      <c r="IGQ15" s="202"/>
      <c r="IHE15" s="202"/>
      <c r="IHS15" s="202"/>
      <c r="IIG15" s="202"/>
      <c r="IIU15" s="202"/>
      <c r="IJI15" s="202"/>
      <c r="IJW15" s="202"/>
      <c r="IKK15" s="202"/>
      <c r="IKY15" s="202"/>
      <c r="ILM15" s="202"/>
      <c r="IMA15" s="202"/>
      <c r="IMO15" s="202"/>
      <c r="INC15" s="202"/>
      <c r="INQ15" s="202"/>
      <c r="IOE15" s="202"/>
      <c r="IOS15" s="202"/>
      <c r="IPG15" s="202"/>
      <c r="IPU15" s="202"/>
      <c r="IQI15" s="202"/>
      <c r="IQW15" s="202"/>
      <c r="IRK15" s="202"/>
      <c r="IRY15" s="202"/>
      <c r="ISM15" s="202"/>
      <c r="ITA15" s="202"/>
      <c r="ITO15" s="202"/>
      <c r="IUC15" s="202"/>
      <c r="IUQ15" s="202"/>
      <c r="IVE15" s="202"/>
      <c r="IVS15" s="202"/>
      <c r="IWG15" s="202"/>
      <c r="IWU15" s="202"/>
      <c r="IXI15" s="202"/>
      <c r="IXW15" s="202"/>
      <c r="IYK15" s="202"/>
      <c r="IYY15" s="202"/>
      <c r="IZM15" s="202"/>
      <c r="JAA15" s="202"/>
      <c r="JAO15" s="202"/>
      <c r="JBC15" s="202"/>
      <c r="JBQ15" s="202"/>
      <c r="JCE15" s="202"/>
      <c r="JCS15" s="202"/>
      <c r="JDG15" s="202"/>
      <c r="JDU15" s="202"/>
      <c r="JEI15" s="202"/>
      <c r="JEW15" s="202"/>
      <c r="JFK15" s="202"/>
      <c r="JFY15" s="202"/>
      <c r="JGM15" s="202"/>
      <c r="JHA15" s="202"/>
      <c r="JHO15" s="202"/>
      <c r="JIC15" s="202"/>
      <c r="JIQ15" s="202"/>
      <c r="JJE15" s="202"/>
      <c r="JJS15" s="202"/>
      <c r="JKG15" s="202"/>
      <c r="JKU15" s="202"/>
      <c r="JLI15" s="202"/>
      <c r="JLW15" s="202"/>
      <c r="JMK15" s="202"/>
      <c r="JMY15" s="202"/>
      <c r="JNM15" s="202"/>
      <c r="JOA15" s="202"/>
      <c r="JOO15" s="202"/>
      <c r="JPC15" s="202"/>
      <c r="JPQ15" s="202"/>
      <c r="JQE15" s="202"/>
      <c r="JQS15" s="202"/>
      <c r="JRG15" s="202"/>
      <c r="JRU15" s="202"/>
      <c r="JSI15" s="202"/>
      <c r="JSW15" s="202"/>
      <c r="JTK15" s="202"/>
      <c r="JTY15" s="202"/>
      <c r="JUM15" s="202"/>
      <c r="JVA15" s="202"/>
      <c r="JVO15" s="202"/>
      <c r="JWC15" s="202"/>
      <c r="JWQ15" s="202"/>
      <c r="JXE15" s="202"/>
      <c r="JXS15" s="202"/>
      <c r="JYG15" s="202"/>
      <c r="JYU15" s="202"/>
      <c r="JZI15" s="202"/>
      <c r="JZW15" s="202"/>
      <c r="KAK15" s="202"/>
      <c r="KAY15" s="202"/>
      <c r="KBM15" s="202"/>
      <c r="KCA15" s="202"/>
      <c r="KCO15" s="202"/>
      <c r="KDC15" s="202"/>
      <c r="KDQ15" s="202"/>
      <c r="KEE15" s="202"/>
      <c r="KES15" s="202"/>
      <c r="KFG15" s="202"/>
      <c r="KFU15" s="202"/>
      <c r="KGI15" s="202"/>
      <c r="KGW15" s="202"/>
      <c r="KHK15" s="202"/>
      <c r="KHY15" s="202"/>
      <c r="KIM15" s="202"/>
      <c r="KJA15" s="202"/>
      <c r="KJO15" s="202"/>
      <c r="KKC15" s="202"/>
      <c r="KKQ15" s="202"/>
      <c r="KLE15" s="202"/>
      <c r="KLS15" s="202"/>
      <c r="KMG15" s="202"/>
      <c r="KMU15" s="202"/>
      <c r="KNI15" s="202"/>
      <c r="KNW15" s="202"/>
      <c r="KOK15" s="202"/>
      <c r="KOY15" s="202"/>
      <c r="KPM15" s="202"/>
      <c r="KQA15" s="202"/>
      <c r="KQO15" s="202"/>
      <c r="KRC15" s="202"/>
      <c r="KRQ15" s="202"/>
      <c r="KSE15" s="202"/>
      <c r="KSS15" s="202"/>
      <c r="KTG15" s="202"/>
      <c r="KTU15" s="202"/>
      <c r="KUI15" s="202"/>
      <c r="KUW15" s="202"/>
      <c r="KVK15" s="202"/>
      <c r="KVY15" s="202"/>
      <c r="KWM15" s="202"/>
      <c r="KXA15" s="202"/>
      <c r="KXO15" s="202"/>
      <c r="KYC15" s="202"/>
      <c r="KYQ15" s="202"/>
      <c r="KZE15" s="202"/>
      <c r="KZS15" s="202"/>
      <c r="LAG15" s="202"/>
      <c r="LAU15" s="202"/>
      <c r="LBI15" s="202"/>
      <c r="LBW15" s="202"/>
      <c r="LCK15" s="202"/>
      <c r="LCY15" s="202"/>
      <c r="LDM15" s="202"/>
      <c r="LEA15" s="202"/>
      <c r="LEO15" s="202"/>
      <c r="LFC15" s="202"/>
      <c r="LFQ15" s="202"/>
      <c r="LGE15" s="202"/>
      <c r="LGS15" s="202"/>
      <c r="LHG15" s="202"/>
      <c r="LHU15" s="202"/>
      <c r="LII15" s="202"/>
      <c r="LIW15" s="202"/>
      <c r="LJK15" s="202"/>
      <c r="LJY15" s="202"/>
      <c r="LKM15" s="202"/>
      <c r="LLA15" s="202"/>
      <c r="LLO15" s="202"/>
      <c r="LMC15" s="202"/>
      <c r="LMQ15" s="202"/>
      <c r="LNE15" s="202"/>
      <c r="LNS15" s="202"/>
      <c r="LOG15" s="202"/>
      <c r="LOU15" s="202"/>
      <c r="LPI15" s="202"/>
      <c r="LPW15" s="202"/>
      <c r="LQK15" s="202"/>
      <c r="LQY15" s="202"/>
      <c r="LRM15" s="202"/>
      <c r="LSA15" s="202"/>
      <c r="LSO15" s="202"/>
      <c r="LTC15" s="202"/>
      <c r="LTQ15" s="202"/>
      <c r="LUE15" s="202"/>
      <c r="LUS15" s="202"/>
      <c r="LVG15" s="202"/>
      <c r="LVU15" s="202"/>
      <c r="LWI15" s="202"/>
      <c r="LWW15" s="202"/>
      <c r="LXK15" s="202"/>
      <c r="LXY15" s="202"/>
      <c r="LYM15" s="202"/>
      <c r="LZA15" s="202"/>
      <c r="LZO15" s="202"/>
      <c r="MAC15" s="202"/>
      <c r="MAQ15" s="202"/>
      <c r="MBE15" s="202"/>
      <c r="MBS15" s="202"/>
      <c r="MCG15" s="202"/>
      <c r="MCU15" s="202"/>
      <c r="MDI15" s="202"/>
      <c r="MDW15" s="202"/>
      <c r="MEK15" s="202"/>
      <c r="MEY15" s="202"/>
      <c r="MFM15" s="202"/>
      <c r="MGA15" s="202"/>
      <c r="MGO15" s="202"/>
      <c r="MHC15" s="202"/>
      <c r="MHQ15" s="202"/>
      <c r="MIE15" s="202"/>
      <c r="MIS15" s="202"/>
      <c r="MJG15" s="202"/>
      <c r="MJU15" s="202"/>
      <c r="MKI15" s="202"/>
      <c r="MKW15" s="202"/>
      <c r="MLK15" s="202"/>
      <c r="MLY15" s="202"/>
      <c r="MMM15" s="202"/>
      <c r="MNA15" s="202"/>
      <c r="MNO15" s="202"/>
      <c r="MOC15" s="202"/>
      <c r="MOQ15" s="202"/>
      <c r="MPE15" s="202"/>
      <c r="MPS15" s="202"/>
      <c r="MQG15" s="202"/>
      <c r="MQU15" s="202"/>
      <c r="MRI15" s="202"/>
      <c r="MRW15" s="202"/>
      <c r="MSK15" s="202"/>
      <c r="MSY15" s="202"/>
      <c r="MTM15" s="202"/>
      <c r="MUA15" s="202"/>
      <c r="MUO15" s="202"/>
      <c r="MVC15" s="202"/>
      <c r="MVQ15" s="202"/>
      <c r="MWE15" s="202"/>
      <c r="MWS15" s="202"/>
      <c r="MXG15" s="202"/>
      <c r="MXU15" s="202"/>
      <c r="MYI15" s="202"/>
      <c r="MYW15" s="202"/>
      <c r="MZK15" s="202"/>
      <c r="MZY15" s="202"/>
      <c r="NAM15" s="202"/>
      <c r="NBA15" s="202"/>
      <c r="NBO15" s="202"/>
      <c r="NCC15" s="202"/>
      <c r="NCQ15" s="202"/>
      <c r="NDE15" s="202"/>
      <c r="NDS15" s="202"/>
      <c r="NEG15" s="202"/>
      <c r="NEU15" s="202"/>
      <c r="NFI15" s="202"/>
      <c r="NFW15" s="202"/>
      <c r="NGK15" s="202"/>
      <c r="NGY15" s="202"/>
      <c r="NHM15" s="202"/>
      <c r="NIA15" s="202"/>
      <c r="NIO15" s="202"/>
      <c r="NJC15" s="202"/>
      <c r="NJQ15" s="202"/>
      <c r="NKE15" s="202"/>
      <c r="NKS15" s="202"/>
      <c r="NLG15" s="202"/>
      <c r="NLU15" s="202"/>
      <c r="NMI15" s="202"/>
      <c r="NMW15" s="202"/>
      <c r="NNK15" s="202"/>
      <c r="NNY15" s="202"/>
      <c r="NOM15" s="202"/>
      <c r="NPA15" s="202"/>
      <c r="NPO15" s="202"/>
      <c r="NQC15" s="202"/>
      <c r="NQQ15" s="202"/>
      <c r="NRE15" s="202"/>
      <c r="NRS15" s="202"/>
      <c r="NSG15" s="202"/>
      <c r="NSU15" s="202"/>
      <c r="NTI15" s="202"/>
      <c r="NTW15" s="202"/>
      <c r="NUK15" s="202"/>
      <c r="NUY15" s="202"/>
      <c r="NVM15" s="202"/>
      <c r="NWA15" s="202"/>
      <c r="NWO15" s="202"/>
      <c r="NXC15" s="202"/>
      <c r="NXQ15" s="202"/>
      <c r="NYE15" s="202"/>
      <c r="NYS15" s="202"/>
      <c r="NZG15" s="202"/>
      <c r="NZU15" s="202"/>
      <c r="OAI15" s="202"/>
      <c r="OAW15" s="202"/>
      <c r="OBK15" s="202"/>
      <c r="OBY15" s="202"/>
      <c r="OCM15" s="202"/>
      <c r="ODA15" s="202"/>
      <c r="ODO15" s="202"/>
      <c r="OEC15" s="202"/>
      <c r="OEQ15" s="202"/>
      <c r="OFE15" s="202"/>
      <c r="OFS15" s="202"/>
      <c r="OGG15" s="202"/>
      <c r="OGU15" s="202"/>
      <c r="OHI15" s="202"/>
      <c r="OHW15" s="202"/>
      <c r="OIK15" s="202"/>
      <c r="OIY15" s="202"/>
      <c r="OJM15" s="202"/>
      <c r="OKA15" s="202"/>
      <c r="OKO15" s="202"/>
      <c r="OLC15" s="202"/>
      <c r="OLQ15" s="202"/>
      <c r="OME15" s="202"/>
      <c r="OMS15" s="202"/>
      <c r="ONG15" s="202"/>
      <c r="ONU15" s="202"/>
      <c r="OOI15" s="202"/>
      <c r="OOW15" s="202"/>
      <c r="OPK15" s="202"/>
      <c r="OPY15" s="202"/>
      <c r="OQM15" s="202"/>
      <c r="ORA15" s="202"/>
      <c r="ORO15" s="202"/>
      <c r="OSC15" s="202"/>
      <c r="OSQ15" s="202"/>
      <c r="OTE15" s="202"/>
      <c r="OTS15" s="202"/>
      <c r="OUG15" s="202"/>
      <c r="OUU15" s="202"/>
      <c r="OVI15" s="202"/>
      <c r="OVW15" s="202"/>
      <c r="OWK15" s="202"/>
      <c r="OWY15" s="202"/>
      <c r="OXM15" s="202"/>
      <c r="OYA15" s="202"/>
      <c r="OYO15" s="202"/>
      <c r="OZC15" s="202"/>
      <c r="OZQ15" s="202"/>
      <c r="PAE15" s="202"/>
      <c r="PAS15" s="202"/>
      <c r="PBG15" s="202"/>
      <c r="PBU15" s="202"/>
      <c r="PCI15" s="202"/>
      <c r="PCW15" s="202"/>
      <c r="PDK15" s="202"/>
      <c r="PDY15" s="202"/>
      <c r="PEM15" s="202"/>
      <c r="PFA15" s="202"/>
      <c r="PFO15" s="202"/>
      <c r="PGC15" s="202"/>
      <c r="PGQ15" s="202"/>
      <c r="PHE15" s="202"/>
      <c r="PHS15" s="202"/>
      <c r="PIG15" s="202"/>
      <c r="PIU15" s="202"/>
      <c r="PJI15" s="202"/>
      <c r="PJW15" s="202"/>
      <c r="PKK15" s="202"/>
      <c r="PKY15" s="202"/>
      <c r="PLM15" s="202"/>
      <c r="PMA15" s="202"/>
      <c r="PMO15" s="202"/>
      <c r="PNC15" s="202"/>
      <c r="PNQ15" s="202"/>
      <c r="POE15" s="202"/>
      <c r="POS15" s="202"/>
      <c r="PPG15" s="202"/>
      <c r="PPU15" s="202"/>
      <c r="PQI15" s="202"/>
      <c r="PQW15" s="202"/>
      <c r="PRK15" s="202"/>
      <c r="PRY15" s="202"/>
      <c r="PSM15" s="202"/>
      <c r="PTA15" s="202"/>
      <c r="PTO15" s="202"/>
      <c r="PUC15" s="202"/>
      <c r="PUQ15" s="202"/>
      <c r="PVE15" s="202"/>
      <c r="PVS15" s="202"/>
      <c r="PWG15" s="202"/>
      <c r="PWU15" s="202"/>
      <c r="PXI15" s="202"/>
      <c r="PXW15" s="202"/>
      <c r="PYK15" s="202"/>
      <c r="PYY15" s="202"/>
      <c r="PZM15" s="202"/>
      <c r="QAA15" s="202"/>
      <c r="QAO15" s="202"/>
      <c r="QBC15" s="202"/>
      <c r="QBQ15" s="202"/>
      <c r="QCE15" s="202"/>
      <c r="QCS15" s="202"/>
      <c r="QDG15" s="202"/>
      <c r="QDU15" s="202"/>
      <c r="QEI15" s="202"/>
      <c r="QEW15" s="202"/>
      <c r="QFK15" s="202"/>
      <c r="QFY15" s="202"/>
      <c r="QGM15" s="202"/>
      <c r="QHA15" s="202"/>
      <c r="QHO15" s="202"/>
      <c r="QIC15" s="202"/>
      <c r="QIQ15" s="202"/>
      <c r="QJE15" s="202"/>
      <c r="QJS15" s="202"/>
      <c r="QKG15" s="202"/>
      <c r="QKU15" s="202"/>
      <c r="QLI15" s="202"/>
      <c r="QLW15" s="202"/>
      <c r="QMK15" s="202"/>
      <c r="QMY15" s="202"/>
      <c r="QNM15" s="202"/>
      <c r="QOA15" s="202"/>
      <c r="QOO15" s="202"/>
      <c r="QPC15" s="202"/>
      <c r="QPQ15" s="202"/>
      <c r="QQE15" s="202"/>
      <c r="QQS15" s="202"/>
      <c r="QRG15" s="202"/>
      <c r="QRU15" s="202"/>
      <c r="QSI15" s="202"/>
      <c r="QSW15" s="202"/>
      <c r="QTK15" s="202"/>
      <c r="QTY15" s="202"/>
      <c r="QUM15" s="202"/>
      <c r="QVA15" s="202"/>
      <c r="QVO15" s="202"/>
      <c r="QWC15" s="202"/>
      <c r="QWQ15" s="202"/>
      <c r="QXE15" s="202"/>
      <c r="QXS15" s="202"/>
      <c r="QYG15" s="202"/>
      <c r="QYU15" s="202"/>
      <c r="QZI15" s="202"/>
      <c r="QZW15" s="202"/>
      <c r="RAK15" s="202"/>
      <c r="RAY15" s="202"/>
      <c r="RBM15" s="202"/>
      <c r="RCA15" s="202"/>
      <c r="RCO15" s="202"/>
      <c r="RDC15" s="202"/>
      <c r="RDQ15" s="202"/>
      <c r="REE15" s="202"/>
      <c r="RES15" s="202"/>
      <c r="RFG15" s="202"/>
      <c r="RFU15" s="202"/>
      <c r="RGI15" s="202"/>
      <c r="RGW15" s="202"/>
      <c r="RHK15" s="202"/>
      <c r="RHY15" s="202"/>
      <c r="RIM15" s="202"/>
      <c r="RJA15" s="202"/>
      <c r="RJO15" s="202"/>
      <c r="RKC15" s="202"/>
      <c r="RKQ15" s="202"/>
      <c r="RLE15" s="202"/>
      <c r="RLS15" s="202"/>
      <c r="RMG15" s="202"/>
      <c r="RMU15" s="202"/>
      <c r="RNI15" s="202"/>
      <c r="RNW15" s="202"/>
      <c r="ROK15" s="202"/>
      <c r="ROY15" s="202"/>
      <c r="RPM15" s="202"/>
      <c r="RQA15" s="202"/>
      <c r="RQO15" s="202"/>
      <c r="RRC15" s="202"/>
      <c r="RRQ15" s="202"/>
      <c r="RSE15" s="202"/>
      <c r="RSS15" s="202"/>
      <c r="RTG15" s="202"/>
      <c r="RTU15" s="202"/>
      <c r="RUI15" s="202"/>
      <c r="RUW15" s="202"/>
      <c r="RVK15" s="202"/>
      <c r="RVY15" s="202"/>
      <c r="RWM15" s="202"/>
      <c r="RXA15" s="202"/>
      <c r="RXO15" s="202"/>
      <c r="RYC15" s="202"/>
      <c r="RYQ15" s="202"/>
      <c r="RZE15" s="202"/>
      <c r="RZS15" s="202"/>
      <c r="SAG15" s="202"/>
      <c r="SAU15" s="202"/>
      <c r="SBI15" s="202"/>
      <c r="SBW15" s="202"/>
      <c r="SCK15" s="202"/>
      <c r="SCY15" s="202"/>
      <c r="SDM15" s="202"/>
      <c r="SEA15" s="202"/>
      <c r="SEO15" s="202"/>
      <c r="SFC15" s="202"/>
      <c r="SFQ15" s="202"/>
      <c r="SGE15" s="202"/>
      <c r="SGS15" s="202"/>
      <c r="SHG15" s="202"/>
      <c r="SHU15" s="202"/>
      <c r="SII15" s="202"/>
      <c r="SIW15" s="202"/>
      <c r="SJK15" s="202"/>
      <c r="SJY15" s="202"/>
      <c r="SKM15" s="202"/>
      <c r="SLA15" s="202"/>
      <c r="SLO15" s="202"/>
      <c r="SMC15" s="202"/>
      <c r="SMQ15" s="202"/>
      <c r="SNE15" s="202"/>
      <c r="SNS15" s="202"/>
      <c r="SOG15" s="202"/>
      <c r="SOU15" s="202"/>
      <c r="SPI15" s="202"/>
      <c r="SPW15" s="202"/>
      <c r="SQK15" s="202"/>
      <c r="SQY15" s="202"/>
      <c r="SRM15" s="202"/>
      <c r="SSA15" s="202"/>
      <c r="SSO15" s="202"/>
      <c r="STC15" s="202"/>
      <c r="STQ15" s="202"/>
      <c r="SUE15" s="202"/>
      <c r="SUS15" s="202"/>
      <c r="SVG15" s="202"/>
      <c r="SVU15" s="202"/>
      <c r="SWI15" s="202"/>
      <c r="SWW15" s="202"/>
      <c r="SXK15" s="202"/>
      <c r="SXY15" s="202"/>
      <c r="SYM15" s="202"/>
      <c r="SZA15" s="202"/>
      <c r="SZO15" s="202"/>
      <c r="TAC15" s="202"/>
      <c r="TAQ15" s="202"/>
      <c r="TBE15" s="202"/>
      <c r="TBS15" s="202"/>
      <c r="TCG15" s="202"/>
      <c r="TCU15" s="202"/>
      <c r="TDI15" s="202"/>
      <c r="TDW15" s="202"/>
      <c r="TEK15" s="202"/>
      <c r="TEY15" s="202"/>
      <c r="TFM15" s="202"/>
      <c r="TGA15" s="202"/>
      <c r="TGO15" s="202"/>
      <c r="THC15" s="202"/>
      <c r="THQ15" s="202"/>
      <c r="TIE15" s="202"/>
      <c r="TIS15" s="202"/>
      <c r="TJG15" s="202"/>
      <c r="TJU15" s="202"/>
      <c r="TKI15" s="202"/>
      <c r="TKW15" s="202"/>
      <c r="TLK15" s="202"/>
      <c r="TLY15" s="202"/>
      <c r="TMM15" s="202"/>
      <c r="TNA15" s="202"/>
      <c r="TNO15" s="202"/>
      <c r="TOC15" s="202"/>
      <c r="TOQ15" s="202"/>
      <c r="TPE15" s="202"/>
      <c r="TPS15" s="202"/>
      <c r="TQG15" s="202"/>
      <c r="TQU15" s="202"/>
      <c r="TRI15" s="202"/>
      <c r="TRW15" s="202"/>
      <c r="TSK15" s="202"/>
      <c r="TSY15" s="202"/>
      <c r="TTM15" s="202"/>
      <c r="TUA15" s="202"/>
      <c r="TUO15" s="202"/>
      <c r="TVC15" s="202"/>
      <c r="TVQ15" s="202"/>
      <c r="TWE15" s="202"/>
      <c r="TWS15" s="202"/>
      <c r="TXG15" s="202"/>
      <c r="TXU15" s="202"/>
      <c r="TYI15" s="202"/>
      <c r="TYW15" s="202"/>
      <c r="TZK15" s="202"/>
      <c r="TZY15" s="202"/>
      <c r="UAM15" s="202"/>
      <c r="UBA15" s="202"/>
      <c r="UBO15" s="202"/>
      <c r="UCC15" s="202"/>
      <c r="UCQ15" s="202"/>
      <c r="UDE15" s="202"/>
      <c r="UDS15" s="202"/>
      <c r="UEG15" s="202"/>
      <c r="UEU15" s="202"/>
      <c r="UFI15" s="202"/>
      <c r="UFW15" s="202"/>
      <c r="UGK15" s="202"/>
      <c r="UGY15" s="202"/>
      <c r="UHM15" s="202"/>
      <c r="UIA15" s="202"/>
      <c r="UIO15" s="202"/>
      <c r="UJC15" s="202"/>
      <c r="UJQ15" s="202"/>
      <c r="UKE15" s="202"/>
      <c r="UKS15" s="202"/>
      <c r="ULG15" s="202"/>
      <c r="ULU15" s="202"/>
      <c r="UMI15" s="202"/>
      <c r="UMW15" s="202"/>
      <c r="UNK15" s="202"/>
      <c r="UNY15" s="202"/>
      <c r="UOM15" s="202"/>
      <c r="UPA15" s="202"/>
      <c r="UPO15" s="202"/>
      <c r="UQC15" s="202"/>
      <c r="UQQ15" s="202"/>
      <c r="URE15" s="202"/>
      <c r="URS15" s="202"/>
      <c r="USG15" s="202"/>
      <c r="USU15" s="202"/>
      <c r="UTI15" s="202"/>
      <c r="UTW15" s="202"/>
      <c r="UUK15" s="202"/>
      <c r="UUY15" s="202"/>
      <c r="UVM15" s="202"/>
      <c r="UWA15" s="202"/>
      <c r="UWO15" s="202"/>
      <c r="UXC15" s="202"/>
      <c r="UXQ15" s="202"/>
      <c r="UYE15" s="202"/>
      <c r="UYS15" s="202"/>
      <c r="UZG15" s="202"/>
      <c r="UZU15" s="202"/>
      <c r="VAI15" s="202"/>
      <c r="VAW15" s="202"/>
      <c r="VBK15" s="202"/>
      <c r="VBY15" s="202"/>
      <c r="VCM15" s="202"/>
      <c r="VDA15" s="202"/>
      <c r="VDO15" s="202"/>
      <c r="VEC15" s="202"/>
      <c r="VEQ15" s="202"/>
      <c r="VFE15" s="202"/>
      <c r="VFS15" s="202"/>
      <c r="VGG15" s="202"/>
      <c r="VGU15" s="202"/>
      <c r="VHI15" s="202"/>
      <c r="VHW15" s="202"/>
      <c r="VIK15" s="202"/>
      <c r="VIY15" s="202"/>
      <c r="VJM15" s="202"/>
      <c r="VKA15" s="202"/>
      <c r="VKO15" s="202"/>
      <c r="VLC15" s="202"/>
      <c r="VLQ15" s="202"/>
      <c r="VME15" s="202"/>
      <c r="VMS15" s="202"/>
      <c r="VNG15" s="202"/>
      <c r="VNU15" s="202"/>
      <c r="VOI15" s="202"/>
      <c r="VOW15" s="202"/>
      <c r="VPK15" s="202"/>
      <c r="VPY15" s="202"/>
      <c r="VQM15" s="202"/>
      <c r="VRA15" s="202"/>
      <c r="VRO15" s="202"/>
      <c r="VSC15" s="202"/>
      <c r="VSQ15" s="202"/>
      <c r="VTE15" s="202"/>
      <c r="VTS15" s="202"/>
      <c r="VUG15" s="202"/>
      <c r="VUU15" s="202"/>
      <c r="VVI15" s="202"/>
      <c r="VVW15" s="202"/>
      <c r="VWK15" s="202"/>
      <c r="VWY15" s="202"/>
      <c r="VXM15" s="202"/>
      <c r="VYA15" s="202"/>
      <c r="VYO15" s="202"/>
      <c r="VZC15" s="202"/>
      <c r="VZQ15" s="202"/>
      <c r="WAE15" s="202"/>
      <c r="WAS15" s="202"/>
      <c r="WBG15" s="202"/>
      <c r="WBU15" s="202"/>
      <c r="WCI15" s="202"/>
      <c r="WCW15" s="202"/>
      <c r="WDK15" s="202"/>
      <c r="WDY15" s="202"/>
      <c r="WEM15" s="202"/>
      <c r="WFA15" s="202"/>
      <c r="WFO15" s="202"/>
      <c r="WGC15" s="202"/>
      <c r="WGQ15" s="202"/>
      <c r="WHE15" s="202"/>
      <c r="WHS15" s="202"/>
      <c r="WIG15" s="202"/>
      <c r="WIU15" s="202"/>
      <c r="WJI15" s="202"/>
      <c r="WJW15" s="202"/>
      <c r="WKK15" s="202"/>
      <c r="WKY15" s="202"/>
      <c r="WLM15" s="202"/>
      <c r="WMA15" s="202"/>
      <c r="WMO15" s="202"/>
      <c r="WNC15" s="202"/>
      <c r="WNQ15" s="202"/>
      <c r="WOE15" s="202"/>
      <c r="WOS15" s="202"/>
      <c r="WPG15" s="202"/>
      <c r="WPU15" s="202"/>
      <c r="WQI15" s="202"/>
      <c r="WQW15" s="202"/>
      <c r="WRK15" s="202"/>
      <c r="WRY15" s="202"/>
      <c r="WSM15" s="202"/>
      <c r="WTA15" s="202"/>
      <c r="WTO15" s="202"/>
      <c r="WUC15" s="202"/>
      <c r="WUQ15" s="202"/>
      <c r="WVE15" s="202"/>
      <c r="WVS15" s="202"/>
      <c r="WWG15" s="202"/>
      <c r="WWU15" s="202"/>
      <c r="WXI15" s="202"/>
      <c r="WXW15" s="202"/>
      <c r="WYK15" s="202"/>
      <c r="WYY15" s="202"/>
      <c r="WZM15" s="202"/>
      <c r="XAA15" s="202"/>
      <c r="XAO15" s="202"/>
      <c r="XBC15" s="202"/>
      <c r="XBQ15" s="202"/>
      <c r="XCE15" s="202"/>
      <c r="XCS15" s="202"/>
      <c r="XDG15" s="202"/>
      <c r="XDU15" s="202"/>
      <c r="XEI15" s="202"/>
      <c r="XEW15" s="202"/>
    </row>
    <row r="16" spans="1:2041 2055:4085 4099:5117 5121:7165 7179:9209 9223:10237 10245:12277 12289:14333 14344:15357 15369:16377" s="201" customFormat="1" ht="16.5" thickBot="1" x14ac:dyDescent="0.25">
      <c r="A16" s="199" t="s">
        <v>60</v>
      </c>
      <c r="B16" s="200" t="e">
        <f>B33+B49+B64</f>
        <v>#REF!</v>
      </c>
      <c r="C16" s="200" t="e">
        <f t="shared" ref="C16:BE16" si="9">C33+C49+C64</f>
        <v>#REF!</v>
      </c>
      <c r="D16" s="200" t="e">
        <f t="shared" si="9"/>
        <v>#REF!</v>
      </c>
      <c r="E16" s="200" t="e">
        <f t="shared" si="9"/>
        <v>#REF!</v>
      </c>
      <c r="F16" s="200" t="e">
        <f t="shared" si="9"/>
        <v>#REF!</v>
      </c>
      <c r="G16" s="200" t="e">
        <f t="shared" si="9"/>
        <v>#REF!</v>
      </c>
      <c r="H16" s="200" t="e">
        <f t="shared" si="9"/>
        <v>#REF!</v>
      </c>
      <c r="I16" s="200" t="e">
        <f t="shared" si="9"/>
        <v>#REF!</v>
      </c>
      <c r="J16" s="200" t="e">
        <f t="shared" si="9"/>
        <v>#REF!</v>
      </c>
      <c r="K16" s="200" t="e">
        <f t="shared" si="9"/>
        <v>#REF!</v>
      </c>
      <c r="L16" s="200" t="e">
        <f t="shared" si="9"/>
        <v>#REF!</v>
      </c>
      <c r="M16" s="200" t="e">
        <f t="shared" si="9"/>
        <v>#REF!</v>
      </c>
      <c r="N16" s="200" t="e">
        <f t="shared" si="9"/>
        <v>#REF!</v>
      </c>
      <c r="O16" s="200" t="e">
        <f t="shared" si="9"/>
        <v>#REF!</v>
      </c>
      <c r="P16" s="200" t="e">
        <f t="shared" si="9"/>
        <v>#REF!</v>
      </c>
      <c r="Q16" s="200" t="e">
        <f t="shared" si="9"/>
        <v>#REF!</v>
      </c>
      <c r="R16" s="200" t="e">
        <f t="shared" si="9"/>
        <v>#REF!</v>
      </c>
      <c r="S16" s="200" t="e">
        <f t="shared" si="9"/>
        <v>#REF!</v>
      </c>
      <c r="T16" s="200" t="e">
        <f t="shared" si="9"/>
        <v>#REF!</v>
      </c>
      <c r="U16" s="200" t="e">
        <f t="shared" si="9"/>
        <v>#REF!</v>
      </c>
      <c r="V16" s="200" t="e">
        <f t="shared" si="9"/>
        <v>#REF!</v>
      </c>
      <c r="W16" s="200" t="e">
        <f t="shared" si="9"/>
        <v>#REF!</v>
      </c>
      <c r="X16" s="200" t="e">
        <f t="shared" si="9"/>
        <v>#REF!</v>
      </c>
      <c r="Y16" s="200" t="e">
        <f t="shared" si="9"/>
        <v>#REF!</v>
      </c>
      <c r="Z16" s="200">
        <f t="shared" si="9"/>
        <v>9.5553477921695844</v>
      </c>
      <c r="AA16" s="200">
        <f t="shared" si="9"/>
        <v>7.4617198193441032</v>
      </c>
      <c r="AB16" s="200">
        <f t="shared" si="9"/>
        <v>5.9798597301649368</v>
      </c>
      <c r="AC16" s="200">
        <f t="shared" si="9"/>
        <v>5.4051053652447374</v>
      </c>
      <c r="AD16" s="200">
        <f t="shared" si="9"/>
        <v>9.3410278847613863</v>
      </c>
      <c r="AE16" s="200">
        <f t="shared" si="9"/>
        <v>10.568967323955691</v>
      </c>
      <c r="AF16" s="200">
        <f t="shared" si="9"/>
        <v>9.3502589515249017</v>
      </c>
      <c r="AG16" s="200">
        <f t="shared" si="9"/>
        <v>8.3724329126241219</v>
      </c>
      <c r="AH16" s="200">
        <f t="shared" si="9"/>
        <v>10.982206589782995</v>
      </c>
      <c r="AI16" s="200">
        <f t="shared" si="9"/>
        <v>13.204861133408876</v>
      </c>
      <c r="AJ16" s="200">
        <f t="shared" si="9"/>
        <v>10.609484778535991</v>
      </c>
      <c r="AK16" s="200">
        <f t="shared" si="9"/>
        <v>11.682330096626472</v>
      </c>
      <c r="AL16" s="200">
        <f t="shared" si="9"/>
        <v>10.543031465377478</v>
      </c>
      <c r="AM16" s="200">
        <f t="shared" si="9"/>
        <v>12.047027233101172</v>
      </c>
      <c r="AN16" s="200">
        <f t="shared" si="9"/>
        <v>10.25502045073954</v>
      </c>
      <c r="AO16" s="200">
        <f t="shared" si="9"/>
        <v>9.44568509573927</v>
      </c>
      <c r="AP16" s="200">
        <f t="shared" si="9"/>
        <v>9.7023127347048685</v>
      </c>
      <c r="AQ16" s="200">
        <f t="shared" si="9"/>
        <v>14.335172225155938</v>
      </c>
      <c r="AR16" s="200">
        <f t="shared" si="9"/>
        <v>10.821979173400143</v>
      </c>
      <c r="AS16" s="200">
        <f t="shared" si="9"/>
        <v>12.859591232441652</v>
      </c>
      <c r="AT16" s="200">
        <f t="shared" si="9"/>
        <v>11.303072454143855</v>
      </c>
      <c r="AU16" s="200">
        <f t="shared" si="9"/>
        <v>10.635127340102439</v>
      </c>
      <c r="AV16" s="200">
        <f t="shared" si="9"/>
        <v>10.888047950257816</v>
      </c>
      <c r="AW16" s="200">
        <f t="shared" si="9"/>
        <v>12.650553679039232</v>
      </c>
      <c r="AX16" s="200">
        <f t="shared" si="9"/>
        <v>12.350469172207537</v>
      </c>
      <c r="AY16" s="200">
        <f t="shared" si="9"/>
        <v>14.503445424557848</v>
      </c>
      <c r="AZ16" s="200">
        <f t="shared" si="9"/>
        <v>13.05736472049</v>
      </c>
      <c r="BA16" s="200">
        <f t="shared" si="9"/>
        <v>15.823587716054682</v>
      </c>
      <c r="BB16" s="200">
        <f t="shared" si="9"/>
        <v>17.021411072293571</v>
      </c>
      <c r="BC16" s="200">
        <f t="shared" si="9"/>
        <v>20.994645467997028</v>
      </c>
      <c r="BD16" s="200">
        <f t="shared" si="9"/>
        <v>20.029553404718708</v>
      </c>
      <c r="BE16" s="200">
        <f t="shared" si="9"/>
        <v>19.063635986554896</v>
      </c>
      <c r="BO16" s="202"/>
      <c r="CC16" s="202"/>
      <c r="CQ16" s="202"/>
      <c r="DE16" s="202"/>
      <c r="DS16" s="202"/>
      <c r="EG16" s="202"/>
      <c r="EU16" s="202"/>
      <c r="FI16" s="202"/>
      <c r="FW16" s="202"/>
      <c r="GK16" s="202"/>
      <c r="GY16" s="202"/>
      <c r="HM16" s="202"/>
      <c r="IA16" s="202"/>
      <c r="IO16" s="202"/>
      <c r="JC16" s="202"/>
      <c r="JQ16" s="202"/>
      <c r="KE16" s="202"/>
      <c r="KS16" s="202"/>
      <c r="LG16" s="202"/>
      <c r="LU16" s="202"/>
      <c r="MI16" s="202"/>
      <c r="MW16" s="202"/>
      <c r="NK16" s="202"/>
      <c r="NY16" s="202"/>
      <c r="OM16" s="202"/>
      <c r="PA16" s="202"/>
      <c r="PO16" s="202"/>
      <c r="QC16" s="202"/>
      <c r="QQ16" s="202"/>
      <c r="RE16" s="202"/>
      <c r="RS16" s="202"/>
      <c r="SG16" s="202"/>
      <c r="SU16" s="202"/>
      <c r="TI16" s="202"/>
      <c r="TW16" s="202"/>
      <c r="UK16" s="202"/>
      <c r="UY16" s="202"/>
      <c r="VM16" s="202"/>
      <c r="WA16" s="202"/>
      <c r="WO16" s="202"/>
      <c r="XC16" s="202"/>
      <c r="XQ16" s="202"/>
      <c r="YE16" s="202"/>
      <c r="YS16" s="202"/>
      <c r="ZG16" s="202"/>
      <c r="ZU16" s="202"/>
      <c r="AAI16" s="202"/>
      <c r="AAW16" s="202"/>
      <c r="ABK16" s="202"/>
      <c r="ABY16" s="202"/>
      <c r="ACM16" s="202"/>
      <c r="ADA16" s="202"/>
      <c r="ADO16" s="202"/>
      <c r="AEC16" s="202"/>
      <c r="AEQ16" s="202"/>
      <c r="AFE16" s="202"/>
      <c r="AFS16" s="202"/>
      <c r="AGG16" s="202"/>
      <c r="AGU16" s="202"/>
      <c r="AHI16" s="202"/>
      <c r="AHW16" s="202"/>
      <c r="AIK16" s="202"/>
      <c r="AIY16" s="202"/>
      <c r="AJM16" s="202"/>
      <c r="AKA16" s="202"/>
      <c r="AKO16" s="202"/>
      <c r="ALC16" s="202"/>
      <c r="ALQ16" s="202"/>
      <c r="AME16" s="202"/>
      <c r="AMS16" s="202"/>
      <c r="ANG16" s="202"/>
      <c r="ANU16" s="202"/>
      <c r="AOI16" s="202"/>
      <c r="AOW16" s="202"/>
      <c r="APK16" s="202"/>
      <c r="APY16" s="202"/>
      <c r="AQM16" s="202"/>
      <c r="ARA16" s="202"/>
      <c r="ARO16" s="202"/>
      <c r="ASC16" s="202"/>
      <c r="ASQ16" s="202"/>
      <c r="ATE16" s="202"/>
      <c r="ATS16" s="202"/>
      <c r="AUG16" s="202"/>
      <c r="AUU16" s="202"/>
      <c r="AVI16" s="202"/>
      <c r="AVW16" s="202"/>
      <c r="AWK16" s="202"/>
      <c r="AWY16" s="202"/>
      <c r="AXM16" s="202"/>
      <c r="AYA16" s="202"/>
      <c r="AYO16" s="202"/>
      <c r="AZC16" s="202"/>
      <c r="AZQ16" s="202"/>
      <c r="BAE16" s="202"/>
      <c r="BAS16" s="202"/>
      <c r="BBG16" s="202"/>
      <c r="BBU16" s="202"/>
      <c r="BCI16" s="202"/>
      <c r="BCW16" s="202"/>
      <c r="BDK16" s="202"/>
      <c r="BDY16" s="202"/>
      <c r="BEM16" s="202"/>
      <c r="BFA16" s="202"/>
      <c r="BFO16" s="202"/>
      <c r="BGC16" s="202"/>
      <c r="BGQ16" s="202"/>
      <c r="BHE16" s="202"/>
      <c r="BHS16" s="202"/>
      <c r="BIG16" s="202"/>
      <c r="BIU16" s="202"/>
      <c r="BJI16" s="202"/>
      <c r="BJW16" s="202"/>
      <c r="BKK16" s="202"/>
      <c r="BKY16" s="202"/>
      <c r="BLM16" s="202"/>
      <c r="BMA16" s="202"/>
      <c r="BMO16" s="202"/>
      <c r="BNC16" s="202"/>
      <c r="BNQ16" s="202"/>
      <c r="BOE16" s="202"/>
      <c r="BOS16" s="202"/>
      <c r="BPG16" s="202"/>
      <c r="BPU16" s="202"/>
      <c r="BQI16" s="202"/>
      <c r="BQW16" s="202"/>
      <c r="BRK16" s="202"/>
      <c r="BRY16" s="202"/>
      <c r="BSM16" s="202"/>
      <c r="BTA16" s="202"/>
      <c r="BTO16" s="202"/>
      <c r="BUC16" s="202"/>
      <c r="BUQ16" s="202"/>
      <c r="BVE16" s="202"/>
      <c r="BVS16" s="202"/>
      <c r="BWG16" s="202"/>
      <c r="BWU16" s="202"/>
      <c r="BXI16" s="202"/>
      <c r="BXW16" s="202"/>
      <c r="BYK16" s="202"/>
      <c r="BYY16" s="202"/>
      <c r="BZM16" s="202"/>
      <c r="CAA16" s="202"/>
      <c r="CAO16" s="202"/>
      <c r="CBC16" s="202"/>
      <c r="CBQ16" s="202"/>
      <c r="CCE16" s="202"/>
      <c r="CCS16" s="202"/>
      <c r="CDG16" s="202"/>
      <c r="CDU16" s="202"/>
      <c r="CEI16" s="202"/>
      <c r="CEW16" s="202"/>
      <c r="CFK16" s="202"/>
      <c r="CFY16" s="202"/>
      <c r="CGM16" s="202"/>
      <c r="CHA16" s="202"/>
      <c r="CHO16" s="202"/>
      <c r="CIC16" s="202"/>
      <c r="CIQ16" s="202"/>
      <c r="CJE16" s="202"/>
      <c r="CJS16" s="202"/>
      <c r="CKG16" s="202"/>
      <c r="CKU16" s="202"/>
      <c r="CLI16" s="202"/>
      <c r="CLW16" s="202"/>
      <c r="CMK16" s="202"/>
      <c r="CMY16" s="202"/>
      <c r="CNM16" s="202"/>
      <c r="COA16" s="202"/>
      <c r="COO16" s="202"/>
      <c r="CPC16" s="202"/>
      <c r="CPQ16" s="202"/>
      <c r="CQE16" s="202"/>
      <c r="CQS16" s="202"/>
      <c r="CRG16" s="202"/>
      <c r="CRU16" s="202"/>
      <c r="CSI16" s="202"/>
      <c r="CSW16" s="202"/>
      <c r="CTK16" s="202"/>
      <c r="CTY16" s="202"/>
      <c r="CUM16" s="202"/>
      <c r="CVA16" s="202"/>
      <c r="CVO16" s="202"/>
      <c r="CWC16" s="202"/>
      <c r="CWQ16" s="202"/>
      <c r="CXE16" s="202"/>
      <c r="CXS16" s="202"/>
      <c r="CYG16" s="202"/>
      <c r="CYU16" s="202"/>
      <c r="CZI16" s="202"/>
      <c r="CZW16" s="202"/>
      <c r="DAK16" s="202"/>
      <c r="DAY16" s="202"/>
      <c r="DBM16" s="202"/>
      <c r="DCA16" s="202"/>
      <c r="DCO16" s="202"/>
      <c r="DDC16" s="202"/>
      <c r="DDQ16" s="202"/>
      <c r="DEE16" s="202"/>
      <c r="DES16" s="202"/>
      <c r="DFG16" s="202"/>
      <c r="DFU16" s="202"/>
      <c r="DGI16" s="202"/>
      <c r="DGW16" s="202"/>
      <c r="DHK16" s="202"/>
      <c r="DHY16" s="202"/>
      <c r="DIM16" s="202"/>
      <c r="DJA16" s="202"/>
      <c r="DJO16" s="202"/>
      <c r="DKC16" s="202"/>
      <c r="DKQ16" s="202"/>
      <c r="DLE16" s="202"/>
      <c r="DLS16" s="202"/>
      <c r="DMG16" s="202"/>
      <c r="DMU16" s="202"/>
      <c r="DNI16" s="202"/>
      <c r="DNW16" s="202"/>
      <c r="DOK16" s="202"/>
      <c r="DOY16" s="202"/>
      <c r="DPM16" s="202"/>
      <c r="DQA16" s="202"/>
      <c r="DQO16" s="202"/>
      <c r="DRC16" s="202"/>
      <c r="DRQ16" s="202"/>
      <c r="DSE16" s="202"/>
      <c r="DSS16" s="202"/>
      <c r="DTG16" s="202"/>
      <c r="DTU16" s="202"/>
      <c r="DUI16" s="202"/>
      <c r="DUW16" s="202"/>
      <c r="DVK16" s="202"/>
      <c r="DVY16" s="202"/>
      <c r="DWM16" s="202"/>
      <c r="DXA16" s="202"/>
      <c r="DXO16" s="202"/>
      <c r="DYC16" s="202"/>
      <c r="DYQ16" s="202"/>
      <c r="DZE16" s="202"/>
      <c r="DZS16" s="202"/>
      <c r="EAG16" s="202"/>
      <c r="EAU16" s="202"/>
      <c r="EBI16" s="202"/>
      <c r="EBW16" s="202"/>
      <c r="ECK16" s="202"/>
      <c r="ECY16" s="202"/>
      <c r="EDM16" s="202"/>
      <c r="EEA16" s="202"/>
      <c r="EEO16" s="202"/>
      <c r="EFC16" s="202"/>
      <c r="EFQ16" s="202"/>
      <c r="EGE16" s="202"/>
      <c r="EGS16" s="202"/>
      <c r="EHG16" s="202"/>
      <c r="EHU16" s="202"/>
      <c r="EII16" s="202"/>
      <c r="EIW16" s="202"/>
      <c r="EJK16" s="202"/>
      <c r="EJY16" s="202"/>
      <c r="EKM16" s="202"/>
      <c r="ELA16" s="202"/>
      <c r="ELO16" s="202"/>
      <c r="EMC16" s="202"/>
      <c r="EMQ16" s="202"/>
      <c r="ENE16" s="202"/>
      <c r="ENS16" s="202"/>
      <c r="EOG16" s="202"/>
      <c r="EOU16" s="202"/>
      <c r="EPI16" s="202"/>
      <c r="EPW16" s="202"/>
      <c r="EQK16" s="202"/>
      <c r="EQY16" s="202"/>
      <c r="ERM16" s="202"/>
      <c r="ESA16" s="202"/>
      <c r="ESO16" s="202"/>
      <c r="ETC16" s="202"/>
      <c r="ETQ16" s="202"/>
      <c r="EUE16" s="202"/>
      <c r="EUS16" s="202"/>
      <c r="EVG16" s="202"/>
      <c r="EVU16" s="202"/>
      <c r="EWI16" s="202"/>
      <c r="EWW16" s="202"/>
      <c r="EXK16" s="202"/>
      <c r="EXY16" s="202"/>
      <c r="EYM16" s="202"/>
      <c r="EZA16" s="202"/>
      <c r="EZO16" s="202"/>
      <c r="FAC16" s="202"/>
      <c r="FAQ16" s="202"/>
      <c r="FBE16" s="202"/>
      <c r="FBS16" s="202"/>
      <c r="FCG16" s="202"/>
      <c r="FCU16" s="202"/>
      <c r="FDI16" s="202"/>
      <c r="FDW16" s="202"/>
      <c r="FEK16" s="202"/>
      <c r="FEY16" s="202"/>
      <c r="FFM16" s="202"/>
      <c r="FGA16" s="202"/>
      <c r="FGO16" s="202"/>
      <c r="FHC16" s="202"/>
      <c r="FHQ16" s="202"/>
      <c r="FIE16" s="202"/>
      <c r="FIS16" s="202"/>
      <c r="FJG16" s="202"/>
      <c r="FJU16" s="202"/>
      <c r="FKI16" s="202"/>
      <c r="FKW16" s="202"/>
      <c r="FLK16" s="202"/>
      <c r="FLY16" s="202"/>
      <c r="FMM16" s="202"/>
      <c r="FNA16" s="202"/>
      <c r="FNO16" s="202"/>
      <c r="FOC16" s="202"/>
      <c r="FOQ16" s="202"/>
      <c r="FPE16" s="202"/>
      <c r="FPS16" s="202"/>
      <c r="FQG16" s="202"/>
      <c r="FQU16" s="202"/>
      <c r="FRI16" s="202"/>
      <c r="FRW16" s="202"/>
      <c r="FSK16" s="202"/>
      <c r="FSY16" s="202"/>
      <c r="FTM16" s="202"/>
      <c r="FUA16" s="202"/>
      <c r="FUO16" s="202"/>
      <c r="FVC16" s="202"/>
      <c r="FVQ16" s="202"/>
      <c r="FWE16" s="202"/>
      <c r="FWS16" s="202"/>
      <c r="FXG16" s="202"/>
      <c r="FXU16" s="202"/>
      <c r="FYI16" s="202"/>
      <c r="FYW16" s="202"/>
      <c r="FZK16" s="202"/>
      <c r="FZY16" s="202"/>
      <c r="GAM16" s="202"/>
      <c r="GBA16" s="202"/>
      <c r="GBO16" s="202"/>
      <c r="GCC16" s="202"/>
      <c r="GCQ16" s="202"/>
      <c r="GDE16" s="202"/>
      <c r="GDS16" s="202"/>
      <c r="GEG16" s="202"/>
      <c r="GEU16" s="202"/>
      <c r="GFI16" s="202"/>
      <c r="GFW16" s="202"/>
      <c r="GGK16" s="202"/>
      <c r="GGY16" s="202"/>
      <c r="GHM16" s="202"/>
      <c r="GIA16" s="202"/>
      <c r="GIO16" s="202"/>
      <c r="GJC16" s="202"/>
      <c r="GJQ16" s="202"/>
      <c r="GKE16" s="202"/>
      <c r="GKS16" s="202"/>
      <c r="GLG16" s="202"/>
      <c r="GLU16" s="202"/>
      <c r="GMI16" s="202"/>
      <c r="GMW16" s="202"/>
      <c r="GNK16" s="202"/>
      <c r="GNY16" s="202"/>
      <c r="GOM16" s="202"/>
      <c r="GPA16" s="202"/>
      <c r="GPO16" s="202"/>
      <c r="GQC16" s="202"/>
      <c r="GQQ16" s="202"/>
      <c r="GRE16" s="202"/>
      <c r="GRS16" s="202"/>
      <c r="GSG16" s="202"/>
      <c r="GSU16" s="202"/>
      <c r="GTI16" s="202"/>
      <c r="GTW16" s="202"/>
      <c r="GUK16" s="202"/>
      <c r="GUY16" s="202"/>
      <c r="GVM16" s="202"/>
      <c r="GWA16" s="202"/>
      <c r="GWO16" s="202"/>
      <c r="GXC16" s="202"/>
      <c r="GXQ16" s="202"/>
      <c r="GYE16" s="202"/>
      <c r="GYS16" s="202"/>
      <c r="GZG16" s="202"/>
      <c r="GZU16" s="202"/>
      <c r="HAI16" s="202"/>
      <c r="HAW16" s="202"/>
      <c r="HBK16" s="202"/>
      <c r="HBY16" s="202"/>
      <c r="HCM16" s="202"/>
      <c r="HDA16" s="202"/>
      <c r="HDO16" s="202"/>
      <c r="HEC16" s="202"/>
      <c r="HEQ16" s="202"/>
      <c r="HFE16" s="202"/>
      <c r="HFS16" s="202"/>
      <c r="HGG16" s="202"/>
      <c r="HGU16" s="202"/>
      <c r="HHI16" s="202"/>
      <c r="HHW16" s="202"/>
      <c r="HIK16" s="202"/>
      <c r="HIY16" s="202"/>
      <c r="HJM16" s="202"/>
      <c r="HKA16" s="202"/>
      <c r="HKO16" s="202"/>
      <c r="HLC16" s="202"/>
      <c r="HLQ16" s="202"/>
      <c r="HME16" s="202"/>
      <c r="HMS16" s="202"/>
      <c r="HNG16" s="202"/>
      <c r="HNU16" s="202"/>
      <c r="HOI16" s="202"/>
      <c r="HOW16" s="202"/>
      <c r="HPK16" s="202"/>
      <c r="HPY16" s="202"/>
      <c r="HQM16" s="202"/>
      <c r="HRA16" s="202"/>
      <c r="HRO16" s="202"/>
      <c r="HSC16" s="202"/>
      <c r="HSQ16" s="202"/>
      <c r="HTE16" s="202"/>
      <c r="HTS16" s="202"/>
      <c r="HUG16" s="202"/>
      <c r="HUU16" s="202"/>
      <c r="HVI16" s="202"/>
      <c r="HVW16" s="202"/>
      <c r="HWK16" s="202"/>
      <c r="HWY16" s="202"/>
      <c r="HXM16" s="202"/>
      <c r="HYA16" s="202"/>
      <c r="HYO16" s="202"/>
      <c r="HZC16" s="202"/>
      <c r="HZQ16" s="202"/>
      <c r="IAE16" s="202"/>
      <c r="IAS16" s="202"/>
      <c r="IBG16" s="202"/>
      <c r="IBU16" s="202"/>
      <c r="ICI16" s="202"/>
      <c r="ICW16" s="202"/>
      <c r="IDK16" s="202"/>
      <c r="IDY16" s="202"/>
      <c r="IEM16" s="202"/>
      <c r="IFA16" s="202"/>
      <c r="IFO16" s="202"/>
      <c r="IGC16" s="202"/>
      <c r="IGQ16" s="202"/>
      <c r="IHE16" s="202"/>
      <c r="IHS16" s="202"/>
      <c r="IIG16" s="202"/>
      <c r="IIU16" s="202"/>
      <c r="IJI16" s="202"/>
      <c r="IJW16" s="202"/>
      <c r="IKK16" s="202"/>
      <c r="IKY16" s="202"/>
      <c r="ILM16" s="202"/>
      <c r="IMA16" s="202"/>
      <c r="IMO16" s="202"/>
      <c r="INC16" s="202"/>
      <c r="INQ16" s="202"/>
      <c r="IOE16" s="202"/>
      <c r="IOS16" s="202"/>
      <c r="IPG16" s="202"/>
      <c r="IPU16" s="202"/>
      <c r="IQI16" s="202"/>
      <c r="IQW16" s="202"/>
      <c r="IRK16" s="202"/>
      <c r="IRY16" s="202"/>
      <c r="ISM16" s="202"/>
      <c r="ITA16" s="202"/>
      <c r="ITO16" s="202"/>
      <c r="IUC16" s="202"/>
      <c r="IUQ16" s="202"/>
      <c r="IVE16" s="202"/>
      <c r="IVS16" s="202"/>
      <c r="IWG16" s="202"/>
      <c r="IWU16" s="202"/>
      <c r="IXI16" s="202"/>
      <c r="IXW16" s="202"/>
      <c r="IYK16" s="202"/>
      <c r="IYY16" s="202"/>
      <c r="IZM16" s="202"/>
      <c r="JAA16" s="202"/>
      <c r="JAO16" s="202"/>
      <c r="JBC16" s="202"/>
      <c r="JBQ16" s="202"/>
      <c r="JCE16" s="202"/>
      <c r="JCS16" s="202"/>
      <c r="JDG16" s="202"/>
      <c r="JDU16" s="202"/>
      <c r="JEI16" s="202"/>
      <c r="JEW16" s="202"/>
      <c r="JFK16" s="202"/>
      <c r="JFY16" s="202"/>
      <c r="JGM16" s="202"/>
      <c r="JHA16" s="202"/>
      <c r="JHO16" s="202"/>
      <c r="JIC16" s="202"/>
      <c r="JIQ16" s="202"/>
      <c r="JJE16" s="202"/>
      <c r="JJS16" s="202"/>
      <c r="JKG16" s="202"/>
      <c r="JKU16" s="202"/>
      <c r="JLI16" s="202"/>
      <c r="JLW16" s="202"/>
      <c r="JMK16" s="202"/>
      <c r="JMY16" s="202"/>
      <c r="JNM16" s="202"/>
      <c r="JOA16" s="202"/>
      <c r="JOO16" s="202"/>
      <c r="JPC16" s="202"/>
      <c r="JPQ16" s="202"/>
      <c r="JQE16" s="202"/>
      <c r="JQS16" s="202"/>
      <c r="JRG16" s="202"/>
      <c r="JRU16" s="202"/>
      <c r="JSI16" s="202"/>
      <c r="JSW16" s="202"/>
      <c r="JTK16" s="202"/>
      <c r="JTY16" s="202"/>
      <c r="JUM16" s="202"/>
      <c r="JVA16" s="202"/>
      <c r="JVO16" s="202"/>
      <c r="JWC16" s="202"/>
      <c r="JWQ16" s="202"/>
      <c r="JXE16" s="202"/>
      <c r="JXS16" s="202"/>
      <c r="JYG16" s="202"/>
      <c r="JYU16" s="202"/>
      <c r="JZI16" s="202"/>
      <c r="JZW16" s="202"/>
      <c r="KAK16" s="202"/>
      <c r="KAY16" s="202"/>
      <c r="KBM16" s="202"/>
      <c r="KCA16" s="202"/>
      <c r="KCO16" s="202"/>
      <c r="KDC16" s="202"/>
      <c r="KDQ16" s="202"/>
      <c r="KEE16" s="202"/>
      <c r="KES16" s="202"/>
      <c r="KFG16" s="202"/>
      <c r="KFU16" s="202"/>
      <c r="KGI16" s="202"/>
      <c r="KGW16" s="202"/>
      <c r="KHK16" s="202"/>
      <c r="KHY16" s="202"/>
      <c r="KIM16" s="202"/>
      <c r="KJA16" s="202"/>
      <c r="KJO16" s="202"/>
      <c r="KKC16" s="202"/>
      <c r="KKQ16" s="202"/>
      <c r="KLE16" s="202"/>
      <c r="KLS16" s="202"/>
      <c r="KMG16" s="202"/>
      <c r="KMU16" s="202"/>
      <c r="KNI16" s="202"/>
      <c r="KNW16" s="202"/>
      <c r="KOK16" s="202"/>
      <c r="KOY16" s="202"/>
      <c r="KPM16" s="202"/>
      <c r="KQA16" s="202"/>
      <c r="KQO16" s="202"/>
      <c r="KRC16" s="202"/>
      <c r="KRQ16" s="202"/>
      <c r="KSE16" s="202"/>
      <c r="KSS16" s="202"/>
      <c r="KTG16" s="202"/>
      <c r="KTU16" s="202"/>
      <c r="KUI16" s="202"/>
      <c r="KUW16" s="202"/>
      <c r="KVK16" s="202"/>
      <c r="KVY16" s="202"/>
      <c r="KWM16" s="202"/>
      <c r="KXA16" s="202"/>
      <c r="KXO16" s="202"/>
      <c r="KYC16" s="202"/>
      <c r="KYQ16" s="202"/>
      <c r="KZE16" s="202"/>
      <c r="KZS16" s="202"/>
      <c r="LAG16" s="202"/>
      <c r="LAU16" s="202"/>
      <c r="LBI16" s="202"/>
      <c r="LBW16" s="202"/>
      <c r="LCK16" s="202"/>
      <c r="LCY16" s="202"/>
      <c r="LDM16" s="202"/>
      <c r="LEA16" s="202"/>
      <c r="LEO16" s="202"/>
      <c r="LFC16" s="202"/>
      <c r="LFQ16" s="202"/>
      <c r="LGE16" s="202"/>
      <c r="LGS16" s="202"/>
      <c r="LHG16" s="202"/>
      <c r="LHU16" s="202"/>
      <c r="LII16" s="202"/>
      <c r="LIW16" s="202"/>
      <c r="LJK16" s="202"/>
      <c r="LJY16" s="202"/>
      <c r="LKM16" s="202"/>
      <c r="LLA16" s="202"/>
      <c r="LLO16" s="202"/>
      <c r="LMC16" s="202"/>
      <c r="LMQ16" s="202"/>
      <c r="LNE16" s="202"/>
      <c r="LNS16" s="202"/>
      <c r="LOG16" s="202"/>
      <c r="LOU16" s="202"/>
      <c r="LPI16" s="202"/>
      <c r="LPW16" s="202"/>
      <c r="LQK16" s="202"/>
      <c r="LQY16" s="202"/>
      <c r="LRM16" s="202"/>
      <c r="LSA16" s="202"/>
      <c r="LSO16" s="202"/>
      <c r="LTC16" s="202"/>
      <c r="LTQ16" s="202"/>
      <c r="LUE16" s="202"/>
      <c r="LUS16" s="202"/>
      <c r="LVG16" s="202"/>
      <c r="LVU16" s="202"/>
      <c r="LWI16" s="202"/>
      <c r="LWW16" s="202"/>
      <c r="LXK16" s="202"/>
      <c r="LXY16" s="202"/>
      <c r="LYM16" s="202"/>
      <c r="LZA16" s="202"/>
      <c r="LZO16" s="202"/>
      <c r="MAC16" s="202"/>
      <c r="MAQ16" s="202"/>
      <c r="MBE16" s="202"/>
      <c r="MBS16" s="202"/>
      <c r="MCG16" s="202"/>
      <c r="MCU16" s="202"/>
      <c r="MDI16" s="202"/>
      <c r="MDW16" s="202"/>
      <c r="MEK16" s="202"/>
      <c r="MEY16" s="202"/>
      <c r="MFM16" s="202"/>
      <c r="MGA16" s="202"/>
      <c r="MGO16" s="202"/>
      <c r="MHC16" s="202"/>
      <c r="MHQ16" s="202"/>
      <c r="MIE16" s="202"/>
      <c r="MIS16" s="202"/>
      <c r="MJG16" s="202"/>
      <c r="MJU16" s="202"/>
      <c r="MKI16" s="202"/>
      <c r="MKW16" s="202"/>
      <c r="MLK16" s="202"/>
      <c r="MLY16" s="202"/>
      <c r="MMM16" s="202"/>
      <c r="MNA16" s="202"/>
      <c r="MNO16" s="202"/>
      <c r="MOC16" s="202"/>
      <c r="MOQ16" s="202"/>
      <c r="MPE16" s="202"/>
      <c r="MPS16" s="202"/>
      <c r="MQG16" s="202"/>
      <c r="MQU16" s="202"/>
      <c r="MRI16" s="202"/>
      <c r="MRW16" s="202"/>
      <c r="MSK16" s="202"/>
      <c r="MSY16" s="202"/>
      <c r="MTM16" s="202"/>
      <c r="MUA16" s="202"/>
      <c r="MUO16" s="202"/>
      <c r="MVC16" s="202"/>
      <c r="MVQ16" s="202"/>
      <c r="MWE16" s="202"/>
      <c r="MWS16" s="202"/>
      <c r="MXG16" s="202"/>
      <c r="MXU16" s="202"/>
      <c r="MYI16" s="202"/>
      <c r="MYW16" s="202"/>
      <c r="MZK16" s="202"/>
      <c r="MZY16" s="202"/>
      <c r="NAM16" s="202"/>
      <c r="NBA16" s="202"/>
      <c r="NBO16" s="202"/>
      <c r="NCC16" s="202"/>
      <c r="NCQ16" s="202"/>
      <c r="NDE16" s="202"/>
      <c r="NDS16" s="202"/>
      <c r="NEG16" s="202"/>
      <c r="NEU16" s="202"/>
      <c r="NFI16" s="202"/>
      <c r="NFW16" s="202"/>
      <c r="NGK16" s="202"/>
      <c r="NGY16" s="202"/>
      <c r="NHM16" s="202"/>
      <c r="NIA16" s="202"/>
      <c r="NIO16" s="202"/>
      <c r="NJC16" s="202"/>
      <c r="NJQ16" s="202"/>
      <c r="NKE16" s="202"/>
      <c r="NKS16" s="202"/>
      <c r="NLG16" s="202"/>
      <c r="NLU16" s="202"/>
      <c r="NMI16" s="202"/>
      <c r="NMW16" s="202"/>
      <c r="NNK16" s="202"/>
      <c r="NNY16" s="202"/>
      <c r="NOM16" s="202"/>
      <c r="NPA16" s="202"/>
      <c r="NPO16" s="202"/>
      <c r="NQC16" s="202"/>
      <c r="NQQ16" s="202"/>
      <c r="NRE16" s="202"/>
      <c r="NRS16" s="202"/>
      <c r="NSG16" s="202"/>
      <c r="NSU16" s="202"/>
      <c r="NTI16" s="202"/>
      <c r="NTW16" s="202"/>
      <c r="NUK16" s="202"/>
      <c r="NUY16" s="202"/>
      <c r="NVM16" s="202"/>
      <c r="NWA16" s="202"/>
      <c r="NWO16" s="202"/>
      <c r="NXC16" s="202"/>
      <c r="NXQ16" s="202"/>
      <c r="NYE16" s="202"/>
      <c r="NYS16" s="202"/>
      <c r="NZG16" s="202"/>
      <c r="NZU16" s="202"/>
      <c r="OAI16" s="202"/>
      <c r="OAW16" s="202"/>
      <c r="OBK16" s="202"/>
      <c r="OBY16" s="202"/>
      <c r="OCM16" s="202"/>
      <c r="ODA16" s="202"/>
      <c r="ODO16" s="202"/>
      <c r="OEC16" s="202"/>
      <c r="OEQ16" s="202"/>
      <c r="OFE16" s="202"/>
      <c r="OFS16" s="202"/>
      <c r="OGG16" s="202"/>
      <c r="OGU16" s="202"/>
      <c r="OHI16" s="202"/>
      <c r="OHW16" s="202"/>
      <c r="OIK16" s="202"/>
      <c r="OIY16" s="202"/>
      <c r="OJM16" s="202"/>
      <c r="OKA16" s="202"/>
      <c r="OKO16" s="202"/>
      <c r="OLC16" s="202"/>
      <c r="OLQ16" s="202"/>
      <c r="OME16" s="202"/>
      <c r="OMS16" s="202"/>
      <c r="ONG16" s="202"/>
      <c r="ONU16" s="202"/>
      <c r="OOI16" s="202"/>
      <c r="OOW16" s="202"/>
      <c r="OPK16" s="202"/>
      <c r="OPY16" s="202"/>
      <c r="OQM16" s="202"/>
      <c r="ORA16" s="202"/>
      <c r="ORO16" s="202"/>
      <c r="OSC16" s="202"/>
      <c r="OSQ16" s="202"/>
      <c r="OTE16" s="202"/>
      <c r="OTS16" s="202"/>
      <c r="OUG16" s="202"/>
      <c r="OUU16" s="202"/>
      <c r="OVI16" s="202"/>
      <c r="OVW16" s="202"/>
      <c r="OWK16" s="202"/>
      <c r="OWY16" s="202"/>
      <c r="OXM16" s="202"/>
      <c r="OYA16" s="202"/>
      <c r="OYO16" s="202"/>
      <c r="OZC16" s="202"/>
      <c r="OZQ16" s="202"/>
      <c r="PAE16" s="202"/>
      <c r="PAS16" s="202"/>
      <c r="PBG16" s="202"/>
      <c r="PBU16" s="202"/>
      <c r="PCI16" s="202"/>
      <c r="PCW16" s="202"/>
      <c r="PDK16" s="202"/>
      <c r="PDY16" s="202"/>
      <c r="PEM16" s="202"/>
      <c r="PFA16" s="202"/>
      <c r="PFO16" s="202"/>
      <c r="PGC16" s="202"/>
      <c r="PGQ16" s="202"/>
      <c r="PHE16" s="202"/>
      <c r="PHS16" s="202"/>
      <c r="PIG16" s="202"/>
      <c r="PIU16" s="202"/>
      <c r="PJI16" s="202"/>
      <c r="PJW16" s="202"/>
      <c r="PKK16" s="202"/>
      <c r="PKY16" s="202"/>
      <c r="PLM16" s="202"/>
      <c r="PMA16" s="202"/>
      <c r="PMO16" s="202"/>
      <c r="PNC16" s="202"/>
      <c r="PNQ16" s="202"/>
      <c r="POE16" s="202"/>
      <c r="POS16" s="202"/>
      <c r="PPG16" s="202"/>
      <c r="PPU16" s="202"/>
      <c r="PQI16" s="202"/>
      <c r="PQW16" s="202"/>
      <c r="PRK16" s="202"/>
      <c r="PRY16" s="202"/>
      <c r="PSM16" s="202"/>
      <c r="PTA16" s="202"/>
      <c r="PTO16" s="202"/>
      <c r="PUC16" s="202"/>
      <c r="PUQ16" s="202"/>
      <c r="PVE16" s="202"/>
      <c r="PVS16" s="202"/>
      <c r="PWG16" s="202"/>
      <c r="PWU16" s="202"/>
      <c r="PXI16" s="202"/>
      <c r="PXW16" s="202"/>
      <c r="PYK16" s="202"/>
      <c r="PYY16" s="202"/>
      <c r="PZM16" s="202"/>
      <c r="QAA16" s="202"/>
      <c r="QAO16" s="202"/>
      <c r="QBC16" s="202"/>
      <c r="QBQ16" s="202"/>
      <c r="QCE16" s="202"/>
      <c r="QCS16" s="202"/>
      <c r="QDG16" s="202"/>
      <c r="QDU16" s="202"/>
      <c r="QEI16" s="202"/>
      <c r="QEW16" s="202"/>
      <c r="QFK16" s="202"/>
      <c r="QFY16" s="202"/>
      <c r="QGM16" s="202"/>
      <c r="QHA16" s="202"/>
      <c r="QHO16" s="202"/>
      <c r="QIC16" s="202"/>
      <c r="QIQ16" s="202"/>
      <c r="QJE16" s="202"/>
      <c r="QJS16" s="202"/>
      <c r="QKG16" s="202"/>
      <c r="QKU16" s="202"/>
      <c r="QLI16" s="202"/>
      <c r="QLW16" s="202"/>
      <c r="QMK16" s="202"/>
      <c r="QMY16" s="202"/>
      <c r="QNM16" s="202"/>
      <c r="QOA16" s="202"/>
      <c r="QOO16" s="202"/>
      <c r="QPC16" s="202"/>
      <c r="QPQ16" s="202"/>
      <c r="QQE16" s="202"/>
      <c r="QQS16" s="202"/>
      <c r="QRG16" s="202"/>
      <c r="QRU16" s="202"/>
      <c r="QSI16" s="202"/>
      <c r="QSW16" s="202"/>
      <c r="QTK16" s="202"/>
      <c r="QTY16" s="202"/>
      <c r="QUM16" s="202"/>
      <c r="QVA16" s="202"/>
      <c r="QVO16" s="202"/>
      <c r="QWC16" s="202"/>
      <c r="QWQ16" s="202"/>
      <c r="QXE16" s="202"/>
      <c r="QXS16" s="202"/>
      <c r="QYG16" s="202"/>
      <c r="QYU16" s="202"/>
      <c r="QZI16" s="202"/>
      <c r="QZW16" s="202"/>
      <c r="RAK16" s="202"/>
      <c r="RAY16" s="202"/>
      <c r="RBM16" s="202"/>
      <c r="RCA16" s="202"/>
      <c r="RCO16" s="202"/>
      <c r="RDC16" s="202"/>
      <c r="RDQ16" s="202"/>
      <c r="REE16" s="202"/>
      <c r="RES16" s="202"/>
      <c r="RFG16" s="202"/>
      <c r="RFU16" s="202"/>
      <c r="RGI16" s="202"/>
      <c r="RGW16" s="202"/>
      <c r="RHK16" s="202"/>
      <c r="RHY16" s="202"/>
      <c r="RIM16" s="202"/>
      <c r="RJA16" s="202"/>
      <c r="RJO16" s="202"/>
      <c r="RKC16" s="202"/>
      <c r="RKQ16" s="202"/>
      <c r="RLE16" s="202"/>
      <c r="RLS16" s="202"/>
      <c r="RMG16" s="202"/>
      <c r="RMU16" s="202"/>
      <c r="RNI16" s="202"/>
      <c r="RNW16" s="202"/>
      <c r="ROK16" s="202"/>
      <c r="ROY16" s="202"/>
      <c r="RPM16" s="202"/>
      <c r="RQA16" s="202"/>
      <c r="RQO16" s="202"/>
      <c r="RRC16" s="202"/>
      <c r="RRQ16" s="202"/>
      <c r="RSE16" s="202"/>
      <c r="RSS16" s="202"/>
      <c r="RTG16" s="202"/>
      <c r="RTU16" s="202"/>
      <c r="RUI16" s="202"/>
      <c r="RUW16" s="202"/>
      <c r="RVK16" s="202"/>
      <c r="RVY16" s="202"/>
      <c r="RWM16" s="202"/>
      <c r="RXA16" s="202"/>
      <c r="RXO16" s="202"/>
      <c r="RYC16" s="202"/>
      <c r="RYQ16" s="202"/>
      <c r="RZE16" s="202"/>
      <c r="RZS16" s="202"/>
      <c r="SAG16" s="202"/>
      <c r="SAU16" s="202"/>
      <c r="SBI16" s="202"/>
      <c r="SBW16" s="202"/>
      <c r="SCK16" s="202"/>
      <c r="SCY16" s="202"/>
      <c r="SDM16" s="202"/>
      <c r="SEA16" s="202"/>
      <c r="SEO16" s="202"/>
      <c r="SFC16" s="202"/>
      <c r="SFQ16" s="202"/>
      <c r="SGE16" s="202"/>
      <c r="SGS16" s="202"/>
      <c r="SHG16" s="202"/>
      <c r="SHU16" s="202"/>
      <c r="SII16" s="202"/>
      <c r="SIW16" s="202"/>
      <c r="SJK16" s="202"/>
      <c r="SJY16" s="202"/>
      <c r="SKM16" s="202"/>
      <c r="SLA16" s="202"/>
      <c r="SLO16" s="202"/>
      <c r="SMC16" s="202"/>
      <c r="SMQ16" s="202"/>
      <c r="SNE16" s="202"/>
      <c r="SNS16" s="202"/>
      <c r="SOG16" s="202"/>
      <c r="SOU16" s="202"/>
      <c r="SPI16" s="202"/>
      <c r="SPW16" s="202"/>
      <c r="SQK16" s="202"/>
      <c r="SQY16" s="202"/>
      <c r="SRM16" s="202"/>
      <c r="SSA16" s="202"/>
      <c r="SSO16" s="202"/>
      <c r="STC16" s="202"/>
      <c r="STQ16" s="202"/>
      <c r="SUE16" s="202"/>
      <c r="SUS16" s="202"/>
      <c r="SVG16" s="202"/>
      <c r="SVU16" s="202"/>
      <c r="SWI16" s="202"/>
      <c r="SWW16" s="202"/>
      <c r="SXK16" s="202"/>
      <c r="SXY16" s="202"/>
      <c r="SYM16" s="202"/>
      <c r="SZA16" s="202"/>
      <c r="SZO16" s="202"/>
      <c r="TAC16" s="202"/>
      <c r="TAQ16" s="202"/>
      <c r="TBE16" s="202"/>
      <c r="TBS16" s="202"/>
      <c r="TCG16" s="202"/>
      <c r="TCU16" s="202"/>
      <c r="TDI16" s="202"/>
      <c r="TDW16" s="202"/>
      <c r="TEK16" s="202"/>
      <c r="TEY16" s="202"/>
      <c r="TFM16" s="202"/>
      <c r="TGA16" s="202"/>
      <c r="TGO16" s="202"/>
      <c r="THC16" s="202"/>
      <c r="THQ16" s="202"/>
      <c r="TIE16" s="202"/>
      <c r="TIS16" s="202"/>
      <c r="TJG16" s="202"/>
      <c r="TJU16" s="202"/>
      <c r="TKI16" s="202"/>
      <c r="TKW16" s="202"/>
      <c r="TLK16" s="202"/>
      <c r="TLY16" s="202"/>
      <c r="TMM16" s="202"/>
      <c r="TNA16" s="202"/>
      <c r="TNO16" s="202"/>
      <c r="TOC16" s="202"/>
      <c r="TOQ16" s="202"/>
      <c r="TPE16" s="202"/>
      <c r="TPS16" s="202"/>
      <c r="TQG16" s="202"/>
      <c r="TQU16" s="202"/>
      <c r="TRI16" s="202"/>
      <c r="TRW16" s="202"/>
      <c r="TSK16" s="202"/>
      <c r="TSY16" s="202"/>
      <c r="TTM16" s="202"/>
      <c r="TUA16" s="202"/>
      <c r="TUO16" s="202"/>
      <c r="TVC16" s="202"/>
      <c r="TVQ16" s="202"/>
      <c r="TWE16" s="202"/>
      <c r="TWS16" s="202"/>
      <c r="TXG16" s="202"/>
      <c r="TXU16" s="202"/>
      <c r="TYI16" s="202"/>
      <c r="TYW16" s="202"/>
      <c r="TZK16" s="202"/>
      <c r="TZY16" s="202"/>
      <c r="UAM16" s="202"/>
      <c r="UBA16" s="202"/>
      <c r="UBO16" s="202"/>
      <c r="UCC16" s="202"/>
      <c r="UCQ16" s="202"/>
      <c r="UDE16" s="202"/>
      <c r="UDS16" s="202"/>
      <c r="UEG16" s="202"/>
      <c r="UEU16" s="202"/>
      <c r="UFI16" s="202"/>
      <c r="UFW16" s="202"/>
      <c r="UGK16" s="202"/>
      <c r="UGY16" s="202"/>
      <c r="UHM16" s="202"/>
      <c r="UIA16" s="202"/>
      <c r="UIO16" s="202"/>
      <c r="UJC16" s="202"/>
      <c r="UJQ16" s="202"/>
      <c r="UKE16" s="202"/>
      <c r="UKS16" s="202"/>
      <c r="ULG16" s="202"/>
      <c r="ULU16" s="202"/>
      <c r="UMI16" s="202"/>
      <c r="UMW16" s="202"/>
      <c r="UNK16" s="202"/>
      <c r="UNY16" s="202"/>
      <c r="UOM16" s="202"/>
      <c r="UPA16" s="202"/>
      <c r="UPO16" s="202"/>
      <c r="UQC16" s="202"/>
      <c r="UQQ16" s="202"/>
      <c r="URE16" s="202"/>
      <c r="URS16" s="202"/>
      <c r="USG16" s="202"/>
      <c r="USU16" s="202"/>
      <c r="UTI16" s="202"/>
      <c r="UTW16" s="202"/>
      <c r="UUK16" s="202"/>
      <c r="UUY16" s="202"/>
      <c r="UVM16" s="202"/>
      <c r="UWA16" s="202"/>
      <c r="UWO16" s="202"/>
      <c r="UXC16" s="202"/>
      <c r="UXQ16" s="202"/>
      <c r="UYE16" s="202"/>
      <c r="UYS16" s="202"/>
      <c r="UZG16" s="202"/>
      <c r="UZU16" s="202"/>
      <c r="VAI16" s="202"/>
      <c r="VAW16" s="202"/>
      <c r="VBK16" s="202"/>
      <c r="VBY16" s="202"/>
      <c r="VCM16" s="202"/>
      <c r="VDA16" s="202"/>
      <c r="VDO16" s="202"/>
      <c r="VEC16" s="202"/>
      <c r="VEQ16" s="202"/>
      <c r="VFE16" s="202"/>
      <c r="VFS16" s="202"/>
      <c r="VGG16" s="202"/>
      <c r="VGU16" s="202"/>
      <c r="VHI16" s="202"/>
      <c r="VHW16" s="202"/>
      <c r="VIK16" s="202"/>
      <c r="VIY16" s="202"/>
      <c r="VJM16" s="202"/>
      <c r="VKA16" s="202"/>
      <c r="VKO16" s="202"/>
      <c r="VLC16" s="202"/>
      <c r="VLQ16" s="202"/>
      <c r="VME16" s="202"/>
      <c r="VMS16" s="202"/>
      <c r="VNG16" s="202"/>
      <c r="VNU16" s="202"/>
      <c r="VOI16" s="202"/>
      <c r="VOW16" s="202"/>
      <c r="VPK16" s="202"/>
      <c r="VPY16" s="202"/>
      <c r="VQM16" s="202"/>
      <c r="VRA16" s="202"/>
      <c r="VRO16" s="202"/>
      <c r="VSC16" s="202"/>
      <c r="VSQ16" s="202"/>
      <c r="VTE16" s="202"/>
      <c r="VTS16" s="202"/>
      <c r="VUG16" s="202"/>
      <c r="VUU16" s="202"/>
      <c r="VVI16" s="202"/>
      <c r="VVW16" s="202"/>
      <c r="VWK16" s="202"/>
      <c r="VWY16" s="202"/>
      <c r="VXM16" s="202"/>
      <c r="VYA16" s="202"/>
      <c r="VYO16" s="202"/>
      <c r="VZC16" s="202"/>
      <c r="VZQ16" s="202"/>
      <c r="WAE16" s="202"/>
      <c r="WAS16" s="202"/>
      <c r="WBG16" s="202"/>
      <c r="WBU16" s="202"/>
      <c r="WCI16" s="202"/>
      <c r="WCW16" s="202"/>
      <c r="WDK16" s="202"/>
      <c r="WDY16" s="202"/>
      <c r="WEM16" s="202"/>
      <c r="WFA16" s="202"/>
      <c r="WFO16" s="202"/>
      <c r="WGC16" s="202"/>
      <c r="WGQ16" s="202"/>
      <c r="WHE16" s="202"/>
      <c r="WHS16" s="202"/>
      <c r="WIG16" s="202"/>
      <c r="WIU16" s="202"/>
      <c r="WJI16" s="202"/>
      <c r="WJW16" s="202"/>
      <c r="WKK16" s="202"/>
      <c r="WKY16" s="202"/>
      <c r="WLM16" s="202"/>
      <c r="WMA16" s="202"/>
      <c r="WMO16" s="202"/>
      <c r="WNC16" s="202"/>
      <c r="WNQ16" s="202"/>
      <c r="WOE16" s="202"/>
      <c r="WOS16" s="202"/>
      <c r="WPG16" s="202"/>
      <c r="WPU16" s="202"/>
      <c r="WQI16" s="202"/>
      <c r="WQW16" s="202"/>
      <c r="WRK16" s="202"/>
      <c r="WRY16" s="202"/>
      <c r="WSM16" s="202"/>
      <c r="WTA16" s="202"/>
      <c r="WTO16" s="202"/>
      <c r="WUC16" s="202"/>
      <c r="WUQ16" s="202"/>
      <c r="WVE16" s="202"/>
      <c r="WVS16" s="202"/>
      <c r="WWG16" s="202"/>
      <c r="WWU16" s="202"/>
      <c r="WXI16" s="202"/>
      <c r="WXW16" s="202"/>
      <c r="WYK16" s="202"/>
      <c r="WYY16" s="202"/>
      <c r="WZM16" s="202"/>
      <c r="XAA16" s="202"/>
      <c r="XAO16" s="202"/>
      <c r="XBC16" s="202"/>
      <c r="XBQ16" s="202"/>
      <c r="XCE16" s="202"/>
      <c r="XCS16" s="202"/>
      <c r="XDG16" s="202"/>
      <c r="XDU16" s="202"/>
      <c r="XEI16" s="202"/>
      <c r="XEW16" s="202"/>
    </row>
    <row r="17" spans="1:1019 1033:2041 2055:3063 3077:4085 4099:5107 5121:6143 6157:7165 7179:8187 8201:9209 9223:10231 10245:11253 11267:12275 12289:13311 13325:14333 14347:15355 15369:16377" s="201" customFormat="1" x14ac:dyDescent="0.2">
      <c r="A17" s="203" t="s">
        <v>145</v>
      </c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5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O17" s="202"/>
      <c r="CC17" s="202"/>
      <c r="CQ17" s="202"/>
      <c r="DE17" s="202"/>
      <c r="DS17" s="202"/>
      <c r="EG17" s="202"/>
      <c r="EU17" s="202"/>
      <c r="FI17" s="202"/>
      <c r="FW17" s="202"/>
      <c r="GK17" s="202"/>
      <c r="GY17" s="202"/>
      <c r="HM17" s="202"/>
      <c r="IA17" s="202"/>
      <c r="IO17" s="202"/>
      <c r="JC17" s="202"/>
      <c r="JQ17" s="202"/>
      <c r="KE17" s="202"/>
      <c r="KS17" s="202"/>
      <c r="LG17" s="202"/>
      <c r="LU17" s="202"/>
      <c r="MI17" s="202"/>
      <c r="MW17" s="202"/>
      <c r="NK17" s="202"/>
      <c r="NY17" s="202"/>
      <c r="OM17" s="202"/>
      <c r="PA17" s="202"/>
      <c r="PO17" s="202"/>
      <c r="QC17" s="202"/>
      <c r="QQ17" s="202"/>
      <c r="RE17" s="202"/>
      <c r="RS17" s="202"/>
      <c r="SG17" s="202"/>
      <c r="SU17" s="202"/>
      <c r="TI17" s="202"/>
      <c r="TW17" s="202"/>
      <c r="UK17" s="202"/>
      <c r="UY17" s="202"/>
      <c r="VM17" s="202"/>
      <c r="WA17" s="202"/>
      <c r="WO17" s="202"/>
      <c r="XC17" s="202"/>
      <c r="XQ17" s="202"/>
      <c r="YE17" s="202"/>
      <c r="YS17" s="202"/>
      <c r="ZG17" s="202"/>
      <c r="ZU17" s="202"/>
      <c r="AAI17" s="202"/>
      <c r="AAW17" s="202"/>
      <c r="ABK17" s="202"/>
      <c r="ABY17" s="202"/>
      <c r="ACM17" s="202"/>
      <c r="ADA17" s="202"/>
      <c r="ADO17" s="202"/>
      <c r="AEC17" s="202"/>
      <c r="AEQ17" s="202"/>
      <c r="AFE17" s="202"/>
      <c r="AFS17" s="202"/>
      <c r="AGG17" s="202"/>
      <c r="AGU17" s="202"/>
      <c r="AHI17" s="202"/>
      <c r="AHW17" s="202"/>
      <c r="AIK17" s="202"/>
      <c r="AIY17" s="202"/>
      <c r="AJM17" s="202"/>
      <c r="AKA17" s="202"/>
      <c r="AKO17" s="202"/>
      <c r="ALC17" s="202"/>
      <c r="ALQ17" s="202"/>
      <c r="AME17" s="202"/>
      <c r="AMS17" s="202"/>
      <c r="ANG17" s="202"/>
      <c r="ANU17" s="202"/>
      <c r="AOI17" s="202"/>
      <c r="AOW17" s="202"/>
      <c r="APK17" s="202"/>
      <c r="APY17" s="202"/>
      <c r="AQM17" s="202"/>
      <c r="ARA17" s="202"/>
      <c r="ARO17" s="202"/>
      <c r="ASC17" s="202"/>
      <c r="ASQ17" s="202"/>
      <c r="ATE17" s="202"/>
      <c r="ATS17" s="202"/>
      <c r="AUG17" s="202"/>
      <c r="AUU17" s="202"/>
      <c r="AVI17" s="202"/>
      <c r="AVW17" s="202"/>
      <c r="AWK17" s="202"/>
      <c r="AWY17" s="202"/>
      <c r="AXM17" s="202"/>
      <c r="AYA17" s="202"/>
      <c r="AYO17" s="202"/>
      <c r="AZC17" s="202"/>
      <c r="AZQ17" s="202"/>
      <c r="BAE17" s="202"/>
      <c r="BAS17" s="202"/>
      <c r="BBG17" s="202"/>
      <c r="BBU17" s="202"/>
      <c r="BCI17" s="202"/>
      <c r="BCW17" s="202"/>
      <c r="BDK17" s="202"/>
      <c r="BDY17" s="202"/>
      <c r="BEM17" s="202"/>
      <c r="BFA17" s="202"/>
      <c r="BFO17" s="202"/>
      <c r="BGC17" s="202"/>
      <c r="BGQ17" s="202"/>
      <c r="BHE17" s="202"/>
      <c r="BHS17" s="202"/>
      <c r="BIG17" s="202"/>
      <c r="BIU17" s="202"/>
      <c r="BJI17" s="202"/>
      <c r="BJW17" s="202"/>
      <c r="BKK17" s="202"/>
      <c r="BKY17" s="202"/>
      <c r="BLM17" s="202"/>
      <c r="BMA17" s="202"/>
      <c r="BMO17" s="202"/>
      <c r="BNC17" s="202"/>
      <c r="BNQ17" s="202"/>
      <c r="BOE17" s="202"/>
      <c r="BOS17" s="202"/>
      <c r="BPG17" s="202"/>
      <c r="BPU17" s="202"/>
      <c r="BQI17" s="202"/>
      <c r="BQW17" s="202"/>
      <c r="BRK17" s="202"/>
      <c r="BRY17" s="202"/>
      <c r="BSM17" s="202"/>
      <c r="BTA17" s="202"/>
      <c r="BTO17" s="202"/>
      <c r="BUC17" s="202"/>
      <c r="BUQ17" s="202"/>
      <c r="BVE17" s="202"/>
      <c r="BVS17" s="202"/>
      <c r="BWG17" s="202"/>
      <c r="BWU17" s="202"/>
      <c r="BXI17" s="202"/>
      <c r="BXW17" s="202"/>
      <c r="BYK17" s="202"/>
      <c r="BYY17" s="202"/>
      <c r="BZM17" s="202"/>
      <c r="CAA17" s="202"/>
      <c r="CAO17" s="202"/>
      <c r="CBC17" s="202"/>
      <c r="CBQ17" s="202"/>
      <c r="CCE17" s="202"/>
      <c r="CCS17" s="202"/>
      <c r="CDG17" s="202"/>
      <c r="CDU17" s="202"/>
      <c r="CEI17" s="202"/>
      <c r="CEW17" s="202"/>
      <c r="CFK17" s="202"/>
      <c r="CFY17" s="202"/>
      <c r="CGM17" s="202"/>
      <c r="CHA17" s="202"/>
      <c r="CHO17" s="202"/>
      <c r="CIC17" s="202"/>
      <c r="CIQ17" s="202"/>
      <c r="CJE17" s="202"/>
      <c r="CJS17" s="202"/>
      <c r="CKG17" s="202"/>
      <c r="CKU17" s="202"/>
      <c r="CLI17" s="202"/>
      <c r="CLW17" s="202"/>
      <c r="CMK17" s="202"/>
      <c r="CMY17" s="202"/>
      <c r="CNM17" s="202"/>
      <c r="COA17" s="202"/>
      <c r="COO17" s="202"/>
      <c r="CPC17" s="202"/>
      <c r="CPQ17" s="202"/>
      <c r="CQE17" s="202"/>
      <c r="CQS17" s="202"/>
      <c r="CRG17" s="202"/>
      <c r="CRU17" s="202"/>
      <c r="CSI17" s="202"/>
      <c r="CSW17" s="202"/>
      <c r="CTK17" s="202"/>
      <c r="CTY17" s="202"/>
      <c r="CUM17" s="202"/>
      <c r="CVA17" s="202"/>
      <c r="CVO17" s="202"/>
      <c r="CWC17" s="202"/>
      <c r="CWQ17" s="202"/>
      <c r="CXE17" s="202"/>
      <c r="CXS17" s="202"/>
      <c r="CYG17" s="202"/>
      <c r="CYU17" s="202"/>
      <c r="CZI17" s="202"/>
      <c r="CZW17" s="202"/>
      <c r="DAK17" s="202"/>
      <c r="DAY17" s="202"/>
      <c r="DBM17" s="202"/>
      <c r="DCA17" s="202"/>
      <c r="DCO17" s="202"/>
      <c r="DDC17" s="202"/>
      <c r="DDQ17" s="202"/>
      <c r="DEE17" s="202"/>
      <c r="DES17" s="202"/>
      <c r="DFG17" s="202"/>
      <c r="DFU17" s="202"/>
      <c r="DGI17" s="202"/>
      <c r="DGW17" s="202"/>
      <c r="DHK17" s="202"/>
      <c r="DHY17" s="202"/>
      <c r="DIM17" s="202"/>
      <c r="DJA17" s="202"/>
      <c r="DJO17" s="202"/>
      <c r="DKC17" s="202"/>
      <c r="DKQ17" s="202"/>
      <c r="DLE17" s="202"/>
      <c r="DLS17" s="202"/>
      <c r="DMG17" s="202"/>
      <c r="DMU17" s="202"/>
      <c r="DNI17" s="202"/>
      <c r="DNW17" s="202"/>
      <c r="DOK17" s="202"/>
      <c r="DOY17" s="202"/>
      <c r="DPM17" s="202"/>
      <c r="DQA17" s="202"/>
      <c r="DQO17" s="202"/>
      <c r="DRC17" s="202"/>
      <c r="DRQ17" s="202"/>
      <c r="DSE17" s="202"/>
      <c r="DSS17" s="202"/>
      <c r="DTG17" s="202"/>
      <c r="DTU17" s="202"/>
      <c r="DUI17" s="202"/>
      <c r="DUW17" s="202"/>
      <c r="DVK17" s="202"/>
      <c r="DVY17" s="202"/>
      <c r="DWM17" s="202"/>
      <c r="DXA17" s="202"/>
      <c r="DXO17" s="202"/>
      <c r="DYC17" s="202"/>
      <c r="DYQ17" s="202"/>
      <c r="DZE17" s="202"/>
      <c r="DZS17" s="202"/>
      <c r="EAG17" s="202"/>
      <c r="EAU17" s="202"/>
      <c r="EBI17" s="202"/>
      <c r="EBW17" s="202"/>
      <c r="ECK17" s="202"/>
      <c r="ECY17" s="202"/>
      <c r="EDM17" s="202"/>
      <c r="EEA17" s="202"/>
      <c r="EEO17" s="202"/>
      <c r="EFC17" s="202"/>
      <c r="EFQ17" s="202"/>
      <c r="EGE17" s="202"/>
      <c r="EGS17" s="202"/>
      <c r="EHG17" s="202"/>
      <c r="EHU17" s="202"/>
      <c r="EII17" s="202"/>
      <c r="EIW17" s="202"/>
      <c r="EJK17" s="202"/>
      <c r="EJY17" s="202"/>
      <c r="EKM17" s="202"/>
      <c r="ELA17" s="202"/>
      <c r="ELO17" s="202"/>
      <c r="EMC17" s="202"/>
      <c r="EMQ17" s="202"/>
      <c r="ENE17" s="202"/>
      <c r="ENS17" s="202"/>
      <c r="EOG17" s="202"/>
      <c r="EOU17" s="202"/>
      <c r="EPI17" s="202"/>
      <c r="EPW17" s="202"/>
      <c r="EQK17" s="202"/>
      <c r="EQY17" s="202"/>
      <c r="ERM17" s="202"/>
      <c r="ESA17" s="202"/>
      <c r="ESO17" s="202"/>
      <c r="ETC17" s="202"/>
      <c r="ETQ17" s="202"/>
      <c r="EUE17" s="202"/>
      <c r="EUS17" s="202"/>
      <c r="EVG17" s="202"/>
      <c r="EVU17" s="202"/>
      <c r="EWI17" s="202"/>
      <c r="EWW17" s="202"/>
      <c r="EXK17" s="202"/>
      <c r="EXY17" s="202"/>
      <c r="EYM17" s="202"/>
      <c r="EZA17" s="202"/>
      <c r="EZO17" s="202"/>
      <c r="FAC17" s="202"/>
      <c r="FAQ17" s="202"/>
      <c r="FBE17" s="202"/>
      <c r="FBS17" s="202"/>
      <c r="FCG17" s="202"/>
      <c r="FCU17" s="202"/>
      <c r="FDI17" s="202"/>
      <c r="FDW17" s="202"/>
      <c r="FEK17" s="202"/>
      <c r="FEY17" s="202"/>
      <c r="FFM17" s="202"/>
      <c r="FGA17" s="202"/>
      <c r="FGO17" s="202"/>
      <c r="FHC17" s="202"/>
      <c r="FHQ17" s="202"/>
      <c r="FIE17" s="202"/>
      <c r="FIS17" s="202"/>
      <c r="FJG17" s="202"/>
      <c r="FJU17" s="202"/>
      <c r="FKI17" s="202"/>
      <c r="FKW17" s="202"/>
      <c r="FLK17" s="202"/>
      <c r="FLY17" s="202"/>
      <c r="FMM17" s="202"/>
      <c r="FNA17" s="202"/>
      <c r="FNO17" s="202"/>
      <c r="FOC17" s="202"/>
      <c r="FOQ17" s="202"/>
      <c r="FPE17" s="202"/>
      <c r="FPS17" s="202"/>
      <c r="FQG17" s="202"/>
      <c r="FQU17" s="202"/>
      <c r="FRI17" s="202"/>
      <c r="FRW17" s="202"/>
      <c r="FSK17" s="202"/>
      <c r="FSY17" s="202"/>
      <c r="FTM17" s="202"/>
      <c r="FUA17" s="202"/>
      <c r="FUO17" s="202"/>
      <c r="FVC17" s="202"/>
      <c r="FVQ17" s="202"/>
      <c r="FWE17" s="202"/>
      <c r="FWS17" s="202"/>
      <c r="FXG17" s="202"/>
      <c r="FXU17" s="202"/>
      <c r="FYI17" s="202"/>
      <c r="FYW17" s="202"/>
      <c r="FZK17" s="202"/>
      <c r="FZY17" s="202"/>
      <c r="GAM17" s="202"/>
      <c r="GBA17" s="202"/>
      <c r="GBO17" s="202"/>
      <c r="GCC17" s="202"/>
      <c r="GCQ17" s="202"/>
      <c r="GDE17" s="202"/>
      <c r="GDS17" s="202"/>
      <c r="GEG17" s="202"/>
      <c r="GEU17" s="202"/>
      <c r="GFI17" s="202"/>
      <c r="GFW17" s="202"/>
      <c r="GGK17" s="202"/>
      <c r="GGY17" s="202"/>
      <c r="GHM17" s="202"/>
      <c r="GIA17" s="202"/>
      <c r="GIO17" s="202"/>
      <c r="GJC17" s="202"/>
      <c r="GJQ17" s="202"/>
      <c r="GKE17" s="202"/>
      <c r="GKS17" s="202"/>
      <c r="GLG17" s="202"/>
      <c r="GLU17" s="202"/>
      <c r="GMI17" s="202"/>
      <c r="GMW17" s="202"/>
      <c r="GNK17" s="202"/>
      <c r="GNY17" s="202"/>
      <c r="GOM17" s="202"/>
      <c r="GPA17" s="202"/>
      <c r="GPO17" s="202"/>
      <c r="GQC17" s="202"/>
      <c r="GQQ17" s="202"/>
      <c r="GRE17" s="202"/>
      <c r="GRS17" s="202"/>
      <c r="GSG17" s="202"/>
      <c r="GSU17" s="202"/>
      <c r="GTI17" s="202"/>
      <c r="GTW17" s="202"/>
      <c r="GUK17" s="202"/>
      <c r="GUY17" s="202"/>
      <c r="GVM17" s="202"/>
      <c r="GWA17" s="202"/>
      <c r="GWO17" s="202"/>
      <c r="GXC17" s="202"/>
      <c r="GXQ17" s="202"/>
      <c r="GYE17" s="202"/>
      <c r="GYS17" s="202"/>
      <c r="GZG17" s="202"/>
      <c r="GZU17" s="202"/>
      <c r="HAI17" s="202"/>
      <c r="HAW17" s="202"/>
      <c r="HBK17" s="202"/>
      <c r="HBY17" s="202"/>
      <c r="HCM17" s="202"/>
      <c r="HDA17" s="202"/>
      <c r="HDO17" s="202"/>
      <c r="HEC17" s="202"/>
      <c r="HEQ17" s="202"/>
      <c r="HFE17" s="202"/>
      <c r="HFS17" s="202"/>
      <c r="HGG17" s="202"/>
      <c r="HGU17" s="202"/>
      <c r="HHI17" s="202"/>
      <c r="HHW17" s="202"/>
      <c r="HIK17" s="202"/>
      <c r="HIY17" s="202"/>
      <c r="HJM17" s="202"/>
      <c r="HKA17" s="202"/>
      <c r="HKO17" s="202"/>
      <c r="HLC17" s="202"/>
      <c r="HLQ17" s="202"/>
      <c r="HME17" s="202"/>
      <c r="HMS17" s="202"/>
      <c r="HNG17" s="202"/>
      <c r="HNU17" s="202"/>
      <c r="HOI17" s="202"/>
      <c r="HOW17" s="202"/>
      <c r="HPK17" s="202"/>
      <c r="HPY17" s="202"/>
      <c r="HQM17" s="202"/>
      <c r="HRA17" s="202"/>
      <c r="HRO17" s="202"/>
      <c r="HSC17" s="202"/>
      <c r="HSQ17" s="202"/>
      <c r="HTE17" s="202"/>
      <c r="HTS17" s="202"/>
      <c r="HUG17" s="202"/>
      <c r="HUU17" s="202"/>
      <c r="HVI17" s="202"/>
      <c r="HVW17" s="202"/>
      <c r="HWK17" s="202"/>
      <c r="HWY17" s="202"/>
      <c r="HXM17" s="202"/>
      <c r="HYA17" s="202"/>
      <c r="HYO17" s="202"/>
      <c r="HZC17" s="202"/>
      <c r="HZQ17" s="202"/>
      <c r="IAE17" s="202"/>
      <c r="IAS17" s="202"/>
      <c r="IBG17" s="202"/>
      <c r="IBU17" s="202"/>
      <c r="ICI17" s="202"/>
      <c r="ICW17" s="202"/>
      <c r="IDK17" s="202"/>
      <c r="IDY17" s="202"/>
      <c r="IEM17" s="202"/>
      <c r="IFA17" s="202"/>
      <c r="IFO17" s="202"/>
      <c r="IGC17" s="202"/>
      <c r="IGQ17" s="202"/>
      <c r="IHE17" s="202"/>
      <c r="IHS17" s="202"/>
      <c r="IIG17" s="202"/>
      <c r="IIU17" s="202"/>
      <c r="IJI17" s="202"/>
      <c r="IJW17" s="202"/>
      <c r="IKK17" s="202"/>
      <c r="IKY17" s="202"/>
      <c r="ILM17" s="202"/>
      <c r="IMA17" s="202"/>
      <c r="IMO17" s="202"/>
      <c r="INC17" s="202"/>
      <c r="INQ17" s="202"/>
      <c r="IOE17" s="202"/>
      <c r="IOS17" s="202"/>
      <c r="IPG17" s="202"/>
      <c r="IPU17" s="202"/>
      <c r="IQI17" s="202"/>
      <c r="IQW17" s="202"/>
      <c r="IRK17" s="202"/>
      <c r="IRY17" s="202"/>
      <c r="ISM17" s="202"/>
      <c r="ITA17" s="202"/>
      <c r="ITO17" s="202"/>
      <c r="IUC17" s="202"/>
      <c r="IUQ17" s="202"/>
      <c r="IVE17" s="202"/>
      <c r="IVS17" s="202"/>
      <c r="IWG17" s="202"/>
      <c r="IWU17" s="202"/>
      <c r="IXI17" s="202"/>
      <c r="IXW17" s="202"/>
      <c r="IYK17" s="202"/>
      <c r="IYY17" s="202"/>
      <c r="IZM17" s="202"/>
      <c r="JAA17" s="202"/>
      <c r="JAO17" s="202"/>
      <c r="JBC17" s="202"/>
      <c r="JBQ17" s="202"/>
      <c r="JCE17" s="202"/>
      <c r="JCS17" s="202"/>
      <c r="JDG17" s="202"/>
      <c r="JDU17" s="202"/>
      <c r="JEI17" s="202"/>
      <c r="JEW17" s="202"/>
      <c r="JFK17" s="202"/>
      <c r="JFY17" s="202"/>
      <c r="JGM17" s="202"/>
      <c r="JHA17" s="202"/>
      <c r="JHO17" s="202"/>
      <c r="JIC17" s="202"/>
      <c r="JIQ17" s="202"/>
      <c r="JJE17" s="202"/>
      <c r="JJS17" s="202"/>
      <c r="JKG17" s="202"/>
      <c r="JKU17" s="202"/>
      <c r="JLI17" s="202"/>
      <c r="JLW17" s="202"/>
      <c r="JMK17" s="202"/>
      <c r="JMY17" s="202"/>
      <c r="JNM17" s="202"/>
      <c r="JOA17" s="202"/>
      <c r="JOO17" s="202"/>
      <c r="JPC17" s="202"/>
      <c r="JPQ17" s="202"/>
      <c r="JQE17" s="202"/>
      <c r="JQS17" s="202"/>
      <c r="JRG17" s="202"/>
      <c r="JRU17" s="202"/>
      <c r="JSI17" s="202"/>
      <c r="JSW17" s="202"/>
      <c r="JTK17" s="202"/>
      <c r="JTY17" s="202"/>
      <c r="JUM17" s="202"/>
      <c r="JVA17" s="202"/>
      <c r="JVO17" s="202"/>
      <c r="JWC17" s="202"/>
      <c r="JWQ17" s="202"/>
      <c r="JXE17" s="202"/>
      <c r="JXS17" s="202"/>
      <c r="JYG17" s="202"/>
      <c r="JYU17" s="202"/>
      <c r="JZI17" s="202"/>
      <c r="JZW17" s="202"/>
      <c r="KAK17" s="202"/>
      <c r="KAY17" s="202"/>
      <c r="KBM17" s="202"/>
      <c r="KCA17" s="202"/>
      <c r="KCO17" s="202"/>
      <c r="KDC17" s="202"/>
      <c r="KDQ17" s="202"/>
      <c r="KEE17" s="202"/>
      <c r="KES17" s="202"/>
      <c r="KFG17" s="202"/>
      <c r="KFU17" s="202"/>
      <c r="KGI17" s="202"/>
      <c r="KGW17" s="202"/>
      <c r="KHK17" s="202"/>
      <c r="KHY17" s="202"/>
      <c r="KIM17" s="202"/>
      <c r="KJA17" s="202"/>
      <c r="KJO17" s="202"/>
      <c r="KKC17" s="202"/>
      <c r="KKQ17" s="202"/>
      <c r="KLE17" s="202"/>
      <c r="KLS17" s="202"/>
      <c r="KMG17" s="202"/>
      <c r="KMU17" s="202"/>
      <c r="KNI17" s="202"/>
      <c r="KNW17" s="202"/>
      <c r="KOK17" s="202"/>
      <c r="KOY17" s="202"/>
      <c r="KPM17" s="202"/>
      <c r="KQA17" s="202"/>
      <c r="KQO17" s="202"/>
      <c r="KRC17" s="202"/>
      <c r="KRQ17" s="202"/>
      <c r="KSE17" s="202"/>
      <c r="KSS17" s="202"/>
      <c r="KTG17" s="202"/>
      <c r="KTU17" s="202"/>
      <c r="KUI17" s="202"/>
      <c r="KUW17" s="202"/>
      <c r="KVK17" s="202"/>
      <c r="KVY17" s="202"/>
      <c r="KWM17" s="202"/>
      <c r="KXA17" s="202"/>
      <c r="KXO17" s="202"/>
      <c r="KYC17" s="202"/>
      <c r="KYQ17" s="202"/>
      <c r="KZE17" s="202"/>
      <c r="KZS17" s="202"/>
      <c r="LAG17" s="202"/>
      <c r="LAU17" s="202"/>
      <c r="LBI17" s="202"/>
      <c r="LBW17" s="202"/>
      <c r="LCK17" s="202"/>
      <c r="LCY17" s="202"/>
      <c r="LDM17" s="202"/>
      <c r="LEA17" s="202"/>
      <c r="LEO17" s="202"/>
      <c r="LFC17" s="202"/>
      <c r="LFQ17" s="202"/>
      <c r="LGE17" s="202"/>
      <c r="LGS17" s="202"/>
      <c r="LHG17" s="202"/>
      <c r="LHU17" s="202"/>
      <c r="LII17" s="202"/>
      <c r="LIW17" s="202"/>
      <c r="LJK17" s="202"/>
      <c r="LJY17" s="202"/>
      <c r="LKM17" s="202"/>
      <c r="LLA17" s="202"/>
      <c r="LLO17" s="202"/>
      <c r="LMC17" s="202"/>
      <c r="LMQ17" s="202"/>
      <c r="LNE17" s="202"/>
      <c r="LNS17" s="202"/>
      <c r="LOG17" s="202"/>
      <c r="LOU17" s="202"/>
      <c r="LPI17" s="202"/>
      <c r="LPW17" s="202"/>
      <c r="LQK17" s="202"/>
      <c r="LQY17" s="202"/>
      <c r="LRM17" s="202"/>
      <c r="LSA17" s="202"/>
      <c r="LSO17" s="202"/>
      <c r="LTC17" s="202"/>
      <c r="LTQ17" s="202"/>
      <c r="LUE17" s="202"/>
      <c r="LUS17" s="202"/>
      <c r="LVG17" s="202"/>
      <c r="LVU17" s="202"/>
      <c r="LWI17" s="202"/>
      <c r="LWW17" s="202"/>
      <c r="LXK17" s="202"/>
      <c r="LXY17" s="202"/>
      <c r="LYM17" s="202"/>
      <c r="LZA17" s="202"/>
      <c r="LZO17" s="202"/>
      <c r="MAC17" s="202"/>
      <c r="MAQ17" s="202"/>
      <c r="MBE17" s="202"/>
      <c r="MBS17" s="202"/>
      <c r="MCG17" s="202"/>
      <c r="MCU17" s="202"/>
      <c r="MDI17" s="202"/>
      <c r="MDW17" s="202"/>
      <c r="MEK17" s="202"/>
      <c r="MEY17" s="202"/>
      <c r="MFM17" s="202"/>
      <c r="MGA17" s="202"/>
      <c r="MGO17" s="202"/>
      <c r="MHC17" s="202"/>
      <c r="MHQ17" s="202"/>
      <c r="MIE17" s="202"/>
      <c r="MIS17" s="202"/>
      <c r="MJG17" s="202"/>
      <c r="MJU17" s="202"/>
      <c r="MKI17" s="202"/>
      <c r="MKW17" s="202"/>
      <c r="MLK17" s="202"/>
      <c r="MLY17" s="202"/>
      <c r="MMM17" s="202"/>
      <c r="MNA17" s="202"/>
      <c r="MNO17" s="202"/>
      <c r="MOC17" s="202"/>
      <c r="MOQ17" s="202"/>
      <c r="MPE17" s="202"/>
      <c r="MPS17" s="202"/>
      <c r="MQG17" s="202"/>
      <c r="MQU17" s="202"/>
      <c r="MRI17" s="202"/>
      <c r="MRW17" s="202"/>
      <c r="MSK17" s="202"/>
      <c r="MSY17" s="202"/>
      <c r="MTM17" s="202"/>
      <c r="MUA17" s="202"/>
      <c r="MUO17" s="202"/>
      <c r="MVC17" s="202"/>
      <c r="MVQ17" s="202"/>
      <c r="MWE17" s="202"/>
      <c r="MWS17" s="202"/>
      <c r="MXG17" s="202"/>
      <c r="MXU17" s="202"/>
      <c r="MYI17" s="202"/>
      <c r="MYW17" s="202"/>
      <c r="MZK17" s="202"/>
      <c r="MZY17" s="202"/>
      <c r="NAM17" s="202"/>
      <c r="NBA17" s="202"/>
      <c r="NBO17" s="202"/>
      <c r="NCC17" s="202"/>
      <c r="NCQ17" s="202"/>
      <c r="NDE17" s="202"/>
      <c r="NDS17" s="202"/>
      <c r="NEG17" s="202"/>
      <c r="NEU17" s="202"/>
      <c r="NFI17" s="202"/>
      <c r="NFW17" s="202"/>
      <c r="NGK17" s="202"/>
      <c r="NGY17" s="202"/>
      <c r="NHM17" s="202"/>
      <c r="NIA17" s="202"/>
      <c r="NIO17" s="202"/>
      <c r="NJC17" s="202"/>
      <c r="NJQ17" s="202"/>
      <c r="NKE17" s="202"/>
      <c r="NKS17" s="202"/>
      <c r="NLG17" s="202"/>
      <c r="NLU17" s="202"/>
      <c r="NMI17" s="202"/>
      <c r="NMW17" s="202"/>
      <c r="NNK17" s="202"/>
      <c r="NNY17" s="202"/>
      <c r="NOM17" s="202"/>
      <c r="NPA17" s="202"/>
      <c r="NPO17" s="202"/>
      <c r="NQC17" s="202"/>
      <c r="NQQ17" s="202"/>
      <c r="NRE17" s="202"/>
      <c r="NRS17" s="202"/>
      <c r="NSG17" s="202"/>
      <c r="NSU17" s="202"/>
      <c r="NTI17" s="202"/>
      <c r="NTW17" s="202"/>
      <c r="NUK17" s="202"/>
      <c r="NUY17" s="202"/>
      <c r="NVM17" s="202"/>
      <c r="NWA17" s="202"/>
      <c r="NWO17" s="202"/>
      <c r="NXC17" s="202"/>
      <c r="NXQ17" s="202"/>
      <c r="NYE17" s="202"/>
      <c r="NYS17" s="202"/>
      <c r="NZG17" s="202"/>
      <c r="NZU17" s="202"/>
      <c r="OAI17" s="202"/>
      <c r="OAW17" s="202"/>
      <c r="OBK17" s="202"/>
      <c r="OBY17" s="202"/>
      <c r="OCM17" s="202"/>
      <c r="ODA17" s="202"/>
      <c r="ODO17" s="202"/>
      <c r="OEC17" s="202"/>
      <c r="OEQ17" s="202"/>
      <c r="OFE17" s="202"/>
      <c r="OFS17" s="202"/>
      <c r="OGG17" s="202"/>
      <c r="OGU17" s="202"/>
      <c r="OHI17" s="202"/>
      <c r="OHW17" s="202"/>
      <c r="OIK17" s="202"/>
      <c r="OIY17" s="202"/>
      <c r="OJM17" s="202"/>
      <c r="OKA17" s="202"/>
      <c r="OKO17" s="202"/>
      <c r="OLC17" s="202"/>
      <c r="OLQ17" s="202"/>
      <c r="OME17" s="202"/>
      <c r="OMS17" s="202"/>
      <c r="ONG17" s="202"/>
      <c r="ONU17" s="202"/>
      <c r="OOI17" s="202"/>
      <c r="OOW17" s="202"/>
      <c r="OPK17" s="202"/>
      <c r="OPY17" s="202"/>
      <c r="OQM17" s="202"/>
      <c r="ORA17" s="202"/>
      <c r="ORO17" s="202"/>
      <c r="OSC17" s="202"/>
      <c r="OSQ17" s="202"/>
      <c r="OTE17" s="202"/>
      <c r="OTS17" s="202"/>
      <c r="OUG17" s="202"/>
      <c r="OUU17" s="202"/>
      <c r="OVI17" s="202"/>
      <c r="OVW17" s="202"/>
      <c r="OWK17" s="202"/>
      <c r="OWY17" s="202"/>
      <c r="OXM17" s="202"/>
      <c r="OYA17" s="202"/>
      <c r="OYO17" s="202"/>
      <c r="OZC17" s="202"/>
      <c r="OZQ17" s="202"/>
      <c r="PAE17" s="202"/>
      <c r="PAS17" s="202"/>
      <c r="PBG17" s="202"/>
      <c r="PBU17" s="202"/>
      <c r="PCI17" s="202"/>
      <c r="PCW17" s="202"/>
      <c r="PDK17" s="202"/>
      <c r="PDY17" s="202"/>
      <c r="PEM17" s="202"/>
      <c r="PFA17" s="202"/>
      <c r="PFO17" s="202"/>
      <c r="PGC17" s="202"/>
      <c r="PGQ17" s="202"/>
      <c r="PHE17" s="202"/>
      <c r="PHS17" s="202"/>
      <c r="PIG17" s="202"/>
      <c r="PIU17" s="202"/>
      <c r="PJI17" s="202"/>
      <c r="PJW17" s="202"/>
      <c r="PKK17" s="202"/>
      <c r="PKY17" s="202"/>
      <c r="PLM17" s="202"/>
      <c r="PMA17" s="202"/>
      <c r="PMO17" s="202"/>
      <c r="PNC17" s="202"/>
      <c r="PNQ17" s="202"/>
      <c r="POE17" s="202"/>
      <c r="POS17" s="202"/>
      <c r="PPG17" s="202"/>
      <c r="PPU17" s="202"/>
      <c r="PQI17" s="202"/>
      <c r="PQW17" s="202"/>
      <c r="PRK17" s="202"/>
      <c r="PRY17" s="202"/>
      <c r="PSM17" s="202"/>
      <c r="PTA17" s="202"/>
      <c r="PTO17" s="202"/>
      <c r="PUC17" s="202"/>
      <c r="PUQ17" s="202"/>
      <c r="PVE17" s="202"/>
      <c r="PVS17" s="202"/>
      <c r="PWG17" s="202"/>
      <c r="PWU17" s="202"/>
      <c r="PXI17" s="202"/>
      <c r="PXW17" s="202"/>
      <c r="PYK17" s="202"/>
      <c r="PYY17" s="202"/>
      <c r="PZM17" s="202"/>
      <c r="QAA17" s="202"/>
      <c r="QAO17" s="202"/>
      <c r="QBC17" s="202"/>
      <c r="QBQ17" s="202"/>
      <c r="QCE17" s="202"/>
      <c r="QCS17" s="202"/>
      <c r="QDG17" s="202"/>
      <c r="QDU17" s="202"/>
      <c r="QEI17" s="202"/>
      <c r="QEW17" s="202"/>
      <c r="QFK17" s="202"/>
      <c r="QFY17" s="202"/>
      <c r="QGM17" s="202"/>
      <c r="QHA17" s="202"/>
      <c r="QHO17" s="202"/>
      <c r="QIC17" s="202"/>
      <c r="QIQ17" s="202"/>
      <c r="QJE17" s="202"/>
      <c r="QJS17" s="202"/>
      <c r="QKG17" s="202"/>
      <c r="QKU17" s="202"/>
      <c r="QLI17" s="202"/>
      <c r="QLW17" s="202"/>
      <c r="QMK17" s="202"/>
      <c r="QMY17" s="202"/>
      <c r="QNM17" s="202"/>
      <c r="QOA17" s="202"/>
      <c r="QOO17" s="202"/>
      <c r="QPC17" s="202"/>
      <c r="QPQ17" s="202"/>
      <c r="QQE17" s="202"/>
      <c r="QQS17" s="202"/>
      <c r="QRG17" s="202"/>
      <c r="QRU17" s="202"/>
      <c r="QSI17" s="202"/>
      <c r="QSW17" s="202"/>
      <c r="QTK17" s="202"/>
      <c r="QTY17" s="202"/>
      <c r="QUM17" s="202"/>
      <c r="QVA17" s="202"/>
      <c r="QVO17" s="202"/>
      <c r="QWC17" s="202"/>
      <c r="QWQ17" s="202"/>
      <c r="QXE17" s="202"/>
      <c r="QXS17" s="202"/>
      <c r="QYG17" s="202"/>
      <c r="QYU17" s="202"/>
      <c r="QZI17" s="202"/>
      <c r="QZW17" s="202"/>
      <c r="RAK17" s="202"/>
      <c r="RAY17" s="202"/>
      <c r="RBM17" s="202"/>
      <c r="RCA17" s="202"/>
      <c r="RCO17" s="202"/>
      <c r="RDC17" s="202"/>
      <c r="RDQ17" s="202"/>
      <c r="REE17" s="202"/>
      <c r="RES17" s="202"/>
      <c r="RFG17" s="202"/>
      <c r="RFU17" s="202"/>
      <c r="RGI17" s="202"/>
      <c r="RGW17" s="202"/>
      <c r="RHK17" s="202"/>
      <c r="RHY17" s="202"/>
      <c r="RIM17" s="202"/>
      <c r="RJA17" s="202"/>
      <c r="RJO17" s="202"/>
      <c r="RKC17" s="202"/>
      <c r="RKQ17" s="202"/>
      <c r="RLE17" s="202"/>
      <c r="RLS17" s="202"/>
      <c r="RMG17" s="202"/>
      <c r="RMU17" s="202"/>
      <c r="RNI17" s="202"/>
      <c r="RNW17" s="202"/>
      <c r="ROK17" s="202"/>
      <c r="ROY17" s="202"/>
      <c r="RPM17" s="202"/>
      <c r="RQA17" s="202"/>
      <c r="RQO17" s="202"/>
      <c r="RRC17" s="202"/>
      <c r="RRQ17" s="202"/>
      <c r="RSE17" s="202"/>
      <c r="RSS17" s="202"/>
      <c r="RTG17" s="202"/>
      <c r="RTU17" s="202"/>
      <c r="RUI17" s="202"/>
      <c r="RUW17" s="202"/>
      <c r="RVK17" s="202"/>
      <c r="RVY17" s="202"/>
      <c r="RWM17" s="202"/>
      <c r="RXA17" s="202"/>
      <c r="RXO17" s="202"/>
      <c r="RYC17" s="202"/>
      <c r="RYQ17" s="202"/>
      <c r="RZE17" s="202"/>
      <c r="RZS17" s="202"/>
      <c r="SAG17" s="202"/>
      <c r="SAU17" s="202"/>
      <c r="SBI17" s="202"/>
      <c r="SBW17" s="202"/>
      <c r="SCK17" s="202"/>
      <c r="SCY17" s="202"/>
      <c r="SDM17" s="202"/>
      <c r="SEA17" s="202"/>
      <c r="SEO17" s="202"/>
      <c r="SFC17" s="202"/>
      <c r="SFQ17" s="202"/>
      <c r="SGE17" s="202"/>
      <c r="SGS17" s="202"/>
      <c r="SHG17" s="202"/>
      <c r="SHU17" s="202"/>
      <c r="SII17" s="202"/>
      <c r="SIW17" s="202"/>
      <c r="SJK17" s="202"/>
      <c r="SJY17" s="202"/>
      <c r="SKM17" s="202"/>
      <c r="SLA17" s="202"/>
      <c r="SLO17" s="202"/>
      <c r="SMC17" s="202"/>
      <c r="SMQ17" s="202"/>
      <c r="SNE17" s="202"/>
      <c r="SNS17" s="202"/>
      <c r="SOG17" s="202"/>
      <c r="SOU17" s="202"/>
      <c r="SPI17" s="202"/>
      <c r="SPW17" s="202"/>
      <c r="SQK17" s="202"/>
      <c r="SQY17" s="202"/>
      <c r="SRM17" s="202"/>
      <c r="SSA17" s="202"/>
      <c r="SSO17" s="202"/>
      <c r="STC17" s="202"/>
      <c r="STQ17" s="202"/>
      <c r="SUE17" s="202"/>
      <c r="SUS17" s="202"/>
      <c r="SVG17" s="202"/>
      <c r="SVU17" s="202"/>
      <c r="SWI17" s="202"/>
      <c r="SWW17" s="202"/>
      <c r="SXK17" s="202"/>
      <c r="SXY17" s="202"/>
      <c r="SYM17" s="202"/>
      <c r="SZA17" s="202"/>
      <c r="SZO17" s="202"/>
      <c r="TAC17" s="202"/>
      <c r="TAQ17" s="202"/>
      <c r="TBE17" s="202"/>
      <c r="TBS17" s="202"/>
      <c r="TCG17" s="202"/>
      <c r="TCU17" s="202"/>
      <c r="TDI17" s="202"/>
      <c r="TDW17" s="202"/>
      <c r="TEK17" s="202"/>
      <c r="TEY17" s="202"/>
      <c r="TFM17" s="202"/>
      <c r="TGA17" s="202"/>
      <c r="TGO17" s="202"/>
      <c r="THC17" s="202"/>
      <c r="THQ17" s="202"/>
      <c r="TIE17" s="202"/>
      <c r="TIS17" s="202"/>
      <c r="TJG17" s="202"/>
      <c r="TJU17" s="202"/>
      <c r="TKI17" s="202"/>
      <c r="TKW17" s="202"/>
      <c r="TLK17" s="202"/>
      <c r="TLY17" s="202"/>
      <c r="TMM17" s="202"/>
      <c r="TNA17" s="202"/>
      <c r="TNO17" s="202"/>
      <c r="TOC17" s="202"/>
      <c r="TOQ17" s="202"/>
      <c r="TPE17" s="202"/>
      <c r="TPS17" s="202"/>
      <c r="TQG17" s="202"/>
      <c r="TQU17" s="202"/>
      <c r="TRI17" s="202"/>
      <c r="TRW17" s="202"/>
      <c r="TSK17" s="202"/>
      <c r="TSY17" s="202"/>
      <c r="TTM17" s="202"/>
      <c r="TUA17" s="202"/>
      <c r="TUO17" s="202"/>
      <c r="TVC17" s="202"/>
      <c r="TVQ17" s="202"/>
      <c r="TWE17" s="202"/>
      <c r="TWS17" s="202"/>
      <c r="TXG17" s="202"/>
      <c r="TXU17" s="202"/>
      <c r="TYI17" s="202"/>
      <c r="TYW17" s="202"/>
      <c r="TZK17" s="202"/>
      <c r="TZY17" s="202"/>
      <c r="UAM17" s="202"/>
      <c r="UBA17" s="202"/>
      <c r="UBO17" s="202"/>
      <c r="UCC17" s="202"/>
      <c r="UCQ17" s="202"/>
      <c r="UDE17" s="202"/>
      <c r="UDS17" s="202"/>
      <c r="UEG17" s="202"/>
      <c r="UEU17" s="202"/>
      <c r="UFI17" s="202"/>
      <c r="UFW17" s="202"/>
      <c r="UGK17" s="202"/>
      <c r="UGY17" s="202"/>
      <c r="UHM17" s="202"/>
      <c r="UIA17" s="202"/>
      <c r="UIO17" s="202"/>
      <c r="UJC17" s="202"/>
      <c r="UJQ17" s="202"/>
      <c r="UKE17" s="202"/>
      <c r="UKS17" s="202"/>
      <c r="ULG17" s="202"/>
      <c r="ULU17" s="202"/>
      <c r="UMI17" s="202"/>
      <c r="UMW17" s="202"/>
      <c r="UNK17" s="202"/>
      <c r="UNY17" s="202"/>
      <c r="UOM17" s="202"/>
      <c r="UPA17" s="202"/>
      <c r="UPO17" s="202"/>
      <c r="UQC17" s="202"/>
      <c r="UQQ17" s="202"/>
      <c r="URE17" s="202"/>
      <c r="URS17" s="202"/>
      <c r="USG17" s="202"/>
      <c r="USU17" s="202"/>
      <c r="UTI17" s="202"/>
      <c r="UTW17" s="202"/>
      <c r="UUK17" s="202"/>
      <c r="UUY17" s="202"/>
      <c r="UVM17" s="202"/>
      <c r="UWA17" s="202"/>
      <c r="UWO17" s="202"/>
      <c r="UXC17" s="202"/>
      <c r="UXQ17" s="202"/>
      <c r="UYE17" s="202"/>
      <c r="UYS17" s="202"/>
      <c r="UZG17" s="202"/>
      <c r="UZU17" s="202"/>
      <c r="VAI17" s="202"/>
      <c r="VAW17" s="202"/>
      <c r="VBK17" s="202"/>
      <c r="VBY17" s="202"/>
      <c r="VCM17" s="202"/>
      <c r="VDA17" s="202"/>
      <c r="VDO17" s="202"/>
      <c r="VEC17" s="202"/>
      <c r="VEQ17" s="202"/>
      <c r="VFE17" s="202"/>
      <c r="VFS17" s="202"/>
      <c r="VGG17" s="202"/>
      <c r="VGU17" s="202"/>
      <c r="VHI17" s="202"/>
      <c r="VHW17" s="202"/>
      <c r="VIK17" s="202"/>
      <c r="VIY17" s="202"/>
      <c r="VJM17" s="202"/>
      <c r="VKA17" s="202"/>
      <c r="VKO17" s="202"/>
      <c r="VLC17" s="202"/>
      <c r="VLQ17" s="202"/>
      <c r="VME17" s="202"/>
      <c r="VMS17" s="202"/>
      <c r="VNG17" s="202"/>
      <c r="VNU17" s="202"/>
      <c r="VOI17" s="202"/>
      <c r="VOW17" s="202"/>
      <c r="VPK17" s="202"/>
      <c r="VPY17" s="202"/>
      <c r="VQM17" s="202"/>
      <c r="VRA17" s="202"/>
      <c r="VRO17" s="202"/>
      <c r="VSC17" s="202"/>
      <c r="VSQ17" s="202"/>
      <c r="VTE17" s="202"/>
      <c r="VTS17" s="202"/>
      <c r="VUG17" s="202"/>
      <c r="VUU17" s="202"/>
      <c r="VVI17" s="202"/>
      <c r="VVW17" s="202"/>
      <c r="VWK17" s="202"/>
      <c r="VWY17" s="202"/>
      <c r="VXM17" s="202"/>
      <c r="VYA17" s="202"/>
      <c r="VYO17" s="202"/>
      <c r="VZC17" s="202"/>
      <c r="VZQ17" s="202"/>
      <c r="WAE17" s="202"/>
      <c r="WAS17" s="202"/>
      <c r="WBG17" s="202"/>
      <c r="WBU17" s="202"/>
      <c r="WCI17" s="202"/>
      <c r="WCW17" s="202"/>
      <c r="WDK17" s="202"/>
      <c r="WDY17" s="202"/>
      <c r="WEM17" s="202"/>
      <c r="WFA17" s="202"/>
      <c r="WFO17" s="202"/>
      <c r="WGC17" s="202"/>
      <c r="WGQ17" s="202"/>
      <c r="WHE17" s="202"/>
      <c r="WHS17" s="202"/>
      <c r="WIG17" s="202"/>
      <c r="WIU17" s="202"/>
      <c r="WJI17" s="202"/>
      <c r="WJW17" s="202"/>
      <c r="WKK17" s="202"/>
      <c r="WKY17" s="202"/>
      <c r="WLM17" s="202"/>
      <c r="WMA17" s="202"/>
      <c r="WMO17" s="202"/>
      <c r="WNC17" s="202"/>
      <c r="WNQ17" s="202"/>
      <c r="WOE17" s="202"/>
      <c r="WOS17" s="202"/>
      <c r="WPG17" s="202"/>
      <c r="WPU17" s="202"/>
      <c r="WQI17" s="202"/>
      <c r="WQW17" s="202"/>
      <c r="WRK17" s="202"/>
      <c r="WRY17" s="202"/>
      <c r="WSM17" s="202"/>
      <c r="WTA17" s="202"/>
      <c r="WTO17" s="202"/>
      <c r="WUC17" s="202"/>
      <c r="WUQ17" s="202"/>
      <c r="WVE17" s="202"/>
      <c r="WVS17" s="202"/>
      <c r="WWG17" s="202"/>
      <c r="WWU17" s="202"/>
      <c r="WXI17" s="202"/>
      <c r="WXW17" s="202"/>
      <c r="WYK17" s="202"/>
      <c r="WYY17" s="202"/>
      <c r="WZM17" s="202"/>
      <c r="XAA17" s="202"/>
      <c r="XAO17" s="202"/>
      <c r="XBC17" s="202"/>
      <c r="XBQ17" s="202"/>
      <c r="XCE17" s="202"/>
      <c r="XCS17" s="202"/>
      <c r="XDG17" s="202"/>
      <c r="XDU17" s="202"/>
      <c r="XEI17" s="202"/>
      <c r="XEW17" s="202"/>
    </row>
    <row r="18" spans="1:1019 1033:2041 2055:3063 3077:4085 4099:5107 5121:6143 6157:7165 7179:8187 8201:9209 9223:10231 10245:11253 11267:12275 12289:13311 13325:14333 14347:15355 15369:16377" s="201" customFormat="1" x14ac:dyDescent="0.2">
      <c r="A18" s="207" t="s">
        <v>146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8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09"/>
      <c r="BO18" s="202"/>
      <c r="CC18" s="202"/>
      <c r="CQ18" s="202"/>
      <c r="DE18" s="202"/>
      <c r="DS18" s="202"/>
      <c r="EG18" s="202"/>
      <c r="EU18" s="202"/>
      <c r="FI18" s="202"/>
      <c r="FW18" s="202"/>
      <c r="GK18" s="202"/>
      <c r="GY18" s="202"/>
      <c r="HM18" s="202"/>
      <c r="IA18" s="202"/>
      <c r="IO18" s="202"/>
      <c r="JC18" s="202"/>
      <c r="JQ18" s="202"/>
      <c r="KE18" s="202"/>
      <c r="KS18" s="202"/>
      <c r="LG18" s="202"/>
      <c r="LU18" s="202"/>
      <c r="MI18" s="202"/>
      <c r="MW18" s="202"/>
      <c r="NK18" s="202"/>
      <c r="NY18" s="202"/>
      <c r="OM18" s="202"/>
      <c r="PA18" s="202"/>
      <c r="PO18" s="202"/>
      <c r="QC18" s="202"/>
      <c r="QQ18" s="202"/>
      <c r="RE18" s="202"/>
      <c r="RS18" s="202"/>
      <c r="SG18" s="202"/>
      <c r="SU18" s="202"/>
      <c r="TI18" s="202"/>
      <c r="TW18" s="202"/>
      <c r="UK18" s="202"/>
      <c r="UY18" s="202"/>
      <c r="VM18" s="202"/>
      <c r="WA18" s="202"/>
      <c r="WO18" s="202"/>
      <c r="XC18" s="202"/>
      <c r="XQ18" s="202"/>
      <c r="YE18" s="202"/>
      <c r="YS18" s="202"/>
      <c r="ZG18" s="202"/>
      <c r="ZU18" s="202"/>
      <c r="AAI18" s="202"/>
      <c r="AAW18" s="202"/>
      <c r="ABK18" s="202"/>
      <c r="ABY18" s="202"/>
      <c r="ACM18" s="202"/>
      <c r="ADA18" s="202"/>
      <c r="ADO18" s="202"/>
      <c r="AEC18" s="202"/>
      <c r="AEQ18" s="202"/>
      <c r="AFE18" s="202"/>
      <c r="AFS18" s="202"/>
      <c r="AGG18" s="202"/>
      <c r="AGU18" s="202"/>
      <c r="AHI18" s="202"/>
      <c r="AHW18" s="202"/>
      <c r="AIK18" s="202"/>
      <c r="AIY18" s="202"/>
      <c r="AJM18" s="202"/>
      <c r="AKA18" s="202"/>
      <c r="AKO18" s="202"/>
      <c r="ALC18" s="202"/>
      <c r="ALQ18" s="202"/>
      <c r="AME18" s="202"/>
      <c r="AMS18" s="202"/>
      <c r="ANG18" s="202"/>
      <c r="ANU18" s="202"/>
      <c r="AOI18" s="202"/>
      <c r="AOW18" s="202"/>
      <c r="APK18" s="202"/>
      <c r="APY18" s="202"/>
      <c r="AQM18" s="202"/>
      <c r="ARA18" s="202"/>
      <c r="ARO18" s="202"/>
      <c r="ASC18" s="202"/>
      <c r="ASQ18" s="202"/>
      <c r="ATE18" s="202"/>
      <c r="ATS18" s="202"/>
      <c r="AUG18" s="202"/>
      <c r="AUU18" s="202"/>
      <c r="AVI18" s="202"/>
      <c r="AVW18" s="202"/>
      <c r="AWK18" s="202"/>
      <c r="AWY18" s="202"/>
      <c r="AXM18" s="202"/>
      <c r="AYA18" s="202"/>
      <c r="AYO18" s="202"/>
      <c r="AZC18" s="202"/>
      <c r="AZQ18" s="202"/>
      <c r="BAE18" s="202"/>
      <c r="BAS18" s="202"/>
      <c r="BBG18" s="202"/>
      <c r="BBU18" s="202"/>
      <c r="BCI18" s="202"/>
      <c r="BCW18" s="202"/>
      <c r="BDK18" s="202"/>
      <c r="BDY18" s="202"/>
      <c r="BEM18" s="202"/>
      <c r="BFA18" s="202"/>
      <c r="BFO18" s="202"/>
      <c r="BGC18" s="202"/>
      <c r="BGQ18" s="202"/>
      <c r="BHE18" s="202"/>
      <c r="BHS18" s="202"/>
      <c r="BIG18" s="202"/>
      <c r="BIU18" s="202"/>
      <c r="BJI18" s="202"/>
      <c r="BJW18" s="202"/>
      <c r="BKK18" s="202"/>
      <c r="BKY18" s="202"/>
      <c r="BLM18" s="202"/>
      <c r="BMA18" s="202"/>
      <c r="BMO18" s="202"/>
      <c r="BNC18" s="202"/>
      <c r="BNQ18" s="202"/>
      <c r="BOE18" s="202"/>
      <c r="BOS18" s="202"/>
      <c r="BPG18" s="202"/>
      <c r="BPU18" s="202"/>
      <c r="BQI18" s="202"/>
      <c r="BQW18" s="202"/>
      <c r="BRK18" s="202"/>
      <c r="BRY18" s="202"/>
      <c r="BSM18" s="202"/>
      <c r="BTA18" s="202"/>
      <c r="BTO18" s="202"/>
      <c r="BUC18" s="202"/>
      <c r="BUQ18" s="202"/>
      <c r="BVE18" s="202"/>
      <c r="BVS18" s="202"/>
      <c r="BWG18" s="202"/>
      <c r="BWU18" s="202"/>
      <c r="BXI18" s="202"/>
      <c r="BXW18" s="202"/>
      <c r="BYK18" s="202"/>
      <c r="BYY18" s="202"/>
      <c r="BZM18" s="202"/>
      <c r="CAA18" s="202"/>
      <c r="CAO18" s="202"/>
      <c r="CBC18" s="202"/>
      <c r="CBQ18" s="202"/>
      <c r="CCE18" s="202"/>
      <c r="CCS18" s="202"/>
      <c r="CDG18" s="202"/>
      <c r="CDU18" s="202"/>
      <c r="CEI18" s="202"/>
      <c r="CEW18" s="202"/>
      <c r="CFK18" s="202"/>
      <c r="CFY18" s="202"/>
      <c r="CGM18" s="202"/>
      <c r="CHA18" s="202"/>
      <c r="CHO18" s="202"/>
      <c r="CIC18" s="202"/>
      <c r="CIQ18" s="202"/>
      <c r="CJE18" s="202"/>
      <c r="CJS18" s="202"/>
      <c r="CKG18" s="202"/>
      <c r="CKU18" s="202"/>
      <c r="CLI18" s="202"/>
      <c r="CLW18" s="202"/>
      <c r="CMK18" s="202"/>
      <c r="CMY18" s="202"/>
      <c r="CNM18" s="202"/>
      <c r="COA18" s="202"/>
      <c r="COO18" s="202"/>
      <c r="CPC18" s="202"/>
      <c r="CPQ18" s="202"/>
      <c r="CQE18" s="202"/>
      <c r="CQS18" s="202"/>
      <c r="CRG18" s="202"/>
      <c r="CRU18" s="202"/>
      <c r="CSI18" s="202"/>
      <c r="CSW18" s="202"/>
      <c r="CTK18" s="202"/>
      <c r="CTY18" s="202"/>
      <c r="CUM18" s="202"/>
      <c r="CVA18" s="202"/>
      <c r="CVO18" s="202"/>
      <c r="CWC18" s="202"/>
      <c r="CWQ18" s="202"/>
      <c r="CXE18" s="202"/>
      <c r="CXS18" s="202"/>
      <c r="CYG18" s="202"/>
      <c r="CYU18" s="202"/>
      <c r="CZI18" s="202"/>
      <c r="CZW18" s="202"/>
      <c r="DAK18" s="202"/>
      <c r="DAY18" s="202"/>
      <c r="DBM18" s="202"/>
      <c r="DCA18" s="202"/>
      <c r="DCO18" s="202"/>
      <c r="DDC18" s="202"/>
      <c r="DDQ18" s="202"/>
      <c r="DEE18" s="202"/>
      <c r="DES18" s="202"/>
      <c r="DFG18" s="202"/>
      <c r="DFU18" s="202"/>
      <c r="DGI18" s="202"/>
      <c r="DGW18" s="202"/>
      <c r="DHK18" s="202"/>
      <c r="DHY18" s="202"/>
      <c r="DIM18" s="202"/>
      <c r="DJA18" s="202"/>
      <c r="DJO18" s="202"/>
      <c r="DKC18" s="202"/>
      <c r="DKQ18" s="202"/>
      <c r="DLE18" s="202"/>
      <c r="DLS18" s="202"/>
      <c r="DMG18" s="202"/>
      <c r="DMU18" s="202"/>
      <c r="DNI18" s="202"/>
      <c r="DNW18" s="202"/>
      <c r="DOK18" s="202"/>
      <c r="DOY18" s="202"/>
      <c r="DPM18" s="202"/>
      <c r="DQA18" s="202"/>
      <c r="DQO18" s="202"/>
      <c r="DRC18" s="202"/>
      <c r="DRQ18" s="202"/>
      <c r="DSE18" s="202"/>
      <c r="DSS18" s="202"/>
      <c r="DTG18" s="202"/>
      <c r="DTU18" s="202"/>
      <c r="DUI18" s="202"/>
      <c r="DUW18" s="202"/>
      <c r="DVK18" s="202"/>
      <c r="DVY18" s="202"/>
      <c r="DWM18" s="202"/>
      <c r="DXA18" s="202"/>
      <c r="DXO18" s="202"/>
      <c r="DYC18" s="202"/>
      <c r="DYQ18" s="202"/>
      <c r="DZE18" s="202"/>
      <c r="DZS18" s="202"/>
      <c r="EAG18" s="202"/>
      <c r="EAU18" s="202"/>
      <c r="EBI18" s="202"/>
      <c r="EBW18" s="202"/>
      <c r="ECK18" s="202"/>
      <c r="ECY18" s="202"/>
      <c r="EDM18" s="202"/>
      <c r="EEA18" s="202"/>
      <c r="EEO18" s="202"/>
      <c r="EFC18" s="202"/>
      <c r="EFQ18" s="202"/>
      <c r="EGE18" s="202"/>
      <c r="EGS18" s="202"/>
      <c r="EHG18" s="202"/>
      <c r="EHU18" s="202"/>
      <c r="EII18" s="202"/>
      <c r="EIW18" s="202"/>
      <c r="EJK18" s="202"/>
      <c r="EJY18" s="202"/>
      <c r="EKM18" s="202"/>
      <c r="ELA18" s="202"/>
      <c r="ELO18" s="202"/>
      <c r="EMC18" s="202"/>
      <c r="EMQ18" s="202"/>
      <c r="ENE18" s="202"/>
      <c r="ENS18" s="202"/>
      <c r="EOG18" s="202"/>
      <c r="EOU18" s="202"/>
      <c r="EPI18" s="202"/>
      <c r="EPW18" s="202"/>
      <c r="EQK18" s="202"/>
      <c r="EQY18" s="202"/>
      <c r="ERM18" s="202"/>
      <c r="ESA18" s="202"/>
      <c r="ESO18" s="202"/>
      <c r="ETC18" s="202"/>
      <c r="ETQ18" s="202"/>
      <c r="EUE18" s="202"/>
      <c r="EUS18" s="202"/>
      <c r="EVG18" s="202"/>
      <c r="EVU18" s="202"/>
      <c r="EWI18" s="202"/>
      <c r="EWW18" s="202"/>
      <c r="EXK18" s="202"/>
      <c r="EXY18" s="202"/>
      <c r="EYM18" s="202"/>
      <c r="EZA18" s="202"/>
      <c r="EZO18" s="202"/>
      <c r="FAC18" s="202"/>
      <c r="FAQ18" s="202"/>
      <c r="FBE18" s="202"/>
      <c r="FBS18" s="202"/>
      <c r="FCG18" s="202"/>
      <c r="FCU18" s="202"/>
      <c r="FDI18" s="202"/>
      <c r="FDW18" s="202"/>
      <c r="FEK18" s="202"/>
      <c r="FEY18" s="202"/>
      <c r="FFM18" s="202"/>
      <c r="FGA18" s="202"/>
      <c r="FGO18" s="202"/>
      <c r="FHC18" s="202"/>
      <c r="FHQ18" s="202"/>
      <c r="FIE18" s="202"/>
      <c r="FIS18" s="202"/>
      <c r="FJG18" s="202"/>
      <c r="FJU18" s="202"/>
      <c r="FKI18" s="202"/>
      <c r="FKW18" s="202"/>
      <c r="FLK18" s="202"/>
      <c r="FLY18" s="202"/>
      <c r="FMM18" s="202"/>
      <c r="FNA18" s="202"/>
      <c r="FNO18" s="202"/>
      <c r="FOC18" s="202"/>
      <c r="FOQ18" s="202"/>
      <c r="FPE18" s="202"/>
      <c r="FPS18" s="202"/>
      <c r="FQG18" s="202"/>
      <c r="FQU18" s="202"/>
      <c r="FRI18" s="202"/>
      <c r="FRW18" s="202"/>
      <c r="FSK18" s="202"/>
      <c r="FSY18" s="202"/>
      <c r="FTM18" s="202"/>
      <c r="FUA18" s="202"/>
      <c r="FUO18" s="202"/>
      <c r="FVC18" s="202"/>
      <c r="FVQ18" s="202"/>
      <c r="FWE18" s="202"/>
      <c r="FWS18" s="202"/>
      <c r="FXG18" s="202"/>
      <c r="FXU18" s="202"/>
      <c r="FYI18" s="202"/>
      <c r="FYW18" s="202"/>
      <c r="FZK18" s="202"/>
      <c r="FZY18" s="202"/>
      <c r="GAM18" s="202"/>
      <c r="GBA18" s="202"/>
      <c r="GBO18" s="202"/>
      <c r="GCC18" s="202"/>
      <c r="GCQ18" s="202"/>
      <c r="GDE18" s="202"/>
      <c r="GDS18" s="202"/>
      <c r="GEG18" s="202"/>
      <c r="GEU18" s="202"/>
      <c r="GFI18" s="202"/>
      <c r="GFW18" s="202"/>
      <c r="GGK18" s="202"/>
      <c r="GGY18" s="202"/>
      <c r="GHM18" s="202"/>
      <c r="GIA18" s="202"/>
      <c r="GIO18" s="202"/>
      <c r="GJC18" s="202"/>
      <c r="GJQ18" s="202"/>
      <c r="GKE18" s="202"/>
      <c r="GKS18" s="202"/>
      <c r="GLG18" s="202"/>
      <c r="GLU18" s="202"/>
      <c r="GMI18" s="202"/>
      <c r="GMW18" s="202"/>
      <c r="GNK18" s="202"/>
      <c r="GNY18" s="202"/>
      <c r="GOM18" s="202"/>
      <c r="GPA18" s="202"/>
      <c r="GPO18" s="202"/>
      <c r="GQC18" s="202"/>
      <c r="GQQ18" s="202"/>
      <c r="GRE18" s="202"/>
      <c r="GRS18" s="202"/>
      <c r="GSG18" s="202"/>
      <c r="GSU18" s="202"/>
      <c r="GTI18" s="202"/>
      <c r="GTW18" s="202"/>
      <c r="GUK18" s="202"/>
      <c r="GUY18" s="202"/>
      <c r="GVM18" s="202"/>
      <c r="GWA18" s="202"/>
      <c r="GWO18" s="202"/>
      <c r="GXC18" s="202"/>
      <c r="GXQ18" s="202"/>
      <c r="GYE18" s="202"/>
      <c r="GYS18" s="202"/>
      <c r="GZG18" s="202"/>
      <c r="GZU18" s="202"/>
      <c r="HAI18" s="202"/>
      <c r="HAW18" s="202"/>
      <c r="HBK18" s="202"/>
      <c r="HBY18" s="202"/>
      <c r="HCM18" s="202"/>
      <c r="HDA18" s="202"/>
      <c r="HDO18" s="202"/>
      <c r="HEC18" s="202"/>
      <c r="HEQ18" s="202"/>
      <c r="HFE18" s="202"/>
      <c r="HFS18" s="202"/>
      <c r="HGG18" s="202"/>
      <c r="HGU18" s="202"/>
      <c r="HHI18" s="202"/>
      <c r="HHW18" s="202"/>
      <c r="HIK18" s="202"/>
      <c r="HIY18" s="202"/>
      <c r="HJM18" s="202"/>
      <c r="HKA18" s="202"/>
      <c r="HKO18" s="202"/>
      <c r="HLC18" s="202"/>
      <c r="HLQ18" s="202"/>
      <c r="HME18" s="202"/>
      <c r="HMS18" s="202"/>
      <c r="HNG18" s="202"/>
      <c r="HNU18" s="202"/>
      <c r="HOI18" s="202"/>
      <c r="HOW18" s="202"/>
      <c r="HPK18" s="202"/>
      <c r="HPY18" s="202"/>
      <c r="HQM18" s="202"/>
      <c r="HRA18" s="202"/>
      <c r="HRO18" s="202"/>
      <c r="HSC18" s="202"/>
      <c r="HSQ18" s="202"/>
      <c r="HTE18" s="202"/>
      <c r="HTS18" s="202"/>
      <c r="HUG18" s="202"/>
      <c r="HUU18" s="202"/>
      <c r="HVI18" s="202"/>
      <c r="HVW18" s="202"/>
      <c r="HWK18" s="202"/>
      <c r="HWY18" s="202"/>
      <c r="HXM18" s="202"/>
      <c r="HYA18" s="202"/>
      <c r="HYO18" s="202"/>
      <c r="HZC18" s="202"/>
      <c r="HZQ18" s="202"/>
      <c r="IAE18" s="202"/>
      <c r="IAS18" s="202"/>
      <c r="IBG18" s="202"/>
      <c r="IBU18" s="202"/>
      <c r="ICI18" s="202"/>
      <c r="ICW18" s="202"/>
      <c r="IDK18" s="202"/>
      <c r="IDY18" s="202"/>
      <c r="IEM18" s="202"/>
      <c r="IFA18" s="202"/>
      <c r="IFO18" s="202"/>
      <c r="IGC18" s="202"/>
      <c r="IGQ18" s="202"/>
      <c r="IHE18" s="202"/>
      <c r="IHS18" s="202"/>
      <c r="IIG18" s="202"/>
      <c r="IIU18" s="202"/>
      <c r="IJI18" s="202"/>
      <c r="IJW18" s="202"/>
      <c r="IKK18" s="202"/>
      <c r="IKY18" s="202"/>
      <c r="ILM18" s="202"/>
      <c r="IMA18" s="202"/>
      <c r="IMO18" s="202"/>
      <c r="INC18" s="202"/>
      <c r="INQ18" s="202"/>
      <c r="IOE18" s="202"/>
      <c r="IOS18" s="202"/>
      <c r="IPG18" s="202"/>
      <c r="IPU18" s="202"/>
      <c r="IQI18" s="202"/>
      <c r="IQW18" s="202"/>
      <c r="IRK18" s="202"/>
      <c r="IRY18" s="202"/>
      <c r="ISM18" s="202"/>
      <c r="ITA18" s="202"/>
      <c r="ITO18" s="202"/>
      <c r="IUC18" s="202"/>
      <c r="IUQ18" s="202"/>
      <c r="IVE18" s="202"/>
      <c r="IVS18" s="202"/>
      <c r="IWG18" s="202"/>
      <c r="IWU18" s="202"/>
      <c r="IXI18" s="202"/>
      <c r="IXW18" s="202"/>
      <c r="IYK18" s="202"/>
      <c r="IYY18" s="202"/>
      <c r="IZM18" s="202"/>
      <c r="JAA18" s="202"/>
      <c r="JAO18" s="202"/>
      <c r="JBC18" s="202"/>
      <c r="JBQ18" s="202"/>
      <c r="JCE18" s="202"/>
      <c r="JCS18" s="202"/>
      <c r="JDG18" s="202"/>
      <c r="JDU18" s="202"/>
      <c r="JEI18" s="202"/>
      <c r="JEW18" s="202"/>
      <c r="JFK18" s="202"/>
      <c r="JFY18" s="202"/>
      <c r="JGM18" s="202"/>
      <c r="JHA18" s="202"/>
      <c r="JHO18" s="202"/>
      <c r="JIC18" s="202"/>
      <c r="JIQ18" s="202"/>
      <c r="JJE18" s="202"/>
      <c r="JJS18" s="202"/>
      <c r="JKG18" s="202"/>
      <c r="JKU18" s="202"/>
      <c r="JLI18" s="202"/>
      <c r="JLW18" s="202"/>
      <c r="JMK18" s="202"/>
      <c r="JMY18" s="202"/>
      <c r="JNM18" s="202"/>
      <c r="JOA18" s="202"/>
      <c r="JOO18" s="202"/>
      <c r="JPC18" s="202"/>
      <c r="JPQ18" s="202"/>
      <c r="JQE18" s="202"/>
      <c r="JQS18" s="202"/>
      <c r="JRG18" s="202"/>
      <c r="JRU18" s="202"/>
      <c r="JSI18" s="202"/>
      <c r="JSW18" s="202"/>
      <c r="JTK18" s="202"/>
      <c r="JTY18" s="202"/>
      <c r="JUM18" s="202"/>
      <c r="JVA18" s="202"/>
      <c r="JVO18" s="202"/>
      <c r="JWC18" s="202"/>
      <c r="JWQ18" s="202"/>
      <c r="JXE18" s="202"/>
      <c r="JXS18" s="202"/>
      <c r="JYG18" s="202"/>
      <c r="JYU18" s="202"/>
      <c r="JZI18" s="202"/>
      <c r="JZW18" s="202"/>
      <c r="KAK18" s="202"/>
      <c r="KAY18" s="202"/>
      <c r="KBM18" s="202"/>
      <c r="KCA18" s="202"/>
      <c r="KCO18" s="202"/>
      <c r="KDC18" s="202"/>
      <c r="KDQ18" s="202"/>
      <c r="KEE18" s="202"/>
      <c r="KES18" s="202"/>
      <c r="KFG18" s="202"/>
      <c r="KFU18" s="202"/>
      <c r="KGI18" s="202"/>
      <c r="KGW18" s="202"/>
      <c r="KHK18" s="202"/>
      <c r="KHY18" s="202"/>
      <c r="KIM18" s="202"/>
      <c r="KJA18" s="202"/>
      <c r="KJO18" s="202"/>
      <c r="KKC18" s="202"/>
      <c r="KKQ18" s="202"/>
      <c r="KLE18" s="202"/>
      <c r="KLS18" s="202"/>
      <c r="KMG18" s="202"/>
      <c r="KMU18" s="202"/>
      <c r="KNI18" s="202"/>
      <c r="KNW18" s="202"/>
      <c r="KOK18" s="202"/>
      <c r="KOY18" s="202"/>
      <c r="KPM18" s="202"/>
      <c r="KQA18" s="202"/>
      <c r="KQO18" s="202"/>
      <c r="KRC18" s="202"/>
      <c r="KRQ18" s="202"/>
      <c r="KSE18" s="202"/>
      <c r="KSS18" s="202"/>
      <c r="KTG18" s="202"/>
      <c r="KTU18" s="202"/>
      <c r="KUI18" s="202"/>
      <c r="KUW18" s="202"/>
      <c r="KVK18" s="202"/>
      <c r="KVY18" s="202"/>
      <c r="KWM18" s="202"/>
      <c r="KXA18" s="202"/>
      <c r="KXO18" s="202"/>
      <c r="KYC18" s="202"/>
      <c r="KYQ18" s="202"/>
      <c r="KZE18" s="202"/>
      <c r="KZS18" s="202"/>
      <c r="LAG18" s="202"/>
      <c r="LAU18" s="202"/>
      <c r="LBI18" s="202"/>
      <c r="LBW18" s="202"/>
      <c r="LCK18" s="202"/>
      <c r="LCY18" s="202"/>
      <c r="LDM18" s="202"/>
      <c r="LEA18" s="202"/>
      <c r="LEO18" s="202"/>
      <c r="LFC18" s="202"/>
      <c r="LFQ18" s="202"/>
      <c r="LGE18" s="202"/>
      <c r="LGS18" s="202"/>
      <c r="LHG18" s="202"/>
      <c r="LHU18" s="202"/>
      <c r="LII18" s="202"/>
      <c r="LIW18" s="202"/>
      <c r="LJK18" s="202"/>
      <c r="LJY18" s="202"/>
      <c r="LKM18" s="202"/>
      <c r="LLA18" s="202"/>
      <c r="LLO18" s="202"/>
      <c r="LMC18" s="202"/>
      <c r="LMQ18" s="202"/>
      <c r="LNE18" s="202"/>
      <c r="LNS18" s="202"/>
      <c r="LOG18" s="202"/>
      <c r="LOU18" s="202"/>
      <c r="LPI18" s="202"/>
      <c r="LPW18" s="202"/>
      <c r="LQK18" s="202"/>
      <c r="LQY18" s="202"/>
      <c r="LRM18" s="202"/>
      <c r="LSA18" s="202"/>
      <c r="LSO18" s="202"/>
      <c r="LTC18" s="202"/>
      <c r="LTQ18" s="202"/>
      <c r="LUE18" s="202"/>
      <c r="LUS18" s="202"/>
      <c r="LVG18" s="202"/>
      <c r="LVU18" s="202"/>
      <c r="LWI18" s="202"/>
      <c r="LWW18" s="202"/>
      <c r="LXK18" s="202"/>
      <c r="LXY18" s="202"/>
      <c r="LYM18" s="202"/>
      <c r="LZA18" s="202"/>
      <c r="LZO18" s="202"/>
      <c r="MAC18" s="202"/>
      <c r="MAQ18" s="202"/>
      <c r="MBE18" s="202"/>
      <c r="MBS18" s="202"/>
      <c r="MCG18" s="202"/>
      <c r="MCU18" s="202"/>
      <c r="MDI18" s="202"/>
      <c r="MDW18" s="202"/>
      <c r="MEK18" s="202"/>
      <c r="MEY18" s="202"/>
      <c r="MFM18" s="202"/>
      <c r="MGA18" s="202"/>
      <c r="MGO18" s="202"/>
      <c r="MHC18" s="202"/>
      <c r="MHQ18" s="202"/>
      <c r="MIE18" s="202"/>
      <c r="MIS18" s="202"/>
      <c r="MJG18" s="202"/>
      <c r="MJU18" s="202"/>
      <c r="MKI18" s="202"/>
      <c r="MKW18" s="202"/>
      <c r="MLK18" s="202"/>
      <c r="MLY18" s="202"/>
      <c r="MMM18" s="202"/>
      <c r="MNA18" s="202"/>
      <c r="MNO18" s="202"/>
      <c r="MOC18" s="202"/>
      <c r="MOQ18" s="202"/>
      <c r="MPE18" s="202"/>
      <c r="MPS18" s="202"/>
      <c r="MQG18" s="202"/>
      <c r="MQU18" s="202"/>
      <c r="MRI18" s="202"/>
      <c r="MRW18" s="202"/>
      <c r="MSK18" s="202"/>
      <c r="MSY18" s="202"/>
      <c r="MTM18" s="202"/>
      <c r="MUA18" s="202"/>
      <c r="MUO18" s="202"/>
      <c r="MVC18" s="202"/>
      <c r="MVQ18" s="202"/>
      <c r="MWE18" s="202"/>
      <c r="MWS18" s="202"/>
      <c r="MXG18" s="202"/>
      <c r="MXU18" s="202"/>
      <c r="MYI18" s="202"/>
      <c r="MYW18" s="202"/>
      <c r="MZK18" s="202"/>
      <c r="MZY18" s="202"/>
      <c r="NAM18" s="202"/>
      <c r="NBA18" s="202"/>
      <c r="NBO18" s="202"/>
      <c r="NCC18" s="202"/>
      <c r="NCQ18" s="202"/>
      <c r="NDE18" s="202"/>
      <c r="NDS18" s="202"/>
      <c r="NEG18" s="202"/>
      <c r="NEU18" s="202"/>
      <c r="NFI18" s="202"/>
      <c r="NFW18" s="202"/>
      <c r="NGK18" s="202"/>
      <c r="NGY18" s="202"/>
      <c r="NHM18" s="202"/>
      <c r="NIA18" s="202"/>
      <c r="NIO18" s="202"/>
      <c r="NJC18" s="202"/>
      <c r="NJQ18" s="202"/>
      <c r="NKE18" s="202"/>
      <c r="NKS18" s="202"/>
      <c r="NLG18" s="202"/>
      <c r="NLU18" s="202"/>
      <c r="NMI18" s="202"/>
      <c r="NMW18" s="202"/>
      <c r="NNK18" s="202"/>
      <c r="NNY18" s="202"/>
      <c r="NOM18" s="202"/>
      <c r="NPA18" s="202"/>
      <c r="NPO18" s="202"/>
      <c r="NQC18" s="202"/>
      <c r="NQQ18" s="202"/>
      <c r="NRE18" s="202"/>
      <c r="NRS18" s="202"/>
      <c r="NSG18" s="202"/>
      <c r="NSU18" s="202"/>
      <c r="NTI18" s="202"/>
      <c r="NTW18" s="202"/>
      <c r="NUK18" s="202"/>
      <c r="NUY18" s="202"/>
      <c r="NVM18" s="202"/>
      <c r="NWA18" s="202"/>
      <c r="NWO18" s="202"/>
      <c r="NXC18" s="202"/>
      <c r="NXQ18" s="202"/>
      <c r="NYE18" s="202"/>
      <c r="NYS18" s="202"/>
      <c r="NZG18" s="202"/>
      <c r="NZU18" s="202"/>
      <c r="OAI18" s="202"/>
      <c r="OAW18" s="202"/>
      <c r="OBK18" s="202"/>
      <c r="OBY18" s="202"/>
      <c r="OCM18" s="202"/>
      <c r="ODA18" s="202"/>
      <c r="ODO18" s="202"/>
      <c r="OEC18" s="202"/>
      <c r="OEQ18" s="202"/>
      <c r="OFE18" s="202"/>
      <c r="OFS18" s="202"/>
      <c r="OGG18" s="202"/>
      <c r="OGU18" s="202"/>
      <c r="OHI18" s="202"/>
      <c r="OHW18" s="202"/>
      <c r="OIK18" s="202"/>
      <c r="OIY18" s="202"/>
      <c r="OJM18" s="202"/>
      <c r="OKA18" s="202"/>
      <c r="OKO18" s="202"/>
      <c r="OLC18" s="202"/>
      <c r="OLQ18" s="202"/>
      <c r="OME18" s="202"/>
      <c r="OMS18" s="202"/>
      <c r="ONG18" s="202"/>
      <c r="ONU18" s="202"/>
      <c r="OOI18" s="202"/>
      <c r="OOW18" s="202"/>
      <c r="OPK18" s="202"/>
      <c r="OPY18" s="202"/>
      <c r="OQM18" s="202"/>
      <c r="ORA18" s="202"/>
      <c r="ORO18" s="202"/>
      <c r="OSC18" s="202"/>
      <c r="OSQ18" s="202"/>
      <c r="OTE18" s="202"/>
      <c r="OTS18" s="202"/>
      <c r="OUG18" s="202"/>
      <c r="OUU18" s="202"/>
      <c r="OVI18" s="202"/>
      <c r="OVW18" s="202"/>
      <c r="OWK18" s="202"/>
      <c r="OWY18" s="202"/>
      <c r="OXM18" s="202"/>
      <c r="OYA18" s="202"/>
      <c r="OYO18" s="202"/>
      <c r="OZC18" s="202"/>
      <c r="OZQ18" s="202"/>
      <c r="PAE18" s="202"/>
      <c r="PAS18" s="202"/>
      <c r="PBG18" s="202"/>
      <c r="PBU18" s="202"/>
      <c r="PCI18" s="202"/>
      <c r="PCW18" s="202"/>
      <c r="PDK18" s="202"/>
      <c r="PDY18" s="202"/>
      <c r="PEM18" s="202"/>
      <c r="PFA18" s="202"/>
      <c r="PFO18" s="202"/>
      <c r="PGC18" s="202"/>
      <c r="PGQ18" s="202"/>
      <c r="PHE18" s="202"/>
      <c r="PHS18" s="202"/>
      <c r="PIG18" s="202"/>
      <c r="PIU18" s="202"/>
      <c r="PJI18" s="202"/>
      <c r="PJW18" s="202"/>
      <c r="PKK18" s="202"/>
      <c r="PKY18" s="202"/>
      <c r="PLM18" s="202"/>
      <c r="PMA18" s="202"/>
      <c r="PMO18" s="202"/>
      <c r="PNC18" s="202"/>
      <c r="PNQ18" s="202"/>
      <c r="POE18" s="202"/>
      <c r="POS18" s="202"/>
      <c r="PPG18" s="202"/>
      <c r="PPU18" s="202"/>
      <c r="PQI18" s="202"/>
      <c r="PQW18" s="202"/>
      <c r="PRK18" s="202"/>
      <c r="PRY18" s="202"/>
      <c r="PSM18" s="202"/>
      <c r="PTA18" s="202"/>
      <c r="PTO18" s="202"/>
      <c r="PUC18" s="202"/>
      <c r="PUQ18" s="202"/>
      <c r="PVE18" s="202"/>
      <c r="PVS18" s="202"/>
      <c r="PWG18" s="202"/>
      <c r="PWU18" s="202"/>
      <c r="PXI18" s="202"/>
      <c r="PXW18" s="202"/>
      <c r="PYK18" s="202"/>
      <c r="PYY18" s="202"/>
      <c r="PZM18" s="202"/>
      <c r="QAA18" s="202"/>
      <c r="QAO18" s="202"/>
      <c r="QBC18" s="202"/>
      <c r="QBQ18" s="202"/>
      <c r="QCE18" s="202"/>
      <c r="QCS18" s="202"/>
      <c r="QDG18" s="202"/>
      <c r="QDU18" s="202"/>
      <c r="QEI18" s="202"/>
      <c r="QEW18" s="202"/>
      <c r="QFK18" s="202"/>
      <c r="QFY18" s="202"/>
      <c r="QGM18" s="202"/>
      <c r="QHA18" s="202"/>
      <c r="QHO18" s="202"/>
      <c r="QIC18" s="202"/>
      <c r="QIQ18" s="202"/>
      <c r="QJE18" s="202"/>
      <c r="QJS18" s="202"/>
      <c r="QKG18" s="202"/>
      <c r="QKU18" s="202"/>
      <c r="QLI18" s="202"/>
      <c r="QLW18" s="202"/>
      <c r="QMK18" s="202"/>
      <c r="QMY18" s="202"/>
      <c r="QNM18" s="202"/>
      <c r="QOA18" s="202"/>
      <c r="QOO18" s="202"/>
      <c r="QPC18" s="202"/>
      <c r="QPQ18" s="202"/>
      <c r="QQE18" s="202"/>
      <c r="QQS18" s="202"/>
      <c r="QRG18" s="202"/>
      <c r="QRU18" s="202"/>
      <c r="QSI18" s="202"/>
      <c r="QSW18" s="202"/>
      <c r="QTK18" s="202"/>
      <c r="QTY18" s="202"/>
      <c r="QUM18" s="202"/>
      <c r="QVA18" s="202"/>
      <c r="QVO18" s="202"/>
      <c r="QWC18" s="202"/>
      <c r="QWQ18" s="202"/>
      <c r="QXE18" s="202"/>
      <c r="QXS18" s="202"/>
      <c r="QYG18" s="202"/>
      <c r="QYU18" s="202"/>
      <c r="QZI18" s="202"/>
      <c r="QZW18" s="202"/>
      <c r="RAK18" s="202"/>
      <c r="RAY18" s="202"/>
      <c r="RBM18" s="202"/>
      <c r="RCA18" s="202"/>
      <c r="RCO18" s="202"/>
      <c r="RDC18" s="202"/>
      <c r="RDQ18" s="202"/>
      <c r="REE18" s="202"/>
      <c r="RES18" s="202"/>
      <c r="RFG18" s="202"/>
      <c r="RFU18" s="202"/>
      <c r="RGI18" s="202"/>
      <c r="RGW18" s="202"/>
      <c r="RHK18" s="202"/>
      <c r="RHY18" s="202"/>
      <c r="RIM18" s="202"/>
      <c r="RJA18" s="202"/>
      <c r="RJO18" s="202"/>
      <c r="RKC18" s="202"/>
      <c r="RKQ18" s="202"/>
      <c r="RLE18" s="202"/>
      <c r="RLS18" s="202"/>
      <c r="RMG18" s="202"/>
      <c r="RMU18" s="202"/>
      <c r="RNI18" s="202"/>
      <c r="RNW18" s="202"/>
      <c r="ROK18" s="202"/>
      <c r="ROY18" s="202"/>
      <c r="RPM18" s="202"/>
      <c r="RQA18" s="202"/>
      <c r="RQO18" s="202"/>
      <c r="RRC18" s="202"/>
      <c r="RRQ18" s="202"/>
      <c r="RSE18" s="202"/>
      <c r="RSS18" s="202"/>
      <c r="RTG18" s="202"/>
      <c r="RTU18" s="202"/>
      <c r="RUI18" s="202"/>
      <c r="RUW18" s="202"/>
      <c r="RVK18" s="202"/>
      <c r="RVY18" s="202"/>
      <c r="RWM18" s="202"/>
      <c r="RXA18" s="202"/>
      <c r="RXO18" s="202"/>
      <c r="RYC18" s="202"/>
      <c r="RYQ18" s="202"/>
      <c r="RZE18" s="202"/>
      <c r="RZS18" s="202"/>
      <c r="SAG18" s="202"/>
      <c r="SAU18" s="202"/>
      <c r="SBI18" s="202"/>
      <c r="SBW18" s="202"/>
      <c r="SCK18" s="202"/>
      <c r="SCY18" s="202"/>
      <c r="SDM18" s="202"/>
      <c r="SEA18" s="202"/>
      <c r="SEO18" s="202"/>
      <c r="SFC18" s="202"/>
      <c r="SFQ18" s="202"/>
      <c r="SGE18" s="202"/>
      <c r="SGS18" s="202"/>
      <c r="SHG18" s="202"/>
      <c r="SHU18" s="202"/>
      <c r="SII18" s="202"/>
      <c r="SIW18" s="202"/>
      <c r="SJK18" s="202"/>
      <c r="SJY18" s="202"/>
      <c r="SKM18" s="202"/>
      <c r="SLA18" s="202"/>
      <c r="SLO18" s="202"/>
      <c r="SMC18" s="202"/>
      <c r="SMQ18" s="202"/>
      <c r="SNE18" s="202"/>
      <c r="SNS18" s="202"/>
      <c r="SOG18" s="202"/>
      <c r="SOU18" s="202"/>
      <c r="SPI18" s="202"/>
      <c r="SPW18" s="202"/>
      <c r="SQK18" s="202"/>
      <c r="SQY18" s="202"/>
      <c r="SRM18" s="202"/>
      <c r="SSA18" s="202"/>
      <c r="SSO18" s="202"/>
      <c r="STC18" s="202"/>
      <c r="STQ18" s="202"/>
      <c r="SUE18" s="202"/>
      <c r="SUS18" s="202"/>
      <c r="SVG18" s="202"/>
      <c r="SVU18" s="202"/>
      <c r="SWI18" s="202"/>
      <c r="SWW18" s="202"/>
      <c r="SXK18" s="202"/>
      <c r="SXY18" s="202"/>
      <c r="SYM18" s="202"/>
      <c r="SZA18" s="202"/>
      <c r="SZO18" s="202"/>
      <c r="TAC18" s="202"/>
      <c r="TAQ18" s="202"/>
      <c r="TBE18" s="202"/>
      <c r="TBS18" s="202"/>
      <c r="TCG18" s="202"/>
      <c r="TCU18" s="202"/>
      <c r="TDI18" s="202"/>
      <c r="TDW18" s="202"/>
      <c r="TEK18" s="202"/>
      <c r="TEY18" s="202"/>
      <c r="TFM18" s="202"/>
      <c r="TGA18" s="202"/>
      <c r="TGO18" s="202"/>
      <c r="THC18" s="202"/>
      <c r="THQ18" s="202"/>
      <c r="TIE18" s="202"/>
      <c r="TIS18" s="202"/>
      <c r="TJG18" s="202"/>
      <c r="TJU18" s="202"/>
      <c r="TKI18" s="202"/>
      <c r="TKW18" s="202"/>
      <c r="TLK18" s="202"/>
      <c r="TLY18" s="202"/>
      <c r="TMM18" s="202"/>
      <c r="TNA18" s="202"/>
      <c r="TNO18" s="202"/>
      <c r="TOC18" s="202"/>
      <c r="TOQ18" s="202"/>
      <c r="TPE18" s="202"/>
      <c r="TPS18" s="202"/>
      <c r="TQG18" s="202"/>
      <c r="TQU18" s="202"/>
      <c r="TRI18" s="202"/>
      <c r="TRW18" s="202"/>
      <c r="TSK18" s="202"/>
      <c r="TSY18" s="202"/>
      <c r="TTM18" s="202"/>
      <c r="TUA18" s="202"/>
      <c r="TUO18" s="202"/>
      <c r="TVC18" s="202"/>
      <c r="TVQ18" s="202"/>
      <c r="TWE18" s="202"/>
      <c r="TWS18" s="202"/>
      <c r="TXG18" s="202"/>
      <c r="TXU18" s="202"/>
      <c r="TYI18" s="202"/>
      <c r="TYW18" s="202"/>
      <c r="TZK18" s="202"/>
      <c r="TZY18" s="202"/>
      <c r="UAM18" s="202"/>
      <c r="UBA18" s="202"/>
      <c r="UBO18" s="202"/>
      <c r="UCC18" s="202"/>
      <c r="UCQ18" s="202"/>
      <c r="UDE18" s="202"/>
      <c r="UDS18" s="202"/>
      <c r="UEG18" s="202"/>
      <c r="UEU18" s="202"/>
      <c r="UFI18" s="202"/>
      <c r="UFW18" s="202"/>
      <c r="UGK18" s="202"/>
      <c r="UGY18" s="202"/>
      <c r="UHM18" s="202"/>
      <c r="UIA18" s="202"/>
      <c r="UIO18" s="202"/>
      <c r="UJC18" s="202"/>
      <c r="UJQ18" s="202"/>
      <c r="UKE18" s="202"/>
      <c r="UKS18" s="202"/>
      <c r="ULG18" s="202"/>
      <c r="ULU18" s="202"/>
      <c r="UMI18" s="202"/>
      <c r="UMW18" s="202"/>
      <c r="UNK18" s="202"/>
      <c r="UNY18" s="202"/>
      <c r="UOM18" s="202"/>
      <c r="UPA18" s="202"/>
      <c r="UPO18" s="202"/>
      <c r="UQC18" s="202"/>
      <c r="UQQ18" s="202"/>
      <c r="URE18" s="202"/>
      <c r="URS18" s="202"/>
      <c r="USG18" s="202"/>
      <c r="USU18" s="202"/>
      <c r="UTI18" s="202"/>
      <c r="UTW18" s="202"/>
      <c r="UUK18" s="202"/>
      <c r="UUY18" s="202"/>
      <c r="UVM18" s="202"/>
      <c r="UWA18" s="202"/>
      <c r="UWO18" s="202"/>
      <c r="UXC18" s="202"/>
      <c r="UXQ18" s="202"/>
      <c r="UYE18" s="202"/>
      <c r="UYS18" s="202"/>
      <c r="UZG18" s="202"/>
      <c r="UZU18" s="202"/>
      <c r="VAI18" s="202"/>
      <c r="VAW18" s="202"/>
      <c r="VBK18" s="202"/>
      <c r="VBY18" s="202"/>
      <c r="VCM18" s="202"/>
      <c r="VDA18" s="202"/>
      <c r="VDO18" s="202"/>
      <c r="VEC18" s="202"/>
      <c r="VEQ18" s="202"/>
      <c r="VFE18" s="202"/>
      <c r="VFS18" s="202"/>
      <c r="VGG18" s="202"/>
      <c r="VGU18" s="202"/>
      <c r="VHI18" s="202"/>
      <c r="VHW18" s="202"/>
      <c r="VIK18" s="202"/>
      <c r="VIY18" s="202"/>
      <c r="VJM18" s="202"/>
      <c r="VKA18" s="202"/>
      <c r="VKO18" s="202"/>
      <c r="VLC18" s="202"/>
      <c r="VLQ18" s="202"/>
      <c r="VME18" s="202"/>
      <c r="VMS18" s="202"/>
      <c r="VNG18" s="202"/>
      <c r="VNU18" s="202"/>
      <c r="VOI18" s="202"/>
      <c r="VOW18" s="202"/>
      <c r="VPK18" s="202"/>
      <c r="VPY18" s="202"/>
      <c r="VQM18" s="202"/>
      <c r="VRA18" s="202"/>
      <c r="VRO18" s="202"/>
      <c r="VSC18" s="202"/>
      <c r="VSQ18" s="202"/>
      <c r="VTE18" s="202"/>
      <c r="VTS18" s="202"/>
      <c r="VUG18" s="202"/>
      <c r="VUU18" s="202"/>
      <c r="VVI18" s="202"/>
      <c r="VVW18" s="202"/>
      <c r="VWK18" s="202"/>
      <c r="VWY18" s="202"/>
      <c r="VXM18" s="202"/>
      <c r="VYA18" s="202"/>
      <c r="VYO18" s="202"/>
      <c r="VZC18" s="202"/>
      <c r="VZQ18" s="202"/>
      <c r="WAE18" s="202"/>
      <c r="WAS18" s="202"/>
      <c r="WBG18" s="202"/>
      <c r="WBU18" s="202"/>
      <c r="WCI18" s="202"/>
      <c r="WCW18" s="202"/>
      <c r="WDK18" s="202"/>
      <c r="WDY18" s="202"/>
      <c r="WEM18" s="202"/>
      <c r="WFA18" s="202"/>
      <c r="WFO18" s="202"/>
      <c r="WGC18" s="202"/>
      <c r="WGQ18" s="202"/>
      <c r="WHE18" s="202"/>
      <c r="WHS18" s="202"/>
      <c r="WIG18" s="202"/>
      <c r="WIU18" s="202"/>
      <c r="WJI18" s="202"/>
      <c r="WJW18" s="202"/>
      <c r="WKK18" s="202"/>
      <c r="WKY18" s="202"/>
      <c r="WLM18" s="202"/>
      <c r="WMA18" s="202"/>
      <c r="WMO18" s="202"/>
      <c r="WNC18" s="202"/>
      <c r="WNQ18" s="202"/>
      <c r="WOE18" s="202"/>
      <c r="WOS18" s="202"/>
      <c r="WPG18" s="202"/>
      <c r="WPU18" s="202"/>
      <c r="WQI18" s="202"/>
      <c r="WQW18" s="202"/>
      <c r="WRK18" s="202"/>
      <c r="WRY18" s="202"/>
      <c r="WSM18" s="202"/>
      <c r="WTA18" s="202"/>
      <c r="WTO18" s="202"/>
      <c r="WUC18" s="202"/>
      <c r="WUQ18" s="202"/>
      <c r="WVE18" s="202"/>
      <c r="WVS18" s="202"/>
      <c r="WWG18" s="202"/>
      <c r="WWU18" s="202"/>
      <c r="WXI18" s="202"/>
      <c r="WXW18" s="202"/>
      <c r="WYK18" s="202"/>
      <c r="WYY18" s="202"/>
      <c r="WZM18" s="202"/>
      <c r="XAA18" s="202"/>
      <c r="XAO18" s="202"/>
      <c r="XBC18" s="202"/>
      <c r="XBQ18" s="202"/>
      <c r="XCE18" s="202"/>
      <c r="XCS18" s="202"/>
      <c r="XDG18" s="202"/>
      <c r="XDU18" s="202"/>
      <c r="XEI18" s="202"/>
      <c r="XEW18" s="202"/>
    </row>
    <row r="19" spans="1:1019 1033:2041 2055:3063 3077:4085 4099:5107 5121:6143 6157:7165 7179:8187 8201:9209 9223:10231 10245:11253 11267:12275 12289:13311 13325:14333 14347:15355 15369:16377" ht="14.25" thickBot="1" x14ac:dyDescent="0.3"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1019 1033:2041 2055:3063 3077:4085 4099:5107 5121:6143 6157:7165 7179:8187 8201:9209 9223:10231 10245:11253 11267:12275 12289:13311 13325:14333 14347:15355 15369:16377" ht="15" x14ac:dyDescent="0.25">
      <c r="A20" s="212" t="s">
        <v>169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</row>
    <row r="21" spans="1:1019 1033:2041 2055:3063 3077:4085 4099:5107 5121:6143 6157:7165 7179:8187 8201:9209 9223:10231 10245:11253 11267:12275 12289:13311 13325:14333 14347:15355 15369:16377" ht="14.25" thickBot="1" x14ac:dyDescent="0.3">
      <c r="A21" s="213"/>
      <c r="B21" s="213" t="e">
        <f>B4</f>
        <v>#REF!</v>
      </c>
      <c r="C21" s="213" t="e">
        <f t="shared" ref="C21:BE21" si="10">C4</f>
        <v>#REF!</v>
      </c>
      <c r="D21" s="213" t="str">
        <f t="shared" si="10"/>
        <v xml:space="preserve">97/98 </v>
      </c>
      <c r="E21" s="213" t="str">
        <f t="shared" si="10"/>
        <v xml:space="preserve">98/99 </v>
      </c>
      <c r="F21" s="213" t="str">
        <f t="shared" si="10"/>
        <v xml:space="preserve">99/00 </v>
      </c>
      <c r="G21" s="213" t="str">
        <f t="shared" si="10"/>
        <v xml:space="preserve">00/01 </v>
      </c>
      <c r="H21" s="213" t="str">
        <f t="shared" si="10"/>
        <v xml:space="preserve">01/02 </v>
      </c>
      <c r="I21" s="213" t="str">
        <f t="shared" si="10"/>
        <v xml:space="preserve">02/03 </v>
      </c>
      <c r="J21" s="213" t="str">
        <f t="shared" si="10"/>
        <v xml:space="preserve">03/04 </v>
      </c>
      <c r="K21" s="213" t="str">
        <f t="shared" si="10"/>
        <v xml:space="preserve">04/05 </v>
      </c>
      <c r="L21" s="213" t="str">
        <f t="shared" si="10"/>
        <v xml:space="preserve">05/06 </v>
      </c>
      <c r="M21" s="213" t="str">
        <f t="shared" si="10"/>
        <v xml:space="preserve">06/07 </v>
      </c>
      <c r="N21" s="213" t="str">
        <f t="shared" si="10"/>
        <v xml:space="preserve">07/08 </v>
      </c>
      <c r="O21" s="213" t="str">
        <f t="shared" si="10"/>
        <v xml:space="preserve">08/09 </v>
      </c>
      <c r="P21" s="213" t="str">
        <f t="shared" si="10"/>
        <v xml:space="preserve">09/10 </v>
      </c>
      <c r="Q21" s="213" t="str">
        <f t="shared" si="10"/>
        <v xml:space="preserve">10/11 </v>
      </c>
      <c r="R21" s="213" t="str">
        <f t="shared" si="10"/>
        <v xml:space="preserve">11/12 </v>
      </c>
      <c r="S21" s="213" t="str">
        <f t="shared" si="10"/>
        <v xml:space="preserve">12/13 </v>
      </c>
      <c r="T21" s="213" t="str">
        <f t="shared" si="10"/>
        <v xml:space="preserve">13/14 </v>
      </c>
      <c r="U21" s="213" t="str">
        <f t="shared" si="10"/>
        <v xml:space="preserve">14/15 </v>
      </c>
      <c r="V21" s="213" t="str">
        <f t="shared" si="10"/>
        <v xml:space="preserve">15/16 </v>
      </c>
      <c r="W21" s="213" t="str">
        <f t="shared" si="10"/>
        <v xml:space="preserve">16/17 </v>
      </c>
      <c r="X21" s="213" t="str">
        <f t="shared" si="10"/>
        <v xml:space="preserve">17/18 </v>
      </c>
      <c r="Y21" s="213">
        <f t="shared" si="10"/>
        <v>2018</v>
      </c>
      <c r="Z21" s="213">
        <f t="shared" si="10"/>
        <v>2019</v>
      </c>
      <c r="AA21" s="213">
        <f t="shared" si="10"/>
        <v>2020</v>
      </c>
      <c r="AB21" s="213">
        <f t="shared" si="10"/>
        <v>2021</v>
      </c>
      <c r="AC21" s="213">
        <f t="shared" si="10"/>
        <v>2022</v>
      </c>
      <c r="AD21" s="213">
        <f t="shared" si="10"/>
        <v>2023</v>
      </c>
      <c r="AE21" s="213">
        <f t="shared" si="10"/>
        <v>2024</v>
      </c>
      <c r="AF21" s="213">
        <f t="shared" si="10"/>
        <v>2025</v>
      </c>
      <c r="AG21" s="213">
        <f t="shared" si="10"/>
        <v>2026</v>
      </c>
      <c r="AH21" s="213">
        <f t="shared" si="10"/>
        <v>2027</v>
      </c>
      <c r="AI21" s="213">
        <f t="shared" si="10"/>
        <v>2028</v>
      </c>
      <c r="AJ21" s="213">
        <f t="shared" si="10"/>
        <v>2029</v>
      </c>
      <c r="AK21" s="213">
        <f t="shared" si="10"/>
        <v>2030</v>
      </c>
      <c r="AL21" s="213">
        <f t="shared" si="10"/>
        <v>2031</v>
      </c>
      <c r="AM21" s="213">
        <f t="shared" si="10"/>
        <v>2032</v>
      </c>
      <c r="AN21" s="213">
        <f t="shared" si="10"/>
        <v>2033</v>
      </c>
      <c r="AO21" s="213">
        <f t="shared" si="10"/>
        <v>2034</v>
      </c>
      <c r="AP21" s="213">
        <f t="shared" si="10"/>
        <v>2035</v>
      </c>
      <c r="AQ21" s="213">
        <f t="shared" si="10"/>
        <v>2036</v>
      </c>
      <c r="AR21" s="213">
        <f t="shared" si="10"/>
        <v>2037</v>
      </c>
      <c r="AS21" s="213">
        <f t="shared" si="10"/>
        <v>2038</v>
      </c>
      <c r="AT21" s="213">
        <f t="shared" si="10"/>
        <v>2039</v>
      </c>
      <c r="AU21" s="213">
        <f t="shared" si="10"/>
        <v>2040</v>
      </c>
      <c r="AV21" s="213">
        <f t="shared" si="10"/>
        <v>2041</v>
      </c>
      <c r="AW21" s="213">
        <f t="shared" si="10"/>
        <v>2042</v>
      </c>
      <c r="AX21" s="213">
        <f t="shared" si="10"/>
        <v>2043</v>
      </c>
      <c r="AY21" s="213">
        <f t="shared" si="10"/>
        <v>2044</v>
      </c>
      <c r="AZ21" s="213">
        <f t="shared" si="10"/>
        <v>2045</v>
      </c>
      <c r="BA21" s="213">
        <f t="shared" si="10"/>
        <v>2046</v>
      </c>
      <c r="BB21" s="213">
        <f t="shared" si="10"/>
        <v>2047</v>
      </c>
      <c r="BC21" s="213">
        <f t="shared" si="10"/>
        <v>2048</v>
      </c>
      <c r="BD21" s="213">
        <f t="shared" si="10"/>
        <v>2049</v>
      </c>
      <c r="BE21" s="213">
        <f t="shared" si="10"/>
        <v>2050</v>
      </c>
    </row>
    <row r="22" spans="1:1019 1033:2041 2055:3063 3077:4085 4099:5107 5121:6143 6157:7165 7179:8187 8201:9209 9223:10231 10245:11253 11267:12275 12289:13311 13325:14333 14347:15355 15369:16377" ht="15" x14ac:dyDescent="0.25">
      <c r="A22" s="215" t="s">
        <v>49</v>
      </c>
      <c r="B22" s="22" t="e">
        <f>'[6]CWG Complex'!D4</f>
        <v>#REF!</v>
      </c>
      <c r="C22" s="22">
        <f>'[7]CWG Complex'!E4</f>
        <v>0</v>
      </c>
      <c r="D22" s="22" t="e">
        <f>#REF!</f>
        <v>#REF!</v>
      </c>
      <c r="E22" s="22">
        <f>'[2]CWG Complex'!G4</f>
        <v>40.234652114597544</v>
      </c>
      <c r="F22" s="22">
        <f>'[2]CWG Complex'!H4</f>
        <v>37.010368349249667</v>
      </c>
      <c r="G22" s="22">
        <f>'[2]CWG Complex'!I4</f>
        <v>48.033560709413379</v>
      </c>
      <c r="H22" s="22">
        <f>'[2]CWG Complex'!J4</f>
        <v>24.85729877216917</v>
      </c>
      <c r="I22" s="22">
        <f>'[2]CWG Complex'!K4</f>
        <v>19.814188267394272</v>
      </c>
      <c r="J22" s="22">
        <f>'[2]CWG Complex'!L4</f>
        <v>39.200000000000003</v>
      </c>
      <c r="K22" s="22">
        <f>'[2]CWG Complex'!M4</f>
        <v>46.4</v>
      </c>
      <c r="L22" s="22">
        <f>'[2]CWG Complex'!N4</f>
        <v>27.8</v>
      </c>
      <c r="M22" s="22">
        <f>'[2]CWG Complex'!O4</f>
        <v>21.8</v>
      </c>
      <c r="N22" s="22">
        <f>'[2]CWG Complex'!P4</f>
        <v>17.600000000000001</v>
      </c>
      <c r="O22" s="22">
        <f>'[2]CWG Complex'!Q4</f>
        <v>27.8</v>
      </c>
      <c r="P22" s="22">
        <f>'[2]CWG Complex'!R4</f>
        <v>58.5</v>
      </c>
      <c r="Q22" s="22">
        <f>'[2]CWG Complex'!S4</f>
        <v>73.947999999999993</v>
      </c>
      <c r="R22" s="22">
        <f>'[2]CWG Complex'!T4</f>
        <v>50</v>
      </c>
      <c r="S22" s="22">
        <f>'[2]CWG Complex'!U4</f>
        <v>40</v>
      </c>
      <c r="T22" s="22">
        <f>'[2]CWG Complex'!V4</f>
        <v>25</v>
      </c>
      <c r="U22" s="22">
        <f>'[2]CWG Complex'!W4</f>
        <v>15</v>
      </c>
      <c r="V22" s="22">
        <f>'[2]CWG Complex'!X4</f>
        <v>12.49</v>
      </c>
      <c r="W22" s="22">
        <f>'[2]CWG Complex'!Y4</f>
        <v>13.077</v>
      </c>
      <c r="X22" s="22">
        <f>'[2]CWG Complex'!Z4</f>
        <v>8.8719999999999999</v>
      </c>
      <c r="Y22" s="22">
        <f>'[2]CWG Complex'!AA4</f>
        <v>8.1359999999999992</v>
      </c>
      <c r="Z22" s="22">
        <f>'[2]CWG Complex'!AB4</f>
        <v>7.17</v>
      </c>
      <c r="AA22" s="22">
        <f>'[2]CWG Complex'!AC4</f>
        <v>9.3170000000000002</v>
      </c>
      <c r="AB22" s="22">
        <f>'[2]CWG Complex'!AD4</f>
        <v>7.2489999999999997</v>
      </c>
      <c r="AC22" s="22">
        <f>'[2]CWG Complex'!AE4</f>
        <v>5.8280000000000003</v>
      </c>
      <c r="AD22" s="23">
        <f>'[2]CWG Complex'!AF4</f>
        <v>5.2649999999999997</v>
      </c>
      <c r="AE22" s="23">
        <f>'[2]CWG Complex'!AG4</f>
        <v>9.0950000000000006</v>
      </c>
      <c r="AF22" s="23">
        <f>'[2]CWG Complex'!AH4</f>
        <v>10.293091453269795</v>
      </c>
      <c r="AG22" s="23">
        <f>'[2]CWG Complex'!AI4</f>
        <v>9.1333094466734366</v>
      </c>
      <c r="AH22" s="23">
        <f>'[2]CWG Complex'!AJ4</f>
        <v>8.146904493815498</v>
      </c>
      <c r="AI22" s="23">
        <f>'[2]CWG Complex'!AK4</f>
        <v>10.677876643547165</v>
      </c>
      <c r="AJ22" s="23">
        <f>'[2]CWG Complex'!AL4</f>
        <v>12.973063191099016</v>
      </c>
      <c r="AK22" s="23">
        <f>'[2]CWG Complex'!AM4</f>
        <v>10.345705329735864</v>
      </c>
      <c r="AL22" s="23">
        <f>'[2]CWG Complex'!AN4</f>
        <v>11.311281323383923</v>
      </c>
      <c r="AM22" s="23">
        <f>'[2]CWG Complex'!AO4</f>
        <v>10.252388888676251</v>
      </c>
      <c r="AN22" s="23">
        <f>'[2]CWG Complex'!AP4</f>
        <v>11.672965609528518</v>
      </c>
      <c r="AO22" s="23">
        <f>'[2]CWG Complex'!AQ4</f>
        <v>9.8799655188364284</v>
      </c>
      <c r="AP22" s="23">
        <f>'[2]CWG Complex'!AR4</f>
        <v>9.19730202371872</v>
      </c>
      <c r="AQ22" s="23">
        <f>'[2]CWG Complex'!AS4</f>
        <v>9.423161427569795</v>
      </c>
      <c r="AR22" s="23">
        <f>'[2]CWG Complex'!AT4</f>
        <v>14.06495776517022</v>
      </c>
      <c r="AS22" s="23">
        <f>'[2]CWG Complex'!AU4</f>
        <v>10.535767044456946</v>
      </c>
      <c r="AT22" s="23">
        <f>'[2]CWG Complex'!AV4</f>
        <v>12.580218443900975</v>
      </c>
      <c r="AU22" s="23">
        <f>'[2]CWG Complex'!AW4</f>
        <v>11.042603070095964</v>
      </c>
      <c r="AV22" s="23">
        <f>'[2]CWG Complex'!AX4</f>
        <v>10.326414903763919</v>
      </c>
      <c r="AW22" s="23">
        <f>'[2]CWG Complex'!AY4</f>
        <v>10.631412101049875</v>
      </c>
      <c r="AX22" s="23">
        <f>'[2]CWG Complex'!AZ4</f>
        <v>12.33344388096998</v>
      </c>
      <c r="AY22" s="23">
        <f>'[2]CWG Complex'!BA4</f>
        <v>12.027978017351245</v>
      </c>
      <c r="AZ22" s="23">
        <f>'[2]CWG Complex'!BB4</f>
        <v>14.195751244937298</v>
      </c>
      <c r="BA22" s="23">
        <f>'[2]CWG Complex'!BC4</f>
        <v>12.747050569178271</v>
      </c>
      <c r="BB22" s="23">
        <f>'[2]CWG Complex'!BD4</f>
        <v>15.518890652099515</v>
      </c>
      <c r="BC22" s="23">
        <f>'[2]CWG Complex'!BE4</f>
        <v>16.704604472819028</v>
      </c>
      <c r="BD22" s="23">
        <f>'[2]CWG Complex'!BF4</f>
        <v>20.700741112304542</v>
      </c>
      <c r="BE22" s="23">
        <f>'[2]CWG Complex'!BG4</f>
        <v>19.732989137504319</v>
      </c>
    </row>
    <row r="23" spans="1:1019 1033:2041 2055:3063 3077:4085 4099:5107 5121:6143 6157:7165 7179:8187 8201:9209 9223:10231 10245:11253 11267:12275 12289:13311 13325:14333 14347:15355 15369:16377" ht="15" x14ac:dyDescent="0.25">
      <c r="A23" s="215" t="e">
        <f>'[6]Poultry Byproduct Complex'!A17</f>
        <v>#REF!</v>
      </c>
      <c r="B23" s="22">
        <f>'[2]CWG Complex'!D5</f>
        <v>1041.1780199592272</v>
      </c>
      <c r="C23" s="22">
        <f>'[2]CWG Complex'!E5</f>
        <v>998.27744192664932</v>
      </c>
      <c r="D23" s="22">
        <f>'[2]CWG Complex'!F5</f>
        <v>1069.8069005622328</v>
      </c>
      <c r="E23" s="22">
        <f>'[2]CWG Complex'!G5</f>
        <v>1171.9254736134612</v>
      </c>
      <c r="F23" s="22">
        <f>'[2]CWG Complex'!H5</f>
        <v>1019.7496404703452</v>
      </c>
      <c r="G23" s="22">
        <f>'[2]CWG Complex'!I5</f>
        <v>900.3608804197471</v>
      </c>
      <c r="H23" s="22">
        <f>'[2]CWG Complex'!J5</f>
        <v>1032.007661970955</v>
      </c>
      <c r="I23" s="22">
        <f>'[2]CWG Complex'!K5</f>
        <v>1178.8377367260023</v>
      </c>
      <c r="J23" s="22">
        <f>'[2]CWG Complex'!L5</f>
        <v>1175.7</v>
      </c>
      <c r="K23" s="22">
        <f>'[2]CWG Complex'!M5</f>
        <v>1191.8000000000002</v>
      </c>
      <c r="L23" s="22">
        <f>'[2]CWG Complex'!N5</f>
        <v>1214.5</v>
      </c>
      <c r="M23" s="22">
        <f>'[2]CWG Complex'!O5</f>
        <v>1263.4000000000001</v>
      </c>
      <c r="N23" s="22">
        <f>'[2]CWG Complex'!P5</f>
        <v>1135</v>
      </c>
      <c r="O23" s="22">
        <f>'[2]CWG Complex'!Q5</f>
        <v>1193.5999999999999</v>
      </c>
      <c r="P23" s="22">
        <f>'[2]CWG Complex'!R5</f>
        <v>1281.1478299999999</v>
      </c>
      <c r="Q23" s="22">
        <f>'[2]CWG Complex'!S5</f>
        <v>1358.0804799415987</v>
      </c>
      <c r="R23" s="22">
        <f>'[2]CWG Complex'!T5</f>
        <v>1272.2783449444489</v>
      </c>
      <c r="S23" s="22">
        <f>'[2]CWG Complex'!U5</f>
        <v>1290.5273636760478</v>
      </c>
      <c r="T23" s="22">
        <f>'[2]CWG Complex'!V5</f>
        <v>1232.3288291164417</v>
      </c>
      <c r="U23" s="22">
        <f>'[2]CWG Complex'!W5</f>
        <v>1313.8972707908179</v>
      </c>
      <c r="V23" s="22">
        <f>'[2]CWG Complex'!X5</f>
        <v>1350.9570000000001</v>
      </c>
      <c r="W23" s="22">
        <f>'[2]CWG Complex'!Y5</f>
        <v>1341.7080000000001</v>
      </c>
      <c r="X23" s="22">
        <f>'[2]CWG Complex'!Z5</f>
        <v>1284.6010000000001</v>
      </c>
      <c r="Y23" s="22">
        <f>'[2]CWG Complex'!AA5</f>
        <v>1338.4659999999999</v>
      </c>
      <c r="Z23" s="22">
        <f>'[2]CWG Complex'!AB5</f>
        <v>1339.0249999999999</v>
      </c>
      <c r="AA23" s="22">
        <f>'[2]CWG Complex'!AC5</f>
        <v>1214.7080000000001</v>
      </c>
      <c r="AB23" s="22">
        <f>'[2]CWG Complex'!AD5</f>
        <v>1382.133</v>
      </c>
      <c r="AC23" s="23">
        <f>'[2]CWG Complex'!AE5</f>
        <v>1336.3480000000002</v>
      </c>
      <c r="AD23" s="23">
        <f>'[2]CWG Complex'!AF5</f>
        <v>1257.7280000000001</v>
      </c>
      <c r="AE23" s="23">
        <f>'[2]CWG Complex'!AG5</f>
        <v>1304.5406614751439</v>
      </c>
      <c r="AF23" s="23">
        <f>'[2]CWG Complex'!AH5</f>
        <v>1375.5228830002632</v>
      </c>
      <c r="AG23" s="23">
        <f>'[2]CWG Complex'!AI5</f>
        <v>1409.1958717104055</v>
      </c>
      <c r="AH23" s="23">
        <f>'[2]CWG Complex'!AJ5</f>
        <v>1423.5474711485401</v>
      </c>
      <c r="AI23" s="23">
        <f>'[2]CWG Complex'!AK5</f>
        <v>1443.4761105447747</v>
      </c>
      <c r="AJ23" s="23">
        <f>'[2]CWG Complex'!AL5</f>
        <v>1465.6497946572974</v>
      </c>
      <c r="AK23" s="23">
        <f>'[2]CWG Complex'!AM5</f>
        <v>1487.6777590343463</v>
      </c>
      <c r="AL23" s="23">
        <f>'[2]CWG Complex'!AN5</f>
        <v>1507.501027443268</v>
      </c>
      <c r="AM23" s="23">
        <f>'[2]CWG Complex'!AO5</f>
        <v>1518.0355143240058</v>
      </c>
      <c r="AN23" s="23">
        <f>'[2]CWG Complex'!AP5</f>
        <v>1530.9922023759991</v>
      </c>
      <c r="AO23" s="23">
        <f>'[2]CWG Complex'!AQ5</f>
        <v>1544.4301010352215</v>
      </c>
      <c r="AP23" s="23">
        <f>'[2]CWG Complex'!AR5</f>
        <v>1559.4945298989285</v>
      </c>
      <c r="AQ23" s="23">
        <f>'[2]CWG Complex'!AS5</f>
        <v>1575.241879268739</v>
      </c>
      <c r="AR23" s="23">
        <f>'[2]CWG Complex'!AT5</f>
        <v>1595.3201306133456</v>
      </c>
      <c r="AS23" s="23">
        <f>'[2]CWG Complex'!AU5</f>
        <v>1620.5608732820799</v>
      </c>
      <c r="AT23" s="23">
        <f>'[2]CWG Complex'!AV5</f>
        <v>1638.6490877383126</v>
      </c>
      <c r="AU23" s="23">
        <f>'[2]CWG Complex'!AW5</f>
        <v>1654.5291475293088</v>
      </c>
      <c r="AV23" s="23">
        <f>'[2]CWG Complex'!AX5</f>
        <v>1673.8930319695794</v>
      </c>
      <c r="AW23" s="23">
        <f>'[2]CWG Complex'!AY5</f>
        <v>1689.7797241397413</v>
      </c>
      <c r="AX23" s="23">
        <f>'[2]CWG Complex'!AZ5</f>
        <v>1705.878176727899</v>
      </c>
      <c r="AY23" s="23">
        <f>'[2]CWG Complex'!BA5</f>
        <v>1722.3709735322184</v>
      </c>
      <c r="AZ23" s="23">
        <f>'[2]CWG Complex'!BB5</f>
        <v>1738.9624112563383</v>
      </c>
      <c r="BA23" s="23">
        <f>'[2]CWG Complex'!BC5</f>
        <v>1755.7282791605737</v>
      </c>
      <c r="BB23" s="23">
        <f>'[2]CWG Complex'!BD5</f>
        <v>1773.0289598205063</v>
      </c>
      <c r="BC23" s="23">
        <f>'[2]CWG Complex'!BE5</f>
        <v>1790.9876063124366</v>
      </c>
      <c r="BD23" s="23">
        <f>'[2]CWG Complex'!BF5</f>
        <v>1809.6489243813107</v>
      </c>
      <c r="BE23" s="23">
        <f>'[2]CWG Complex'!BG5</f>
        <v>1827.949734921862</v>
      </c>
    </row>
    <row r="24" spans="1:1019 1033:2041 2055:3063 3077:4085 4099:5107 5121:6143 6157:7165 7179:8187 8201:9209 9223:10231 10245:11253 11267:12275 12289:13311 13325:14333 14347:15355 15369:16377" ht="15" x14ac:dyDescent="0.25">
      <c r="A24" s="215">
        <f>'[7]Poultry Byproduct Complex'!A18</f>
        <v>0</v>
      </c>
      <c r="B24" s="22">
        <f>'[2]CWG Complex'!D6</f>
        <v>0.31129262639999999</v>
      </c>
      <c r="C24" s="22">
        <f>'[2]CWG Complex'!E6</f>
        <v>0</v>
      </c>
      <c r="D24" s="22">
        <f>'[2]CWG Complex'!F6</f>
        <v>0</v>
      </c>
      <c r="E24" s="22">
        <f>'[2]CWG Complex'!G6</f>
        <v>4.6297062E-2</v>
      </c>
      <c r="F24" s="22">
        <f>'[2]CWG Complex'!H6</f>
        <v>3.0864707999999994E-3</v>
      </c>
      <c r="G24" s="22">
        <f>'[2]CWG Complex'!I6</f>
        <v>0</v>
      </c>
      <c r="H24" s="22">
        <f>'[2]CWG Complex'!J6</f>
        <v>4.8501684000000003E-3</v>
      </c>
      <c r="I24" s="22">
        <f>'[2]CWG Complex'!K6</f>
        <v>0.17879484420000002</v>
      </c>
      <c r="J24" s="22">
        <f>'[2]CWG Complex'!L6</f>
        <v>1.3373237052</v>
      </c>
      <c r="K24" s="22">
        <f>'[2]CWG Complex'!M6</f>
        <v>2.1148938845999998</v>
      </c>
      <c r="L24" s="22">
        <f>'[2]CWG Complex'!N6</f>
        <v>3.9588397253999998</v>
      </c>
      <c r="M24" s="22">
        <f>'[2]CWG Complex'!O6</f>
        <v>1.8909042893999999</v>
      </c>
      <c r="N24" s="22">
        <f>'[2]CWG Complex'!P6</f>
        <v>13.672624719599998</v>
      </c>
      <c r="O24" s="22">
        <f>'[2]CWG Complex'!Q6</f>
        <v>12.7726980192</v>
      </c>
      <c r="P24" s="22">
        <f>'[2]CWG Complex'!R6</f>
        <v>6.8530674869999988</v>
      </c>
      <c r="Q24" s="22">
        <f>'[2]CWG Complex'!S6</f>
        <v>6.8726886227999984</v>
      </c>
      <c r="R24" s="22">
        <f>'[2]CWG Complex'!T6</f>
        <v>20.500761487400002</v>
      </c>
      <c r="S24" s="22">
        <f>'[2]CWG Complex'!U6</f>
        <v>31.225626999999999</v>
      </c>
      <c r="T24" s="22">
        <f>'[2]CWG Complex'!V6</f>
        <v>30.684202000000006</v>
      </c>
      <c r="U24" s="22">
        <f>'[2]CWG Complex'!W6</f>
        <v>55.894564999999986</v>
      </c>
      <c r="V24" s="22">
        <f>'[2]CWG Complex'!X6</f>
        <v>52.307169000000002</v>
      </c>
      <c r="W24" s="22">
        <f>'[2]CWG Complex'!Y6</f>
        <v>52.213713999999989</v>
      </c>
      <c r="X24" s="22">
        <f>'[2]CWG Complex'!Z6</f>
        <v>57.739097999999998</v>
      </c>
      <c r="Y24" s="22">
        <f>'[2]CWG Complex'!AA6</f>
        <v>47.209382999999995</v>
      </c>
      <c r="Z24" s="22">
        <f>'[2]CWG Complex'!AB6</f>
        <v>42.446503444460006</v>
      </c>
      <c r="AA24" s="22">
        <f>'[2]CWG Complex'!AC6</f>
        <v>46.643151953859999</v>
      </c>
      <c r="AB24" s="22">
        <f>'[2]CWG Complex'!AD6</f>
        <v>72.683486930940006</v>
      </c>
      <c r="AC24" s="23">
        <f>'[2]CWG Complex'!AE6</f>
        <v>99.688227000000026</v>
      </c>
      <c r="AD24" s="23">
        <f>'[2]CWG Complex'!AF6</f>
        <v>180.44271751853998</v>
      </c>
      <c r="AE24" s="23">
        <f>'[2]CWG Complex'!AG6</f>
        <v>170</v>
      </c>
      <c r="AF24" s="23">
        <f>'[2]CWG Complex'!AH6</f>
        <v>140</v>
      </c>
      <c r="AG24" s="23">
        <f>'[2]CWG Complex'!AI6</f>
        <v>260</v>
      </c>
      <c r="AH24" s="23">
        <f>'[2]CWG Complex'!AJ6</f>
        <v>300</v>
      </c>
      <c r="AI24" s="23">
        <f>'[2]CWG Complex'!AK6</f>
        <v>260</v>
      </c>
      <c r="AJ24" s="23">
        <f>'[2]CWG Complex'!AL6</f>
        <v>440</v>
      </c>
      <c r="AK24" s="23">
        <f>'[2]CWG Complex'!AM6</f>
        <v>666</v>
      </c>
      <c r="AL24" s="23">
        <f>'[2]CWG Complex'!AN6</f>
        <v>823</v>
      </c>
      <c r="AM24" s="23">
        <f>'[2]CWG Complex'!AO6</f>
        <v>889</v>
      </c>
      <c r="AN24" s="23">
        <f>'[2]CWG Complex'!AP6</f>
        <v>555</v>
      </c>
      <c r="AO24" s="23">
        <f>'[2]CWG Complex'!AQ6</f>
        <v>595</v>
      </c>
      <c r="AP24" s="23">
        <f>'[2]CWG Complex'!AR6</f>
        <v>451</v>
      </c>
      <c r="AQ24" s="23">
        <f>'[2]CWG Complex'!AS6</f>
        <v>522</v>
      </c>
      <c r="AR24" s="23">
        <f>'[2]CWG Complex'!AT6</f>
        <v>650</v>
      </c>
      <c r="AS24" s="23">
        <f>'[2]CWG Complex'!AU6</f>
        <v>645</v>
      </c>
      <c r="AT24" s="23">
        <f>'[2]CWG Complex'!AV6</f>
        <v>510</v>
      </c>
      <c r="AU24" s="23">
        <f>'[2]CWG Complex'!AW6</f>
        <v>515</v>
      </c>
      <c r="AV24" s="23">
        <f>'[2]CWG Complex'!AX6</f>
        <v>550</v>
      </c>
      <c r="AW24" s="23">
        <f>'[2]CWG Complex'!AY6</f>
        <v>605</v>
      </c>
      <c r="AX24" s="23">
        <f>'[2]CWG Complex'!AZ6</f>
        <v>605</v>
      </c>
      <c r="AY24" s="23">
        <f>'[2]CWG Complex'!BA6</f>
        <v>590</v>
      </c>
      <c r="AZ24" s="23">
        <f>'[2]CWG Complex'!BB6</f>
        <v>555</v>
      </c>
      <c r="BA24" s="23">
        <f>'[2]CWG Complex'!BC6</f>
        <v>580</v>
      </c>
      <c r="BB24" s="23">
        <f>'[2]CWG Complex'!BD6</f>
        <v>580</v>
      </c>
      <c r="BC24" s="23">
        <f>'[2]CWG Complex'!BE6</f>
        <v>570</v>
      </c>
      <c r="BD24" s="23">
        <f>'[2]CWG Complex'!BF6</f>
        <v>580</v>
      </c>
      <c r="BE24" s="23">
        <f>'[2]CWG Complex'!BG6</f>
        <v>575</v>
      </c>
    </row>
    <row r="25" spans="1:1019 1033:2041 2055:3063 3077:4085 4099:5107 5121:6143 6157:7165 7179:8187 8201:9209 9223:10231 10245:11253 11267:12275 12289:13311 13325:14333 14347:15355 15369:16377" ht="15" x14ac:dyDescent="0.25">
      <c r="A25" s="215" t="e">
        <f>#REF!</f>
        <v>#REF!</v>
      </c>
      <c r="B25" s="22" t="e">
        <f>SUM(B22:B24)</f>
        <v>#REF!</v>
      </c>
      <c r="C25" s="22">
        <f t="shared" ref="C25:BE25" si="11">SUM(C22:C24)</f>
        <v>998.27744192664932</v>
      </c>
      <c r="D25" s="22" t="e">
        <f t="shared" si="11"/>
        <v>#REF!</v>
      </c>
      <c r="E25" s="22">
        <f t="shared" si="11"/>
        <v>1212.2064227900587</v>
      </c>
      <c r="F25" s="22">
        <f t="shared" si="11"/>
        <v>1056.7630952903949</v>
      </c>
      <c r="G25" s="22">
        <f t="shared" si="11"/>
        <v>948.39444112916044</v>
      </c>
      <c r="H25" s="22">
        <f t="shared" si="11"/>
        <v>1056.8698109115242</v>
      </c>
      <c r="I25" s="22">
        <f t="shared" si="11"/>
        <v>1198.8307198375965</v>
      </c>
      <c r="J25" s="22">
        <f t="shared" si="11"/>
        <v>1216.2373237052002</v>
      </c>
      <c r="K25" s="22">
        <f t="shared" si="11"/>
        <v>1240.3148938846002</v>
      </c>
      <c r="L25" s="22">
        <f t="shared" si="11"/>
        <v>1246.2588397253999</v>
      </c>
      <c r="M25" s="22">
        <f t="shared" si="11"/>
        <v>1287.0909042894</v>
      </c>
      <c r="N25" s="22">
        <f t="shared" si="11"/>
        <v>1166.2726247195999</v>
      </c>
      <c r="O25" s="22">
        <f t="shared" si="11"/>
        <v>1234.1726980192</v>
      </c>
      <c r="P25" s="22">
        <f t="shared" si="11"/>
        <v>1346.500897487</v>
      </c>
      <c r="Q25" s="22">
        <f t="shared" si="11"/>
        <v>1438.9011685643989</v>
      </c>
      <c r="R25" s="22">
        <f t="shared" si="11"/>
        <v>1342.779106431849</v>
      </c>
      <c r="S25" s="22">
        <f t="shared" si="11"/>
        <v>1361.7529906760478</v>
      </c>
      <c r="T25" s="22">
        <f t="shared" si="11"/>
        <v>1288.0130311164417</v>
      </c>
      <c r="U25" s="22">
        <f t="shared" si="11"/>
        <v>1384.7918357908179</v>
      </c>
      <c r="V25" s="22">
        <f t="shared" si="11"/>
        <v>1415.754169</v>
      </c>
      <c r="W25" s="22">
        <f t="shared" si="11"/>
        <v>1406.9987140000001</v>
      </c>
      <c r="X25" s="22">
        <f t="shared" si="11"/>
        <v>1351.2120980000002</v>
      </c>
      <c r="Y25" s="22">
        <f t="shared" si="11"/>
        <v>1393.8113829999998</v>
      </c>
      <c r="Z25" s="22">
        <f t="shared" si="11"/>
        <v>1388.6415034444599</v>
      </c>
      <c r="AA25" s="22">
        <f t="shared" si="11"/>
        <v>1270.6681519538602</v>
      </c>
      <c r="AB25" s="22">
        <f t="shared" si="11"/>
        <v>1462.0654869309401</v>
      </c>
      <c r="AC25" s="23">
        <f t="shared" si="11"/>
        <v>1441.8642270000003</v>
      </c>
      <c r="AD25" s="23">
        <f t="shared" si="11"/>
        <v>1443.4357175185401</v>
      </c>
      <c r="AE25" s="23">
        <f t="shared" si="11"/>
        <v>1483.6356614751439</v>
      </c>
      <c r="AF25" s="23">
        <f t="shared" si="11"/>
        <v>1525.815974453533</v>
      </c>
      <c r="AG25" s="23">
        <f t="shared" si="11"/>
        <v>1678.3291811570789</v>
      </c>
      <c r="AH25" s="23">
        <f t="shared" si="11"/>
        <v>1731.6943756423557</v>
      </c>
      <c r="AI25" s="23">
        <f t="shared" si="11"/>
        <v>1714.1539871883219</v>
      </c>
      <c r="AJ25" s="23">
        <f t="shared" si="11"/>
        <v>1918.6228578483965</v>
      </c>
      <c r="AK25" s="23">
        <f t="shared" si="11"/>
        <v>2164.0234643640824</v>
      </c>
      <c r="AL25" s="23">
        <f t="shared" si="11"/>
        <v>2341.8123087666518</v>
      </c>
      <c r="AM25" s="23">
        <f t="shared" si="11"/>
        <v>2417.2879032126821</v>
      </c>
      <c r="AN25" s="23">
        <f t="shared" si="11"/>
        <v>2097.6651679855277</v>
      </c>
      <c r="AO25" s="23">
        <f t="shared" si="11"/>
        <v>2149.3100665540578</v>
      </c>
      <c r="AP25" s="23">
        <f t="shared" si="11"/>
        <v>2019.6918319226472</v>
      </c>
      <c r="AQ25" s="23">
        <f t="shared" si="11"/>
        <v>2106.665040696309</v>
      </c>
      <c r="AR25" s="23">
        <f t="shared" si="11"/>
        <v>2259.3850883785158</v>
      </c>
      <c r="AS25" s="23">
        <f t="shared" si="11"/>
        <v>2276.0966403265365</v>
      </c>
      <c r="AT25" s="23">
        <f t="shared" si="11"/>
        <v>2161.2293061822138</v>
      </c>
      <c r="AU25" s="23">
        <f t="shared" si="11"/>
        <v>2180.5717505994048</v>
      </c>
      <c r="AV25" s="23">
        <f t="shared" si="11"/>
        <v>2234.2194468733433</v>
      </c>
      <c r="AW25" s="23">
        <f t="shared" si="11"/>
        <v>2305.4111362407912</v>
      </c>
      <c r="AX25" s="23">
        <f t="shared" si="11"/>
        <v>2323.211620608869</v>
      </c>
      <c r="AY25" s="23">
        <f t="shared" si="11"/>
        <v>2324.3989515495696</v>
      </c>
      <c r="AZ25" s="23">
        <f t="shared" si="11"/>
        <v>2308.1581625012759</v>
      </c>
      <c r="BA25" s="23">
        <f t="shared" si="11"/>
        <v>2348.475329729752</v>
      </c>
      <c r="BB25" s="23">
        <f t="shared" si="11"/>
        <v>2368.5478504726061</v>
      </c>
      <c r="BC25" s="23">
        <f t="shared" si="11"/>
        <v>2377.6922107852556</v>
      </c>
      <c r="BD25" s="23">
        <f t="shared" si="11"/>
        <v>2410.3496654936152</v>
      </c>
      <c r="BE25" s="23">
        <f t="shared" si="11"/>
        <v>2422.6827240593666</v>
      </c>
    </row>
    <row r="26" spans="1:1019 1033:2041 2055:3063 3077:4085 4099:5107 5121:6143 6157:7165 7179:8187 8201:9209 9223:10231 10245:11253 11267:12275 12289:13311 13325:14333 14347:15355 15369:16377" ht="15" x14ac:dyDescent="0.25">
      <c r="A26" s="217" t="str">
        <f>'[2]Poultry Byproduct Complex'!A20</f>
        <v>Domestic Usage</v>
      </c>
      <c r="B26" s="25" t="e">
        <f>B32-B31</f>
        <v>#REF!</v>
      </c>
      <c r="C26" s="25">
        <f t="shared" ref="C26:BE26" si="12">C32-C31</f>
        <v>956.14837707028937</v>
      </c>
      <c r="D26" s="25" t="e">
        <f t="shared" si="12"/>
        <v>#REF!</v>
      </c>
      <c r="E26" s="25">
        <f t="shared" si="12"/>
        <v>1165.6987633270091</v>
      </c>
      <c r="F26" s="25">
        <f t="shared" si="12"/>
        <v>1005.3811546873815</v>
      </c>
      <c r="G26" s="25">
        <f t="shared" si="12"/>
        <v>915.83772048419121</v>
      </c>
      <c r="H26" s="25">
        <f t="shared" si="12"/>
        <v>1031.15495186113</v>
      </c>
      <c r="I26" s="25">
        <f t="shared" si="12"/>
        <v>1145.4728578157965</v>
      </c>
      <c r="J26" s="25">
        <f t="shared" si="12"/>
        <v>1158.0827201256002</v>
      </c>
      <c r="K26" s="25">
        <f t="shared" si="12"/>
        <v>1201.1593268870004</v>
      </c>
      <c r="L26" s="25">
        <f t="shared" si="12"/>
        <v>1220.0182900929999</v>
      </c>
      <c r="M26" s="25">
        <f t="shared" si="12"/>
        <v>1267.2761410282001</v>
      </c>
      <c r="N26" s="25">
        <f t="shared" si="12"/>
        <v>1136.0041094661999</v>
      </c>
      <c r="O26" s="25">
        <f t="shared" si="12"/>
        <v>1172.1543417693999</v>
      </c>
      <c r="P26" s="25">
        <f t="shared" si="12"/>
        <v>1265.2419300105998</v>
      </c>
      <c r="Q26" s="25">
        <f t="shared" si="12"/>
        <v>1382.8397808375989</v>
      </c>
      <c r="R26" s="25">
        <f t="shared" si="12"/>
        <v>1299.458771671249</v>
      </c>
      <c r="S26" s="25">
        <f t="shared" si="12"/>
        <v>1335.0837006760478</v>
      </c>
      <c r="T26" s="25">
        <f t="shared" si="12"/>
        <v>1272.0044131164416</v>
      </c>
      <c r="U26" s="25">
        <f t="shared" si="12"/>
        <v>1371.3811117908178</v>
      </c>
      <c r="V26" s="25">
        <f t="shared" si="12"/>
        <v>1401.7388820000001</v>
      </c>
      <c r="W26" s="25">
        <f t="shared" si="12"/>
        <v>1397.546953</v>
      </c>
      <c r="X26" s="25">
        <f t="shared" si="12"/>
        <v>1340.9254500000002</v>
      </c>
      <c r="Y26" s="25">
        <f t="shared" si="12"/>
        <v>1385.2674729999997</v>
      </c>
      <c r="Z26" s="25">
        <f t="shared" si="12"/>
        <v>1367.6497884157</v>
      </c>
      <c r="AA26" s="25">
        <f t="shared" si="12"/>
        <v>1261.6772883057201</v>
      </c>
      <c r="AB26" s="25">
        <f t="shared" si="12"/>
        <v>1455.8378694116202</v>
      </c>
      <c r="AC26" s="26">
        <f t="shared" si="12"/>
        <v>1436.1220940000001</v>
      </c>
      <c r="AD26" s="26">
        <f t="shared" si="12"/>
        <v>1433.85970251854</v>
      </c>
      <c r="AE26" s="26">
        <f t="shared" si="12"/>
        <v>1472.8425700218741</v>
      </c>
      <c r="AF26" s="26">
        <f t="shared" si="12"/>
        <v>1516.6326650068597</v>
      </c>
      <c r="AG26" s="26">
        <f t="shared" si="12"/>
        <v>1670.1322766632634</v>
      </c>
      <c r="AH26" s="26">
        <f t="shared" si="12"/>
        <v>1720.9664989988084</v>
      </c>
      <c r="AI26" s="26">
        <f t="shared" si="12"/>
        <v>1701.1309239972229</v>
      </c>
      <c r="AJ26" s="26">
        <f t="shared" si="12"/>
        <v>1908.2271525186607</v>
      </c>
      <c r="AK26" s="26">
        <f t="shared" si="12"/>
        <v>2152.6621830406984</v>
      </c>
      <c r="AL26" s="26">
        <f t="shared" si="12"/>
        <v>2331.5099198779753</v>
      </c>
      <c r="AM26" s="26">
        <f t="shared" si="12"/>
        <v>2405.5649376031533</v>
      </c>
      <c r="AN26" s="26">
        <f t="shared" si="12"/>
        <v>2087.7352024666911</v>
      </c>
      <c r="AO26" s="26">
        <f t="shared" si="12"/>
        <v>2140.0627645303389</v>
      </c>
      <c r="AP26" s="26">
        <f t="shared" si="12"/>
        <v>2010.2186704950775</v>
      </c>
      <c r="AQ26" s="26">
        <f t="shared" si="12"/>
        <v>2092.5500829311386</v>
      </c>
      <c r="AR26" s="26">
        <f t="shared" si="12"/>
        <v>2248.7993213340587</v>
      </c>
      <c r="AS26" s="26">
        <f t="shared" si="12"/>
        <v>2263.4664218826356</v>
      </c>
      <c r="AT26" s="26">
        <f t="shared" si="12"/>
        <v>2150.1367031121176</v>
      </c>
      <c r="AU26" s="26">
        <f t="shared" si="12"/>
        <v>2170.1953356956406</v>
      </c>
      <c r="AV26" s="26">
        <f t="shared" si="12"/>
        <v>2223.538034772293</v>
      </c>
      <c r="AW26" s="26">
        <f t="shared" si="12"/>
        <v>2293.0276923598212</v>
      </c>
      <c r="AX26" s="26">
        <f t="shared" si="12"/>
        <v>2311.1336425915174</v>
      </c>
      <c r="AY26" s="26">
        <f t="shared" si="12"/>
        <v>2310.1532003046323</v>
      </c>
      <c r="AZ26" s="26">
        <f t="shared" si="12"/>
        <v>2295.3611119320976</v>
      </c>
      <c r="BA26" s="26">
        <f t="shared" si="12"/>
        <v>2332.9064390776525</v>
      </c>
      <c r="BB26" s="26">
        <f t="shared" si="12"/>
        <v>2351.7932459997869</v>
      </c>
      <c r="BC26" s="26">
        <f t="shared" si="12"/>
        <v>2356.9414696729509</v>
      </c>
      <c r="BD26" s="26">
        <f t="shared" si="12"/>
        <v>2390.5666763561107</v>
      </c>
      <c r="BE26" s="26">
        <f t="shared" si="12"/>
        <v>2403.9782834856878</v>
      </c>
    </row>
    <row r="27" spans="1:1019 1033:2041 2055:3063 3077:4085 4099:5107 5121:6143 6157:7165 7179:8187 8201:9209 9223:10231 10245:11253 11267:12275 12289:13311 13325:14333 14347:15355 15369:16377" ht="15" x14ac:dyDescent="0.25">
      <c r="A27" s="215" t="str">
        <f>'[2]Poultry Byproduct Complex'!A21</f>
        <v xml:space="preserve">    Biomass-Based Diesel Production</v>
      </c>
      <c r="B27" s="22">
        <f>B28+B29</f>
        <v>0</v>
      </c>
      <c r="C27" s="22">
        <f t="shared" ref="C27:BE27" si="13">C28+C29</f>
        <v>0</v>
      </c>
      <c r="D27" s="22">
        <f t="shared" si="13"/>
        <v>0</v>
      </c>
      <c r="E27" s="22">
        <f t="shared" si="13"/>
        <v>0</v>
      </c>
      <c r="F27" s="22">
        <f t="shared" si="13"/>
        <v>0</v>
      </c>
      <c r="G27" s="22">
        <f t="shared" si="13"/>
        <v>0</v>
      </c>
      <c r="H27" s="22">
        <f t="shared" si="13"/>
        <v>0</v>
      </c>
      <c r="I27" s="22">
        <f t="shared" si="13"/>
        <v>0</v>
      </c>
      <c r="J27" s="22">
        <f t="shared" si="13"/>
        <v>0</v>
      </c>
      <c r="K27" s="22">
        <f t="shared" si="13"/>
        <v>0</v>
      </c>
      <c r="L27" s="22">
        <f t="shared" si="13"/>
        <v>0</v>
      </c>
      <c r="M27" s="22">
        <f t="shared" si="13"/>
        <v>60.075145393327205</v>
      </c>
      <c r="N27" s="22">
        <f t="shared" si="13"/>
        <v>270.5</v>
      </c>
      <c r="O27" s="22">
        <f t="shared" si="13"/>
        <v>282.3</v>
      </c>
      <c r="P27" s="22">
        <f t="shared" si="13"/>
        <v>338</v>
      </c>
      <c r="Q27" s="22">
        <f t="shared" si="13"/>
        <v>542</v>
      </c>
      <c r="R27" s="22">
        <f t="shared" si="13"/>
        <v>443.02693307685661</v>
      </c>
      <c r="S27" s="22">
        <f t="shared" si="13"/>
        <v>500.19741536730578</v>
      </c>
      <c r="T27" s="22">
        <f t="shared" si="13"/>
        <v>586.17219628721068</v>
      </c>
      <c r="U27" s="22">
        <f t="shared" si="13"/>
        <v>654.61924660578768</v>
      </c>
      <c r="V27" s="22">
        <f t="shared" si="13"/>
        <v>660.18166657371228</v>
      </c>
      <c r="W27" s="22">
        <f t="shared" si="13"/>
        <v>708.32716029000699</v>
      </c>
      <c r="X27" s="22">
        <f t="shared" si="13"/>
        <v>714.23210051982664</v>
      </c>
      <c r="Y27" s="22">
        <f t="shared" si="13"/>
        <v>799.67988013525894</v>
      </c>
      <c r="Z27" s="22">
        <f t="shared" si="13"/>
        <v>889.8202867148716</v>
      </c>
      <c r="AA27" s="22">
        <f t="shared" si="13"/>
        <v>753.97601236712364</v>
      </c>
      <c r="AB27" s="22">
        <f t="shared" si="13"/>
        <v>661.46899999999994</v>
      </c>
      <c r="AC27" s="23">
        <f t="shared" si="13"/>
        <v>637.61899999999991</v>
      </c>
      <c r="AD27" s="23">
        <f t="shared" si="13"/>
        <v>667.80645593020006</v>
      </c>
      <c r="AE27" s="23">
        <f t="shared" si="13"/>
        <v>712.84257002187428</v>
      </c>
      <c r="AF27" s="23">
        <f t="shared" si="13"/>
        <v>761.6326650068595</v>
      </c>
      <c r="AG27" s="23">
        <f t="shared" si="13"/>
        <v>895.13227666326316</v>
      </c>
      <c r="AH27" s="23">
        <f t="shared" si="13"/>
        <v>970.96649899880845</v>
      </c>
      <c r="AI27" s="23">
        <f t="shared" si="13"/>
        <v>1041.1309239972227</v>
      </c>
      <c r="AJ27" s="23">
        <f t="shared" si="13"/>
        <v>1223.2271525186604</v>
      </c>
      <c r="AK27" s="23">
        <f t="shared" si="13"/>
        <v>1352.6621830406984</v>
      </c>
      <c r="AL27" s="23">
        <f t="shared" si="13"/>
        <v>1586.5099198779756</v>
      </c>
      <c r="AM27" s="23">
        <f t="shared" si="13"/>
        <v>1650.5649376031538</v>
      </c>
      <c r="AN27" s="23">
        <f t="shared" si="13"/>
        <v>1687.7352024666914</v>
      </c>
      <c r="AO27" s="23">
        <f t="shared" si="13"/>
        <v>1760.0627645303393</v>
      </c>
      <c r="AP27" s="23">
        <f t="shared" si="13"/>
        <v>1650.2186704950773</v>
      </c>
      <c r="AQ27" s="23">
        <f t="shared" si="13"/>
        <v>1752.5500829311386</v>
      </c>
      <c r="AR27" s="23">
        <f t="shared" si="13"/>
        <v>1928.799321334059</v>
      </c>
      <c r="AS27" s="23">
        <f t="shared" si="13"/>
        <v>1963.466421882636</v>
      </c>
      <c r="AT27" s="23">
        <f t="shared" si="13"/>
        <v>1870.1367031121174</v>
      </c>
      <c r="AU27" s="23">
        <f t="shared" si="13"/>
        <v>1915.1953356956408</v>
      </c>
      <c r="AV27" s="23">
        <f t="shared" si="13"/>
        <v>1993.5380347722939</v>
      </c>
      <c r="AW27" s="23">
        <f t="shared" si="13"/>
        <v>2088.0276923598212</v>
      </c>
      <c r="AX27" s="23">
        <f t="shared" si="13"/>
        <v>2131.1336425915179</v>
      </c>
      <c r="AY27" s="23">
        <f t="shared" si="13"/>
        <v>2155.1532003046323</v>
      </c>
      <c r="AZ27" s="23">
        <f t="shared" si="13"/>
        <v>2165.3611119320972</v>
      </c>
      <c r="BA27" s="23">
        <f t="shared" si="13"/>
        <v>2227.9064390776516</v>
      </c>
      <c r="BB27" s="23">
        <f t="shared" si="13"/>
        <v>2271.7932459997864</v>
      </c>
      <c r="BC27" s="23">
        <f t="shared" si="13"/>
        <v>2306.9414696729509</v>
      </c>
      <c r="BD27" s="23">
        <f t="shared" si="13"/>
        <v>2370.5666763561112</v>
      </c>
      <c r="BE27" s="23">
        <f t="shared" si="13"/>
        <v>2383.9782834856883</v>
      </c>
    </row>
    <row r="28" spans="1:1019 1033:2041 2055:3063 3077:4085 4099:5107 5121:6143 6157:7165 7179:8187 8201:9209 9223:10231 10245:11253 11267:12275 12289:13311 13325:14333 14347:15355 15369:16377" ht="15" x14ac:dyDescent="0.25">
      <c r="A28" s="215" t="str">
        <f>'[2]Poultry Byproduct Complex'!A22</f>
        <v xml:space="preserve">      Biodiesel Production</v>
      </c>
      <c r="B28" s="22">
        <f>'[2]CWG Complex'!D$10</f>
        <v>0</v>
      </c>
      <c r="C28" s="22">
        <f>'[2]CWG Complex'!E$10</f>
        <v>0</v>
      </c>
      <c r="D28" s="22">
        <f>'[2]CWG Complex'!F$10</f>
        <v>0</v>
      </c>
      <c r="E28" s="22">
        <f>'[2]CWG Complex'!G$10</f>
        <v>0</v>
      </c>
      <c r="F28" s="22">
        <f>'[2]CWG Complex'!H$10</f>
        <v>0</v>
      </c>
      <c r="G28" s="22">
        <f>'[2]CWG Complex'!I$10</f>
        <v>0</v>
      </c>
      <c r="H28" s="22">
        <f>'[2]CWG Complex'!J$10</f>
        <v>0</v>
      </c>
      <c r="I28" s="22">
        <f>'[2]CWG Complex'!K$10</f>
        <v>0</v>
      </c>
      <c r="J28" s="22">
        <f>'[2]CWG Complex'!L$10</f>
        <v>0</v>
      </c>
      <c r="K28" s="22">
        <f>'[2]CWG Complex'!M$10</f>
        <v>0</v>
      </c>
      <c r="L28" s="22">
        <f>'[2]CWG Complex'!N$10</f>
        <v>0</v>
      </c>
      <c r="M28" s="22">
        <f>'[2]CWG Complex'!O$10</f>
        <v>60.075145393327205</v>
      </c>
      <c r="N28" s="22">
        <f>'[2]CWG Complex'!P$10</f>
        <v>270.5</v>
      </c>
      <c r="O28" s="22">
        <f>'[2]CWG Complex'!Q$10</f>
        <v>282.3</v>
      </c>
      <c r="P28" s="22">
        <f>'[2]CWG Complex'!R$10</f>
        <v>338</v>
      </c>
      <c r="Q28" s="22">
        <f>'[2]CWG Complex'!S$10</f>
        <v>542</v>
      </c>
      <c r="R28" s="22">
        <f>'[2]CWG Complex'!T$10</f>
        <v>395</v>
      </c>
      <c r="S28" s="22">
        <f>'[2]CWG Complex'!U$10</f>
        <v>455</v>
      </c>
      <c r="T28" s="22">
        <f>'[2]CWG Complex'!V$10</f>
        <v>449.43</v>
      </c>
      <c r="U28" s="22">
        <f>'[2]CWG Complex'!W$10</f>
        <v>526.97</v>
      </c>
      <c r="V28" s="22">
        <f>'[2]CWG Complex'!X$10</f>
        <v>563.1</v>
      </c>
      <c r="W28" s="22">
        <f>'[2]CWG Complex'!Y$10</f>
        <v>605.66</v>
      </c>
      <c r="X28" s="22">
        <f>'[2]CWG Complex'!Z$10</f>
        <v>619.89</v>
      </c>
      <c r="Y28" s="22">
        <f>'[2]CWG Complex'!AA$10</f>
        <v>565.13</v>
      </c>
      <c r="Z28" s="22">
        <f>'[2]CWG Complex'!AB$10</f>
        <v>568.52</v>
      </c>
      <c r="AA28" s="22">
        <f>'[2]CWG Complex'!AC$10</f>
        <v>385.53254163887374</v>
      </c>
      <c r="AB28" s="22">
        <f>'[2]CWG Complex'!AD$10</f>
        <v>289.47426005949069</v>
      </c>
      <c r="AC28" s="23">
        <f>'[2]CWG Complex'!AE$10</f>
        <v>320.63589124509207</v>
      </c>
      <c r="AD28" s="23">
        <f>'[2]CWG Complex'!AF$10</f>
        <v>113.96418739109065</v>
      </c>
      <c r="AE28" s="23">
        <f>'[2]CWG Complex'!AG$10</f>
        <v>280.71278009874703</v>
      </c>
      <c r="AF28" s="23">
        <f>'[2]CWG Complex'!AH$10</f>
        <v>279.13023885356205</v>
      </c>
      <c r="AG28" s="23">
        <f>'[2]CWG Complex'!AI$10</f>
        <v>231.06403083820626</v>
      </c>
      <c r="AH28" s="23">
        <f>'[2]CWG Complex'!AJ$10</f>
        <v>195.39596423401326</v>
      </c>
      <c r="AI28" s="23">
        <f>'[2]CWG Complex'!AK$10</f>
        <v>189.4148852765608</v>
      </c>
      <c r="AJ28" s="23">
        <f>'[2]CWG Complex'!AL$10</f>
        <v>217.34726467440717</v>
      </c>
      <c r="AK28" s="23">
        <f>'[2]CWG Complex'!AM$10</f>
        <v>213.04933187055474</v>
      </c>
      <c r="AL28" s="23">
        <f>'[2]CWG Complex'!AN$10</f>
        <v>213.43229039953965</v>
      </c>
      <c r="AM28" s="23">
        <f>'[2]CWG Complex'!AO$10</f>
        <v>208.3760697087973</v>
      </c>
      <c r="AN28" s="23">
        <f>'[2]CWG Complex'!AP$10</f>
        <v>195.15751840053389</v>
      </c>
      <c r="AO28" s="23">
        <f>'[2]CWG Complex'!AQ$10</f>
        <v>195.50040557224796</v>
      </c>
      <c r="AP28" s="23">
        <f>'[2]CWG Complex'!AR$10</f>
        <v>195.50040557224796</v>
      </c>
      <c r="AQ28" s="23">
        <f>'[2]CWG Complex'!AS$10</f>
        <v>195.50040557224796</v>
      </c>
      <c r="AR28" s="23">
        <f>'[2]CWG Complex'!AT$10</f>
        <v>195.50040557224796</v>
      </c>
      <c r="AS28" s="23">
        <f>'[2]CWG Complex'!AU$10</f>
        <v>195.50040557224796</v>
      </c>
      <c r="AT28" s="23">
        <f>'[2]CWG Complex'!AV$10</f>
        <v>195.50040557224796</v>
      </c>
      <c r="AU28" s="23">
        <f>'[2]CWG Complex'!AW$10</f>
        <v>195.50040557224796</v>
      </c>
      <c r="AV28" s="23">
        <f>'[2]CWG Complex'!AX$10</f>
        <v>195.50040557224796</v>
      </c>
      <c r="AW28" s="23">
        <f>'[2]CWG Complex'!AY$10</f>
        <v>195.50040557224796</v>
      </c>
      <c r="AX28" s="23">
        <f>'[2]CWG Complex'!AZ$10</f>
        <v>195.50040557224796</v>
      </c>
      <c r="AY28" s="23">
        <f>'[2]CWG Complex'!BA$10</f>
        <v>195.50040557224796</v>
      </c>
      <c r="AZ28" s="23">
        <f>'[2]CWG Complex'!BB$10</f>
        <v>195.50040557224796</v>
      </c>
      <c r="BA28" s="23">
        <f>'[2]CWG Complex'!BC$10</f>
        <v>195.50040557224796</v>
      </c>
      <c r="BB28" s="23">
        <f>'[2]CWG Complex'!BD$10</f>
        <v>195.50040557224796</v>
      </c>
      <c r="BC28" s="23">
        <f>'[2]CWG Complex'!BE$10</f>
        <v>195.50040557224796</v>
      </c>
      <c r="BD28" s="23">
        <f>'[2]CWG Complex'!BF$10</f>
        <v>195.50040557224796</v>
      </c>
      <c r="BE28" s="23">
        <f>'[2]CWG Complex'!BG$10</f>
        <v>195.50040557224796</v>
      </c>
    </row>
    <row r="29" spans="1:1019 1033:2041 2055:3063 3077:4085 4099:5107 5121:6143 6157:7165 7179:8187 8201:9209 9223:10231 10245:11253 11267:12275 12289:13311 13325:14333 14347:15355 15369:16377" ht="15" x14ac:dyDescent="0.25">
      <c r="A29" s="215" t="str">
        <f>'[2]Poultry Byproduct Complex'!A23</f>
        <v xml:space="preserve">      Renewable Diesel/SAF Production</v>
      </c>
      <c r="B29" s="22">
        <f>'[2]CWG Complex'!D$11+'[2]CWG Complex'!D$12</f>
        <v>0</v>
      </c>
      <c r="C29" s="22">
        <f>'[2]CWG Complex'!E$11+'[2]CWG Complex'!E$12</f>
        <v>0</v>
      </c>
      <c r="D29" s="22">
        <f>'[2]CWG Complex'!F$11+'[2]CWG Complex'!F$12</f>
        <v>0</v>
      </c>
      <c r="E29" s="22">
        <f>'[2]CWG Complex'!G$11+'[2]CWG Complex'!G$12</f>
        <v>0</v>
      </c>
      <c r="F29" s="22">
        <f>'[2]CWG Complex'!H$11+'[2]CWG Complex'!H$12</f>
        <v>0</v>
      </c>
      <c r="G29" s="22">
        <f>'[2]CWG Complex'!I$11+'[2]CWG Complex'!I$12</f>
        <v>0</v>
      </c>
      <c r="H29" s="22">
        <f>'[2]CWG Complex'!J$11+'[2]CWG Complex'!J$12</f>
        <v>0</v>
      </c>
      <c r="I29" s="22">
        <f>'[2]CWG Complex'!K$11+'[2]CWG Complex'!K$12</f>
        <v>0</v>
      </c>
      <c r="J29" s="22">
        <f>'[2]CWG Complex'!L$11+'[2]CWG Complex'!L$12</f>
        <v>0</v>
      </c>
      <c r="K29" s="22">
        <f>'[2]CWG Complex'!M$11+'[2]CWG Complex'!M$12</f>
        <v>0</v>
      </c>
      <c r="L29" s="22">
        <f>'[2]CWG Complex'!N$11+'[2]CWG Complex'!N$12</f>
        <v>0</v>
      </c>
      <c r="M29" s="22">
        <f>'[2]CWG Complex'!O$11+'[2]CWG Complex'!O$12</f>
        <v>0</v>
      </c>
      <c r="N29" s="22">
        <f>'[2]CWG Complex'!P$11+'[2]CWG Complex'!P$12</f>
        <v>0</v>
      </c>
      <c r="O29" s="22">
        <f>'[2]CWG Complex'!Q$11+'[2]CWG Complex'!Q$12</f>
        <v>0</v>
      </c>
      <c r="P29" s="22">
        <f>'[2]CWG Complex'!R$11+'[2]CWG Complex'!R$12</f>
        <v>0</v>
      </c>
      <c r="Q29" s="22">
        <f>'[2]CWG Complex'!S$11+'[2]CWG Complex'!S$12</f>
        <v>0</v>
      </c>
      <c r="R29" s="22">
        <f>'[2]CWG Complex'!T$11+'[2]CWG Complex'!T$12</f>
        <v>48.026933076856594</v>
      </c>
      <c r="S29" s="22">
        <f>'[2]CWG Complex'!U$11+'[2]CWG Complex'!U$12</f>
        <v>45.197415367305766</v>
      </c>
      <c r="T29" s="22">
        <f>'[2]CWG Complex'!V$11+'[2]CWG Complex'!V$12</f>
        <v>136.74219628721073</v>
      </c>
      <c r="U29" s="22">
        <f>'[2]CWG Complex'!W$11+'[2]CWG Complex'!W$12</f>
        <v>127.64924660578761</v>
      </c>
      <c r="V29" s="22">
        <f>'[2]CWG Complex'!X$11+'[2]CWG Complex'!X$12</f>
        <v>97.081666573712212</v>
      </c>
      <c r="W29" s="22">
        <f>'[2]CWG Complex'!Y$11+'[2]CWG Complex'!Y$12</f>
        <v>102.66716029000699</v>
      </c>
      <c r="X29" s="22">
        <f>'[2]CWG Complex'!Z$11+'[2]CWG Complex'!Z$12</f>
        <v>94.342100519826715</v>
      </c>
      <c r="Y29" s="22">
        <f>'[2]CWG Complex'!AA$11+'[2]CWG Complex'!AA$12</f>
        <v>234.54988013525895</v>
      </c>
      <c r="Z29" s="22">
        <f>'[2]CWG Complex'!AB$11+'[2]CWG Complex'!AB$12</f>
        <v>321.30028671487156</v>
      </c>
      <c r="AA29" s="22">
        <f>'[2]CWG Complex'!AC$11+'[2]CWG Complex'!AC$12</f>
        <v>368.44347072824991</v>
      </c>
      <c r="AB29" s="22">
        <f>'[2]CWG Complex'!AD$11+'[2]CWG Complex'!AD$12</f>
        <v>371.99473994050925</v>
      </c>
      <c r="AC29" s="23">
        <f>'[2]CWG Complex'!AE$11+'[2]CWG Complex'!AE$12</f>
        <v>316.9831087549079</v>
      </c>
      <c r="AD29" s="23">
        <f>'[2]CWG Complex'!AF$11+'[2]CWG Complex'!AF$12</f>
        <v>553.84226853910945</v>
      </c>
      <c r="AE29" s="23">
        <f>'[2]CWG Complex'!AG$11+'[2]CWG Complex'!AG$12</f>
        <v>432.12978992312719</v>
      </c>
      <c r="AF29" s="23">
        <f>'[2]CWG Complex'!AH$11+'[2]CWG Complex'!AH$12</f>
        <v>482.50242615329751</v>
      </c>
      <c r="AG29" s="23">
        <f>'[2]CWG Complex'!AI$11+'[2]CWG Complex'!AI$12</f>
        <v>664.06824582505692</v>
      </c>
      <c r="AH29" s="23">
        <f>'[2]CWG Complex'!AJ$11+'[2]CWG Complex'!AJ$12</f>
        <v>775.57053476479518</v>
      </c>
      <c r="AI29" s="23">
        <f>'[2]CWG Complex'!AK$11+'[2]CWG Complex'!AK$12</f>
        <v>851.7160387206618</v>
      </c>
      <c r="AJ29" s="23">
        <f>'[2]CWG Complex'!AL$11+'[2]CWG Complex'!AL$12</f>
        <v>1005.8798878442533</v>
      </c>
      <c r="AK29" s="23">
        <f>'[2]CWG Complex'!AM$11+'[2]CWG Complex'!AM$12</f>
        <v>1139.6128511701436</v>
      </c>
      <c r="AL29" s="23">
        <f>'[2]CWG Complex'!AN$11+'[2]CWG Complex'!AN$12</f>
        <v>1373.0776294784359</v>
      </c>
      <c r="AM29" s="23">
        <f>'[2]CWG Complex'!AO$11+'[2]CWG Complex'!AO$12</f>
        <v>1442.1888678943565</v>
      </c>
      <c r="AN29" s="23">
        <f>'[2]CWG Complex'!AP$11+'[2]CWG Complex'!AP$12</f>
        <v>1492.5776840661574</v>
      </c>
      <c r="AO29" s="23">
        <f>'[2]CWG Complex'!AQ$11+'[2]CWG Complex'!AQ$12</f>
        <v>1564.5623589580914</v>
      </c>
      <c r="AP29" s="23">
        <f>'[2]CWG Complex'!AR$11+'[2]CWG Complex'!AR$12</f>
        <v>1454.7182649228293</v>
      </c>
      <c r="AQ29" s="23">
        <f>'[2]CWG Complex'!AS$11+'[2]CWG Complex'!AS$12</f>
        <v>1557.0496773588907</v>
      </c>
      <c r="AR29" s="23">
        <f>'[2]CWG Complex'!AT$11+'[2]CWG Complex'!AT$12</f>
        <v>1733.298915761811</v>
      </c>
      <c r="AS29" s="23">
        <f>'[2]CWG Complex'!AU$11+'[2]CWG Complex'!AU$12</f>
        <v>1767.9660163103881</v>
      </c>
      <c r="AT29" s="23">
        <f>'[2]CWG Complex'!AV$11+'[2]CWG Complex'!AV$12</f>
        <v>1674.6362975398695</v>
      </c>
      <c r="AU29" s="23">
        <f>'[2]CWG Complex'!AW$11+'[2]CWG Complex'!AW$12</f>
        <v>1719.6949301233929</v>
      </c>
      <c r="AV29" s="23">
        <f>'[2]CWG Complex'!AX$11+'[2]CWG Complex'!AX$12</f>
        <v>1798.037629200046</v>
      </c>
      <c r="AW29" s="23">
        <f>'[2]CWG Complex'!AY$11+'[2]CWG Complex'!AY$12</f>
        <v>1892.5272867875733</v>
      </c>
      <c r="AX29" s="23">
        <f>'[2]CWG Complex'!AZ$11+'[2]CWG Complex'!AZ$12</f>
        <v>1935.6332370192699</v>
      </c>
      <c r="AY29" s="23">
        <f>'[2]CWG Complex'!BA$11+'[2]CWG Complex'!BA$12</f>
        <v>1959.6527947323843</v>
      </c>
      <c r="AZ29" s="23">
        <f>'[2]CWG Complex'!BB$11+'[2]CWG Complex'!BB$12</f>
        <v>1969.8607063598492</v>
      </c>
      <c r="BA29" s="23">
        <f>'[2]CWG Complex'!BC$11+'[2]CWG Complex'!BC$12</f>
        <v>2032.4060335054037</v>
      </c>
      <c r="BB29" s="23">
        <f>'[2]CWG Complex'!BD$11+'[2]CWG Complex'!BD$12</f>
        <v>2076.2928404275385</v>
      </c>
      <c r="BC29" s="23">
        <f>'[2]CWG Complex'!BE$11+'[2]CWG Complex'!BE$12</f>
        <v>2111.441064100703</v>
      </c>
      <c r="BD29" s="23">
        <f>'[2]CWG Complex'!BF$11+'[2]CWG Complex'!BF$12</f>
        <v>2175.0662707838633</v>
      </c>
      <c r="BE29" s="23">
        <f>'[2]CWG Complex'!BG$11+'[2]CWG Complex'!BG$12</f>
        <v>2188.4778779134404</v>
      </c>
    </row>
    <row r="30" spans="1:1019 1033:2041 2055:3063 3077:4085 4099:5107 5121:6143 6157:7165 7179:8187 8201:9209 9223:10231 10245:11253 11267:12275 12289:13311 13325:14333 14347:15355 15369:16377" ht="15" x14ac:dyDescent="0.25">
      <c r="A30" s="215" t="str">
        <f>'[2]Poultry Byproduct Complex'!A25</f>
        <v xml:space="preserve">    Non-Biodiesel Usage</v>
      </c>
      <c r="B30" s="22" t="e">
        <f>B26-B27</f>
        <v>#REF!</v>
      </c>
      <c r="C30" s="22">
        <f t="shared" ref="C30:BE30" si="14">C26-C27</f>
        <v>956.14837707028937</v>
      </c>
      <c r="D30" s="22" t="e">
        <f t="shared" si="14"/>
        <v>#REF!</v>
      </c>
      <c r="E30" s="22">
        <f t="shared" si="14"/>
        <v>1165.6987633270091</v>
      </c>
      <c r="F30" s="22">
        <f t="shared" si="14"/>
        <v>1005.3811546873815</v>
      </c>
      <c r="G30" s="22">
        <f t="shared" si="14"/>
        <v>915.83772048419121</v>
      </c>
      <c r="H30" s="22">
        <f t="shared" si="14"/>
        <v>1031.15495186113</v>
      </c>
      <c r="I30" s="22">
        <f t="shared" si="14"/>
        <v>1145.4728578157965</v>
      </c>
      <c r="J30" s="22">
        <f t="shared" si="14"/>
        <v>1158.0827201256002</v>
      </c>
      <c r="K30" s="22">
        <f t="shared" si="14"/>
        <v>1201.1593268870004</v>
      </c>
      <c r="L30" s="22">
        <f t="shared" si="14"/>
        <v>1220.0182900929999</v>
      </c>
      <c r="M30" s="22">
        <f t="shared" si="14"/>
        <v>1207.2009956348729</v>
      </c>
      <c r="N30" s="22">
        <f t="shared" si="14"/>
        <v>865.50410946619991</v>
      </c>
      <c r="O30" s="22">
        <f t="shared" si="14"/>
        <v>889.85434176939998</v>
      </c>
      <c r="P30" s="22">
        <f t="shared" si="14"/>
        <v>927.24193001059984</v>
      </c>
      <c r="Q30" s="22">
        <f t="shared" si="14"/>
        <v>840.83978083759894</v>
      </c>
      <c r="R30" s="22">
        <f t="shared" si="14"/>
        <v>856.43183859439239</v>
      </c>
      <c r="S30" s="22">
        <f t="shared" si="14"/>
        <v>834.886285308742</v>
      </c>
      <c r="T30" s="22">
        <f t="shared" si="14"/>
        <v>685.8322168292309</v>
      </c>
      <c r="U30" s="22">
        <f t="shared" si="14"/>
        <v>716.76186518503016</v>
      </c>
      <c r="V30" s="22">
        <f t="shared" si="14"/>
        <v>741.55721542628783</v>
      </c>
      <c r="W30" s="22">
        <f t="shared" si="14"/>
        <v>689.21979270999304</v>
      </c>
      <c r="X30" s="22">
        <f t="shared" si="14"/>
        <v>626.69334948017354</v>
      </c>
      <c r="Y30" s="22">
        <f t="shared" si="14"/>
        <v>585.58759286474071</v>
      </c>
      <c r="Z30" s="22">
        <f t="shared" si="14"/>
        <v>477.82950170082836</v>
      </c>
      <c r="AA30" s="22">
        <f t="shared" si="14"/>
        <v>507.7012759385965</v>
      </c>
      <c r="AB30" s="22">
        <f t="shared" si="14"/>
        <v>794.36886941162027</v>
      </c>
      <c r="AC30" s="23">
        <f t="shared" si="14"/>
        <v>798.50309400000015</v>
      </c>
      <c r="AD30" s="23">
        <f t="shared" si="14"/>
        <v>766.0532465883399</v>
      </c>
      <c r="AE30" s="23">
        <f t="shared" si="14"/>
        <v>759.99999999999977</v>
      </c>
      <c r="AF30" s="23">
        <f t="shared" si="14"/>
        <v>755.00000000000023</v>
      </c>
      <c r="AG30" s="23">
        <f t="shared" si="14"/>
        <v>775.00000000000023</v>
      </c>
      <c r="AH30" s="23">
        <f t="shared" si="14"/>
        <v>750</v>
      </c>
      <c r="AI30" s="23">
        <f t="shared" si="14"/>
        <v>660.00000000000023</v>
      </c>
      <c r="AJ30" s="23">
        <f t="shared" si="14"/>
        <v>685.00000000000023</v>
      </c>
      <c r="AK30" s="23">
        <f t="shared" si="14"/>
        <v>800</v>
      </c>
      <c r="AL30" s="23">
        <f t="shared" si="14"/>
        <v>744.99999999999977</v>
      </c>
      <c r="AM30" s="23">
        <f t="shared" si="14"/>
        <v>754.99999999999955</v>
      </c>
      <c r="AN30" s="23">
        <f t="shared" si="14"/>
        <v>399.99999999999977</v>
      </c>
      <c r="AO30" s="23">
        <f t="shared" si="14"/>
        <v>379.99999999999955</v>
      </c>
      <c r="AP30" s="23">
        <f t="shared" si="14"/>
        <v>360.00000000000023</v>
      </c>
      <c r="AQ30" s="23">
        <f t="shared" si="14"/>
        <v>340</v>
      </c>
      <c r="AR30" s="23">
        <f t="shared" si="14"/>
        <v>319.99999999999977</v>
      </c>
      <c r="AS30" s="23">
        <f t="shared" si="14"/>
        <v>299.99999999999955</v>
      </c>
      <c r="AT30" s="23">
        <f t="shared" si="14"/>
        <v>280.00000000000023</v>
      </c>
      <c r="AU30" s="23">
        <f t="shared" si="14"/>
        <v>254.99999999999977</v>
      </c>
      <c r="AV30" s="23">
        <f t="shared" si="14"/>
        <v>229.99999999999909</v>
      </c>
      <c r="AW30" s="23">
        <f t="shared" si="14"/>
        <v>205</v>
      </c>
      <c r="AX30" s="23">
        <f t="shared" si="14"/>
        <v>179.99999999999955</v>
      </c>
      <c r="AY30" s="23">
        <f t="shared" si="14"/>
        <v>155</v>
      </c>
      <c r="AZ30" s="23">
        <f t="shared" si="14"/>
        <v>130.00000000000045</v>
      </c>
      <c r="BA30" s="23">
        <f t="shared" si="14"/>
        <v>105.00000000000091</v>
      </c>
      <c r="BB30" s="23">
        <f t="shared" si="14"/>
        <v>80.000000000000455</v>
      </c>
      <c r="BC30" s="23">
        <f t="shared" si="14"/>
        <v>50</v>
      </c>
      <c r="BD30" s="23">
        <f t="shared" si="14"/>
        <v>19.999999999999545</v>
      </c>
      <c r="BE30" s="23">
        <f t="shared" si="14"/>
        <v>19.999999999999545</v>
      </c>
    </row>
    <row r="31" spans="1:1019 1033:2041 2055:3063 3077:4085 4099:5107 5121:6143 6157:7165 7179:8187 8201:9209 9223:10231 10245:11253 11267:12275 12289:13311 13325:14333 14347:15355 15369:16377" ht="15" x14ac:dyDescent="0.25">
      <c r="A31" s="215" t="str">
        <f>'[2]Poultry Byproduct Complex'!A26</f>
        <v>Exports</v>
      </c>
      <c r="B31" s="22">
        <f>'[2]CWG Complex'!D$16</f>
        <v>3.1027850027999997</v>
      </c>
      <c r="C31" s="22">
        <f>'[2]CWG Complex'!E$16</f>
        <v>4.4297469845999995</v>
      </c>
      <c r="D31" s="22">
        <f>'[2]CWG Complex'!F$16</f>
        <v>7.8555091103999999</v>
      </c>
      <c r="E31" s="22">
        <f>'[2]CWG Complex'!G$16</f>
        <v>9.4972911138000029</v>
      </c>
      <c r="F31" s="22">
        <f>'[2]CWG Complex'!H$16</f>
        <v>3.3483798935999998</v>
      </c>
      <c r="G31" s="22">
        <f>'[2]CWG Complex'!I$16</f>
        <v>7.6994218727999995</v>
      </c>
      <c r="H31" s="22">
        <f>'[2]CWG Complex'!J$16</f>
        <v>5.9006707829999998</v>
      </c>
      <c r="I31" s="22">
        <f>'[2]CWG Complex'!K$16</f>
        <v>14.157862021799998</v>
      </c>
      <c r="J31" s="22">
        <f>'[2]CWG Complex'!L$16</f>
        <v>11.754603579599999</v>
      </c>
      <c r="K31" s="22">
        <f>'[2]CWG Complex'!M$16</f>
        <v>11.355566997599999</v>
      </c>
      <c r="L31" s="22">
        <f>'[2]CWG Complex'!N$16</f>
        <v>4.4405496323999989</v>
      </c>
      <c r="M31" s="22">
        <f>'[2]CWG Complex'!O$16</f>
        <v>2.2147632611999999</v>
      </c>
      <c r="N31" s="22">
        <f>'[2]CWG Complex'!P$16</f>
        <v>2.4685152534000001</v>
      </c>
      <c r="O31" s="22">
        <f>'[2]CWG Complex'!Q$16</f>
        <v>3.5183562498000001</v>
      </c>
      <c r="P31" s="22">
        <f>'[2]CWG Complex'!R$16</f>
        <v>7.310967476400001</v>
      </c>
      <c r="Q31" s="22">
        <f>'[2]CWG Complex'!S$16</f>
        <v>6.0613877267999996</v>
      </c>
      <c r="R31" s="22">
        <f>'[2]CWG Complex'!T$16</f>
        <v>3.3203347605999998</v>
      </c>
      <c r="S31" s="22">
        <f>'[2]CWG Complex'!U$16</f>
        <v>1.6692899999999999</v>
      </c>
      <c r="T31" s="22">
        <f>'[2]CWG Complex'!V$16</f>
        <v>1.008618</v>
      </c>
      <c r="U31" s="22">
        <f>'[2]CWG Complex'!W$16</f>
        <v>0.92072399999999999</v>
      </c>
      <c r="V31" s="22">
        <f>'[2]CWG Complex'!X$16</f>
        <v>0.93828699999999987</v>
      </c>
      <c r="W31" s="22">
        <f>'[2]CWG Complex'!Y$16</f>
        <v>0.57976099999999997</v>
      </c>
      <c r="X31" s="22">
        <f>'[2]CWG Complex'!Z$16</f>
        <v>2.1506479999999999</v>
      </c>
      <c r="Y31" s="22">
        <f>'[2]CWG Complex'!AA$16</f>
        <v>1.3739100000000002</v>
      </c>
      <c r="Z31" s="22">
        <f>'[2]CWG Complex'!AB$16</f>
        <v>11.674715028760001</v>
      </c>
      <c r="AA31" s="22">
        <f>'[2]CWG Complex'!AC$16</f>
        <v>1.7418636481400001</v>
      </c>
      <c r="AB31" s="22">
        <f>'[2]CWG Complex'!AD$16</f>
        <v>0.39961751932</v>
      </c>
      <c r="AC31" s="23">
        <f>'[2]CWG Complex'!AE$16</f>
        <v>0.47713299999999997</v>
      </c>
      <c r="AD31" s="23">
        <f>'[2]CWG Complex'!AF$16</f>
        <v>0.48101500000000003</v>
      </c>
      <c r="AE31" s="23">
        <f>'[2]CWG Complex'!AG$16</f>
        <v>0.5</v>
      </c>
      <c r="AF31" s="23">
        <f>'[2]CWG Complex'!AH$16</f>
        <v>0.05</v>
      </c>
      <c r="AG31" s="23">
        <f>'[2]CWG Complex'!AI$16</f>
        <v>0.05</v>
      </c>
      <c r="AH31" s="23">
        <f>'[2]CWG Complex'!AJ$16</f>
        <v>0.05</v>
      </c>
      <c r="AI31" s="23">
        <f>'[2]CWG Complex'!AK$16</f>
        <v>0.05</v>
      </c>
      <c r="AJ31" s="23">
        <f>'[2]CWG Complex'!AL$16</f>
        <v>0.05</v>
      </c>
      <c r="AK31" s="23">
        <f>'[2]CWG Complex'!AM$16</f>
        <v>0.05</v>
      </c>
      <c r="AL31" s="23">
        <f>'[2]CWG Complex'!AN$16</f>
        <v>0.05</v>
      </c>
      <c r="AM31" s="23">
        <f>'[2]CWG Complex'!AO$16</f>
        <v>0.05</v>
      </c>
      <c r="AN31" s="23">
        <f>'[2]CWG Complex'!AP$16</f>
        <v>0.05</v>
      </c>
      <c r="AO31" s="23">
        <f>'[2]CWG Complex'!AQ$16</f>
        <v>0.05</v>
      </c>
      <c r="AP31" s="23">
        <f>'[2]CWG Complex'!AR$16</f>
        <v>0.05</v>
      </c>
      <c r="AQ31" s="23">
        <f>'[2]CWG Complex'!AS$16</f>
        <v>0.05</v>
      </c>
      <c r="AR31" s="23">
        <f>'[2]CWG Complex'!AT$16</f>
        <v>0.05</v>
      </c>
      <c r="AS31" s="23">
        <f>'[2]CWG Complex'!AU$16</f>
        <v>0.05</v>
      </c>
      <c r="AT31" s="23">
        <f>'[2]CWG Complex'!AV$16</f>
        <v>0.05</v>
      </c>
      <c r="AU31" s="23">
        <f>'[2]CWG Complex'!AW$16</f>
        <v>0.05</v>
      </c>
      <c r="AV31" s="23">
        <f>'[2]CWG Complex'!AX$16</f>
        <v>0.05</v>
      </c>
      <c r="AW31" s="23">
        <f>'[2]CWG Complex'!AY$16</f>
        <v>0.05</v>
      </c>
      <c r="AX31" s="23">
        <f>'[2]CWG Complex'!AZ$16</f>
        <v>0.05</v>
      </c>
      <c r="AY31" s="23">
        <f>'[2]CWG Complex'!BA$16</f>
        <v>0.05</v>
      </c>
      <c r="AZ31" s="23">
        <f>'[2]CWG Complex'!BB$16</f>
        <v>0.05</v>
      </c>
      <c r="BA31" s="23">
        <f>'[2]CWG Complex'!BC$16</f>
        <v>0.05</v>
      </c>
      <c r="BB31" s="23">
        <f>'[2]CWG Complex'!BD$16</f>
        <v>0.05</v>
      </c>
      <c r="BC31" s="23">
        <f>'[2]CWG Complex'!BE$16</f>
        <v>0.05</v>
      </c>
      <c r="BD31" s="23">
        <f>'[2]CWG Complex'!BF$16</f>
        <v>0.05</v>
      </c>
      <c r="BE31" s="23">
        <f>'[2]CWG Complex'!BG$16</f>
        <v>0.05</v>
      </c>
    </row>
    <row r="32" spans="1:1019 1033:2041 2055:3063 3077:4085 4099:5107 5121:6143 6157:7165 7179:8187 8201:9209 9223:10231 10245:11253 11267:12275 12289:13311 13325:14333 14347:15355 15369:16377" ht="15" x14ac:dyDescent="0.25">
      <c r="A32" s="215" t="str">
        <f>'[2]Poultry Byproduct Complex'!A27</f>
        <v xml:space="preserve">    Total Use</v>
      </c>
      <c r="B32" s="22" t="e">
        <f>B25-B33</f>
        <v>#REF!</v>
      </c>
      <c r="C32" s="22">
        <f t="shared" ref="C32:BE32" si="15">C25-C33</f>
        <v>960.57812405488937</v>
      </c>
      <c r="D32" s="22" t="e">
        <f t="shared" si="15"/>
        <v>#REF!</v>
      </c>
      <c r="E32" s="22">
        <f t="shared" si="15"/>
        <v>1175.1960544408091</v>
      </c>
      <c r="F32" s="22">
        <f t="shared" si="15"/>
        <v>1008.7295345809815</v>
      </c>
      <c r="G32" s="22">
        <f t="shared" si="15"/>
        <v>923.53714235699124</v>
      </c>
      <c r="H32" s="22">
        <f t="shared" si="15"/>
        <v>1037.0556226441299</v>
      </c>
      <c r="I32" s="22">
        <f t="shared" si="15"/>
        <v>1159.6307198375964</v>
      </c>
      <c r="J32" s="22">
        <f t="shared" si="15"/>
        <v>1169.8373237052001</v>
      </c>
      <c r="K32" s="22">
        <f t="shared" si="15"/>
        <v>1212.5148938846003</v>
      </c>
      <c r="L32" s="22">
        <f t="shared" si="15"/>
        <v>1224.4588397253999</v>
      </c>
      <c r="M32" s="22">
        <f t="shared" si="15"/>
        <v>1269.4909042894001</v>
      </c>
      <c r="N32" s="22">
        <f t="shared" si="15"/>
        <v>1138.4726247195999</v>
      </c>
      <c r="O32" s="22">
        <f t="shared" si="15"/>
        <v>1175.6726980192</v>
      </c>
      <c r="P32" s="22">
        <f t="shared" si="15"/>
        <v>1272.5528974869999</v>
      </c>
      <c r="Q32" s="22">
        <f t="shared" si="15"/>
        <v>1388.9011685643989</v>
      </c>
      <c r="R32" s="22">
        <f t="shared" si="15"/>
        <v>1302.779106431849</v>
      </c>
      <c r="S32" s="22">
        <f t="shared" si="15"/>
        <v>1336.7529906760478</v>
      </c>
      <c r="T32" s="22">
        <f t="shared" si="15"/>
        <v>1273.0130311164417</v>
      </c>
      <c r="U32" s="22">
        <f t="shared" si="15"/>
        <v>1372.3018357908179</v>
      </c>
      <c r="V32" s="22">
        <f t="shared" si="15"/>
        <v>1402.677169</v>
      </c>
      <c r="W32" s="22">
        <f t="shared" si="15"/>
        <v>1398.126714</v>
      </c>
      <c r="X32" s="22">
        <f t="shared" si="15"/>
        <v>1343.0760980000002</v>
      </c>
      <c r="Y32" s="22">
        <f t="shared" si="15"/>
        <v>1386.6413829999997</v>
      </c>
      <c r="Z32" s="22">
        <f t="shared" si="15"/>
        <v>1379.3245034444599</v>
      </c>
      <c r="AA32" s="22">
        <f t="shared" si="15"/>
        <v>1263.4191519538601</v>
      </c>
      <c r="AB32" s="22">
        <f t="shared" si="15"/>
        <v>1456.2374869309401</v>
      </c>
      <c r="AC32" s="23">
        <f t="shared" si="15"/>
        <v>1436.5992270000002</v>
      </c>
      <c r="AD32" s="23">
        <f t="shared" si="15"/>
        <v>1434.34071751854</v>
      </c>
      <c r="AE32" s="23">
        <f t="shared" si="15"/>
        <v>1473.3425700218741</v>
      </c>
      <c r="AF32" s="23">
        <f t="shared" si="15"/>
        <v>1516.6826650068597</v>
      </c>
      <c r="AG32" s="23">
        <f t="shared" si="15"/>
        <v>1670.1822766632633</v>
      </c>
      <c r="AH32" s="23">
        <f t="shared" si="15"/>
        <v>1721.0164989988084</v>
      </c>
      <c r="AI32" s="23">
        <f t="shared" si="15"/>
        <v>1701.1809239972229</v>
      </c>
      <c r="AJ32" s="23">
        <f t="shared" si="15"/>
        <v>1908.2771525186606</v>
      </c>
      <c r="AK32" s="23">
        <f t="shared" si="15"/>
        <v>2152.7121830406986</v>
      </c>
      <c r="AL32" s="23">
        <f t="shared" si="15"/>
        <v>2331.5599198779755</v>
      </c>
      <c r="AM32" s="23">
        <f t="shared" si="15"/>
        <v>2405.6149376031535</v>
      </c>
      <c r="AN32" s="23">
        <f t="shared" si="15"/>
        <v>2087.7852024666913</v>
      </c>
      <c r="AO32" s="23">
        <f t="shared" si="15"/>
        <v>2140.1127645303391</v>
      </c>
      <c r="AP32" s="23">
        <f t="shared" si="15"/>
        <v>2010.2686704950775</v>
      </c>
      <c r="AQ32" s="23">
        <f t="shared" si="15"/>
        <v>2092.6000829311388</v>
      </c>
      <c r="AR32" s="23">
        <f t="shared" si="15"/>
        <v>2248.8493213340589</v>
      </c>
      <c r="AS32" s="23">
        <f t="shared" si="15"/>
        <v>2263.5164218826358</v>
      </c>
      <c r="AT32" s="23">
        <f t="shared" si="15"/>
        <v>2150.1867031121178</v>
      </c>
      <c r="AU32" s="23">
        <f t="shared" si="15"/>
        <v>2170.2453356956407</v>
      </c>
      <c r="AV32" s="23">
        <f t="shared" si="15"/>
        <v>2223.5880347722932</v>
      </c>
      <c r="AW32" s="23">
        <f t="shared" si="15"/>
        <v>2293.0776923598214</v>
      </c>
      <c r="AX32" s="23">
        <f t="shared" si="15"/>
        <v>2311.1836425915176</v>
      </c>
      <c r="AY32" s="23">
        <f t="shared" si="15"/>
        <v>2310.2032003046324</v>
      </c>
      <c r="AZ32" s="23">
        <f t="shared" si="15"/>
        <v>2295.4111119320978</v>
      </c>
      <c r="BA32" s="23">
        <f t="shared" si="15"/>
        <v>2332.9564390776527</v>
      </c>
      <c r="BB32" s="23">
        <f t="shared" si="15"/>
        <v>2351.8432459997871</v>
      </c>
      <c r="BC32" s="23">
        <f t="shared" si="15"/>
        <v>2356.9914696729511</v>
      </c>
      <c r="BD32" s="23">
        <f t="shared" si="15"/>
        <v>2390.6166763561109</v>
      </c>
      <c r="BE32" s="23">
        <f t="shared" si="15"/>
        <v>2404.028283485688</v>
      </c>
    </row>
    <row r="33" spans="1:57" ht="15.75" thickBot="1" x14ac:dyDescent="0.3">
      <c r="A33" s="217" t="s">
        <v>60</v>
      </c>
      <c r="B33" s="25">
        <f>'[2]CWG Complex'!D$18</f>
        <v>26.207639836289221</v>
      </c>
      <c r="C33" s="25">
        <f>'[2]CWG Complex'!E$18</f>
        <v>37.699317871759895</v>
      </c>
      <c r="D33" s="25">
        <f>'[2]CWG Complex'!F$18</f>
        <v>40.234652114597544</v>
      </c>
      <c r="E33" s="25">
        <f>'[2]CWG Complex'!G$18</f>
        <v>37.010368349249667</v>
      </c>
      <c r="F33" s="25">
        <f>'[2]CWG Complex'!H$18</f>
        <v>48.033560709413379</v>
      </c>
      <c r="G33" s="25">
        <f>'[2]CWG Complex'!I$18</f>
        <v>24.85729877216917</v>
      </c>
      <c r="H33" s="25">
        <f>'[2]CWG Complex'!J$18</f>
        <v>19.814188267394272</v>
      </c>
      <c r="I33" s="25">
        <f>'[2]CWG Complex'!K$18</f>
        <v>39.200000000000003</v>
      </c>
      <c r="J33" s="25">
        <f>'[2]CWG Complex'!L$18</f>
        <v>46.4</v>
      </c>
      <c r="K33" s="25">
        <f>'[2]CWG Complex'!M$18</f>
        <v>27.8</v>
      </c>
      <c r="L33" s="25">
        <f>'[2]CWG Complex'!N$18</f>
        <v>21.8</v>
      </c>
      <c r="M33" s="25">
        <f>'[2]CWG Complex'!O$18</f>
        <v>17.600000000000001</v>
      </c>
      <c r="N33" s="25">
        <f>'[2]CWG Complex'!P$18</f>
        <v>27.8</v>
      </c>
      <c r="O33" s="25">
        <f>'[2]CWG Complex'!Q$18</f>
        <v>58.5</v>
      </c>
      <c r="P33" s="25">
        <f>'[2]CWG Complex'!R$18</f>
        <v>73.947999999999993</v>
      </c>
      <c r="Q33" s="25">
        <f>'[2]CWG Complex'!S$18</f>
        <v>50</v>
      </c>
      <c r="R33" s="25">
        <f>'[2]CWG Complex'!T$18</f>
        <v>40</v>
      </c>
      <c r="S33" s="25">
        <f>'[2]CWG Complex'!U$18</f>
        <v>25</v>
      </c>
      <c r="T33" s="25">
        <f>'[2]CWG Complex'!V$18</f>
        <v>15</v>
      </c>
      <c r="U33" s="25">
        <f>'[2]CWG Complex'!W$18</f>
        <v>12.49</v>
      </c>
      <c r="V33" s="25">
        <f>'[2]CWG Complex'!X$18</f>
        <v>13.077</v>
      </c>
      <c r="W33" s="25">
        <f>'[2]CWG Complex'!Y$18</f>
        <v>8.8719999999999999</v>
      </c>
      <c r="X33" s="25">
        <f>'[2]CWG Complex'!Z$18</f>
        <v>8.1359999999999992</v>
      </c>
      <c r="Y33" s="25">
        <f>'[2]CWG Complex'!AA$18</f>
        <v>7.17</v>
      </c>
      <c r="Z33" s="25">
        <f>'[2]CWG Complex'!AB$18</f>
        <v>9.3170000000000002</v>
      </c>
      <c r="AA33" s="25">
        <f>'[2]CWG Complex'!AC$18</f>
        <v>7.2489999999999997</v>
      </c>
      <c r="AB33" s="25">
        <f>'[2]CWG Complex'!AD$18</f>
        <v>5.8280000000000003</v>
      </c>
      <c r="AC33" s="26">
        <f>'[2]CWG Complex'!AE$18</f>
        <v>5.2649999999999997</v>
      </c>
      <c r="AD33" s="26">
        <f>'[2]CWG Complex'!AF$18</f>
        <v>9.0950000000000006</v>
      </c>
      <c r="AE33" s="26">
        <f>'[2]CWG Complex'!AG$18</f>
        <v>10.293091453269795</v>
      </c>
      <c r="AF33" s="26">
        <f>'[2]CWG Complex'!AH$18</f>
        <v>9.1333094466734366</v>
      </c>
      <c r="AG33" s="26">
        <f>'[2]CWG Complex'!AI$18</f>
        <v>8.146904493815498</v>
      </c>
      <c r="AH33" s="26">
        <f>'[2]CWG Complex'!AJ$18</f>
        <v>10.677876643547165</v>
      </c>
      <c r="AI33" s="26">
        <f>'[2]CWG Complex'!AK$18</f>
        <v>12.973063191099016</v>
      </c>
      <c r="AJ33" s="26">
        <f>'[2]CWG Complex'!AL$18</f>
        <v>10.345705329735864</v>
      </c>
      <c r="AK33" s="26">
        <f>'[2]CWG Complex'!AM$18</f>
        <v>11.311281323383923</v>
      </c>
      <c r="AL33" s="26">
        <f>'[2]CWG Complex'!AN$18</f>
        <v>10.252388888676251</v>
      </c>
      <c r="AM33" s="26">
        <f>'[2]CWG Complex'!AO$18</f>
        <v>11.672965609528518</v>
      </c>
      <c r="AN33" s="26">
        <f>'[2]CWG Complex'!AP$18</f>
        <v>9.8799655188364284</v>
      </c>
      <c r="AO33" s="26">
        <f>'[2]CWG Complex'!AQ$18</f>
        <v>9.19730202371872</v>
      </c>
      <c r="AP33" s="26">
        <f>'[2]CWG Complex'!AR$18</f>
        <v>9.423161427569795</v>
      </c>
      <c r="AQ33" s="26">
        <f>'[2]CWG Complex'!AS$18</f>
        <v>14.06495776517022</v>
      </c>
      <c r="AR33" s="26">
        <f>'[2]CWG Complex'!AT$18</f>
        <v>10.535767044456946</v>
      </c>
      <c r="AS33" s="26">
        <f>'[2]CWG Complex'!AU$18</f>
        <v>12.580218443900975</v>
      </c>
      <c r="AT33" s="26">
        <f>'[2]CWG Complex'!AV$18</f>
        <v>11.042603070095964</v>
      </c>
      <c r="AU33" s="26">
        <f>'[2]CWG Complex'!AW$18</f>
        <v>10.326414903763919</v>
      </c>
      <c r="AV33" s="26">
        <f>'[2]CWG Complex'!AX$18</f>
        <v>10.631412101049875</v>
      </c>
      <c r="AW33" s="26">
        <f>'[2]CWG Complex'!AY$18</f>
        <v>12.33344388096998</v>
      </c>
      <c r="AX33" s="26">
        <f>'[2]CWG Complex'!AZ$18</f>
        <v>12.027978017351245</v>
      </c>
      <c r="AY33" s="26">
        <f>'[2]CWG Complex'!BA$18</f>
        <v>14.195751244937298</v>
      </c>
      <c r="AZ33" s="26">
        <f>'[2]CWG Complex'!BB$18</f>
        <v>12.747050569178271</v>
      </c>
      <c r="BA33" s="26">
        <f>'[2]CWG Complex'!BC$18</f>
        <v>15.518890652099515</v>
      </c>
      <c r="BB33" s="26">
        <f>'[2]CWG Complex'!BD$18</f>
        <v>16.704604472819028</v>
      </c>
      <c r="BC33" s="26">
        <f>'[2]CWG Complex'!BE$18</f>
        <v>20.700741112304542</v>
      </c>
      <c r="BD33" s="26">
        <f>'[2]CWG Complex'!BF$18</f>
        <v>19.732989137504319</v>
      </c>
      <c r="BE33" s="26">
        <f>'[2]CWG Complex'!BG$18</f>
        <v>18.654440573678357</v>
      </c>
    </row>
    <row r="34" spans="1:57" ht="15.75" thickBot="1" x14ac:dyDescent="0.3">
      <c r="A34" s="219" t="s">
        <v>170</v>
      </c>
      <c r="B34" s="220">
        <f>MEDIAN('[2]CWG Complex'!D$216:D$227)</f>
        <v>30.191010575793186</v>
      </c>
      <c r="C34" s="220">
        <f>MEDIAN('[2]CWG Complex'!E$216:E$227)</f>
        <v>30.810838709677423</v>
      </c>
      <c r="D34" s="220">
        <f>MEDIAN('[2]CWG Complex'!F$216:F$227)</f>
        <v>39.625849987023088</v>
      </c>
      <c r="E34" s="220">
        <f>MEDIAN('[2]CWG Complex'!G$216:G$227)</f>
        <v>42.830451612903232</v>
      </c>
      <c r="F34" s="220">
        <f>MEDIAN('[2]CWG Complex'!H$216:H$227)</f>
        <v>40.414845280062679</v>
      </c>
      <c r="G34" s="220">
        <f>MEDIAN('[2]CWG Complex'!I$216:I$227)</f>
        <v>26.604078659868893</v>
      </c>
      <c r="H34" s="220">
        <f>MEDIAN('[2]CWG Complex'!J$216:J$227)</f>
        <v>26.070709677419359</v>
      </c>
      <c r="I34" s="220">
        <f>MEDIAN('[2]CWG Complex'!K$216:K$227)</f>
        <v>32.1</v>
      </c>
      <c r="J34" s="220">
        <f>MEDIAN('[2]CWG Complex'!L$216:L$227)</f>
        <v>34.9</v>
      </c>
      <c r="K34" s="220">
        <f>MEDIAN('[2]CWG Complex'!M$216:M$227)</f>
        <v>26.7</v>
      </c>
      <c r="L34" s="220">
        <f>MEDIAN('[2]CWG Complex'!N$216:N$227)</f>
        <v>22.5</v>
      </c>
      <c r="M34" s="220">
        <f>MEDIAN('[2]CWG Complex'!O$216:O$227)</f>
        <v>21.6</v>
      </c>
      <c r="N34" s="220">
        <f>MEDIAN('[2]CWG Complex'!P$216:P$227)</f>
        <v>27.4</v>
      </c>
      <c r="O34" s="220">
        <f>MEDIAN('[2]CWG Complex'!Q$216:Q$227)</f>
        <v>41.9</v>
      </c>
      <c r="P34" s="220">
        <f>MEDIAN('[2]CWG Complex'!R$216:R$227)</f>
        <v>66.2</v>
      </c>
      <c r="Q34" s="220">
        <f>MEDIAN('[2]CWG Complex'!S$216:S$227)</f>
        <v>59.488999999999997</v>
      </c>
      <c r="R34" s="220">
        <f>MEDIAN('[2]CWG Complex'!T$216:T$227)</f>
        <v>42.061141737664585</v>
      </c>
      <c r="S34" s="220">
        <f>MEDIAN('[2]CWG Complex'!U$216:U$227)</f>
        <v>26.288213586040364</v>
      </c>
      <c r="T34" s="220">
        <f>MEDIAN('[2]CWG Complex'!V$216:V$227)</f>
        <v>15.772928151624219</v>
      </c>
      <c r="U34" s="220">
        <f>MEDIAN('[2]CWG Complex'!W$216:W$227)</f>
        <v>13.86823044330038</v>
      </c>
      <c r="V34" s="220">
        <f>MEDIAN('[2]CWG Complex'!X$216:X$227)</f>
        <v>11.792999999999999</v>
      </c>
      <c r="W34" s="220">
        <f>MEDIAN('[2]CWG Complex'!Y$216:Y$227)</f>
        <v>8.6349999999999998</v>
      </c>
      <c r="X34" s="220">
        <f>MEDIAN('[2]CWG Complex'!Z$216:Z$227)</f>
        <v>8.0980000000000008</v>
      </c>
      <c r="Y34" s="220">
        <f>MEDIAN('[2]CWG Complex'!AA$216:AA$227)</f>
        <v>7.7439999999999998</v>
      </c>
      <c r="Z34" s="220">
        <f>MEDIAN('[2]CWG Complex'!AB$216:AB$227)</f>
        <v>9.1519999999999992</v>
      </c>
      <c r="AA34" s="220">
        <f>MEDIAN('[2]CWG Complex'!AC$216:AC$227)</f>
        <v>9.8770000000000007</v>
      </c>
      <c r="AB34" s="220">
        <f>MEDIAN('[2]CWG Complex'!AD$216:AD$227)</f>
        <v>6.3150000000000004</v>
      </c>
      <c r="AC34" s="221">
        <f>MROUND(MEDIAN('[2]CWG Complex'!AE$216:AE$227),0.25)</f>
        <v>6.75</v>
      </c>
      <c r="AD34" s="221">
        <f>MROUND(MEDIAN('[2]CWG Complex'!AF$216:AF$227),0.25)</f>
        <v>6.75</v>
      </c>
      <c r="AE34" s="221">
        <f>MROUND(MEDIAN('[2]CWG Complex'!AG$216:AG$227),0.25)</f>
        <v>6.5</v>
      </c>
      <c r="AF34" s="221">
        <f>MROUND(MEDIAN('[2]CWG Complex'!AH$216:AH$227),0.25)</f>
        <v>9.5</v>
      </c>
      <c r="AG34" s="221">
        <f>MROUND(MEDIAN('[2]CWG Complex'!AI$216:AI$227),0.25)</f>
        <v>11.25</v>
      </c>
      <c r="AH34" s="221">
        <f>MROUND(MEDIAN('[2]CWG Complex'!AJ$216:AJ$227),0.25)</f>
        <v>16.75</v>
      </c>
      <c r="AI34" s="221">
        <f>MROUND(MEDIAN('[2]CWG Complex'!AK$216:AK$227),0.25)</f>
        <v>22.75</v>
      </c>
      <c r="AJ34" s="221">
        <f>MROUND(MEDIAN('[2]CWG Complex'!AL$216:AL$227),0.25)</f>
        <v>20.25</v>
      </c>
      <c r="AK34" s="221">
        <f>MROUND(MEDIAN('[2]CWG Complex'!AM$216:AM$227),0.25)</f>
        <v>18.25</v>
      </c>
      <c r="AL34" s="221">
        <f>MROUND(MEDIAN('[2]CWG Complex'!AN$216:AN$227),0.25)</f>
        <v>19</v>
      </c>
      <c r="AM34" s="221">
        <f>MROUND(MEDIAN('[2]CWG Complex'!AO$216:AO$227),0.25)</f>
        <v>19</v>
      </c>
      <c r="AN34" s="221">
        <f>MROUND(MEDIAN('[2]CWG Complex'!AP$216:AP$227),0.25)</f>
        <v>36.75</v>
      </c>
      <c r="AO34" s="221">
        <f>MROUND(MEDIAN('[2]CWG Complex'!AQ$216:AQ$227),0.25)</f>
        <v>38.5</v>
      </c>
      <c r="AP34" s="221">
        <f>MROUND(MEDIAN('[2]CWG Complex'!AR$216:AR$227),0.25)</f>
        <v>42.75</v>
      </c>
      <c r="AQ34" s="221">
        <f>MROUND(MEDIAN('[2]CWG Complex'!AS$216:AS$227),0.25)</f>
        <v>41.25</v>
      </c>
      <c r="AR34" s="221">
        <f>MROUND(MEDIAN('[2]CWG Complex'!AT$216:AT$227),0.25)</f>
        <v>38.5</v>
      </c>
      <c r="AS34" s="221">
        <f>MROUND(MEDIAN('[2]CWG Complex'!AU$216:AU$227),0.25)</f>
        <v>41.5</v>
      </c>
      <c r="AT34" s="221">
        <f>MROUND(MEDIAN('[2]CWG Complex'!AV$216:AV$227),0.25)</f>
        <v>44.75</v>
      </c>
      <c r="AU34" s="221">
        <f>MROUND(MEDIAN('[2]CWG Complex'!AW$216:AW$227),0.25)</f>
        <v>47</v>
      </c>
      <c r="AV34" s="221">
        <f>MROUND(MEDIAN('[2]CWG Complex'!AX$216:AX$227),0.25)</f>
        <v>49.25</v>
      </c>
      <c r="AW34" s="221">
        <f>MROUND(MEDIAN('[2]CWG Complex'!AY$216:AY$227),0.25)</f>
        <v>47.75</v>
      </c>
      <c r="AX34" s="221">
        <f>MROUND(MEDIAN('[2]CWG Complex'!AZ$216:AZ$227),0.25)</f>
        <v>51</v>
      </c>
      <c r="AY34" s="221">
        <f>MROUND(MEDIAN('[2]CWG Complex'!BA$216:BA$227),0.25)</f>
        <v>57.5</v>
      </c>
      <c r="AZ34" s="221">
        <f>MROUND(MEDIAN('[2]CWG Complex'!BB$216:BB$227),0.25)</f>
        <v>57.25</v>
      </c>
      <c r="BA34" s="221">
        <f>MROUND(MEDIAN('[2]CWG Complex'!BC$216:BC$227),0.25)</f>
        <v>57.25</v>
      </c>
      <c r="BB34" s="221">
        <f>MROUND(MEDIAN('[2]CWG Complex'!BD$216:BD$227),0.25)</f>
        <v>58.5</v>
      </c>
      <c r="BC34" s="221">
        <f>MROUND(MEDIAN('[2]CWG Complex'!BE$216:BE$227),0.25)</f>
        <v>58.75</v>
      </c>
      <c r="BD34" s="221">
        <f>MROUND(MEDIAN('[2]CWG Complex'!BF$216:BF$227),0.25)</f>
        <v>61</v>
      </c>
      <c r="BE34" s="221">
        <f>MROUND(MEDIAN('[2]CWG Complex'!BG$216:BG$227),0.25)</f>
        <v>32.25</v>
      </c>
    </row>
    <row r="35" spans="1:57" ht="14.25" thickBot="1" x14ac:dyDescent="0.3">
      <c r="A35" s="222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</row>
    <row r="36" spans="1:57" ht="15" x14ac:dyDescent="0.25">
      <c r="A36" s="212" t="s">
        <v>171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</row>
    <row r="37" spans="1:57" ht="14.25" thickBot="1" x14ac:dyDescent="0.3">
      <c r="A37" s="214"/>
      <c r="B37" s="214" t="e">
        <f t="shared" ref="B37:AN37" si="16">B4</f>
        <v>#REF!</v>
      </c>
      <c r="C37" s="214" t="e">
        <f t="shared" si="16"/>
        <v>#REF!</v>
      </c>
      <c r="D37" s="214" t="str">
        <f t="shared" si="16"/>
        <v xml:space="preserve">97/98 </v>
      </c>
      <c r="E37" s="214" t="str">
        <f t="shared" si="16"/>
        <v xml:space="preserve">98/99 </v>
      </c>
      <c r="F37" s="214" t="str">
        <f t="shared" si="16"/>
        <v xml:space="preserve">99/00 </v>
      </c>
      <c r="G37" s="214" t="str">
        <f t="shared" si="16"/>
        <v xml:space="preserve">00/01 </v>
      </c>
      <c r="H37" s="214" t="str">
        <f t="shared" si="16"/>
        <v xml:space="preserve">01/02 </v>
      </c>
      <c r="I37" s="214" t="str">
        <f t="shared" si="16"/>
        <v xml:space="preserve">02/03 </v>
      </c>
      <c r="J37" s="214" t="str">
        <f t="shared" si="16"/>
        <v xml:space="preserve">03/04 </v>
      </c>
      <c r="K37" s="214" t="str">
        <f t="shared" si="16"/>
        <v xml:space="preserve">04/05 </v>
      </c>
      <c r="L37" s="214" t="str">
        <f t="shared" si="16"/>
        <v xml:space="preserve">05/06 </v>
      </c>
      <c r="M37" s="214" t="str">
        <f t="shared" si="16"/>
        <v xml:space="preserve">06/07 </v>
      </c>
      <c r="N37" s="214" t="str">
        <f t="shared" si="16"/>
        <v xml:space="preserve">07/08 </v>
      </c>
      <c r="O37" s="214" t="str">
        <f t="shared" si="16"/>
        <v xml:space="preserve">08/09 </v>
      </c>
      <c r="P37" s="214" t="str">
        <f t="shared" si="16"/>
        <v xml:space="preserve">09/10 </v>
      </c>
      <c r="Q37" s="214" t="str">
        <f t="shared" si="16"/>
        <v xml:space="preserve">10/11 </v>
      </c>
      <c r="R37" s="214" t="str">
        <f t="shared" si="16"/>
        <v xml:space="preserve">11/12 </v>
      </c>
      <c r="S37" s="214" t="str">
        <f t="shared" si="16"/>
        <v xml:space="preserve">12/13 </v>
      </c>
      <c r="T37" s="214" t="str">
        <f t="shared" si="16"/>
        <v xml:space="preserve">13/14 </v>
      </c>
      <c r="U37" s="214" t="str">
        <f t="shared" si="16"/>
        <v xml:space="preserve">14/15 </v>
      </c>
      <c r="V37" s="214" t="str">
        <f t="shared" si="16"/>
        <v xml:space="preserve">15/16 </v>
      </c>
      <c r="W37" s="214" t="str">
        <f t="shared" si="16"/>
        <v xml:space="preserve">16/17 </v>
      </c>
      <c r="X37" s="214" t="str">
        <f t="shared" si="16"/>
        <v xml:space="preserve">17/18 </v>
      </c>
      <c r="Y37" s="214">
        <f t="shared" si="16"/>
        <v>2018</v>
      </c>
      <c r="Z37" s="214">
        <f t="shared" si="16"/>
        <v>2019</v>
      </c>
      <c r="AA37" s="214">
        <f t="shared" si="16"/>
        <v>2020</v>
      </c>
      <c r="AB37" s="214">
        <f t="shared" si="16"/>
        <v>2021</v>
      </c>
      <c r="AC37" s="214">
        <f t="shared" si="16"/>
        <v>2022</v>
      </c>
      <c r="AD37" s="214">
        <f t="shared" si="16"/>
        <v>2023</v>
      </c>
      <c r="AE37" s="214">
        <f t="shared" si="16"/>
        <v>2024</v>
      </c>
      <c r="AF37" s="214">
        <f t="shared" si="16"/>
        <v>2025</v>
      </c>
      <c r="AG37" s="214">
        <f t="shared" si="16"/>
        <v>2026</v>
      </c>
      <c r="AH37" s="214">
        <f t="shared" si="16"/>
        <v>2027</v>
      </c>
      <c r="AI37" s="214">
        <f t="shared" si="16"/>
        <v>2028</v>
      </c>
      <c r="AJ37" s="214">
        <f t="shared" si="16"/>
        <v>2029</v>
      </c>
      <c r="AK37" s="214">
        <f t="shared" si="16"/>
        <v>2030</v>
      </c>
      <c r="AL37" s="214">
        <f t="shared" si="16"/>
        <v>2031</v>
      </c>
      <c r="AM37" s="214">
        <f t="shared" si="16"/>
        <v>2032</v>
      </c>
      <c r="AN37" s="214">
        <f t="shared" si="16"/>
        <v>2033</v>
      </c>
      <c r="AO37" s="214">
        <f>AO4</f>
        <v>2034</v>
      </c>
      <c r="AP37" s="214">
        <f>AP4</f>
        <v>2035</v>
      </c>
      <c r="AQ37" s="214">
        <f t="shared" ref="AQ37:BE37" si="17">AQ4</f>
        <v>2036</v>
      </c>
      <c r="AR37" s="214">
        <f t="shared" si="17"/>
        <v>2037</v>
      </c>
      <c r="AS37" s="214">
        <f t="shared" si="17"/>
        <v>2038</v>
      </c>
      <c r="AT37" s="214">
        <f t="shared" si="17"/>
        <v>2039</v>
      </c>
      <c r="AU37" s="214">
        <f t="shared" si="17"/>
        <v>2040</v>
      </c>
      <c r="AV37" s="214">
        <f t="shared" si="17"/>
        <v>2041</v>
      </c>
      <c r="AW37" s="214">
        <f t="shared" si="17"/>
        <v>2042</v>
      </c>
      <c r="AX37" s="214">
        <f t="shared" si="17"/>
        <v>2043</v>
      </c>
      <c r="AY37" s="214">
        <f t="shared" si="17"/>
        <v>2044</v>
      </c>
      <c r="AZ37" s="214">
        <f t="shared" si="17"/>
        <v>2045</v>
      </c>
      <c r="BA37" s="214">
        <f t="shared" si="17"/>
        <v>2046</v>
      </c>
      <c r="BB37" s="214">
        <f t="shared" si="17"/>
        <v>2047</v>
      </c>
      <c r="BC37" s="214">
        <f t="shared" si="17"/>
        <v>2048</v>
      </c>
      <c r="BD37" s="214">
        <f t="shared" si="17"/>
        <v>2049</v>
      </c>
      <c r="BE37" s="214">
        <f t="shared" si="17"/>
        <v>2050</v>
      </c>
    </row>
    <row r="38" spans="1:57" ht="15" x14ac:dyDescent="0.25">
      <c r="A38" s="215" t="s">
        <v>49</v>
      </c>
      <c r="B38" s="22" t="e">
        <f>#REF!*2204.622/1000</f>
        <v>#REF!</v>
      </c>
      <c r="C38" s="22" t="e">
        <f>#REF!*2204.622/1000</f>
        <v>#REF!</v>
      </c>
      <c r="D38" s="22" t="e">
        <f>#REF!*2204.622/1000</f>
        <v>#REF!</v>
      </c>
      <c r="E38" s="22" t="e">
        <f>#REF!*2204.622/1000</f>
        <v>#REF!</v>
      </c>
      <c r="F38" s="22" t="e">
        <f>#REF!*2204.622/1000</f>
        <v>#REF!</v>
      </c>
      <c r="G38" s="22" t="e">
        <f>#REF!*2204.622/1000</f>
        <v>#REF!</v>
      </c>
      <c r="H38" s="22" t="e">
        <f>#REF!*2204.622/1000</f>
        <v>#REF!</v>
      </c>
      <c r="I38" s="22" t="e">
        <f>#REF!*2204.622/1000</f>
        <v>#REF!</v>
      </c>
      <c r="J38" s="22" t="e">
        <f>#REF!*2204.622/1000</f>
        <v>#REF!</v>
      </c>
      <c r="K38" s="22" t="e">
        <f>#REF!*2204.622/1000</f>
        <v>#REF!</v>
      </c>
      <c r="L38" s="22" t="e">
        <f>#REF!*2204.622/1000</f>
        <v>#REF!</v>
      </c>
      <c r="M38" s="22" t="e">
        <f>#REF!*2204.622/1000</f>
        <v>#REF!</v>
      </c>
      <c r="N38" s="22" t="e">
        <f>#REF!*2204.622/1000</f>
        <v>#REF!</v>
      </c>
      <c r="O38" s="22" t="e">
        <f>#REF!*2204.622/1000</f>
        <v>#REF!</v>
      </c>
      <c r="P38" s="22" t="e">
        <f>#REF!*2204.622/1000</f>
        <v>#REF!</v>
      </c>
      <c r="Q38" s="22" t="e">
        <f>#REF!*2204.622/1000</f>
        <v>#REF!</v>
      </c>
      <c r="R38" s="22" t="e">
        <f>#REF!*2204.622/1000</f>
        <v>#REF!</v>
      </c>
      <c r="S38" s="22" t="e">
        <f>#REF!*2204.622/1000</f>
        <v>#REF!</v>
      </c>
      <c r="T38" s="22" t="e">
        <f>#REF!*2204.622/1000</f>
        <v>#REF!</v>
      </c>
      <c r="U38" s="22" t="e">
        <f>#REF!*2204.622/1000</f>
        <v>#REF!</v>
      </c>
      <c r="V38" s="22" t="e">
        <f>#REF!*2204.622/1000</f>
        <v>#REF!</v>
      </c>
      <c r="W38" s="22" t="e">
        <f>#REF!*2204.622/1000</f>
        <v>#REF!</v>
      </c>
      <c r="X38" s="22" t="e">
        <f>#REF!*2204.622/1000</f>
        <v>#REF!</v>
      </c>
      <c r="Y38" s="22" t="e">
        <f>#REF!*2204.622/1000</f>
        <v>#REF!</v>
      </c>
      <c r="Z38" s="22">
        <f>'[5]Canada Choice White Grease'!AB$199*2.204622</f>
        <v>0.17750502782063887</v>
      </c>
      <c r="AA38" s="22">
        <f>'[5]Canada Choice White Grease'!AC$199*2.204622</f>
        <v>0.23834779216958416</v>
      </c>
      <c r="AB38" s="22">
        <f>'[5]Canada Choice White Grease'!AD$199*2.204622</f>
        <v>0.2127198193441035</v>
      </c>
      <c r="AC38" s="22">
        <f>'[5]Canada Choice White Grease'!AE$199*2.204622</f>
        <v>0.15185973016493676</v>
      </c>
      <c r="AD38" s="22">
        <f>'[5]Canada Choice White Grease'!AF$199*2.204622</f>
        <v>0.14010536524473755</v>
      </c>
      <c r="AE38" s="22">
        <f>'[5]Canada Choice White Grease'!AG$199*2.204622</f>
        <v>0.24602788476138518</v>
      </c>
      <c r="AF38" s="22">
        <f>'[5]Canada Choice White Grease'!AH$199*2.204622</f>
        <v>0.27587587068589564</v>
      </c>
      <c r="AG38" s="22">
        <f>'[5]Canada Choice White Grease'!AI$199*2.204622</f>
        <v>0.21694950485146561</v>
      </c>
      <c r="AH38" s="22">
        <f>'[5]Canada Choice White Grease'!AJ$199*2.204622</f>
        <v>0.22552841880862309</v>
      </c>
      <c r="AI38" s="22">
        <f>'[5]Canada Choice White Grease'!AK$199*2.204622</f>
        <v>0.30432994623583104</v>
      </c>
      <c r="AJ38" s="22">
        <f>'[5]Canada Choice White Grease'!AL$199*2.204622</f>
        <v>0.23179794230986123</v>
      </c>
      <c r="AK38" s="22">
        <f>'[5]Canada Choice White Grease'!AM$199*2.204622</f>
        <v>0.26377944880012705</v>
      </c>
      <c r="AL38" s="22">
        <f>'[5]Canada Choice White Grease'!AN$199*2.204622</f>
        <v>0.37104877324254987</v>
      </c>
      <c r="AM38" s="22">
        <f>'[5]Canada Choice White Grease'!AO$199*2.204622</f>
        <v>0.29064257670122762</v>
      </c>
      <c r="AN38" s="22">
        <f>'[5]Canada Choice White Grease'!AP$199*2.204622</f>
        <v>0.3740616235726536</v>
      </c>
      <c r="AO38" s="22">
        <f>'[5]Canada Choice White Grease'!AQ$199*2.204622</f>
        <v>0.37505493190311073</v>
      </c>
      <c r="AP38" s="22">
        <f>'[5]Canada Choice White Grease'!AR$199*2.204622</f>
        <v>0.24838307202055052</v>
      </c>
      <c r="AQ38" s="22">
        <f>'[5]Canada Choice White Grease'!AS$199*2.204622</f>
        <v>0.27915130713507319</v>
      </c>
      <c r="AR38" s="22">
        <f>'[5]Canada Choice White Grease'!AT$199*2.204622</f>
        <v>0.2702144599857178</v>
      </c>
      <c r="AS38" s="22">
        <f>'[5]Canada Choice White Grease'!AU$199*2.204622</f>
        <v>0.28621212894319609</v>
      </c>
      <c r="AT38" s="22">
        <f>'[5]Canada Choice White Grease'!AV$199*2.204622</f>
        <v>0.27937278854067599</v>
      </c>
      <c r="AU38" s="22">
        <f>'[5]Canada Choice White Grease'!AW$199*2.204622</f>
        <v>0.26046938404789027</v>
      </c>
      <c r="AV38" s="22">
        <f>'[5]Canada Choice White Grease'!AX$199*2.204622</f>
        <v>0.30871243633852108</v>
      </c>
      <c r="AW38" s="22">
        <f>'[5]Canada Choice White Grease'!AY$199*2.204622</f>
        <v>0.25663584920794136</v>
      </c>
      <c r="AX38" s="22">
        <f>'[5]Canada Choice White Grease'!AZ$199*2.204622</f>
        <v>0.31710979806925188</v>
      </c>
      <c r="AY38" s="22">
        <f>'[5]Canada Choice White Grease'!BA$199*2.204622</f>
        <v>0.32249115485629187</v>
      </c>
      <c r="AZ38" s="22">
        <f>'[5]Canada Choice White Grease'!BB$199*2.204622</f>
        <v>0.30769417962054929</v>
      </c>
      <c r="BA38" s="22">
        <f>'[5]Canada Choice White Grease'!BC$199*2.204622</f>
        <v>0.31031415131172868</v>
      </c>
      <c r="BB38" s="22">
        <f>'[5]Canada Choice White Grease'!BD$199*2.204622</f>
        <v>0.30469706395516682</v>
      </c>
      <c r="BC38" s="22">
        <f>'[5]Canada Choice White Grease'!BE$199*2.204622</f>
        <v>0.31680659947454204</v>
      </c>
      <c r="BD38" s="22">
        <f>'[5]Canada Choice White Grease'!BF$199*2.204622</f>
        <v>0.29390435569248818</v>
      </c>
      <c r="BE38" s="22">
        <f>'[5]Canada Choice White Grease'!BG$199*2.204622</f>
        <v>0.29656426721438989</v>
      </c>
    </row>
    <row r="39" spans="1:57" ht="15" x14ac:dyDescent="0.25">
      <c r="A39" s="215" t="s">
        <v>50</v>
      </c>
      <c r="B39" s="22" t="e">
        <f>SUM(#REF!)*2204.622/1000</f>
        <v>#REF!</v>
      </c>
      <c r="C39" s="22" t="e">
        <f>SUM(#REF!)*2204.622/1000</f>
        <v>#REF!</v>
      </c>
      <c r="D39" s="22" t="e">
        <f>SUM(#REF!)*2204.622/1000</f>
        <v>#REF!</v>
      </c>
      <c r="E39" s="22" t="e">
        <f>SUM(#REF!)*2204.622/1000</f>
        <v>#REF!</v>
      </c>
      <c r="F39" s="22" t="e">
        <f>SUM(#REF!)*2204.622/1000</f>
        <v>#REF!</v>
      </c>
      <c r="G39" s="22" t="e">
        <f>SUM(#REF!)*2204.622/1000</f>
        <v>#REF!</v>
      </c>
      <c r="H39" s="22" t="e">
        <f>SUM(#REF!)*2204.622/1000</f>
        <v>#REF!</v>
      </c>
      <c r="I39" s="22" t="e">
        <f>SUM(#REF!)*2204.622/1000</f>
        <v>#REF!</v>
      </c>
      <c r="J39" s="22" t="e">
        <f>SUM(#REF!)*2204.622/1000</f>
        <v>#REF!</v>
      </c>
      <c r="K39" s="22" t="e">
        <f>SUM(#REF!)*2204.622/1000</f>
        <v>#REF!</v>
      </c>
      <c r="L39" s="22" t="e">
        <f>SUM(#REF!)*2204.622/1000</f>
        <v>#REF!</v>
      </c>
      <c r="M39" s="22" t="e">
        <f>SUM(#REF!)*2204.622/1000</f>
        <v>#REF!</v>
      </c>
      <c r="N39" s="22" t="e">
        <f>SUM(#REF!)*2204.622/1000</f>
        <v>#REF!</v>
      </c>
      <c r="O39" s="22" t="e">
        <f>SUM(#REF!)*2204.622/1000</f>
        <v>#REF!</v>
      </c>
      <c r="P39" s="22" t="e">
        <f>SUM(#REF!)*2204.622/1000</f>
        <v>#REF!</v>
      </c>
      <c r="Q39" s="22" t="e">
        <f>SUM(#REF!)*2204.622/1000</f>
        <v>#REF!</v>
      </c>
      <c r="R39" s="22" t="e">
        <f>SUM(#REF!)*2204.622/1000</f>
        <v>#REF!</v>
      </c>
      <c r="S39" s="22" t="e">
        <f>SUM(#REF!)*2204.622/1000</f>
        <v>#REF!</v>
      </c>
      <c r="T39" s="22" t="e">
        <f>SUM(#REF!)*2204.622/1000</f>
        <v>#REF!</v>
      </c>
      <c r="U39" s="22" t="e">
        <f>SUM(#REF!)*2204.622/1000</f>
        <v>#REF!</v>
      </c>
      <c r="V39" s="22" t="e">
        <f>SUM(#REF!)*2204.622/1000</f>
        <v>#REF!</v>
      </c>
      <c r="W39" s="22" t="e">
        <f>SUM(#REF!)*2204.622/1000</f>
        <v>#REF!</v>
      </c>
      <c r="X39" s="22" t="e">
        <f>SUM(#REF!)*2204.622/1000</f>
        <v>#REF!</v>
      </c>
      <c r="Y39" s="22" t="e">
        <f>SUM(#REF!)*2204.622/1000</f>
        <v>#REF!</v>
      </c>
      <c r="Z39" s="22">
        <f>SUM('[5]Canada Choice White Grease'!AB$24:AB$32,'[5]Canada Choice White Grease'!AC$21:AC$23)*2.204622</f>
        <v>409.22039103956882</v>
      </c>
      <c r="AA39" s="22">
        <f>SUM('[5]Canada Choice White Grease'!AC$24:AC$32,'[5]Canada Choice White Grease'!AD$21:AD$23)*2.204622</f>
        <v>420.82650451958733</v>
      </c>
      <c r="AB39" s="22">
        <f>SUM('[5]Canada Choice White Grease'!AD$24:AD$32,'[5]Canada Choice White Grease'!AE$21:AE$23)*2.204622</f>
        <v>432.34679313332629</v>
      </c>
      <c r="AC39" s="22">
        <f>SUM('[5]Canada Choice White Grease'!AE$24:AE$32,'[5]Canada Choice White Grease'!AF$21:AF$23)*2.204622</f>
        <v>436.3971982109972</v>
      </c>
      <c r="AD39" s="22">
        <f>SUM('[5]Canada Choice White Grease'!AF$24:AF$32,'[5]Canada Choice White Grease'!AG$21:AG$23)*2.204622</f>
        <v>441.6042636659256</v>
      </c>
      <c r="AE39" s="22">
        <f>SUM('[5]Canada Choice White Grease'!AG$24:AG$32,'[5]Canada Choice White Grease'!AH$21:AH$23)*2.204622</f>
        <v>448.25316661617438</v>
      </c>
      <c r="AF39" s="22">
        <f>SUM('[5]Canada Choice White Grease'!AH$24:AH$32,'[5]Canada Choice White Grease'!AI$21:AI$23)*2.204622</f>
        <v>451.22457424701821</v>
      </c>
      <c r="AG39" s="22">
        <f>SUM('[5]Canada Choice White Grease'!AI$24:AI$32,'[5]Canada Choice White Grease'!AJ$21:AJ$23)*2.204622</f>
        <v>455.67900014261346</v>
      </c>
      <c r="AH39" s="22">
        <f>SUM('[5]Canada Choice White Grease'!AJ$24:AJ$32,'[5]Canada Choice White Grease'!AK$21:AK$23)*2.204622</f>
        <v>460.01437398974639</v>
      </c>
      <c r="AI39" s="22">
        <f>SUM('[5]Canada Choice White Grease'!AK$24:AK$32,'[5]Canada Choice White Grease'!AL$21:AL$23)*2.204622</f>
        <v>464.16368536464387</v>
      </c>
      <c r="AJ39" s="22">
        <f>SUM('[5]Canada Choice White Grease'!AL$24:AL$32,'[5]Canada Choice White Grease'!AM$21:AM$23)*2.204622</f>
        <v>466.19718062643051</v>
      </c>
      <c r="AK39" s="22">
        <f>SUM('[5]Canada Choice White Grease'!AM$24:AM$32,'[5]Canada Choice White Grease'!AN$21:AN$23)*2.204622</f>
        <v>472.19654170598091</v>
      </c>
      <c r="AL39" s="22">
        <f>SUM('[5]Canada Choice White Grease'!AN$24:AN$32,'[5]Canada Choice White Grease'!AO$21:AO$23)*2.204622</f>
        <v>474.58190876959202</v>
      </c>
      <c r="AM39" s="22">
        <f>SUM('[5]Canada Choice White Grease'!AO$24:AO$32,'[5]Canada Choice White Grease'!AP$21:AP$23)*2.204622</f>
        <v>476.65897235167563</v>
      </c>
      <c r="AN39" s="22">
        <f>SUM('[5]Canada Choice White Grease'!AP$24:AP$32,'[5]Canada Choice White Grease'!AQ$21:AQ$23)*2.204622</f>
        <v>478.91113809627905</v>
      </c>
      <c r="AO39" s="22">
        <f>SUM('[5]Canada Choice White Grease'!AQ$24:AQ$32,'[5]Canada Choice White Grease'!AR$21:AR$23)*2.204622</f>
        <v>481.21717922697292</v>
      </c>
      <c r="AP39" s="22">
        <f>SUM('[5]Canada Choice White Grease'!AR$24:AR$32,'[5]Canada Choice White Grease'!AS$21:AS$23)*2.204622</f>
        <v>483.37466783347168</v>
      </c>
      <c r="AQ39" s="22">
        <f>SUM('[5]Canada Choice White Grease'!AS$24:AS$32,'[5]Canada Choice White Grease'!AT$21:AT$23)*2.204622</f>
        <v>485.55998177509451</v>
      </c>
      <c r="AR39" s="22">
        <f>SUM('[5]Canada Choice White Grease'!AT$24:AT$32,'[5]Canada Choice White Grease'!AU$21:AU$23)*2.204622</f>
        <v>487.76853596303204</v>
      </c>
      <c r="AS39" s="22">
        <f>SUM('[5]Canada Choice White Grease'!AU$24:AU$32,'[5]Canada Choice White Grease'!AV$21:AV$23)*2.204622</f>
        <v>489.96239680104219</v>
      </c>
      <c r="AT39" s="22">
        <f>SUM('[5]Canada Choice White Grease'!AV$24:AV$32,'[5]Canada Choice White Grease'!AW$21:AW$23)*2.204622</f>
        <v>492.18319344005863</v>
      </c>
      <c r="AU39" s="22">
        <f>SUM('[5]Canada Choice White Grease'!AW$24:AW$32,'[5]Canada Choice White Grease'!AX$21:AX$23)*2.204622</f>
        <v>494.39243272927195</v>
      </c>
      <c r="AV39" s="22">
        <f>SUM('[5]Canada Choice White Grease'!AX$24:AX$32,'[5]Canada Choice White Grease'!AY$21:AY$23)*2.204622</f>
        <v>496.31501111392066</v>
      </c>
      <c r="AW39" s="22">
        <f>SUM('[5]Canada Choice White Grease'!AY$24:AY$32,'[5]Canada Choice White Grease'!AZ$21:AZ$23)*2.204622</f>
        <v>497.4155069292454</v>
      </c>
      <c r="AX39" s="22">
        <f>SUM('[5]Canada Choice White Grease'!AZ$24:AZ$32,'[5]Canada Choice White Grease'!BA$21:BA$23)*2.204622</f>
        <v>498.51820918610599</v>
      </c>
      <c r="AY39" s="22">
        <f>SUM('[5]Canada Choice White Grease'!BA$24:BA$32,'[5]Canada Choice White Grease'!BB$21:BB$23)*2.204622</f>
        <v>499.62080160875291</v>
      </c>
      <c r="AZ39" s="22">
        <f>SUM('[5]Canada Choice White Grease'!BB$24:BB$32,'[5]Canada Choice White Grease'!BC$21:BC$23)*2.204622</f>
        <v>500.72506188588636</v>
      </c>
      <c r="BA39" s="22">
        <f>SUM('[5]Canada Choice White Grease'!BC$24:BC$32,'[5]Canada Choice White Grease'!BD$21:BD$23)*2.204622</f>
        <v>501.82719328712881</v>
      </c>
      <c r="BB39" s="22">
        <f>SUM('[5]Canada Choice White Grease'!BD$24:BD$32,'[5]Canada Choice White Grease'!BE$21:BE$23)*2.204622</f>
        <v>502.92842250802676</v>
      </c>
      <c r="BC39" s="22">
        <f>SUM('[5]Canada Choice White Grease'!BE$24:BE$32,'[5]Canada Choice White Grease'!BF$21:BF$23)*2.204622</f>
        <v>504.03062363755993</v>
      </c>
      <c r="BD39" s="22">
        <f>SUM('[5]Canada Choice White Grease'!BF$24:BF$32,'[5]Canada Choice White Grease'!BG$21:BG$23)*2.204622</f>
        <v>505.13314148644685</v>
      </c>
      <c r="BE39" s="22">
        <f>SUM('[5]Canada Choice White Grease'!BG$24:BG$32,'[5]Canada Choice White Grease'!BH$21:BH$23)*2.204622</f>
        <v>506.2356276545737</v>
      </c>
    </row>
    <row r="40" spans="1:57" ht="15" x14ac:dyDescent="0.25">
      <c r="A40" s="215" t="s">
        <v>51</v>
      </c>
      <c r="B40" s="22" t="e">
        <f>SUM(#REF!)*2204.622/1000</f>
        <v>#REF!</v>
      </c>
      <c r="C40" s="22" t="e">
        <f>SUM(#REF!)*2204.622/1000</f>
        <v>#REF!</v>
      </c>
      <c r="D40" s="22" t="e">
        <f>SUM(#REF!)*2204.622/1000</f>
        <v>#REF!</v>
      </c>
      <c r="E40" s="22" t="e">
        <f>SUM(#REF!)*2204.622/1000</f>
        <v>#REF!</v>
      </c>
      <c r="F40" s="22" t="e">
        <f>SUM(#REF!)*2204.622/1000</f>
        <v>#REF!</v>
      </c>
      <c r="G40" s="22" t="e">
        <f>SUM(#REF!)*2204.622/1000</f>
        <v>#REF!</v>
      </c>
      <c r="H40" s="22" t="e">
        <f>SUM(#REF!)*2204.622/1000</f>
        <v>#REF!</v>
      </c>
      <c r="I40" s="22" t="e">
        <f>SUM(#REF!)*2204.622/1000</f>
        <v>#REF!</v>
      </c>
      <c r="J40" s="22" t="e">
        <f>SUM(#REF!)*2204.622/1000</f>
        <v>#REF!</v>
      </c>
      <c r="K40" s="22" t="e">
        <f>SUM(#REF!)*2204.622/1000</f>
        <v>#REF!</v>
      </c>
      <c r="L40" s="22" t="e">
        <f>SUM(#REF!)*2204.622/1000</f>
        <v>#REF!</v>
      </c>
      <c r="M40" s="22" t="e">
        <f>SUM(#REF!)*2204.622/1000</f>
        <v>#REF!</v>
      </c>
      <c r="N40" s="22" t="e">
        <f>SUM(#REF!)*2204.622/1000</f>
        <v>#REF!</v>
      </c>
      <c r="O40" s="22" t="e">
        <f>SUM(#REF!)*2204.622/1000</f>
        <v>#REF!</v>
      </c>
      <c r="P40" s="22" t="e">
        <f>SUM(#REF!)*2204.622/1000</f>
        <v>#REF!</v>
      </c>
      <c r="Q40" s="22" t="e">
        <f>SUM(#REF!)*2204.622/1000</f>
        <v>#REF!</v>
      </c>
      <c r="R40" s="22" t="e">
        <f>SUM(#REF!)*2204.622/1000</f>
        <v>#REF!</v>
      </c>
      <c r="S40" s="22" t="e">
        <f>SUM(#REF!)*2204.622/1000</f>
        <v>#REF!</v>
      </c>
      <c r="T40" s="22" t="e">
        <f>SUM(#REF!)*2204.622/1000</f>
        <v>#REF!</v>
      </c>
      <c r="U40" s="22" t="e">
        <f>SUM(#REF!)*2204.622/1000</f>
        <v>#REF!</v>
      </c>
      <c r="V40" s="22" t="e">
        <f>SUM(#REF!)*2204.622/1000</f>
        <v>#REF!</v>
      </c>
      <c r="W40" s="22" t="e">
        <f>SUM(#REF!)*2204.622/1000</f>
        <v>#REF!</v>
      </c>
      <c r="X40" s="22" t="e">
        <f>SUM(#REF!)*2204.622/1000</f>
        <v>#REF!</v>
      </c>
      <c r="Y40" s="22" t="e">
        <f>SUM(#REF!)*2204.622/1000</f>
        <v>#REF!</v>
      </c>
      <c r="Z40" s="22">
        <f>SUM('[5]Canada Choice White Grease'!AB$40:AB$48,'[5]Canada Choice White Grease'!AC$37:AC$39)*2.204622</f>
        <v>0.67020508800000012</v>
      </c>
      <c r="AA40" s="22">
        <f>SUM('[5]Canada Choice White Grease'!AC$40:AC$48,'[5]Canada Choice White Grease'!AD$37:AD$39)*2.204622</f>
        <v>0.68343282000000005</v>
      </c>
      <c r="AB40" s="22">
        <f>SUM('[5]Canada Choice White Grease'!AD$40:AD$48,'[5]Canada Choice White Grease'!AE$37:AE$39)*2.204622</f>
        <v>1.0626278040000001</v>
      </c>
      <c r="AC40" s="22">
        <f>SUM('[5]Canada Choice White Grease'!AE$40:AE$48,'[5]Canada Choice White Grease'!AF$37:AF$39)*2.204622</f>
        <v>1.600555572</v>
      </c>
      <c r="AD40" s="22">
        <f>SUM('[5]Canada Choice White Grease'!AF$40:AF$48,'[5]Canada Choice White Grease'!AG$37:AG$39)*2.204622</f>
        <v>2.5838169840000003</v>
      </c>
      <c r="AE40" s="22">
        <f>SUM('[5]Canada Choice White Grease'!AG$40:AG$48,'[5]Canada Choice White Grease'!AH$37:AH$39)*2.204622</f>
        <v>2.4427211759999996</v>
      </c>
      <c r="AF40" s="22">
        <f>SUM('[5]Canada Choice White Grease'!AH$40:AH$48,'[5]Canada Choice White Grease'!AI$37:AI$39)*2.204622</f>
        <v>2.4646835774801055</v>
      </c>
      <c r="AG40" s="22">
        <f>SUM('[5]Canada Choice White Grease'!AI$40:AI$48,'[5]Canada Choice White Grease'!AJ$37:AJ$39)*2.204622</f>
        <v>2.2058146797868727</v>
      </c>
      <c r="AH40" s="22">
        <f>SUM('[5]Canada Choice White Grease'!AJ$40:AJ$48,'[5]Canada Choice White Grease'!AK$37:AK$39)*2.204622</f>
        <v>2.2139373677140686</v>
      </c>
      <c r="AI40" s="22">
        <f>SUM('[5]Canada Choice White Grease'!AK$40:AK$48,'[5]Canada Choice White Grease'!AL$37:AL$39)*2.204622</f>
        <v>2.1952318598270466</v>
      </c>
      <c r="AJ40" s="22">
        <f>SUM('[5]Canada Choice White Grease'!AL$40:AL$48,'[5]Canada Choice White Grease'!AM$37:AM$39)*2.204622</f>
        <v>2.1540555040991514</v>
      </c>
      <c r="AK40" s="22">
        <f>SUM('[5]Canada Choice White Grease'!AM$40:AM$48,'[5]Canada Choice White Grease'!AN$37:AN$39)*2.204622</f>
        <v>2.2467445977814493</v>
      </c>
      <c r="AL40" s="22">
        <f>SUM('[5]Canada Choice White Grease'!AN$40:AN$48,'[5]Canada Choice White Grease'!AO$37:AO$39)*2.204622</f>
        <v>2.2031568018417178</v>
      </c>
      <c r="AM40" s="22">
        <f>SUM('[5]Canada Choice White Grease'!AO$40:AO$48,'[5]Canada Choice White Grease'!AP$37:AP$39)*2.204622</f>
        <v>2.2026252262526866</v>
      </c>
      <c r="AN40" s="22">
        <f>SUM('[5]Canada Choice White Grease'!AP$40:AP$48,'[5]Canada Choice White Grease'!AQ$37:AQ$39)*2.204622</f>
        <v>2.2003627979604108</v>
      </c>
      <c r="AO40" s="22">
        <f>SUM('[5]Canada Choice White Grease'!AQ$40:AQ$48,'[5]Canada Choice White Grease'!AR$37:AR$39)*2.204622</f>
        <v>2.2013889855870827</v>
      </c>
      <c r="AP40" s="22">
        <f>SUM('[5]Canada Choice White Grease'!AR$40:AR$48,'[5]Canada Choice White Grease'!AS$37:AS$39)*2.204622</f>
        <v>2.2108556818846687</v>
      </c>
      <c r="AQ40" s="22">
        <f>SUM('[5]Canada Choice White Grease'!AS$40:AS$48,'[5]Canada Choice White Grease'!AT$37:AT$39)*2.204622</f>
        <v>2.2036778987053136</v>
      </c>
      <c r="AR40" s="22">
        <f>SUM('[5]Canada Choice White Grease'!AT$40:AT$48,'[5]Canada Choice White Grease'!AU$37:AU$39)*2.204622</f>
        <v>2.527174985076639</v>
      </c>
      <c r="AS40" s="22">
        <f>SUM('[5]Canada Choice White Grease'!AU$40:AU$48,'[5]Canada Choice White Grease'!AV$37:AV$39)*2.204622</f>
        <v>4.4082298274051697</v>
      </c>
      <c r="AT40" s="22">
        <f>SUM('[5]Canada Choice White Grease'!AV$40:AV$48,'[5]Canada Choice White Grease'!AW$37:AW$39)*2.204622</f>
        <v>5.0554210459496307</v>
      </c>
      <c r="AU40" s="22">
        <f>SUM('[5]Canada Choice White Grease'!AW$40:AW$48,'[5]Canada Choice White Grease'!AX$37:AX$39)*2.204622</f>
        <v>9.1434971435917092</v>
      </c>
      <c r="AV40" s="22">
        <f>SUM('[5]Canada Choice White Grease'!AX$40:AX$48,'[5]Canada Choice White Grease'!AY$37:AY$39)*2.204622</f>
        <v>12.638792536639068</v>
      </c>
      <c r="AW40" s="22">
        <f>SUM('[5]Canada Choice White Grease'!AY$40:AY$48,'[5]Canada Choice White Grease'!AZ$37:AZ$39)*2.204622</f>
        <v>23.661908369772508</v>
      </c>
      <c r="AX40" s="22">
        <f>SUM('[5]Canada Choice White Grease'!AZ$40:AZ$48,'[5]Canada Choice White Grease'!BA$37:BA$39)*2.204622</f>
        <v>34.362037187869369</v>
      </c>
      <c r="AY40" s="22">
        <f>SUM('[5]Canada Choice White Grease'!BA$40:BA$48,'[5]Canada Choice White Grease'!BB$37:BB$39)*2.204622</f>
        <v>43.019338774403941</v>
      </c>
      <c r="AZ40" s="22">
        <f>SUM('[5]Canada Choice White Grease'!BB$40:BB$48,'[5]Canada Choice White Grease'!BC$37:BC$39)*2.204622</f>
        <v>51.220484211423361</v>
      </c>
      <c r="BA40" s="22">
        <f>SUM('[5]Canada Choice White Grease'!BC$40:BC$48,'[5]Canada Choice White Grease'!BD$37:BD$39)*2.204622</f>
        <v>62.081414825405339</v>
      </c>
      <c r="BB40" s="22">
        <f>SUM('[5]Canada Choice White Grease'!BD$40:BD$48,'[5]Canada Choice White Grease'!BE$37:BE$39)*2.204622</f>
        <v>71.517490510267919</v>
      </c>
      <c r="BC40" s="22">
        <f>SUM('[5]Canada Choice White Grease'!BE$40:BE$48,'[5]Canada Choice White Grease'!BF$37:BF$39)*2.204622</f>
        <v>78.777926691830018</v>
      </c>
      <c r="BD40" s="22">
        <f>SUM('[5]Canada Choice White Grease'!BF$40:BF$48,'[5]Canada Choice White Grease'!BG$37:BG$39)*2.204622</f>
        <v>89.801099364112446</v>
      </c>
      <c r="BE40" s="22">
        <f>SUM('[5]Canada Choice White Grease'!BG$40:BG$48,'[5]Canada Choice White Grease'!BH$37:BH$39)*2.204622</f>
        <v>100.82416501840679</v>
      </c>
    </row>
    <row r="41" spans="1:57" ht="15" x14ac:dyDescent="0.25">
      <c r="A41" s="215" t="s">
        <v>52</v>
      </c>
      <c r="B41" s="22" t="e">
        <f>SUM(B38:B40)</f>
        <v>#REF!</v>
      </c>
      <c r="C41" s="22" t="e">
        <f>SUM(C38:C40)</f>
        <v>#REF!</v>
      </c>
      <c r="D41" s="22" t="e">
        <f t="shared" ref="D41:BE41" si="18">SUM(D38:D40)</f>
        <v>#REF!</v>
      </c>
      <c r="E41" s="22" t="e">
        <f t="shared" si="18"/>
        <v>#REF!</v>
      </c>
      <c r="F41" s="22" t="e">
        <f t="shared" si="18"/>
        <v>#REF!</v>
      </c>
      <c r="G41" s="22" t="e">
        <f t="shared" si="18"/>
        <v>#REF!</v>
      </c>
      <c r="H41" s="22" t="e">
        <f t="shared" si="18"/>
        <v>#REF!</v>
      </c>
      <c r="I41" s="22" t="e">
        <f t="shared" si="18"/>
        <v>#REF!</v>
      </c>
      <c r="J41" s="22" t="e">
        <f t="shared" si="18"/>
        <v>#REF!</v>
      </c>
      <c r="K41" s="22" t="e">
        <f t="shared" si="18"/>
        <v>#REF!</v>
      </c>
      <c r="L41" s="22" t="e">
        <f t="shared" si="18"/>
        <v>#REF!</v>
      </c>
      <c r="M41" s="22" t="e">
        <f t="shared" si="18"/>
        <v>#REF!</v>
      </c>
      <c r="N41" s="22" t="e">
        <f t="shared" si="18"/>
        <v>#REF!</v>
      </c>
      <c r="O41" s="22" t="e">
        <f t="shared" si="18"/>
        <v>#REF!</v>
      </c>
      <c r="P41" s="22" t="e">
        <f t="shared" si="18"/>
        <v>#REF!</v>
      </c>
      <c r="Q41" s="22" t="e">
        <f t="shared" si="18"/>
        <v>#REF!</v>
      </c>
      <c r="R41" s="22" t="e">
        <f t="shared" si="18"/>
        <v>#REF!</v>
      </c>
      <c r="S41" s="22" t="e">
        <f t="shared" si="18"/>
        <v>#REF!</v>
      </c>
      <c r="T41" s="22" t="e">
        <f t="shared" si="18"/>
        <v>#REF!</v>
      </c>
      <c r="U41" s="22" t="e">
        <f t="shared" si="18"/>
        <v>#REF!</v>
      </c>
      <c r="V41" s="22" t="e">
        <f t="shared" si="18"/>
        <v>#REF!</v>
      </c>
      <c r="W41" s="22" t="e">
        <f t="shared" si="18"/>
        <v>#REF!</v>
      </c>
      <c r="X41" s="22" t="e">
        <f t="shared" si="18"/>
        <v>#REF!</v>
      </c>
      <c r="Y41" s="22" t="e">
        <f t="shared" si="18"/>
        <v>#REF!</v>
      </c>
      <c r="Z41" s="22">
        <f t="shared" si="18"/>
        <v>410.06810115538946</v>
      </c>
      <c r="AA41" s="22">
        <f t="shared" si="18"/>
        <v>421.74828513175692</v>
      </c>
      <c r="AB41" s="22">
        <f t="shared" si="18"/>
        <v>433.62214075667038</v>
      </c>
      <c r="AC41" s="22">
        <f t="shared" si="18"/>
        <v>438.14961351316214</v>
      </c>
      <c r="AD41" s="22">
        <f t="shared" si="18"/>
        <v>444.32818601517033</v>
      </c>
      <c r="AE41" s="22">
        <f t="shared" si="18"/>
        <v>450.94191567693576</v>
      </c>
      <c r="AF41" s="22">
        <f t="shared" si="18"/>
        <v>453.96513369518425</v>
      </c>
      <c r="AG41" s="22">
        <f t="shared" si="18"/>
        <v>458.10176432725183</v>
      </c>
      <c r="AH41" s="22">
        <f t="shared" si="18"/>
        <v>462.45383977626909</v>
      </c>
      <c r="AI41" s="22">
        <f t="shared" si="18"/>
        <v>466.66324717070677</v>
      </c>
      <c r="AJ41" s="22">
        <f t="shared" si="18"/>
        <v>468.58303407283955</v>
      </c>
      <c r="AK41" s="22">
        <f t="shared" si="18"/>
        <v>474.70706575256247</v>
      </c>
      <c r="AL41" s="22">
        <f t="shared" si="18"/>
        <v>477.15611434467627</v>
      </c>
      <c r="AM41" s="22">
        <f t="shared" si="18"/>
        <v>479.15224015462951</v>
      </c>
      <c r="AN41" s="22">
        <f t="shared" si="18"/>
        <v>481.48556251781207</v>
      </c>
      <c r="AO41" s="22">
        <f t="shared" si="18"/>
        <v>483.79362314446308</v>
      </c>
      <c r="AP41" s="22">
        <f t="shared" si="18"/>
        <v>485.83390658737687</v>
      </c>
      <c r="AQ41" s="22">
        <f t="shared" si="18"/>
        <v>488.04281098093492</v>
      </c>
      <c r="AR41" s="22">
        <f t="shared" si="18"/>
        <v>490.56592540809436</v>
      </c>
      <c r="AS41" s="22">
        <f t="shared" si="18"/>
        <v>494.65683875739057</v>
      </c>
      <c r="AT41" s="22">
        <f t="shared" si="18"/>
        <v>497.51798727454894</v>
      </c>
      <c r="AU41" s="22">
        <f t="shared" si="18"/>
        <v>503.79639925691157</v>
      </c>
      <c r="AV41" s="22">
        <f t="shared" si="18"/>
        <v>509.26251608689824</v>
      </c>
      <c r="AW41" s="22">
        <f t="shared" si="18"/>
        <v>521.33405114822585</v>
      </c>
      <c r="AX41" s="22">
        <f t="shared" si="18"/>
        <v>533.19735617204458</v>
      </c>
      <c r="AY41" s="22">
        <f t="shared" si="18"/>
        <v>542.96263153801317</v>
      </c>
      <c r="AZ41" s="22">
        <f t="shared" si="18"/>
        <v>552.25324027693034</v>
      </c>
      <c r="BA41" s="22">
        <f t="shared" si="18"/>
        <v>564.21892226384591</v>
      </c>
      <c r="BB41" s="22">
        <f t="shared" si="18"/>
        <v>574.75061008224986</v>
      </c>
      <c r="BC41" s="22">
        <f t="shared" si="18"/>
        <v>583.12535692886445</v>
      </c>
      <c r="BD41" s="22">
        <f t="shared" si="18"/>
        <v>595.22814520625172</v>
      </c>
      <c r="BE41" s="22">
        <f t="shared" si="18"/>
        <v>607.35635694019481</v>
      </c>
    </row>
    <row r="42" spans="1:57" ht="15" x14ac:dyDescent="0.25">
      <c r="A42" s="217" t="s">
        <v>96</v>
      </c>
      <c r="B42" s="25" t="e">
        <f>B48-B47</f>
        <v>#REF!</v>
      </c>
      <c r="C42" s="25" t="e">
        <f>C48-C47</f>
        <v>#REF!</v>
      </c>
      <c r="D42" s="25" t="e">
        <f t="shared" ref="D42:BE42" si="19">D48-D47</f>
        <v>#REF!</v>
      </c>
      <c r="E42" s="25" t="e">
        <f t="shared" si="19"/>
        <v>#REF!</v>
      </c>
      <c r="F42" s="25" t="e">
        <f t="shared" si="19"/>
        <v>#REF!</v>
      </c>
      <c r="G42" s="25" t="e">
        <f t="shared" si="19"/>
        <v>#REF!</v>
      </c>
      <c r="H42" s="25" t="e">
        <f t="shared" si="19"/>
        <v>#REF!</v>
      </c>
      <c r="I42" s="25" t="e">
        <f t="shared" si="19"/>
        <v>#REF!</v>
      </c>
      <c r="J42" s="25" t="e">
        <f t="shared" si="19"/>
        <v>#REF!</v>
      </c>
      <c r="K42" s="25" t="e">
        <f t="shared" si="19"/>
        <v>#REF!</v>
      </c>
      <c r="L42" s="25" t="e">
        <f t="shared" si="19"/>
        <v>#REF!</v>
      </c>
      <c r="M42" s="25" t="e">
        <f t="shared" si="19"/>
        <v>#REF!</v>
      </c>
      <c r="N42" s="25" t="e">
        <f t="shared" si="19"/>
        <v>#REF!</v>
      </c>
      <c r="O42" s="25" t="e">
        <f t="shared" si="19"/>
        <v>#REF!</v>
      </c>
      <c r="P42" s="25" t="e">
        <f t="shared" si="19"/>
        <v>#REF!</v>
      </c>
      <c r="Q42" s="25" t="e">
        <f t="shared" si="19"/>
        <v>#REF!</v>
      </c>
      <c r="R42" s="25" t="e">
        <f t="shared" si="19"/>
        <v>#REF!</v>
      </c>
      <c r="S42" s="25" t="e">
        <f t="shared" si="19"/>
        <v>#REF!</v>
      </c>
      <c r="T42" s="25" t="e">
        <f t="shared" si="19"/>
        <v>#REF!</v>
      </c>
      <c r="U42" s="25" t="e">
        <f t="shared" si="19"/>
        <v>#REF!</v>
      </c>
      <c r="V42" s="25" t="e">
        <f t="shared" si="19"/>
        <v>#REF!</v>
      </c>
      <c r="W42" s="25" t="e">
        <f t="shared" si="19"/>
        <v>#REF!</v>
      </c>
      <c r="X42" s="25" t="e">
        <f t="shared" si="19"/>
        <v>#REF!</v>
      </c>
      <c r="Y42" s="25" t="e">
        <f t="shared" si="19"/>
        <v>#REF!</v>
      </c>
      <c r="Z42" s="25">
        <f t="shared" si="19"/>
        <v>357.8954729092199</v>
      </c>
      <c r="AA42" s="25">
        <f t="shared" si="19"/>
        <v>410.19584734237083</v>
      </c>
      <c r="AB42" s="25">
        <f t="shared" si="19"/>
        <v>382.39139390850545</v>
      </c>
      <c r="AC42" s="25">
        <f t="shared" si="19"/>
        <v>362.33365337591738</v>
      </c>
      <c r="AD42" s="25">
        <f t="shared" si="19"/>
        <v>376.63615728440897</v>
      </c>
      <c r="AE42" s="25">
        <f t="shared" si="19"/>
        <v>364.26028976024986</v>
      </c>
      <c r="AF42" s="25">
        <f t="shared" si="19"/>
        <v>390.40590219934143</v>
      </c>
      <c r="AG42" s="25">
        <f t="shared" si="19"/>
        <v>394.42452181387478</v>
      </c>
      <c r="AH42" s="25">
        <f t="shared" si="19"/>
        <v>400.23226850745277</v>
      </c>
      <c r="AI42" s="25">
        <f t="shared" si="19"/>
        <v>406.58288539754062</v>
      </c>
      <c r="AJ42" s="25">
        <f t="shared" si="19"/>
        <v>409.85036419827935</v>
      </c>
      <c r="AK42" s="25">
        <f t="shared" si="19"/>
        <v>420.53610766070398</v>
      </c>
      <c r="AL42" s="25">
        <f t="shared" si="19"/>
        <v>424.43322429963013</v>
      </c>
      <c r="AM42" s="25">
        <f t="shared" si="19"/>
        <v>428.55072849984072</v>
      </c>
      <c r="AN42" s="25">
        <f t="shared" si="19"/>
        <v>433.71518027138586</v>
      </c>
      <c r="AO42" s="25">
        <f t="shared" si="19"/>
        <v>443.61521928246975</v>
      </c>
      <c r="AP42" s="25">
        <f t="shared" si="19"/>
        <v>459.45301241700037</v>
      </c>
      <c r="AQ42" s="25">
        <f t="shared" si="19"/>
        <v>467.10895814788802</v>
      </c>
      <c r="AR42" s="25">
        <f t="shared" si="19"/>
        <v>475.13614201006226</v>
      </c>
      <c r="AS42" s="25">
        <f t="shared" si="19"/>
        <v>485.87093240046994</v>
      </c>
      <c r="AT42" s="25">
        <f t="shared" si="19"/>
        <v>496.15520741322524</v>
      </c>
      <c r="AU42" s="25">
        <f t="shared" si="19"/>
        <v>502.3860837301371</v>
      </c>
      <c r="AV42" s="25">
        <f t="shared" si="19"/>
        <v>507.90321002756224</v>
      </c>
      <c r="AW42" s="25">
        <f t="shared" si="19"/>
        <v>519.91441442887935</v>
      </c>
      <c r="AX42" s="25">
        <f t="shared" si="19"/>
        <v>531.7726590119164</v>
      </c>
      <c r="AY42" s="25">
        <f t="shared" si="19"/>
        <v>541.55267401751485</v>
      </c>
      <c r="AZ42" s="25">
        <f t="shared" si="19"/>
        <v>550.84067221202054</v>
      </c>
      <c r="BA42" s="25">
        <f t="shared" si="19"/>
        <v>562.81184112166022</v>
      </c>
      <c r="BB42" s="25">
        <f t="shared" si="19"/>
        <v>573.33147663092427</v>
      </c>
      <c r="BC42" s="25">
        <f t="shared" si="19"/>
        <v>581.72916573520604</v>
      </c>
      <c r="BD42" s="25">
        <f t="shared" si="19"/>
        <v>593.82927793453257</v>
      </c>
      <c r="BE42" s="25">
        <f t="shared" si="19"/>
        <v>605.84485059008819</v>
      </c>
    </row>
    <row r="43" spans="1:57" ht="15" x14ac:dyDescent="0.25">
      <c r="A43" s="215" t="s">
        <v>148</v>
      </c>
      <c r="B43" s="22" t="e">
        <f>B44+B45</f>
        <v>#REF!</v>
      </c>
      <c r="C43" s="22" t="e">
        <f>C44+C45</f>
        <v>#REF!</v>
      </c>
      <c r="D43" s="22" t="e">
        <f t="shared" ref="D43:BE43" si="20">D44+D45</f>
        <v>#REF!</v>
      </c>
      <c r="E43" s="22" t="e">
        <f t="shared" si="20"/>
        <v>#REF!</v>
      </c>
      <c r="F43" s="22" t="e">
        <f t="shared" si="20"/>
        <v>#REF!</v>
      </c>
      <c r="G43" s="22" t="e">
        <f t="shared" si="20"/>
        <v>#REF!</v>
      </c>
      <c r="H43" s="22" t="e">
        <f t="shared" si="20"/>
        <v>#REF!</v>
      </c>
      <c r="I43" s="22" t="e">
        <f t="shared" si="20"/>
        <v>#REF!</v>
      </c>
      <c r="J43" s="22" t="e">
        <f t="shared" si="20"/>
        <v>#REF!</v>
      </c>
      <c r="K43" s="22" t="e">
        <f t="shared" si="20"/>
        <v>#REF!</v>
      </c>
      <c r="L43" s="22" t="e">
        <f t="shared" si="20"/>
        <v>#REF!</v>
      </c>
      <c r="M43" s="22" t="e">
        <f t="shared" si="20"/>
        <v>#REF!</v>
      </c>
      <c r="N43" s="22" t="e">
        <f t="shared" si="20"/>
        <v>#REF!</v>
      </c>
      <c r="O43" s="22" t="e">
        <f t="shared" si="20"/>
        <v>#REF!</v>
      </c>
      <c r="P43" s="22" t="e">
        <f t="shared" si="20"/>
        <v>#REF!</v>
      </c>
      <c r="Q43" s="22" t="e">
        <f t="shared" si="20"/>
        <v>#REF!</v>
      </c>
      <c r="R43" s="22" t="e">
        <f t="shared" si="20"/>
        <v>#REF!</v>
      </c>
      <c r="S43" s="22" t="e">
        <f t="shared" si="20"/>
        <v>#REF!</v>
      </c>
      <c r="T43" s="22" t="e">
        <f t="shared" si="20"/>
        <v>#REF!</v>
      </c>
      <c r="U43" s="22" t="e">
        <f t="shared" si="20"/>
        <v>#REF!</v>
      </c>
      <c r="V43" s="22" t="e">
        <f t="shared" si="20"/>
        <v>#REF!</v>
      </c>
      <c r="W43" s="22" t="e">
        <f t="shared" si="20"/>
        <v>#REF!</v>
      </c>
      <c r="X43" s="22" t="e">
        <f t="shared" si="20"/>
        <v>#REF!</v>
      </c>
      <c r="Y43" s="22" t="e">
        <f t="shared" si="20"/>
        <v>#REF!</v>
      </c>
      <c r="Z43" s="22">
        <f t="shared" si="20"/>
        <v>2.2046220000000001</v>
      </c>
      <c r="AA43" s="22">
        <f t="shared" si="20"/>
        <v>2.7557775000000002</v>
      </c>
      <c r="AB43" s="22">
        <f t="shared" si="20"/>
        <v>4.4092440000000002</v>
      </c>
      <c r="AC43" s="22">
        <f t="shared" si="20"/>
        <v>4.4092440000000002</v>
      </c>
      <c r="AD43" s="22">
        <f t="shared" si="20"/>
        <v>4.9603995000000003</v>
      </c>
      <c r="AE43" s="22">
        <f t="shared" si="20"/>
        <v>6.6138659999999998</v>
      </c>
      <c r="AF43" s="22">
        <f t="shared" si="20"/>
        <v>6.6138659999999998</v>
      </c>
      <c r="AG43" s="22">
        <f t="shared" si="20"/>
        <v>6.7975844999999993</v>
      </c>
      <c r="AH43" s="22">
        <f t="shared" si="20"/>
        <v>7.5324584999999988</v>
      </c>
      <c r="AI43" s="22">
        <f t="shared" si="20"/>
        <v>8.267332500000002</v>
      </c>
      <c r="AJ43" s="22">
        <f t="shared" si="20"/>
        <v>9.0022064999999998</v>
      </c>
      <c r="AK43" s="22">
        <f t="shared" si="20"/>
        <v>9.7370804999999994</v>
      </c>
      <c r="AL43" s="22">
        <f t="shared" si="20"/>
        <v>10.471954500000001</v>
      </c>
      <c r="AM43" s="22">
        <f t="shared" si="20"/>
        <v>11.273635227272726</v>
      </c>
      <c r="AN43" s="22">
        <f t="shared" si="20"/>
        <v>12.275736136363635</v>
      </c>
      <c r="AO43" s="22">
        <f t="shared" si="20"/>
        <v>13.277837045454543</v>
      </c>
      <c r="AP43" s="22">
        <f t="shared" si="20"/>
        <v>14.279937954545453</v>
      </c>
      <c r="AQ43" s="22">
        <f t="shared" si="20"/>
        <v>15.282038863636357</v>
      </c>
      <c r="AR43" s="22">
        <f t="shared" si="20"/>
        <v>16.284139772727265</v>
      </c>
      <c r="AS43" s="22">
        <f t="shared" si="20"/>
        <v>17.286240681818175</v>
      </c>
      <c r="AT43" s="22">
        <f t="shared" si="20"/>
        <v>18.288341590909088</v>
      </c>
      <c r="AU43" s="22">
        <f t="shared" si="20"/>
        <v>19.290442500000001</v>
      </c>
      <c r="AV43" s="22">
        <f t="shared" si="20"/>
        <v>20.292543409090907</v>
      </c>
      <c r="AW43" s="22">
        <f t="shared" si="20"/>
        <v>21.294644318181817</v>
      </c>
      <c r="AX43" s="22">
        <f t="shared" si="20"/>
        <v>22.296745227272726</v>
      </c>
      <c r="AY43" s="22">
        <f t="shared" si="20"/>
        <v>23.298846136363643</v>
      </c>
      <c r="AZ43" s="22">
        <f t="shared" si="20"/>
        <v>24.300947045454553</v>
      </c>
      <c r="BA43" s="22">
        <f t="shared" si="20"/>
        <v>25.303047954545455</v>
      </c>
      <c r="BB43" s="22">
        <f t="shared" si="20"/>
        <v>26.305148863636372</v>
      </c>
      <c r="BC43" s="22">
        <f t="shared" si="20"/>
        <v>27.307249772727282</v>
      </c>
      <c r="BD43" s="22">
        <f t="shared" si="20"/>
        <v>28.309350681818191</v>
      </c>
      <c r="BE43" s="22">
        <f t="shared" si="20"/>
        <v>29.311451590909101</v>
      </c>
    </row>
    <row r="44" spans="1:57" ht="15" x14ac:dyDescent="0.25">
      <c r="A44" s="215" t="s">
        <v>142</v>
      </c>
      <c r="B44" s="22" t="e">
        <f>SUM(#REF!)*2204.622/1000</f>
        <v>#REF!</v>
      </c>
      <c r="C44" s="22" t="e">
        <f>SUM(#REF!)*2204.622/1000</f>
        <v>#REF!</v>
      </c>
      <c r="D44" s="22" t="e">
        <f>SUM(#REF!)*2204.622/1000</f>
        <v>#REF!</v>
      </c>
      <c r="E44" s="22" t="e">
        <f>SUM(#REF!)*2204.622/1000</f>
        <v>#REF!</v>
      </c>
      <c r="F44" s="22" t="e">
        <f>SUM(#REF!)*2204.622/1000</f>
        <v>#REF!</v>
      </c>
      <c r="G44" s="22" t="e">
        <f>SUM(#REF!)*2204.622/1000</f>
        <v>#REF!</v>
      </c>
      <c r="H44" s="22" t="e">
        <f>SUM(#REF!)*2204.622/1000</f>
        <v>#REF!</v>
      </c>
      <c r="I44" s="22" t="e">
        <f>SUM(#REF!)*2204.622/1000</f>
        <v>#REF!</v>
      </c>
      <c r="J44" s="22" t="e">
        <f>SUM(#REF!)*2204.622/1000</f>
        <v>#REF!</v>
      </c>
      <c r="K44" s="22" t="e">
        <f>SUM(#REF!)*2204.622/1000</f>
        <v>#REF!</v>
      </c>
      <c r="L44" s="22" t="e">
        <f>SUM(#REF!)*2204.622/1000</f>
        <v>#REF!</v>
      </c>
      <c r="M44" s="22" t="e">
        <f>SUM(#REF!)*2204.622/1000</f>
        <v>#REF!</v>
      </c>
      <c r="N44" s="22" t="e">
        <f>SUM(#REF!)*2204.622/1000</f>
        <v>#REF!</v>
      </c>
      <c r="O44" s="22" t="e">
        <f>SUM(#REF!)*2204.622/1000</f>
        <v>#REF!</v>
      </c>
      <c r="P44" s="22" t="e">
        <f>SUM(#REF!)*2204.622/1000</f>
        <v>#REF!</v>
      </c>
      <c r="Q44" s="22" t="e">
        <f>SUM(#REF!)*2204.622/1000</f>
        <v>#REF!</v>
      </c>
      <c r="R44" s="22" t="e">
        <f>SUM(#REF!)*2204.622/1000</f>
        <v>#REF!</v>
      </c>
      <c r="S44" s="22" t="e">
        <f>SUM(#REF!)*2204.622/1000</f>
        <v>#REF!</v>
      </c>
      <c r="T44" s="22" t="e">
        <f>SUM(#REF!)*2204.622/1000</f>
        <v>#REF!</v>
      </c>
      <c r="U44" s="22" t="e">
        <f>SUM(#REF!)*2204.622/1000</f>
        <v>#REF!</v>
      </c>
      <c r="V44" s="22" t="e">
        <f>SUM(#REF!)*2204.622/1000</f>
        <v>#REF!</v>
      </c>
      <c r="W44" s="22" t="e">
        <f>SUM(#REF!)*2204.622/1000</f>
        <v>#REF!</v>
      </c>
      <c r="X44" s="22" t="e">
        <f>SUM(#REF!)*2204.622/1000</f>
        <v>#REF!</v>
      </c>
      <c r="Y44" s="22" t="e">
        <f>SUM(#REF!)*2204.622/1000</f>
        <v>#REF!</v>
      </c>
      <c r="Z44" s="22">
        <f>SUM('[5]Canada Choice White Grease'!AB$104:AB$112,'[5]Canada Choice White Grease'!AC$101:AC$103)*2.204622</f>
        <v>2.2046220000000001</v>
      </c>
      <c r="AA44" s="22">
        <f>SUM('[5]Canada Choice White Grease'!AC$104:AC$112,'[5]Canada Choice White Grease'!AD$101:AD$103)*2.204622</f>
        <v>2.7557775000000002</v>
      </c>
      <c r="AB44" s="22">
        <f>SUM('[5]Canada Choice White Grease'!AD$104:AD$112,'[5]Canada Choice White Grease'!AE$101:AE$103)*2.204622</f>
        <v>4.4092440000000002</v>
      </c>
      <c r="AC44" s="22">
        <f>SUM('[5]Canada Choice White Grease'!AE$104:AE$112,'[5]Canada Choice White Grease'!AF$101:AF$103)*2.204622</f>
        <v>4.4092440000000002</v>
      </c>
      <c r="AD44" s="22">
        <f>SUM('[5]Canada Choice White Grease'!AF$104:AF$112,'[5]Canada Choice White Grease'!AG$101:AG$103)*2.204622</f>
        <v>4.9603995000000003</v>
      </c>
      <c r="AE44" s="22">
        <f>SUM('[5]Canada Choice White Grease'!AG$104:AG$112,'[5]Canada Choice White Grease'!AH$101:AH$103)*2.204622</f>
        <v>6.6138659999999998</v>
      </c>
      <c r="AF44" s="22">
        <f>SUM('[5]Canada Choice White Grease'!AH$104:AH$112,'[5]Canada Choice White Grease'!AI$101:AI$103)*2.204622</f>
        <v>6.6138659999999998</v>
      </c>
      <c r="AG44" s="22">
        <f>SUM('[5]Canada Choice White Grease'!AI$104:AI$112,'[5]Canada Choice White Grease'!AJ$101:AJ$103)*2.204622</f>
        <v>6.7975844999999993</v>
      </c>
      <c r="AH44" s="22">
        <f>SUM('[5]Canada Choice White Grease'!AJ$104:AJ$112,'[5]Canada Choice White Grease'!AK$101:AK$103)*2.204622</f>
        <v>7.5324584999999988</v>
      </c>
      <c r="AI44" s="22">
        <f>SUM('[5]Canada Choice White Grease'!AK$104:AK$112,'[5]Canada Choice White Grease'!AL$101:AL$103)*2.204622</f>
        <v>8.267332500000002</v>
      </c>
      <c r="AJ44" s="22">
        <f>SUM('[5]Canada Choice White Grease'!AL$104:AL$112,'[5]Canada Choice White Grease'!AM$101:AM$103)*2.204622</f>
        <v>9.0022064999999998</v>
      </c>
      <c r="AK44" s="22">
        <f>SUM('[5]Canada Choice White Grease'!AM$104:AM$112,'[5]Canada Choice White Grease'!AN$101:AN$103)*2.204622</f>
        <v>9.7370804999999994</v>
      </c>
      <c r="AL44" s="22">
        <f>SUM('[5]Canada Choice White Grease'!AN$104:AN$112,'[5]Canada Choice White Grease'!AO$101:AO$103)*2.204622</f>
        <v>10.471954500000001</v>
      </c>
      <c r="AM44" s="22">
        <f>SUM('[5]Canada Choice White Grease'!AO$104:AO$112,'[5]Canada Choice White Grease'!AP$101:AP$103)*2.204622</f>
        <v>11.273635227272726</v>
      </c>
      <c r="AN44" s="22">
        <f>SUM('[5]Canada Choice White Grease'!AP$104:AP$112,'[5]Canada Choice White Grease'!AQ$101:AQ$103)*2.204622</f>
        <v>12.275736136363635</v>
      </c>
      <c r="AO44" s="22">
        <f>SUM('[5]Canada Choice White Grease'!AQ$104:AQ$112,'[5]Canada Choice White Grease'!AR$101:AR$103)*2.204622</f>
        <v>13.277837045454543</v>
      </c>
      <c r="AP44" s="22">
        <f>SUM('[5]Canada Choice White Grease'!AR$104:AR$112,'[5]Canada Choice White Grease'!AS$101:AS$103)*2.204622</f>
        <v>14.279937954545453</v>
      </c>
      <c r="AQ44" s="22">
        <f>SUM('[5]Canada Choice White Grease'!AS$104:AS$112,'[5]Canada Choice White Grease'!AT$101:AT$103)*2.204622</f>
        <v>15.282038863636357</v>
      </c>
      <c r="AR44" s="22">
        <f>SUM('[5]Canada Choice White Grease'!AT$104:AT$112,'[5]Canada Choice White Grease'!AU$101:AU$103)*2.204622</f>
        <v>16.284139772727265</v>
      </c>
      <c r="AS44" s="22">
        <f>SUM('[5]Canada Choice White Grease'!AU$104:AU$112,'[5]Canada Choice White Grease'!AV$101:AV$103)*2.204622</f>
        <v>17.286240681818175</v>
      </c>
      <c r="AT44" s="22">
        <f>SUM('[5]Canada Choice White Grease'!AV$104:AV$112,'[5]Canada Choice White Grease'!AW$101:AW$103)*2.204622</f>
        <v>18.288341590909088</v>
      </c>
      <c r="AU44" s="22">
        <f>SUM('[5]Canada Choice White Grease'!AW$104:AW$112,'[5]Canada Choice White Grease'!AX$101:AX$103)*2.204622</f>
        <v>19.290442500000001</v>
      </c>
      <c r="AV44" s="22">
        <f>SUM('[5]Canada Choice White Grease'!AX$104:AX$112,'[5]Canada Choice White Grease'!AY$101:AY$103)*2.204622</f>
        <v>20.292543409090907</v>
      </c>
      <c r="AW44" s="22">
        <f>SUM('[5]Canada Choice White Grease'!AY$104:AY$112,'[5]Canada Choice White Grease'!AZ$101:AZ$103)*2.204622</f>
        <v>21.294644318181817</v>
      </c>
      <c r="AX44" s="22">
        <f>SUM('[5]Canada Choice White Grease'!AZ$104:AZ$112,'[5]Canada Choice White Grease'!BA$101:BA$103)*2.204622</f>
        <v>22.296745227272726</v>
      </c>
      <c r="AY44" s="22">
        <f>SUM('[5]Canada Choice White Grease'!BA$104:BA$112,'[5]Canada Choice White Grease'!BB$101:BB$103)*2.204622</f>
        <v>23.298846136363643</v>
      </c>
      <c r="AZ44" s="22">
        <f>SUM('[5]Canada Choice White Grease'!BB$104:BB$112,'[5]Canada Choice White Grease'!BC$101:BC$103)*2.204622</f>
        <v>24.300947045454553</v>
      </c>
      <c r="BA44" s="22">
        <f>SUM('[5]Canada Choice White Grease'!BC$104:BC$112,'[5]Canada Choice White Grease'!BD$101:BD$103)*2.204622</f>
        <v>25.303047954545455</v>
      </c>
      <c r="BB44" s="22">
        <f>SUM('[5]Canada Choice White Grease'!BD$104:BD$112,'[5]Canada Choice White Grease'!BE$101:BE$103)*2.204622</f>
        <v>26.305148863636372</v>
      </c>
      <c r="BC44" s="22">
        <f>SUM('[5]Canada Choice White Grease'!BE$104:BE$112,'[5]Canada Choice White Grease'!BF$101:BF$103)*2.204622</f>
        <v>27.307249772727282</v>
      </c>
      <c r="BD44" s="22">
        <f>SUM('[5]Canada Choice White Grease'!BF$104:BF$112,'[5]Canada Choice White Grease'!BG$101:BG$103)*2.204622</f>
        <v>28.309350681818191</v>
      </c>
      <c r="BE44" s="22">
        <f>SUM('[5]Canada Choice White Grease'!BG$104:BG$112,'[5]Canada Choice White Grease'!BH$101:BH$103)*2.204622</f>
        <v>29.311451590909101</v>
      </c>
    </row>
    <row r="45" spans="1:57" ht="15" x14ac:dyDescent="0.25">
      <c r="A45" s="215" t="s">
        <v>172</v>
      </c>
      <c r="B45" s="22" t="e">
        <f>SUM(#REF!,#REF!)*2204.622/1000</f>
        <v>#REF!</v>
      </c>
      <c r="C45" s="22" t="e">
        <f>SUM(#REF!,#REF!)*2204.622/1000</f>
        <v>#REF!</v>
      </c>
      <c r="D45" s="22" t="e">
        <f>SUM(#REF!,#REF!)*2204.622/1000</f>
        <v>#REF!</v>
      </c>
      <c r="E45" s="22" t="e">
        <f>SUM(#REF!,#REF!)*2204.622/1000</f>
        <v>#REF!</v>
      </c>
      <c r="F45" s="22" t="e">
        <f>SUM(#REF!,#REF!)*2204.622/1000</f>
        <v>#REF!</v>
      </c>
      <c r="G45" s="22" t="e">
        <f>SUM(#REF!,#REF!)*2204.622/1000</f>
        <v>#REF!</v>
      </c>
      <c r="H45" s="22" t="e">
        <f>SUM(#REF!,#REF!)*2204.622/1000</f>
        <v>#REF!</v>
      </c>
      <c r="I45" s="22" t="e">
        <f>SUM(#REF!,#REF!)*2204.622/1000</f>
        <v>#REF!</v>
      </c>
      <c r="J45" s="22" t="e">
        <f>SUM(#REF!,#REF!)*2204.622/1000</f>
        <v>#REF!</v>
      </c>
      <c r="K45" s="22" t="e">
        <f>SUM(#REF!,#REF!)*2204.622/1000</f>
        <v>#REF!</v>
      </c>
      <c r="L45" s="22" t="e">
        <f>SUM(#REF!,#REF!)*2204.622/1000</f>
        <v>#REF!</v>
      </c>
      <c r="M45" s="22" t="e">
        <f>SUM(#REF!,#REF!)*2204.622/1000</f>
        <v>#REF!</v>
      </c>
      <c r="N45" s="22" t="e">
        <f>SUM(#REF!,#REF!)*2204.622/1000</f>
        <v>#REF!</v>
      </c>
      <c r="O45" s="22" t="e">
        <f>SUM(#REF!,#REF!)*2204.622/1000</f>
        <v>#REF!</v>
      </c>
      <c r="P45" s="22" t="e">
        <f>SUM(#REF!,#REF!)*2204.622/1000</f>
        <v>#REF!</v>
      </c>
      <c r="Q45" s="22" t="e">
        <f>SUM(#REF!,#REF!)*2204.622/1000</f>
        <v>#REF!</v>
      </c>
      <c r="R45" s="22" t="e">
        <f>SUM(#REF!,#REF!)*2204.622/1000</f>
        <v>#REF!</v>
      </c>
      <c r="S45" s="22" t="e">
        <f>SUM(#REF!,#REF!)*2204.622/1000</f>
        <v>#REF!</v>
      </c>
      <c r="T45" s="22" t="e">
        <f>SUM(#REF!,#REF!)*2204.622/1000</f>
        <v>#REF!</v>
      </c>
      <c r="U45" s="22" t="e">
        <f>SUM(#REF!,#REF!)*2204.622/1000</f>
        <v>#REF!</v>
      </c>
      <c r="V45" s="22" t="e">
        <f>SUM(#REF!,#REF!)*2204.622/1000</f>
        <v>#REF!</v>
      </c>
      <c r="W45" s="22" t="e">
        <f>SUM(#REF!,#REF!)*2204.622/1000</f>
        <v>#REF!</v>
      </c>
      <c r="X45" s="22" t="e">
        <f>SUM(#REF!,#REF!)*2204.622/1000</f>
        <v>#REF!</v>
      </c>
      <c r="Y45" s="22" t="e">
        <f>SUM(#REF!,#REF!)*2204.622/1000</f>
        <v>#REF!</v>
      </c>
      <c r="Z45" s="22">
        <f>SUM('[5]Canada Choice White Grease'!AB$120:AB$128,'[5]Canada Choice White Grease'!AC$117:AC$119,'[5]Canada Choice White Grease'!AB$136:AB$144,'[5]Canada Choice White Grease'!AC$133:AC$135)*2.204622</f>
        <v>0</v>
      </c>
      <c r="AA45" s="22">
        <f>SUM('[5]Canada Choice White Grease'!AC$120:AC$128,'[5]Canada Choice White Grease'!AD$117:AD$119,'[5]Canada Choice White Grease'!AC$136:AC$144,'[5]Canada Choice White Grease'!AD$133:AD$135)*2.204622</f>
        <v>0</v>
      </c>
      <c r="AB45" s="22">
        <f>SUM('[5]Canada Choice White Grease'!AD$120:AD$128,'[5]Canada Choice White Grease'!AE$117:AE$119,'[5]Canada Choice White Grease'!AD$136:AD$144,'[5]Canada Choice White Grease'!AE$133:AE$135)*2.204622</f>
        <v>0</v>
      </c>
      <c r="AC45" s="22">
        <f>SUM('[5]Canada Choice White Grease'!AE$120:AE$128,'[5]Canada Choice White Grease'!AF$117:AF$119,'[5]Canada Choice White Grease'!AE$136:AE$144,'[5]Canada Choice White Grease'!AF$133:AF$135)*2.204622</f>
        <v>0</v>
      </c>
      <c r="AD45" s="22">
        <f>SUM('[5]Canada Choice White Grease'!AF$120:AF$128,'[5]Canada Choice White Grease'!AG$117:AG$119,'[5]Canada Choice White Grease'!AF$136:AF$144,'[5]Canada Choice White Grease'!AG$133:AG$135)*2.204622</f>
        <v>0</v>
      </c>
      <c r="AE45" s="22">
        <f>SUM('[5]Canada Choice White Grease'!AG$120:AG$128,'[5]Canada Choice White Grease'!AH$117:AH$119,'[5]Canada Choice White Grease'!AG$136:AG$144,'[5]Canada Choice White Grease'!AH$133:AH$135)*2.204622</f>
        <v>0</v>
      </c>
      <c r="AF45" s="22">
        <f>SUM('[5]Canada Choice White Grease'!AH$120:AH$128,'[5]Canada Choice White Grease'!AI$117:AI$119,'[5]Canada Choice White Grease'!AH$136:AH$144,'[5]Canada Choice White Grease'!AI$133:AI$135)*2.204622</f>
        <v>0</v>
      </c>
      <c r="AG45" s="22">
        <f>SUM('[5]Canada Choice White Grease'!AI$120:AI$128,'[5]Canada Choice White Grease'!AJ$117:AJ$119,'[5]Canada Choice White Grease'!AI$136:AI$144,'[5]Canada Choice White Grease'!AJ$133:AJ$135)*2.204622</f>
        <v>0</v>
      </c>
      <c r="AH45" s="22">
        <f>SUM('[5]Canada Choice White Grease'!AJ$120:AJ$128,'[5]Canada Choice White Grease'!AK$117:AK$119,'[5]Canada Choice White Grease'!AJ$136:AJ$144,'[5]Canada Choice White Grease'!AK$133:AK$135)*2.204622</f>
        <v>0</v>
      </c>
      <c r="AI45" s="22">
        <f>SUM('[5]Canada Choice White Grease'!AK$120:AK$128,'[5]Canada Choice White Grease'!AL$117:AL$119,'[5]Canada Choice White Grease'!AK$136:AK$144,'[5]Canada Choice White Grease'!AL$133:AL$135)*2.204622</f>
        <v>0</v>
      </c>
      <c r="AJ45" s="22">
        <f>SUM('[5]Canada Choice White Grease'!AL$120:AL$128,'[5]Canada Choice White Grease'!AM$117:AM$119,'[5]Canada Choice White Grease'!AL$136:AL$144,'[5]Canada Choice White Grease'!AM$133:AM$135)*2.204622</f>
        <v>0</v>
      </c>
      <c r="AK45" s="22">
        <f>SUM('[5]Canada Choice White Grease'!AM$120:AM$128,'[5]Canada Choice White Grease'!AN$117:AN$119,'[5]Canada Choice White Grease'!AM$136:AM$144,'[5]Canada Choice White Grease'!AN$133:AN$135)*2.204622</f>
        <v>0</v>
      </c>
      <c r="AL45" s="22">
        <f>SUM('[5]Canada Choice White Grease'!AN$120:AN$128,'[5]Canada Choice White Grease'!AO$117:AO$119,'[5]Canada Choice White Grease'!AN$136:AN$144,'[5]Canada Choice White Grease'!AO$133:AO$135)*2.204622</f>
        <v>0</v>
      </c>
      <c r="AM45" s="22">
        <f>SUM('[5]Canada Choice White Grease'!AO$120:AO$128,'[5]Canada Choice White Grease'!AP$117:AP$119,'[5]Canada Choice White Grease'!AO$136:AO$144,'[5]Canada Choice White Grease'!AP$133:AP$135)*2.204622</f>
        <v>0</v>
      </c>
      <c r="AN45" s="22">
        <f>SUM('[5]Canada Choice White Grease'!AP$120:AP$128,'[5]Canada Choice White Grease'!AQ$117:AQ$119,'[5]Canada Choice White Grease'!AP$136:AP$144,'[5]Canada Choice White Grease'!AQ$133:AQ$135)*2.204622</f>
        <v>0</v>
      </c>
      <c r="AO45" s="22">
        <f>SUM('[5]Canada Choice White Grease'!AQ$120:AQ$128,'[5]Canada Choice White Grease'!AR$117:AR$119,'[5]Canada Choice White Grease'!AQ$136:AQ$144,'[5]Canada Choice White Grease'!AR$133:AR$135)*2.204622</f>
        <v>0</v>
      </c>
      <c r="AP45" s="22">
        <f>SUM('[5]Canada Choice White Grease'!AR$120:AR$128,'[5]Canada Choice White Grease'!AS$117:AS$119,'[5]Canada Choice White Grease'!AR$136:AR$144,'[5]Canada Choice White Grease'!AS$133:AS$135)*2.204622</f>
        <v>0</v>
      </c>
      <c r="AQ45" s="22">
        <f>SUM('[5]Canada Choice White Grease'!AS$120:AS$128,'[5]Canada Choice White Grease'!AT$117:AT$119,'[5]Canada Choice White Grease'!AS$136:AS$144,'[5]Canada Choice White Grease'!AT$133:AT$135)*2.204622</f>
        <v>0</v>
      </c>
      <c r="AR45" s="22">
        <f>SUM('[5]Canada Choice White Grease'!AT$120:AT$128,'[5]Canada Choice White Grease'!AU$117:AU$119,'[5]Canada Choice White Grease'!AT$136:AT$144,'[5]Canada Choice White Grease'!AU$133:AU$135)*2.204622</f>
        <v>0</v>
      </c>
      <c r="AS45" s="22">
        <f>SUM('[5]Canada Choice White Grease'!AU$120:AU$128,'[5]Canada Choice White Grease'!AV$117:AV$119,'[5]Canada Choice White Grease'!AU$136:AU$144,'[5]Canada Choice White Grease'!AV$133:AV$135)*2.204622</f>
        <v>0</v>
      </c>
      <c r="AT45" s="22">
        <f>SUM('[5]Canada Choice White Grease'!AV$120:AV$128,'[5]Canada Choice White Grease'!AW$117:AW$119,'[5]Canada Choice White Grease'!AV$136:AV$144,'[5]Canada Choice White Grease'!AW$133:AW$135)*2.204622</f>
        <v>0</v>
      </c>
      <c r="AU45" s="22">
        <f>SUM('[5]Canada Choice White Grease'!AW$120:AW$128,'[5]Canada Choice White Grease'!AX$117:AX$119,'[5]Canada Choice White Grease'!AW$136:AW$144,'[5]Canada Choice White Grease'!AX$133:AX$135)*2.204622</f>
        <v>0</v>
      </c>
      <c r="AV45" s="22">
        <f>SUM('[5]Canada Choice White Grease'!AX$120:AX$128,'[5]Canada Choice White Grease'!AY$117:AY$119,'[5]Canada Choice White Grease'!AX$136:AX$144,'[5]Canada Choice White Grease'!AY$133:AY$135)*2.204622</f>
        <v>0</v>
      </c>
      <c r="AW45" s="22">
        <f>SUM('[5]Canada Choice White Grease'!AY$120:AY$128,'[5]Canada Choice White Grease'!AZ$117:AZ$119,'[5]Canada Choice White Grease'!AY$136:AY$144,'[5]Canada Choice White Grease'!AZ$133:AZ$135)*2.204622</f>
        <v>0</v>
      </c>
      <c r="AX45" s="22">
        <f>SUM('[5]Canada Choice White Grease'!AZ$120:AZ$128,'[5]Canada Choice White Grease'!BA$117:BA$119,'[5]Canada Choice White Grease'!AZ$136:AZ$144,'[5]Canada Choice White Grease'!BA$133:BA$135)*2.204622</f>
        <v>0</v>
      </c>
      <c r="AY45" s="22">
        <f>SUM('[5]Canada Choice White Grease'!BA$120:BA$128,'[5]Canada Choice White Grease'!BB$117:BB$119,'[5]Canada Choice White Grease'!BA$136:BA$144,'[5]Canada Choice White Grease'!BB$133:BB$135)*2.204622</f>
        <v>0</v>
      </c>
      <c r="AZ45" s="22">
        <f>SUM('[5]Canada Choice White Grease'!BB$120:BB$128,'[5]Canada Choice White Grease'!BC$117:BC$119,'[5]Canada Choice White Grease'!BB$136:BB$144,'[5]Canada Choice White Grease'!BC$133:BC$135)*2.204622</f>
        <v>0</v>
      </c>
      <c r="BA45" s="22">
        <f>SUM('[5]Canada Choice White Grease'!BC$120:BC$128,'[5]Canada Choice White Grease'!BD$117:BD$119,'[5]Canada Choice White Grease'!BC$136:BC$144,'[5]Canada Choice White Grease'!BD$133:BD$135)*2.204622</f>
        <v>0</v>
      </c>
      <c r="BB45" s="22">
        <f>SUM('[5]Canada Choice White Grease'!BD$120:BD$128,'[5]Canada Choice White Grease'!BE$117:BE$119,'[5]Canada Choice White Grease'!BD$136:BD$144,'[5]Canada Choice White Grease'!BE$133:BE$135)*2.204622</f>
        <v>0</v>
      </c>
      <c r="BC45" s="22">
        <f>SUM('[5]Canada Choice White Grease'!BE$120:BE$128,'[5]Canada Choice White Grease'!BF$117:BF$119,'[5]Canada Choice White Grease'!BE$136:BE$144,'[5]Canada Choice White Grease'!BF$133:BF$135)*2.204622</f>
        <v>0</v>
      </c>
      <c r="BD45" s="22">
        <f>SUM('[5]Canada Choice White Grease'!BF$120:BF$128,'[5]Canada Choice White Grease'!BG$117:BG$119,'[5]Canada Choice White Grease'!BF$136:BF$144,'[5]Canada Choice White Grease'!BG$133:BG$135)*2.204622</f>
        <v>0</v>
      </c>
      <c r="BE45" s="22">
        <f>SUM('[5]Canada Choice White Grease'!BG$120:BG$128,'[5]Canada Choice White Grease'!BH$117:BH$119,'[5]Canada Choice White Grease'!BG$136:BG$144,'[5]Canada Choice White Grease'!BH$133:BH$135)*2.204622</f>
        <v>0</v>
      </c>
    </row>
    <row r="46" spans="1:57" ht="15" x14ac:dyDescent="0.25">
      <c r="A46" s="215" t="s">
        <v>144</v>
      </c>
      <c r="B46" s="22" t="e">
        <f>B42-B43</f>
        <v>#REF!</v>
      </c>
      <c r="C46" s="22" t="e">
        <f>C42-C43</f>
        <v>#REF!</v>
      </c>
      <c r="D46" s="22" t="e">
        <f t="shared" ref="D46:BE46" si="21">D42-D43</f>
        <v>#REF!</v>
      </c>
      <c r="E46" s="22" t="e">
        <f t="shared" si="21"/>
        <v>#REF!</v>
      </c>
      <c r="F46" s="22" t="e">
        <f t="shared" si="21"/>
        <v>#REF!</v>
      </c>
      <c r="G46" s="22" t="e">
        <f t="shared" si="21"/>
        <v>#REF!</v>
      </c>
      <c r="H46" s="22" t="e">
        <f t="shared" si="21"/>
        <v>#REF!</v>
      </c>
      <c r="I46" s="22" t="e">
        <f t="shared" si="21"/>
        <v>#REF!</v>
      </c>
      <c r="J46" s="22" t="e">
        <f t="shared" si="21"/>
        <v>#REF!</v>
      </c>
      <c r="K46" s="22" t="e">
        <f t="shared" si="21"/>
        <v>#REF!</v>
      </c>
      <c r="L46" s="22" t="e">
        <f t="shared" si="21"/>
        <v>#REF!</v>
      </c>
      <c r="M46" s="22" t="e">
        <f t="shared" si="21"/>
        <v>#REF!</v>
      </c>
      <c r="N46" s="22" t="e">
        <f t="shared" si="21"/>
        <v>#REF!</v>
      </c>
      <c r="O46" s="22" t="e">
        <f t="shared" si="21"/>
        <v>#REF!</v>
      </c>
      <c r="P46" s="22" t="e">
        <f t="shared" si="21"/>
        <v>#REF!</v>
      </c>
      <c r="Q46" s="22" t="e">
        <f t="shared" si="21"/>
        <v>#REF!</v>
      </c>
      <c r="R46" s="22" t="e">
        <f t="shared" si="21"/>
        <v>#REF!</v>
      </c>
      <c r="S46" s="22" t="e">
        <f t="shared" si="21"/>
        <v>#REF!</v>
      </c>
      <c r="T46" s="22" t="e">
        <f t="shared" si="21"/>
        <v>#REF!</v>
      </c>
      <c r="U46" s="22" t="e">
        <f t="shared" si="21"/>
        <v>#REF!</v>
      </c>
      <c r="V46" s="22" t="e">
        <f t="shared" si="21"/>
        <v>#REF!</v>
      </c>
      <c r="W46" s="22" t="e">
        <f t="shared" si="21"/>
        <v>#REF!</v>
      </c>
      <c r="X46" s="22" t="e">
        <f t="shared" si="21"/>
        <v>#REF!</v>
      </c>
      <c r="Y46" s="22" t="e">
        <f t="shared" si="21"/>
        <v>#REF!</v>
      </c>
      <c r="Z46" s="22">
        <f t="shared" si="21"/>
        <v>355.69085090921993</v>
      </c>
      <c r="AA46" s="22">
        <f t="shared" si="21"/>
        <v>407.4400698423708</v>
      </c>
      <c r="AB46" s="22">
        <f t="shared" si="21"/>
        <v>377.98214990850545</v>
      </c>
      <c r="AC46" s="22">
        <f t="shared" si="21"/>
        <v>357.92440937591738</v>
      </c>
      <c r="AD46" s="22">
        <f t="shared" si="21"/>
        <v>371.67575778440897</v>
      </c>
      <c r="AE46" s="22">
        <f t="shared" si="21"/>
        <v>357.64642376024989</v>
      </c>
      <c r="AF46" s="22">
        <f t="shared" si="21"/>
        <v>383.79203619934145</v>
      </c>
      <c r="AG46" s="22">
        <f t="shared" si="21"/>
        <v>387.62693731387481</v>
      </c>
      <c r="AH46" s="22">
        <f t="shared" si="21"/>
        <v>392.69981000745275</v>
      </c>
      <c r="AI46" s="22">
        <f t="shared" si="21"/>
        <v>398.31555289754061</v>
      </c>
      <c r="AJ46" s="22">
        <f t="shared" si="21"/>
        <v>400.84815769827935</v>
      </c>
      <c r="AK46" s="22">
        <f t="shared" si="21"/>
        <v>410.79902716070399</v>
      </c>
      <c r="AL46" s="22">
        <f t="shared" si="21"/>
        <v>413.96126979963014</v>
      </c>
      <c r="AM46" s="22">
        <f t="shared" si="21"/>
        <v>417.27709327256798</v>
      </c>
      <c r="AN46" s="22">
        <f t="shared" si="21"/>
        <v>421.4394441350222</v>
      </c>
      <c r="AO46" s="22">
        <f t="shared" si="21"/>
        <v>430.33738223701522</v>
      </c>
      <c r="AP46" s="22">
        <f t="shared" si="21"/>
        <v>445.17307446245491</v>
      </c>
      <c r="AQ46" s="22">
        <f t="shared" si="21"/>
        <v>451.82691928425169</v>
      </c>
      <c r="AR46" s="22">
        <f t="shared" si="21"/>
        <v>458.852002237335</v>
      </c>
      <c r="AS46" s="22">
        <f t="shared" si="21"/>
        <v>468.58469171865175</v>
      </c>
      <c r="AT46" s="22">
        <f t="shared" si="21"/>
        <v>477.86686582231613</v>
      </c>
      <c r="AU46" s="22">
        <f t="shared" si="21"/>
        <v>483.09564123013712</v>
      </c>
      <c r="AV46" s="22">
        <f t="shared" si="21"/>
        <v>487.61066661847133</v>
      </c>
      <c r="AW46" s="22">
        <f t="shared" si="21"/>
        <v>498.61977011069752</v>
      </c>
      <c r="AX46" s="22">
        <f t="shared" si="21"/>
        <v>509.47591378464369</v>
      </c>
      <c r="AY46" s="22">
        <f t="shared" si="21"/>
        <v>518.25382788115121</v>
      </c>
      <c r="AZ46" s="22">
        <f t="shared" si="21"/>
        <v>526.53972516656597</v>
      </c>
      <c r="BA46" s="22">
        <f t="shared" si="21"/>
        <v>537.50879316711473</v>
      </c>
      <c r="BB46" s="22">
        <f t="shared" si="21"/>
        <v>547.02632776728785</v>
      </c>
      <c r="BC46" s="22">
        <f t="shared" si="21"/>
        <v>554.42191596247881</v>
      </c>
      <c r="BD46" s="22">
        <f t="shared" si="21"/>
        <v>565.51992725271441</v>
      </c>
      <c r="BE46" s="22">
        <f t="shared" si="21"/>
        <v>576.5333989991791</v>
      </c>
    </row>
    <row r="47" spans="1:57" ht="15" x14ac:dyDescent="0.25">
      <c r="A47" s="215" t="s">
        <v>58</v>
      </c>
      <c r="B47" s="22" t="e">
        <f>SUM(#REF!)*2204.622/1000</f>
        <v>#REF!</v>
      </c>
      <c r="C47" s="22" t="e">
        <f>SUM(#REF!)*2204.622/1000</f>
        <v>#REF!</v>
      </c>
      <c r="D47" s="22" t="e">
        <f>SUM(#REF!)*2204.622/1000</f>
        <v>#REF!</v>
      </c>
      <c r="E47" s="22" t="e">
        <f>SUM(#REF!)*2204.622/1000</f>
        <v>#REF!</v>
      </c>
      <c r="F47" s="22" t="e">
        <f>SUM(#REF!)*2204.622/1000</f>
        <v>#REF!</v>
      </c>
      <c r="G47" s="22" t="e">
        <f>SUM(#REF!)*2204.622/1000</f>
        <v>#REF!</v>
      </c>
      <c r="H47" s="22" t="e">
        <f>SUM(#REF!)*2204.622/1000</f>
        <v>#REF!</v>
      </c>
      <c r="I47" s="22" t="e">
        <f>SUM(#REF!)*2204.622/1000</f>
        <v>#REF!</v>
      </c>
      <c r="J47" s="22" t="e">
        <f>SUM(#REF!)*2204.622/1000</f>
        <v>#REF!</v>
      </c>
      <c r="K47" s="22" t="e">
        <f>SUM(#REF!)*2204.622/1000</f>
        <v>#REF!</v>
      </c>
      <c r="L47" s="22" t="e">
        <f>SUM(#REF!)*2204.622/1000</f>
        <v>#REF!</v>
      </c>
      <c r="M47" s="22" t="e">
        <f>SUM(#REF!)*2204.622/1000</f>
        <v>#REF!</v>
      </c>
      <c r="N47" s="22" t="e">
        <f>SUM(#REF!)*2204.622/1000</f>
        <v>#REF!</v>
      </c>
      <c r="O47" s="22" t="e">
        <f>SUM(#REF!)*2204.622/1000</f>
        <v>#REF!</v>
      </c>
      <c r="P47" s="22" t="e">
        <f>SUM(#REF!)*2204.622/1000</f>
        <v>#REF!</v>
      </c>
      <c r="Q47" s="22" t="e">
        <f>SUM(#REF!)*2204.622/1000</f>
        <v>#REF!</v>
      </c>
      <c r="R47" s="22" t="e">
        <f>SUM(#REF!)*2204.622/1000</f>
        <v>#REF!</v>
      </c>
      <c r="S47" s="22" t="e">
        <f>SUM(#REF!)*2204.622/1000</f>
        <v>#REF!</v>
      </c>
      <c r="T47" s="22" t="e">
        <f>SUM(#REF!)*2204.622/1000</f>
        <v>#REF!</v>
      </c>
      <c r="U47" s="22" t="e">
        <f>SUM(#REF!)*2204.622/1000</f>
        <v>#REF!</v>
      </c>
      <c r="V47" s="22" t="e">
        <f>SUM(#REF!)*2204.622/1000</f>
        <v>#REF!</v>
      </c>
      <c r="W47" s="22" t="e">
        <f>SUM(#REF!)*2204.622/1000</f>
        <v>#REF!</v>
      </c>
      <c r="X47" s="22" t="e">
        <f>SUM(#REF!)*2204.622/1000</f>
        <v>#REF!</v>
      </c>
      <c r="Y47" s="22" t="e">
        <f>SUM(#REF!)*2204.622/1000</f>
        <v>#REF!</v>
      </c>
      <c r="Z47" s="22">
        <f>SUM('[5]Canada Choice White Grease'!AB$56:AB$64,'[5]Canada Choice White Grease'!AC$53:AC$55)*2.204622</f>
        <v>51.934280453999996</v>
      </c>
      <c r="AA47" s="22">
        <f>SUM('[5]Canada Choice White Grease'!AC$56:AC$64,'[5]Canada Choice White Grease'!AD$53:AD$55)*2.204622</f>
        <v>11.339717970042001</v>
      </c>
      <c r="AB47" s="22">
        <f>SUM('[5]Canada Choice White Grease'!AD$56:AD$64,'[5]Canada Choice White Grease'!AE$53:AE$55)*2.204622</f>
        <v>51.078887117999997</v>
      </c>
      <c r="AC47" s="22">
        <f>SUM('[5]Canada Choice White Grease'!AE$56:AE$64,'[5]Canada Choice White Grease'!AF$53:AF$55)*2.204622</f>
        <v>75.675854772000008</v>
      </c>
      <c r="AD47" s="22">
        <f>SUM('[5]Canada Choice White Grease'!AF$56:AF$64,'[5]Canada Choice White Grease'!AG$53:AG$55)*2.204622</f>
        <v>67.446000846000004</v>
      </c>
      <c r="AE47" s="22">
        <f>SUM('[5]Canada Choice White Grease'!AG$56:AG$64,'[5]Canada Choice White Grease'!AH$53:AH$55)*2.204622</f>
        <v>86.405750046000009</v>
      </c>
      <c r="AF47" s="22">
        <f>SUM('[5]Canada Choice White Grease'!AH$56:AH$64,'[5]Canada Choice White Grease'!AI$53:AI$55)*2.204622</f>
        <v>63.342281990991331</v>
      </c>
      <c r="AG47" s="22">
        <f>SUM('[5]Canada Choice White Grease'!AI$56:AI$64,'[5]Canada Choice White Grease'!AJ$53:AJ$55)*2.204622</f>
        <v>63.451714094568437</v>
      </c>
      <c r="AH47" s="22">
        <f>SUM('[5]Canada Choice White Grease'!AJ$56:AJ$64,'[5]Canada Choice White Grease'!AK$53:AK$55)*2.204622</f>
        <v>61.917241322580495</v>
      </c>
      <c r="AI47" s="22">
        <f>SUM('[5]Canada Choice White Grease'!AK$56:AK$64,'[5]Canada Choice White Grease'!AL$53:AL$55)*2.204622</f>
        <v>59.848563830856271</v>
      </c>
      <c r="AJ47" s="22">
        <f>SUM('[5]Canada Choice White Grease'!AL$56:AL$64,'[5]Canada Choice White Grease'!AM$53:AM$55)*2.204622</f>
        <v>58.468890425760101</v>
      </c>
      <c r="AK47" s="22">
        <f>SUM('[5]Canada Choice White Grease'!AM$56:AM$64,'[5]Canada Choice White Grease'!AN$53:AN$55)*2.204622</f>
        <v>53.799909318615946</v>
      </c>
      <c r="AL47" s="22">
        <f>SUM('[5]Canada Choice White Grease'!AN$56:AN$64,'[5]Canada Choice White Grease'!AO$53:AO$55)*2.204622</f>
        <v>52.43224746834494</v>
      </c>
      <c r="AM47" s="22">
        <f>SUM('[5]Canada Choice White Grease'!AO$56:AO$64,'[5]Canada Choice White Grease'!AP$53:AP$55)*2.204622</f>
        <v>50.227450031216136</v>
      </c>
      <c r="AN47" s="22">
        <f>SUM('[5]Canada Choice White Grease'!AP$56:AP$64,'[5]Canada Choice White Grease'!AQ$53:AQ$55)*2.204622</f>
        <v>47.395327314523115</v>
      </c>
      <c r="AO47" s="22">
        <f>SUM('[5]Canada Choice White Grease'!AQ$56:AQ$64,'[5]Canada Choice White Grease'!AR$53:AR$55)*2.204622</f>
        <v>39.930020789972772</v>
      </c>
      <c r="AP47" s="22">
        <f>SUM('[5]Canada Choice White Grease'!AR$56:AR$64,'[5]Canada Choice White Grease'!AS$53:AS$55)*2.204622</f>
        <v>26.101742863241427</v>
      </c>
      <c r="AQ47" s="22">
        <f>SUM('[5]Canada Choice White Grease'!AS$56:AS$64,'[5]Canada Choice White Grease'!AT$53:AT$55)*2.204622</f>
        <v>20.663638373061215</v>
      </c>
      <c r="AR47" s="22">
        <f>SUM('[5]Canada Choice White Grease'!AT$56:AT$64,'[5]Canada Choice White Grease'!AU$53:AU$55)*2.204622</f>
        <v>15.143571269088898</v>
      </c>
      <c r="AS47" s="22">
        <f>SUM('[5]Canada Choice White Grease'!AU$56:AU$64,'[5]Canada Choice White Grease'!AV$53:AV$55)*2.204622</f>
        <v>8.5065335683799681</v>
      </c>
      <c r="AT47" s="22">
        <f>SUM('[5]Canada Choice White Grease'!AV$56:AV$64,'[5]Canada Choice White Grease'!AW$53:AW$55)*2.204622</f>
        <v>1.1023104772758223</v>
      </c>
      <c r="AU47" s="22">
        <f>SUM('[5]Canada Choice White Grease'!AW$56:AW$64,'[5]Canada Choice White Grease'!AX$53:AX$55)*2.204622</f>
        <v>1.1016030904359817</v>
      </c>
      <c r="AV47" s="22">
        <f>SUM('[5]Canada Choice White Grease'!AX$56:AX$64,'[5]Canada Choice White Grease'!AY$53:AY$55)*2.204622</f>
        <v>1.1026702101280432</v>
      </c>
      <c r="AW47" s="22">
        <f>SUM('[5]Canada Choice White Grease'!AY$56:AY$64,'[5]Canada Choice White Grease'!AZ$53:AZ$55)*2.204622</f>
        <v>1.1025269212771869</v>
      </c>
      <c r="AX47" s="22">
        <f>SUM('[5]Canada Choice White Grease'!AZ$56:AZ$64,'[5]Canada Choice White Grease'!BA$53:BA$55)*2.204622</f>
        <v>1.1022060052718674</v>
      </c>
      <c r="AY47" s="22">
        <f>SUM('[5]Canada Choice White Grease'!BA$56:BA$64,'[5]Canada Choice White Grease'!BB$53:BB$55)*2.204622</f>
        <v>1.1022633408777802</v>
      </c>
      <c r="AZ47" s="22">
        <f>SUM('[5]Canada Choice White Grease'!BB$56:BB$64,'[5]Canada Choice White Grease'!BC$53:BC$55)*2.204622</f>
        <v>1.1022539135981719</v>
      </c>
      <c r="BA47" s="22">
        <f>SUM('[5]Canada Choice White Grease'!BC$56:BC$64,'[5]Canada Choice White Grease'!BD$53:BD$55)*2.204622</f>
        <v>1.10238407823061</v>
      </c>
      <c r="BB47" s="22">
        <f>SUM('[5]Canada Choice White Grease'!BD$56:BD$64,'[5]Canada Choice White Grease'!BE$53:BE$55)*2.204622</f>
        <v>1.1023268518511231</v>
      </c>
      <c r="BC47" s="22">
        <f>SUM('[5]Canada Choice White Grease'!BE$56:BE$64,'[5]Canada Choice White Grease'!BF$53:BF$55)*2.204622</f>
        <v>1.1022868379659105</v>
      </c>
      <c r="BD47" s="22">
        <f>SUM('[5]Canada Choice White Grease'!BF$56:BF$64,'[5]Canada Choice White Grease'!BG$53:BG$55)*2.204622</f>
        <v>1.1023030045047193</v>
      </c>
      <c r="BE47" s="22">
        <f>SUM('[5]Canada Choice White Grease'!BG$56:BG$64,'[5]Canada Choice White Grease'!BH$53:BH$55)*2.204622</f>
        <v>1.1023109372301072</v>
      </c>
    </row>
    <row r="48" spans="1:57" ht="15" x14ac:dyDescent="0.25">
      <c r="A48" s="215" t="s">
        <v>59</v>
      </c>
      <c r="B48" s="22" t="e">
        <f>B41-B49</f>
        <v>#REF!</v>
      </c>
      <c r="C48" s="22" t="e">
        <f>C41-C49</f>
        <v>#REF!</v>
      </c>
      <c r="D48" s="22" t="e">
        <f t="shared" ref="D48:BE48" si="22">D41-D49</f>
        <v>#REF!</v>
      </c>
      <c r="E48" s="22" t="e">
        <f t="shared" si="22"/>
        <v>#REF!</v>
      </c>
      <c r="F48" s="22" t="e">
        <f t="shared" si="22"/>
        <v>#REF!</v>
      </c>
      <c r="G48" s="22" t="e">
        <f t="shared" si="22"/>
        <v>#REF!</v>
      </c>
      <c r="H48" s="22" t="e">
        <f t="shared" si="22"/>
        <v>#REF!</v>
      </c>
      <c r="I48" s="22" t="e">
        <f t="shared" si="22"/>
        <v>#REF!</v>
      </c>
      <c r="J48" s="22" t="e">
        <f t="shared" si="22"/>
        <v>#REF!</v>
      </c>
      <c r="K48" s="22" t="e">
        <f t="shared" si="22"/>
        <v>#REF!</v>
      </c>
      <c r="L48" s="22" t="e">
        <f t="shared" si="22"/>
        <v>#REF!</v>
      </c>
      <c r="M48" s="22" t="e">
        <f t="shared" si="22"/>
        <v>#REF!</v>
      </c>
      <c r="N48" s="22" t="e">
        <f t="shared" si="22"/>
        <v>#REF!</v>
      </c>
      <c r="O48" s="22" t="e">
        <f t="shared" si="22"/>
        <v>#REF!</v>
      </c>
      <c r="P48" s="22" t="e">
        <f t="shared" si="22"/>
        <v>#REF!</v>
      </c>
      <c r="Q48" s="22" t="e">
        <f t="shared" si="22"/>
        <v>#REF!</v>
      </c>
      <c r="R48" s="22" t="e">
        <f t="shared" si="22"/>
        <v>#REF!</v>
      </c>
      <c r="S48" s="22" t="e">
        <f t="shared" si="22"/>
        <v>#REF!</v>
      </c>
      <c r="T48" s="22" t="e">
        <f t="shared" si="22"/>
        <v>#REF!</v>
      </c>
      <c r="U48" s="22" t="e">
        <f t="shared" si="22"/>
        <v>#REF!</v>
      </c>
      <c r="V48" s="22" t="e">
        <f t="shared" si="22"/>
        <v>#REF!</v>
      </c>
      <c r="W48" s="22" t="e">
        <f t="shared" si="22"/>
        <v>#REF!</v>
      </c>
      <c r="X48" s="22" t="e">
        <f t="shared" si="22"/>
        <v>#REF!</v>
      </c>
      <c r="Y48" s="22" t="e">
        <f t="shared" si="22"/>
        <v>#REF!</v>
      </c>
      <c r="Z48" s="22">
        <f t="shared" si="22"/>
        <v>409.82975336321988</v>
      </c>
      <c r="AA48" s="22">
        <f t="shared" si="22"/>
        <v>421.53556531241281</v>
      </c>
      <c r="AB48" s="22">
        <f t="shared" si="22"/>
        <v>433.47028102650546</v>
      </c>
      <c r="AC48" s="22">
        <f t="shared" si="22"/>
        <v>438.00950814791742</v>
      </c>
      <c r="AD48" s="22">
        <f t="shared" si="22"/>
        <v>444.08215813040897</v>
      </c>
      <c r="AE48" s="22">
        <f t="shared" si="22"/>
        <v>450.66603980624984</v>
      </c>
      <c r="AF48" s="22">
        <f t="shared" si="22"/>
        <v>453.74818419033278</v>
      </c>
      <c r="AG48" s="22">
        <f t="shared" si="22"/>
        <v>457.87623590844322</v>
      </c>
      <c r="AH48" s="22">
        <f t="shared" si="22"/>
        <v>462.14950983003325</v>
      </c>
      <c r="AI48" s="22">
        <f t="shared" si="22"/>
        <v>466.4314492283969</v>
      </c>
      <c r="AJ48" s="22">
        <f t="shared" si="22"/>
        <v>468.31925462403944</v>
      </c>
      <c r="AK48" s="22">
        <f t="shared" si="22"/>
        <v>474.33601697931994</v>
      </c>
      <c r="AL48" s="22">
        <f t="shared" si="22"/>
        <v>476.86547176797507</v>
      </c>
      <c r="AM48" s="22">
        <f t="shared" si="22"/>
        <v>478.77817853105688</v>
      </c>
      <c r="AN48" s="22">
        <f t="shared" si="22"/>
        <v>481.11050758590898</v>
      </c>
      <c r="AO48" s="22">
        <f t="shared" si="22"/>
        <v>483.54524007244254</v>
      </c>
      <c r="AP48" s="22">
        <f t="shared" si="22"/>
        <v>485.55475528024181</v>
      </c>
      <c r="AQ48" s="22">
        <f t="shared" si="22"/>
        <v>487.77259652094921</v>
      </c>
      <c r="AR48" s="22">
        <f t="shared" si="22"/>
        <v>490.27971327915117</v>
      </c>
      <c r="AS48" s="22">
        <f t="shared" si="22"/>
        <v>494.37746596884989</v>
      </c>
      <c r="AT48" s="22">
        <f t="shared" si="22"/>
        <v>497.25751789050105</v>
      </c>
      <c r="AU48" s="22">
        <f t="shared" si="22"/>
        <v>503.48768682057306</v>
      </c>
      <c r="AV48" s="22">
        <f t="shared" si="22"/>
        <v>509.00588023769029</v>
      </c>
      <c r="AW48" s="22">
        <f t="shared" si="22"/>
        <v>521.01694135015657</v>
      </c>
      <c r="AX48" s="22">
        <f t="shared" si="22"/>
        <v>532.87486501718831</v>
      </c>
      <c r="AY48" s="22">
        <f t="shared" si="22"/>
        <v>542.65493735839266</v>
      </c>
      <c r="AZ48" s="22">
        <f t="shared" si="22"/>
        <v>551.94292612561867</v>
      </c>
      <c r="BA48" s="22">
        <f t="shared" si="22"/>
        <v>563.91422519989078</v>
      </c>
      <c r="BB48" s="22">
        <f t="shared" si="22"/>
        <v>574.43380348277537</v>
      </c>
      <c r="BC48" s="22">
        <f t="shared" si="22"/>
        <v>582.83145257317199</v>
      </c>
      <c r="BD48" s="22">
        <f t="shared" si="22"/>
        <v>594.9315809390373</v>
      </c>
      <c r="BE48" s="22">
        <f t="shared" si="22"/>
        <v>606.94716152731826</v>
      </c>
    </row>
    <row r="49" spans="1:57" ht="15.75" thickBot="1" x14ac:dyDescent="0.3">
      <c r="A49" s="217" t="s">
        <v>60</v>
      </c>
      <c r="B49" s="25" t="e">
        <f>#REF!*2204.622/1000</f>
        <v>#REF!</v>
      </c>
      <c r="C49" s="25" t="e">
        <f>#REF!*2204.622/1000</f>
        <v>#REF!</v>
      </c>
      <c r="D49" s="25" t="e">
        <f>#REF!*2204.622/1000</f>
        <v>#REF!</v>
      </c>
      <c r="E49" s="25" t="e">
        <f>#REF!*2204.622/1000</f>
        <v>#REF!</v>
      </c>
      <c r="F49" s="25" t="e">
        <f>#REF!*2204.622/1000</f>
        <v>#REF!</v>
      </c>
      <c r="G49" s="25" t="e">
        <f>#REF!*2204.622/1000</f>
        <v>#REF!</v>
      </c>
      <c r="H49" s="25" t="e">
        <f>#REF!*2204.622/1000</f>
        <v>#REF!</v>
      </c>
      <c r="I49" s="25" t="e">
        <f>#REF!*2204.622/1000</f>
        <v>#REF!</v>
      </c>
      <c r="J49" s="25" t="e">
        <f>#REF!*2204.622/1000</f>
        <v>#REF!</v>
      </c>
      <c r="K49" s="25" t="e">
        <f>#REF!*2204.622/1000</f>
        <v>#REF!</v>
      </c>
      <c r="L49" s="25" t="e">
        <f>#REF!*2204.622/1000</f>
        <v>#REF!</v>
      </c>
      <c r="M49" s="25" t="e">
        <f>#REF!*2204.622/1000</f>
        <v>#REF!</v>
      </c>
      <c r="N49" s="25" t="e">
        <f>#REF!*2204.622/1000</f>
        <v>#REF!</v>
      </c>
      <c r="O49" s="25" t="e">
        <f>#REF!*2204.622/1000</f>
        <v>#REF!</v>
      </c>
      <c r="P49" s="25" t="e">
        <f>#REF!*2204.622/1000</f>
        <v>#REF!</v>
      </c>
      <c r="Q49" s="25" t="e">
        <f>#REF!*2204.622/1000</f>
        <v>#REF!</v>
      </c>
      <c r="R49" s="25" t="e">
        <f>#REF!*2204.622/1000</f>
        <v>#REF!</v>
      </c>
      <c r="S49" s="25" t="e">
        <f>#REF!*2204.622/1000</f>
        <v>#REF!</v>
      </c>
      <c r="T49" s="25" t="e">
        <f>#REF!*2204.622/1000</f>
        <v>#REF!</v>
      </c>
      <c r="U49" s="25" t="e">
        <f>#REF!*2204.622/1000</f>
        <v>#REF!</v>
      </c>
      <c r="V49" s="25" t="e">
        <f>#REF!*2204.622/1000</f>
        <v>#REF!</v>
      </c>
      <c r="W49" s="25" t="e">
        <f>#REF!*2204.622/1000</f>
        <v>#REF!</v>
      </c>
      <c r="X49" s="25" t="e">
        <f>#REF!*2204.622/1000</f>
        <v>#REF!</v>
      </c>
      <c r="Y49" s="25" t="e">
        <f>#REF!*2204.622/1000</f>
        <v>#REF!</v>
      </c>
      <c r="Z49" s="25">
        <f>'[5]Canada Choice White Grease'!AC$199*2.204622</f>
        <v>0.23834779216958416</v>
      </c>
      <c r="AA49" s="25">
        <f>'[5]Canada Choice White Grease'!AD$199*2.204622</f>
        <v>0.2127198193441035</v>
      </c>
      <c r="AB49" s="25">
        <f>'[5]Canada Choice White Grease'!AE$199*2.204622</f>
        <v>0.15185973016493676</v>
      </c>
      <c r="AC49" s="25">
        <f>'[5]Canada Choice White Grease'!AF$199*2.204622</f>
        <v>0.14010536524473755</v>
      </c>
      <c r="AD49" s="25">
        <f>'[5]Canada Choice White Grease'!AG$199*2.204622</f>
        <v>0.24602788476138518</v>
      </c>
      <c r="AE49" s="25">
        <f>'[5]Canada Choice White Grease'!AH$199*2.204622</f>
        <v>0.27587587068589564</v>
      </c>
      <c r="AF49" s="25">
        <f>'[5]Canada Choice White Grease'!AI$199*2.204622</f>
        <v>0.21694950485146561</v>
      </c>
      <c r="AG49" s="25">
        <f>'[5]Canada Choice White Grease'!AJ$199*2.204622</f>
        <v>0.22552841880862309</v>
      </c>
      <c r="AH49" s="25">
        <f>'[5]Canada Choice White Grease'!AK$199*2.204622</f>
        <v>0.30432994623583104</v>
      </c>
      <c r="AI49" s="25">
        <f>'[5]Canada Choice White Grease'!AL$199*2.204622</f>
        <v>0.23179794230986123</v>
      </c>
      <c r="AJ49" s="25">
        <f>'[5]Canada Choice White Grease'!AM$199*2.204622</f>
        <v>0.26377944880012705</v>
      </c>
      <c r="AK49" s="25">
        <f>'[5]Canada Choice White Grease'!AN$199*2.204622</f>
        <v>0.37104877324254987</v>
      </c>
      <c r="AL49" s="25">
        <f>'[5]Canada Choice White Grease'!AO$199*2.204622</f>
        <v>0.29064257670122762</v>
      </c>
      <c r="AM49" s="25">
        <f>'[5]Canada Choice White Grease'!AP$199*2.204622</f>
        <v>0.3740616235726536</v>
      </c>
      <c r="AN49" s="25">
        <f>'[5]Canada Choice White Grease'!AQ$199*2.204622</f>
        <v>0.37505493190311073</v>
      </c>
      <c r="AO49" s="25">
        <f>'[5]Canada Choice White Grease'!AR$199*2.204622</f>
        <v>0.24838307202055052</v>
      </c>
      <c r="AP49" s="25">
        <f>'[5]Canada Choice White Grease'!AS$199*2.204622</f>
        <v>0.27915130713507319</v>
      </c>
      <c r="AQ49" s="25">
        <f>'[5]Canada Choice White Grease'!AT$199*2.204622</f>
        <v>0.2702144599857178</v>
      </c>
      <c r="AR49" s="25">
        <f>'[5]Canada Choice White Grease'!AU$199*2.204622</f>
        <v>0.28621212894319609</v>
      </c>
      <c r="AS49" s="25">
        <f>'[5]Canada Choice White Grease'!AV$199*2.204622</f>
        <v>0.27937278854067599</v>
      </c>
      <c r="AT49" s="25">
        <f>'[5]Canada Choice White Grease'!AW$199*2.204622</f>
        <v>0.26046938404789027</v>
      </c>
      <c r="AU49" s="25">
        <f>'[5]Canada Choice White Grease'!AX$199*2.204622</f>
        <v>0.30871243633852108</v>
      </c>
      <c r="AV49" s="25">
        <f>'[5]Canada Choice White Grease'!AY$199*2.204622</f>
        <v>0.25663584920794136</v>
      </c>
      <c r="AW49" s="25">
        <f>'[5]Canada Choice White Grease'!AZ$199*2.204622</f>
        <v>0.31710979806925188</v>
      </c>
      <c r="AX49" s="25">
        <f>'[5]Canada Choice White Grease'!BA$199*2.204622</f>
        <v>0.32249115485629187</v>
      </c>
      <c r="AY49" s="25">
        <f>'[5]Canada Choice White Grease'!BB$199*2.204622</f>
        <v>0.30769417962054929</v>
      </c>
      <c r="AZ49" s="25">
        <f>'[5]Canada Choice White Grease'!BC$199*2.204622</f>
        <v>0.31031415131172868</v>
      </c>
      <c r="BA49" s="25">
        <f>'[5]Canada Choice White Grease'!BD$199*2.204622</f>
        <v>0.30469706395516682</v>
      </c>
      <c r="BB49" s="25">
        <f>'[5]Canada Choice White Grease'!BE$199*2.204622</f>
        <v>0.31680659947454204</v>
      </c>
      <c r="BC49" s="25">
        <f>'[5]Canada Choice White Grease'!BF$199*2.204622</f>
        <v>0.29390435569248818</v>
      </c>
      <c r="BD49" s="25">
        <f>'[5]Canada Choice White Grease'!BG$199*2.204622</f>
        <v>0.29656426721438989</v>
      </c>
      <c r="BE49" s="25">
        <f>'[5]Canada Choice White Grease'!BH$199*2.204622</f>
        <v>0.40919541287653949</v>
      </c>
    </row>
    <row r="50" spans="1:57" ht="15.75" thickBot="1" x14ac:dyDescent="0.3">
      <c r="A50" s="236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37"/>
      <c r="AD50" s="237"/>
      <c r="AE50" s="237"/>
      <c r="AF50" s="237"/>
      <c r="AG50" s="237"/>
      <c r="AH50" s="237"/>
      <c r="AI50" s="237"/>
      <c r="AJ50" s="237"/>
      <c r="AK50" s="237"/>
      <c r="AL50" s="237"/>
      <c r="AM50" s="237"/>
      <c r="AN50" s="237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</row>
    <row r="51" spans="1:57" ht="15" x14ac:dyDescent="0.25">
      <c r="A51" s="226" t="s">
        <v>173</v>
      </c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</row>
    <row r="52" spans="1:57" ht="14.25" thickBot="1" x14ac:dyDescent="0.3">
      <c r="A52" s="214"/>
      <c r="B52" s="214" t="e">
        <f t="shared" ref="B52:BE52" si="23">B4</f>
        <v>#REF!</v>
      </c>
      <c r="C52" s="214" t="e">
        <f t="shared" si="23"/>
        <v>#REF!</v>
      </c>
      <c r="D52" s="214" t="str">
        <f t="shared" si="23"/>
        <v xml:space="preserve">97/98 </v>
      </c>
      <c r="E52" s="214" t="str">
        <f t="shared" si="23"/>
        <v xml:space="preserve">98/99 </v>
      </c>
      <c r="F52" s="214" t="str">
        <f t="shared" si="23"/>
        <v xml:space="preserve">99/00 </v>
      </c>
      <c r="G52" s="214" t="str">
        <f t="shared" si="23"/>
        <v xml:space="preserve">00/01 </v>
      </c>
      <c r="H52" s="214" t="str">
        <f t="shared" si="23"/>
        <v xml:space="preserve">01/02 </v>
      </c>
      <c r="I52" s="214" t="str">
        <f t="shared" si="23"/>
        <v xml:space="preserve">02/03 </v>
      </c>
      <c r="J52" s="214" t="str">
        <f t="shared" si="23"/>
        <v xml:space="preserve">03/04 </v>
      </c>
      <c r="K52" s="214" t="str">
        <f t="shared" si="23"/>
        <v xml:space="preserve">04/05 </v>
      </c>
      <c r="L52" s="214" t="str">
        <f t="shared" si="23"/>
        <v xml:space="preserve">05/06 </v>
      </c>
      <c r="M52" s="214" t="str">
        <f t="shared" si="23"/>
        <v xml:space="preserve">06/07 </v>
      </c>
      <c r="N52" s="214" t="str">
        <f t="shared" si="23"/>
        <v xml:space="preserve">07/08 </v>
      </c>
      <c r="O52" s="214" t="str">
        <f t="shared" si="23"/>
        <v xml:space="preserve">08/09 </v>
      </c>
      <c r="P52" s="214" t="str">
        <f t="shared" si="23"/>
        <v xml:space="preserve">09/10 </v>
      </c>
      <c r="Q52" s="214" t="str">
        <f t="shared" si="23"/>
        <v xml:space="preserve">10/11 </v>
      </c>
      <c r="R52" s="214" t="str">
        <f t="shared" si="23"/>
        <v xml:space="preserve">11/12 </v>
      </c>
      <c r="S52" s="214" t="str">
        <f t="shared" si="23"/>
        <v xml:space="preserve">12/13 </v>
      </c>
      <c r="T52" s="214" t="str">
        <f t="shared" si="23"/>
        <v xml:space="preserve">13/14 </v>
      </c>
      <c r="U52" s="214" t="str">
        <f t="shared" si="23"/>
        <v xml:space="preserve">14/15 </v>
      </c>
      <c r="V52" s="214" t="str">
        <f t="shared" si="23"/>
        <v xml:space="preserve">15/16 </v>
      </c>
      <c r="W52" s="214" t="str">
        <f t="shared" si="23"/>
        <v xml:space="preserve">16/17 </v>
      </c>
      <c r="X52" s="214" t="str">
        <f t="shared" si="23"/>
        <v xml:space="preserve">17/18 </v>
      </c>
      <c r="Y52" s="214">
        <f t="shared" si="23"/>
        <v>2018</v>
      </c>
      <c r="Z52" s="214">
        <f t="shared" si="23"/>
        <v>2019</v>
      </c>
      <c r="AA52" s="214">
        <f t="shared" si="23"/>
        <v>2020</v>
      </c>
      <c r="AB52" s="214">
        <f t="shared" si="23"/>
        <v>2021</v>
      </c>
      <c r="AC52" s="214">
        <f t="shared" si="23"/>
        <v>2022</v>
      </c>
      <c r="AD52" s="214">
        <f t="shared" si="23"/>
        <v>2023</v>
      </c>
      <c r="AE52" s="214">
        <f t="shared" si="23"/>
        <v>2024</v>
      </c>
      <c r="AF52" s="214">
        <f t="shared" si="23"/>
        <v>2025</v>
      </c>
      <c r="AG52" s="214">
        <f t="shared" si="23"/>
        <v>2026</v>
      </c>
      <c r="AH52" s="214">
        <f t="shared" si="23"/>
        <v>2027</v>
      </c>
      <c r="AI52" s="214">
        <f t="shared" si="23"/>
        <v>2028</v>
      </c>
      <c r="AJ52" s="214">
        <f t="shared" si="23"/>
        <v>2029</v>
      </c>
      <c r="AK52" s="214">
        <f t="shared" si="23"/>
        <v>2030</v>
      </c>
      <c r="AL52" s="214">
        <f t="shared" si="23"/>
        <v>2031</v>
      </c>
      <c r="AM52" s="214">
        <f t="shared" si="23"/>
        <v>2032</v>
      </c>
      <c r="AN52" s="214">
        <f t="shared" si="23"/>
        <v>2033</v>
      </c>
      <c r="AO52" s="214">
        <f t="shared" si="23"/>
        <v>2034</v>
      </c>
      <c r="AP52" s="214">
        <f t="shared" si="23"/>
        <v>2035</v>
      </c>
      <c r="AQ52" s="214">
        <f t="shared" si="23"/>
        <v>2036</v>
      </c>
      <c r="AR52" s="214">
        <f t="shared" si="23"/>
        <v>2037</v>
      </c>
      <c r="AS52" s="214">
        <f t="shared" si="23"/>
        <v>2038</v>
      </c>
      <c r="AT52" s="214">
        <f t="shared" si="23"/>
        <v>2039</v>
      </c>
      <c r="AU52" s="214">
        <f t="shared" si="23"/>
        <v>2040</v>
      </c>
      <c r="AV52" s="214">
        <f t="shared" si="23"/>
        <v>2041</v>
      </c>
      <c r="AW52" s="214">
        <f t="shared" si="23"/>
        <v>2042</v>
      </c>
      <c r="AX52" s="214">
        <f t="shared" si="23"/>
        <v>2043</v>
      </c>
      <c r="AY52" s="214">
        <f t="shared" si="23"/>
        <v>2044</v>
      </c>
      <c r="AZ52" s="214">
        <f t="shared" si="23"/>
        <v>2045</v>
      </c>
      <c r="BA52" s="214">
        <f t="shared" si="23"/>
        <v>2046</v>
      </c>
      <c r="BB52" s="214">
        <f t="shared" si="23"/>
        <v>2047</v>
      </c>
      <c r="BC52" s="214">
        <f t="shared" si="23"/>
        <v>2048</v>
      </c>
      <c r="BD52" s="214">
        <f t="shared" si="23"/>
        <v>2049</v>
      </c>
      <c r="BE52" s="214">
        <f t="shared" si="23"/>
        <v>2050</v>
      </c>
    </row>
    <row r="53" spans="1:57" ht="15" x14ac:dyDescent="0.25">
      <c r="A53" s="215" t="s">
        <v>49</v>
      </c>
      <c r="B53" s="22" t="e">
        <f>#REF!*2204.622/1000</f>
        <v>#REF!</v>
      </c>
      <c r="C53" s="22" t="e">
        <f>#REF!*2204.622/1000</f>
        <v>#REF!</v>
      </c>
      <c r="D53" s="22" t="e">
        <f>#REF!*2204.622/1000</f>
        <v>#REF!</v>
      </c>
      <c r="E53" s="22" t="e">
        <f>#REF!*2204.622/1000</f>
        <v>#REF!</v>
      </c>
      <c r="F53" s="22" t="e">
        <f>#REF!*2204.622/1000</f>
        <v>#REF!</v>
      </c>
      <c r="G53" s="22" t="e">
        <f>#REF!*2204.622/1000</f>
        <v>#REF!</v>
      </c>
      <c r="H53" s="22" t="e">
        <f>#REF!*2204.622/1000</f>
        <v>#REF!</v>
      </c>
      <c r="I53" s="22" t="e">
        <f>#REF!*2204.622/1000</f>
        <v>#REF!</v>
      </c>
      <c r="J53" s="22" t="e">
        <f>#REF!*2204.622/1000</f>
        <v>#REF!</v>
      </c>
      <c r="K53" s="22" t="e">
        <f>#REF!*2204.622/1000</f>
        <v>#REF!</v>
      </c>
      <c r="L53" s="22" t="e">
        <f>#REF!*2204.622/1000</f>
        <v>#REF!</v>
      </c>
      <c r="M53" s="22" t="e">
        <f>#REF!*2204.622/1000</f>
        <v>#REF!</v>
      </c>
      <c r="N53" s="22" t="e">
        <f>#REF!*2204.622/1000</f>
        <v>#REF!</v>
      </c>
      <c r="O53" s="22" t="e">
        <f>#REF!*2204.622/1000</f>
        <v>#REF!</v>
      </c>
      <c r="P53" s="22" t="e">
        <f>#REF!*2204.622/1000</f>
        <v>#REF!</v>
      </c>
      <c r="Q53" s="22" t="e">
        <f>#REF!*2204.622/1000</f>
        <v>#REF!</v>
      </c>
      <c r="R53" s="22" t="e">
        <f>#REF!*2204.622/1000</f>
        <v>#REF!</v>
      </c>
      <c r="S53" s="22" t="e">
        <f>#REF!*2204.622/1000</f>
        <v>#REF!</v>
      </c>
      <c r="T53" s="22" t="e">
        <f>#REF!*2204.622/1000</f>
        <v>#REF!</v>
      </c>
      <c r="U53" s="22" t="e">
        <f>#REF!*2204.622/1000</f>
        <v>#REF!</v>
      </c>
      <c r="V53" s="22" t="e">
        <f>#REF!*2204.622/1000</f>
        <v>#REF!</v>
      </c>
      <c r="W53" s="22" t="e">
        <f>#REF!*2204.622/1000</f>
        <v>#REF!</v>
      </c>
      <c r="X53" s="22" t="e">
        <f>#REF!*2204.622/1000</f>
        <v>#REF!</v>
      </c>
      <c r="Y53" s="22" t="e">
        <f>#REF!*2204.622/1000</f>
        <v>#REF!</v>
      </c>
      <c r="Z53" s="22">
        <f>'[5]Mexico Choice White Grease '!AC3*2.204622</f>
        <v>0</v>
      </c>
      <c r="AA53" s="22">
        <f>'[5]Mexico Choice White Grease '!AD3*2.204622</f>
        <v>0</v>
      </c>
      <c r="AB53" s="22">
        <f>'[5]Mexico Choice White Grease '!AE3*2.204622</f>
        <v>0</v>
      </c>
      <c r="AC53" s="22">
        <f>'[5]Mexico Choice White Grease '!AF3*2.204622</f>
        <v>0</v>
      </c>
      <c r="AD53" s="22">
        <f>'[5]Mexico Choice White Grease '!AG3*2.204622</f>
        <v>0</v>
      </c>
      <c r="AE53" s="22">
        <f>'[5]Mexico Choice White Grease '!AH3*2.204622</f>
        <v>0</v>
      </c>
      <c r="AF53" s="22">
        <f>'[5]Mexico Choice White Grease '!AI3*2.204622</f>
        <v>0</v>
      </c>
      <c r="AG53" s="22">
        <f>'[5]Mexico Choice White Grease '!AJ3*2.204622</f>
        <v>0</v>
      </c>
      <c r="AH53" s="22">
        <f>'[5]Mexico Choice White Grease '!AK3*2.204622</f>
        <v>0</v>
      </c>
      <c r="AI53" s="22">
        <f>'[5]Mexico Choice White Grease '!AL3*2.204622</f>
        <v>0</v>
      </c>
      <c r="AJ53" s="22">
        <f>'[5]Mexico Choice White Grease '!AM3*2.204622</f>
        <v>0</v>
      </c>
      <c r="AK53" s="22">
        <f>'[5]Mexico Choice White Grease '!AN3*2.204622</f>
        <v>0</v>
      </c>
      <c r="AL53" s="22">
        <f>'[5]Mexico Choice White Grease '!AO3*2.204622</f>
        <v>0</v>
      </c>
      <c r="AM53" s="22">
        <f>'[5]Mexico Choice White Grease '!AP3*2.204622</f>
        <v>0</v>
      </c>
      <c r="AN53" s="22">
        <f>'[5]Mexico Choice White Grease '!AQ3*2.204622</f>
        <v>0</v>
      </c>
      <c r="AO53" s="22">
        <f>'[5]Mexico Choice White Grease '!AR3*2.204622</f>
        <v>0</v>
      </c>
      <c r="AP53" s="22">
        <f>'[5]Mexico Choice White Grease '!AS3*2.204622</f>
        <v>0</v>
      </c>
      <c r="AQ53" s="22">
        <f>'[5]Mexico Choice White Grease '!AT3*2.204622</f>
        <v>0</v>
      </c>
      <c r="AR53" s="22">
        <f>'[5]Mexico Choice White Grease '!AU3*2.204622</f>
        <v>0</v>
      </c>
      <c r="AS53" s="22">
        <f>'[5]Mexico Choice White Grease '!AV3*2.204622</f>
        <v>0</v>
      </c>
      <c r="AT53" s="22">
        <f>'[5]Mexico Choice White Grease '!AW3*2.204622</f>
        <v>0</v>
      </c>
      <c r="AU53" s="22">
        <f>'[5]Mexico Choice White Grease '!AX3*2.204622</f>
        <v>0</v>
      </c>
      <c r="AV53" s="22">
        <f>'[5]Mexico Choice White Grease '!AY3*2.204622</f>
        <v>0</v>
      </c>
      <c r="AW53" s="22">
        <f>'[5]Mexico Choice White Grease '!AZ3*2.204622</f>
        <v>0</v>
      </c>
      <c r="AX53" s="22">
        <f>'[5]Mexico Choice White Grease '!BA3*2.204622</f>
        <v>0</v>
      </c>
      <c r="AY53" s="22">
        <f>'[5]Mexico Choice White Grease '!BB3*2.204622</f>
        <v>0</v>
      </c>
      <c r="AZ53" s="22">
        <f>'[5]Mexico Choice White Grease '!BC3*2.204622</f>
        <v>0</v>
      </c>
      <c r="BA53" s="22">
        <f>'[5]Mexico Choice White Grease '!BD3*2.204622</f>
        <v>0</v>
      </c>
      <c r="BB53" s="22">
        <f>'[5]Mexico Choice White Grease '!BE3*2.204622</f>
        <v>0</v>
      </c>
      <c r="BC53" s="22">
        <f>'[5]Mexico Choice White Grease '!BF3*2.204622</f>
        <v>0</v>
      </c>
      <c r="BD53" s="22">
        <f>'[5]Mexico Choice White Grease '!BG3*2.204622</f>
        <v>0</v>
      </c>
      <c r="BE53" s="22">
        <f>'[5]Mexico Choice White Grease '!BH3*2.204622</f>
        <v>0</v>
      </c>
    </row>
    <row r="54" spans="1:57" ht="15" x14ac:dyDescent="0.25">
      <c r="A54" s="215" t="s">
        <v>50</v>
      </c>
      <c r="B54" s="22" t="e">
        <f>SUM(#REF!,#REF!)*2204.622/1000</f>
        <v>#REF!</v>
      </c>
      <c r="C54" s="22" t="e">
        <f>SUM(#REF!,#REF!)*2204.622/1000</f>
        <v>#REF!</v>
      </c>
      <c r="D54" s="22" t="e">
        <f>SUM(#REF!,#REF!)*2204.622/1000</f>
        <v>#REF!</v>
      </c>
      <c r="E54" s="22" t="e">
        <f>SUM(#REF!,#REF!)*2204.622/1000</f>
        <v>#REF!</v>
      </c>
      <c r="F54" s="22" t="e">
        <f>SUM(#REF!,#REF!)*2204.622/1000</f>
        <v>#REF!</v>
      </c>
      <c r="G54" s="22" t="e">
        <f>SUM(#REF!,#REF!)*2204.622/1000</f>
        <v>#REF!</v>
      </c>
      <c r="H54" s="22" t="e">
        <f>SUM(#REF!,#REF!)*2204.622/1000</f>
        <v>#REF!</v>
      </c>
      <c r="I54" s="22" t="e">
        <f>SUM(#REF!,#REF!)*2204.622/1000</f>
        <v>#REF!</v>
      </c>
      <c r="J54" s="22" t="e">
        <f>SUM(#REF!,#REF!)*2204.622/1000</f>
        <v>#REF!</v>
      </c>
      <c r="K54" s="22" t="e">
        <f>SUM(#REF!,#REF!)*2204.622/1000</f>
        <v>#REF!</v>
      </c>
      <c r="L54" s="22" t="e">
        <f>SUM(#REF!,#REF!)*2204.622/1000</f>
        <v>#REF!</v>
      </c>
      <c r="M54" s="22" t="e">
        <f>SUM(#REF!,#REF!)*2204.622/1000</f>
        <v>#REF!</v>
      </c>
      <c r="N54" s="22" t="e">
        <f>SUM(#REF!,#REF!)*2204.622/1000</f>
        <v>#REF!</v>
      </c>
      <c r="O54" s="22" t="e">
        <f>SUM(#REF!,#REF!)*2204.622/1000</f>
        <v>#REF!</v>
      </c>
      <c r="P54" s="22" t="e">
        <f>SUM(#REF!,#REF!)*2204.622/1000</f>
        <v>#REF!</v>
      </c>
      <c r="Q54" s="22" t="e">
        <f>SUM(#REF!,#REF!)*2204.622/1000</f>
        <v>#REF!</v>
      </c>
      <c r="R54" s="22" t="e">
        <f>SUM(#REF!,#REF!)*2204.622/1000</f>
        <v>#REF!</v>
      </c>
      <c r="S54" s="22" t="e">
        <f>SUM(#REF!,#REF!)*2204.622/1000</f>
        <v>#REF!</v>
      </c>
      <c r="T54" s="22" t="e">
        <f>SUM(#REF!,#REF!)*2204.622/1000</f>
        <v>#REF!</v>
      </c>
      <c r="U54" s="22" t="e">
        <f>SUM(#REF!,#REF!)*2204.622/1000</f>
        <v>#REF!</v>
      </c>
      <c r="V54" s="22" t="e">
        <f>SUM(#REF!,#REF!)*2204.622/1000</f>
        <v>#REF!</v>
      </c>
      <c r="W54" s="22" t="e">
        <f>SUM(#REF!,#REF!)*2204.622/1000</f>
        <v>#REF!</v>
      </c>
      <c r="X54" s="22" t="e">
        <f>SUM(#REF!,#REF!)*2204.622/1000</f>
        <v>#REF!</v>
      </c>
      <c r="Y54" s="22" t="e">
        <f>SUM(#REF!,#REF!)*2204.622/1000</f>
        <v>#REF!</v>
      </c>
      <c r="Z54" s="22">
        <f>'[5]Mexico Choice White Grease '!AC4*2.204622</f>
        <v>249.122286</v>
      </c>
      <c r="AA54" s="22">
        <f>'[5]Mexico Choice White Grease '!AD4*2.204622</f>
        <v>255.736152</v>
      </c>
      <c r="AB54" s="22">
        <f>'[5]Mexico Choice White Grease '!AE4*2.204622</f>
        <v>260.14539600000001</v>
      </c>
      <c r="AC54" s="22">
        <f>'[5]Mexico Choice White Grease '!AF4*2.204622</f>
        <v>264.55464000000001</v>
      </c>
      <c r="AD54" s="22">
        <f>'[5]Mexico Choice White Grease '!AG4*2.204622</f>
        <v>268.96388400000001</v>
      </c>
      <c r="AE54" s="22">
        <f>'[5]Mexico Choice White Grease '!AH4*2.204622</f>
        <v>275.57775000000004</v>
      </c>
      <c r="AF54" s="22">
        <f>'[5]Mexico Choice White Grease '!AI4*2.204622</f>
        <v>282.19161600000001</v>
      </c>
      <c r="AG54" s="22">
        <f>'[5]Mexico Choice White Grease '!AJ4*2.204622</f>
        <v>286.60086000000001</v>
      </c>
      <c r="AH54" s="22">
        <f>'[5]Mexico Choice White Grease '!AK4*2.204622</f>
        <v>291.01010400000001</v>
      </c>
      <c r="AI54" s="22">
        <f>'[5]Mexico Choice White Grease '!AL4*2.204622</f>
        <v>295.41934800000001</v>
      </c>
      <c r="AJ54" s="22">
        <f>'[5]Mexico Choice White Grease '!AM4*2.204622</f>
        <v>299.82859200000001</v>
      </c>
      <c r="AK54" s="22">
        <f>'[5]Mexico Choice White Grease '!AN4*2.204622</f>
        <v>304.23783600000002</v>
      </c>
      <c r="AL54" s="22">
        <f>'[5]Mexico Choice White Grease '!AO4*2.204622</f>
        <v>308.64708000000002</v>
      </c>
      <c r="AM54" s="22">
        <f>'[5]Mexico Choice White Grease '!AP4*2.204622</f>
        <v>312.65548363636361</v>
      </c>
      <c r="AN54" s="22">
        <f>'[5]Mexico Choice White Grease '!AQ4*2.204622</f>
        <v>316.66388727272727</v>
      </c>
      <c r="AO54" s="22">
        <f>'[5]Mexico Choice White Grease '!AR4*2.204622</f>
        <v>320.67229090909086</v>
      </c>
      <c r="AP54" s="22">
        <f>'[5]Mexico Choice White Grease '!AS4*2.204622</f>
        <v>324.68069454545451</v>
      </c>
      <c r="AQ54" s="22">
        <f>'[5]Mexico Choice White Grease '!AT4*2.204622</f>
        <v>328.68909818181811</v>
      </c>
      <c r="AR54" s="22">
        <f>'[5]Mexico Choice White Grease '!AU4*2.204622</f>
        <v>332.69750181818176</v>
      </c>
      <c r="AS54" s="22">
        <f>'[5]Mexico Choice White Grease '!AV4*2.204622</f>
        <v>336.70590545454536</v>
      </c>
      <c r="AT54" s="22">
        <f>'[5]Mexico Choice White Grease '!AW4*2.204622</f>
        <v>340.71430909090901</v>
      </c>
      <c r="AU54" s="22">
        <f>'[5]Mexico Choice White Grease '!AX4*2.204622</f>
        <v>344.72271272727266</v>
      </c>
      <c r="AV54" s="22">
        <f>'[5]Mexico Choice White Grease '!AY4*2.204622</f>
        <v>348.73111636363626</v>
      </c>
      <c r="AW54" s="22">
        <f>'[5]Mexico Choice White Grease '!AZ4*2.204622</f>
        <v>352.73952000000003</v>
      </c>
      <c r="AX54" s="22">
        <f>'[5]Mexico Choice White Grease '!BA4*2.204622</f>
        <v>356.74792363636362</v>
      </c>
      <c r="AY54" s="22">
        <f>'[5]Mexico Choice White Grease '!BB4*2.204622</f>
        <v>360.75632727272728</v>
      </c>
      <c r="AZ54" s="22">
        <f>'[5]Mexico Choice White Grease '!BC4*2.204622</f>
        <v>364.76473090909087</v>
      </c>
      <c r="BA54" s="22">
        <f>'[5]Mexico Choice White Grease '!BD4*2.204622</f>
        <v>368.77313454545452</v>
      </c>
      <c r="BB54" s="22">
        <f>'[5]Mexico Choice White Grease '!BE4*2.204622</f>
        <v>372.78153818181812</v>
      </c>
      <c r="BC54" s="22">
        <f>'[5]Mexico Choice White Grease '!BF4*2.204622</f>
        <v>376.78994181818177</v>
      </c>
      <c r="BD54" s="22">
        <f>'[5]Mexico Choice White Grease '!BG4*2.204622</f>
        <v>380.79834545454537</v>
      </c>
      <c r="BE54" s="22">
        <f>'[5]Mexico Choice White Grease '!BH4*2.204622</f>
        <v>384.80674909090902</v>
      </c>
    </row>
    <row r="55" spans="1:57" ht="15" x14ac:dyDescent="0.25">
      <c r="A55" s="215" t="s">
        <v>51</v>
      </c>
      <c r="B55" s="22" t="e">
        <f>SUM(#REF!,#REF!)*2204.622/1000</f>
        <v>#REF!</v>
      </c>
      <c r="C55" s="22" t="e">
        <f>SUM(#REF!,#REF!)*2204.622/1000</f>
        <v>#REF!</v>
      </c>
      <c r="D55" s="22" t="e">
        <f>SUM(#REF!,#REF!)*2204.622/1000</f>
        <v>#REF!</v>
      </c>
      <c r="E55" s="22" t="e">
        <f>SUM(#REF!,#REF!)*2204.622/1000</f>
        <v>#REF!</v>
      </c>
      <c r="F55" s="22" t="e">
        <f>SUM(#REF!,#REF!)*2204.622/1000</f>
        <v>#REF!</v>
      </c>
      <c r="G55" s="22" t="e">
        <f>SUM(#REF!,#REF!)*2204.622/1000</f>
        <v>#REF!</v>
      </c>
      <c r="H55" s="22" t="e">
        <f>SUM(#REF!,#REF!)*2204.622/1000</f>
        <v>#REF!</v>
      </c>
      <c r="I55" s="22" t="e">
        <f>SUM(#REF!,#REF!)*2204.622/1000</f>
        <v>#REF!</v>
      </c>
      <c r="J55" s="22" t="e">
        <f>SUM(#REF!,#REF!)*2204.622/1000</f>
        <v>#REF!</v>
      </c>
      <c r="K55" s="22" t="e">
        <f>SUM(#REF!,#REF!)*2204.622/1000</f>
        <v>#REF!</v>
      </c>
      <c r="L55" s="22" t="e">
        <f>SUM(#REF!,#REF!)*2204.622/1000</f>
        <v>#REF!</v>
      </c>
      <c r="M55" s="22" t="e">
        <f>SUM(#REF!,#REF!)*2204.622/1000</f>
        <v>#REF!</v>
      </c>
      <c r="N55" s="22" t="e">
        <f>SUM(#REF!,#REF!)*2204.622/1000</f>
        <v>#REF!</v>
      </c>
      <c r="O55" s="22" t="e">
        <f>SUM(#REF!,#REF!)*2204.622/1000</f>
        <v>#REF!</v>
      </c>
      <c r="P55" s="22" t="e">
        <f>SUM(#REF!,#REF!)*2204.622/1000</f>
        <v>#REF!</v>
      </c>
      <c r="Q55" s="22" t="e">
        <f>SUM(#REF!,#REF!)*2204.622/1000</f>
        <v>#REF!</v>
      </c>
      <c r="R55" s="22" t="e">
        <f>SUM(#REF!,#REF!)*2204.622/1000</f>
        <v>#REF!</v>
      </c>
      <c r="S55" s="22" t="e">
        <f>SUM(#REF!,#REF!)*2204.622/1000</f>
        <v>#REF!</v>
      </c>
      <c r="T55" s="22" t="e">
        <f>SUM(#REF!,#REF!)*2204.622/1000</f>
        <v>#REF!</v>
      </c>
      <c r="U55" s="22" t="e">
        <f>SUM(#REF!,#REF!)*2204.622/1000</f>
        <v>#REF!</v>
      </c>
      <c r="V55" s="22" t="e">
        <f>SUM(#REF!,#REF!)*2204.622/1000</f>
        <v>#REF!</v>
      </c>
      <c r="W55" s="22" t="e">
        <f>SUM(#REF!,#REF!)*2204.622/1000</f>
        <v>#REF!</v>
      </c>
      <c r="X55" s="22" t="e">
        <f>SUM(#REF!,#REF!)*2204.622/1000</f>
        <v>#REF!</v>
      </c>
      <c r="Y55" s="22" t="e">
        <f>SUM(#REF!,#REF!)*2204.622/1000</f>
        <v>#REF!</v>
      </c>
      <c r="Z55" s="22">
        <f>'[5]Mexico Choice White Grease '!AC5*2.204622</f>
        <v>1.9841598000000002E-2</v>
      </c>
      <c r="AA55" s="22">
        <f>'[5]Mexico Choice White Grease '!AD5*2.204622</f>
        <v>2.4250842000000002E-2</v>
      </c>
      <c r="AB55" s="22">
        <f>'[5]Mexico Choice White Grease '!AE5*2.204622</f>
        <v>0.14109580800000002</v>
      </c>
      <c r="AC55" s="22">
        <f>'[5]Mexico Choice White Grease '!AF5*2.204622</f>
        <v>0</v>
      </c>
      <c r="AD55" s="22">
        <f>'[5]Mexico Choice White Grease '!AG5*2.204622</f>
        <v>0</v>
      </c>
      <c r="AE55" s="22">
        <f>'[5]Mexico Choice White Grease '!AH5*2.204622</f>
        <v>0</v>
      </c>
      <c r="AF55" s="22">
        <f>'[5]Mexico Choice White Grease '!AI5*2.204622</f>
        <v>0.11023110000000001</v>
      </c>
      <c r="AG55" s="22">
        <f>'[5]Mexico Choice White Grease '!AJ5*2.204622</f>
        <v>0.11023110000000001</v>
      </c>
      <c r="AH55" s="22">
        <f>'[5]Mexico Choice White Grease '!AK5*2.204622</f>
        <v>0.11023110000000001</v>
      </c>
      <c r="AI55" s="22">
        <f>'[5]Mexico Choice White Grease '!AL5*2.204622</f>
        <v>0.11023110000000001</v>
      </c>
      <c r="AJ55" s="22">
        <f>'[5]Mexico Choice White Grease '!AM5*2.204622</f>
        <v>0.11023110000000001</v>
      </c>
      <c r="AK55" s="22">
        <f>'[5]Mexico Choice White Grease '!AN5*2.204622</f>
        <v>0.11023110000000001</v>
      </c>
      <c r="AL55" s="22">
        <f>'[5]Mexico Choice White Grease '!AO5*2.204622</f>
        <v>0.11023110000000001</v>
      </c>
      <c r="AM55" s="22">
        <f>'[5]Mexico Choice White Grease '!AP5*2.204622</f>
        <v>0.11023110000000001</v>
      </c>
      <c r="AN55" s="22">
        <f>'[5]Mexico Choice White Grease '!AQ5*2.204622</f>
        <v>0.11023110000000001</v>
      </c>
      <c r="AO55" s="22">
        <f>'[5]Mexico Choice White Grease '!AR5*2.204622</f>
        <v>0.11023110000000001</v>
      </c>
      <c r="AP55" s="22">
        <f>'[5]Mexico Choice White Grease '!AS5*2.204622</f>
        <v>0.11023110000000001</v>
      </c>
      <c r="AQ55" s="22">
        <f>'[5]Mexico Choice White Grease '!AT5*2.204622</f>
        <v>0.11023110000000001</v>
      </c>
      <c r="AR55" s="22">
        <f>'[5]Mexico Choice White Grease '!AU5*2.204622</f>
        <v>0.11023110000000001</v>
      </c>
      <c r="AS55" s="22">
        <f>'[5]Mexico Choice White Grease '!AV5*2.204622</f>
        <v>0.11023110000000001</v>
      </c>
      <c r="AT55" s="22">
        <f>'[5]Mexico Choice White Grease '!AW5*2.204622</f>
        <v>0.11023110000000001</v>
      </c>
      <c r="AU55" s="22">
        <f>'[5]Mexico Choice White Grease '!AX5*2.204622</f>
        <v>0.11023110000000001</v>
      </c>
      <c r="AV55" s="22">
        <f>'[5]Mexico Choice White Grease '!AY5*2.204622</f>
        <v>0.11023110000000001</v>
      </c>
      <c r="AW55" s="22">
        <f>'[5]Mexico Choice White Grease '!AZ5*2.204622</f>
        <v>0.11023110000000001</v>
      </c>
      <c r="AX55" s="22">
        <f>'[5]Mexico Choice White Grease '!BA5*2.204622</f>
        <v>0.11023110000000001</v>
      </c>
      <c r="AY55" s="22">
        <f>'[5]Mexico Choice White Grease '!BB5*2.204622</f>
        <v>0.11023110000000001</v>
      </c>
      <c r="AZ55" s="22">
        <f>'[5]Mexico Choice White Grease '!BC5*2.204622</f>
        <v>0.11023110000000001</v>
      </c>
      <c r="BA55" s="22">
        <f>'[5]Mexico Choice White Grease '!BD5*2.204622</f>
        <v>0.11023110000000001</v>
      </c>
      <c r="BB55" s="22">
        <f>'[5]Mexico Choice White Grease '!BE5*2.204622</f>
        <v>0.11023110000000001</v>
      </c>
      <c r="BC55" s="22">
        <f>'[5]Mexico Choice White Grease '!BF5*2.204622</f>
        <v>0.11023110000000001</v>
      </c>
      <c r="BD55" s="22">
        <f>'[5]Mexico Choice White Grease '!BG5*2.204622</f>
        <v>0.11023110000000001</v>
      </c>
      <c r="BE55" s="22">
        <f>'[5]Mexico Choice White Grease '!BH5*2.204622</f>
        <v>0.11023110000000001</v>
      </c>
    </row>
    <row r="56" spans="1:57" ht="15" x14ac:dyDescent="0.25">
      <c r="A56" s="215" t="s">
        <v>52</v>
      </c>
      <c r="B56" s="22" t="e">
        <f>SUM(B53:B55)</f>
        <v>#REF!</v>
      </c>
      <c r="C56" s="22" t="e">
        <f t="shared" ref="C56:BE56" si="24">SUM(C53:C55)</f>
        <v>#REF!</v>
      </c>
      <c r="D56" s="22" t="e">
        <f t="shared" si="24"/>
        <v>#REF!</v>
      </c>
      <c r="E56" s="22" t="e">
        <f t="shared" si="24"/>
        <v>#REF!</v>
      </c>
      <c r="F56" s="22" t="e">
        <f t="shared" si="24"/>
        <v>#REF!</v>
      </c>
      <c r="G56" s="22" t="e">
        <f t="shared" si="24"/>
        <v>#REF!</v>
      </c>
      <c r="H56" s="22" t="e">
        <f t="shared" si="24"/>
        <v>#REF!</v>
      </c>
      <c r="I56" s="22" t="e">
        <f t="shared" si="24"/>
        <v>#REF!</v>
      </c>
      <c r="J56" s="22" t="e">
        <f t="shared" si="24"/>
        <v>#REF!</v>
      </c>
      <c r="K56" s="22" t="e">
        <f t="shared" si="24"/>
        <v>#REF!</v>
      </c>
      <c r="L56" s="22" t="e">
        <f t="shared" si="24"/>
        <v>#REF!</v>
      </c>
      <c r="M56" s="22" t="e">
        <f t="shared" si="24"/>
        <v>#REF!</v>
      </c>
      <c r="N56" s="22" t="e">
        <f t="shared" si="24"/>
        <v>#REF!</v>
      </c>
      <c r="O56" s="22" t="e">
        <f t="shared" si="24"/>
        <v>#REF!</v>
      </c>
      <c r="P56" s="22" t="e">
        <f t="shared" si="24"/>
        <v>#REF!</v>
      </c>
      <c r="Q56" s="22" t="e">
        <f t="shared" si="24"/>
        <v>#REF!</v>
      </c>
      <c r="R56" s="22" t="e">
        <f t="shared" si="24"/>
        <v>#REF!</v>
      </c>
      <c r="S56" s="22" t="e">
        <f t="shared" si="24"/>
        <v>#REF!</v>
      </c>
      <c r="T56" s="22" t="e">
        <f t="shared" si="24"/>
        <v>#REF!</v>
      </c>
      <c r="U56" s="22" t="e">
        <f t="shared" si="24"/>
        <v>#REF!</v>
      </c>
      <c r="V56" s="22" t="e">
        <f t="shared" si="24"/>
        <v>#REF!</v>
      </c>
      <c r="W56" s="22" t="e">
        <f t="shared" si="24"/>
        <v>#REF!</v>
      </c>
      <c r="X56" s="22" t="e">
        <f t="shared" si="24"/>
        <v>#REF!</v>
      </c>
      <c r="Y56" s="22" t="e">
        <f t="shared" si="24"/>
        <v>#REF!</v>
      </c>
      <c r="Z56" s="22">
        <f t="shared" si="24"/>
        <v>249.142127598</v>
      </c>
      <c r="AA56" s="22">
        <f t="shared" si="24"/>
        <v>255.76040284199999</v>
      </c>
      <c r="AB56" s="22">
        <f t="shared" si="24"/>
        <v>260.28649180799999</v>
      </c>
      <c r="AC56" s="22">
        <f t="shared" si="24"/>
        <v>264.55464000000001</v>
      </c>
      <c r="AD56" s="22">
        <f t="shared" si="24"/>
        <v>268.96388400000001</v>
      </c>
      <c r="AE56" s="22">
        <f t="shared" si="24"/>
        <v>275.57775000000004</v>
      </c>
      <c r="AF56" s="22">
        <f t="shared" si="24"/>
        <v>282.30184710000003</v>
      </c>
      <c r="AG56" s="22">
        <f t="shared" si="24"/>
        <v>286.71109110000003</v>
      </c>
      <c r="AH56" s="22">
        <f t="shared" si="24"/>
        <v>291.12033510000003</v>
      </c>
      <c r="AI56" s="22">
        <f t="shared" si="24"/>
        <v>295.52957910000003</v>
      </c>
      <c r="AJ56" s="22">
        <f t="shared" si="24"/>
        <v>299.93882310000004</v>
      </c>
      <c r="AK56" s="22">
        <f t="shared" si="24"/>
        <v>304.34806710000004</v>
      </c>
      <c r="AL56" s="22">
        <f t="shared" si="24"/>
        <v>308.75731110000004</v>
      </c>
      <c r="AM56" s="22">
        <f t="shared" si="24"/>
        <v>312.76571473636363</v>
      </c>
      <c r="AN56" s="22">
        <f t="shared" si="24"/>
        <v>316.77411837272729</v>
      </c>
      <c r="AO56" s="22">
        <f t="shared" si="24"/>
        <v>320.78252200909088</v>
      </c>
      <c r="AP56" s="22">
        <f t="shared" si="24"/>
        <v>324.79092564545454</v>
      </c>
      <c r="AQ56" s="22">
        <f t="shared" si="24"/>
        <v>328.79932928181813</v>
      </c>
      <c r="AR56" s="22">
        <f t="shared" si="24"/>
        <v>332.80773291818178</v>
      </c>
      <c r="AS56" s="22">
        <f t="shared" si="24"/>
        <v>336.81613655454538</v>
      </c>
      <c r="AT56" s="22">
        <f t="shared" si="24"/>
        <v>340.82454019090903</v>
      </c>
      <c r="AU56" s="22">
        <f t="shared" si="24"/>
        <v>344.83294382727269</v>
      </c>
      <c r="AV56" s="22">
        <f t="shared" si="24"/>
        <v>348.84134746363628</v>
      </c>
      <c r="AW56" s="22">
        <f t="shared" si="24"/>
        <v>352.84975110000005</v>
      </c>
      <c r="AX56" s="22">
        <f t="shared" si="24"/>
        <v>356.85815473636364</v>
      </c>
      <c r="AY56" s="22">
        <f t="shared" si="24"/>
        <v>360.8665583727273</v>
      </c>
      <c r="AZ56" s="22">
        <f t="shared" si="24"/>
        <v>364.87496200909089</v>
      </c>
      <c r="BA56" s="22">
        <f t="shared" si="24"/>
        <v>368.88336564545455</v>
      </c>
      <c r="BB56" s="22">
        <f t="shared" si="24"/>
        <v>372.89176928181814</v>
      </c>
      <c r="BC56" s="22">
        <f t="shared" si="24"/>
        <v>376.9001729181818</v>
      </c>
      <c r="BD56" s="22">
        <f t="shared" si="24"/>
        <v>380.90857655454539</v>
      </c>
      <c r="BE56" s="22">
        <f t="shared" si="24"/>
        <v>384.91698019090904</v>
      </c>
    </row>
    <row r="57" spans="1:57" ht="15" x14ac:dyDescent="0.25">
      <c r="A57" s="217" t="s">
        <v>53</v>
      </c>
      <c r="B57" s="25" t="e">
        <f>B63-B62</f>
        <v>#REF!</v>
      </c>
      <c r="C57" s="25" t="e">
        <f t="shared" ref="C57:BE57" si="25">C63-C62</f>
        <v>#REF!</v>
      </c>
      <c r="D57" s="25" t="e">
        <f t="shared" si="25"/>
        <v>#REF!</v>
      </c>
      <c r="E57" s="25" t="e">
        <f t="shared" si="25"/>
        <v>#REF!</v>
      </c>
      <c r="F57" s="25" t="e">
        <f t="shared" si="25"/>
        <v>#REF!</v>
      </c>
      <c r="G57" s="25" t="e">
        <f t="shared" si="25"/>
        <v>#REF!</v>
      </c>
      <c r="H57" s="25" t="e">
        <f t="shared" si="25"/>
        <v>#REF!</v>
      </c>
      <c r="I57" s="25" t="e">
        <f t="shared" si="25"/>
        <v>#REF!</v>
      </c>
      <c r="J57" s="25" t="e">
        <f t="shared" si="25"/>
        <v>#REF!</v>
      </c>
      <c r="K57" s="25" t="e">
        <f t="shared" si="25"/>
        <v>#REF!</v>
      </c>
      <c r="L57" s="25" t="e">
        <f t="shared" si="25"/>
        <v>#REF!</v>
      </c>
      <c r="M57" s="25" t="e">
        <f t="shared" si="25"/>
        <v>#REF!</v>
      </c>
      <c r="N57" s="25" t="e">
        <f t="shared" si="25"/>
        <v>#REF!</v>
      </c>
      <c r="O57" s="25" t="e">
        <f t="shared" si="25"/>
        <v>#REF!</v>
      </c>
      <c r="P57" s="25" t="e">
        <f t="shared" si="25"/>
        <v>#REF!</v>
      </c>
      <c r="Q57" s="25" t="e">
        <f t="shared" si="25"/>
        <v>#REF!</v>
      </c>
      <c r="R57" s="25" t="e">
        <f t="shared" si="25"/>
        <v>#REF!</v>
      </c>
      <c r="S57" s="25" t="e">
        <f t="shared" si="25"/>
        <v>#REF!</v>
      </c>
      <c r="T57" s="25" t="e">
        <f t="shared" si="25"/>
        <v>#REF!</v>
      </c>
      <c r="U57" s="25" t="e">
        <f t="shared" si="25"/>
        <v>#REF!</v>
      </c>
      <c r="V57" s="25" t="e">
        <f t="shared" si="25"/>
        <v>#REF!</v>
      </c>
      <c r="W57" s="25" t="e">
        <f t="shared" si="25"/>
        <v>#REF!</v>
      </c>
      <c r="X57" s="25" t="e">
        <f t="shared" si="25"/>
        <v>#REF!</v>
      </c>
      <c r="Y57" s="25" t="e">
        <f t="shared" si="25"/>
        <v>#REF!</v>
      </c>
      <c r="Z57" s="25">
        <f t="shared" si="25"/>
        <v>242.08513257600001</v>
      </c>
      <c r="AA57" s="25">
        <f t="shared" si="25"/>
        <v>250.376715918</v>
      </c>
      <c r="AB57" s="25">
        <f t="shared" si="25"/>
        <v>254.9645343</v>
      </c>
      <c r="AC57" s="25">
        <f t="shared" si="25"/>
        <v>258.824827422</v>
      </c>
      <c r="AD57" s="25">
        <f t="shared" si="25"/>
        <v>266.966496468</v>
      </c>
      <c r="AE57" s="25">
        <f t="shared" si="25"/>
        <v>275.57775000000004</v>
      </c>
      <c r="AF57" s="25">
        <f t="shared" si="25"/>
        <v>281.75069160000004</v>
      </c>
      <c r="AG57" s="25">
        <f t="shared" si="25"/>
        <v>286.15993560000004</v>
      </c>
      <c r="AH57" s="25">
        <f t="shared" si="25"/>
        <v>290.56917960000004</v>
      </c>
      <c r="AI57" s="25">
        <f t="shared" si="25"/>
        <v>294.97842360000004</v>
      </c>
      <c r="AJ57" s="25">
        <f t="shared" si="25"/>
        <v>299.38766760000004</v>
      </c>
      <c r="AK57" s="25">
        <f t="shared" si="25"/>
        <v>303.79691160000004</v>
      </c>
      <c r="AL57" s="25">
        <f t="shared" si="25"/>
        <v>308.20615560000005</v>
      </c>
      <c r="AM57" s="25">
        <f t="shared" si="25"/>
        <v>312.21455923636364</v>
      </c>
      <c r="AN57" s="25">
        <f t="shared" si="25"/>
        <v>316.22296287272729</v>
      </c>
      <c r="AO57" s="25">
        <f t="shared" si="25"/>
        <v>320.23136650909089</v>
      </c>
      <c r="AP57" s="25">
        <f t="shared" si="25"/>
        <v>324.23977014545454</v>
      </c>
      <c r="AQ57" s="25">
        <f t="shared" si="25"/>
        <v>328.24817378181814</v>
      </c>
      <c r="AR57" s="25">
        <f t="shared" si="25"/>
        <v>332.25657741818179</v>
      </c>
      <c r="AS57" s="25">
        <f t="shared" si="25"/>
        <v>336.26498105454539</v>
      </c>
      <c r="AT57" s="25">
        <f t="shared" si="25"/>
        <v>340.27338469090904</v>
      </c>
      <c r="AU57" s="25">
        <f t="shared" si="25"/>
        <v>344.28178832727269</v>
      </c>
      <c r="AV57" s="25">
        <f t="shared" si="25"/>
        <v>346.08556996363626</v>
      </c>
      <c r="AW57" s="25">
        <f t="shared" si="25"/>
        <v>347.88935160000005</v>
      </c>
      <c r="AX57" s="25">
        <f t="shared" si="25"/>
        <v>349.69313323636362</v>
      </c>
      <c r="AY57" s="25">
        <f t="shared" si="25"/>
        <v>351.4969148727273</v>
      </c>
      <c r="AZ57" s="25">
        <f t="shared" si="25"/>
        <v>353.30069650909087</v>
      </c>
      <c r="BA57" s="25">
        <f t="shared" si="25"/>
        <v>355.10447814545455</v>
      </c>
      <c r="BB57" s="25">
        <f t="shared" si="25"/>
        <v>356.90825978181812</v>
      </c>
      <c r="BC57" s="25">
        <f t="shared" si="25"/>
        <v>358.7120414181818</v>
      </c>
      <c r="BD57" s="25">
        <f t="shared" si="25"/>
        <v>360.51582305454536</v>
      </c>
      <c r="BE57" s="25">
        <f t="shared" si="25"/>
        <v>362.31960469090905</v>
      </c>
    </row>
    <row r="58" spans="1:57" ht="15" x14ac:dyDescent="0.25">
      <c r="A58" s="215" t="s">
        <v>54</v>
      </c>
      <c r="B58" s="22" t="e">
        <f>B59+B60</f>
        <v>#REF!</v>
      </c>
      <c r="C58" s="22" t="e">
        <f t="shared" ref="C58:BE58" si="26">C59+C60</f>
        <v>#REF!</v>
      </c>
      <c r="D58" s="22" t="e">
        <f t="shared" si="26"/>
        <v>#REF!</v>
      </c>
      <c r="E58" s="22" t="e">
        <f t="shared" si="26"/>
        <v>#REF!</v>
      </c>
      <c r="F58" s="22" t="e">
        <f t="shared" si="26"/>
        <v>#REF!</v>
      </c>
      <c r="G58" s="22" t="e">
        <f t="shared" si="26"/>
        <v>#REF!</v>
      </c>
      <c r="H58" s="22" t="e">
        <f t="shared" si="26"/>
        <v>#REF!</v>
      </c>
      <c r="I58" s="22" t="e">
        <f t="shared" si="26"/>
        <v>#REF!</v>
      </c>
      <c r="J58" s="22" t="e">
        <f t="shared" si="26"/>
        <v>#REF!</v>
      </c>
      <c r="K58" s="22" t="e">
        <f t="shared" si="26"/>
        <v>#REF!</v>
      </c>
      <c r="L58" s="22" t="e">
        <f t="shared" si="26"/>
        <v>#REF!</v>
      </c>
      <c r="M58" s="22" t="e">
        <f t="shared" si="26"/>
        <v>#REF!</v>
      </c>
      <c r="N58" s="22" t="e">
        <f t="shared" si="26"/>
        <v>#REF!</v>
      </c>
      <c r="O58" s="22" t="e">
        <f t="shared" si="26"/>
        <v>#REF!</v>
      </c>
      <c r="P58" s="22" t="e">
        <f t="shared" si="26"/>
        <v>#REF!</v>
      </c>
      <c r="Q58" s="22" t="e">
        <f t="shared" si="26"/>
        <v>#REF!</v>
      </c>
      <c r="R58" s="22" t="e">
        <f t="shared" si="26"/>
        <v>#REF!</v>
      </c>
      <c r="S58" s="22" t="e">
        <f t="shared" si="26"/>
        <v>#REF!</v>
      </c>
      <c r="T58" s="22" t="e">
        <f t="shared" si="26"/>
        <v>#REF!</v>
      </c>
      <c r="U58" s="22" t="e">
        <f t="shared" si="26"/>
        <v>#REF!</v>
      </c>
      <c r="V58" s="22" t="e">
        <f t="shared" si="26"/>
        <v>#REF!</v>
      </c>
      <c r="W58" s="22" t="e">
        <f t="shared" si="26"/>
        <v>#REF!</v>
      </c>
      <c r="X58" s="22" t="e">
        <f t="shared" si="26"/>
        <v>#REF!</v>
      </c>
      <c r="Y58" s="22" t="e">
        <f t="shared" si="26"/>
        <v>#REF!</v>
      </c>
      <c r="Z58" s="22">
        <f t="shared" si="26"/>
        <v>2.2046220000000001</v>
      </c>
      <c r="AA58" s="22">
        <f t="shared" si="26"/>
        <v>4.4092440000000002</v>
      </c>
      <c r="AB58" s="22">
        <f t="shared" si="26"/>
        <v>4.4092440000000002</v>
      </c>
      <c r="AC58" s="22">
        <f t="shared" si="26"/>
        <v>4.4092440000000002</v>
      </c>
      <c r="AD58" s="22">
        <f t="shared" si="26"/>
        <v>6.6138659999999998</v>
      </c>
      <c r="AE58" s="22">
        <f t="shared" si="26"/>
        <v>6.6138659999999998</v>
      </c>
      <c r="AF58" s="22">
        <f t="shared" si="26"/>
        <v>6.6138659999999998</v>
      </c>
      <c r="AG58" s="22">
        <f t="shared" si="26"/>
        <v>7.3487400000000003</v>
      </c>
      <c r="AH58" s="22">
        <f t="shared" si="26"/>
        <v>8.0836140000000007</v>
      </c>
      <c r="AI58" s="22">
        <f t="shared" si="26"/>
        <v>8.8184880000000003</v>
      </c>
      <c r="AJ58" s="22">
        <f t="shared" si="26"/>
        <v>9.5533619999999999</v>
      </c>
      <c r="AK58" s="22">
        <f t="shared" si="26"/>
        <v>10.288235999999999</v>
      </c>
      <c r="AL58" s="22">
        <f t="shared" si="26"/>
        <v>11.023110000000001</v>
      </c>
      <c r="AM58" s="22">
        <f t="shared" si="26"/>
        <v>12.025210909090909</v>
      </c>
      <c r="AN58" s="22">
        <f t="shared" si="26"/>
        <v>13.027311818181817</v>
      </c>
      <c r="AO58" s="22">
        <f t="shared" si="26"/>
        <v>14.029412727272724</v>
      </c>
      <c r="AP58" s="22">
        <f t="shared" si="26"/>
        <v>15.031513636363634</v>
      </c>
      <c r="AQ58" s="22">
        <f t="shared" si="26"/>
        <v>16.03361454545454</v>
      </c>
      <c r="AR58" s="22">
        <f t="shared" si="26"/>
        <v>17.03571545454545</v>
      </c>
      <c r="AS58" s="22">
        <f t="shared" si="26"/>
        <v>18.03781636363636</v>
      </c>
      <c r="AT58" s="22">
        <f t="shared" si="26"/>
        <v>19.039917272727269</v>
      </c>
      <c r="AU58" s="22">
        <f t="shared" si="26"/>
        <v>20.042018181818179</v>
      </c>
      <c r="AV58" s="22">
        <f t="shared" si="26"/>
        <v>21.044119090909092</v>
      </c>
      <c r="AW58" s="22">
        <f t="shared" si="26"/>
        <v>22.046220000000002</v>
      </c>
      <c r="AX58" s="22">
        <f t="shared" si="26"/>
        <v>23.048320909090911</v>
      </c>
      <c r="AY58" s="22">
        <f t="shared" si="26"/>
        <v>24.050421818181821</v>
      </c>
      <c r="AZ58" s="22">
        <f t="shared" si="26"/>
        <v>25.052522727272731</v>
      </c>
      <c r="BA58" s="22">
        <f t="shared" si="26"/>
        <v>26.05462363636364</v>
      </c>
      <c r="BB58" s="22">
        <f t="shared" si="26"/>
        <v>27.056724545454554</v>
      </c>
      <c r="BC58" s="22">
        <f t="shared" si="26"/>
        <v>28.058825454545463</v>
      </c>
      <c r="BD58" s="22">
        <f t="shared" si="26"/>
        <v>29.060926363636373</v>
      </c>
      <c r="BE58" s="22">
        <f t="shared" si="26"/>
        <v>30.063027272727282</v>
      </c>
    </row>
    <row r="59" spans="1:57" ht="15" x14ac:dyDescent="0.25">
      <c r="A59" s="215" t="s">
        <v>142</v>
      </c>
      <c r="B59" s="22" t="e">
        <f>SUM(#REF!,#REF!)*2204.622/1000</f>
        <v>#REF!</v>
      </c>
      <c r="C59" s="22" t="e">
        <f>SUM(#REF!,#REF!)*2204.622/1000</f>
        <v>#REF!</v>
      </c>
      <c r="D59" s="22" t="e">
        <f>SUM(#REF!,#REF!)*2204.622/1000</f>
        <v>#REF!</v>
      </c>
      <c r="E59" s="22" t="e">
        <f>SUM(#REF!,#REF!)*2204.622/1000</f>
        <v>#REF!</v>
      </c>
      <c r="F59" s="22" t="e">
        <f>SUM(#REF!,#REF!)*2204.622/1000</f>
        <v>#REF!</v>
      </c>
      <c r="G59" s="22" t="e">
        <f>SUM(#REF!,#REF!)*2204.622/1000</f>
        <v>#REF!</v>
      </c>
      <c r="H59" s="22" t="e">
        <f>SUM(#REF!,#REF!)*2204.622/1000</f>
        <v>#REF!</v>
      </c>
      <c r="I59" s="22" t="e">
        <f>SUM(#REF!,#REF!)*2204.622/1000</f>
        <v>#REF!</v>
      </c>
      <c r="J59" s="22" t="e">
        <f>SUM(#REF!,#REF!)*2204.622/1000</f>
        <v>#REF!</v>
      </c>
      <c r="K59" s="22" t="e">
        <f>SUM(#REF!,#REF!)*2204.622/1000</f>
        <v>#REF!</v>
      </c>
      <c r="L59" s="22" t="e">
        <f>SUM(#REF!,#REF!)*2204.622/1000</f>
        <v>#REF!</v>
      </c>
      <c r="M59" s="22" t="e">
        <f>SUM(#REF!,#REF!)*2204.622/1000</f>
        <v>#REF!</v>
      </c>
      <c r="N59" s="22" t="e">
        <f>SUM(#REF!,#REF!)*2204.622/1000</f>
        <v>#REF!</v>
      </c>
      <c r="O59" s="22" t="e">
        <f>SUM(#REF!,#REF!)*2204.622/1000</f>
        <v>#REF!</v>
      </c>
      <c r="P59" s="22" t="e">
        <f>SUM(#REF!,#REF!)*2204.622/1000</f>
        <v>#REF!</v>
      </c>
      <c r="Q59" s="22" t="e">
        <f>SUM(#REF!,#REF!)*2204.622/1000</f>
        <v>#REF!</v>
      </c>
      <c r="R59" s="22" t="e">
        <f>SUM(#REF!,#REF!)*2204.622/1000</f>
        <v>#REF!</v>
      </c>
      <c r="S59" s="22" t="e">
        <f>SUM(#REF!,#REF!)*2204.622/1000</f>
        <v>#REF!</v>
      </c>
      <c r="T59" s="22" t="e">
        <f>SUM(#REF!,#REF!)*2204.622/1000</f>
        <v>#REF!</v>
      </c>
      <c r="U59" s="22" t="e">
        <f>SUM(#REF!,#REF!)*2204.622/1000</f>
        <v>#REF!</v>
      </c>
      <c r="V59" s="22" t="e">
        <f>SUM(#REF!,#REF!)*2204.622/1000</f>
        <v>#REF!</v>
      </c>
      <c r="W59" s="22" t="e">
        <f>SUM(#REF!,#REF!)*2204.622/1000</f>
        <v>#REF!</v>
      </c>
      <c r="X59" s="22" t="e">
        <f>SUM(#REF!,#REF!)*2204.622/1000</f>
        <v>#REF!</v>
      </c>
      <c r="Y59" s="22" t="e">
        <f>SUM(#REF!,#REF!)*2204.622/1000</f>
        <v>#REF!</v>
      </c>
      <c r="Z59" s="22">
        <f>'[5]Mexico Choice White Grease '!AC9*2.204622</f>
        <v>2.2046220000000001</v>
      </c>
      <c r="AA59" s="22">
        <f>'[5]Mexico Choice White Grease '!AD9*2.204622</f>
        <v>4.4092440000000002</v>
      </c>
      <c r="AB59" s="22">
        <f>'[5]Mexico Choice White Grease '!AE9*2.204622</f>
        <v>4.4092440000000002</v>
      </c>
      <c r="AC59" s="22">
        <f>'[5]Mexico Choice White Grease '!AF9*2.204622</f>
        <v>4.4092440000000002</v>
      </c>
      <c r="AD59" s="22">
        <f>'[5]Mexico Choice White Grease '!AG9*2.204622</f>
        <v>6.6138659999999998</v>
      </c>
      <c r="AE59" s="22">
        <f>'[5]Mexico Choice White Grease '!AH9*2.204622</f>
        <v>6.6138659999999998</v>
      </c>
      <c r="AF59" s="22">
        <f>'[5]Mexico Choice White Grease '!AI9*2.204622</f>
        <v>6.6138659999999998</v>
      </c>
      <c r="AG59" s="22">
        <f>'[5]Mexico Choice White Grease '!AJ9*2.204622</f>
        <v>7.3487400000000003</v>
      </c>
      <c r="AH59" s="22">
        <f>'[5]Mexico Choice White Grease '!AK9*2.204622</f>
        <v>8.0836140000000007</v>
      </c>
      <c r="AI59" s="22">
        <f>'[5]Mexico Choice White Grease '!AL9*2.204622</f>
        <v>8.8184880000000003</v>
      </c>
      <c r="AJ59" s="22">
        <f>'[5]Mexico Choice White Grease '!AM9*2.204622</f>
        <v>9.5533619999999999</v>
      </c>
      <c r="AK59" s="22">
        <f>'[5]Mexico Choice White Grease '!AN9*2.204622</f>
        <v>10.288235999999999</v>
      </c>
      <c r="AL59" s="22">
        <f>'[5]Mexico Choice White Grease '!AO9*2.204622</f>
        <v>11.023110000000001</v>
      </c>
      <c r="AM59" s="22">
        <f>'[5]Mexico Choice White Grease '!AP9*2.204622</f>
        <v>12.025210909090909</v>
      </c>
      <c r="AN59" s="22">
        <f>'[5]Mexico Choice White Grease '!AQ9*2.204622</f>
        <v>13.027311818181817</v>
      </c>
      <c r="AO59" s="22">
        <f>'[5]Mexico Choice White Grease '!AR9*2.204622</f>
        <v>14.029412727272724</v>
      </c>
      <c r="AP59" s="22">
        <f>'[5]Mexico Choice White Grease '!AS9*2.204622</f>
        <v>15.031513636363634</v>
      </c>
      <c r="AQ59" s="22">
        <f>'[5]Mexico Choice White Grease '!AT9*2.204622</f>
        <v>16.03361454545454</v>
      </c>
      <c r="AR59" s="22">
        <f>'[5]Mexico Choice White Grease '!AU9*2.204622</f>
        <v>17.03571545454545</v>
      </c>
      <c r="AS59" s="22">
        <f>'[5]Mexico Choice White Grease '!AV9*2.204622</f>
        <v>18.03781636363636</v>
      </c>
      <c r="AT59" s="22">
        <f>'[5]Mexico Choice White Grease '!AW9*2.204622</f>
        <v>19.039917272727269</v>
      </c>
      <c r="AU59" s="22">
        <f>'[5]Mexico Choice White Grease '!AX9*2.204622</f>
        <v>20.042018181818179</v>
      </c>
      <c r="AV59" s="22">
        <f>'[5]Mexico Choice White Grease '!AY9*2.204622</f>
        <v>21.044119090909092</v>
      </c>
      <c r="AW59" s="22">
        <f>'[5]Mexico Choice White Grease '!AZ9*2.204622</f>
        <v>22.046220000000002</v>
      </c>
      <c r="AX59" s="22">
        <f>'[5]Mexico Choice White Grease '!BA9*2.204622</f>
        <v>23.048320909090911</v>
      </c>
      <c r="AY59" s="22">
        <f>'[5]Mexico Choice White Grease '!BB9*2.204622</f>
        <v>24.050421818181821</v>
      </c>
      <c r="AZ59" s="22">
        <f>'[5]Mexico Choice White Grease '!BC9*2.204622</f>
        <v>25.052522727272731</v>
      </c>
      <c r="BA59" s="22">
        <f>'[5]Mexico Choice White Grease '!BD9*2.204622</f>
        <v>26.05462363636364</v>
      </c>
      <c r="BB59" s="22">
        <f>'[5]Mexico Choice White Grease '!BE9*2.204622</f>
        <v>27.056724545454554</v>
      </c>
      <c r="BC59" s="22">
        <f>'[5]Mexico Choice White Grease '!BF9*2.204622</f>
        <v>28.058825454545463</v>
      </c>
      <c r="BD59" s="22">
        <f>'[5]Mexico Choice White Grease '!BG9*2.204622</f>
        <v>29.060926363636373</v>
      </c>
      <c r="BE59" s="22">
        <f>'[5]Mexico Choice White Grease '!BH9*2.204622</f>
        <v>30.063027272727282</v>
      </c>
    </row>
    <row r="60" spans="1:57" ht="15" x14ac:dyDescent="0.25">
      <c r="A60" s="215" t="s">
        <v>143</v>
      </c>
      <c r="B60" s="22" t="e">
        <f>SUM(#REF!,#REF!,#REF!,#REF!)*2204.622/1000</f>
        <v>#REF!</v>
      </c>
      <c r="C60" s="22" t="e">
        <f>SUM(#REF!,#REF!,#REF!,#REF!)*2204.622/1000</f>
        <v>#REF!</v>
      </c>
      <c r="D60" s="22" t="e">
        <f>SUM(#REF!,#REF!,#REF!,#REF!)*2204.622/1000</f>
        <v>#REF!</v>
      </c>
      <c r="E60" s="22" t="e">
        <f>SUM(#REF!,#REF!,#REF!,#REF!)*2204.622/1000</f>
        <v>#REF!</v>
      </c>
      <c r="F60" s="22" t="e">
        <f>SUM(#REF!,#REF!,#REF!,#REF!)*2204.622/1000</f>
        <v>#REF!</v>
      </c>
      <c r="G60" s="22" t="e">
        <f>SUM(#REF!,#REF!,#REF!,#REF!)*2204.622/1000</f>
        <v>#REF!</v>
      </c>
      <c r="H60" s="22" t="e">
        <f>SUM(#REF!,#REF!,#REF!,#REF!)*2204.622/1000</f>
        <v>#REF!</v>
      </c>
      <c r="I60" s="22" t="e">
        <f>SUM(#REF!,#REF!,#REF!,#REF!)*2204.622/1000</f>
        <v>#REF!</v>
      </c>
      <c r="J60" s="22" t="e">
        <f>SUM(#REF!,#REF!,#REF!,#REF!)*2204.622/1000</f>
        <v>#REF!</v>
      </c>
      <c r="K60" s="22" t="e">
        <f>SUM(#REF!,#REF!,#REF!,#REF!)*2204.622/1000</f>
        <v>#REF!</v>
      </c>
      <c r="L60" s="22" t="e">
        <f>SUM(#REF!,#REF!,#REF!,#REF!)*2204.622/1000</f>
        <v>#REF!</v>
      </c>
      <c r="M60" s="22" t="e">
        <f>SUM(#REF!,#REF!,#REF!,#REF!)*2204.622/1000</f>
        <v>#REF!</v>
      </c>
      <c r="N60" s="22" t="e">
        <f>SUM(#REF!,#REF!,#REF!,#REF!)*2204.622/1000</f>
        <v>#REF!</v>
      </c>
      <c r="O60" s="22" t="e">
        <f>SUM(#REF!,#REF!,#REF!,#REF!)*2204.622/1000</f>
        <v>#REF!</v>
      </c>
      <c r="P60" s="22" t="e">
        <f>SUM(#REF!,#REF!,#REF!,#REF!)*2204.622/1000</f>
        <v>#REF!</v>
      </c>
      <c r="Q60" s="22" t="e">
        <f>SUM(#REF!,#REF!,#REF!,#REF!)*2204.622/1000</f>
        <v>#REF!</v>
      </c>
      <c r="R60" s="22" t="e">
        <f>SUM(#REF!,#REF!,#REF!,#REF!)*2204.622/1000</f>
        <v>#REF!</v>
      </c>
      <c r="S60" s="22" t="e">
        <f>SUM(#REF!,#REF!,#REF!,#REF!)*2204.622/1000</f>
        <v>#REF!</v>
      </c>
      <c r="T60" s="22" t="e">
        <f>SUM(#REF!,#REF!,#REF!,#REF!)*2204.622/1000</f>
        <v>#REF!</v>
      </c>
      <c r="U60" s="22" t="e">
        <f>SUM(#REF!,#REF!,#REF!,#REF!)*2204.622/1000</f>
        <v>#REF!</v>
      </c>
      <c r="V60" s="22" t="e">
        <f>SUM(#REF!,#REF!,#REF!,#REF!)*2204.622/1000</f>
        <v>#REF!</v>
      </c>
      <c r="W60" s="22" t="e">
        <f>SUM(#REF!,#REF!,#REF!,#REF!)*2204.622/1000</f>
        <v>#REF!</v>
      </c>
      <c r="X60" s="22" t="e">
        <f>SUM(#REF!,#REF!,#REF!,#REF!)*2204.622/1000</f>
        <v>#REF!</v>
      </c>
      <c r="Y60" s="22" t="e">
        <f>SUM(#REF!,#REF!,#REF!,#REF!)*2204.622/1000</f>
        <v>#REF!</v>
      </c>
      <c r="Z60" s="22">
        <f>'[5]Mexico Choice White Grease '!AC10*2.204622</f>
        <v>0</v>
      </c>
      <c r="AA60" s="22">
        <f>'[5]Mexico Choice White Grease '!AD10*2.204622</f>
        <v>0</v>
      </c>
      <c r="AB60" s="22">
        <f>'[5]Mexico Choice White Grease '!AE10*2.204622</f>
        <v>0</v>
      </c>
      <c r="AC60" s="22">
        <f>'[5]Mexico Choice White Grease '!AF10*2.204622</f>
        <v>0</v>
      </c>
      <c r="AD60" s="22">
        <f>'[5]Mexico Choice White Grease '!AG10*2.204622</f>
        <v>0</v>
      </c>
      <c r="AE60" s="22">
        <f>'[5]Mexico Choice White Grease '!AH10*2.204622</f>
        <v>0</v>
      </c>
      <c r="AF60" s="22">
        <f>'[5]Mexico Choice White Grease '!AI10*2.204622</f>
        <v>0</v>
      </c>
      <c r="AG60" s="22">
        <f>'[5]Mexico Choice White Grease '!AJ10*2.204622</f>
        <v>0</v>
      </c>
      <c r="AH60" s="22">
        <f>'[5]Mexico Choice White Grease '!AK10*2.204622</f>
        <v>0</v>
      </c>
      <c r="AI60" s="22">
        <f>'[5]Mexico Choice White Grease '!AL10*2.204622</f>
        <v>0</v>
      </c>
      <c r="AJ60" s="22">
        <f>'[5]Mexico Choice White Grease '!AM10*2.204622</f>
        <v>0</v>
      </c>
      <c r="AK60" s="22">
        <f>'[5]Mexico Choice White Grease '!AN10*2.204622</f>
        <v>0</v>
      </c>
      <c r="AL60" s="22">
        <f>'[5]Mexico Choice White Grease '!AO10*2.204622</f>
        <v>0</v>
      </c>
      <c r="AM60" s="22">
        <f>'[5]Mexico Choice White Grease '!AP10*2.204622</f>
        <v>0</v>
      </c>
      <c r="AN60" s="22">
        <f>'[5]Mexico Choice White Grease '!AQ10*2.204622</f>
        <v>0</v>
      </c>
      <c r="AO60" s="22">
        <f>'[5]Mexico Choice White Grease '!AR10*2.204622</f>
        <v>0</v>
      </c>
      <c r="AP60" s="22">
        <f>'[5]Mexico Choice White Grease '!AS10*2.204622</f>
        <v>0</v>
      </c>
      <c r="AQ60" s="22">
        <f>'[5]Mexico Choice White Grease '!AT10*2.204622</f>
        <v>0</v>
      </c>
      <c r="AR60" s="22">
        <f>'[5]Mexico Choice White Grease '!AU10*2.204622</f>
        <v>0</v>
      </c>
      <c r="AS60" s="22">
        <f>'[5]Mexico Choice White Grease '!AV10*2.204622</f>
        <v>0</v>
      </c>
      <c r="AT60" s="22">
        <f>'[5]Mexico Choice White Grease '!AW10*2.204622</f>
        <v>0</v>
      </c>
      <c r="AU60" s="22">
        <f>'[5]Mexico Choice White Grease '!AX10*2.204622</f>
        <v>0</v>
      </c>
      <c r="AV60" s="22">
        <f>'[5]Mexico Choice White Grease '!AY10*2.204622</f>
        <v>0</v>
      </c>
      <c r="AW60" s="22">
        <f>'[5]Mexico Choice White Grease '!AZ10*2.204622</f>
        <v>0</v>
      </c>
      <c r="AX60" s="22">
        <f>'[5]Mexico Choice White Grease '!BA10*2.204622</f>
        <v>0</v>
      </c>
      <c r="AY60" s="22">
        <f>'[5]Mexico Choice White Grease '!BB10*2.204622</f>
        <v>0</v>
      </c>
      <c r="AZ60" s="22">
        <f>'[5]Mexico Choice White Grease '!BC10*2.204622</f>
        <v>0</v>
      </c>
      <c r="BA60" s="22">
        <f>'[5]Mexico Choice White Grease '!BD10*2.204622</f>
        <v>0</v>
      </c>
      <c r="BB60" s="22">
        <f>'[5]Mexico Choice White Grease '!BE10*2.204622</f>
        <v>0</v>
      </c>
      <c r="BC60" s="22">
        <f>'[5]Mexico Choice White Grease '!BF10*2.204622</f>
        <v>0</v>
      </c>
      <c r="BD60" s="22">
        <f>'[5]Mexico Choice White Grease '!BG10*2.204622</f>
        <v>0</v>
      </c>
      <c r="BE60" s="22">
        <f>'[5]Mexico Choice White Grease '!BH10*2.204622</f>
        <v>0</v>
      </c>
    </row>
    <row r="61" spans="1:57" ht="15" x14ac:dyDescent="0.25">
      <c r="A61" s="215" t="s">
        <v>57</v>
      </c>
      <c r="B61" s="22" t="e">
        <f>B57-B58</f>
        <v>#REF!</v>
      </c>
      <c r="C61" s="22" t="e">
        <f t="shared" ref="C61:BE61" si="27">C57-C58</f>
        <v>#REF!</v>
      </c>
      <c r="D61" s="22" t="e">
        <f t="shared" si="27"/>
        <v>#REF!</v>
      </c>
      <c r="E61" s="22" t="e">
        <f t="shared" si="27"/>
        <v>#REF!</v>
      </c>
      <c r="F61" s="22" t="e">
        <f t="shared" si="27"/>
        <v>#REF!</v>
      </c>
      <c r="G61" s="22" t="e">
        <f t="shared" si="27"/>
        <v>#REF!</v>
      </c>
      <c r="H61" s="22" t="e">
        <f t="shared" si="27"/>
        <v>#REF!</v>
      </c>
      <c r="I61" s="22" t="e">
        <f t="shared" si="27"/>
        <v>#REF!</v>
      </c>
      <c r="J61" s="22" t="e">
        <f t="shared" si="27"/>
        <v>#REF!</v>
      </c>
      <c r="K61" s="22" t="e">
        <f t="shared" si="27"/>
        <v>#REF!</v>
      </c>
      <c r="L61" s="22" t="e">
        <f t="shared" si="27"/>
        <v>#REF!</v>
      </c>
      <c r="M61" s="22" t="e">
        <f t="shared" si="27"/>
        <v>#REF!</v>
      </c>
      <c r="N61" s="22" t="e">
        <f t="shared" si="27"/>
        <v>#REF!</v>
      </c>
      <c r="O61" s="22" t="e">
        <f t="shared" si="27"/>
        <v>#REF!</v>
      </c>
      <c r="P61" s="22" t="e">
        <f t="shared" si="27"/>
        <v>#REF!</v>
      </c>
      <c r="Q61" s="22" t="e">
        <f t="shared" si="27"/>
        <v>#REF!</v>
      </c>
      <c r="R61" s="22" t="e">
        <f t="shared" si="27"/>
        <v>#REF!</v>
      </c>
      <c r="S61" s="22" t="e">
        <f t="shared" si="27"/>
        <v>#REF!</v>
      </c>
      <c r="T61" s="22" t="e">
        <f t="shared" si="27"/>
        <v>#REF!</v>
      </c>
      <c r="U61" s="22" t="e">
        <f t="shared" si="27"/>
        <v>#REF!</v>
      </c>
      <c r="V61" s="22" t="e">
        <f t="shared" si="27"/>
        <v>#REF!</v>
      </c>
      <c r="W61" s="22" t="e">
        <f t="shared" si="27"/>
        <v>#REF!</v>
      </c>
      <c r="X61" s="22" t="e">
        <f t="shared" si="27"/>
        <v>#REF!</v>
      </c>
      <c r="Y61" s="22" t="e">
        <f t="shared" si="27"/>
        <v>#REF!</v>
      </c>
      <c r="Z61" s="22">
        <f t="shared" si="27"/>
        <v>239.88051057600001</v>
      </c>
      <c r="AA61" s="22">
        <f t="shared" si="27"/>
        <v>245.967471918</v>
      </c>
      <c r="AB61" s="22">
        <f t="shared" si="27"/>
        <v>250.5552903</v>
      </c>
      <c r="AC61" s="22">
        <f t="shared" si="27"/>
        <v>254.415583422</v>
      </c>
      <c r="AD61" s="22">
        <f t="shared" si="27"/>
        <v>260.35263046800003</v>
      </c>
      <c r="AE61" s="22">
        <f t="shared" si="27"/>
        <v>268.96388400000006</v>
      </c>
      <c r="AF61" s="22">
        <f t="shared" si="27"/>
        <v>275.13682560000007</v>
      </c>
      <c r="AG61" s="22">
        <f t="shared" si="27"/>
        <v>278.81119560000002</v>
      </c>
      <c r="AH61" s="22">
        <f t="shared" si="27"/>
        <v>282.48556560000003</v>
      </c>
      <c r="AI61" s="22">
        <f t="shared" si="27"/>
        <v>286.15993560000004</v>
      </c>
      <c r="AJ61" s="22">
        <f t="shared" si="27"/>
        <v>289.83430560000005</v>
      </c>
      <c r="AK61" s="22">
        <f t="shared" si="27"/>
        <v>293.50867560000006</v>
      </c>
      <c r="AL61" s="22">
        <f t="shared" si="27"/>
        <v>297.18304560000007</v>
      </c>
      <c r="AM61" s="22">
        <f t="shared" si="27"/>
        <v>300.18934832727274</v>
      </c>
      <c r="AN61" s="22">
        <f t="shared" si="27"/>
        <v>303.19565105454546</v>
      </c>
      <c r="AO61" s="22">
        <f t="shared" si="27"/>
        <v>306.20195378181819</v>
      </c>
      <c r="AP61" s="22">
        <f t="shared" si="27"/>
        <v>309.20825650909092</v>
      </c>
      <c r="AQ61" s="22">
        <f t="shared" si="27"/>
        <v>312.21455923636358</v>
      </c>
      <c r="AR61" s="22">
        <f t="shared" si="27"/>
        <v>315.22086196363637</v>
      </c>
      <c r="AS61" s="22">
        <f t="shared" si="27"/>
        <v>318.22716469090904</v>
      </c>
      <c r="AT61" s="22">
        <f t="shared" si="27"/>
        <v>321.23346741818176</v>
      </c>
      <c r="AU61" s="22">
        <f t="shared" si="27"/>
        <v>324.23977014545449</v>
      </c>
      <c r="AV61" s="22">
        <f t="shared" si="27"/>
        <v>325.04145087272718</v>
      </c>
      <c r="AW61" s="22">
        <f t="shared" si="27"/>
        <v>325.84313160000005</v>
      </c>
      <c r="AX61" s="22">
        <f t="shared" si="27"/>
        <v>326.64481232727269</v>
      </c>
      <c r="AY61" s="22">
        <f t="shared" si="27"/>
        <v>327.4464930545455</v>
      </c>
      <c r="AZ61" s="22">
        <f t="shared" si="27"/>
        <v>328.24817378181814</v>
      </c>
      <c r="BA61" s="22">
        <f t="shared" si="27"/>
        <v>329.04985450909089</v>
      </c>
      <c r="BB61" s="22">
        <f t="shared" si="27"/>
        <v>329.85153523636359</v>
      </c>
      <c r="BC61" s="22">
        <f t="shared" si="27"/>
        <v>330.65321596363634</v>
      </c>
      <c r="BD61" s="22">
        <f t="shared" si="27"/>
        <v>331.45489669090898</v>
      </c>
      <c r="BE61" s="22">
        <f t="shared" si="27"/>
        <v>332.25657741818179</v>
      </c>
    </row>
    <row r="62" spans="1:57" ht="15" x14ac:dyDescent="0.25">
      <c r="A62" s="215" t="s">
        <v>58</v>
      </c>
      <c r="B62" s="22" t="e">
        <f>SUM(#REF!,#REF!)*2204.622/1000</f>
        <v>#REF!</v>
      </c>
      <c r="C62" s="22" t="e">
        <f>SUM(#REF!,#REF!)*2204.622/1000</f>
        <v>#REF!</v>
      </c>
      <c r="D62" s="22" t="e">
        <f>SUM(#REF!,#REF!)*2204.622/1000</f>
        <v>#REF!</v>
      </c>
      <c r="E62" s="22" t="e">
        <f>SUM(#REF!,#REF!)*2204.622/1000</f>
        <v>#REF!</v>
      </c>
      <c r="F62" s="22" t="e">
        <f>SUM(#REF!,#REF!)*2204.622/1000</f>
        <v>#REF!</v>
      </c>
      <c r="G62" s="22" t="e">
        <f>SUM(#REF!,#REF!)*2204.622/1000</f>
        <v>#REF!</v>
      </c>
      <c r="H62" s="22" t="e">
        <f>SUM(#REF!,#REF!)*2204.622/1000</f>
        <v>#REF!</v>
      </c>
      <c r="I62" s="22" t="e">
        <f>SUM(#REF!,#REF!)*2204.622/1000</f>
        <v>#REF!</v>
      </c>
      <c r="J62" s="22" t="e">
        <f>SUM(#REF!,#REF!)*2204.622/1000</f>
        <v>#REF!</v>
      </c>
      <c r="K62" s="22" t="e">
        <f>SUM(#REF!,#REF!)*2204.622/1000</f>
        <v>#REF!</v>
      </c>
      <c r="L62" s="22" t="e">
        <f>SUM(#REF!,#REF!)*2204.622/1000</f>
        <v>#REF!</v>
      </c>
      <c r="M62" s="22" t="e">
        <f>SUM(#REF!,#REF!)*2204.622/1000</f>
        <v>#REF!</v>
      </c>
      <c r="N62" s="22" t="e">
        <f>SUM(#REF!,#REF!)*2204.622/1000</f>
        <v>#REF!</v>
      </c>
      <c r="O62" s="22" t="e">
        <f>SUM(#REF!,#REF!)*2204.622/1000</f>
        <v>#REF!</v>
      </c>
      <c r="P62" s="22" t="e">
        <f>SUM(#REF!,#REF!)*2204.622/1000</f>
        <v>#REF!</v>
      </c>
      <c r="Q62" s="22" t="e">
        <f>SUM(#REF!,#REF!)*2204.622/1000</f>
        <v>#REF!</v>
      </c>
      <c r="R62" s="22" t="e">
        <f>SUM(#REF!,#REF!)*2204.622/1000</f>
        <v>#REF!</v>
      </c>
      <c r="S62" s="22" t="e">
        <f>SUM(#REF!,#REF!)*2204.622/1000</f>
        <v>#REF!</v>
      </c>
      <c r="T62" s="22" t="e">
        <f>SUM(#REF!,#REF!)*2204.622/1000</f>
        <v>#REF!</v>
      </c>
      <c r="U62" s="22" t="e">
        <f>SUM(#REF!,#REF!)*2204.622/1000</f>
        <v>#REF!</v>
      </c>
      <c r="V62" s="22" t="e">
        <f>SUM(#REF!,#REF!)*2204.622/1000</f>
        <v>#REF!</v>
      </c>
      <c r="W62" s="22" t="e">
        <f>SUM(#REF!,#REF!)*2204.622/1000</f>
        <v>#REF!</v>
      </c>
      <c r="X62" s="22" t="e">
        <f>SUM(#REF!,#REF!)*2204.622/1000</f>
        <v>#REF!</v>
      </c>
      <c r="Y62" s="22" t="e">
        <f>SUM(#REF!,#REF!)*2204.622/1000</f>
        <v>#REF!</v>
      </c>
      <c r="Z62" s="22">
        <f>'[5]Mexico Choice White Grease '!AC12*2.204622</f>
        <v>7.0569950219999997</v>
      </c>
      <c r="AA62" s="22">
        <f>'[5]Mexico Choice White Grease '!AD12*2.204622</f>
        <v>5.3836869240000009</v>
      </c>
      <c r="AB62" s="22">
        <f>'[5]Mexico Choice White Grease '!AE12*2.204622</f>
        <v>5.3219575080000006</v>
      </c>
      <c r="AC62" s="22">
        <f>'[5]Mexico Choice White Grease '!AF12*2.204622</f>
        <v>5.7298125780000007</v>
      </c>
      <c r="AD62" s="22">
        <f>'[5]Mexico Choice White Grease '!AG12*2.204622</f>
        <v>1.9973875320000001</v>
      </c>
      <c r="AE62" s="22">
        <f>'[5]Mexico Choice White Grease '!AH12*2.204622</f>
        <v>0</v>
      </c>
      <c r="AF62" s="22">
        <f>'[5]Mexico Choice White Grease '!AI12*2.204622</f>
        <v>0.55115550000000002</v>
      </c>
      <c r="AG62" s="22">
        <f>'[5]Mexico Choice White Grease '!AJ12*2.204622</f>
        <v>0.55115550000000002</v>
      </c>
      <c r="AH62" s="22">
        <f>'[5]Mexico Choice White Grease '!AK12*2.204622</f>
        <v>0.55115550000000002</v>
      </c>
      <c r="AI62" s="22">
        <f>'[5]Mexico Choice White Grease '!AL12*2.204622</f>
        <v>0.55115550000000002</v>
      </c>
      <c r="AJ62" s="22">
        <f>'[5]Mexico Choice White Grease '!AM12*2.204622</f>
        <v>0.55115550000000002</v>
      </c>
      <c r="AK62" s="22">
        <f>'[5]Mexico Choice White Grease '!AN12*2.204622</f>
        <v>0.55115550000000002</v>
      </c>
      <c r="AL62" s="22">
        <f>'[5]Mexico Choice White Grease '!AO12*2.204622</f>
        <v>0.55115550000000002</v>
      </c>
      <c r="AM62" s="22">
        <f>'[5]Mexico Choice White Grease '!AP12*2.204622</f>
        <v>0.55115550000000002</v>
      </c>
      <c r="AN62" s="22">
        <f>'[5]Mexico Choice White Grease '!AQ12*2.204622</f>
        <v>0.55115550000000002</v>
      </c>
      <c r="AO62" s="22">
        <f>'[5]Mexico Choice White Grease '!AR12*2.204622</f>
        <v>0.55115550000000002</v>
      </c>
      <c r="AP62" s="22">
        <f>'[5]Mexico Choice White Grease '!AS12*2.204622</f>
        <v>0.55115550000000002</v>
      </c>
      <c r="AQ62" s="22">
        <f>'[5]Mexico Choice White Grease '!AT12*2.204622</f>
        <v>0.55115550000000002</v>
      </c>
      <c r="AR62" s="22">
        <f>'[5]Mexico Choice White Grease '!AU12*2.204622</f>
        <v>0.55115550000000002</v>
      </c>
      <c r="AS62" s="22">
        <f>'[5]Mexico Choice White Grease '!AV12*2.204622</f>
        <v>0.55115550000000002</v>
      </c>
      <c r="AT62" s="22">
        <f>'[5]Mexico Choice White Grease '!AW12*2.204622</f>
        <v>0.55115550000000002</v>
      </c>
      <c r="AU62" s="22">
        <f>'[5]Mexico Choice White Grease '!AX12*2.204622</f>
        <v>0.55115550000000002</v>
      </c>
      <c r="AV62" s="22">
        <f>'[5]Mexico Choice White Grease '!AY12*2.204622</f>
        <v>2.7557775000000002</v>
      </c>
      <c r="AW62" s="22">
        <f>'[5]Mexico Choice White Grease '!AZ12*2.204622</f>
        <v>4.9603995000000003</v>
      </c>
      <c r="AX62" s="22">
        <f>'[5]Mexico Choice White Grease '!BA12*2.204622</f>
        <v>7.1650214999999999</v>
      </c>
      <c r="AY62" s="22">
        <f>'[5]Mexico Choice White Grease '!BB12*2.204622</f>
        <v>9.3696435000000005</v>
      </c>
      <c r="AZ62" s="22">
        <f>'[5]Mexico Choice White Grease '!BC12*2.204622</f>
        <v>11.574265500000001</v>
      </c>
      <c r="BA62" s="22">
        <f>'[5]Mexico Choice White Grease '!BD12*2.204622</f>
        <v>13.7788875</v>
      </c>
      <c r="BB62" s="22">
        <f>'[5]Mexico Choice White Grease '!BE12*2.204622</f>
        <v>15.9835095</v>
      </c>
      <c r="BC62" s="22">
        <f>'[5]Mexico Choice White Grease '!BF12*2.204622</f>
        <v>18.188131500000001</v>
      </c>
      <c r="BD62" s="22">
        <f>'[5]Mexico Choice White Grease '!BG12*2.204622</f>
        <v>20.392753500000001</v>
      </c>
      <c r="BE62" s="22">
        <f>'[5]Mexico Choice White Grease '!BH12*2.204622</f>
        <v>22.597375500000002</v>
      </c>
    </row>
    <row r="63" spans="1:57" ht="15" x14ac:dyDescent="0.25">
      <c r="A63" s="215" t="s">
        <v>59</v>
      </c>
      <c r="B63" s="22" t="e">
        <f>B56-B64</f>
        <v>#REF!</v>
      </c>
      <c r="C63" s="22" t="e">
        <f t="shared" ref="C63:BE63" si="28">C56-C64</f>
        <v>#REF!</v>
      </c>
      <c r="D63" s="22" t="e">
        <f t="shared" si="28"/>
        <v>#REF!</v>
      </c>
      <c r="E63" s="22" t="e">
        <f t="shared" si="28"/>
        <v>#REF!</v>
      </c>
      <c r="F63" s="22" t="e">
        <f t="shared" si="28"/>
        <v>#REF!</v>
      </c>
      <c r="G63" s="22" t="e">
        <f t="shared" si="28"/>
        <v>#REF!</v>
      </c>
      <c r="H63" s="22" t="e">
        <f t="shared" si="28"/>
        <v>#REF!</v>
      </c>
      <c r="I63" s="22" t="e">
        <f t="shared" si="28"/>
        <v>#REF!</v>
      </c>
      <c r="J63" s="22" t="e">
        <f t="shared" si="28"/>
        <v>#REF!</v>
      </c>
      <c r="K63" s="22" t="e">
        <f t="shared" si="28"/>
        <v>#REF!</v>
      </c>
      <c r="L63" s="22" t="e">
        <f t="shared" si="28"/>
        <v>#REF!</v>
      </c>
      <c r="M63" s="22" t="e">
        <f t="shared" si="28"/>
        <v>#REF!</v>
      </c>
      <c r="N63" s="22" t="e">
        <f t="shared" si="28"/>
        <v>#REF!</v>
      </c>
      <c r="O63" s="22" t="e">
        <f t="shared" si="28"/>
        <v>#REF!</v>
      </c>
      <c r="P63" s="22" t="e">
        <f t="shared" si="28"/>
        <v>#REF!</v>
      </c>
      <c r="Q63" s="22" t="e">
        <f t="shared" si="28"/>
        <v>#REF!</v>
      </c>
      <c r="R63" s="22" t="e">
        <f t="shared" si="28"/>
        <v>#REF!</v>
      </c>
      <c r="S63" s="22" t="e">
        <f t="shared" si="28"/>
        <v>#REF!</v>
      </c>
      <c r="T63" s="22" t="e">
        <f t="shared" si="28"/>
        <v>#REF!</v>
      </c>
      <c r="U63" s="22" t="e">
        <f t="shared" si="28"/>
        <v>#REF!</v>
      </c>
      <c r="V63" s="22" t="e">
        <f t="shared" si="28"/>
        <v>#REF!</v>
      </c>
      <c r="W63" s="22" t="e">
        <f t="shared" si="28"/>
        <v>#REF!</v>
      </c>
      <c r="X63" s="22" t="e">
        <f t="shared" si="28"/>
        <v>#REF!</v>
      </c>
      <c r="Y63" s="22" t="e">
        <f t="shared" si="28"/>
        <v>#REF!</v>
      </c>
      <c r="Z63" s="22">
        <f t="shared" si="28"/>
        <v>249.142127598</v>
      </c>
      <c r="AA63" s="22">
        <f t="shared" si="28"/>
        <v>255.76040284199999</v>
      </c>
      <c r="AB63" s="22">
        <f t="shared" si="28"/>
        <v>260.28649180799999</v>
      </c>
      <c r="AC63" s="22">
        <f t="shared" si="28"/>
        <v>264.55464000000001</v>
      </c>
      <c r="AD63" s="22">
        <f t="shared" si="28"/>
        <v>268.96388400000001</v>
      </c>
      <c r="AE63" s="22">
        <f t="shared" si="28"/>
        <v>275.57775000000004</v>
      </c>
      <c r="AF63" s="22">
        <f t="shared" si="28"/>
        <v>282.30184710000003</v>
      </c>
      <c r="AG63" s="22">
        <f t="shared" si="28"/>
        <v>286.71109110000003</v>
      </c>
      <c r="AH63" s="22">
        <f t="shared" si="28"/>
        <v>291.12033510000003</v>
      </c>
      <c r="AI63" s="22">
        <f t="shared" si="28"/>
        <v>295.52957910000003</v>
      </c>
      <c r="AJ63" s="22">
        <f t="shared" si="28"/>
        <v>299.93882310000004</v>
      </c>
      <c r="AK63" s="22">
        <f t="shared" si="28"/>
        <v>304.34806710000004</v>
      </c>
      <c r="AL63" s="22">
        <f t="shared" si="28"/>
        <v>308.75731110000004</v>
      </c>
      <c r="AM63" s="22">
        <f t="shared" si="28"/>
        <v>312.76571473636363</v>
      </c>
      <c r="AN63" s="22">
        <f t="shared" si="28"/>
        <v>316.77411837272729</v>
      </c>
      <c r="AO63" s="22">
        <f t="shared" si="28"/>
        <v>320.78252200909088</v>
      </c>
      <c r="AP63" s="22">
        <f t="shared" si="28"/>
        <v>324.79092564545454</v>
      </c>
      <c r="AQ63" s="22">
        <f t="shared" si="28"/>
        <v>328.79932928181813</v>
      </c>
      <c r="AR63" s="22">
        <f t="shared" si="28"/>
        <v>332.80773291818178</v>
      </c>
      <c r="AS63" s="22">
        <f t="shared" si="28"/>
        <v>336.81613655454538</v>
      </c>
      <c r="AT63" s="22">
        <f t="shared" si="28"/>
        <v>340.82454019090903</v>
      </c>
      <c r="AU63" s="22">
        <f t="shared" si="28"/>
        <v>344.83294382727269</v>
      </c>
      <c r="AV63" s="22">
        <f t="shared" si="28"/>
        <v>348.84134746363628</v>
      </c>
      <c r="AW63" s="22">
        <f t="shared" si="28"/>
        <v>352.84975110000005</v>
      </c>
      <c r="AX63" s="22">
        <f t="shared" si="28"/>
        <v>356.85815473636364</v>
      </c>
      <c r="AY63" s="22">
        <f t="shared" si="28"/>
        <v>360.8665583727273</v>
      </c>
      <c r="AZ63" s="22">
        <f t="shared" si="28"/>
        <v>364.87496200909089</v>
      </c>
      <c r="BA63" s="22">
        <f t="shared" si="28"/>
        <v>368.88336564545455</v>
      </c>
      <c r="BB63" s="22">
        <f t="shared" si="28"/>
        <v>372.89176928181814</v>
      </c>
      <c r="BC63" s="22">
        <f t="shared" si="28"/>
        <v>376.9001729181818</v>
      </c>
      <c r="BD63" s="22">
        <f t="shared" si="28"/>
        <v>380.90857655454539</v>
      </c>
      <c r="BE63" s="22">
        <f t="shared" si="28"/>
        <v>384.91698019090904</v>
      </c>
    </row>
    <row r="64" spans="1:57" ht="15.75" thickBot="1" x14ac:dyDescent="0.3">
      <c r="A64" s="217" t="s">
        <v>60</v>
      </c>
      <c r="B64" s="25" t="e">
        <f>#REF!*2204.622/1000</f>
        <v>#REF!</v>
      </c>
      <c r="C64" s="25" t="e">
        <f>#REF!*2204.622/1000</f>
        <v>#REF!</v>
      </c>
      <c r="D64" s="25" t="e">
        <f>#REF!*2204.622/1000</f>
        <v>#REF!</v>
      </c>
      <c r="E64" s="25" t="e">
        <f>#REF!*2204.622/1000</f>
        <v>#REF!</v>
      </c>
      <c r="F64" s="25" t="e">
        <f>#REF!*2204.622/1000</f>
        <v>#REF!</v>
      </c>
      <c r="G64" s="25" t="e">
        <f>#REF!*2204.622/1000</f>
        <v>#REF!</v>
      </c>
      <c r="H64" s="25" t="e">
        <f>#REF!*2204.622/1000</f>
        <v>#REF!</v>
      </c>
      <c r="I64" s="25" t="e">
        <f>#REF!*2204.622/1000</f>
        <v>#REF!</v>
      </c>
      <c r="J64" s="25" t="e">
        <f>#REF!*2204.622/1000</f>
        <v>#REF!</v>
      </c>
      <c r="K64" s="25" t="e">
        <f>#REF!*2204.622/1000</f>
        <v>#REF!</v>
      </c>
      <c r="L64" s="25" t="e">
        <f>#REF!*2204.622/1000</f>
        <v>#REF!</v>
      </c>
      <c r="M64" s="25" t="e">
        <f>#REF!*2204.622/1000</f>
        <v>#REF!</v>
      </c>
      <c r="N64" s="25" t="e">
        <f>#REF!*2204.622/1000</f>
        <v>#REF!</v>
      </c>
      <c r="O64" s="25" t="e">
        <f>#REF!*2204.622/1000</f>
        <v>#REF!</v>
      </c>
      <c r="P64" s="25" t="e">
        <f>#REF!*2204.622/1000</f>
        <v>#REF!</v>
      </c>
      <c r="Q64" s="25" t="e">
        <f>#REF!*2204.622/1000</f>
        <v>#REF!</v>
      </c>
      <c r="R64" s="25" t="e">
        <f>#REF!*2204.622/1000</f>
        <v>#REF!</v>
      </c>
      <c r="S64" s="25" t="e">
        <f>#REF!*2204.622/1000</f>
        <v>#REF!</v>
      </c>
      <c r="T64" s="25" t="e">
        <f>#REF!*2204.622/1000</f>
        <v>#REF!</v>
      </c>
      <c r="U64" s="25" t="e">
        <f>#REF!*2204.622/1000</f>
        <v>#REF!</v>
      </c>
      <c r="V64" s="25" t="e">
        <f>#REF!*2204.622/1000</f>
        <v>#REF!</v>
      </c>
      <c r="W64" s="25" t="e">
        <f>#REF!*2204.622/1000</f>
        <v>#REF!</v>
      </c>
      <c r="X64" s="25" t="e">
        <f>#REF!*2204.622/1000</f>
        <v>#REF!</v>
      </c>
      <c r="Y64" s="25" t="e">
        <f>#REF!*2204.622/1000</f>
        <v>#REF!</v>
      </c>
      <c r="Z64" s="25">
        <f>'[5]Mexico Choice White Grease '!AC14*2.204622</f>
        <v>0</v>
      </c>
      <c r="AA64" s="25">
        <f>'[5]Mexico Choice White Grease '!AD14*2.204622</f>
        <v>0</v>
      </c>
      <c r="AB64" s="25">
        <f>'[5]Mexico Choice White Grease '!AE14*2.204622</f>
        <v>0</v>
      </c>
      <c r="AC64" s="25">
        <f>'[5]Mexico Choice White Grease '!AF14*2.204622</f>
        <v>0</v>
      </c>
      <c r="AD64" s="25">
        <f>'[5]Mexico Choice White Grease '!AG14*2.204622</f>
        <v>0</v>
      </c>
      <c r="AE64" s="25">
        <f>'[5]Mexico Choice White Grease '!AH14*2.204622</f>
        <v>0</v>
      </c>
      <c r="AF64" s="25">
        <f>'[5]Mexico Choice White Grease '!AI14*2.204622</f>
        <v>0</v>
      </c>
      <c r="AG64" s="25">
        <f>'[5]Mexico Choice White Grease '!AJ14*2.204622</f>
        <v>0</v>
      </c>
      <c r="AH64" s="25">
        <f>'[5]Mexico Choice White Grease '!AK14*2.204622</f>
        <v>0</v>
      </c>
      <c r="AI64" s="25">
        <f>'[5]Mexico Choice White Grease '!AL14*2.204622</f>
        <v>0</v>
      </c>
      <c r="AJ64" s="25">
        <f>'[5]Mexico Choice White Grease '!AM14*2.204622</f>
        <v>0</v>
      </c>
      <c r="AK64" s="25">
        <f>'[5]Mexico Choice White Grease '!AN14*2.204622</f>
        <v>0</v>
      </c>
      <c r="AL64" s="25">
        <f>'[5]Mexico Choice White Grease '!AO14*2.204622</f>
        <v>0</v>
      </c>
      <c r="AM64" s="25">
        <f>'[5]Mexico Choice White Grease '!AP14*2.204622</f>
        <v>0</v>
      </c>
      <c r="AN64" s="25">
        <f>'[5]Mexico Choice White Grease '!AQ14*2.204622</f>
        <v>0</v>
      </c>
      <c r="AO64" s="25">
        <f>'[5]Mexico Choice White Grease '!AR14*2.204622</f>
        <v>0</v>
      </c>
      <c r="AP64" s="25">
        <f>'[5]Mexico Choice White Grease '!AS14*2.204622</f>
        <v>0</v>
      </c>
      <c r="AQ64" s="25">
        <f>'[5]Mexico Choice White Grease '!AT14*2.204622</f>
        <v>0</v>
      </c>
      <c r="AR64" s="25">
        <f>'[5]Mexico Choice White Grease '!AU14*2.204622</f>
        <v>0</v>
      </c>
      <c r="AS64" s="25">
        <f>'[5]Mexico Choice White Grease '!AV14*2.204622</f>
        <v>0</v>
      </c>
      <c r="AT64" s="25">
        <f>'[5]Mexico Choice White Grease '!AW14*2.204622</f>
        <v>0</v>
      </c>
      <c r="AU64" s="25">
        <f>'[5]Mexico Choice White Grease '!AX14*2.204622</f>
        <v>0</v>
      </c>
      <c r="AV64" s="25">
        <f>'[5]Mexico Choice White Grease '!AY14*2.204622</f>
        <v>0</v>
      </c>
      <c r="AW64" s="25">
        <f>'[5]Mexico Choice White Grease '!AZ14*2.204622</f>
        <v>0</v>
      </c>
      <c r="AX64" s="25">
        <f>'[5]Mexico Choice White Grease '!BA14*2.204622</f>
        <v>0</v>
      </c>
      <c r="AY64" s="25">
        <f>'[5]Mexico Choice White Grease '!BB14*2.204622</f>
        <v>0</v>
      </c>
      <c r="AZ64" s="25">
        <f>'[5]Mexico Choice White Grease '!BC14*2.204622</f>
        <v>0</v>
      </c>
      <c r="BA64" s="25">
        <f>'[5]Mexico Choice White Grease '!BD14*2.204622</f>
        <v>0</v>
      </c>
      <c r="BB64" s="25">
        <f>'[5]Mexico Choice White Grease '!BE14*2.204622</f>
        <v>0</v>
      </c>
      <c r="BC64" s="25">
        <f>'[5]Mexico Choice White Grease '!BF14*2.204622</f>
        <v>0</v>
      </c>
      <c r="BD64" s="25">
        <f>'[5]Mexico Choice White Grease '!BG14*2.204622</f>
        <v>0</v>
      </c>
      <c r="BE64" s="25">
        <f>'[5]Mexico Choice White Grease '!BH14*2.204622</f>
        <v>0</v>
      </c>
    </row>
    <row r="65" spans="1:57" x14ac:dyDescent="0.25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37"/>
      <c r="AD65" s="23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</row>
    <row r="69" spans="1:57" x14ac:dyDescent="0.25">
      <c r="A69" s="210" t="s">
        <v>159</v>
      </c>
    </row>
    <row r="70" spans="1:57" ht="15" x14ac:dyDescent="0.25">
      <c r="A70" s="215" t="s">
        <v>161</v>
      </c>
    </row>
    <row r="71" spans="1:57" ht="15" x14ac:dyDescent="0.25">
      <c r="A71" s="215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35E2-1BC7-4A67-A803-5F43D75B004F}">
  <dimension ref="A1:XEU73"/>
  <sheetViews>
    <sheetView zoomScaleNormal="100" workbookViewId="0">
      <pane xSplit="1" topLeftCell="W1" activePane="topRight" state="frozen"/>
      <selection pane="topRight"/>
    </sheetView>
  </sheetViews>
  <sheetFormatPr defaultColWidth="9" defaultRowHeight="11.25" x14ac:dyDescent="0.2"/>
  <cols>
    <col min="1" max="1" width="42.5" style="38" customWidth="1"/>
    <col min="2" max="28" width="9" style="38" customWidth="1"/>
    <col min="29" max="40" width="12.5" style="62" bestFit="1" customWidth="1"/>
    <col min="41" max="42" width="9" style="62" customWidth="1"/>
    <col min="43" max="57" width="12.5" style="62" bestFit="1" customWidth="1"/>
    <col min="58" max="16384" width="9" style="38"/>
  </cols>
  <sheetData>
    <row r="1" spans="1:2039 2053:4083 4097:5119 5133:7163 7177:9207 9221:10235 10243:12287 12301:14331 14342:15355 15367:16375" ht="12" thickBot="1" x14ac:dyDescent="0.25">
      <c r="A1" s="239" t="s">
        <v>174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</row>
    <row r="2" spans="1:2039 2053:4083 4097:5119 5133:7163 7177:9207 9221:10235 10243:12287 12301:14331 14342:15355 15367:16375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</row>
    <row r="3" spans="1:2039 2053:4083 4097:5119 5133:7163 7177:9207 9221:10235 10243:12287 12301:14331 14342:15355 15367:16375" s="243" customFormat="1" ht="12" thickBot="1" x14ac:dyDescent="0.25">
      <c r="A3" s="241" t="s">
        <v>175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J3" s="244"/>
      <c r="BK3" s="244"/>
      <c r="BL3" s="244"/>
      <c r="BM3" s="244"/>
      <c r="BN3" s="244"/>
      <c r="BO3" s="244"/>
      <c r="BP3" s="244"/>
      <c r="BQ3" s="244"/>
      <c r="BR3" s="244"/>
      <c r="BS3" s="244"/>
      <c r="BT3" s="244"/>
      <c r="BU3" s="244"/>
      <c r="BV3" s="244"/>
      <c r="BW3" s="245"/>
      <c r="CX3" s="244"/>
      <c r="CY3" s="244"/>
      <c r="CZ3" s="244"/>
      <c r="DA3" s="244"/>
      <c r="DB3" s="244"/>
      <c r="DC3" s="244"/>
      <c r="DD3" s="244"/>
      <c r="DE3" s="244"/>
      <c r="DF3" s="244"/>
      <c r="DG3" s="244"/>
      <c r="DH3" s="244"/>
      <c r="DI3" s="244"/>
      <c r="DJ3" s="244"/>
      <c r="DK3" s="245"/>
      <c r="EL3" s="244"/>
      <c r="EM3" s="244"/>
      <c r="EN3" s="244"/>
      <c r="EO3" s="244"/>
      <c r="EP3" s="244"/>
      <c r="EQ3" s="244"/>
      <c r="ER3" s="244"/>
      <c r="ES3" s="244"/>
      <c r="ET3" s="244"/>
      <c r="EU3" s="244"/>
      <c r="EV3" s="244"/>
      <c r="EW3" s="244"/>
      <c r="EX3" s="244"/>
      <c r="EY3" s="245"/>
      <c r="FZ3" s="244"/>
      <c r="GA3" s="244"/>
      <c r="GB3" s="244"/>
      <c r="GC3" s="244"/>
      <c r="GD3" s="244"/>
      <c r="GE3" s="244"/>
      <c r="GF3" s="244"/>
      <c r="GG3" s="244"/>
      <c r="GH3" s="244"/>
      <c r="GI3" s="244"/>
      <c r="GJ3" s="244"/>
      <c r="GK3" s="244"/>
      <c r="GL3" s="244"/>
      <c r="GM3" s="245"/>
      <c r="HN3" s="244"/>
      <c r="HO3" s="244"/>
      <c r="HP3" s="244"/>
      <c r="HQ3" s="244"/>
      <c r="HR3" s="244"/>
      <c r="HS3" s="244"/>
      <c r="HT3" s="244"/>
      <c r="HU3" s="244"/>
      <c r="HV3" s="244"/>
      <c r="HW3" s="244"/>
      <c r="HX3" s="244"/>
      <c r="HY3" s="244"/>
      <c r="HZ3" s="244"/>
      <c r="IA3" s="245"/>
      <c r="JB3" s="244"/>
      <c r="JC3" s="244"/>
      <c r="JD3" s="244"/>
      <c r="JE3" s="244"/>
      <c r="JF3" s="244"/>
      <c r="JG3" s="244"/>
      <c r="JH3" s="244"/>
      <c r="JI3" s="244"/>
      <c r="JJ3" s="244"/>
      <c r="JK3" s="244"/>
      <c r="JL3" s="244"/>
      <c r="JM3" s="244"/>
      <c r="JN3" s="244"/>
      <c r="JO3" s="245"/>
      <c r="KP3" s="244"/>
      <c r="KQ3" s="244"/>
      <c r="KR3" s="244"/>
      <c r="KS3" s="244"/>
      <c r="KT3" s="244"/>
      <c r="KU3" s="244"/>
      <c r="KV3" s="244"/>
      <c r="KW3" s="244"/>
      <c r="KX3" s="244"/>
      <c r="KY3" s="244"/>
      <c r="KZ3" s="244"/>
      <c r="LA3" s="244"/>
      <c r="LB3" s="244"/>
      <c r="LC3" s="245"/>
      <c r="MD3" s="244"/>
      <c r="ME3" s="244"/>
      <c r="MF3" s="244"/>
      <c r="MG3" s="244"/>
      <c r="MH3" s="244"/>
      <c r="MI3" s="244"/>
      <c r="MJ3" s="244"/>
      <c r="MK3" s="244"/>
      <c r="ML3" s="244"/>
      <c r="MM3" s="244"/>
      <c r="MN3" s="244"/>
      <c r="MO3" s="244"/>
      <c r="MP3" s="244"/>
      <c r="MQ3" s="245"/>
      <c r="NR3" s="244"/>
      <c r="NS3" s="244"/>
      <c r="NT3" s="244"/>
      <c r="NU3" s="244"/>
      <c r="NV3" s="244"/>
      <c r="NW3" s="244"/>
      <c r="NX3" s="244"/>
      <c r="NY3" s="244"/>
      <c r="NZ3" s="244"/>
      <c r="OA3" s="244"/>
      <c r="OB3" s="244"/>
      <c r="OC3" s="244"/>
      <c r="OD3" s="244"/>
      <c r="OE3" s="245"/>
      <c r="PF3" s="244"/>
      <c r="PG3" s="244"/>
      <c r="PH3" s="244"/>
      <c r="PI3" s="244"/>
      <c r="PJ3" s="244"/>
      <c r="PK3" s="244"/>
      <c r="PL3" s="244"/>
      <c r="PM3" s="244"/>
      <c r="PN3" s="244"/>
      <c r="PO3" s="244"/>
      <c r="PP3" s="244"/>
      <c r="PQ3" s="244"/>
      <c r="PR3" s="244"/>
      <c r="PS3" s="245"/>
      <c r="QT3" s="244"/>
      <c r="QU3" s="244"/>
      <c r="QV3" s="244"/>
      <c r="QW3" s="244"/>
      <c r="QX3" s="244"/>
      <c r="QY3" s="244"/>
      <c r="QZ3" s="244"/>
      <c r="RA3" s="244"/>
      <c r="RB3" s="244"/>
      <c r="RC3" s="244"/>
      <c r="RD3" s="244"/>
      <c r="RE3" s="244"/>
      <c r="RF3" s="244"/>
      <c r="RG3" s="245"/>
      <c r="SH3" s="244"/>
      <c r="SI3" s="244"/>
      <c r="SJ3" s="244"/>
      <c r="SK3" s="244"/>
      <c r="SL3" s="244"/>
      <c r="SM3" s="244"/>
      <c r="SN3" s="244"/>
      <c r="SO3" s="244"/>
      <c r="SP3" s="244"/>
      <c r="SQ3" s="244"/>
      <c r="SR3" s="244"/>
      <c r="SS3" s="244"/>
      <c r="ST3" s="244"/>
      <c r="SU3" s="245"/>
      <c r="TV3" s="244"/>
      <c r="TW3" s="244"/>
      <c r="TX3" s="244"/>
      <c r="TY3" s="244"/>
      <c r="TZ3" s="244"/>
      <c r="UA3" s="244"/>
      <c r="UB3" s="244"/>
      <c r="UC3" s="244"/>
      <c r="UD3" s="244"/>
      <c r="UE3" s="244"/>
      <c r="UF3" s="244"/>
      <c r="UG3" s="244"/>
      <c r="UH3" s="244"/>
      <c r="UI3" s="245"/>
      <c r="VJ3" s="244"/>
      <c r="VK3" s="244"/>
      <c r="VL3" s="244"/>
      <c r="VM3" s="244"/>
      <c r="VN3" s="244"/>
      <c r="VO3" s="244"/>
      <c r="VP3" s="244"/>
      <c r="VQ3" s="244"/>
      <c r="VR3" s="244"/>
      <c r="VS3" s="244"/>
      <c r="VT3" s="244"/>
      <c r="VU3" s="244"/>
      <c r="VV3" s="244"/>
      <c r="VW3" s="245"/>
      <c r="WX3" s="244"/>
      <c r="WY3" s="244"/>
      <c r="WZ3" s="244"/>
      <c r="XA3" s="244"/>
      <c r="XB3" s="244"/>
      <c r="XC3" s="244"/>
      <c r="XD3" s="244"/>
      <c r="XE3" s="244"/>
      <c r="XF3" s="244"/>
      <c r="XG3" s="244"/>
      <c r="XH3" s="244"/>
      <c r="XI3" s="244"/>
      <c r="XJ3" s="244"/>
      <c r="XK3" s="245"/>
      <c r="YL3" s="244"/>
      <c r="YM3" s="244"/>
      <c r="YN3" s="244"/>
      <c r="YO3" s="244"/>
      <c r="YP3" s="244"/>
      <c r="YQ3" s="244"/>
      <c r="YR3" s="244"/>
      <c r="YS3" s="244"/>
      <c r="YT3" s="244"/>
      <c r="YU3" s="244"/>
      <c r="YV3" s="244"/>
      <c r="YW3" s="244"/>
      <c r="YX3" s="244"/>
      <c r="YY3" s="245"/>
      <c r="ZZ3" s="244"/>
      <c r="AAA3" s="244"/>
      <c r="AAB3" s="244"/>
      <c r="AAC3" s="244"/>
      <c r="AAD3" s="244"/>
      <c r="AAE3" s="244"/>
      <c r="AAF3" s="244"/>
      <c r="AAG3" s="244"/>
      <c r="AAH3" s="244"/>
      <c r="AAI3" s="244"/>
      <c r="AAJ3" s="244"/>
      <c r="AAK3" s="244"/>
      <c r="AAL3" s="244"/>
      <c r="AAM3" s="245"/>
      <c r="ABN3" s="244"/>
      <c r="ABO3" s="244"/>
      <c r="ABP3" s="244"/>
      <c r="ABQ3" s="244"/>
      <c r="ABR3" s="244"/>
      <c r="ABS3" s="244"/>
      <c r="ABT3" s="244"/>
      <c r="ABU3" s="244"/>
      <c r="ABV3" s="244"/>
      <c r="ABW3" s="244"/>
      <c r="ABX3" s="244"/>
      <c r="ABY3" s="244"/>
      <c r="ABZ3" s="244"/>
      <c r="ACA3" s="245"/>
      <c r="ADB3" s="244"/>
      <c r="ADC3" s="244"/>
      <c r="ADD3" s="244"/>
      <c r="ADE3" s="244"/>
      <c r="ADF3" s="244"/>
      <c r="ADG3" s="244"/>
      <c r="ADH3" s="244"/>
      <c r="ADI3" s="244"/>
      <c r="ADJ3" s="244"/>
      <c r="ADK3" s="244"/>
      <c r="ADL3" s="244"/>
      <c r="ADM3" s="244"/>
      <c r="ADN3" s="244"/>
      <c r="ADO3" s="245"/>
      <c r="AEP3" s="244"/>
      <c r="AEQ3" s="244"/>
      <c r="AER3" s="244"/>
      <c r="AES3" s="244"/>
      <c r="AET3" s="244"/>
      <c r="AEU3" s="244"/>
      <c r="AEV3" s="244"/>
      <c r="AEW3" s="244"/>
      <c r="AEX3" s="244"/>
      <c r="AEY3" s="244"/>
      <c r="AEZ3" s="244"/>
      <c r="AFA3" s="244"/>
      <c r="AFB3" s="244"/>
      <c r="AFC3" s="245"/>
      <c r="AGD3" s="244"/>
      <c r="AGE3" s="244"/>
      <c r="AGF3" s="244"/>
      <c r="AGG3" s="244"/>
      <c r="AGH3" s="244"/>
      <c r="AGI3" s="244"/>
      <c r="AGJ3" s="244"/>
      <c r="AGK3" s="244"/>
      <c r="AGL3" s="244"/>
      <c r="AGM3" s="244"/>
      <c r="AGN3" s="244"/>
      <c r="AGO3" s="244"/>
      <c r="AGP3" s="244"/>
      <c r="AGQ3" s="245"/>
      <c r="AHR3" s="244"/>
      <c r="AHS3" s="244"/>
      <c r="AHT3" s="244"/>
      <c r="AHU3" s="244"/>
      <c r="AHV3" s="244"/>
      <c r="AHW3" s="244"/>
      <c r="AHX3" s="244"/>
      <c r="AHY3" s="244"/>
      <c r="AHZ3" s="244"/>
      <c r="AIA3" s="244"/>
      <c r="AIB3" s="244"/>
      <c r="AIC3" s="244"/>
      <c r="AID3" s="244"/>
      <c r="AIE3" s="245"/>
      <c r="AJF3" s="244"/>
      <c r="AJG3" s="244"/>
      <c r="AJH3" s="244"/>
      <c r="AJI3" s="244"/>
      <c r="AJJ3" s="244"/>
      <c r="AJK3" s="244"/>
      <c r="AJL3" s="244"/>
      <c r="AJM3" s="244"/>
      <c r="AJN3" s="244"/>
      <c r="AJO3" s="244"/>
      <c r="AJP3" s="244"/>
      <c r="AJQ3" s="244"/>
      <c r="AJR3" s="244"/>
      <c r="AJS3" s="245"/>
      <c r="AKT3" s="244"/>
      <c r="AKU3" s="244"/>
      <c r="AKV3" s="244"/>
      <c r="AKW3" s="244"/>
      <c r="AKX3" s="244"/>
      <c r="AKY3" s="244"/>
      <c r="AKZ3" s="244"/>
      <c r="ALA3" s="244"/>
      <c r="ALB3" s="244"/>
      <c r="ALC3" s="244"/>
      <c r="ALD3" s="244"/>
      <c r="ALE3" s="244"/>
      <c r="ALF3" s="244"/>
      <c r="ALG3" s="245"/>
      <c r="AMH3" s="244"/>
      <c r="AMI3" s="244"/>
      <c r="AMJ3" s="244"/>
      <c r="AMK3" s="244"/>
      <c r="AML3" s="244"/>
      <c r="AMM3" s="244"/>
      <c r="AMN3" s="244"/>
      <c r="AMO3" s="244"/>
      <c r="AMP3" s="244"/>
      <c r="AMQ3" s="244"/>
      <c r="AMR3" s="244"/>
      <c r="AMS3" s="244"/>
      <c r="AMT3" s="244"/>
      <c r="AMU3" s="245"/>
      <c r="ANV3" s="244"/>
      <c r="ANW3" s="244"/>
      <c r="ANX3" s="244"/>
      <c r="ANY3" s="244"/>
      <c r="ANZ3" s="244"/>
      <c r="AOA3" s="244"/>
      <c r="AOB3" s="244"/>
      <c r="AOC3" s="244"/>
      <c r="AOD3" s="244"/>
      <c r="AOE3" s="244"/>
      <c r="AOF3" s="244"/>
      <c r="AOG3" s="244"/>
      <c r="AOH3" s="244"/>
      <c r="AOI3" s="245"/>
      <c r="APJ3" s="244"/>
      <c r="APK3" s="244"/>
      <c r="APL3" s="244"/>
      <c r="APM3" s="244"/>
      <c r="APN3" s="244"/>
      <c r="APO3" s="244"/>
      <c r="APP3" s="244"/>
      <c r="APQ3" s="244"/>
      <c r="APR3" s="244"/>
      <c r="APS3" s="244"/>
      <c r="APT3" s="244"/>
      <c r="APU3" s="244"/>
      <c r="APV3" s="244"/>
      <c r="APW3" s="245"/>
      <c r="AQX3" s="244"/>
      <c r="AQY3" s="244"/>
      <c r="AQZ3" s="244"/>
      <c r="ARA3" s="244"/>
      <c r="ARB3" s="244"/>
      <c r="ARC3" s="244"/>
      <c r="ARD3" s="244"/>
      <c r="ARE3" s="244"/>
      <c r="ARF3" s="244"/>
      <c r="ARG3" s="244"/>
      <c r="ARH3" s="244"/>
      <c r="ARI3" s="244"/>
      <c r="ARJ3" s="244"/>
      <c r="ARK3" s="245"/>
      <c r="ASL3" s="244"/>
      <c r="ASM3" s="244"/>
      <c r="ASN3" s="244"/>
      <c r="ASO3" s="244"/>
      <c r="ASP3" s="244"/>
      <c r="ASQ3" s="244"/>
      <c r="ASR3" s="244"/>
      <c r="ASS3" s="244"/>
      <c r="AST3" s="244"/>
      <c r="ASU3" s="244"/>
      <c r="ASV3" s="244"/>
      <c r="ASW3" s="244"/>
      <c r="ASX3" s="244"/>
      <c r="ASY3" s="245"/>
      <c r="ATZ3" s="244"/>
      <c r="AUA3" s="244"/>
      <c r="AUB3" s="244"/>
      <c r="AUC3" s="244"/>
      <c r="AUD3" s="244"/>
      <c r="AUE3" s="244"/>
      <c r="AUF3" s="244"/>
      <c r="AUG3" s="244"/>
      <c r="AUH3" s="244"/>
      <c r="AUI3" s="244"/>
      <c r="AUJ3" s="244"/>
      <c r="AUK3" s="244"/>
      <c r="AUL3" s="244"/>
      <c r="AUM3" s="245"/>
      <c r="AVN3" s="244"/>
      <c r="AVO3" s="244"/>
      <c r="AVP3" s="244"/>
      <c r="AVQ3" s="244"/>
      <c r="AVR3" s="244"/>
      <c r="AVS3" s="244"/>
      <c r="AVT3" s="244"/>
      <c r="AVU3" s="244"/>
      <c r="AVV3" s="244"/>
      <c r="AVW3" s="244"/>
      <c r="AVX3" s="244"/>
      <c r="AVY3" s="244"/>
      <c r="AVZ3" s="244"/>
      <c r="AWA3" s="245"/>
      <c r="AXB3" s="244"/>
      <c r="AXC3" s="244"/>
      <c r="AXD3" s="244"/>
      <c r="AXE3" s="244"/>
      <c r="AXF3" s="244"/>
      <c r="AXG3" s="244"/>
      <c r="AXH3" s="244"/>
      <c r="AXI3" s="244"/>
      <c r="AXJ3" s="244"/>
      <c r="AXK3" s="244"/>
      <c r="AXL3" s="244"/>
      <c r="AXM3" s="244"/>
      <c r="AXN3" s="244"/>
      <c r="AXO3" s="245"/>
      <c r="AYP3" s="244"/>
      <c r="AYQ3" s="244"/>
      <c r="AYR3" s="244"/>
      <c r="AYS3" s="244"/>
      <c r="AYT3" s="244"/>
      <c r="AYU3" s="244"/>
      <c r="AYV3" s="244"/>
      <c r="AYW3" s="244"/>
      <c r="AYX3" s="244"/>
      <c r="AYY3" s="244"/>
      <c r="AYZ3" s="244"/>
      <c r="AZA3" s="244"/>
      <c r="AZB3" s="244"/>
      <c r="AZC3" s="245"/>
      <c r="BAD3" s="244"/>
      <c r="BAE3" s="244"/>
      <c r="BAF3" s="244"/>
      <c r="BAG3" s="244"/>
      <c r="BAH3" s="244"/>
      <c r="BAI3" s="244"/>
      <c r="BAJ3" s="244"/>
      <c r="BAK3" s="244"/>
      <c r="BAL3" s="244"/>
      <c r="BAM3" s="244"/>
      <c r="BAN3" s="244"/>
      <c r="BAO3" s="244"/>
      <c r="BAP3" s="244"/>
      <c r="BAQ3" s="245"/>
      <c r="BBR3" s="244"/>
      <c r="BBS3" s="244"/>
      <c r="BBT3" s="244"/>
      <c r="BBU3" s="244"/>
      <c r="BBV3" s="244"/>
      <c r="BBW3" s="244"/>
      <c r="BBX3" s="244"/>
      <c r="BBY3" s="244"/>
      <c r="BBZ3" s="244"/>
      <c r="BCA3" s="244"/>
      <c r="BCB3" s="244"/>
      <c r="BCC3" s="244"/>
      <c r="BCD3" s="244"/>
      <c r="BCE3" s="245"/>
      <c r="BDF3" s="244"/>
      <c r="BDG3" s="244"/>
      <c r="BDH3" s="244"/>
      <c r="BDI3" s="244"/>
      <c r="BDJ3" s="244"/>
      <c r="BDK3" s="244"/>
      <c r="BDL3" s="244"/>
      <c r="BDM3" s="244"/>
      <c r="BDN3" s="244"/>
      <c r="BDO3" s="244"/>
      <c r="BDP3" s="244"/>
      <c r="BDQ3" s="244"/>
      <c r="BDR3" s="244"/>
      <c r="BDS3" s="245"/>
      <c r="BET3" s="244"/>
      <c r="BEU3" s="244"/>
      <c r="BEV3" s="244"/>
      <c r="BEW3" s="244"/>
      <c r="BEX3" s="244"/>
      <c r="BEY3" s="244"/>
      <c r="BEZ3" s="244"/>
      <c r="BFA3" s="244"/>
      <c r="BFB3" s="244"/>
      <c r="BFC3" s="244"/>
      <c r="BFD3" s="244"/>
      <c r="BFE3" s="244"/>
      <c r="BFF3" s="244"/>
      <c r="BFG3" s="245"/>
      <c r="BGH3" s="244"/>
      <c r="BGI3" s="244"/>
      <c r="BGJ3" s="244"/>
      <c r="BGK3" s="244"/>
      <c r="BGL3" s="244"/>
      <c r="BGM3" s="244"/>
      <c r="BGN3" s="244"/>
      <c r="BGO3" s="244"/>
      <c r="BGP3" s="244"/>
      <c r="BGQ3" s="244"/>
      <c r="BGR3" s="244"/>
      <c r="BGS3" s="244"/>
      <c r="BGT3" s="244"/>
      <c r="BGU3" s="245"/>
      <c r="BHV3" s="244"/>
      <c r="BHW3" s="244"/>
      <c r="BHX3" s="244"/>
      <c r="BHY3" s="244"/>
      <c r="BHZ3" s="244"/>
      <c r="BIA3" s="244"/>
      <c r="BIB3" s="244"/>
      <c r="BIC3" s="244"/>
      <c r="BID3" s="244"/>
      <c r="BIE3" s="244"/>
      <c r="BIF3" s="244"/>
      <c r="BIG3" s="244"/>
      <c r="BIH3" s="244"/>
      <c r="BII3" s="245"/>
      <c r="BJJ3" s="244"/>
      <c r="BJK3" s="244"/>
      <c r="BJL3" s="244"/>
      <c r="BJM3" s="244"/>
      <c r="BJN3" s="244"/>
      <c r="BJO3" s="244"/>
      <c r="BJP3" s="244"/>
      <c r="BJQ3" s="244"/>
      <c r="BJR3" s="244"/>
      <c r="BJS3" s="244"/>
      <c r="BJT3" s="244"/>
      <c r="BJU3" s="244"/>
      <c r="BJV3" s="244"/>
      <c r="BJW3" s="245"/>
      <c r="BKX3" s="244"/>
      <c r="BKY3" s="244"/>
      <c r="BKZ3" s="244"/>
      <c r="BLA3" s="244"/>
      <c r="BLB3" s="244"/>
      <c r="BLC3" s="244"/>
      <c r="BLD3" s="244"/>
      <c r="BLE3" s="244"/>
      <c r="BLF3" s="244"/>
      <c r="BLG3" s="244"/>
      <c r="BLH3" s="244"/>
      <c r="BLI3" s="244"/>
      <c r="BLJ3" s="244"/>
      <c r="BLK3" s="245"/>
      <c r="BML3" s="244"/>
      <c r="BMM3" s="244"/>
      <c r="BMN3" s="244"/>
      <c r="BMO3" s="244"/>
      <c r="BMP3" s="244"/>
      <c r="BMQ3" s="244"/>
      <c r="BMR3" s="244"/>
      <c r="BMS3" s="244"/>
      <c r="BMT3" s="244"/>
      <c r="BMU3" s="244"/>
      <c r="BMV3" s="244"/>
      <c r="BMW3" s="244"/>
      <c r="BMX3" s="244"/>
      <c r="BMY3" s="245"/>
      <c r="BNZ3" s="244"/>
      <c r="BOA3" s="244"/>
      <c r="BOB3" s="244"/>
      <c r="BOC3" s="244"/>
      <c r="BOD3" s="244"/>
      <c r="BOE3" s="244"/>
      <c r="BOF3" s="244"/>
      <c r="BOG3" s="244"/>
      <c r="BOH3" s="244"/>
      <c r="BOI3" s="244"/>
      <c r="BOJ3" s="244"/>
      <c r="BOK3" s="244"/>
      <c r="BOL3" s="244"/>
      <c r="BOM3" s="245"/>
      <c r="BPN3" s="244"/>
      <c r="BPO3" s="244"/>
      <c r="BPP3" s="244"/>
      <c r="BPQ3" s="244"/>
      <c r="BPR3" s="244"/>
      <c r="BPS3" s="244"/>
      <c r="BPT3" s="244"/>
      <c r="BPU3" s="244"/>
      <c r="BPV3" s="244"/>
      <c r="BPW3" s="244"/>
      <c r="BPX3" s="244"/>
      <c r="BPY3" s="244"/>
      <c r="BPZ3" s="244"/>
      <c r="BQA3" s="245"/>
      <c r="BRB3" s="244"/>
      <c r="BRC3" s="244"/>
      <c r="BRD3" s="244"/>
      <c r="BRE3" s="244"/>
      <c r="BRF3" s="244"/>
      <c r="BRG3" s="244"/>
      <c r="BRH3" s="244"/>
      <c r="BRI3" s="244"/>
      <c r="BRJ3" s="244"/>
      <c r="BRK3" s="244"/>
      <c r="BRL3" s="244"/>
      <c r="BRM3" s="244"/>
      <c r="BRN3" s="244"/>
      <c r="BRO3" s="245"/>
      <c r="BSP3" s="244"/>
      <c r="BSQ3" s="244"/>
      <c r="BSR3" s="244"/>
      <c r="BSS3" s="244"/>
      <c r="BST3" s="244"/>
      <c r="BSU3" s="244"/>
      <c r="BSV3" s="244"/>
      <c r="BSW3" s="244"/>
      <c r="BSX3" s="244"/>
      <c r="BSY3" s="244"/>
      <c r="BSZ3" s="244"/>
      <c r="BTA3" s="244"/>
      <c r="BTB3" s="244"/>
      <c r="BTC3" s="245"/>
      <c r="BUD3" s="244"/>
      <c r="BUE3" s="244"/>
      <c r="BUF3" s="244"/>
      <c r="BUG3" s="244"/>
      <c r="BUH3" s="244"/>
      <c r="BUI3" s="244"/>
      <c r="BUJ3" s="244"/>
      <c r="BUK3" s="244"/>
      <c r="BUL3" s="244"/>
      <c r="BUM3" s="244"/>
      <c r="BUN3" s="244"/>
      <c r="BUO3" s="244"/>
      <c r="BUP3" s="244"/>
      <c r="BUQ3" s="245"/>
      <c r="BVR3" s="244"/>
      <c r="BVS3" s="244"/>
      <c r="BVT3" s="244"/>
      <c r="BVU3" s="244"/>
      <c r="BVV3" s="244"/>
      <c r="BVW3" s="244"/>
      <c r="BVX3" s="244"/>
      <c r="BVY3" s="244"/>
      <c r="BVZ3" s="244"/>
      <c r="BWA3" s="244"/>
      <c r="BWB3" s="244"/>
      <c r="BWC3" s="244"/>
      <c r="BWD3" s="244"/>
      <c r="BWE3" s="245"/>
      <c r="BXF3" s="244"/>
      <c r="BXG3" s="244"/>
      <c r="BXH3" s="244"/>
      <c r="BXI3" s="244"/>
      <c r="BXJ3" s="244"/>
      <c r="BXK3" s="244"/>
      <c r="BXL3" s="244"/>
      <c r="BXM3" s="244"/>
      <c r="BXN3" s="244"/>
      <c r="BXO3" s="244"/>
      <c r="BXP3" s="244"/>
      <c r="BXQ3" s="244"/>
      <c r="BXR3" s="244"/>
      <c r="BXS3" s="245"/>
      <c r="BYT3" s="244"/>
      <c r="BYU3" s="244"/>
      <c r="BYV3" s="244"/>
      <c r="BYW3" s="244"/>
      <c r="BYX3" s="244"/>
      <c r="BYY3" s="244"/>
      <c r="BYZ3" s="244"/>
      <c r="BZA3" s="244"/>
      <c r="BZB3" s="244"/>
      <c r="BZC3" s="244"/>
      <c r="BZD3" s="244"/>
      <c r="BZE3" s="244"/>
      <c r="BZF3" s="244"/>
      <c r="BZG3" s="245"/>
      <c r="CAH3" s="244"/>
      <c r="CAI3" s="244"/>
      <c r="CAJ3" s="244"/>
      <c r="CAK3" s="244"/>
      <c r="CAL3" s="244"/>
      <c r="CAM3" s="244"/>
      <c r="CAN3" s="244"/>
      <c r="CAO3" s="244"/>
      <c r="CAP3" s="244"/>
      <c r="CAQ3" s="244"/>
      <c r="CAR3" s="244"/>
      <c r="CAS3" s="244"/>
      <c r="CAT3" s="244"/>
      <c r="CAU3" s="245"/>
      <c r="CBV3" s="244"/>
      <c r="CBW3" s="244"/>
      <c r="CBX3" s="244"/>
      <c r="CBY3" s="244"/>
      <c r="CBZ3" s="244"/>
      <c r="CCA3" s="244"/>
      <c r="CCB3" s="244"/>
      <c r="CCC3" s="244"/>
      <c r="CCD3" s="244"/>
      <c r="CCE3" s="244"/>
      <c r="CCF3" s="244"/>
      <c r="CCG3" s="244"/>
      <c r="CCH3" s="244"/>
      <c r="CCI3" s="245"/>
      <c r="CDJ3" s="244"/>
      <c r="CDK3" s="244"/>
      <c r="CDL3" s="244"/>
      <c r="CDM3" s="244"/>
      <c r="CDN3" s="244"/>
      <c r="CDO3" s="244"/>
      <c r="CDP3" s="244"/>
      <c r="CDQ3" s="244"/>
      <c r="CDR3" s="244"/>
      <c r="CDS3" s="244"/>
      <c r="CDT3" s="244"/>
      <c r="CDU3" s="244"/>
      <c r="CDV3" s="244"/>
      <c r="CDW3" s="245"/>
      <c r="CEX3" s="244"/>
      <c r="CEY3" s="244"/>
      <c r="CEZ3" s="244"/>
      <c r="CFA3" s="244"/>
      <c r="CFB3" s="244"/>
      <c r="CFC3" s="244"/>
      <c r="CFD3" s="244"/>
      <c r="CFE3" s="244"/>
      <c r="CFF3" s="244"/>
      <c r="CFG3" s="244"/>
      <c r="CFH3" s="244"/>
      <c r="CFI3" s="244"/>
      <c r="CFJ3" s="244"/>
      <c r="CFK3" s="245"/>
      <c r="CGL3" s="244"/>
      <c r="CGM3" s="244"/>
      <c r="CGN3" s="244"/>
      <c r="CGO3" s="244"/>
      <c r="CGP3" s="244"/>
      <c r="CGQ3" s="244"/>
      <c r="CGR3" s="244"/>
      <c r="CGS3" s="244"/>
      <c r="CGT3" s="244"/>
      <c r="CGU3" s="244"/>
      <c r="CGV3" s="244"/>
      <c r="CGW3" s="244"/>
      <c r="CGX3" s="244"/>
      <c r="CGY3" s="245"/>
      <c r="CHZ3" s="244"/>
      <c r="CIA3" s="244"/>
      <c r="CIB3" s="244"/>
      <c r="CIC3" s="244"/>
      <c r="CID3" s="244"/>
      <c r="CIE3" s="244"/>
      <c r="CIF3" s="244"/>
      <c r="CIG3" s="244"/>
      <c r="CIH3" s="244"/>
      <c r="CII3" s="244"/>
      <c r="CIJ3" s="244"/>
      <c r="CIK3" s="244"/>
      <c r="CIL3" s="244"/>
      <c r="CIM3" s="245"/>
      <c r="CJN3" s="244"/>
      <c r="CJO3" s="244"/>
      <c r="CJP3" s="244"/>
      <c r="CJQ3" s="244"/>
      <c r="CJR3" s="244"/>
      <c r="CJS3" s="244"/>
      <c r="CJT3" s="244"/>
      <c r="CJU3" s="244"/>
      <c r="CJV3" s="244"/>
      <c r="CJW3" s="244"/>
      <c r="CJX3" s="244"/>
      <c r="CJY3" s="244"/>
      <c r="CJZ3" s="244"/>
      <c r="CKA3" s="245"/>
      <c r="CLB3" s="244"/>
      <c r="CLC3" s="244"/>
      <c r="CLD3" s="244"/>
      <c r="CLE3" s="244"/>
      <c r="CLF3" s="244"/>
      <c r="CLG3" s="244"/>
      <c r="CLH3" s="244"/>
      <c r="CLI3" s="244"/>
      <c r="CLJ3" s="244"/>
      <c r="CLK3" s="244"/>
      <c r="CLL3" s="244"/>
      <c r="CLM3" s="244"/>
      <c r="CLN3" s="244"/>
      <c r="CLO3" s="245"/>
      <c r="CMP3" s="244"/>
      <c r="CMQ3" s="244"/>
      <c r="CMR3" s="244"/>
      <c r="CMS3" s="244"/>
      <c r="CMT3" s="244"/>
      <c r="CMU3" s="244"/>
      <c r="CMV3" s="244"/>
      <c r="CMW3" s="244"/>
      <c r="CMX3" s="244"/>
      <c r="CMY3" s="244"/>
      <c r="CMZ3" s="244"/>
      <c r="CNA3" s="244"/>
      <c r="CNB3" s="244"/>
      <c r="CNC3" s="245"/>
      <c r="COD3" s="244"/>
      <c r="COE3" s="244"/>
      <c r="COF3" s="244"/>
      <c r="COG3" s="244"/>
      <c r="COH3" s="244"/>
      <c r="COI3" s="244"/>
      <c r="COJ3" s="244"/>
      <c r="COK3" s="244"/>
      <c r="COL3" s="244"/>
      <c r="COM3" s="244"/>
      <c r="CON3" s="244"/>
      <c r="COO3" s="244"/>
      <c r="COP3" s="244"/>
      <c r="COQ3" s="245"/>
      <c r="CPR3" s="244"/>
      <c r="CPS3" s="244"/>
      <c r="CPT3" s="244"/>
      <c r="CPU3" s="244"/>
      <c r="CPV3" s="244"/>
      <c r="CPW3" s="244"/>
      <c r="CPX3" s="244"/>
      <c r="CPY3" s="244"/>
      <c r="CPZ3" s="244"/>
      <c r="CQA3" s="244"/>
      <c r="CQB3" s="244"/>
      <c r="CQC3" s="244"/>
      <c r="CQD3" s="244"/>
      <c r="CQE3" s="245"/>
      <c r="CRF3" s="244"/>
      <c r="CRG3" s="244"/>
      <c r="CRH3" s="244"/>
      <c r="CRI3" s="244"/>
      <c r="CRJ3" s="244"/>
      <c r="CRK3" s="244"/>
      <c r="CRL3" s="244"/>
      <c r="CRM3" s="244"/>
      <c r="CRN3" s="244"/>
      <c r="CRO3" s="244"/>
      <c r="CRP3" s="244"/>
      <c r="CRQ3" s="244"/>
      <c r="CRR3" s="244"/>
      <c r="CRS3" s="245"/>
      <c r="CST3" s="244"/>
      <c r="CSU3" s="244"/>
      <c r="CSV3" s="244"/>
      <c r="CSW3" s="244"/>
      <c r="CSX3" s="244"/>
      <c r="CSY3" s="244"/>
      <c r="CSZ3" s="244"/>
      <c r="CTA3" s="244"/>
      <c r="CTB3" s="244"/>
      <c r="CTC3" s="244"/>
      <c r="CTD3" s="244"/>
      <c r="CTE3" s="244"/>
      <c r="CTF3" s="244"/>
      <c r="CTG3" s="245"/>
      <c r="CUH3" s="244"/>
      <c r="CUI3" s="244"/>
      <c r="CUJ3" s="244"/>
      <c r="CUK3" s="244"/>
      <c r="CUL3" s="244"/>
      <c r="CUM3" s="244"/>
      <c r="CUN3" s="244"/>
      <c r="CUO3" s="244"/>
      <c r="CUP3" s="244"/>
      <c r="CUQ3" s="244"/>
      <c r="CUR3" s="244"/>
      <c r="CUS3" s="244"/>
      <c r="CUT3" s="244"/>
      <c r="CUU3" s="245"/>
      <c r="CVV3" s="244"/>
      <c r="CVW3" s="244"/>
      <c r="CVX3" s="244"/>
      <c r="CVY3" s="244"/>
      <c r="CVZ3" s="244"/>
      <c r="CWA3" s="244"/>
      <c r="CWB3" s="244"/>
      <c r="CWC3" s="244"/>
      <c r="CWD3" s="244"/>
      <c r="CWE3" s="244"/>
      <c r="CWF3" s="244"/>
      <c r="CWG3" s="244"/>
      <c r="CWH3" s="244"/>
      <c r="CWI3" s="245"/>
      <c r="CXJ3" s="244"/>
      <c r="CXK3" s="244"/>
      <c r="CXL3" s="244"/>
      <c r="CXM3" s="244"/>
      <c r="CXN3" s="244"/>
      <c r="CXO3" s="244"/>
      <c r="CXP3" s="244"/>
      <c r="CXQ3" s="244"/>
      <c r="CXR3" s="244"/>
      <c r="CXS3" s="244"/>
      <c r="CXT3" s="244"/>
      <c r="CXU3" s="244"/>
      <c r="CXV3" s="244"/>
      <c r="CXW3" s="245"/>
      <c r="CYX3" s="244"/>
      <c r="CYY3" s="244"/>
      <c r="CYZ3" s="244"/>
      <c r="CZA3" s="244"/>
      <c r="CZB3" s="244"/>
      <c r="CZC3" s="244"/>
      <c r="CZD3" s="244"/>
      <c r="CZE3" s="244"/>
      <c r="CZF3" s="244"/>
      <c r="CZG3" s="244"/>
      <c r="CZH3" s="244"/>
      <c r="CZI3" s="244"/>
      <c r="CZJ3" s="244"/>
      <c r="CZK3" s="245"/>
      <c r="DAL3" s="244"/>
      <c r="DAM3" s="244"/>
      <c r="DAN3" s="244"/>
      <c r="DAO3" s="244"/>
      <c r="DAP3" s="244"/>
      <c r="DAQ3" s="244"/>
      <c r="DAR3" s="244"/>
      <c r="DAS3" s="244"/>
      <c r="DAT3" s="244"/>
      <c r="DAU3" s="244"/>
      <c r="DAV3" s="244"/>
      <c r="DAW3" s="244"/>
      <c r="DAX3" s="244"/>
      <c r="DAY3" s="245"/>
      <c r="DBZ3" s="244"/>
      <c r="DCA3" s="244"/>
      <c r="DCB3" s="244"/>
      <c r="DCC3" s="244"/>
      <c r="DCD3" s="244"/>
      <c r="DCE3" s="244"/>
      <c r="DCF3" s="244"/>
      <c r="DCG3" s="244"/>
      <c r="DCH3" s="244"/>
      <c r="DCI3" s="244"/>
      <c r="DCJ3" s="244"/>
      <c r="DCK3" s="244"/>
      <c r="DCL3" s="244"/>
      <c r="DCM3" s="245"/>
      <c r="DDN3" s="244"/>
      <c r="DDO3" s="244"/>
      <c r="DDP3" s="244"/>
      <c r="DDQ3" s="244"/>
      <c r="DDR3" s="244"/>
      <c r="DDS3" s="244"/>
      <c r="DDT3" s="244"/>
      <c r="DDU3" s="244"/>
      <c r="DDV3" s="244"/>
      <c r="DDW3" s="244"/>
      <c r="DDX3" s="244"/>
      <c r="DDY3" s="244"/>
      <c r="DDZ3" s="244"/>
      <c r="DEA3" s="245"/>
      <c r="DFB3" s="244"/>
      <c r="DFC3" s="244"/>
      <c r="DFD3" s="244"/>
      <c r="DFE3" s="244"/>
      <c r="DFF3" s="244"/>
      <c r="DFG3" s="244"/>
      <c r="DFH3" s="244"/>
      <c r="DFI3" s="244"/>
      <c r="DFJ3" s="244"/>
      <c r="DFK3" s="244"/>
      <c r="DFL3" s="244"/>
      <c r="DFM3" s="244"/>
      <c r="DFN3" s="244"/>
      <c r="DFO3" s="245"/>
      <c r="DGP3" s="244"/>
      <c r="DGQ3" s="244"/>
      <c r="DGR3" s="244"/>
      <c r="DGS3" s="244"/>
      <c r="DGT3" s="244"/>
      <c r="DGU3" s="244"/>
      <c r="DGV3" s="244"/>
      <c r="DGW3" s="244"/>
      <c r="DGX3" s="244"/>
      <c r="DGY3" s="244"/>
      <c r="DGZ3" s="244"/>
      <c r="DHA3" s="244"/>
      <c r="DHB3" s="244"/>
      <c r="DHC3" s="245"/>
      <c r="DID3" s="244"/>
      <c r="DIE3" s="244"/>
      <c r="DIF3" s="244"/>
      <c r="DIG3" s="244"/>
      <c r="DIH3" s="244"/>
      <c r="DII3" s="244"/>
      <c r="DIJ3" s="244"/>
      <c r="DIK3" s="244"/>
      <c r="DIL3" s="244"/>
      <c r="DIM3" s="244"/>
      <c r="DIN3" s="244"/>
      <c r="DIO3" s="244"/>
      <c r="DIP3" s="244"/>
      <c r="DIQ3" s="245"/>
      <c r="DJR3" s="244"/>
      <c r="DJS3" s="244"/>
      <c r="DJT3" s="244"/>
      <c r="DJU3" s="244"/>
      <c r="DJV3" s="244"/>
      <c r="DJW3" s="244"/>
      <c r="DJX3" s="244"/>
      <c r="DJY3" s="244"/>
      <c r="DJZ3" s="244"/>
      <c r="DKA3" s="244"/>
      <c r="DKB3" s="244"/>
      <c r="DKC3" s="244"/>
      <c r="DKD3" s="244"/>
      <c r="DKE3" s="245"/>
      <c r="DLF3" s="244"/>
      <c r="DLG3" s="244"/>
      <c r="DLH3" s="244"/>
      <c r="DLI3" s="244"/>
      <c r="DLJ3" s="244"/>
      <c r="DLK3" s="244"/>
      <c r="DLL3" s="244"/>
      <c r="DLM3" s="244"/>
      <c r="DLN3" s="244"/>
      <c r="DLO3" s="244"/>
      <c r="DLP3" s="244"/>
      <c r="DLQ3" s="244"/>
      <c r="DLR3" s="244"/>
      <c r="DLS3" s="245"/>
      <c r="DMT3" s="244"/>
      <c r="DMU3" s="244"/>
      <c r="DMV3" s="244"/>
      <c r="DMW3" s="244"/>
      <c r="DMX3" s="244"/>
      <c r="DMY3" s="244"/>
      <c r="DMZ3" s="244"/>
      <c r="DNA3" s="244"/>
      <c r="DNB3" s="244"/>
      <c r="DNC3" s="244"/>
      <c r="DND3" s="244"/>
      <c r="DNE3" s="244"/>
      <c r="DNF3" s="244"/>
      <c r="DNG3" s="245"/>
      <c r="DOH3" s="244"/>
      <c r="DOI3" s="244"/>
      <c r="DOJ3" s="244"/>
      <c r="DOK3" s="244"/>
      <c r="DOL3" s="244"/>
      <c r="DOM3" s="244"/>
      <c r="DON3" s="244"/>
      <c r="DOO3" s="244"/>
      <c r="DOP3" s="244"/>
      <c r="DOQ3" s="244"/>
      <c r="DOR3" s="244"/>
      <c r="DOS3" s="244"/>
      <c r="DOT3" s="244"/>
      <c r="DOU3" s="245"/>
      <c r="DPV3" s="244"/>
      <c r="DPW3" s="244"/>
      <c r="DPX3" s="244"/>
      <c r="DPY3" s="244"/>
      <c r="DPZ3" s="244"/>
      <c r="DQA3" s="244"/>
      <c r="DQB3" s="244"/>
      <c r="DQC3" s="244"/>
      <c r="DQD3" s="244"/>
      <c r="DQE3" s="244"/>
      <c r="DQF3" s="244"/>
      <c r="DQG3" s="244"/>
      <c r="DQH3" s="244"/>
      <c r="DQI3" s="245"/>
      <c r="DRJ3" s="244"/>
      <c r="DRK3" s="244"/>
      <c r="DRL3" s="244"/>
      <c r="DRM3" s="244"/>
      <c r="DRN3" s="244"/>
      <c r="DRO3" s="244"/>
      <c r="DRP3" s="244"/>
      <c r="DRQ3" s="244"/>
      <c r="DRR3" s="244"/>
      <c r="DRS3" s="244"/>
      <c r="DRT3" s="244"/>
      <c r="DRU3" s="244"/>
      <c r="DRV3" s="244"/>
      <c r="DRW3" s="245"/>
      <c r="DSX3" s="244"/>
      <c r="DSY3" s="244"/>
      <c r="DSZ3" s="244"/>
      <c r="DTA3" s="244"/>
      <c r="DTB3" s="244"/>
      <c r="DTC3" s="244"/>
      <c r="DTD3" s="244"/>
      <c r="DTE3" s="244"/>
      <c r="DTF3" s="244"/>
      <c r="DTG3" s="244"/>
      <c r="DTH3" s="244"/>
      <c r="DTI3" s="244"/>
      <c r="DTJ3" s="244"/>
      <c r="DTK3" s="245"/>
      <c r="DUL3" s="244"/>
      <c r="DUM3" s="244"/>
      <c r="DUN3" s="244"/>
      <c r="DUO3" s="244"/>
      <c r="DUP3" s="244"/>
      <c r="DUQ3" s="244"/>
      <c r="DUR3" s="244"/>
      <c r="DUS3" s="244"/>
      <c r="DUT3" s="244"/>
      <c r="DUU3" s="244"/>
      <c r="DUV3" s="244"/>
      <c r="DUW3" s="244"/>
      <c r="DUX3" s="244"/>
      <c r="DUY3" s="245"/>
      <c r="DVZ3" s="244"/>
      <c r="DWA3" s="244"/>
      <c r="DWB3" s="244"/>
      <c r="DWC3" s="244"/>
      <c r="DWD3" s="244"/>
      <c r="DWE3" s="244"/>
      <c r="DWF3" s="244"/>
      <c r="DWG3" s="244"/>
      <c r="DWH3" s="244"/>
      <c r="DWI3" s="244"/>
      <c r="DWJ3" s="244"/>
      <c r="DWK3" s="244"/>
      <c r="DWL3" s="244"/>
      <c r="DWM3" s="245"/>
      <c r="DXN3" s="244"/>
      <c r="DXO3" s="244"/>
      <c r="DXP3" s="244"/>
      <c r="DXQ3" s="244"/>
      <c r="DXR3" s="244"/>
      <c r="DXS3" s="244"/>
      <c r="DXT3" s="244"/>
      <c r="DXU3" s="244"/>
      <c r="DXV3" s="244"/>
      <c r="DXW3" s="244"/>
      <c r="DXX3" s="244"/>
      <c r="DXY3" s="244"/>
      <c r="DXZ3" s="244"/>
      <c r="DYA3" s="245"/>
      <c r="DZB3" s="244"/>
      <c r="DZC3" s="244"/>
      <c r="DZD3" s="244"/>
      <c r="DZE3" s="244"/>
      <c r="DZF3" s="244"/>
      <c r="DZG3" s="244"/>
      <c r="DZH3" s="244"/>
      <c r="DZI3" s="244"/>
      <c r="DZJ3" s="244"/>
      <c r="DZK3" s="244"/>
      <c r="DZL3" s="244"/>
      <c r="DZM3" s="244"/>
      <c r="DZN3" s="244"/>
      <c r="DZO3" s="245"/>
      <c r="EAP3" s="244"/>
      <c r="EAQ3" s="244"/>
      <c r="EAR3" s="244"/>
      <c r="EAS3" s="244"/>
      <c r="EAT3" s="244"/>
      <c r="EAU3" s="244"/>
      <c r="EAV3" s="244"/>
      <c r="EAW3" s="244"/>
      <c r="EAX3" s="244"/>
      <c r="EAY3" s="244"/>
      <c r="EAZ3" s="244"/>
      <c r="EBA3" s="244"/>
      <c r="EBB3" s="244"/>
      <c r="EBC3" s="245"/>
      <c r="ECD3" s="244"/>
      <c r="ECE3" s="244"/>
      <c r="ECF3" s="244"/>
      <c r="ECG3" s="244"/>
      <c r="ECH3" s="244"/>
      <c r="ECI3" s="244"/>
      <c r="ECJ3" s="244"/>
      <c r="ECK3" s="244"/>
      <c r="ECL3" s="244"/>
      <c r="ECM3" s="244"/>
      <c r="ECN3" s="244"/>
      <c r="ECO3" s="244"/>
      <c r="ECP3" s="244"/>
      <c r="ECQ3" s="245"/>
      <c r="EDR3" s="244"/>
      <c r="EDS3" s="244"/>
      <c r="EDT3" s="244"/>
      <c r="EDU3" s="244"/>
      <c r="EDV3" s="244"/>
      <c r="EDW3" s="244"/>
      <c r="EDX3" s="244"/>
      <c r="EDY3" s="244"/>
      <c r="EDZ3" s="244"/>
      <c r="EEA3" s="244"/>
      <c r="EEB3" s="244"/>
      <c r="EEC3" s="244"/>
      <c r="EED3" s="244"/>
      <c r="EEE3" s="245"/>
      <c r="EFF3" s="244"/>
      <c r="EFG3" s="244"/>
      <c r="EFH3" s="244"/>
      <c r="EFI3" s="244"/>
      <c r="EFJ3" s="244"/>
      <c r="EFK3" s="244"/>
      <c r="EFL3" s="244"/>
      <c r="EFM3" s="244"/>
      <c r="EFN3" s="244"/>
      <c r="EFO3" s="244"/>
      <c r="EFP3" s="244"/>
      <c r="EFQ3" s="244"/>
      <c r="EFR3" s="244"/>
      <c r="EFS3" s="245"/>
      <c r="EGT3" s="244"/>
      <c r="EGU3" s="244"/>
      <c r="EGV3" s="244"/>
      <c r="EGW3" s="244"/>
      <c r="EGX3" s="244"/>
      <c r="EGY3" s="244"/>
      <c r="EGZ3" s="244"/>
      <c r="EHA3" s="244"/>
      <c r="EHB3" s="244"/>
      <c r="EHC3" s="244"/>
      <c r="EHD3" s="244"/>
      <c r="EHE3" s="244"/>
      <c r="EHF3" s="244"/>
      <c r="EHG3" s="245"/>
      <c r="EIH3" s="244"/>
      <c r="EII3" s="244"/>
      <c r="EIJ3" s="244"/>
      <c r="EIK3" s="244"/>
      <c r="EIL3" s="244"/>
      <c r="EIM3" s="244"/>
      <c r="EIN3" s="244"/>
      <c r="EIO3" s="244"/>
      <c r="EIP3" s="244"/>
      <c r="EIQ3" s="244"/>
      <c r="EIR3" s="244"/>
      <c r="EIS3" s="244"/>
      <c r="EIT3" s="244"/>
      <c r="EIU3" s="245"/>
      <c r="EJV3" s="244"/>
      <c r="EJW3" s="244"/>
      <c r="EJX3" s="244"/>
      <c r="EJY3" s="244"/>
      <c r="EJZ3" s="244"/>
      <c r="EKA3" s="244"/>
      <c r="EKB3" s="244"/>
      <c r="EKC3" s="244"/>
      <c r="EKD3" s="244"/>
      <c r="EKE3" s="244"/>
      <c r="EKF3" s="244"/>
      <c r="EKG3" s="244"/>
      <c r="EKH3" s="244"/>
      <c r="EKI3" s="245"/>
      <c r="ELJ3" s="244"/>
      <c r="ELK3" s="244"/>
      <c r="ELL3" s="244"/>
      <c r="ELM3" s="244"/>
      <c r="ELN3" s="244"/>
      <c r="ELO3" s="244"/>
      <c r="ELP3" s="244"/>
      <c r="ELQ3" s="244"/>
      <c r="ELR3" s="244"/>
      <c r="ELS3" s="244"/>
      <c r="ELT3" s="244"/>
      <c r="ELU3" s="244"/>
      <c r="ELV3" s="244"/>
      <c r="ELW3" s="245"/>
      <c r="EMX3" s="244"/>
      <c r="EMY3" s="244"/>
      <c r="EMZ3" s="244"/>
      <c r="ENA3" s="244"/>
      <c r="ENB3" s="244"/>
      <c r="ENC3" s="244"/>
      <c r="END3" s="244"/>
      <c r="ENE3" s="244"/>
      <c r="ENF3" s="244"/>
      <c r="ENG3" s="244"/>
      <c r="ENH3" s="244"/>
      <c r="ENI3" s="244"/>
      <c r="ENJ3" s="244"/>
      <c r="ENK3" s="245"/>
      <c r="EOL3" s="244"/>
      <c r="EOM3" s="244"/>
      <c r="EON3" s="244"/>
      <c r="EOO3" s="244"/>
      <c r="EOP3" s="244"/>
      <c r="EOQ3" s="244"/>
      <c r="EOR3" s="244"/>
      <c r="EOS3" s="244"/>
      <c r="EOT3" s="244"/>
      <c r="EOU3" s="244"/>
      <c r="EOV3" s="244"/>
      <c r="EOW3" s="244"/>
      <c r="EOX3" s="244"/>
      <c r="EOY3" s="245"/>
      <c r="EPZ3" s="244"/>
      <c r="EQA3" s="244"/>
      <c r="EQB3" s="244"/>
      <c r="EQC3" s="244"/>
      <c r="EQD3" s="244"/>
      <c r="EQE3" s="244"/>
      <c r="EQF3" s="244"/>
      <c r="EQG3" s="244"/>
      <c r="EQH3" s="244"/>
      <c r="EQI3" s="244"/>
      <c r="EQJ3" s="244"/>
      <c r="EQK3" s="244"/>
      <c r="EQL3" s="244"/>
      <c r="EQM3" s="245"/>
      <c r="ERN3" s="244"/>
      <c r="ERO3" s="244"/>
      <c r="ERP3" s="244"/>
      <c r="ERQ3" s="244"/>
      <c r="ERR3" s="244"/>
      <c r="ERS3" s="244"/>
      <c r="ERT3" s="244"/>
      <c r="ERU3" s="244"/>
      <c r="ERV3" s="244"/>
      <c r="ERW3" s="244"/>
      <c r="ERX3" s="244"/>
      <c r="ERY3" s="244"/>
      <c r="ERZ3" s="244"/>
      <c r="ESA3" s="245"/>
      <c r="ETB3" s="244"/>
      <c r="ETC3" s="244"/>
      <c r="ETD3" s="244"/>
      <c r="ETE3" s="244"/>
      <c r="ETF3" s="244"/>
      <c r="ETG3" s="244"/>
      <c r="ETH3" s="244"/>
      <c r="ETI3" s="244"/>
      <c r="ETJ3" s="244"/>
      <c r="ETK3" s="244"/>
      <c r="ETL3" s="244"/>
      <c r="ETM3" s="244"/>
      <c r="ETN3" s="244"/>
      <c r="ETO3" s="245"/>
      <c r="EUP3" s="244"/>
      <c r="EUQ3" s="244"/>
      <c r="EUR3" s="244"/>
      <c r="EUS3" s="244"/>
      <c r="EUT3" s="244"/>
      <c r="EUU3" s="244"/>
      <c r="EUV3" s="244"/>
      <c r="EUW3" s="244"/>
      <c r="EUX3" s="244"/>
      <c r="EUY3" s="244"/>
      <c r="EUZ3" s="244"/>
      <c r="EVA3" s="244"/>
      <c r="EVB3" s="244"/>
      <c r="EVC3" s="245"/>
      <c r="EWD3" s="244"/>
      <c r="EWE3" s="244"/>
      <c r="EWF3" s="244"/>
      <c r="EWG3" s="244"/>
      <c r="EWH3" s="244"/>
      <c r="EWI3" s="244"/>
      <c r="EWJ3" s="244"/>
      <c r="EWK3" s="244"/>
      <c r="EWL3" s="244"/>
      <c r="EWM3" s="244"/>
      <c r="EWN3" s="244"/>
      <c r="EWO3" s="244"/>
      <c r="EWP3" s="244"/>
      <c r="EWQ3" s="245"/>
      <c r="EXR3" s="244"/>
      <c r="EXS3" s="244"/>
      <c r="EXT3" s="244"/>
      <c r="EXU3" s="244"/>
      <c r="EXV3" s="244"/>
      <c r="EXW3" s="244"/>
      <c r="EXX3" s="244"/>
      <c r="EXY3" s="244"/>
      <c r="EXZ3" s="244"/>
      <c r="EYA3" s="244"/>
      <c r="EYB3" s="244"/>
      <c r="EYC3" s="244"/>
      <c r="EYD3" s="244"/>
      <c r="EYE3" s="245"/>
      <c r="EZF3" s="244"/>
      <c r="EZG3" s="244"/>
      <c r="EZH3" s="244"/>
      <c r="EZI3" s="244"/>
      <c r="EZJ3" s="244"/>
      <c r="EZK3" s="244"/>
      <c r="EZL3" s="244"/>
      <c r="EZM3" s="244"/>
      <c r="EZN3" s="244"/>
      <c r="EZO3" s="244"/>
      <c r="EZP3" s="244"/>
      <c r="EZQ3" s="244"/>
      <c r="EZR3" s="244"/>
      <c r="EZS3" s="245"/>
      <c r="FAT3" s="244"/>
      <c r="FAU3" s="244"/>
      <c r="FAV3" s="244"/>
      <c r="FAW3" s="244"/>
      <c r="FAX3" s="244"/>
      <c r="FAY3" s="244"/>
      <c r="FAZ3" s="244"/>
      <c r="FBA3" s="244"/>
      <c r="FBB3" s="244"/>
      <c r="FBC3" s="244"/>
      <c r="FBD3" s="244"/>
      <c r="FBE3" s="244"/>
      <c r="FBF3" s="244"/>
      <c r="FBG3" s="245"/>
      <c r="FCH3" s="244"/>
      <c r="FCI3" s="244"/>
      <c r="FCJ3" s="244"/>
      <c r="FCK3" s="244"/>
      <c r="FCL3" s="244"/>
      <c r="FCM3" s="244"/>
      <c r="FCN3" s="244"/>
      <c r="FCO3" s="244"/>
      <c r="FCP3" s="244"/>
      <c r="FCQ3" s="244"/>
      <c r="FCR3" s="244"/>
      <c r="FCS3" s="244"/>
      <c r="FCT3" s="244"/>
      <c r="FCU3" s="245"/>
      <c r="FDV3" s="244"/>
      <c r="FDW3" s="244"/>
      <c r="FDX3" s="244"/>
      <c r="FDY3" s="244"/>
      <c r="FDZ3" s="244"/>
      <c r="FEA3" s="244"/>
      <c r="FEB3" s="244"/>
      <c r="FEC3" s="244"/>
      <c r="FED3" s="244"/>
      <c r="FEE3" s="244"/>
      <c r="FEF3" s="244"/>
      <c r="FEG3" s="244"/>
      <c r="FEH3" s="244"/>
      <c r="FEI3" s="245"/>
      <c r="FFJ3" s="244"/>
      <c r="FFK3" s="244"/>
      <c r="FFL3" s="244"/>
      <c r="FFM3" s="244"/>
      <c r="FFN3" s="244"/>
      <c r="FFO3" s="244"/>
      <c r="FFP3" s="244"/>
      <c r="FFQ3" s="244"/>
      <c r="FFR3" s="244"/>
      <c r="FFS3" s="244"/>
      <c r="FFT3" s="244"/>
      <c r="FFU3" s="244"/>
      <c r="FFV3" s="244"/>
      <c r="FFW3" s="245"/>
      <c r="FGX3" s="244"/>
      <c r="FGY3" s="244"/>
      <c r="FGZ3" s="244"/>
      <c r="FHA3" s="244"/>
      <c r="FHB3" s="244"/>
      <c r="FHC3" s="244"/>
      <c r="FHD3" s="244"/>
      <c r="FHE3" s="244"/>
      <c r="FHF3" s="244"/>
      <c r="FHG3" s="244"/>
      <c r="FHH3" s="244"/>
      <c r="FHI3" s="244"/>
      <c r="FHJ3" s="244"/>
      <c r="FHK3" s="245"/>
      <c r="FIL3" s="244"/>
      <c r="FIM3" s="244"/>
      <c r="FIN3" s="244"/>
      <c r="FIO3" s="244"/>
      <c r="FIP3" s="244"/>
      <c r="FIQ3" s="244"/>
      <c r="FIR3" s="244"/>
      <c r="FIS3" s="244"/>
      <c r="FIT3" s="244"/>
      <c r="FIU3" s="244"/>
      <c r="FIV3" s="244"/>
      <c r="FIW3" s="244"/>
      <c r="FIX3" s="244"/>
      <c r="FIY3" s="245"/>
      <c r="FJZ3" s="244"/>
      <c r="FKA3" s="244"/>
      <c r="FKB3" s="244"/>
      <c r="FKC3" s="244"/>
      <c r="FKD3" s="244"/>
      <c r="FKE3" s="244"/>
      <c r="FKF3" s="244"/>
      <c r="FKG3" s="244"/>
      <c r="FKH3" s="244"/>
      <c r="FKI3" s="244"/>
      <c r="FKJ3" s="244"/>
      <c r="FKK3" s="244"/>
      <c r="FKL3" s="244"/>
      <c r="FKM3" s="245"/>
      <c r="FLN3" s="244"/>
      <c r="FLO3" s="244"/>
      <c r="FLP3" s="244"/>
      <c r="FLQ3" s="244"/>
      <c r="FLR3" s="244"/>
      <c r="FLS3" s="244"/>
      <c r="FLT3" s="244"/>
      <c r="FLU3" s="244"/>
      <c r="FLV3" s="244"/>
      <c r="FLW3" s="244"/>
      <c r="FLX3" s="244"/>
      <c r="FLY3" s="244"/>
      <c r="FLZ3" s="244"/>
      <c r="FMA3" s="245"/>
      <c r="FNB3" s="244"/>
      <c r="FNC3" s="244"/>
      <c r="FND3" s="244"/>
      <c r="FNE3" s="244"/>
      <c r="FNF3" s="244"/>
      <c r="FNG3" s="244"/>
      <c r="FNH3" s="244"/>
      <c r="FNI3" s="244"/>
      <c r="FNJ3" s="244"/>
      <c r="FNK3" s="244"/>
      <c r="FNL3" s="244"/>
      <c r="FNM3" s="244"/>
      <c r="FNN3" s="244"/>
      <c r="FNO3" s="245"/>
      <c r="FOP3" s="244"/>
      <c r="FOQ3" s="244"/>
      <c r="FOR3" s="244"/>
      <c r="FOS3" s="244"/>
      <c r="FOT3" s="244"/>
      <c r="FOU3" s="244"/>
      <c r="FOV3" s="244"/>
      <c r="FOW3" s="244"/>
      <c r="FOX3" s="244"/>
      <c r="FOY3" s="244"/>
      <c r="FOZ3" s="244"/>
      <c r="FPA3" s="244"/>
      <c r="FPB3" s="244"/>
      <c r="FPC3" s="245"/>
      <c r="FQD3" s="244"/>
      <c r="FQE3" s="244"/>
      <c r="FQF3" s="244"/>
      <c r="FQG3" s="244"/>
      <c r="FQH3" s="244"/>
      <c r="FQI3" s="244"/>
      <c r="FQJ3" s="244"/>
      <c r="FQK3" s="244"/>
      <c r="FQL3" s="244"/>
      <c r="FQM3" s="244"/>
      <c r="FQN3" s="244"/>
      <c r="FQO3" s="244"/>
      <c r="FQP3" s="244"/>
      <c r="FQQ3" s="245"/>
      <c r="FRR3" s="244"/>
      <c r="FRS3" s="244"/>
      <c r="FRT3" s="244"/>
      <c r="FRU3" s="244"/>
      <c r="FRV3" s="244"/>
      <c r="FRW3" s="244"/>
      <c r="FRX3" s="244"/>
      <c r="FRY3" s="244"/>
      <c r="FRZ3" s="244"/>
      <c r="FSA3" s="244"/>
      <c r="FSB3" s="244"/>
      <c r="FSC3" s="244"/>
      <c r="FSD3" s="244"/>
      <c r="FSE3" s="245"/>
      <c r="FTF3" s="244"/>
      <c r="FTG3" s="244"/>
      <c r="FTH3" s="244"/>
      <c r="FTI3" s="244"/>
      <c r="FTJ3" s="244"/>
      <c r="FTK3" s="244"/>
      <c r="FTL3" s="244"/>
      <c r="FTM3" s="244"/>
      <c r="FTN3" s="244"/>
      <c r="FTO3" s="244"/>
      <c r="FTP3" s="244"/>
      <c r="FTQ3" s="244"/>
      <c r="FTR3" s="244"/>
      <c r="FTS3" s="245"/>
      <c r="FUT3" s="244"/>
      <c r="FUU3" s="244"/>
      <c r="FUV3" s="244"/>
      <c r="FUW3" s="244"/>
      <c r="FUX3" s="244"/>
      <c r="FUY3" s="244"/>
      <c r="FUZ3" s="244"/>
      <c r="FVA3" s="244"/>
      <c r="FVB3" s="244"/>
      <c r="FVC3" s="244"/>
      <c r="FVD3" s="244"/>
      <c r="FVE3" s="244"/>
      <c r="FVF3" s="244"/>
      <c r="FVG3" s="245"/>
      <c r="FWH3" s="244"/>
      <c r="FWI3" s="244"/>
      <c r="FWJ3" s="244"/>
      <c r="FWK3" s="244"/>
      <c r="FWL3" s="244"/>
      <c r="FWM3" s="244"/>
      <c r="FWN3" s="244"/>
      <c r="FWO3" s="244"/>
      <c r="FWP3" s="244"/>
      <c r="FWQ3" s="244"/>
      <c r="FWR3" s="244"/>
      <c r="FWS3" s="244"/>
      <c r="FWT3" s="244"/>
      <c r="FWU3" s="245"/>
      <c r="FXV3" s="244"/>
      <c r="FXW3" s="244"/>
      <c r="FXX3" s="244"/>
      <c r="FXY3" s="244"/>
      <c r="FXZ3" s="244"/>
      <c r="FYA3" s="244"/>
      <c r="FYB3" s="244"/>
      <c r="FYC3" s="244"/>
      <c r="FYD3" s="244"/>
      <c r="FYE3" s="244"/>
      <c r="FYF3" s="244"/>
      <c r="FYG3" s="244"/>
      <c r="FYH3" s="244"/>
      <c r="FYI3" s="245"/>
      <c r="FZJ3" s="244"/>
      <c r="FZK3" s="244"/>
      <c r="FZL3" s="244"/>
      <c r="FZM3" s="244"/>
      <c r="FZN3" s="244"/>
      <c r="FZO3" s="244"/>
      <c r="FZP3" s="244"/>
      <c r="FZQ3" s="244"/>
      <c r="FZR3" s="244"/>
      <c r="FZS3" s="244"/>
      <c r="FZT3" s="244"/>
      <c r="FZU3" s="244"/>
      <c r="FZV3" s="244"/>
      <c r="FZW3" s="245"/>
      <c r="GAX3" s="244"/>
      <c r="GAY3" s="244"/>
      <c r="GAZ3" s="244"/>
      <c r="GBA3" s="244"/>
      <c r="GBB3" s="244"/>
      <c r="GBC3" s="244"/>
      <c r="GBD3" s="244"/>
      <c r="GBE3" s="244"/>
      <c r="GBF3" s="244"/>
      <c r="GBG3" s="244"/>
      <c r="GBH3" s="244"/>
      <c r="GBI3" s="244"/>
      <c r="GBJ3" s="244"/>
      <c r="GBK3" s="245"/>
      <c r="GCL3" s="244"/>
      <c r="GCM3" s="244"/>
      <c r="GCN3" s="244"/>
      <c r="GCO3" s="244"/>
      <c r="GCP3" s="244"/>
      <c r="GCQ3" s="244"/>
      <c r="GCR3" s="244"/>
      <c r="GCS3" s="244"/>
      <c r="GCT3" s="244"/>
      <c r="GCU3" s="244"/>
      <c r="GCV3" s="244"/>
      <c r="GCW3" s="244"/>
      <c r="GCX3" s="244"/>
      <c r="GCY3" s="245"/>
      <c r="GDZ3" s="244"/>
      <c r="GEA3" s="244"/>
      <c r="GEB3" s="244"/>
      <c r="GEC3" s="244"/>
      <c r="GED3" s="244"/>
      <c r="GEE3" s="244"/>
      <c r="GEF3" s="244"/>
      <c r="GEG3" s="244"/>
      <c r="GEH3" s="244"/>
      <c r="GEI3" s="244"/>
      <c r="GEJ3" s="244"/>
      <c r="GEK3" s="244"/>
      <c r="GEL3" s="244"/>
      <c r="GEM3" s="245"/>
      <c r="GFN3" s="244"/>
      <c r="GFO3" s="244"/>
      <c r="GFP3" s="244"/>
      <c r="GFQ3" s="244"/>
      <c r="GFR3" s="244"/>
      <c r="GFS3" s="244"/>
      <c r="GFT3" s="244"/>
      <c r="GFU3" s="244"/>
      <c r="GFV3" s="244"/>
      <c r="GFW3" s="244"/>
      <c r="GFX3" s="244"/>
      <c r="GFY3" s="244"/>
      <c r="GFZ3" s="244"/>
      <c r="GGA3" s="245"/>
      <c r="GHB3" s="244"/>
      <c r="GHC3" s="244"/>
      <c r="GHD3" s="244"/>
      <c r="GHE3" s="244"/>
      <c r="GHF3" s="244"/>
      <c r="GHG3" s="244"/>
      <c r="GHH3" s="244"/>
      <c r="GHI3" s="244"/>
      <c r="GHJ3" s="244"/>
      <c r="GHK3" s="244"/>
      <c r="GHL3" s="244"/>
      <c r="GHM3" s="244"/>
      <c r="GHN3" s="244"/>
      <c r="GHO3" s="245"/>
      <c r="GIP3" s="244"/>
      <c r="GIQ3" s="244"/>
      <c r="GIR3" s="244"/>
      <c r="GIS3" s="244"/>
      <c r="GIT3" s="244"/>
      <c r="GIU3" s="244"/>
      <c r="GIV3" s="244"/>
      <c r="GIW3" s="244"/>
      <c r="GIX3" s="244"/>
      <c r="GIY3" s="244"/>
      <c r="GIZ3" s="244"/>
      <c r="GJA3" s="244"/>
      <c r="GJB3" s="244"/>
      <c r="GJC3" s="245"/>
      <c r="GKD3" s="244"/>
      <c r="GKE3" s="244"/>
      <c r="GKF3" s="244"/>
      <c r="GKG3" s="244"/>
      <c r="GKH3" s="244"/>
      <c r="GKI3" s="244"/>
      <c r="GKJ3" s="244"/>
      <c r="GKK3" s="244"/>
      <c r="GKL3" s="244"/>
      <c r="GKM3" s="244"/>
      <c r="GKN3" s="244"/>
      <c r="GKO3" s="244"/>
      <c r="GKP3" s="244"/>
      <c r="GKQ3" s="245"/>
      <c r="GLR3" s="244"/>
      <c r="GLS3" s="244"/>
      <c r="GLT3" s="244"/>
      <c r="GLU3" s="244"/>
      <c r="GLV3" s="244"/>
      <c r="GLW3" s="244"/>
      <c r="GLX3" s="244"/>
      <c r="GLY3" s="244"/>
      <c r="GLZ3" s="244"/>
      <c r="GMA3" s="244"/>
      <c r="GMB3" s="244"/>
      <c r="GMC3" s="244"/>
      <c r="GMD3" s="244"/>
      <c r="GME3" s="245"/>
      <c r="GNF3" s="244"/>
      <c r="GNG3" s="244"/>
      <c r="GNH3" s="244"/>
      <c r="GNI3" s="244"/>
      <c r="GNJ3" s="244"/>
      <c r="GNK3" s="244"/>
      <c r="GNL3" s="244"/>
      <c r="GNM3" s="244"/>
      <c r="GNN3" s="244"/>
      <c r="GNO3" s="244"/>
      <c r="GNP3" s="244"/>
      <c r="GNQ3" s="244"/>
      <c r="GNR3" s="244"/>
      <c r="GNS3" s="245"/>
      <c r="GOT3" s="244"/>
      <c r="GOU3" s="244"/>
      <c r="GOV3" s="244"/>
      <c r="GOW3" s="244"/>
      <c r="GOX3" s="244"/>
      <c r="GOY3" s="244"/>
      <c r="GOZ3" s="244"/>
      <c r="GPA3" s="244"/>
      <c r="GPB3" s="244"/>
      <c r="GPC3" s="244"/>
      <c r="GPD3" s="244"/>
      <c r="GPE3" s="244"/>
      <c r="GPF3" s="244"/>
      <c r="GPG3" s="245"/>
      <c r="GQH3" s="244"/>
      <c r="GQI3" s="244"/>
      <c r="GQJ3" s="244"/>
      <c r="GQK3" s="244"/>
      <c r="GQL3" s="244"/>
      <c r="GQM3" s="244"/>
      <c r="GQN3" s="244"/>
      <c r="GQO3" s="244"/>
      <c r="GQP3" s="244"/>
      <c r="GQQ3" s="244"/>
      <c r="GQR3" s="244"/>
      <c r="GQS3" s="244"/>
      <c r="GQT3" s="244"/>
      <c r="GQU3" s="245"/>
      <c r="GRV3" s="244"/>
      <c r="GRW3" s="244"/>
      <c r="GRX3" s="244"/>
      <c r="GRY3" s="244"/>
      <c r="GRZ3" s="244"/>
      <c r="GSA3" s="244"/>
      <c r="GSB3" s="244"/>
      <c r="GSC3" s="244"/>
      <c r="GSD3" s="244"/>
      <c r="GSE3" s="244"/>
      <c r="GSF3" s="244"/>
      <c r="GSG3" s="244"/>
      <c r="GSH3" s="244"/>
      <c r="GSI3" s="245"/>
      <c r="GTJ3" s="244"/>
      <c r="GTK3" s="244"/>
      <c r="GTL3" s="244"/>
      <c r="GTM3" s="244"/>
      <c r="GTN3" s="244"/>
      <c r="GTO3" s="244"/>
      <c r="GTP3" s="244"/>
      <c r="GTQ3" s="244"/>
      <c r="GTR3" s="244"/>
      <c r="GTS3" s="244"/>
      <c r="GTT3" s="244"/>
      <c r="GTU3" s="244"/>
      <c r="GTV3" s="244"/>
      <c r="GTW3" s="245"/>
      <c r="GUX3" s="244"/>
      <c r="GUY3" s="244"/>
      <c r="GUZ3" s="244"/>
      <c r="GVA3" s="244"/>
      <c r="GVB3" s="244"/>
      <c r="GVC3" s="244"/>
      <c r="GVD3" s="244"/>
      <c r="GVE3" s="244"/>
      <c r="GVF3" s="244"/>
      <c r="GVG3" s="244"/>
      <c r="GVH3" s="244"/>
      <c r="GVI3" s="244"/>
      <c r="GVJ3" s="244"/>
      <c r="GVK3" s="245"/>
      <c r="GWL3" s="244"/>
      <c r="GWM3" s="244"/>
      <c r="GWN3" s="244"/>
      <c r="GWO3" s="244"/>
      <c r="GWP3" s="244"/>
      <c r="GWQ3" s="244"/>
      <c r="GWR3" s="244"/>
      <c r="GWS3" s="244"/>
      <c r="GWT3" s="244"/>
      <c r="GWU3" s="244"/>
      <c r="GWV3" s="244"/>
      <c r="GWW3" s="244"/>
      <c r="GWX3" s="244"/>
      <c r="GWY3" s="245"/>
      <c r="GXZ3" s="244"/>
      <c r="GYA3" s="244"/>
      <c r="GYB3" s="244"/>
      <c r="GYC3" s="244"/>
      <c r="GYD3" s="244"/>
      <c r="GYE3" s="244"/>
      <c r="GYF3" s="244"/>
      <c r="GYG3" s="244"/>
      <c r="GYH3" s="244"/>
      <c r="GYI3" s="244"/>
      <c r="GYJ3" s="244"/>
      <c r="GYK3" s="244"/>
      <c r="GYL3" s="244"/>
      <c r="GYM3" s="245"/>
      <c r="GZN3" s="244"/>
      <c r="GZO3" s="244"/>
      <c r="GZP3" s="244"/>
      <c r="GZQ3" s="244"/>
      <c r="GZR3" s="244"/>
      <c r="GZS3" s="244"/>
      <c r="GZT3" s="244"/>
      <c r="GZU3" s="244"/>
      <c r="GZV3" s="244"/>
      <c r="GZW3" s="244"/>
      <c r="GZX3" s="244"/>
      <c r="GZY3" s="244"/>
      <c r="GZZ3" s="244"/>
      <c r="HAA3" s="245"/>
      <c r="HBB3" s="244"/>
      <c r="HBC3" s="244"/>
      <c r="HBD3" s="244"/>
      <c r="HBE3" s="244"/>
      <c r="HBF3" s="244"/>
      <c r="HBG3" s="244"/>
      <c r="HBH3" s="244"/>
      <c r="HBI3" s="244"/>
      <c r="HBJ3" s="244"/>
      <c r="HBK3" s="244"/>
      <c r="HBL3" s="244"/>
      <c r="HBM3" s="244"/>
      <c r="HBN3" s="244"/>
      <c r="HBO3" s="245"/>
      <c r="HCP3" s="244"/>
      <c r="HCQ3" s="244"/>
      <c r="HCR3" s="244"/>
      <c r="HCS3" s="244"/>
      <c r="HCT3" s="244"/>
      <c r="HCU3" s="244"/>
      <c r="HCV3" s="244"/>
      <c r="HCW3" s="244"/>
      <c r="HCX3" s="244"/>
      <c r="HCY3" s="244"/>
      <c r="HCZ3" s="244"/>
      <c r="HDA3" s="244"/>
      <c r="HDB3" s="244"/>
      <c r="HDC3" s="245"/>
      <c r="HED3" s="244"/>
      <c r="HEE3" s="244"/>
      <c r="HEF3" s="244"/>
      <c r="HEG3" s="244"/>
      <c r="HEH3" s="244"/>
      <c r="HEI3" s="244"/>
      <c r="HEJ3" s="244"/>
      <c r="HEK3" s="244"/>
      <c r="HEL3" s="244"/>
      <c r="HEM3" s="244"/>
      <c r="HEN3" s="244"/>
      <c r="HEO3" s="244"/>
      <c r="HEP3" s="244"/>
      <c r="HEQ3" s="245"/>
      <c r="HFR3" s="244"/>
      <c r="HFS3" s="244"/>
      <c r="HFT3" s="244"/>
      <c r="HFU3" s="244"/>
      <c r="HFV3" s="244"/>
      <c r="HFW3" s="244"/>
      <c r="HFX3" s="244"/>
      <c r="HFY3" s="244"/>
      <c r="HFZ3" s="244"/>
      <c r="HGA3" s="244"/>
      <c r="HGB3" s="244"/>
      <c r="HGC3" s="244"/>
      <c r="HGD3" s="244"/>
      <c r="HGE3" s="245"/>
      <c r="HHF3" s="244"/>
      <c r="HHG3" s="244"/>
      <c r="HHH3" s="244"/>
      <c r="HHI3" s="244"/>
      <c r="HHJ3" s="244"/>
      <c r="HHK3" s="244"/>
      <c r="HHL3" s="244"/>
      <c r="HHM3" s="244"/>
      <c r="HHN3" s="244"/>
      <c r="HHO3" s="244"/>
      <c r="HHP3" s="244"/>
      <c r="HHQ3" s="244"/>
      <c r="HHR3" s="244"/>
      <c r="HHS3" s="245"/>
      <c r="HIT3" s="244"/>
      <c r="HIU3" s="244"/>
      <c r="HIV3" s="244"/>
      <c r="HIW3" s="244"/>
      <c r="HIX3" s="244"/>
      <c r="HIY3" s="244"/>
      <c r="HIZ3" s="244"/>
      <c r="HJA3" s="244"/>
      <c r="HJB3" s="244"/>
      <c r="HJC3" s="244"/>
      <c r="HJD3" s="244"/>
      <c r="HJE3" s="244"/>
      <c r="HJF3" s="244"/>
      <c r="HJG3" s="245"/>
      <c r="HKH3" s="244"/>
      <c r="HKI3" s="244"/>
      <c r="HKJ3" s="244"/>
      <c r="HKK3" s="244"/>
      <c r="HKL3" s="244"/>
      <c r="HKM3" s="244"/>
      <c r="HKN3" s="244"/>
      <c r="HKO3" s="244"/>
      <c r="HKP3" s="244"/>
      <c r="HKQ3" s="244"/>
      <c r="HKR3" s="244"/>
      <c r="HKS3" s="244"/>
      <c r="HKT3" s="244"/>
      <c r="HKU3" s="245"/>
      <c r="HLV3" s="244"/>
      <c r="HLW3" s="244"/>
      <c r="HLX3" s="244"/>
      <c r="HLY3" s="244"/>
      <c r="HLZ3" s="244"/>
      <c r="HMA3" s="244"/>
      <c r="HMB3" s="244"/>
      <c r="HMC3" s="244"/>
      <c r="HMD3" s="244"/>
      <c r="HME3" s="244"/>
      <c r="HMF3" s="244"/>
      <c r="HMG3" s="244"/>
      <c r="HMH3" s="244"/>
      <c r="HMI3" s="245"/>
      <c r="HNJ3" s="244"/>
      <c r="HNK3" s="244"/>
      <c r="HNL3" s="244"/>
      <c r="HNM3" s="244"/>
      <c r="HNN3" s="244"/>
      <c r="HNO3" s="244"/>
      <c r="HNP3" s="244"/>
      <c r="HNQ3" s="244"/>
      <c r="HNR3" s="244"/>
      <c r="HNS3" s="244"/>
      <c r="HNT3" s="244"/>
      <c r="HNU3" s="244"/>
      <c r="HNV3" s="244"/>
      <c r="HNW3" s="245"/>
      <c r="HOX3" s="244"/>
      <c r="HOY3" s="244"/>
      <c r="HOZ3" s="244"/>
      <c r="HPA3" s="244"/>
      <c r="HPB3" s="244"/>
      <c r="HPC3" s="244"/>
      <c r="HPD3" s="244"/>
      <c r="HPE3" s="244"/>
      <c r="HPF3" s="244"/>
      <c r="HPG3" s="244"/>
      <c r="HPH3" s="244"/>
      <c r="HPI3" s="244"/>
      <c r="HPJ3" s="244"/>
      <c r="HPK3" s="245"/>
      <c r="HQL3" s="244"/>
      <c r="HQM3" s="244"/>
      <c r="HQN3" s="244"/>
      <c r="HQO3" s="244"/>
      <c r="HQP3" s="244"/>
      <c r="HQQ3" s="244"/>
      <c r="HQR3" s="244"/>
      <c r="HQS3" s="244"/>
      <c r="HQT3" s="244"/>
      <c r="HQU3" s="244"/>
      <c r="HQV3" s="244"/>
      <c r="HQW3" s="244"/>
      <c r="HQX3" s="244"/>
      <c r="HQY3" s="245"/>
      <c r="HRZ3" s="244"/>
      <c r="HSA3" s="244"/>
      <c r="HSB3" s="244"/>
      <c r="HSC3" s="244"/>
      <c r="HSD3" s="244"/>
      <c r="HSE3" s="244"/>
      <c r="HSF3" s="244"/>
      <c r="HSG3" s="244"/>
      <c r="HSH3" s="244"/>
      <c r="HSI3" s="244"/>
      <c r="HSJ3" s="244"/>
      <c r="HSK3" s="244"/>
      <c r="HSL3" s="244"/>
      <c r="HSM3" s="245"/>
      <c r="HTN3" s="244"/>
      <c r="HTO3" s="244"/>
      <c r="HTP3" s="244"/>
      <c r="HTQ3" s="244"/>
      <c r="HTR3" s="244"/>
      <c r="HTS3" s="244"/>
      <c r="HTT3" s="244"/>
      <c r="HTU3" s="244"/>
      <c r="HTV3" s="244"/>
      <c r="HTW3" s="244"/>
      <c r="HTX3" s="244"/>
      <c r="HTY3" s="244"/>
      <c r="HTZ3" s="244"/>
      <c r="HUA3" s="245"/>
      <c r="HVB3" s="244"/>
      <c r="HVC3" s="244"/>
      <c r="HVD3" s="244"/>
      <c r="HVE3" s="244"/>
      <c r="HVF3" s="244"/>
      <c r="HVG3" s="244"/>
      <c r="HVH3" s="244"/>
      <c r="HVI3" s="244"/>
      <c r="HVJ3" s="244"/>
      <c r="HVK3" s="244"/>
      <c r="HVL3" s="244"/>
      <c r="HVM3" s="244"/>
      <c r="HVN3" s="244"/>
      <c r="HVO3" s="245"/>
      <c r="HWP3" s="244"/>
      <c r="HWQ3" s="244"/>
      <c r="HWR3" s="244"/>
      <c r="HWS3" s="244"/>
      <c r="HWT3" s="244"/>
      <c r="HWU3" s="244"/>
      <c r="HWV3" s="244"/>
      <c r="HWW3" s="244"/>
      <c r="HWX3" s="244"/>
      <c r="HWY3" s="244"/>
      <c r="HWZ3" s="244"/>
      <c r="HXA3" s="244"/>
      <c r="HXB3" s="244"/>
      <c r="HXC3" s="245"/>
      <c r="HYD3" s="244"/>
      <c r="HYE3" s="244"/>
      <c r="HYF3" s="244"/>
      <c r="HYG3" s="244"/>
      <c r="HYH3" s="244"/>
      <c r="HYI3" s="244"/>
      <c r="HYJ3" s="244"/>
      <c r="HYK3" s="244"/>
      <c r="HYL3" s="244"/>
      <c r="HYM3" s="244"/>
      <c r="HYN3" s="244"/>
      <c r="HYO3" s="244"/>
      <c r="HYP3" s="244"/>
      <c r="HYQ3" s="245"/>
      <c r="HZR3" s="244"/>
      <c r="HZS3" s="244"/>
      <c r="HZT3" s="244"/>
      <c r="HZU3" s="244"/>
      <c r="HZV3" s="244"/>
      <c r="HZW3" s="244"/>
      <c r="HZX3" s="244"/>
      <c r="HZY3" s="244"/>
      <c r="HZZ3" s="244"/>
      <c r="IAA3" s="244"/>
      <c r="IAB3" s="244"/>
      <c r="IAC3" s="244"/>
      <c r="IAD3" s="244"/>
      <c r="IAE3" s="245"/>
      <c r="IBF3" s="244"/>
      <c r="IBG3" s="244"/>
      <c r="IBH3" s="244"/>
      <c r="IBI3" s="244"/>
      <c r="IBJ3" s="244"/>
      <c r="IBK3" s="244"/>
      <c r="IBL3" s="244"/>
      <c r="IBM3" s="244"/>
      <c r="IBN3" s="244"/>
      <c r="IBO3" s="244"/>
      <c r="IBP3" s="244"/>
      <c r="IBQ3" s="244"/>
      <c r="IBR3" s="244"/>
      <c r="IBS3" s="245"/>
      <c r="ICT3" s="244"/>
      <c r="ICU3" s="244"/>
      <c r="ICV3" s="244"/>
      <c r="ICW3" s="244"/>
      <c r="ICX3" s="244"/>
      <c r="ICY3" s="244"/>
      <c r="ICZ3" s="244"/>
      <c r="IDA3" s="244"/>
      <c r="IDB3" s="244"/>
      <c r="IDC3" s="244"/>
      <c r="IDD3" s="244"/>
      <c r="IDE3" s="244"/>
      <c r="IDF3" s="244"/>
      <c r="IDG3" s="245"/>
      <c r="IEH3" s="244"/>
      <c r="IEI3" s="244"/>
      <c r="IEJ3" s="244"/>
      <c r="IEK3" s="244"/>
      <c r="IEL3" s="244"/>
      <c r="IEM3" s="244"/>
      <c r="IEN3" s="244"/>
      <c r="IEO3" s="244"/>
      <c r="IEP3" s="244"/>
      <c r="IEQ3" s="244"/>
      <c r="IER3" s="244"/>
      <c r="IES3" s="244"/>
      <c r="IET3" s="244"/>
      <c r="IEU3" s="245"/>
      <c r="IFV3" s="244"/>
      <c r="IFW3" s="244"/>
      <c r="IFX3" s="244"/>
      <c r="IFY3" s="244"/>
      <c r="IFZ3" s="244"/>
      <c r="IGA3" s="244"/>
      <c r="IGB3" s="244"/>
      <c r="IGC3" s="244"/>
      <c r="IGD3" s="244"/>
      <c r="IGE3" s="244"/>
      <c r="IGF3" s="244"/>
      <c r="IGG3" s="244"/>
      <c r="IGH3" s="244"/>
      <c r="IGI3" s="245"/>
      <c r="IHJ3" s="244"/>
      <c r="IHK3" s="244"/>
      <c r="IHL3" s="244"/>
      <c r="IHM3" s="244"/>
      <c r="IHN3" s="244"/>
      <c r="IHO3" s="244"/>
      <c r="IHP3" s="244"/>
      <c r="IHQ3" s="244"/>
      <c r="IHR3" s="244"/>
      <c r="IHS3" s="244"/>
      <c r="IHT3" s="244"/>
      <c r="IHU3" s="244"/>
      <c r="IHV3" s="244"/>
      <c r="IHW3" s="245"/>
      <c r="IIX3" s="244"/>
      <c r="IIY3" s="244"/>
      <c r="IIZ3" s="244"/>
      <c r="IJA3" s="244"/>
      <c r="IJB3" s="244"/>
      <c r="IJC3" s="244"/>
      <c r="IJD3" s="244"/>
      <c r="IJE3" s="244"/>
      <c r="IJF3" s="244"/>
      <c r="IJG3" s="244"/>
      <c r="IJH3" s="244"/>
      <c r="IJI3" s="244"/>
      <c r="IJJ3" s="244"/>
      <c r="IJK3" s="245"/>
      <c r="IKL3" s="244"/>
      <c r="IKM3" s="244"/>
      <c r="IKN3" s="244"/>
      <c r="IKO3" s="244"/>
      <c r="IKP3" s="244"/>
      <c r="IKQ3" s="244"/>
      <c r="IKR3" s="244"/>
      <c r="IKS3" s="244"/>
      <c r="IKT3" s="244"/>
      <c r="IKU3" s="244"/>
      <c r="IKV3" s="244"/>
      <c r="IKW3" s="244"/>
      <c r="IKX3" s="244"/>
      <c r="IKY3" s="245"/>
      <c r="ILZ3" s="244"/>
      <c r="IMA3" s="244"/>
      <c r="IMB3" s="244"/>
      <c r="IMC3" s="244"/>
      <c r="IMD3" s="244"/>
      <c r="IME3" s="244"/>
      <c r="IMF3" s="244"/>
      <c r="IMG3" s="244"/>
      <c r="IMH3" s="244"/>
      <c r="IMI3" s="244"/>
      <c r="IMJ3" s="244"/>
      <c r="IMK3" s="244"/>
      <c r="IML3" s="244"/>
      <c r="IMM3" s="245"/>
      <c r="INN3" s="244"/>
      <c r="INO3" s="244"/>
      <c r="INP3" s="244"/>
      <c r="INQ3" s="244"/>
      <c r="INR3" s="244"/>
      <c r="INS3" s="244"/>
      <c r="INT3" s="244"/>
      <c r="INU3" s="244"/>
      <c r="INV3" s="244"/>
      <c r="INW3" s="244"/>
      <c r="INX3" s="244"/>
      <c r="INY3" s="244"/>
      <c r="INZ3" s="244"/>
      <c r="IOA3" s="245"/>
      <c r="IPB3" s="244"/>
      <c r="IPC3" s="244"/>
      <c r="IPD3" s="244"/>
      <c r="IPE3" s="244"/>
      <c r="IPF3" s="244"/>
      <c r="IPG3" s="244"/>
      <c r="IPH3" s="244"/>
      <c r="IPI3" s="244"/>
      <c r="IPJ3" s="244"/>
      <c r="IPK3" s="244"/>
      <c r="IPL3" s="244"/>
      <c r="IPM3" s="244"/>
      <c r="IPN3" s="244"/>
      <c r="IPO3" s="245"/>
      <c r="IQP3" s="244"/>
      <c r="IQQ3" s="244"/>
      <c r="IQR3" s="244"/>
      <c r="IQS3" s="244"/>
      <c r="IQT3" s="244"/>
      <c r="IQU3" s="244"/>
      <c r="IQV3" s="244"/>
      <c r="IQW3" s="244"/>
      <c r="IQX3" s="244"/>
      <c r="IQY3" s="244"/>
      <c r="IQZ3" s="244"/>
      <c r="IRA3" s="244"/>
      <c r="IRB3" s="244"/>
      <c r="IRC3" s="245"/>
      <c r="ISD3" s="244"/>
      <c r="ISE3" s="244"/>
      <c r="ISF3" s="244"/>
      <c r="ISG3" s="244"/>
      <c r="ISH3" s="244"/>
      <c r="ISI3" s="244"/>
      <c r="ISJ3" s="244"/>
      <c r="ISK3" s="244"/>
      <c r="ISL3" s="244"/>
      <c r="ISM3" s="244"/>
      <c r="ISN3" s="244"/>
      <c r="ISO3" s="244"/>
      <c r="ISP3" s="244"/>
      <c r="ISQ3" s="245"/>
      <c r="ITR3" s="244"/>
      <c r="ITS3" s="244"/>
      <c r="ITT3" s="244"/>
      <c r="ITU3" s="244"/>
      <c r="ITV3" s="244"/>
      <c r="ITW3" s="244"/>
      <c r="ITX3" s="244"/>
      <c r="ITY3" s="244"/>
      <c r="ITZ3" s="244"/>
      <c r="IUA3" s="244"/>
      <c r="IUB3" s="244"/>
      <c r="IUC3" s="244"/>
      <c r="IUD3" s="244"/>
      <c r="IUE3" s="245"/>
      <c r="IVF3" s="244"/>
      <c r="IVG3" s="244"/>
      <c r="IVH3" s="244"/>
      <c r="IVI3" s="244"/>
      <c r="IVJ3" s="244"/>
      <c r="IVK3" s="244"/>
      <c r="IVL3" s="244"/>
      <c r="IVM3" s="244"/>
      <c r="IVN3" s="244"/>
      <c r="IVO3" s="244"/>
      <c r="IVP3" s="244"/>
      <c r="IVQ3" s="244"/>
      <c r="IVR3" s="244"/>
      <c r="IVS3" s="245"/>
      <c r="IWT3" s="244"/>
      <c r="IWU3" s="244"/>
      <c r="IWV3" s="244"/>
      <c r="IWW3" s="244"/>
      <c r="IWX3" s="244"/>
      <c r="IWY3" s="244"/>
      <c r="IWZ3" s="244"/>
      <c r="IXA3" s="244"/>
      <c r="IXB3" s="244"/>
      <c r="IXC3" s="244"/>
      <c r="IXD3" s="244"/>
      <c r="IXE3" s="244"/>
      <c r="IXF3" s="244"/>
      <c r="IXG3" s="245"/>
      <c r="IYH3" s="244"/>
      <c r="IYI3" s="244"/>
      <c r="IYJ3" s="244"/>
      <c r="IYK3" s="244"/>
      <c r="IYL3" s="244"/>
      <c r="IYM3" s="244"/>
      <c r="IYN3" s="244"/>
      <c r="IYO3" s="244"/>
      <c r="IYP3" s="244"/>
      <c r="IYQ3" s="244"/>
      <c r="IYR3" s="244"/>
      <c r="IYS3" s="244"/>
      <c r="IYT3" s="244"/>
      <c r="IYU3" s="245"/>
      <c r="IZV3" s="244"/>
      <c r="IZW3" s="244"/>
      <c r="IZX3" s="244"/>
      <c r="IZY3" s="244"/>
      <c r="IZZ3" s="244"/>
      <c r="JAA3" s="244"/>
      <c r="JAB3" s="244"/>
      <c r="JAC3" s="244"/>
      <c r="JAD3" s="244"/>
      <c r="JAE3" s="244"/>
      <c r="JAF3" s="244"/>
      <c r="JAG3" s="244"/>
      <c r="JAH3" s="244"/>
      <c r="JAI3" s="245"/>
      <c r="JBJ3" s="244"/>
      <c r="JBK3" s="244"/>
      <c r="JBL3" s="244"/>
      <c r="JBM3" s="244"/>
      <c r="JBN3" s="244"/>
      <c r="JBO3" s="244"/>
      <c r="JBP3" s="244"/>
      <c r="JBQ3" s="244"/>
      <c r="JBR3" s="244"/>
      <c r="JBS3" s="244"/>
      <c r="JBT3" s="244"/>
      <c r="JBU3" s="244"/>
      <c r="JBV3" s="244"/>
      <c r="JBW3" s="245"/>
      <c r="JCX3" s="244"/>
      <c r="JCY3" s="244"/>
      <c r="JCZ3" s="244"/>
      <c r="JDA3" s="244"/>
      <c r="JDB3" s="244"/>
      <c r="JDC3" s="244"/>
      <c r="JDD3" s="244"/>
      <c r="JDE3" s="244"/>
      <c r="JDF3" s="244"/>
      <c r="JDG3" s="244"/>
      <c r="JDH3" s="244"/>
      <c r="JDI3" s="244"/>
      <c r="JDJ3" s="244"/>
      <c r="JDK3" s="245"/>
      <c r="JEL3" s="244"/>
      <c r="JEM3" s="244"/>
      <c r="JEN3" s="244"/>
      <c r="JEO3" s="244"/>
      <c r="JEP3" s="244"/>
      <c r="JEQ3" s="244"/>
      <c r="JER3" s="244"/>
      <c r="JES3" s="244"/>
      <c r="JET3" s="244"/>
      <c r="JEU3" s="244"/>
      <c r="JEV3" s="244"/>
      <c r="JEW3" s="244"/>
      <c r="JEX3" s="244"/>
      <c r="JEY3" s="245"/>
      <c r="JFZ3" s="244"/>
      <c r="JGA3" s="244"/>
      <c r="JGB3" s="244"/>
      <c r="JGC3" s="244"/>
      <c r="JGD3" s="244"/>
      <c r="JGE3" s="244"/>
      <c r="JGF3" s="244"/>
      <c r="JGG3" s="244"/>
      <c r="JGH3" s="244"/>
      <c r="JGI3" s="244"/>
      <c r="JGJ3" s="244"/>
      <c r="JGK3" s="244"/>
      <c r="JGL3" s="244"/>
      <c r="JGM3" s="245"/>
      <c r="JHN3" s="244"/>
      <c r="JHO3" s="244"/>
      <c r="JHP3" s="244"/>
      <c r="JHQ3" s="244"/>
      <c r="JHR3" s="244"/>
      <c r="JHS3" s="244"/>
      <c r="JHT3" s="244"/>
      <c r="JHU3" s="244"/>
      <c r="JHV3" s="244"/>
      <c r="JHW3" s="244"/>
      <c r="JHX3" s="244"/>
      <c r="JHY3" s="244"/>
      <c r="JHZ3" s="244"/>
      <c r="JIA3" s="245"/>
      <c r="JJB3" s="244"/>
      <c r="JJC3" s="244"/>
      <c r="JJD3" s="244"/>
      <c r="JJE3" s="244"/>
      <c r="JJF3" s="244"/>
      <c r="JJG3" s="244"/>
      <c r="JJH3" s="244"/>
      <c r="JJI3" s="244"/>
      <c r="JJJ3" s="244"/>
      <c r="JJK3" s="244"/>
      <c r="JJL3" s="244"/>
      <c r="JJM3" s="244"/>
      <c r="JJN3" s="244"/>
      <c r="JJO3" s="245"/>
      <c r="JKP3" s="244"/>
      <c r="JKQ3" s="244"/>
      <c r="JKR3" s="244"/>
      <c r="JKS3" s="244"/>
      <c r="JKT3" s="244"/>
      <c r="JKU3" s="244"/>
      <c r="JKV3" s="244"/>
      <c r="JKW3" s="244"/>
      <c r="JKX3" s="244"/>
      <c r="JKY3" s="244"/>
      <c r="JKZ3" s="244"/>
      <c r="JLA3" s="244"/>
      <c r="JLB3" s="244"/>
      <c r="JLC3" s="245"/>
      <c r="JMD3" s="244"/>
      <c r="JME3" s="244"/>
      <c r="JMF3" s="244"/>
      <c r="JMG3" s="244"/>
      <c r="JMH3" s="244"/>
      <c r="JMI3" s="244"/>
      <c r="JMJ3" s="244"/>
      <c r="JMK3" s="244"/>
      <c r="JML3" s="244"/>
      <c r="JMM3" s="244"/>
      <c r="JMN3" s="244"/>
      <c r="JMO3" s="244"/>
      <c r="JMP3" s="244"/>
      <c r="JMQ3" s="245"/>
      <c r="JNR3" s="244"/>
      <c r="JNS3" s="244"/>
      <c r="JNT3" s="244"/>
      <c r="JNU3" s="244"/>
      <c r="JNV3" s="244"/>
      <c r="JNW3" s="244"/>
      <c r="JNX3" s="244"/>
      <c r="JNY3" s="244"/>
      <c r="JNZ3" s="244"/>
      <c r="JOA3" s="244"/>
      <c r="JOB3" s="244"/>
      <c r="JOC3" s="244"/>
      <c r="JOD3" s="244"/>
      <c r="JOE3" s="245"/>
      <c r="JPF3" s="244"/>
      <c r="JPG3" s="244"/>
      <c r="JPH3" s="244"/>
      <c r="JPI3" s="244"/>
      <c r="JPJ3" s="244"/>
      <c r="JPK3" s="244"/>
      <c r="JPL3" s="244"/>
      <c r="JPM3" s="244"/>
      <c r="JPN3" s="244"/>
      <c r="JPO3" s="244"/>
      <c r="JPP3" s="244"/>
      <c r="JPQ3" s="244"/>
      <c r="JPR3" s="244"/>
      <c r="JPS3" s="245"/>
      <c r="JQT3" s="244"/>
      <c r="JQU3" s="244"/>
      <c r="JQV3" s="244"/>
      <c r="JQW3" s="244"/>
      <c r="JQX3" s="244"/>
      <c r="JQY3" s="244"/>
      <c r="JQZ3" s="244"/>
      <c r="JRA3" s="244"/>
      <c r="JRB3" s="244"/>
      <c r="JRC3" s="244"/>
      <c r="JRD3" s="244"/>
      <c r="JRE3" s="244"/>
      <c r="JRF3" s="244"/>
      <c r="JRG3" s="245"/>
      <c r="JSH3" s="244"/>
      <c r="JSI3" s="244"/>
      <c r="JSJ3" s="244"/>
      <c r="JSK3" s="244"/>
      <c r="JSL3" s="244"/>
      <c r="JSM3" s="244"/>
      <c r="JSN3" s="244"/>
      <c r="JSO3" s="244"/>
      <c r="JSP3" s="244"/>
      <c r="JSQ3" s="244"/>
      <c r="JSR3" s="244"/>
      <c r="JSS3" s="244"/>
      <c r="JST3" s="244"/>
      <c r="JSU3" s="245"/>
      <c r="JTV3" s="244"/>
      <c r="JTW3" s="244"/>
      <c r="JTX3" s="244"/>
      <c r="JTY3" s="244"/>
      <c r="JTZ3" s="244"/>
      <c r="JUA3" s="244"/>
      <c r="JUB3" s="244"/>
      <c r="JUC3" s="244"/>
      <c r="JUD3" s="244"/>
      <c r="JUE3" s="244"/>
      <c r="JUF3" s="244"/>
      <c r="JUG3" s="244"/>
      <c r="JUH3" s="244"/>
      <c r="JUI3" s="245"/>
      <c r="JVJ3" s="244"/>
      <c r="JVK3" s="244"/>
      <c r="JVL3" s="244"/>
      <c r="JVM3" s="244"/>
      <c r="JVN3" s="244"/>
      <c r="JVO3" s="244"/>
      <c r="JVP3" s="244"/>
      <c r="JVQ3" s="244"/>
      <c r="JVR3" s="244"/>
      <c r="JVS3" s="244"/>
      <c r="JVT3" s="244"/>
      <c r="JVU3" s="244"/>
      <c r="JVV3" s="244"/>
      <c r="JVW3" s="245"/>
      <c r="JWX3" s="244"/>
      <c r="JWY3" s="244"/>
      <c r="JWZ3" s="244"/>
      <c r="JXA3" s="244"/>
      <c r="JXB3" s="244"/>
      <c r="JXC3" s="244"/>
      <c r="JXD3" s="244"/>
      <c r="JXE3" s="244"/>
      <c r="JXF3" s="244"/>
      <c r="JXG3" s="244"/>
      <c r="JXH3" s="244"/>
      <c r="JXI3" s="244"/>
      <c r="JXJ3" s="244"/>
      <c r="JXK3" s="245"/>
      <c r="JYL3" s="244"/>
      <c r="JYM3" s="244"/>
      <c r="JYN3" s="244"/>
      <c r="JYO3" s="244"/>
      <c r="JYP3" s="244"/>
      <c r="JYQ3" s="244"/>
      <c r="JYR3" s="244"/>
      <c r="JYS3" s="244"/>
      <c r="JYT3" s="244"/>
      <c r="JYU3" s="244"/>
      <c r="JYV3" s="244"/>
      <c r="JYW3" s="244"/>
      <c r="JYX3" s="244"/>
      <c r="JYY3" s="245"/>
      <c r="JZZ3" s="244"/>
      <c r="KAA3" s="244"/>
      <c r="KAB3" s="244"/>
      <c r="KAC3" s="244"/>
      <c r="KAD3" s="244"/>
      <c r="KAE3" s="244"/>
      <c r="KAF3" s="244"/>
      <c r="KAG3" s="244"/>
      <c r="KAH3" s="244"/>
      <c r="KAI3" s="244"/>
      <c r="KAJ3" s="244"/>
      <c r="KAK3" s="244"/>
      <c r="KAL3" s="244"/>
      <c r="KAM3" s="245"/>
      <c r="KBN3" s="244"/>
      <c r="KBO3" s="244"/>
      <c r="KBP3" s="244"/>
      <c r="KBQ3" s="244"/>
      <c r="KBR3" s="244"/>
      <c r="KBS3" s="244"/>
      <c r="KBT3" s="244"/>
      <c r="KBU3" s="244"/>
      <c r="KBV3" s="244"/>
      <c r="KBW3" s="244"/>
      <c r="KBX3" s="244"/>
      <c r="KBY3" s="244"/>
      <c r="KBZ3" s="244"/>
      <c r="KCA3" s="245"/>
      <c r="KDB3" s="244"/>
      <c r="KDC3" s="244"/>
      <c r="KDD3" s="244"/>
      <c r="KDE3" s="244"/>
      <c r="KDF3" s="244"/>
      <c r="KDG3" s="244"/>
      <c r="KDH3" s="244"/>
      <c r="KDI3" s="244"/>
      <c r="KDJ3" s="244"/>
      <c r="KDK3" s="244"/>
      <c r="KDL3" s="244"/>
      <c r="KDM3" s="244"/>
      <c r="KDN3" s="244"/>
      <c r="KDO3" s="245"/>
      <c r="KEP3" s="244"/>
      <c r="KEQ3" s="244"/>
      <c r="KER3" s="244"/>
      <c r="KES3" s="244"/>
      <c r="KET3" s="244"/>
      <c r="KEU3" s="244"/>
      <c r="KEV3" s="244"/>
      <c r="KEW3" s="244"/>
      <c r="KEX3" s="244"/>
      <c r="KEY3" s="244"/>
      <c r="KEZ3" s="244"/>
      <c r="KFA3" s="244"/>
      <c r="KFB3" s="244"/>
      <c r="KFC3" s="245"/>
      <c r="KGD3" s="244"/>
      <c r="KGE3" s="244"/>
      <c r="KGF3" s="244"/>
      <c r="KGG3" s="244"/>
      <c r="KGH3" s="244"/>
      <c r="KGI3" s="244"/>
      <c r="KGJ3" s="244"/>
      <c r="KGK3" s="244"/>
      <c r="KGL3" s="244"/>
      <c r="KGM3" s="244"/>
      <c r="KGN3" s="244"/>
      <c r="KGO3" s="244"/>
      <c r="KGP3" s="244"/>
      <c r="KGQ3" s="245"/>
      <c r="KHR3" s="244"/>
      <c r="KHS3" s="244"/>
      <c r="KHT3" s="244"/>
      <c r="KHU3" s="244"/>
      <c r="KHV3" s="244"/>
      <c r="KHW3" s="244"/>
      <c r="KHX3" s="244"/>
      <c r="KHY3" s="244"/>
      <c r="KHZ3" s="244"/>
      <c r="KIA3" s="244"/>
      <c r="KIB3" s="244"/>
      <c r="KIC3" s="244"/>
      <c r="KID3" s="244"/>
      <c r="KIE3" s="245"/>
      <c r="KJF3" s="244"/>
      <c r="KJG3" s="244"/>
      <c r="KJH3" s="244"/>
      <c r="KJI3" s="244"/>
      <c r="KJJ3" s="244"/>
      <c r="KJK3" s="244"/>
      <c r="KJL3" s="244"/>
      <c r="KJM3" s="244"/>
      <c r="KJN3" s="244"/>
      <c r="KJO3" s="244"/>
      <c r="KJP3" s="244"/>
      <c r="KJQ3" s="244"/>
      <c r="KJR3" s="244"/>
      <c r="KJS3" s="245"/>
      <c r="KKT3" s="244"/>
      <c r="KKU3" s="244"/>
      <c r="KKV3" s="244"/>
      <c r="KKW3" s="244"/>
      <c r="KKX3" s="244"/>
      <c r="KKY3" s="244"/>
      <c r="KKZ3" s="244"/>
      <c r="KLA3" s="244"/>
      <c r="KLB3" s="244"/>
      <c r="KLC3" s="244"/>
      <c r="KLD3" s="244"/>
      <c r="KLE3" s="244"/>
      <c r="KLF3" s="244"/>
      <c r="KLG3" s="245"/>
      <c r="KMH3" s="244"/>
      <c r="KMI3" s="244"/>
      <c r="KMJ3" s="244"/>
      <c r="KMK3" s="244"/>
      <c r="KML3" s="244"/>
      <c r="KMM3" s="244"/>
      <c r="KMN3" s="244"/>
      <c r="KMO3" s="244"/>
      <c r="KMP3" s="244"/>
      <c r="KMQ3" s="244"/>
      <c r="KMR3" s="244"/>
      <c r="KMS3" s="244"/>
      <c r="KMT3" s="244"/>
      <c r="KMU3" s="245"/>
      <c r="KNV3" s="244"/>
      <c r="KNW3" s="244"/>
      <c r="KNX3" s="244"/>
      <c r="KNY3" s="244"/>
      <c r="KNZ3" s="244"/>
      <c r="KOA3" s="244"/>
      <c r="KOB3" s="244"/>
      <c r="KOC3" s="244"/>
      <c r="KOD3" s="244"/>
      <c r="KOE3" s="244"/>
      <c r="KOF3" s="244"/>
      <c r="KOG3" s="244"/>
      <c r="KOH3" s="244"/>
      <c r="KOI3" s="245"/>
      <c r="KPJ3" s="244"/>
      <c r="KPK3" s="244"/>
      <c r="KPL3" s="244"/>
      <c r="KPM3" s="244"/>
      <c r="KPN3" s="244"/>
      <c r="KPO3" s="244"/>
      <c r="KPP3" s="244"/>
      <c r="KPQ3" s="244"/>
      <c r="KPR3" s="244"/>
      <c r="KPS3" s="244"/>
      <c r="KPT3" s="244"/>
      <c r="KPU3" s="244"/>
      <c r="KPV3" s="244"/>
      <c r="KPW3" s="245"/>
      <c r="KQX3" s="244"/>
      <c r="KQY3" s="244"/>
      <c r="KQZ3" s="244"/>
      <c r="KRA3" s="244"/>
      <c r="KRB3" s="244"/>
      <c r="KRC3" s="244"/>
      <c r="KRD3" s="244"/>
      <c r="KRE3" s="244"/>
      <c r="KRF3" s="244"/>
      <c r="KRG3" s="244"/>
      <c r="KRH3" s="244"/>
      <c r="KRI3" s="244"/>
      <c r="KRJ3" s="244"/>
      <c r="KRK3" s="245"/>
      <c r="KSL3" s="244"/>
      <c r="KSM3" s="244"/>
      <c r="KSN3" s="244"/>
      <c r="KSO3" s="244"/>
      <c r="KSP3" s="244"/>
      <c r="KSQ3" s="244"/>
      <c r="KSR3" s="244"/>
      <c r="KSS3" s="244"/>
      <c r="KST3" s="244"/>
      <c r="KSU3" s="244"/>
      <c r="KSV3" s="244"/>
      <c r="KSW3" s="244"/>
      <c r="KSX3" s="244"/>
      <c r="KSY3" s="245"/>
      <c r="KTZ3" s="244"/>
      <c r="KUA3" s="244"/>
      <c r="KUB3" s="244"/>
      <c r="KUC3" s="244"/>
      <c r="KUD3" s="244"/>
      <c r="KUE3" s="244"/>
      <c r="KUF3" s="244"/>
      <c r="KUG3" s="244"/>
      <c r="KUH3" s="244"/>
      <c r="KUI3" s="244"/>
      <c r="KUJ3" s="244"/>
      <c r="KUK3" s="244"/>
      <c r="KUL3" s="244"/>
      <c r="KUM3" s="245"/>
      <c r="KVN3" s="244"/>
      <c r="KVO3" s="244"/>
      <c r="KVP3" s="244"/>
      <c r="KVQ3" s="244"/>
      <c r="KVR3" s="244"/>
      <c r="KVS3" s="244"/>
      <c r="KVT3" s="244"/>
      <c r="KVU3" s="244"/>
      <c r="KVV3" s="244"/>
      <c r="KVW3" s="244"/>
      <c r="KVX3" s="244"/>
      <c r="KVY3" s="244"/>
      <c r="KVZ3" s="244"/>
      <c r="KWA3" s="245"/>
      <c r="KXB3" s="244"/>
      <c r="KXC3" s="244"/>
      <c r="KXD3" s="244"/>
      <c r="KXE3" s="244"/>
      <c r="KXF3" s="244"/>
      <c r="KXG3" s="244"/>
      <c r="KXH3" s="244"/>
      <c r="KXI3" s="244"/>
      <c r="KXJ3" s="244"/>
      <c r="KXK3" s="244"/>
      <c r="KXL3" s="244"/>
      <c r="KXM3" s="244"/>
      <c r="KXN3" s="244"/>
      <c r="KXO3" s="245"/>
      <c r="KYP3" s="244"/>
      <c r="KYQ3" s="244"/>
      <c r="KYR3" s="244"/>
      <c r="KYS3" s="244"/>
      <c r="KYT3" s="244"/>
      <c r="KYU3" s="244"/>
      <c r="KYV3" s="244"/>
      <c r="KYW3" s="244"/>
      <c r="KYX3" s="244"/>
      <c r="KYY3" s="244"/>
      <c r="KYZ3" s="244"/>
      <c r="KZA3" s="244"/>
      <c r="KZB3" s="244"/>
      <c r="KZC3" s="245"/>
      <c r="LAD3" s="244"/>
      <c r="LAE3" s="244"/>
      <c r="LAF3" s="244"/>
      <c r="LAG3" s="244"/>
      <c r="LAH3" s="244"/>
      <c r="LAI3" s="244"/>
      <c r="LAJ3" s="244"/>
      <c r="LAK3" s="244"/>
      <c r="LAL3" s="244"/>
      <c r="LAM3" s="244"/>
      <c r="LAN3" s="244"/>
      <c r="LAO3" s="244"/>
      <c r="LAP3" s="244"/>
      <c r="LAQ3" s="245"/>
      <c r="LBR3" s="244"/>
      <c r="LBS3" s="244"/>
      <c r="LBT3" s="244"/>
      <c r="LBU3" s="244"/>
      <c r="LBV3" s="244"/>
      <c r="LBW3" s="244"/>
      <c r="LBX3" s="244"/>
      <c r="LBY3" s="244"/>
      <c r="LBZ3" s="244"/>
      <c r="LCA3" s="244"/>
      <c r="LCB3" s="244"/>
      <c r="LCC3" s="244"/>
      <c r="LCD3" s="244"/>
      <c r="LCE3" s="245"/>
      <c r="LDF3" s="244"/>
      <c r="LDG3" s="244"/>
      <c r="LDH3" s="244"/>
      <c r="LDI3" s="244"/>
      <c r="LDJ3" s="244"/>
      <c r="LDK3" s="244"/>
      <c r="LDL3" s="244"/>
      <c r="LDM3" s="244"/>
      <c r="LDN3" s="244"/>
      <c r="LDO3" s="244"/>
      <c r="LDP3" s="244"/>
      <c r="LDQ3" s="244"/>
      <c r="LDR3" s="244"/>
      <c r="LDS3" s="245"/>
      <c r="LET3" s="244"/>
      <c r="LEU3" s="244"/>
      <c r="LEV3" s="244"/>
      <c r="LEW3" s="244"/>
      <c r="LEX3" s="244"/>
      <c r="LEY3" s="244"/>
      <c r="LEZ3" s="244"/>
      <c r="LFA3" s="244"/>
      <c r="LFB3" s="244"/>
      <c r="LFC3" s="244"/>
      <c r="LFD3" s="244"/>
      <c r="LFE3" s="244"/>
      <c r="LFF3" s="244"/>
      <c r="LFG3" s="245"/>
      <c r="LGH3" s="244"/>
      <c r="LGI3" s="244"/>
      <c r="LGJ3" s="244"/>
      <c r="LGK3" s="244"/>
      <c r="LGL3" s="244"/>
      <c r="LGM3" s="244"/>
      <c r="LGN3" s="244"/>
      <c r="LGO3" s="244"/>
      <c r="LGP3" s="244"/>
      <c r="LGQ3" s="244"/>
      <c r="LGR3" s="244"/>
      <c r="LGS3" s="244"/>
      <c r="LGT3" s="244"/>
      <c r="LGU3" s="245"/>
      <c r="LHV3" s="244"/>
      <c r="LHW3" s="244"/>
      <c r="LHX3" s="244"/>
      <c r="LHY3" s="244"/>
      <c r="LHZ3" s="244"/>
      <c r="LIA3" s="244"/>
      <c r="LIB3" s="244"/>
      <c r="LIC3" s="244"/>
      <c r="LID3" s="244"/>
      <c r="LIE3" s="244"/>
      <c r="LIF3" s="244"/>
      <c r="LIG3" s="244"/>
      <c r="LIH3" s="244"/>
      <c r="LII3" s="245"/>
      <c r="LJJ3" s="244"/>
      <c r="LJK3" s="244"/>
      <c r="LJL3" s="244"/>
      <c r="LJM3" s="244"/>
      <c r="LJN3" s="244"/>
      <c r="LJO3" s="244"/>
      <c r="LJP3" s="244"/>
      <c r="LJQ3" s="244"/>
      <c r="LJR3" s="244"/>
      <c r="LJS3" s="244"/>
      <c r="LJT3" s="244"/>
      <c r="LJU3" s="244"/>
      <c r="LJV3" s="244"/>
      <c r="LJW3" s="245"/>
      <c r="LKX3" s="244"/>
      <c r="LKY3" s="244"/>
      <c r="LKZ3" s="244"/>
      <c r="LLA3" s="244"/>
      <c r="LLB3" s="244"/>
      <c r="LLC3" s="244"/>
      <c r="LLD3" s="244"/>
      <c r="LLE3" s="244"/>
      <c r="LLF3" s="244"/>
      <c r="LLG3" s="244"/>
      <c r="LLH3" s="244"/>
      <c r="LLI3" s="244"/>
      <c r="LLJ3" s="244"/>
      <c r="LLK3" s="245"/>
      <c r="LML3" s="244"/>
      <c r="LMM3" s="244"/>
      <c r="LMN3" s="244"/>
      <c r="LMO3" s="244"/>
      <c r="LMP3" s="244"/>
      <c r="LMQ3" s="244"/>
      <c r="LMR3" s="244"/>
      <c r="LMS3" s="244"/>
      <c r="LMT3" s="244"/>
      <c r="LMU3" s="244"/>
      <c r="LMV3" s="244"/>
      <c r="LMW3" s="244"/>
      <c r="LMX3" s="244"/>
      <c r="LMY3" s="245"/>
      <c r="LNZ3" s="244"/>
      <c r="LOA3" s="244"/>
      <c r="LOB3" s="244"/>
      <c r="LOC3" s="244"/>
      <c r="LOD3" s="244"/>
      <c r="LOE3" s="244"/>
      <c r="LOF3" s="244"/>
      <c r="LOG3" s="244"/>
      <c r="LOH3" s="244"/>
      <c r="LOI3" s="244"/>
      <c r="LOJ3" s="244"/>
      <c r="LOK3" s="244"/>
      <c r="LOL3" s="244"/>
      <c r="LOM3" s="245"/>
      <c r="LPN3" s="244"/>
      <c r="LPO3" s="244"/>
      <c r="LPP3" s="244"/>
      <c r="LPQ3" s="244"/>
      <c r="LPR3" s="244"/>
      <c r="LPS3" s="244"/>
      <c r="LPT3" s="244"/>
      <c r="LPU3" s="244"/>
      <c r="LPV3" s="244"/>
      <c r="LPW3" s="244"/>
      <c r="LPX3" s="244"/>
      <c r="LPY3" s="244"/>
      <c r="LPZ3" s="244"/>
      <c r="LQA3" s="245"/>
      <c r="LRB3" s="244"/>
      <c r="LRC3" s="244"/>
      <c r="LRD3" s="244"/>
      <c r="LRE3" s="244"/>
      <c r="LRF3" s="244"/>
      <c r="LRG3" s="244"/>
      <c r="LRH3" s="244"/>
      <c r="LRI3" s="244"/>
      <c r="LRJ3" s="244"/>
      <c r="LRK3" s="244"/>
      <c r="LRL3" s="244"/>
      <c r="LRM3" s="244"/>
      <c r="LRN3" s="244"/>
      <c r="LRO3" s="245"/>
      <c r="LSP3" s="244"/>
      <c r="LSQ3" s="244"/>
      <c r="LSR3" s="244"/>
      <c r="LSS3" s="244"/>
      <c r="LST3" s="244"/>
      <c r="LSU3" s="244"/>
      <c r="LSV3" s="244"/>
      <c r="LSW3" s="244"/>
      <c r="LSX3" s="244"/>
      <c r="LSY3" s="244"/>
      <c r="LSZ3" s="244"/>
      <c r="LTA3" s="244"/>
      <c r="LTB3" s="244"/>
      <c r="LTC3" s="245"/>
      <c r="LUD3" s="244"/>
      <c r="LUE3" s="244"/>
      <c r="LUF3" s="244"/>
      <c r="LUG3" s="244"/>
      <c r="LUH3" s="244"/>
      <c r="LUI3" s="244"/>
      <c r="LUJ3" s="244"/>
      <c r="LUK3" s="244"/>
      <c r="LUL3" s="244"/>
      <c r="LUM3" s="244"/>
      <c r="LUN3" s="244"/>
      <c r="LUO3" s="244"/>
      <c r="LUP3" s="244"/>
      <c r="LUQ3" s="245"/>
      <c r="LVR3" s="244"/>
      <c r="LVS3" s="244"/>
      <c r="LVT3" s="244"/>
      <c r="LVU3" s="244"/>
      <c r="LVV3" s="244"/>
      <c r="LVW3" s="244"/>
      <c r="LVX3" s="244"/>
      <c r="LVY3" s="244"/>
      <c r="LVZ3" s="244"/>
      <c r="LWA3" s="244"/>
      <c r="LWB3" s="244"/>
      <c r="LWC3" s="244"/>
      <c r="LWD3" s="244"/>
      <c r="LWE3" s="245"/>
      <c r="LXF3" s="244"/>
      <c r="LXG3" s="244"/>
      <c r="LXH3" s="244"/>
      <c r="LXI3" s="244"/>
      <c r="LXJ3" s="244"/>
      <c r="LXK3" s="244"/>
      <c r="LXL3" s="244"/>
      <c r="LXM3" s="244"/>
      <c r="LXN3" s="244"/>
      <c r="LXO3" s="244"/>
      <c r="LXP3" s="244"/>
      <c r="LXQ3" s="244"/>
      <c r="LXR3" s="244"/>
      <c r="LXS3" s="245"/>
      <c r="LYT3" s="244"/>
      <c r="LYU3" s="244"/>
      <c r="LYV3" s="244"/>
      <c r="LYW3" s="244"/>
      <c r="LYX3" s="244"/>
      <c r="LYY3" s="244"/>
      <c r="LYZ3" s="244"/>
      <c r="LZA3" s="244"/>
      <c r="LZB3" s="244"/>
      <c r="LZC3" s="244"/>
      <c r="LZD3" s="244"/>
      <c r="LZE3" s="244"/>
      <c r="LZF3" s="244"/>
      <c r="LZG3" s="245"/>
      <c r="MAH3" s="244"/>
      <c r="MAI3" s="244"/>
      <c r="MAJ3" s="244"/>
      <c r="MAK3" s="244"/>
      <c r="MAL3" s="244"/>
      <c r="MAM3" s="244"/>
      <c r="MAN3" s="244"/>
      <c r="MAO3" s="244"/>
      <c r="MAP3" s="244"/>
      <c r="MAQ3" s="244"/>
      <c r="MAR3" s="244"/>
      <c r="MAS3" s="244"/>
      <c r="MAT3" s="244"/>
      <c r="MAU3" s="245"/>
      <c r="MBV3" s="244"/>
      <c r="MBW3" s="244"/>
      <c r="MBX3" s="244"/>
      <c r="MBY3" s="244"/>
      <c r="MBZ3" s="244"/>
      <c r="MCA3" s="244"/>
      <c r="MCB3" s="244"/>
      <c r="MCC3" s="244"/>
      <c r="MCD3" s="244"/>
      <c r="MCE3" s="244"/>
      <c r="MCF3" s="244"/>
      <c r="MCG3" s="244"/>
      <c r="MCH3" s="244"/>
      <c r="MCI3" s="245"/>
      <c r="MDJ3" s="244"/>
      <c r="MDK3" s="244"/>
      <c r="MDL3" s="244"/>
      <c r="MDM3" s="244"/>
      <c r="MDN3" s="244"/>
      <c r="MDO3" s="244"/>
      <c r="MDP3" s="244"/>
      <c r="MDQ3" s="244"/>
      <c r="MDR3" s="244"/>
      <c r="MDS3" s="244"/>
      <c r="MDT3" s="244"/>
      <c r="MDU3" s="244"/>
      <c r="MDV3" s="244"/>
      <c r="MDW3" s="245"/>
      <c r="MEX3" s="244"/>
      <c r="MEY3" s="244"/>
      <c r="MEZ3" s="244"/>
      <c r="MFA3" s="244"/>
      <c r="MFB3" s="244"/>
      <c r="MFC3" s="244"/>
      <c r="MFD3" s="244"/>
      <c r="MFE3" s="244"/>
      <c r="MFF3" s="244"/>
      <c r="MFG3" s="244"/>
      <c r="MFH3" s="244"/>
      <c r="MFI3" s="244"/>
      <c r="MFJ3" s="244"/>
      <c r="MFK3" s="245"/>
      <c r="MGL3" s="244"/>
      <c r="MGM3" s="244"/>
      <c r="MGN3" s="244"/>
      <c r="MGO3" s="244"/>
      <c r="MGP3" s="244"/>
      <c r="MGQ3" s="244"/>
      <c r="MGR3" s="244"/>
      <c r="MGS3" s="244"/>
      <c r="MGT3" s="244"/>
      <c r="MGU3" s="244"/>
      <c r="MGV3" s="244"/>
      <c r="MGW3" s="244"/>
      <c r="MGX3" s="244"/>
      <c r="MGY3" s="245"/>
      <c r="MHZ3" s="244"/>
      <c r="MIA3" s="244"/>
      <c r="MIB3" s="244"/>
      <c r="MIC3" s="244"/>
      <c r="MID3" s="244"/>
      <c r="MIE3" s="244"/>
      <c r="MIF3" s="244"/>
      <c r="MIG3" s="244"/>
      <c r="MIH3" s="244"/>
      <c r="MII3" s="244"/>
      <c r="MIJ3" s="244"/>
      <c r="MIK3" s="244"/>
      <c r="MIL3" s="244"/>
      <c r="MIM3" s="245"/>
      <c r="MJN3" s="244"/>
      <c r="MJO3" s="244"/>
      <c r="MJP3" s="244"/>
      <c r="MJQ3" s="244"/>
      <c r="MJR3" s="244"/>
      <c r="MJS3" s="244"/>
      <c r="MJT3" s="244"/>
      <c r="MJU3" s="244"/>
      <c r="MJV3" s="244"/>
      <c r="MJW3" s="244"/>
      <c r="MJX3" s="244"/>
      <c r="MJY3" s="244"/>
      <c r="MJZ3" s="244"/>
      <c r="MKA3" s="245"/>
      <c r="MLB3" s="244"/>
      <c r="MLC3" s="244"/>
      <c r="MLD3" s="244"/>
      <c r="MLE3" s="244"/>
      <c r="MLF3" s="244"/>
      <c r="MLG3" s="244"/>
      <c r="MLH3" s="244"/>
      <c r="MLI3" s="244"/>
      <c r="MLJ3" s="244"/>
      <c r="MLK3" s="244"/>
      <c r="MLL3" s="244"/>
      <c r="MLM3" s="244"/>
      <c r="MLN3" s="244"/>
      <c r="MLO3" s="245"/>
      <c r="MMP3" s="244"/>
      <c r="MMQ3" s="244"/>
      <c r="MMR3" s="244"/>
      <c r="MMS3" s="244"/>
      <c r="MMT3" s="244"/>
      <c r="MMU3" s="244"/>
      <c r="MMV3" s="244"/>
      <c r="MMW3" s="244"/>
      <c r="MMX3" s="244"/>
      <c r="MMY3" s="244"/>
      <c r="MMZ3" s="244"/>
      <c r="MNA3" s="244"/>
      <c r="MNB3" s="244"/>
      <c r="MNC3" s="245"/>
      <c r="MOD3" s="244"/>
      <c r="MOE3" s="244"/>
      <c r="MOF3" s="244"/>
      <c r="MOG3" s="244"/>
      <c r="MOH3" s="244"/>
      <c r="MOI3" s="244"/>
      <c r="MOJ3" s="244"/>
      <c r="MOK3" s="244"/>
      <c r="MOL3" s="244"/>
      <c r="MOM3" s="244"/>
      <c r="MON3" s="244"/>
      <c r="MOO3" s="244"/>
      <c r="MOP3" s="244"/>
      <c r="MOQ3" s="245"/>
      <c r="MPR3" s="244"/>
      <c r="MPS3" s="244"/>
      <c r="MPT3" s="244"/>
      <c r="MPU3" s="244"/>
      <c r="MPV3" s="244"/>
      <c r="MPW3" s="244"/>
      <c r="MPX3" s="244"/>
      <c r="MPY3" s="244"/>
      <c r="MPZ3" s="244"/>
      <c r="MQA3" s="244"/>
      <c r="MQB3" s="244"/>
      <c r="MQC3" s="244"/>
      <c r="MQD3" s="244"/>
      <c r="MQE3" s="245"/>
      <c r="MRF3" s="244"/>
      <c r="MRG3" s="244"/>
      <c r="MRH3" s="244"/>
      <c r="MRI3" s="244"/>
      <c r="MRJ3" s="244"/>
      <c r="MRK3" s="244"/>
      <c r="MRL3" s="244"/>
      <c r="MRM3" s="244"/>
      <c r="MRN3" s="244"/>
      <c r="MRO3" s="244"/>
      <c r="MRP3" s="244"/>
      <c r="MRQ3" s="244"/>
      <c r="MRR3" s="244"/>
      <c r="MRS3" s="245"/>
      <c r="MST3" s="244"/>
      <c r="MSU3" s="244"/>
      <c r="MSV3" s="244"/>
      <c r="MSW3" s="244"/>
      <c r="MSX3" s="244"/>
      <c r="MSY3" s="244"/>
      <c r="MSZ3" s="244"/>
      <c r="MTA3" s="244"/>
      <c r="MTB3" s="244"/>
      <c r="MTC3" s="244"/>
      <c r="MTD3" s="244"/>
      <c r="MTE3" s="244"/>
      <c r="MTF3" s="244"/>
      <c r="MTG3" s="245"/>
      <c r="MUH3" s="244"/>
      <c r="MUI3" s="244"/>
      <c r="MUJ3" s="244"/>
      <c r="MUK3" s="244"/>
      <c r="MUL3" s="244"/>
      <c r="MUM3" s="244"/>
      <c r="MUN3" s="244"/>
      <c r="MUO3" s="244"/>
      <c r="MUP3" s="244"/>
      <c r="MUQ3" s="244"/>
      <c r="MUR3" s="244"/>
      <c r="MUS3" s="244"/>
      <c r="MUT3" s="244"/>
      <c r="MUU3" s="245"/>
      <c r="MVV3" s="244"/>
      <c r="MVW3" s="244"/>
      <c r="MVX3" s="244"/>
      <c r="MVY3" s="244"/>
      <c r="MVZ3" s="244"/>
      <c r="MWA3" s="244"/>
      <c r="MWB3" s="244"/>
      <c r="MWC3" s="244"/>
      <c r="MWD3" s="244"/>
      <c r="MWE3" s="244"/>
      <c r="MWF3" s="244"/>
      <c r="MWG3" s="244"/>
      <c r="MWH3" s="244"/>
      <c r="MWI3" s="245"/>
      <c r="MXJ3" s="244"/>
      <c r="MXK3" s="244"/>
      <c r="MXL3" s="244"/>
      <c r="MXM3" s="244"/>
      <c r="MXN3" s="244"/>
      <c r="MXO3" s="244"/>
      <c r="MXP3" s="244"/>
      <c r="MXQ3" s="244"/>
      <c r="MXR3" s="244"/>
      <c r="MXS3" s="244"/>
      <c r="MXT3" s="244"/>
      <c r="MXU3" s="244"/>
      <c r="MXV3" s="244"/>
      <c r="MXW3" s="245"/>
      <c r="MYX3" s="244"/>
      <c r="MYY3" s="244"/>
      <c r="MYZ3" s="244"/>
      <c r="MZA3" s="244"/>
      <c r="MZB3" s="244"/>
      <c r="MZC3" s="244"/>
      <c r="MZD3" s="244"/>
      <c r="MZE3" s="244"/>
      <c r="MZF3" s="244"/>
      <c r="MZG3" s="244"/>
      <c r="MZH3" s="244"/>
      <c r="MZI3" s="244"/>
      <c r="MZJ3" s="244"/>
      <c r="MZK3" s="245"/>
      <c r="NAL3" s="244"/>
      <c r="NAM3" s="244"/>
      <c r="NAN3" s="244"/>
      <c r="NAO3" s="244"/>
      <c r="NAP3" s="244"/>
      <c r="NAQ3" s="244"/>
      <c r="NAR3" s="244"/>
      <c r="NAS3" s="244"/>
      <c r="NAT3" s="244"/>
      <c r="NAU3" s="244"/>
      <c r="NAV3" s="244"/>
      <c r="NAW3" s="244"/>
      <c r="NAX3" s="244"/>
      <c r="NAY3" s="245"/>
      <c r="NBZ3" s="244"/>
      <c r="NCA3" s="244"/>
      <c r="NCB3" s="244"/>
      <c r="NCC3" s="244"/>
      <c r="NCD3" s="244"/>
      <c r="NCE3" s="244"/>
      <c r="NCF3" s="244"/>
      <c r="NCG3" s="244"/>
      <c r="NCH3" s="244"/>
      <c r="NCI3" s="244"/>
      <c r="NCJ3" s="244"/>
      <c r="NCK3" s="244"/>
      <c r="NCL3" s="244"/>
      <c r="NCM3" s="245"/>
      <c r="NDN3" s="244"/>
      <c r="NDO3" s="244"/>
      <c r="NDP3" s="244"/>
      <c r="NDQ3" s="244"/>
      <c r="NDR3" s="244"/>
      <c r="NDS3" s="244"/>
      <c r="NDT3" s="244"/>
      <c r="NDU3" s="244"/>
      <c r="NDV3" s="244"/>
      <c r="NDW3" s="244"/>
      <c r="NDX3" s="244"/>
      <c r="NDY3" s="244"/>
      <c r="NDZ3" s="244"/>
      <c r="NEA3" s="245"/>
      <c r="NFB3" s="244"/>
      <c r="NFC3" s="244"/>
      <c r="NFD3" s="244"/>
      <c r="NFE3" s="244"/>
      <c r="NFF3" s="244"/>
      <c r="NFG3" s="244"/>
      <c r="NFH3" s="244"/>
      <c r="NFI3" s="244"/>
      <c r="NFJ3" s="244"/>
      <c r="NFK3" s="244"/>
      <c r="NFL3" s="244"/>
      <c r="NFM3" s="244"/>
      <c r="NFN3" s="244"/>
      <c r="NFO3" s="245"/>
      <c r="NGP3" s="244"/>
      <c r="NGQ3" s="244"/>
      <c r="NGR3" s="244"/>
      <c r="NGS3" s="244"/>
      <c r="NGT3" s="244"/>
      <c r="NGU3" s="244"/>
      <c r="NGV3" s="244"/>
      <c r="NGW3" s="244"/>
      <c r="NGX3" s="244"/>
      <c r="NGY3" s="244"/>
      <c r="NGZ3" s="244"/>
      <c r="NHA3" s="244"/>
      <c r="NHB3" s="244"/>
      <c r="NHC3" s="245"/>
      <c r="NID3" s="244"/>
      <c r="NIE3" s="244"/>
      <c r="NIF3" s="244"/>
      <c r="NIG3" s="244"/>
      <c r="NIH3" s="244"/>
      <c r="NII3" s="244"/>
      <c r="NIJ3" s="244"/>
      <c r="NIK3" s="244"/>
      <c r="NIL3" s="244"/>
      <c r="NIM3" s="244"/>
      <c r="NIN3" s="244"/>
      <c r="NIO3" s="244"/>
      <c r="NIP3" s="244"/>
      <c r="NIQ3" s="245"/>
      <c r="NJR3" s="244"/>
      <c r="NJS3" s="244"/>
      <c r="NJT3" s="244"/>
      <c r="NJU3" s="244"/>
      <c r="NJV3" s="244"/>
      <c r="NJW3" s="244"/>
      <c r="NJX3" s="244"/>
      <c r="NJY3" s="244"/>
      <c r="NJZ3" s="244"/>
      <c r="NKA3" s="244"/>
      <c r="NKB3" s="244"/>
      <c r="NKC3" s="244"/>
      <c r="NKD3" s="244"/>
      <c r="NKE3" s="245"/>
      <c r="NLF3" s="244"/>
      <c r="NLG3" s="244"/>
      <c r="NLH3" s="244"/>
      <c r="NLI3" s="244"/>
      <c r="NLJ3" s="244"/>
      <c r="NLK3" s="244"/>
      <c r="NLL3" s="244"/>
      <c r="NLM3" s="244"/>
      <c r="NLN3" s="244"/>
      <c r="NLO3" s="244"/>
      <c r="NLP3" s="244"/>
      <c r="NLQ3" s="244"/>
      <c r="NLR3" s="244"/>
      <c r="NLS3" s="245"/>
      <c r="NMT3" s="244"/>
      <c r="NMU3" s="244"/>
      <c r="NMV3" s="244"/>
      <c r="NMW3" s="244"/>
      <c r="NMX3" s="244"/>
      <c r="NMY3" s="244"/>
      <c r="NMZ3" s="244"/>
      <c r="NNA3" s="244"/>
      <c r="NNB3" s="244"/>
      <c r="NNC3" s="244"/>
      <c r="NND3" s="244"/>
      <c r="NNE3" s="244"/>
      <c r="NNF3" s="244"/>
      <c r="NNG3" s="245"/>
      <c r="NOH3" s="244"/>
      <c r="NOI3" s="244"/>
      <c r="NOJ3" s="244"/>
      <c r="NOK3" s="244"/>
      <c r="NOL3" s="244"/>
      <c r="NOM3" s="244"/>
      <c r="NON3" s="244"/>
      <c r="NOO3" s="244"/>
      <c r="NOP3" s="244"/>
      <c r="NOQ3" s="244"/>
      <c r="NOR3" s="244"/>
      <c r="NOS3" s="244"/>
      <c r="NOT3" s="244"/>
      <c r="NOU3" s="245"/>
      <c r="NPV3" s="244"/>
      <c r="NPW3" s="244"/>
      <c r="NPX3" s="244"/>
      <c r="NPY3" s="244"/>
      <c r="NPZ3" s="244"/>
      <c r="NQA3" s="244"/>
      <c r="NQB3" s="244"/>
      <c r="NQC3" s="244"/>
      <c r="NQD3" s="244"/>
      <c r="NQE3" s="244"/>
      <c r="NQF3" s="244"/>
      <c r="NQG3" s="244"/>
      <c r="NQH3" s="244"/>
      <c r="NQI3" s="245"/>
      <c r="NRJ3" s="244"/>
      <c r="NRK3" s="244"/>
      <c r="NRL3" s="244"/>
      <c r="NRM3" s="244"/>
      <c r="NRN3" s="244"/>
      <c r="NRO3" s="244"/>
      <c r="NRP3" s="244"/>
      <c r="NRQ3" s="244"/>
      <c r="NRR3" s="244"/>
      <c r="NRS3" s="244"/>
      <c r="NRT3" s="244"/>
      <c r="NRU3" s="244"/>
      <c r="NRV3" s="244"/>
      <c r="NRW3" s="245"/>
      <c r="NSX3" s="244"/>
      <c r="NSY3" s="244"/>
      <c r="NSZ3" s="244"/>
      <c r="NTA3" s="244"/>
      <c r="NTB3" s="244"/>
      <c r="NTC3" s="244"/>
      <c r="NTD3" s="244"/>
      <c r="NTE3" s="244"/>
      <c r="NTF3" s="244"/>
      <c r="NTG3" s="244"/>
      <c r="NTH3" s="244"/>
      <c r="NTI3" s="244"/>
      <c r="NTJ3" s="244"/>
      <c r="NTK3" s="245"/>
      <c r="NUL3" s="244"/>
      <c r="NUM3" s="244"/>
      <c r="NUN3" s="244"/>
      <c r="NUO3" s="244"/>
      <c r="NUP3" s="244"/>
      <c r="NUQ3" s="244"/>
      <c r="NUR3" s="244"/>
      <c r="NUS3" s="244"/>
      <c r="NUT3" s="244"/>
      <c r="NUU3" s="244"/>
      <c r="NUV3" s="244"/>
      <c r="NUW3" s="244"/>
      <c r="NUX3" s="244"/>
      <c r="NUY3" s="245"/>
      <c r="NVZ3" s="244"/>
      <c r="NWA3" s="244"/>
      <c r="NWB3" s="244"/>
      <c r="NWC3" s="244"/>
      <c r="NWD3" s="244"/>
      <c r="NWE3" s="244"/>
      <c r="NWF3" s="244"/>
      <c r="NWG3" s="244"/>
      <c r="NWH3" s="244"/>
      <c r="NWI3" s="244"/>
      <c r="NWJ3" s="244"/>
      <c r="NWK3" s="244"/>
      <c r="NWL3" s="244"/>
      <c r="NWM3" s="245"/>
      <c r="NXN3" s="244"/>
      <c r="NXO3" s="244"/>
      <c r="NXP3" s="244"/>
      <c r="NXQ3" s="244"/>
      <c r="NXR3" s="244"/>
      <c r="NXS3" s="244"/>
      <c r="NXT3" s="244"/>
      <c r="NXU3" s="244"/>
      <c r="NXV3" s="244"/>
      <c r="NXW3" s="244"/>
      <c r="NXX3" s="244"/>
      <c r="NXY3" s="244"/>
      <c r="NXZ3" s="244"/>
      <c r="NYA3" s="245"/>
      <c r="NZB3" s="244"/>
      <c r="NZC3" s="244"/>
      <c r="NZD3" s="244"/>
      <c r="NZE3" s="244"/>
      <c r="NZF3" s="244"/>
      <c r="NZG3" s="244"/>
      <c r="NZH3" s="244"/>
      <c r="NZI3" s="244"/>
      <c r="NZJ3" s="244"/>
      <c r="NZK3" s="244"/>
      <c r="NZL3" s="244"/>
      <c r="NZM3" s="244"/>
      <c r="NZN3" s="244"/>
      <c r="NZO3" s="245"/>
      <c r="OAP3" s="244"/>
      <c r="OAQ3" s="244"/>
      <c r="OAR3" s="244"/>
      <c r="OAS3" s="244"/>
      <c r="OAT3" s="244"/>
      <c r="OAU3" s="244"/>
      <c r="OAV3" s="244"/>
      <c r="OAW3" s="244"/>
      <c r="OAX3" s="244"/>
      <c r="OAY3" s="244"/>
      <c r="OAZ3" s="244"/>
      <c r="OBA3" s="244"/>
      <c r="OBB3" s="244"/>
      <c r="OBC3" s="245"/>
      <c r="OCD3" s="244"/>
      <c r="OCE3" s="244"/>
      <c r="OCF3" s="244"/>
      <c r="OCG3" s="244"/>
      <c r="OCH3" s="244"/>
      <c r="OCI3" s="244"/>
      <c r="OCJ3" s="244"/>
      <c r="OCK3" s="244"/>
      <c r="OCL3" s="244"/>
      <c r="OCM3" s="244"/>
      <c r="OCN3" s="244"/>
      <c r="OCO3" s="244"/>
      <c r="OCP3" s="244"/>
      <c r="OCQ3" s="245"/>
      <c r="ODR3" s="244"/>
      <c r="ODS3" s="244"/>
      <c r="ODT3" s="244"/>
      <c r="ODU3" s="244"/>
      <c r="ODV3" s="244"/>
      <c r="ODW3" s="244"/>
      <c r="ODX3" s="244"/>
      <c r="ODY3" s="244"/>
      <c r="ODZ3" s="244"/>
      <c r="OEA3" s="244"/>
      <c r="OEB3" s="244"/>
      <c r="OEC3" s="244"/>
      <c r="OED3" s="244"/>
      <c r="OEE3" s="245"/>
      <c r="OFF3" s="244"/>
      <c r="OFG3" s="244"/>
      <c r="OFH3" s="244"/>
      <c r="OFI3" s="244"/>
      <c r="OFJ3" s="244"/>
      <c r="OFK3" s="244"/>
      <c r="OFL3" s="244"/>
      <c r="OFM3" s="244"/>
      <c r="OFN3" s="244"/>
      <c r="OFO3" s="244"/>
      <c r="OFP3" s="244"/>
      <c r="OFQ3" s="244"/>
      <c r="OFR3" s="244"/>
      <c r="OFS3" s="245"/>
      <c r="OGT3" s="244"/>
      <c r="OGU3" s="244"/>
      <c r="OGV3" s="244"/>
      <c r="OGW3" s="244"/>
      <c r="OGX3" s="244"/>
      <c r="OGY3" s="244"/>
      <c r="OGZ3" s="244"/>
      <c r="OHA3" s="244"/>
      <c r="OHB3" s="244"/>
      <c r="OHC3" s="244"/>
      <c r="OHD3" s="244"/>
      <c r="OHE3" s="244"/>
      <c r="OHF3" s="244"/>
      <c r="OHG3" s="245"/>
      <c r="OIH3" s="244"/>
      <c r="OII3" s="244"/>
      <c r="OIJ3" s="244"/>
      <c r="OIK3" s="244"/>
      <c r="OIL3" s="244"/>
      <c r="OIM3" s="244"/>
      <c r="OIN3" s="244"/>
      <c r="OIO3" s="244"/>
      <c r="OIP3" s="244"/>
      <c r="OIQ3" s="244"/>
      <c r="OIR3" s="244"/>
      <c r="OIS3" s="244"/>
      <c r="OIT3" s="244"/>
      <c r="OIU3" s="245"/>
      <c r="OJV3" s="244"/>
      <c r="OJW3" s="244"/>
      <c r="OJX3" s="244"/>
      <c r="OJY3" s="244"/>
      <c r="OJZ3" s="244"/>
      <c r="OKA3" s="244"/>
      <c r="OKB3" s="244"/>
      <c r="OKC3" s="244"/>
      <c r="OKD3" s="244"/>
      <c r="OKE3" s="244"/>
      <c r="OKF3" s="244"/>
      <c r="OKG3" s="244"/>
      <c r="OKH3" s="244"/>
      <c r="OKI3" s="245"/>
      <c r="OLJ3" s="244"/>
      <c r="OLK3" s="244"/>
      <c r="OLL3" s="244"/>
      <c r="OLM3" s="244"/>
      <c r="OLN3" s="244"/>
      <c r="OLO3" s="244"/>
      <c r="OLP3" s="244"/>
      <c r="OLQ3" s="244"/>
      <c r="OLR3" s="244"/>
      <c r="OLS3" s="244"/>
      <c r="OLT3" s="244"/>
      <c r="OLU3" s="244"/>
      <c r="OLV3" s="244"/>
      <c r="OLW3" s="245"/>
      <c r="OMX3" s="244"/>
      <c r="OMY3" s="244"/>
      <c r="OMZ3" s="244"/>
      <c r="ONA3" s="244"/>
      <c r="ONB3" s="244"/>
      <c r="ONC3" s="244"/>
      <c r="OND3" s="244"/>
      <c r="ONE3" s="244"/>
      <c r="ONF3" s="244"/>
      <c r="ONG3" s="244"/>
      <c r="ONH3" s="244"/>
      <c r="ONI3" s="244"/>
      <c r="ONJ3" s="244"/>
      <c r="ONK3" s="245"/>
      <c r="OOL3" s="244"/>
      <c r="OOM3" s="244"/>
      <c r="OON3" s="244"/>
      <c r="OOO3" s="244"/>
      <c r="OOP3" s="244"/>
      <c r="OOQ3" s="244"/>
      <c r="OOR3" s="244"/>
      <c r="OOS3" s="244"/>
      <c r="OOT3" s="244"/>
      <c r="OOU3" s="244"/>
      <c r="OOV3" s="244"/>
      <c r="OOW3" s="244"/>
      <c r="OOX3" s="244"/>
      <c r="OOY3" s="245"/>
      <c r="OPZ3" s="244"/>
      <c r="OQA3" s="244"/>
      <c r="OQB3" s="244"/>
      <c r="OQC3" s="244"/>
      <c r="OQD3" s="244"/>
      <c r="OQE3" s="244"/>
      <c r="OQF3" s="244"/>
      <c r="OQG3" s="244"/>
      <c r="OQH3" s="244"/>
      <c r="OQI3" s="244"/>
      <c r="OQJ3" s="244"/>
      <c r="OQK3" s="244"/>
      <c r="OQL3" s="244"/>
      <c r="OQM3" s="245"/>
      <c r="ORN3" s="244"/>
      <c r="ORO3" s="244"/>
      <c r="ORP3" s="244"/>
      <c r="ORQ3" s="244"/>
      <c r="ORR3" s="244"/>
      <c r="ORS3" s="244"/>
      <c r="ORT3" s="244"/>
      <c r="ORU3" s="244"/>
      <c r="ORV3" s="244"/>
      <c r="ORW3" s="244"/>
      <c r="ORX3" s="244"/>
      <c r="ORY3" s="244"/>
      <c r="ORZ3" s="244"/>
      <c r="OSA3" s="245"/>
      <c r="OTB3" s="244"/>
      <c r="OTC3" s="244"/>
      <c r="OTD3" s="244"/>
      <c r="OTE3" s="244"/>
      <c r="OTF3" s="244"/>
      <c r="OTG3" s="244"/>
      <c r="OTH3" s="244"/>
      <c r="OTI3" s="244"/>
      <c r="OTJ3" s="244"/>
      <c r="OTK3" s="244"/>
      <c r="OTL3" s="244"/>
      <c r="OTM3" s="244"/>
      <c r="OTN3" s="244"/>
      <c r="OTO3" s="245"/>
      <c r="OUP3" s="244"/>
      <c r="OUQ3" s="244"/>
      <c r="OUR3" s="244"/>
      <c r="OUS3" s="244"/>
      <c r="OUT3" s="244"/>
      <c r="OUU3" s="244"/>
      <c r="OUV3" s="244"/>
      <c r="OUW3" s="244"/>
      <c r="OUX3" s="244"/>
      <c r="OUY3" s="244"/>
      <c r="OUZ3" s="244"/>
      <c r="OVA3" s="244"/>
      <c r="OVB3" s="244"/>
      <c r="OVC3" s="245"/>
      <c r="OWD3" s="244"/>
      <c r="OWE3" s="244"/>
      <c r="OWF3" s="244"/>
      <c r="OWG3" s="244"/>
      <c r="OWH3" s="244"/>
      <c r="OWI3" s="244"/>
      <c r="OWJ3" s="244"/>
      <c r="OWK3" s="244"/>
      <c r="OWL3" s="244"/>
      <c r="OWM3" s="244"/>
      <c r="OWN3" s="244"/>
      <c r="OWO3" s="244"/>
      <c r="OWP3" s="244"/>
      <c r="OWQ3" s="245"/>
      <c r="OXR3" s="244"/>
      <c r="OXS3" s="244"/>
      <c r="OXT3" s="244"/>
      <c r="OXU3" s="244"/>
      <c r="OXV3" s="244"/>
      <c r="OXW3" s="244"/>
      <c r="OXX3" s="244"/>
      <c r="OXY3" s="244"/>
      <c r="OXZ3" s="244"/>
      <c r="OYA3" s="244"/>
      <c r="OYB3" s="244"/>
      <c r="OYC3" s="244"/>
      <c r="OYD3" s="244"/>
      <c r="OYE3" s="245"/>
      <c r="OZF3" s="244"/>
      <c r="OZG3" s="244"/>
      <c r="OZH3" s="244"/>
      <c r="OZI3" s="244"/>
      <c r="OZJ3" s="244"/>
      <c r="OZK3" s="244"/>
      <c r="OZL3" s="244"/>
      <c r="OZM3" s="244"/>
      <c r="OZN3" s="244"/>
      <c r="OZO3" s="244"/>
      <c r="OZP3" s="244"/>
      <c r="OZQ3" s="244"/>
      <c r="OZR3" s="244"/>
      <c r="OZS3" s="245"/>
      <c r="PAT3" s="244"/>
      <c r="PAU3" s="244"/>
      <c r="PAV3" s="244"/>
      <c r="PAW3" s="244"/>
      <c r="PAX3" s="244"/>
      <c r="PAY3" s="244"/>
      <c r="PAZ3" s="244"/>
      <c r="PBA3" s="244"/>
      <c r="PBB3" s="244"/>
      <c r="PBC3" s="244"/>
      <c r="PBD3" s="244"/>
      <c r="PBE3" s="244"/>
      <c r="PBF3" s="244"/>
      <c r="PBG3" s="245"/>
      <c r="PCH3" s="244"/>
      <c r="PCI3" s="244"/>
      <c r="PCJ3" s="244"/>
      <c r="PCK3" s="244"/>
      <c r="PCL3" s="244"/>
      <c r="PCM3" s="244"/>
      <c r="PCN3" s="244"/>
      <c r="PCO3" s="244"/>
      <c r="PCP3" s="244"/>
      <c r="PCQ3" s="244"/>
      <c r="PCR3" s="244"/>
      <c r="PCS3" s="244"/>
      <c r="PCT3" s="244"/>
      <c r="PCU3" s="245"/>
      <c r="PDV3" s="244"/>
      <c r="PDW3" s="244"/>
      <c r="PDX3" s="244"/>
      <c r="PDY3" s="244"/>
      <c r="PDZ3" s="244"/>
      <c r="PEA3" s="244"/>
      <c r="PEB3" s="244"/>
      <c r="PEC3" s="244"/>
      <c r="PED3" s="244"/>
      <c r="PEE3" s="244"/>
      <c r="PEF3" s="244"/>
      <c r="PEG3" s="244"/>
      <c r="PEH3" s="244"/>
      <c r="PEI3" s="245"/>
      <c r="PFJ3" s="244"/>
      <c r="PFK3" s="244"/>
      <c r="PFL3" s="244"/>
      <c r="PFM3" s="244"/>
      <c r="PFN3" s="244"/>
      <c r="PFO3" s="244"/>
      <c r="PFP3" s="244"/>
      <c r="PFQ3" s="244"/>
      <c r="PFR3" s="244"/>
      <c r="PFS3" s="244"/>
      <c r="PFT3" s="244"/>
      <c r="PFU3" s="244"/>
      <c r="PFV3" s="244"/>
      <c r="PFW3" s="245"/>
      <c r="PGX3" s="244"/>
      <c r="PGY3" s="244"/>
      <c r="PGZ3" s="244"/>
      <c r="PHA3" s="244"/>
      <c r="PHB3" s="244"/>
      <c r="PHC3" s="244"/>
      <c r="PHD3" s="244"/>
      <c r="PHE3" s="244"/>
      <c r="PHF3" s="244"/>
      <c r="PHG3" s="244"/>
      <c r="PHH3" s="244"/>
      <c r="PHI3" s="244"/>
      <c r="PHJ3" s="244"/>
      <c r="PHK3" s="245"/>
      <c r="PIL3" s="244"/>
      <c r="PIM3" s="244"/>
      <c r="PIN3" s="244"/>
      <c r="PIO3" s="244"/>
      <c r="PIP3" s="244"/>
      <c r="PIQ3" s="244"/>
      <c r="PIR3" s="244"/>
      <c r="PIS3" s="244"/>
      <c r="PIT3" s="244"/>
      <c r="PIU3" s="244"/>
      <c r="PIV3" s="244"/>
      <c r="PIW3" s="244"/>
      <c r="PIX3" s="244"/>
      <c r="PIY3" s="245"/>
      <c r="PJZ3" s="244"/>
      <c r="PKA3" s="244"/>
      <c r="PKB3" s="244"/>
      <c r="PKC3" s="244"/>
      <c r="PKD3" s="244"/>
      <c r="PKE3" s="244"/>
      <c r="PKF3" s="244"/>
      <c r="PKG3" s="244"/>
      <c r="PKH3" s="244"/>
      <c r="PKI3" s="244"/>
      <c r="PKJ3" s="244"/>
      <c r="PKK3" s="244"/>
      <c r="PKL3" s="244"/>
      <c r="PKM3" s="245"/>
      <c r="PLN3" s="244"/>
      <c r="PLO3" s="244"/>
      <c r="PLP3" s="244"/>
      <c r="PLQ3" s="244"/>
      <c r="PLR3" s="244"/>
      <c r="PLS3" s="244"/>
      <c r="PLT3" s="244"/>
      <c r="PLU3" s="244"/>
      <c r="PLV3" s="244"/>
      <c r="PLW3" s="244"/>
      <c r="PLX3" s="244"/>
      <c r="PLY3" s="244"/>
      <c r="PLZ3" s="244"/>
      <c r="PMA3" s="245"/>
      <c r="PNB3" s="244"/>
      <c r="PNC3" s="244"/>
      <c r="PND3" s="244"/>
      <c r="PNE3" s="244"/>
      <c r="PNF3" s="244"/>
      <c r="PNG3" s="244"/>
      <c r="PNH3" s="244"/>
      <c r="PNI3" s="244"/>
      <c r="PNJ3" s="244"/>
      <c r="PNK3" s="244"/>
      <c r="PNL3" s="244"/>
      <c r="PNM3" s="244"/>
      <c r="PNN3" s="244"/>
      <c r="PNO3" s="245"/>
      <c r="POP3" s="244"/>
      <c r="POQ3" s="244"/>
      <c r="POR3" s="244"/>
      <c r="POS3" s="244"/>
      <c r="POT3" s="244"/>
      <c r="POU3" s="244"/>
      <c r="POV3" s="244"/>
      <c r="POW3" s="244"/>
      <c r="POX3" s="244"/>
      <c r="POY3" s="244"/>
      <c r="POZ3" s="244"/>
      <c r="PPA3" s="244"/>
      <c r="PPB3" s="244"/>
      <c r="PPC3" s="245"/>
      <c r="PQD3" s="244"/>
      <c r="PQE3" s="244"/>
      <c r="PQF3" s="244"/>
      <c r="PQG3" s="244"/>
      <c r="PQH3" s="244"/>
      <c r="PQI3" s="244"/>
      <c r="PQJ3" s="244"/>
      <c r="PQK3" s="244"/>
      <c r="PQL3" s="244"/>
      <c r="PQM3" s="244"/>
      <c r="PQN3" s="244"/>
      <c r="PQO3" s="244"/>
      <c r="PQP3" s="244"/>
      <c r="PQQ3" s="245"/>
      <c r="PRR3" s="244"/>
      <c r="PRS3" s="244"/>
      <c r="PRT3" s="244"/>
      <c r="PRU3" s="244"/>
      <c r="PRV3" s="244"/>
      <c r="PRW3" s="244"/>
      <c r="PRX3" s="244"/>
      <c r="PRY3" s="244"/>
      <c r="PRZ3" s="244"/>
      <c r="PSA3" s="244"/>
      <c r="PSB3" s="244"/>
      <c r="PSC3" s="244"/>
      <c r="PSD3" s="244"/>
      <c r="PSE3" s="245"/>
      <c r="PTF3" s="244"/>
      <c r="PTG3" s="244"/>
      <c r="PTH3" s="244"/>
      <c r="PTI3" s="244"/>
      <c r="PTJ3" s="244"/>
      <c r="PTK3" s="244"/>
      <c r="PTL3" s="244"/>
      <c r="PTM3" s="244"/>
      <c r="PTN3" s="244"/>
      <c r="PTO3" s="244"/>
      <c r="PTP3" s="244"/>
      <c r="PTQ3" s="244"/>
      <c r="PTR3" s="244"/>
      <c r="PTS3" s="245"/>
      <c r="PUT3" s="244"/>
      <c r="PUU3" s="244"/>
      <c r="PUV3" s="244"/>
      <c r="PUW3" s="244"/>
      <c r="PUX3" s="244"/>
      <c r="PUY3" s="244"/>
      <c r="PUZ3" s="244"/>
      <c r="PVA3" s="244"/>
      <c r="PVB3" s="244"/>
      <c r="PVC3" s="244"/>
      <c r="PVD3" s="244"/>
      <c r="PVE3" s="244"/>
      <c r="PVF3" s="244"/>
      <c r="PVG3" s="245"/>
      <c r="PWH3" s="244"/>
      <c r="PWI3" s="244"/>
      <c r="PWJ3" s="244"/>
      <c r="PWK3" s="244"/>
      <c r="PWL3" s="244"/>
      <c r="PWM3" s="244"/>
      <c r="PWN3" s="244"/>
      <c r="PWO3" s="244"/>
      <c r="PWP3" s="244"/>
      <c r="PWQ3" s="244"/>
      <c r="PWR3" s="244"/>
      <c r="PWS3" s="244"/>
      <c r="PWT3" s="244"/>
      <c r="PWU3" s="245"/>
      <c r="PXV3" s="244"/>
      <c r="PXW3" s="244"/>
      <c r="PXX3" s="244"/>
      <c r="PXY3" s="244"/>
      <c r="PXZ3" s="244"/>
      <c r="PYA3" s="244"/>
      <c r="PYB3" s="244"/>
      <c r="PYC3" s="244"/>
      <c r="PYD3" s="244"/>
      <c r="PYE3" s="244"/>
      <c r="PYF3" s="244"/>
      <c r="PYG3" s="244"/>
      <c r="PYH3" s="244"/>
      <c r="PYI3" s="245"/>
      <c r="PZJ3" s="244"/>
      <c r="PZK3" s="244"/>
      <c r="PZL3" s="244"/>
      <c r="PZM3" s="244"/>
      <c r="PZN3" s="244"/>
      <c r="PZO3" s="244"/>
      <c r="PZP3" s="244"/>
      <c r="PZQ3" s="244"/>
      <c r="PZR3" s="244"/>
      <c r="PZS3" s="244"/>
      <c r="PZT3" s="244"/>
      <c r="PZU3" s="244"/>
      <c r="PZV3" s="244"/>
      <c r="PZW3" s="245"/>
      <c r="QAX3" s="244"/>
      <c r="QAY3" s="244"/>
      <c r="QAZ3" s="244"/>
      <c r="QBA3" s="244"/>
      <c r="QBB3" s="244"/>
      <c r="QBC3" s="244"/>
      <c r="QBD3" s="244"/>
      <c r="QBE3" s="244"/>
      <c r="QBF3" s="244"/>
      <c r="QBG3" s="244"/>
      <c r="QBH3" s="244"/>
      <c r="QBI3" s="244"/>
      <c r="QBJ3" s="244"/>
      <c r="QBK3" s="245"/>
      <c r="QCL3" s="244"/>
      <c r="QCM3" s="244"/>
      <c r="QCN3" s="244"/>
      <c r="QCO3" s="244"/>
      <c r="QCP3" s="244"/>
      <c r="QCQ3" s="244"/>
      <c r="QCR3" s="244"/>
      <c r="QCS3" s="244"/>
      <c r="QCT3" s="244"/>
      <c r="QCU3" s="244"/>
      <c r="QCV3" s="244"/>
      <c r="QCW3" s="244"/>
      <c r="QCX3" s="244"/>
      <c r="QCY3" s="245"/>
      <c r="QDZ3" s="244"/>
      <c r="QEA3" s="244"/>
      <c r="QEB3" s="244"/>
      <c r="QEC3" s="244"/>
      <c r="QED3" s="244"/>
      <c r="QEE3" s="244"/>
      <c r="QEF3" s="244"/>
      <c r="QEG3" s="244"/>
      <c r="QEH3" s="244"/>
      <c r="QEI3" s="244"/>
      <c r="QEJ3" s="244"/>
      <c r="QEK3" s="244"/>
      <c r="QEL3" s="244"/>
      <c r="QEM3" s="245"/>
      <c r="QFN3" s="244"/>
      <c r="QFO3" s="244"/>
      <c r="QFP3" s="244"/>
      <c r="QFQ3" s="244"/>
      <c r="QFR3" s="244"/>
      <c r="QFS3" s="244"/>
      <c r="QFT3" s="244"/>
      <c r="QFU3" s="244"/>
      <c r="QFV3" s="244"/>
      <c r="QFW3" s="244"/>
      <c r="QFX3" s="244"/>
      <c r="QFY3" s="244"/>
      <c r="QFZ3" s="244"/>
      <c r="QGA3" s="245"/>
      <c r="QHB3" s="244"/>
      <c r="QHC3" s="244"/>
      <c r="QHD3" s="244"/>
      <c r="QHE3" s="244"/>
      <c r="QHF3" s="244"/>
      <c r="QHG3" s="244"/>
      <c r="QHH3" s="244"/>
      <c r="QHI3" s="244"/>
      <c r="QHJ3" s="244"/>
      <c r="QHK3" s="244"/>
      <c r="QHL3" s="244"/>
      <c r="QHM3" s="244"/>
      <c r="QHN3" s="244"/>
      <c r="QHO3" s="245"/>
      <c r="QIP3" s="244"/>
      <c r="QIQ3" s="244"/>
      <c r="QIR3" s="244"/>
      <c r="QIS3" s="244"/>
      <c r="QIT3" s="244"/>
      <c r="QIU3" s="244"/>
      <c r="QIV3" s="244"/>
      <c r="QIW3" s="244"/>
      <c r="QIX3" s="244"/>
      <c r="QIY3" s="244"/>
      <c r="QIZ3" s="244"/>
      <c r="QJA3" s="244"/>
      <c r="QJB3" s="244"/>
      <c r="QJC3" s="245"/>
      <c r="QKD3" s="244"/>
      <c r="QKE3" s="244"/>
      <c r="QKF3" s="244"/>
      <c r="QKG3" s="244"/>
      <c r="QKH3" s="244"/>
      <c r="QKI3" s="244"/>
      <c r="QKJ3" s="244"/>
      <c r="QKK3" s="244"/>
      <c r="QKL3" s="244"/>
      <c r="QKM3" s="244"/>
      <c r="QKN3" s="244"/>
      <c r="QKO3" s="244"/>
      <c r="QKP3" s="244"/>
      <c r="QKQ3" s="245"/>
      <c r="QLR3" s="244"/>
      <c r="QLS3" s="244"/>
      <c r="QLT3" s="244"/>
      <c r="QLU3" s="244"/>
      <c r="QLV3" s="244"/>
      <c r="QLW3" s="244"/>
      <c r="QLX3" s="244"/>
      <c r="QLY3" s="244"/>
      <c r="QLZ3" s="244"/>
      <c r="QMA3" s="244"/>
      <c r="QMB3" s="244"/>
      <c r="QMC3" s="244"/>
      <c r="QMD3" s="244"/>
      <c r="QME3" s="245"/>
      <c r="QNF3" s="244"/>
      <c r="QNG3" s="244"/>
      <c r="QNH3" s="244"/>
      <c r="QNI3" s="244"/>
      <c r="QNJ3" s="244"/>
      <c r="QNK3" s="244"/>
      <c r="QNL3" s="244"/>
      <c r="QNM3" s="244"/>
      <c r="QNN3" s="244"/>
      <c r="QNO3" s="244"/>
      <c r="QNP3" s="244"/>
      <c r="QNQ3" s="244"/>
      <c r="QNR3" s="244"/>
      <c r="QNS3" s="245"/>
      <c r="QOT3" s="244"/>
      <c r="QOU3" s="244"/>
      <c r="QOV3" s="244"/>
      <c r="QOW3" s="244"/>
      <c r="QOX3" s="244"/>
      <c r="QOY3" s="244"/>
      <c r="QOZ3" s="244"/>
      <c r="QPA3" s="244"/>
      <c r="QPB3" s="244"/>
      <c r="QPC3" s="244"/>
      <c r="QPD3" s="244"/>
      <c r="QPE3" s="244"/>
      <c r="QPF3" s="244"/>
      <c r="QPG3" s="245"/>
      <c r="QQH3" s="244"/>
      <c r="QQI3" s="244"/>
      <c r="QQJ3" s="244"/>
      <c r="QQK3" s="244"/>
      <c r="QQL3" s="244"/>
      <c r="QQM3" s="244"/>
      <c r="QQN3" s="244"/>
      <c r="QQO3" s="244"/>
      <c r="QQP3" s="244"/>
      <c r="QQQ3" s="244"/>
      <c r="QQR3" s="244"/>
      <c r="QQS3" s="244"/>
      <c r="QQT3" s="244"/>
      <c r="QQU3" s="245"/>
      <c r="QRV3" s="244"/>
      <c r="QRW3" s="244"/>
      <c r="QRX3" s="244"/>
      <c r="QRY3" s="244"/>
      <c r="QRZ3" s="244"/>
      <c r="QSA3" s="244"/>
      <c r="QSB3" s="244"/>
      <c r="QSC3" s="244"/>
      <c r="QSD3" s="244"/>
      <c r="QSE3" s="244"/>
      <c r="QSF3" s="244"/>
      <c r="QSG3" s="244"/>
      <c r="QSH3" s="244"/>
      <c r="QSI3" s="245"/>
      <c r="QTJ3" s="244"/>
      <c r="QTK3" s="244"/>
      <c r="QTL3" s="244"/>
      <c r="QTM3" s="244"/>
      <c r="QTN3" s="244"/>
      <c r="QTO3" s="244"/>
      <c r="QTP3" s="244"/>
      <c r="QTQ3" s="244"/>
      <c r="QTR3" s="244"/>
      <c r="QTS3" s="244"/>
      <c r="QTT3" s="244"/>
      <c r="QTU3" s="244"/>
      <c r="QTV3" s="244"/>
      <c r="QTW3" s="245"/>
      <c r="QUX3" s="244"/>
      <c r="QUY3" s="244"/>
      <c r="QUZ3" s="244"/>
      <c r="QVA3" s="244"/>
      <c r="QVB3" s="244"/>
      <c r="QVC3" s="244"/>
      <c r="QVD3" s="244"/>
      <c r="QVE3" s="244"/>
      <c r="QVF3" s="244"/>
      <c r="QVG3" s="244"/>
      <c r="QVH3" s="244"/>
      <c r="QVI3" s="244"/>
      <c r="QVJ3" s="244"/>
      <c r="QVK3" s="245"/>
      <c r="QWL3" s="244"/>
      <c r="QWM3" s="244"/>
      <c r="QWN3" s="244"/>
      <c r="QWO3" s="244"/>
      <c r="QWP3" s="244"/>
      <c r="QWQ3" s="244"/>
      <c r="QWR3" s="244"/>
      <c r="QWS3" s="244"/>
      <c r="QWT3" s="244"/>
      <c r="QWU3" s="244"/>
      <c r="QWV3" s="244"/>
      <c r="QWW3" s="244"/>
      <c r="QWX3" s="244"/>
      <c r="QWY3" s="245"/>
      <c r="QXZ3" s="244"/>
      <c r="QYA3" s="244"/>
      <c r="QYB3" s="244"/>
      <c r="QYC3" s="244"/>
      <c r="QYD3" s="244"/>
      <c r="QYE3" s="244"/>
      <c r="QYF3" s="244"/>
      <c r="QYG3" s="244"/>
      <c r="QYH3" s="244"/>
      <c r="QYI3" s="244"/>
      <c r="QYJ3" s="244"/>
      <c r="QYK3" s="244"/>
      <c r="QYL3" s="244"/>
      <c r="QYM3" s="245"/>
      <c r="QZN3" s="244"/>
      <c r="QZO3" s="244"/>
      <c r="QZP3" s="244"/>
      <c r="QZQ3" s="244"/>
      <c r="QZR3" s="244"/>
      <c r="QZS3" s="244"/>
      <c r="QZT3" s="244"/>
      <c r="QZU3" s="244"/>
      <c r="QZV3" s="244"/>
      <c r="QZW3" s="244"/>
      <c r="QZX3" s="244"/>
      <c r="QZY3" s="244"/>
      <c r="QZZ3" s="244"/>
      <c r="RAA3" s="245"/>
      <c r="RBB3" s="244"/>
      <c r="RBC3" s="244"/>
      <c r="RBD3" s="244"/>
      <c r="RBE3" s="244"/>
      <c r="RBF3" s="244"/>
      <c r="RBG3" s="244"/>
      <c r="RBH3" s="244"/>
      <c r="RBI3" s="244"/>
      <c r="RBJ3" s="244"/>
      <c r="RBK3" s="244"/>
      <c r="RBL3" s="244"/>
      <c r="RBM3" s="244"/>
      <c r="RBN3" s="244"/>
      <c r="RBO3" s="245"/>
      <c r="RCP3" s="244"/>
      <c r="RCQ3" s="244"/>
      <c r="RCR3" s="244"/>
      <c r="RCS3" s="244"/>
      <c r="RCT3" s="244"/>
      <c r="RCU3" s="244"/>
      <c r="RCV3" s="244"/>
      <c r="RCW3" s="244"/>
      <c r="RCX3" s="244"/>
      <c r="RCY3" s="244"/>
      <c r="RCZ3" s="244"/>
      <c r="RDA3" s="244"/>
      <c r="RDB3" s="244"/>
      <c r="RDC3" s="245"/>
      <c r="RED3" s="244"/>
      <c r="REE3" s="244"/>
      <c r="REF3" s="244"/>
      <c r="REG3" s="244"/>
      <c r="REH3" s="244"/>
      <c r="REI3" s="244"/>
      <c r="REJ3" s="244"/>
      <c r="REK3" s="244"/>
      <c r="REL3" s="244"/>
      <c r="REM3" s="244"/>
      <c r="REN3" s="244"/>
      <c r="REO3" s="244"/>
      <c r="REP3" s="244"/>
      <c r="REQ3" s="245"/>
      <c r="RFR3" s="244"/>
      <c r="RFS3" s="244"/>
      <c r="RFT3" s="244"/>
      <c r="RFU3" s="244"/>
      <c r="RFV3" s="244"/>
      <c r="RFW3" s="244"/>
      <c r="RFX3" s="244"/>
      <c r="RFY3" s="244"/>
      <c r="RFZ3" s="244"/>
      <c r="RGA3" s="244"/>
      <c r="RGB3" s="244"/>
      <c r="RGC3" s="244"/>
      <c r="RGD3" s="244"/>
      <c r="RGE3" s="245"/>
      <c r="RHF3" s="244"/>
      <c r="RHG3" s="244"/>
      <c r="RHH3" s="244"/>
      <c r="RHI3" s="244"/>
      <c r="RHJ3" s="244"/>
      <c r="RHK3" s="244"/>
      <c r="RHL3" s="244"/>
      <c r="RHM3" s="244"/>
      <c r="RHN3" s="244"/>
      <c r="RHO3" s="244"/>
      <c r="RHP3" s="244"/>
      <c r="RHQ3" s="244"/>
      <c r="RHR3" s="244"/>
      <c r="RHS3" s="245"/>
      <c r="RIT3" s="244"/>
      <c r="RIU3" s="244"/>
      <c r="RIV3" s="244"/>
      <c r="RIW3" s="244"/>
      <c r="RIX3" s="244"/>
      <c r="RIY3" s="244"/>
      <c r="RIZ3" s="244"/>
      <c r="RJA3" s="244"/>
      <c r="RJB3" s="244"/>
      <c r="RJC3" s="244"/>
      <c r="RJD3" s="244"/>
      <c r="RJE3" s="244"/>
      <c r="RJF3" s="244"/>
      <c r="RJG3" s="245"/>
      <c r="RKH3" s="244"/>
      <c r="RKI3" s="244"/>
      <c r="RKJ3" s="244"/>
      <c r="RKK3" s="244"/>
      <c r="RKL3" s="244"/>
      <c r="RKM3" s="244"/>
      <c r="RKN3" s="244"/>
      <c r="RKO3" s="244"/>
      <c r="RKP3" s="244"/>
      <c r="RKQ3" s="244"/>
      <c r="RKR3" s="244"/>
      <c r="RKS3" s="244"/>
      <c r="RKT3" s="244"/>
      <c r="RKU3" s="245"/>
      <c r="RLV3" s="244"/>
      <c r="RLW3" s="244"/>
      <c r="RLX3" s="244"/>
      <c r="RLY3" s="244"/>
      <c r="RLZ3" s="244"/>
      <c r="RMA3" s="244"/>
      <c r="RMB3" s="244"/>
      <c r="RMC3" s="244"/>
      <c r="RMD3" s="244"/>
      <c r="RME3" s="244"/>
      <c r="RMF3" s="244"/>
      <c r="RMG3" s="244"/>
      <c r="RMH3" s="244"/>
      <c r="RMI3" s="245"/>
      <c r="RNJ3" s="244"/>
      <c r="RNK3" s="244"/>
      <c r="RNL3" s="244"/>
      <c r="RNM3" s="244"/>
      <c r="RNN3" s="244"/>
      <c r="RNO3" s="244"/>
      <c r="RNP3" s="244"/>
      <c r="RNQ3" s="244"/>
      <c r="RNR3" s="244"/>
      <c r="RNS3" s="244"/>
      <c r="RNT3" s="244"/>
      <c r="RNU3" s="244"/>
      <c r="RNV3" s="244"/>
      <c r="RNW3" s="245"/>
      <c r="ROX3" s="244"/>
      <c r="ROY3" s="244"/>
      <c r="ROZ3" s="244"/>
      <c r="RPA3" s="244"/>
      <c r="RPB3" s="244"/>
      <c r="RPC3" s="244"/>
      <c r="RPD3" s="244"/>
      <c r="RPE3" s="244"/>
      <c r="RPF3" s="244"/>
      <c r="RPG3" s="244"/>
      <c r="RPH3" s="244"/>
      <c r="RPI3" s="244"/>
      <c r="RPJ3" s="244"/>
      <c r="RPK3" s="245"/>
      <c r="RQL3" s="244"/>
      <c r="RQM3" s="244"/>
      <c r="RQN3" s="244"/>
      <c r="RQO3" s="244"/>
      <c r="RQP3" s="244"/>
      <c r="RQQ3" s="244"/>
      <c r="RQR3" s="244"/>
      <c r="RQS3" s="244"/>
      <c r="RQT3" s="244"/>
      <c r="RQU3" s="244"/>
      <c r="RQV3" s="244"/>
      <c r="RQW3" s="244"/>
      <c r="RQX3" s="244"/>
      <c r="RQY3" s="245"/>
      <c r="RRZ3" s="244"/>
      <c r="RSA3" s="244"/>
      <c r="RSB3" s="244"/>
      <c r="RSC3" s="244"/>
      <c r="RSD3" s="244"/>
      <c r="RSE3" s="244"/>
      <c r="RSF3" s="244"/>
      <c r="RSG3" s="244"/>
      <c r="RSH3" s="244"/>
      <c r="RSI3" s="244"/>
      <c r="RSJ3" s="244"/>
      <c r="RSK3" s="244"/>
      <c r="RSL3" s="244"/>
      <c r="RSM3" s="245"/>
      <c r="RTN3" s="244"/>
      <c r="RTO3" s="244"/>
      <c r="RTP3" s="244"/>
      <c r="RTQ3" s="244"/>
      <c r="RTR3" s="244"/>
      <c r="RTS3" s="244"/>
      <c r="RTT3" s="244"/>
      <c r="RTU3" s="244"/>
      <c r="RTV3" s="244"/>
      <c r="RTW3" s="244"/>
      <c r="RTX3" s="244"/>
      <c r="RTY3" s="244"/>
      <c r="RTZ3" s="244"/>
      <c r="RUA3" s="245"/>
      <c r="RVB3" s="244"/>
      <c r="RVC3" s="244"/>
      <c r="RVD3" s="244"/>
      <c r="RVE3" s="244"/>
      <c r="RVF3" s="244"/>
      <c r="RVG3" s="244"/>
      <c r="RVH3" s="244"/>
      <c r="RVI3" s="244"/>
      <c r="RVJ3" s="244"/>
      <c r="RVK3" s="244"/>
      <c r="RVL3" s="244"/>
      <c r="RVM3" s="244"/>
      <c r="RVN3" s="244"/>
      <c r="RVO3" s="245"/>
      <c r="RWP3" s="244"/>
      <c r="RWQ3" s="244"/>
      <c r="RWR3" s="244"/>
      <c r="RWS3" s="244"/>
      <c r="RWT3" s="244"/>
      <c r="RWU3" s="244"/>
      <c r="RWV3" s="244"/>
      <c r="RWW3" s="244"/>
      <c r="RWX3" s="244"/>
      <c r="RWY3" s="244"/>
      <c r="RWZ3" s="244"/>
      <c r="RXA3" s="244"/>
      <c r="RXB3" s="244"/>
      <c r="RXC3" s="245"/>
      <c r="RYD3" s="244"/>
      <c r="RYE3" s="244"/>
      <c r="RYF3" s="244"/>
      <c r="RYG3" s="244"/>
      <c r="RYH3" s="244"/>
      <c r="RYI3" s="244"/>
      <c r="RYJ3" s="244"/>
      <c r="RYK3" s="244"/>
      <c r="RYL3" s="244"/>
      <c r="RYM3" s="244"/>
      <c r="RYN3" s="244"/>
      <c r="RYO3" s="244"/>
      <c r="RYP3" s="244"/>
      <c r="RYQ3" s="245"/>
      <c r="RZR3" s="244"/>
      <c r="RZS3" s="244"/>
      <c r="RZT3" s="244"/>
      <c r="RZU3" s="244"/>
      <c r="RZV3" s="244"/>
      <c r="RZW3" s="244"/>
      <c r="RZX3" s="244"/>
      <c r="RZY3" s="244"/>
      <c r="RZZ3" s="244"/>
      <c r="SAA3" s="244"/>
      <c r="SAB3" s="244"/>
      <c r="SAC3" s="244"/>
      <c r="SAD3" s="244"/>
      <c r="SAE3" s="245"/>
      <c r="SBF3" s="244"/>
      <c r="SBG3" s="244"/>
      <c r="SBH3" s="244"/>
      <c r="SBI3" s="244"/>
      <c r="SBJ3" s="244"/>
      <c r="SBK3" s="244"/>
      <c r="SBL3" s="244"/>
      <c r="SBM3" s="244"/>
      <c r="SBN3" s="244"/>
      <c r="SBO3" s="244"/>
      <c r="SBP3" s="244"/>
      <c r="SBQ3" s="244"/>
      <c r="SBR3" s="244"/>
      <c r="SBS3" s="245"/>
      <c r="SCT3" s="244"/>
      <c r="SCU3" s="244"/>
      <c r="SCV3" s="244"/>
      <c r="SCW3" s="244"/>
      <c r="SCX3" s="244"/>
      <c r="SCY3" s="244"/>
      <c r="SCZ3" s="244"/>
      <c r="SDA3" s="244"/>
      <c r="SDB3" s="244"/>
      <c r="SDC3" s="244"/>
      <c r="SDD3" s="244"/>
      <c r="SDE3" s="244"/>
      <c r="SDF3" s="244"/>
      <c r="SDG3" s="245"/>
      <c r="SEH3" s="244"/>
      <c r="SEI3" s="244"/>
      <c r="SEJ3" s="244"/>
      <c r="SEK3" s="244"/>
      <c r="SEL3" s="244"/>
      <c r="SEM3" s="244"/>
      <c r="SEN3" s="244"/>
      <c r="SEO3" s="244"/>
      <c r="SEP3" s="244"/>
      <c r="SEQ3" s="244"/>
      <c r="SER3" s="244"/>
      <c r="SES3" s="244"/>
      <c r="SET3" s="244"/>
      <c r="SEU3" s="245"/>
      <c r="SFV3" s="244"/>
      <c r="SFW3" s="244"/>
      <c r="SFX3" s="244"/>
      <c r="SFY3" s="244"/>
      <c r="SFZ3" s="244"/>
      <c r="SGA3" s="244"/>
      <c r="SGB3" s="244"/>
      <c r="SGC3" s="244"/>
      <c r="SGD3" s="244"/>
      <c r="SGE3" s="244"/>
      <c r="SGF3" s="244"/>
      <c r="SGG3" s="244"/>
      <c r="SGH3" s="244"/>
      <c r="SGI3" s="245"/>
      <c r="SHJ3" s="244"/>
      <c r="SHK3" s="244"/>
      <c r="SHL3" s="244"/>
      <c r="SHM3" s="244"/>
      <c r="SHN3" s="244"/>
      <c r="SHO3" s="244"/>
      <c r="SHP3" s="244"/>
      <c r="SHQ3" s="244"/>
      <c r="SHR3" s="244"/>
      <c r="SHS3" s="244"/>
      <c r="SHT3" s="244"/>
      <c r="SHU3" s="244"/>
      <c r="SHV3" s="244"/>
      <c r="SHW3" s="245"/>
      <c r="SIX3" s="244"/>
      <c r="SIY3" s="244"/>
      <c r="SIZ3" s="244"/>
      <c r="SJA3" s="244"/>
      <c r="SJB3" s="244"/>
      <c r="SJC3" s="244"/>
      <c r="SJD3" s="244"/>
      <c r="SJE3" s="244"/>
      <c r="SJF3" s="244"/>
      <c r="SJG3" s="244"/>
      <c r="SJH3" s="244"/>
      <c r="SJI3" s="244"/>
      <c r="SJJ3" s="244"/>
      <c r="SJK3" s="245"/>
      <c r="SKL3" s="244"/>
      <c r="SKM3" s="244"/>
      <c r="SKN3" s="244"/>
      <c r="SKO3" s="244"/>
      <c r="SKP3" s="244"/>
      <c r="SKQ3" s="244"/>
      <c r="SKR3" s="244"/>
      <c r="SKS3" s="244"/>
      <c r="SKT3" s="244"/>
      <c r="SKU3" s="244"/>
      <c r="SKV3" s="244"/>
      <c r="SKW3" s="244"/>
      <c r="SKX3" s="244"/>
      <c r="SKY3" s="245"/>
      <c r="SLZ3" s="244"/>
      <c r="SMA3" s="244"/>
      <c r="SMB3" s="244"/>
      <c r="SMC3" s="244"/>
      <c r="SMD3" s="244"/>
      <c r="SME3" s="244"/>
      <c r="SMF3" s="244"/>
      <c r="SMG3" s="244"/>
      <c r="SMH3" s="244"/>
      <c r="SMI3" s="244"/>
      <c r="SMJ3" s="244"/>
      <c r="SMK3" s="244"/>
      <c r="SML3" s="244"/>
      <c r="SMM3" s="245"/>
      <c r="SNN3" s="244"/>
      <c r="SNO3" s="244"/>
      <c r="SNP3" s="244"/>
      <c r="SNQ3" s="244"/>
      <c r="SNR3" s="244"/>
      <c r="SNS3" s="244"/>
      <c r="SNT3" s="244"/>
      <c r="SNU3" s="244"/>
      <c r="SNV3" s="244"/>
      <c r="SNW3" s="244"/>
      <c r="SNX3" s="244"/>
      <c r="SNY3" s="244"/>
      <c r="SNZ3" s="244"/>
      <c r="SOA3" s="245"/>
      <c r="SPB3" s="244"/>
      <c r="SPC3" s="244"/>
      <c r="SPD3" s="244"/>
      <c r="SPE3" s="244"/>
      <c r="SPF3" s="244"/>
      <c r="SPG3" s="244"/>
      <c r="SPH3" s="244"/>
      <c r="SPI3" s="244"/>
      <c r="SPJ3" s="244"/>
      <c r="SPK3" s="244"/>
      <c r="SPL3" s="244"/>
      <c r="SPM3" s="244"/>
      <c r="SPN3" s="244"/>
      <c r="SPO3" s="245"/>
      <c r="SQP3" s="244"/>
      <c r="SQQ3" s="244"/>
      <c r="SQR3" s="244"/>
      <c r="SQS3" s="244"/>
      <c r="SQT3" s="244"/>
      <c r="SQU3" s="244"/>
      <c r="SQV3" s="244"/>
      <c r="SQW3" s="244"/>
      <c r="SQX3" s="244"/>
      <c r="SQY3" s="244"/>
      <c r="SQZ3" s="244"/>
      <c r="SRA3" s="244"/>
      <c r="SRB3" s="244"/>
      <c r="SRC3" s="245"/>
      <c r="SSD3" s="244"/>
      <c r="SSE3" s="244"/>
      <c r="SSF3" s="244"/>
      <c r="SSG3" s="244"/>
      <c r="SSH3" s="244"/>
      <c r="SSI3" s="244"/>
      <c r="SSJ3" s="244"/>
      <c r="SSK3" s="244"/>
      <c r="SSL3" s="244"/>
      <c r="SSM3" s="244"/>
      <c r="SSN3" s="244"/>
      <c r="SSO3" s="244"/>
      <c r="SSP3" s="244"/>
      <c r="SSQ3" s="245"/>
      <c r="STR3" s="244"/>
      <c r="STS3" s="244"/>
      <c r="STT3" s="244"/>
      <c r="STU3" s="244"/>
      <c r="STV3" s="244"/>
      <c r="STW3" s="244"/>
      <c r="STX3" s="244"/>
      <c r="STY3" s="244"/>
      <c r="STZ3" s="244"/>
      <c r="SUA3" s="244"/>
      <c r="SUB3" s="244"/>
      <c r="SUC3" s="244"/>
      <c r="SUD3" s="244"/>
      <c r="SUE3" s="245"/>
      <c r="SVF3" s="244"/>
      <c r="SVG3" s="244"/>
      <c r="SVH3" s="244"/>
      <c r="SVI3" s="244"/>
      <c r="SVJ3" s="244"/>
      <c r="SVK3" s="244"/>
      <c r="SVL3" s="244"/>
      <c r="SVM3" s="244"/>
      <c r="SVN3" s="244"/>
      <c r="SVO3" s="244"/>
      <c r="SVP3" s="244"/>
      <c r="SVQ3" s="244"/>
      <c r="SVR3" s="244"/>
      <c r="SVS3" s="245"/>
      <c r="SWT3" s="244"/>
      <c r="SWU3" s="244"/>
      <c r="SWV3" s="244"/>
      <c r="SWW3" s="244"/>
      <c r="SWX3" s="244"/>
      <c r="SWY3" s="244"/>
      <c r="SWZ3" s="244"/>
      <c r="SXA3" s="244"/>
      <c r="SXB3" s="244"/>
      <c r="SXC3" s="244"/>
      <c r="SXD3" s="244"/>
      <c r="SXE3" s="244"/>
      <c r="SXF3" s="244"/>
      <c r="SXG3" s="245"/>
      <c r="SYH3" s="244"/>
      <c r="SYI3" s="244"/>
      <c r="SYJ3" s="244"/>
      <c r="SYK3" s="244"/>
      <c r="SYL3" s="244"/>
      <c r="SYM3" s="244"/>
      <c r="SYN3" s="244"/>
      <c r="SYO3" s="244"/>
      <c r="SYP3" s="244"/>
      <c r="SYQ3" s="244"/>
      <c r="SYR3" s="244"/>
      <c r="SYS3" s="244"/>
      <c r="SYT3" s="244"/>
      <c r="SYU3" s="245"/>
      <c r="SZV3" s="244"/>
      <c r="SZW3" s="244"/>
      <c r="SZX3" s="244"/>
      <c r="SZY3" s="244"/>
      <c r="SZZ3" s="244"/>
      <c r="TAA3" s="244"/>
      <c r="TAB3" s="244"/>
      <c r="TAC3" s="244"/>
      <c r="TAD3" s="244"/>
      <c r="TAE3" s="244"/>
      <c r="TAF3" s="244"/>
      <c r="TAG3" s="244"/>
      <c r="TAH3" s="244"/>
      <c r="TAI3" s="245"/>
      <c r="TBJ3" s="244"/>
      <c r="TBK3" s="244"/>
      <c r="TBL3" s="244"/>
      <c r="TBM3" s="244"/>
      <c r="TBN3" s="244"/>
      <c r="TBO3" s="244"/>
      <c r="TBP3" s="244"/>
      <c r="TBQ3" s="244"/>
      <c r="TBR3" s="244"/>
      <c r="TBS3" s="244"/>
      <c r="TBT3" s="244"/>
      <c r="TBU3" s="244"/>
      <c r="TBV3" s="244"/>
      <c r="TBW3" s="245"/>
      <c r="TCX3" s="244"/>
      <c r="TCY3" s="244"/>
      <c r="TCZ3" s="244"/>
      <c r="TDA3" s="244"/>
      <c r="TDB3" s="244"/>
      <c r="TDC3" s="244"/>
      <c r="TDD3" s="244"/>
      <c r="TDE3" s="244"/>
      <c r="TDF3" s="244"/>
      <c r="TDG3" s="244"/>
      <c r="TDH3" s="244"/>
      <c r="TDI3" s="244"/>
      <c r="TDJ3" s="244"/>
      <c r="TDK3" s="245"/>
      <c r="TEL3" s="244"/>
      <c r="TEM3" s="244"/>
      <c r="TEN3" s="244"/>
      <c r="TEO3" s="244"/>
      <c r="TEP3" s="244"/>
      <c r="TEQ3" s="244"/>
      <c r="TER3" s="244"/>
      <c r="TES3" s="244"/>
      <c r="TET3" s="244"/>
      <c r="TEU3" s="244"/>
      <c r="TEV3" s="244"/>
      <c r="TEW3" s="244"/>
      <c r="TEX3" s="244"/>
      <c r="TEY3" s="245"/>
      <c r="TFZ3" s="244"/>
      <c r="TGA3" s="244"/>
      <c r="TGB3" s="244"/>
      <c r="TGC3" s="244"/>
      <c r="TGD3" s="244"/>
      <c r="TGE3" s="244"/>
      <c r="TGF3" s="244"/>
      <c r="TGG3" s="244"/>
      <c r="TGH3" s="244"/>
      <c r="TGI3" s="244"/>
      <c r="TGJ3" s="244"/>
      <c r="TGK3" s="244"/>
      <c r="TGL3" s="244"/>
      <c r="TGM3" s="245"/>
      <c r="THN3" s="244"/>
      <c r="THO3" s="244"/>
      <c r="THP3" s="244"/>
      <c r="THQ3" s="244"/>
      <c r="THR3" s="244"/>
      <c r="THS3" s="244"/>
      <c r="THT3" s="244"/>
      <c r="THU3" s="244"/>
      <c r="THV3" s="244"/>
      <c r="THW3" s="244"/>
      <c r="THX3" s="244"/>
      <c r="THY3" s="244"/>
      <c r="THZ3" s="244"/>
      <c r="TIA3" s="245"/>
      <c r="TJB3" s="244"/>
      <c r="TJC3" s="244"/>
      <c r="TJD3" s="244"/>
      <c r="TJE3" s="244"/>
      <c r="TJF3" s="244"/>
      <c r="TJG3" s="244"/>
      <c r="TJH3" s="244"/>
      <c r="TJI3" s="244"/>
      <c r="TJJ3" s="244"/>
      <c r="TJK3" s="244"/>
      <c r="TJL3" s="244"/>
      <c r="TJM3" s="244"/>
      <c r="TJN3" s="244"/>
      <c r="TJO3" s="245"/>
      <c r="TKP3" s="244"/>
      <c r="TKQ3" s="244"/>
      <c r="TKR3" s="244"/>
      <c r="TKS3" s="244"/>
      <c r="TKT3" s="244"/>
      <c r="TKU3" s="244"/>
      <c r="TKV3" s="244"/>
      <c r="TKW3" s="244"/>
      <c r="TKX3" s="244"/>
      <c r="TKY3" s="244"/>
      <c r="TKZ3" s="244"/>
      <c r="TLA3" s="244"/>
      <c r="TLB3" s="244"/>
      <c r="TLC3" s="245"/>
      <c r="TMD3" s="244"/>
      <c r="TME3" s="244"/>
      <c r="TMF3" s="244"/>
      <c r="TMG3" s="244"/>
      <c r="TMH3" s="244"/>
      <c r="TMI3" s="244"/>
      <c r="TMJ3" s="244"/>
      <c r="TMK3" s="244"/>
      <c r="TML3" s="244"/>
      <c r="TMM3" s="244"/>
      <c r="TMN3" s="244"/>
      <c r="TMO3" s="244"/>
      <c r="TMP3" s="244"/>
      <c r="TMQ3" s="245"/>
      <c r="TNR3" s="244"/>
      <c r="TNS3" s="244"/>
      <c r="TNT3" s="244"/>
      <c r="TNU3" s="244"/>
      <c r="TNV3" s="244"/>
      <c r="TNW3" s="244"/>
      <c r="TNX3" s="244"/>
      <c r="TNY3" s="244"/>
      <c r="TNZ3" s="244"/>
      <c r="TOA3" s="244"/>
      <c r="TOB3" s="244"/>
      <c r="TOC3" s="244"/>
      <c r="TOD3" s="244"/>
      <c r="TOE3" s="245"/>
      <c r="TPF3" s="244"/>
      <c r="TPG3" s="244"/>
      <c r="TPH3" s="244"/>
      <c r="TPI3" s="244"/>
      <c r="TPJ3" s="244"/>
      <c r="TPK3" s="244"/>
      <c r="TPL3" s="244"/>
      <c r="TPM3" s="244"/>
      <c r="TPN3" s="244"/>
      <c r="TPO3" s="244"/>
      <c r="TPP3" s="244"/>
      <c r="TPQ3" s="244"/>
      <c r="TPR3" s="244"/>
      <c r="TPS3" s="245"/>
      <c r="TQT3" s="244"/>
      <c r="TQU3" s="244"/>
      <c r="TQV3" s="244"/>
      <c r="TQW3" s="244"/>
      <c r="TQX3" s="244"/>
      <c r="TQY3" s="244"/>
      <c r="TQZ3" s="244"/>
      <c r="TRA3" s="244"/>
      <c r="TRB3" s="244"/>
      <c r="TRC3" s="244"/>
      <c r="TRD3" s="244"/>
      <c r="TRE3" s="244"/>
      <c r="TRF3" s="244"/>
      <c r="TRG3" s="245"/>
      <c r="TSH3" s="244"/>
      <c r="TSI3" s="244"/>
      <c r="TSJ3" s="244"/>
      <c r="TSK3" s="244"/>
      <c r="TSL3" s="244"/>
      <c r="TSM3" s="244"/>
      <c r="TSN3" s="244"/>
      <c r="TSO3" s="244"/>
      <c r="TSP3" s="244"/>
      <c r="TSQ3" s="244"/>
      <c r="TSR3" s="244"/>
      <c r="TSS3" s="244"/>
      <c r="TST3" s="244"/>
      <c r="TSU3" s="245"/>
      <c r="TTV3" s="244"/>
      <c r="TTW3" s="244"/>
      <c r="TTX3" s="244"/>
      <c r="TTY3" s="244"/>
      <c r="TTZ3" s="244"/>
      <c r="TUA3" s="244"/>
      <c r="TUB3" s="244"/>
      <c r="TUC3" s="244"/>
      <c r="TUD3" s="244"/>
      <c r="TUE3" s="244"/>
      <c r="TUF3" s="244"/>
      <c r="TUG3" s="244"/>
      <c r="TUH3" s="244"/>
      <c r="TUI3" s="245"/>
      <c r="TVJ3" s="244"/>
      <c r="TVK3" s="244"/>
      <c r="TVL3" s="244"/>
      <c r="TVM3" s="244"/>
      <c r="TVN3" s="244"/>
      <c r="TVO3" s="244"/>
      <c r="TVP3" s="244"/>
      <c r="TVQ3" s="244"/>
      <c r="TVR3" s="244"/>
      <c r="TVS3" s="244"/>
      <c r="TVT3" s="244"/>
      <c r="TVU3" s="244"/>
      <c r="TVV3" s="244"/>
      <c r="TVW3" s="245"/>
      <c r="TWX3" s="244"/>
      <c r="TWY3" s="244"/>
      <c r="TWZ3" s="244"/>
      <c r="TXA3" s="244"/>
      <c r="TXB3" s="244"/>
      <c r="TXC3" s="244"/>
      <c r="TXD3" s="244"/>
      <c r="TXE3" s="244"/>
      <c r="TXF3" s="244"/>
      <c r="TXG3" s="244"/>
      <c r="TXH3" s="244"/>
      <c r="TXI3" s="244"/>
      <c r="TXJ3" s="244"/>
      <c r="TXK3" s="245"/>
      <c r="TYL3" s="244"/>
      <c r="TYM3" s="244"/>
      <c r="TYN3" s="244"/>
      <c r="TYO3" s="244"/>
      <c r="TYP3" s="244"/>
      <c r="TYQ3" s="244"/>
      <c r="TYR3" s="244"/>
      <c r="TYS3" s="244"/>
      <c r="TYT3" s="244"/>
      <c r="TYU3" s="244"/>
      <c r="TYV3" s="244"/>
      <c r="TYW3" s="244"/>
      <c r="TYX3" s="244"/>
      <c r="TYY3" s="245"/>
      <c r="TZZ3" s="244"/>
      <c r="UAA3" s="244"/>
      <c r="UAB3" s="244"/>
      <c r="UAC3" s="244"/>
      <c r="UAD3" s="244"/>
      <c r="UAE3" s="244"/>
      <c r="UAF3" s="244"/>
      <c r="UAG3" s="244"/>
      <c r="UAH3" s="244"/>
      <c r="UAI3" s="244"/>
      <c r="UAJ3" s="244"/>
      <c r="UAK3" s="244"/>
      <c r="UAL3" s="244"/>
      <c r="UAM3" s="245"/>
      <c r="UBN3" s="244"/>
      <c r="UBO3" s="244"/>
      <c r="UBP3" s="244"/>
      <c r="UBQ3" s="244"/>
      <c r="UBR3" s="244"/>
      <c r="UBS3" s="244"/>
      <c r="UBT3" s="244"/>
      <c r="UBU3" s="244"/>
      <c r="UBV3" s="244"/>
      <c r="UBW3" s="244"/>
      <c r="UBX3" s="244"/>
      <c r="UBY3" s="244"/>
      <c r="UBZ3" s="244"/>
      <c r="UCA3" s="245"/>
      <c r="UDB3" s="244"/>
      <c r="UDC3" s="244"/>
      <c r="UDD3" s="244"/>
      <c r="UDE3" s="244"/>
      <c r="UDF3" s="244"/>
      <c r="UDG3" s="244"/>
      <c r="UDH3" s="244"/>
      <c r="UDI3" s="244"/>
      <c r="UDJ3" s="244"/>
      <c r="UDK3" s="244"/>
      <c r="UDL3" s="244"/>
      <c r="UDM3" s="244"/>
      <c r="UDN3" s="244"/>
      <c r="UDO3" s="245"/>
      <c r="UEP3" s="244"/>
      <c r="UEQ3" s="244"/>
      <c r="UER3" s="244"/>
      <c r="UES3" s="244"/>
      <c r="UET3" s="244"/>
      <c r="UEU3" s="244"/>
      <c r="UEV3" s="244"/>
      <c r="UEW3" s="244"/>
      <c r="UEX3" s="244"/>
      <c r="UEY3" s="244"/>
      <c r="UEZ3" s="244"/>
      <c r="UFA3" s="244"/>
      <c r="UFB3" s="244"/>
      <c r="UFC3" s="245"/>
      <c r="UGD3" s="244"/>
      <c r="UGE3" s="244"/>
      <c r="UGF3" s="244"/>
      <c r="UGG3" s="244"/>
      <c r="UGH3" s="244"/>
      <c r="UGI3" s="244"/>
      <c r="UGJ3" s="244"/>
      <c r="UGK3" s="244"/>
      <c r="UGL3" s="244"/>
      <c r="UGM3" s="244"/>
      <c r="UGN3" s="244"/>
      <c r="UGO3" s="244"/>
      <c r="UGP3" s="244"/>
      <c r="UGQ3" s="245"/>
      <c r="UHR3" s="244"/>
      <c r="UHS3" s="244"/>
      <c r="UHT3" s="244"/>
      <c r="UHU3" s="244"/>
      <c r="UHV3" s="244"/>
      <c r="UHW3" s="244"/>
      <c r="UHX3" s="244"/>
      <c r="UHY3" s="244"/>
      <c r="UHZ3" s="244"/>
      <c r="UIA3" s="244"/>
      <c r="UIB3" s="244"/>
      <c r="UIC3" s="244"/>
      <c r="UID3" s="244"/>
      <c r="UIE3" s="245"/>
      <c r="UJF3" s="244"/>
      <c r="UJG3" s="244"/>
      <c r="UJH3" s="244"/>
      <c r="UJI3" s="244"/>
      <c r="UJJ3" s="244"/>
      <c r="UJK3" s="244"/>
      <c r="UJL3" s="244"/>
      <c r="UJM3" s="244"/>
      <c r="UJN3" s="244"/>
      <c r="UJO3" s="244"/>
      <c r="UJP3" s="244"/>
      <c r="UJQ3" s="244"/>
      <c r="UJR3" s="244"/>
      <c r="UJS3" s="245"/>
      <c r="UKT3" s="244"/>
      <c r="UKU3" s="244"/>
      <c r="UKV3" s="244"/>
      <c r="UKW3" s="244"/>
      <c r="UKX3" s="244"/>
      <c r="UKY3" s="244"/>
      <c r="UKZ3" s="244"/>
      <c r="ULA3" s="244"/>
      <c r="ULB3" s="244"/>
      <c r="ULC3" s="244"/>
      <c r="ULD3" s="244"/>
      <c r="ULE3" s="244"/>
      <c r="ULF3" s="244"/>
      <c r="ULG3" s="245"/>
      <c r="UMH3" s="244"/>
      <c r="UMI3" s="244"/>
      <c r="UMJ3" s="244"/>
      <c r="UMK3" s="244"/>
      <c r="UML3" s="244"/>
      <c r="UMM3" s="244"/>
      <c r="UMN3" s="244"/>
      <c r="UMO3" s="244"/>
      <c r="UMP3" s="244"/>
      <c r="UMQ3" s="244"/>
      <c r="UMR3" s="244"/>
      <c r="UMS3" s="244"/>
      <c r="UMT3" s="244"/>
      <c r="UMU3" s="245"/>
      <c r="UNV3" s="244"/>
      <c r="UNW3" s="244"/>
      <c r="UNX3" s="244"/>
      <c r="UNY3" s="244"/>
      <c r="UNZ3" s="244"/>
      <c r="UOA3" s="244"/>
      <c r="UOB3" s="244"/>
      <c r="UOC3" s="244"/>
      <c r="UOD3" s="244"/>
      <c r="UOE3" s="244"/>
      <c r="UOF3" s="244"/>
      <c r="UOG3" s="244"/>
      <c r="UOH3" s="244"/>
      <c r="UOI3" s="245"/>
      <c r="UPJ3" s="244"/>
      <c r="UPK3" s="244"/>
      <c r="UPL3" s="244"/>
      <c r="UPM3" s="244"/>
      <c r="UPN3" s="244"/>
      <c r="UPO3" s="244"/>
      <c r="UPP3" s="244"/>
      <c r="UPQ3" s="244"/>
      <c r="UPR3" s="244"/>
      <c r="UPS3" s="244"/>
      <c r="UPT3" s="244"/>
      <c r="UPU3" s="244"/>
      <c r="UPV3" s="244"/>
      <c r="UPW3" s="245"/>
      <c r="UQX3" s="244"/>
      <c r="UQY3" s="244"/>
      <c r="UQZ3" s="244"/>
      <c r="URA3" s="244"/>
      <c r="URB3" s="244"/>
      <c r="URC3" s="244"/>
      <c r="URD3" s="244"/>
      <c r="URE3" s="244"/>
      <c r="URF3" s="244"/>
      <c r="URG3" s="244"/>
      <c r="URH3" s="244"/>
      <c r="URI3" s="244"/>
      <c r="URJ3" s="244"/>
      <c r="URK3" s="245"/>
      <c r="USL3" s="244"/>
      <c r="USM3" s="244"/>
      <c r="USN3" s="244"/>
      <c r="USO3" s="244"/>
      <c r="USP3" s="244"/>
      <c r="USQ3" s="244"/>
      <c r="USR3" s="244"/>
      <c r="USS3" s="244"/>
      <c r="UST3" s="244"/>
      <c r="USU3" s="244"/>
      <c r="USV3" s="244"/>
      <c r="USW3" s="244"/>
      <c r="USX3" s="244"/>
      <c r="USY3" s="245"/>
      <c r="UTZ3" s="244"/>
      <c r="UUA3" s="244"/>
      <c r="UUB3" s="244"/>
      <c r="UUC3" s="244"/>
      <c r="UUD3" s="244"/>
      <c r="UUE3" s="244"/>
      <c r="UUF3" s="244"/>
      <c r="UUG3" s="244"/>
      <c r="UUH3" s="244"/>
      <c r="UUI3" s="244"/>
      <c r="UUJ3" s="244"/>
      <c r="UUK3" s="244"/>
      <c r="UUL3" s="244"/>
      <c r="UUM3" s="245"/>
      <c r="UVN3" s="244"/>
      <c r="UVO3" s="244"/>
      <c r="UVP3" s="244"/>
      <c r="UVQ3" s="244"/>
      <c r="UVR3" s="244"/>
      <c r="UVS3" s="244"/>
      <c r="UVT3" s="244"/>
      <c r="UVU3" s="244"/>
      <c r="UVV3" s="244"/>
      <c r="UVW3" s="244"/>
      <c r="UVX3" s="244"/>
      <c r="UVY3" s="244"/>
      <c r="UVZ3" s="244"/>
      <c r="UWA3" s="245"/>
      <c r="UXB3" s="244"/>
      <c r="UXC3" s="244"/>
      <c r="UXD3" s="244"/>
      <c r="UXE3" s="244"/>
      <c r="UXF3" s="244"/>
      <c r="UXG3" s="244"/>
      <c r="UXH3" s="244"/>
      <c r="UXI3" s="244"/>
      <c r="UXJ3" s="244"/>
      <c r="UXK3" s="244"/>
      <c r="UXL3" s="244"/>
      <c r="UXM3" s="244"/>
      <c r="UXN3" s="244"/>
      <c r="UXO3" s="245"/>
      <c r="UYP3" s="244"/>
      <c r="UYQ3" s="244"/>
      <c r="UYR3" s="244"/>
      <c r="UYS3" s="244"/>
      <c r="UYT3" s="244"/>
      <c r="UYU3" s="244"/>
      <c r="UYV3" s="244"/>
      <c r="UYW3" s="244"/>
      <c r="UYX3" s="244"/>
      <c r="UYY3" s="244"/>
      <c r="UYZ3" s="244"/>
      <c r="UZA3" s="244"/>
      <c r="UZB3" s="244"/>
      <c r="UZC3" s="245"/>
      <c r="VAD3" s="244"/>
      <c r="VAE3" s="244"/>
      <c r="VAF3" s="244"/>
      <c r="VAG3" s="244"/>
      <c r="VAH3" s="244"/>
      <c r="VAI3" s="244"/>
      <c r="VAJ3" s="244"/>
      <c r="VAK3" s="244"/>
      <c r="VAL3" s="244"/>
      <c r="VAM3" s="244"/>
      <c r="VAN3" s="244"/>
      <c r="VAO3" s="244"/>
      <c r="VAP3" s="244"/>
      <c r="VAQ3" s="245"/>
      <c r="VBR3" s="244"/>
      <c r="VBS3" s="244"/>
      <c r="VBT3" s="244"/>
      <c r="VBU3" s="244"/>
      <c r="VBV3" s="244"/>
      <c r="VBW3" s="244"/>
      <c r="VBX3" s="244"/>
      <c r="VBY3" s="244"/>
      <c r="VBZ3" s="244"/>
      <c r="VCA3" s="244"/>
      <c r="VCB3" s="244"/>
      <c r="VCC3" s="244"/>
      <c r="VCD3" s="244"/>
      <c r="VCE3" s="245"/>
      <c r="VDF3" s="244"/>
      <c r="VDG3" s="244"/>
      <c r="VDH3" s="244"/>
      <c r="VDI3" s="244"/>
      <c r="VDJ3" s="244"/>
      <c r="VDK3" s="244"/>
      <c r="VDL3" s="244"/>
      <c r="VDM3" s="244"/>
      <c r="VDN3" s="244"/>
      <c r="VDO3" s="244"/>
      <c r="VDP3" s="244"/>
      <c r="VDQ3" s="244"/>
      <c r="VDR3" s="244"/>
      <c r="VDS3" s="245"/>
      <c r="VET3" s="244"/>
      <c r="VEU3" s="244"/>
      <c r="VEV3" s="244"/>
      <c r="VEW3" s="244"/>
      <c r="VEX3" s="244"/>
      <c r="VEY3" s="244"/>
      <c r="VEZ3" s="244"/>
      <c r="VFA3" s="244"/>
      <c r="VFB3" s="244"/>
      <c r="VFC3" s="244"/>
      <c r="VFD3" s="244"/>
      <c r="VFE3" s="244"/>
      <c r="VFF3" s="244"/>
      <c r="VFG3" s="245"/>
      <c r="VGH3" s="244"/>
      <c r="VGI3" s="244"/>
      <c r="VGJ3" s="244"/>
      <c r="VGK3" s="244"/>
      <c r="VGL3" s="244"/>
      <c r="VGM3" s="244"/>
      <c r="VGN3" s="244"/>
      <c r="VGO3" s="244"/>
      <c r="VGP3" s="244"/>
      <c r="VGQ3" s="244"/>
      <c r="VGR3" s="244"/>
      <c r="VGS3" s="244"/>
      <c r="VGT3" s="244"/>
      <c r="VGU3" s="245"/>
      <c r="VHV3" s="244"/>
      <c r="VHW3" s="244"/>
      <c r="VHX3" s="244"/>
      <c r="VHY3" s="244"/>
      <c r="VHZ3" s="244"/>
      <c r="VIA3" s="244"/>
      <c r="VIB3" s="244"/>
      <c r="VIC3" s="244"/>
      <c r="VID3" s="244"/>
      <c r="VIE3" s="244"/>
      <c r="VIF3" s="244"/>
      <c r="VIG3" s="244"/>
      <c r="VIH3" s="244"/>
      <c r="VII3" s="245"/>
      <c r="VJJ3" s="244"/>
      <c r="VJK3" s="244"/>
      <c r="VJL3" s="244"/>
      <c r="VJM3" s="244"/>
      <c r="VJN3" s="244"/>
      <c r="VJO3" s="244"/>
      <c r="VJP3" s="244"/>
      <c r="VJQ3" s="244"/>
      <c r="VJR3" s="244"/>
      <c r="VJS3" s="244"/>
      <c r="VJT3" s="244"/>
      <c r="VJU3" s="244"/>
      <c r="VJV3" s="244"/>
      <c r="VJW3" s="245"/>
      <c r="VKX3" s="244"/>
      <c r="VKY3" s="244"/>
      <c r="VKZ3" s="244"/>
      <c r="VLA3" s="244"/>
      <c r="VLB3" s="244"/>
      <c r="VLC3" s="244"/>
      <c r="VLD3" s="244"/>
      <c r="VLE3" s="244"/>
      <c r="VLF3" s="244"/>
      <c r="VLG3" s="244"/>
      <c r="VLH3" s="244"/>
      <c r="VLI3" s="244"/>
      <c r="VLJ3" s="244"/>
      <c r="VLK3" s="245"/>
      <c r="VML3" s="244"/>
      <c r="VMM3" s="244"/>
      <c r="VMN3" s="244"/>
      <c r="VMO3" s="244"/>
      <c r="VMP3" s="244"/>
      <c r="VMQ3" s="244"/>
      <c r="VMR3" s="244"/>
      <c r="VMS3" s="244"/>
      <c r="VMT3" s="244"/>
      <c r="VMU3" s="244"/>
      <c r="VMV3" s="244"/>
      <c r="VMW3" s="244"/>
      <c r="VMX3" s="244"/>
      <c r="VMY3" s="245"/>
      <c r="VNZ3" s="244"/>
      <c r="VOA3" s="244"/>
      <c r="VOB3" s="244"/>
      <c r="VOC3" s="244"/>
      <c r="VOD3" s="244"/>
      <c r="VOE3" s="244"/>
      <c r="VOF3" s="244"/>
      <c r="VOG3" s="244"/>
      <c r="VOH3" s="244"/>
      <c r="VOI3" s="244"/>
      <c r="VOJ3" s="244"/>
      <c r="VOK3" s="244"/>
      <c r="VOL3" s="244"/>
      <c r="VOM3" s="245"/>
      <c r="VPN3" s="244"/>
      <c r="VPO3" s="244"/>
      <c r="VPP3" s="244"/>
      <c r="VPQ3" s="244"/>
      <c r="VPR3" s="244"/>
      <c r="VPS3" s="244"/>
      <c r="VPT3" s="244"/>
      <c r="VPU3" s="244"/>
      <c r="VPV3" s="244"/>
      <c r="VPW3" s="244"/>
      <c r="VPX3" s="244"/>
      <c r="VPY3" s="244"/>
      <c r="VPZ3" s="244"/>
      <c r="VQA3" s="245"/>
      <c r="VRB3" s="244"/>
      <c r="VRC3" s="244"/>
      <c r="VRD3" s="244"/>
      <c r="VRE3" s="244"/>
      <c r="VRF3" s="244"/>
      <c r="VRG3" s="244"/>
      <c r="VRH3" s="244"/>
      <c r="VRI3" s="244"/>
      <c r="VRJ3" s="244"/>
      <c r="VRK3" s="244"/>
      <c r="VRL3" s="244"/>
      <c r="VRM3" s="244"/>
      <c r="VRN3" s="244"/>
      <c r="VRO3" s="245"/>
      <c r="VSP3" s="244"/>
      <c r="VSQ3" s="244"/>
      <c r="VSR3" s="244"/>
      <c r="VSS3" s="244"/>
      <c r="VST3" s="244"/>
      <c r="VSU3" s="244"/>
      <c r="VSV3" s="244"/>
      <c r="VSW3" s="244"/>
      <c r="VSX3" s="244"/>
      <c r="VSY3" s="244"/>
      <c r="VSZ3" s="244"/>
      <c r="VTA3" s="244"/>
      <c r="VTB3" s="244"/>
      <c r="VTC3" s="245"/>
      <c r="VUD3" s="244"/>
      <c r="VUE3" s="244"/>
      <c r="VUF3" s="244"/>
      <c r="VUG3" s="244"/>
      <c r="VUH3" s="244"/>
      <c r="VUI3" s="244"/>
      <c r="VUJ3" s="244"/>
      <c r="VUK3" s="244"/>
      <c r="VUL3" s="244"/>
      <c r="VUM3" s="244"/>
      <c r="VUN3" s="244"/>
      <c r="VUO3" s="244"/>
      <c r="VUP3" s="244"/>
      <c r="VUQ3" s="245"/>
      <c r="VVR3" s="244"/>
      <c r="VVS3" s="244"/>
      <c r="VVT3" s="244"/>
      <c r="VVU3" s="244"/>
      <c r="VVV3" s="244"/>
      <c r="VVW3" s="244"/>
      <c r="VVX3" s="244"/>
      <c r="VVY3" s="244"/>
      <c r="VVZ3" s="244"/>
      <c r="VWA3" s="244"/>
      <c r="VWB3" s="244"/>
      <c r="VWC3" s="244"/>
      <c r="VWD3" s="244"/>
      <c r="VWE3" s="245"/>
      <c r="VXF3" s="244"/>
      <c r="VXG3" s="244"/>
      <c r="VXH3" s="244"/>
      <c r="VXI3" s="244"/>
      <c r="VXJ3" s="244"/>
      <c r="VXK3" s="244"/>
      <c r="VXL3" s="244"/>
      <c r="VXM3" s="244"/>
      <c r="VXN3" s="244"/>
      <c r="VXO3" s="244"/>
      <c r="VXP3" s="244"/>
      <c r="VXQ3" s="244"/>
      <c r="VXR3" s="244"/>
      <c r="VXS3" s="245"/>
      <c r="VYT3" s="244"/>
      <c r="VYU3" s="244"/>
      <c r="VYV3" s="244"/>
      <c r="VYW3" s="244"/>
      <c r="VYX3" s="244"/>
      <c r="VYY3" s="244"/>
      <c r="VYZ3" s="244"/>
      <c r="VZA3" s="244"/>
      <c r="VZB3" s="244"/>
      <c r="VZC3" s="244"/>
      <c r="VZD3" s="244"/>
      <c r="VZE3" s="244"/>
      <c r="VZF3" s="244"/>
      <c r="VZG3" s="245"/>
      <c r="WAH3" s="244"/>
      <c r="WAI3" s="244"/>
      <c r="WAJ3" s="244"/>
      <c r="WAK3" s="244"/>
      <c r="WAL3" s="244"/>
      <c r="WAM3" s="244"/>
      <c r="WAN3" s="244"/>
      <c r="WAO3" s="244"/>
      <c r="WAP3" s="244"/>
      <c r="WAQ3" s="244"/>
      <c r="WAR3" s="244"/>
      <c r="WAS3" s="244"/>
      <c r="WAT3" s="244"/>
      <c r="WAU3" s="245"/>
      <c r="WBV3" s="244"/>
      <c r="WBW3" s="244"/>
      <c r="WBX3" s="244"/>
      <c r="WBY3" s="244"/>
      <c r="WBZ3" s="244"/>
      <c r="WCA3" s="244"/>
      <c r="WCB3" s="244"/>
      <c r="WCC3" s="244"/>
      <c r="WCD3" s="244"/>
      <c r="WCE3" s="244"/>
      <c r="WCF3" s="244"/>
      <c r="WCG3" s="244"/>
      <c r="WCH3" s="244"/>
      <c r="WCI3" s="245"/>
      <c r="WDJ3" s="244"/>
      <c r="WDK3" s="244"/>
      <c r="WDL3" s="244"/>
      <c r="WDM3" s="244"/>
      <c r="WDN3" s="244"/>
      <c r="WDO3" s="244"/>
      <c r="WDP3" s="244"/>
      <c r="WDQ3" s="244"/>
      <c r="WDR3" s="244"/>
      <c r="WDS3" s="244"/>
      <c r="WDT3" s="244"/>
      <c r="WDU3" s="244"/>
      <c r="WDV3" s="244"/>
      <c r="WDW3" s="245"/>
      <c r="WEX3" s="244"/>
      <c r="WEY3" s="244"/>
      <c r="WEZ3" s="244"/>
      <c r="WFA3" s="244"/>
      <c r="WFB3" s="244"/>
      <c r="WFC3" s="244"/>
      <c r="WFD3" s="244"/>
      <c r="WFE3" s="244"/>
      <c r="WFF3" s="244"/>
      <c r="WFG3" s="244"/>
      <c r="WFH3" s="244"/>
      <c r="WFI3" s="244"/>
      <c r="WFJ3" s="244"/>
      <c r="WFK3" s="245"/>
      <c r="WGL3" s="244"/>
      <c r="WGM3" s="244"/>
      <c r="WGN3" s="244"/>
      <c r="WGO3" s="244"/>
      <c r="WGP3" s="244"/>
      <c r="WGQ3" s="244"/>
      <c r="WGR3" s="244"/>
      <c r="WGS3" s="244"/>
      <c r="WGT3" s="244"/>
      <c r="WGU3" s="244"/>
      <c r="WGV3" s="244"/>
      <c r="WGW3" s="244"/>
      <c r="WGX3" s="244"/>
      <c r="WGY3" s="245"/>
      <c r="WHZ3" s="244"/>
      <c r="WIA3" s="244"/>
      <c r="WIB3" s="244"/>
      <c r="WIC3" s="244"/>
      <c r="WID3" s="244"/>
      <c r="WIE3" s="244"/>
      <c r="WIF3" s="244"/>
      <c r="WIG3" s="244"/>
      <c r="WIH3" s="244"/>
      <c r="WII3" s="244"/>
      <c r="WIJ3" s="244"/>
      <c r="WIK3" s="244"/>
      <c r="WIL3" s="244"/>
      <c r="WIM3" s="245"/>
      <c r="WJN3" s="244"/>
      <c r="WJO3" s="244"/>
      <c r="WJP3" s="244"/>
      <c r="WJQ3" s="244"/>
      <c r="WJR3" s="244"/>
      <c r="WJS3" s="244"/>
      <c r="WJT3" s="244"/>
      <c r="WJU3" s="244"/>
      <c r="WJV3" s="244"/>
      <c r="WJW3" s="244"/>
      <c r="WJX3" s="244"/>
      <c r="WJY3" s="244"/>
      <c r="WJZ3" s="244"/>
      <c r="WKA3" s="245"/>
      <c r="WLB3" s="244"/>
      <c r="WLC3" s="244"/>
      <c r="WLD3" s="244"/>
      <c r="WLE3" s="244"/>
      <c r="WLF3" s="244"/>
      <c r="WLG3" s="244"/>
      <c r="WLH3" s="244"/>
      <c r="WLI3" s="244"/>
      <c r="WLJ3" s="244"/>
      <c r="WLK3" s="244"/>
      <c r="WLL3" s="244"/>
      <c r="WLM3" s="244"/>
      <c r="WLN3" s="244"/>
      <c r="WLO3" s="245"/>
      <c r="WMP3" s="244"/>
      <c r="WMQ3" s="244"/>
      <c r="WMR3" s="244"/>
      <c r="WMS3" s="244"/>
      <c r="WMT3" s="244"/>
      <c r="WMU3" s="244"/>
      <c r="WMV3" s="244"/>
      <c r="WMW3" s="244"/>
      <c r="WMX3" s="244"/>
      <c r="WMY3" s="244"/>
      <c r="WMZ3" s="244"/>
      <c r="WNA3" s="244"/>
      <c r="WNB3" s="244"/>
      <c r="WNC3" s="245"/>
      <c r="WOD3" s="244"/>
      <c r="WOE3" s="244"/>
      <c r="WOF3" s="244"/>
      <c r="WOG3" s="244"/>
      <c r="WOH3" s="244"/>
      <c r="WOI3" s="244"/>
      <c r="WOJ3" s="244"/>
      <c r="WOK3" s="244"/>
      <c r="WOL3" s="244"/>
      <c r="WOM3" s="244"/>
      <c r="WON3" s="244"/>
      <c r="WOO3" s="244"/>
      <c r="WOP3" s="244"/>
      <c r="WOQ3" s="245"/>
      <c r="WPR3" s="244"/>
      <c r="WPS3" s="244"/>
      <c r="WPT3" s="244"/>
      <c r="WPU3" s="244"/>
      <c r="WPV3" s="244"/>
      <c r="WPW3" s="244"/>
      <c r="WPX3" s="244"/>
      <c r="WPY3" s="244"/>
      <c r="WPZ3" s="244"/>
      <c r="WQA3" s="244"/>
      <c r="WQB3" s="244"/>
      <c r="WQC3" s="244"/>
      <c r="WQD3" s="244"/>
      <c r="WQE3" s="245"/>
      <c r="WRF3" s="244"/>
      <c r="WRG3" s="244"/>
      <c r="WRH3" s="244"/>
      <c r="WRI3" s="244"/>
      <c r="WRJ3" s="244"/>
      <c r="WRK3" s="244"/>
      <c r="WRL3" s="244"/>
      <c r="WRM3" s="244"/>
      <c r="WRN3" s="244"/>
      <c r="WRO3" s="244"/>
      <c r="WRP3" s="244"/>
      <c r="WRQ3" s="244"/>
      <c r="WRR3" s="244"/>
      <c r="WRS3" s="245"/>
      <c r="WST3" s="244"/>
      <c r="WSU3" s="244"/>
      <c r="WSV3" s="244"/>
      <c r="WSW3" s="244"/>
      <c r="WSX3" s="244"/>
      <c r="WSY3" s="244"/>
      <c r="WSZ3" s="244"/>
      <c r="WTA3" s="244"/>
      <c r="WTB3" s="244"/>
      <c r="WTC3" s="244"/>
      <c r="WTD3" s="244"/>
      <c r="WTE3" s="244"/>
      <c r="WTF3" s="244"/>
      <c r="WTG3" s="245"/>
      <c r="WUH3" s="244"/>
      <c r="WUI3" s="244"/>
      <c r="WUJ3" s="244"/>
      <c r="WUK3" s="244"/>
      <c r="WUL3" s="244"/>
      <c r="WUM3" s="244"/>
      <c r="WUN3" s="244"/>
      <c r="WUO3" s="244"/>
      <c r="WUP3" s="244"/>
      <c r="WUQ3" s="244"/>
      <c r="WUR3" s="244"/>
      <c r="WUS3" s="244"/>
      <c r="WUT3" s="244"/>
      <c r="WUU3" s="245"/>
      <c r="WVV3" s="244"/>
      <c r="WVW3" s="244"/>
      <c r="WVX3" s="244"/>
      <c r="WVY3" s="244"/>
      <c r="WVZ3" s="244"/>
      <c r="WWA3" s="244"/>
      <c r="WWB3" s="244"/>
      <c r="WWC3" s="244"/>
      <c r="WWD3" s="244"/>
      <c r="WWE3" s="244"/>
      <c r="WWF3" s="244"/>
      <c r="WWG3" s="244"/>
      <c r="WWH3" s="244"/>
      <c r="WWI3" s="245"/>
      <c r="WXJ3" s="244"/>
      <c r="WXK3" s="244"/>
      <c r="WXL3" s="244"/>
      <c r="WXM3" s="244"/>
      <c r="WXN3" s="244"/>
      <c r="WXO3" s="244"/>
      <c r="WXP3" s="244"/>
      <c r="WXQ3" s="244"/>
      <c r="WXR3" s="244"/>
      <c r="WXS3" s="244"/>
      <c r="WXT3" s="244"/>
      <c r="WXU3" s="244"/>
      <c r="WXV3" s="244"/>
      <c r="WXW3" s="245"/>
      <c r="WYX3" s="244"/>
      <c r="WYY3" s="244"/>
      <c r="WYZ3" s="244"/>
      <c r="WZA3" s="244"/>
      <c r="WZB3" s="244"/>
      <c r="WZC3" s="244"/>
      <c r="WZD3" s="244"/>
      <c r="WZE3" s="244"/>
      <c r="WZF3" s="244"/>
      <c r="WZG3" s="244"/>
      <c r="WZH3" s="244"/>
      <c r="WZI3" s="244"/>
      <c r="WZJ3" s="244"/>
      <c r="WZK3" s="245"/>
      <c r="XAL3" s="244"/>
      <c r="XAM3" s="244"/>
      <c r="XAN3" s="244"/>
      <c r="XAO3" s="244"/>
      <c r="XAP3" s="244"/>
      <c r="XAQ3" s="244"/>
      <c r="XAR3" s="244"/>
      <c r="XAS3" s="244"/>
      <c r="XAT3" s="244"/>
      <c r="XAU3" s="244"/>
      <c r="XAV3" s="244"/>
      <c r="XAW3" s="244"/>
      <c r="XAX3" s="244"/>
      <c r="XAY3" s="245"/>
      <c r="XBZ3" s="244"/>
      <c r="XCA3" s="244"/>
      <c r="XCB3" s="244"/>
      <c r="XCC3" s="244"/>
      <c r="XCD3" s="244"/>
      <c r="XCE3" s="244"/>
      <c r="XCF3" s="244"/>
      <c r="XCG3" s="244"/>
      <c r="XCH3" s="244"/>
      <c r="XCI3" s="244"/>
      <c r="XCJ3" s="244"/>
      <c r="XCK3" s="244"/>
      <c r="XCL3" s="244"/>
      <c r="XCM3" s="245"/>
      <c r="XDN3" s="244"/>
      <c r="XDO3" s="244"/>
      <c r="XDP3" s="244"/>
      <c r="XDQ3" s="244"/>
      <c r="XDR3" s="244"/>
      <c r="XDS3" s="244"/>
      <c r="XDT3" s="244"/>
      <c r="XDU3" s="244"/>
      <c r="XDV3" s="244"/>
      <c r="XDW3" s="244"/>
      <c r="XDX3" s="244"/>
      <c r="XDY3" s="244"/>
      <c r="XDZ3" s="244"/>
      <c r="XEA3" s="245"/>
    </row>
    <row r="4" spans="1:2039 2053:4083 4097:5119 5133:7163 7177:9207 9221:10235 10243:12287 12301:14331 14342:15355 15367:16375" ht="12" thickBot="1" x14ac:dyDescent="0.25">
      <c r="A4" s="246"/>
      <c r="B4" s="247" t="e">
        <f>'Soybean Complex'!B35</f>
        <v>#REF!</v>
      </c>
      <c r="C4" s="247" t="e">
        <f>'Soybean Complex'!C35</f>
        <v>#REF!</v>
      </c>
      <c r="D4" s="247" t="str">
        <f>'Soybean Complex'!D35</f>
        <v xml:space="preserve">97/98 </v>
      </c>
      <c r="E4" s="247" t="str">
        <f>'Soybean Complex'!E35</f>
        <v xml:space="preserve">98/99 </v>
      </c>
      <c r="F4" s="247" t="str">
        <f>'Soybean Complex'!F35</f>
        <v xml:space="preserve">99/00 </v>
      </c>
      <c r="G4" s="247" t="str">
        <f>'Soybean Complex'!G35</f>
        <v xml:space="preserve">00/01 </v>
      </c>
      <c r="H4" s="247" t="str">
        <f>'Soybean Complex'!H35</f>
        <v xml:space="preserve">01/02 </v>
      </c>
      <c r="I4" s="247" t="str">
        <f>'Soybean Complex'!I35</f>
        <v xml:space="preserve">02/03 </v>
      </c>
      <c r="J4" s="247" t="str">
        <f>'Soybean Complex'!J35</f>
        <v xml:space="preserve">03/04 </v>
      </c>
      <c r="K4" s="247" t="str">
        <f>'Soybean Complex'!K35</f>
        <v xml:space="preserve">04/05 </v>
      </c>
      <c r="L4" s="247" t="str">
        <f>'Soybean Complex'!L35</f>
        <v xml:space="preserve">05/06 </v>
      </c>
      <c r="M4" s="247" t="str">
        <f>'Soybean Complex'!M35</f>
        <v xml:space="preserve">06/07 </v>
      </c>
      <c r="N4" s="247" t="str">
        <f>'Soybean Complex'!N35</f>
        <v xml:space="preserve">07/08 </v>
      </c>
      <c r="O4" s="247" t="str">
        <f>'Soybean Complex'!O35</f>
        <v xml:space="preserve">08/09 </v>
      </c>
      <c r="P4" s="247" t="str">
        <f>'Soybean Complex'!P35</f>
        <v xml:space="preserve">09/10 </v>
      </c>
      <c r="Q4" s="247" t="str">
        <f>'Soybean Complex'!Q35</f>
        <v xml:space="preserve">10/11 </v>
      </c>
      <c r="R4" s="247" t="str">
        <f>'Soybean Complex'!R35</f>
        <v xml:space="preserve">11/12 </v>
      </c>
      <c r="S4" s="247" t="str">
        <f>'Soybean Complex'!S35</f>
        <v xml:space="preserve">12/13 </v>
      </c>
      <c r="T4" s="247" t="str">
        <f>'Soybean Complex'!T35</f>
        <v xml:space="preserve">13/14 </v>
      </c>
      <c r="U4" s="247" t="str">
        <f>'Soybean Complex'!U35</f>
        <v xml:space="preserve">14/15 </v>
      </c>
      <c r="V4" s="247" t="str">
        <f>'Soybean Complex'!V35</f>
        <v xml:space="preserve">15/16 </v>
      </c>
      <c r="W4" s="247" t="str">
        <f>'Soybean Complex'!W35</f>
        <v xml:space="preserve">16/17 </v>
      </c>
      <c r="X4" s="247" t="str">
        <f>'Soybean Complex'!X35</f>
        <v xml:space="preserve">17/18 </v>
      </c>
      <c r="Y4" s="247">
        <f>'Soybean Complex'!Y35</f>
        <v>2018</v>
      </c>
      <c r="Z4" s="247">
        <f>'Soybean Complex'!Z35</f>
        <v>2019</v>
      </c>
      <c r="AA4" s="247">
        <f>'Soybean Complex'!AA35</f>
        <v>2020</v>
      </c>
      <c r="AB4" s="247">
        <f>'Soybean Complex'!AB35</f>
        <v>2021</v>
      </c>
      <c r="AC4" s="247">
        <f>'Soybean Complex'!AC35</f>
        <v>2022</v>
      </c>
      <c r="AD4" s="247">
        <f>'Soybean Complex'!AD35</f>
        <v>2023</v>
      </c>
      <c r="AE4" s="247">
        <f>'Soybean Complex'!AE35</f>
        <v>2024</v>
      </c>
      <c r="AF4" s="247">
        <f>'Soybean Complex'!AF35</f>
        <v>2025</v>
      </c>
      <c r="AG4" s="247">
        <f>'Soybean Complex'!AG35</f>
        <v>2026</v>
      </c>
      <c r="AH4" s="247">
        <f>'Soybean Complex'!AH35</f>
        <v>2027</v>
      </c>
      <c r="AI4" s="247">
        <f>'Soybean Complex'!AI35</f>
        <v>2028</v>
      </c>
      <c r="AJ4" s="247">
        <f>'Soybean Complex'!AJ35</f>
        <v>2029</v>
      </c>
      <c r="AK4" s="247">
        <f>'Soybean Complex'!AK35</f>
        <v>2030</v>
      </c>
      <c r="AL4" s="247">
        <f>'Soybean Complex'!AL35</f>
        <v>2031</v>
      </c>
      <c r="AM4" s="247">
        <f>'Soybean Complex'!AM35</f>
        <v>2032</v>
      </c>
      <c r="AN4" s="247">
        <f>'Soybean Complex'!AN35</f>
        <v>2033</v>
      </c>
      <c r="AO4" s="247">
        <f>'Soybean Complex'!AO35</f>
        <v>2034</v>
      </c>
      <c r="AP4" s="247">
        <f>'Soybean Complex'!AP35</f>
        <v>2035</v>
      </c>
      <c r="AQ4" s="247">
        <f>'Soybean Complex'!AQ35</f>
        <v>2036</v>
      </c>
      <c r="AR4" s="247">
        <f>'Soybean Complex'!AR35</f>
        <v>2037</v>
      </c>
      <c r="AS4" s="247">
        <f>'Soybean Complex'!AS35</f>
        <v>2038</v>
      </c>
      <c r="AT4" s="247">
        <f>'Soybean Complex'!AT35</f>
        <v>2039</v>
      </c>
      <c r="AU4" s="247">
        <f>'Soybean Complex'!AU35</f>
        <v>2040</v>
      </c>
      <c r="AV4" s="247">
        <f>'Soybean Complex'!AV35</f>
        <v>2041</v>
      </c>
      <c r="AW4" s="247">
        <f>'Soybean Complex'!AW35</f>
        <v>2042</v>
      </c>
      <c r="AX4" s="247">
        <f>'Soybean Complex'!AX35</f>
        <v>2043</v>
      </c>
      <c r="AY4" s="247">
        <f>'Soybean Complex'!AY35</f>
        <v>2044</v>
      </c>
      <c r="AZ4" s="247">
        <f>'Soybean Complex'!AZ35</f>
        <v>2045</v>
      </c>
      <c r="BA4" s="247">
        <f>'Soybean Complex'!BA35</f>
        <v>2046</v>
      </c>
      <c r="BB4" s="247">
        <f>'Soybean Complex'!BB35</f>
        <v>2047</v>
      </c>
      <c r="BC4" s="247">
        <f>'Soybean Complex'!BC35</f>
        <v>2048</v>
      </c>
      <c r="BD4" s="247">
        <f>'Soybean Complex'!BD35</f>
        <v>2049</v>
      </c>
      <c r="BE4" s="247">
        <f>'Soybean Complex'!BE35</f>
        <v>2050</v>
      </c>
    </row>
    <row r="5" spans="1:2039 2053:4083 4097:5119 5133:7163 7177:9207 9221:10235 10243:12287 12301:14331 14342:15355 15367:16375" s="74" customFormat="1" x14ac:dyDescent="0.2">
      <c r="A5" s="178" t="s">
        <v>49</v>
      </c>
      <c r="B5" s="248" t="e">
        <f t="shared" ref="B5:BE7" si="0">B22+B38+B53</f>
        <v>#REF!</v>
      </c>
      <c r="C5" s="248" t="e">
        <f t="shared" si="0"/>
        <v>#REF!</v>
      </c>
      <c r="D5" s="248" t="e">
        <f t="shared" si="0"/>
        <v>#REF!</v>
      </c>
      <c r="E5" s="248" t="e">
        <f t="shared" si="0"/>
        <v>#REF!</v>
      </c>
      <c r="F5" s="248" t="e">
        <f t="shared" si="0"/>
        <v>#REF!</v>
      </c>
      <c r="G5" s="248" t="e">
        <f t="shared" si="0"/>
        <v>#REF!</v>
      </c>
      <c r="H5" s="248" t="e">
        <f t="shared" si="0"/>
        <v>#REF!</v>
      </c>
      <c r="I5" s="248" t="e">
        <f t="shared" si="0"/>
        <v>#REF!</v>
      </c>
      <c r="J5" s="248" t="e">
        <f t="shared" si="0"/>
        <v>#REF!</v>
      </c>
      <c r="K5" s="248" t="e">
        <f t="shared" si="0"/>
        <v>#REF!</v>
      </c>
      <c r="L5" s="248" t="e">
        <f t="shared" si="0"/>
        <v>#REF!</v>
      </c>
      <c r="M5" s="248" t="e">
        <f t="shared" si="0"/>
        <v>#REF!</v>
      </c>
      <c r="N5" s="248" t="e">
        <f t="shared" si="0"/>
        <v>#REF!</v>
      </c>
      <c r="O5" s="248" t="e">
        <f t="shared" si="0"/>
        <v>#REF!</v>
      </c>
      <c r="P5" s="248" t="e">
        <f t="shared" si="0"/>
        <v>#REF!</v>
      </c>
      <c r="Q5" s="248" t="e">
        <f t="shared" si="0"/>
        <v>#REF!</v>
      </c>
      <c r="R5" s="248" t="e">
        <f t="shared" si="0"/>
        <v>#REF!</v>
      </c>
      <c r="S5" s="248" t="e">
        <f t="shared" si="0"/>
        <v>#REF!</v>
      </c>
      <c r="T5" s="248" t="e">
        <f t="shared" si="0"/>
        <v>#REF!</v>
      </c>
      <c r="U5" s="248" t="e">
        <f t="shared" si="0"/>
        <v>#REF!</v>
      </c>
      <c r="V5" s="248" t="e">
        <f t="shared" si="0"/>
        <v>#REF!</v>
      </c>
      <c r="W5" s="248" t="e">
        <f t="shared" si="0"/>
        <v>#REF!</v>
      </c>
      <c r="X5" s="248" t="e">
        <f t="shared" si="0"/>
        <v>#REF!</v>
      </c>
      <c r="Y5" s="248" t="e">
        <f t="shared" si="0"/>
        <v>#REF!</v>
      </c>
      <c r="Z5" s="248">
        <f t="shared" si="0"/>
        <v>50.821398178542275</v>
      </c>
      <c r="AA5" s="248">
        <f t="shared" si="0"/>
        <v>60.889574398995151</v>
      </c>
      <c r="AB5" s="248">
        <f t="shared" si="0"/>
        <v>65.172883599201796</v>
      </c>
      <c r="AC5" s="248">
        <f t="shared" si="0"/>
        <v>62.458621282152315</v>
      </c>
      <c r="AD5" s="248">
        <f t="shared" si="0"/>
        <v>62.514299715764174</v>
      </c>
      <c r="AE5" s="248">
        <f t="shared" si="0"/>
        <v>69.780136341438038</v>
      </c>
      <c r="AF5" s="248">
        <f t="shared" si="0"/>
        <v>70.63410466847597</v>
      </c>
      <c r="AG5" s="248">
        <f t="shared" si="0"/>
        <v>90.67993364137206</v>
      </c>
      <c r="AH5" s="248">
        <f t="shared" si="0"/>
        <v>112.80971859147769</v>
      </c>
      <c r="AI5" s="248">
        <f t="shared" si="0"/>
        <v>91.489665162159795</v>
      </c>
      <c r="AJ5" s="248">
        <f t="shared" si="0"/>
        <v>86.75602200028743</v>
      </c>
      <c r="AK5" s="248">
        <f t="shared" si="0"/>
        <v>79.36373080058506</v>
      </c>
      <c r="AL5" s="248">
        <f t="shared" si="0"/>
        <v>83.075030821704871</v>
      </c>
      <c r="AM5" s="248">
        <f t="shared" si="0"/>
        <v>86.174988124138736</v>
      </c>
      <c r="AN5" s="248">
        <f t="shared" si="0"/>
        <v>87.069064069028641</v>
      </c>
      <c r="AO5" s="248">
        <f t="shared" si="0"/>
        <v>90.592771959855142</v>
      </c>
      <c r="AP5" s="248">
        <f t="shared" si="0"/>
        <v>86.58312267268829</v>
      </c>
      <c r="AQ5" s="248">
        <f t="shared" si="0"/>
        <v>84.845393325548542</v>
      </c>
      <c r="AR5" s="248">
        <f t="shared" si="0"/>
        <v>93.870151110455296</v>
      </c>
      <c r="AS5" s="248">
        <f t="shared" si="0"/>
        <v>93.270350334096008</v>
      </c>
      <c r="AT5" s="248">
        <f t="shared" si="0"/>
        <v>101.38601810887437</v>
      </c>
      <c r="AU5" s="248">
        <f t="shared" si="0"/>
        <v>100.53149042624071</v>
      </c>
      <c r="AV5" s="248">
        <f t="shared" si="0"/>
        <v>101.04539259677904</v>
      </c>
      <c r="AW5" s="248">
        <f t="shared" si="0"/>
        <v>99.028475599991481</v>
      </c>
      <c r="AX5" s="248">
        <f t="shared" si="0"/>
        <v>110.9012870315171</v>
      </c>
      <c r="AY5" s="248">
        <f t="shared" si="0"/>
        <v>116.09722447760825</v>
      </c>
      <c r="AZ5" s="248">
        <f t="shared" si="0"/>
        <v>129.76478909111648</v>
      </c>
      <c r="BA5" s="248">
        <f t="shared" si="0"/>
        <v>138.5746521186891</v>
      </c>
      <c r="BB5" s="248">
        <f t="shared" si="0"/>
        <v>151.11798575293557</v>
      </c>
      <c r="BC5" s="248">
        <f t="shared" si="0"/>
        <v>165.45288227128751</v>
      </c>
      <c r="BD5" s="248">
        <f t="shared" si="0"/>
        <v>179.1474164353416</v>
      </c>
      <c r="BE5" s="248">
        <f t="shared" si="0"/>
        <v>202.64070954493877</v>
      </c>
      <c r="BM5" s="75"/>
      <c r="CA5" s="75"/>
      <c r="CO5" s="75"/>
      <c r="DC5" s="75"/>
      <c r="DQ5" s="75"/>
      <c r="EE5" s="75"/>
      <c r="ES5" s="75"/>
      <c r="FG5" s="75"/>
      <c r="FU5" s="75"/>
      <c r="GI5" s="75"/>
      <c r="GW5" s="75"/>
      <c r="HK5" s="75"/>
      <c r="HY5" s="75"/>
      <c r="IM5" s="75"/>
      <c r="JA5" s="75"/>
      <c r="JO5" s="75"/>
      <c r="KC5" s="75"/>
      <c r="KQ5" s="75"/>
      <c r="LE5" s="75"/>
      <c r="LS5" s="75"/>
      <c r="MG5" s="75"/>
      <c r="MU5" s="75"/>
      <c r="NI5" s="75"/>
      <c r="NW5" s="75"/>
      <c r="OK5" s="75"/>
      <c r="OY5" s="75"/>
      <c r="PM5" s="75"/>
      <c r="QA5" s="75"/>
      <c r="QO5" s="75"/>
      <c r="RC5" s="75"/>
      <c r="RQ5" s="75"/>
      <c r="SE5" s="75"/>
      <c r="SS5" s="75"/>
      <c r="TG5" s="75"/>
      <c r="TU5" s="75"/>
      <c r="UI5" s="75"/>
      <c r="UW5" s="75"/>
      <c r="VK5" s="75"/>
      <c r="VY5" s="75"/>
      <c r="WM5" s="75"/>
      <c r="XA5" s="75"/>
      <c r="XO5" s="75"/>
      <c r="YC5" s="75"/>
      <c r="YQ5" s="75"/>
      <c r="ZE5" s="75"/>
      <c r="ZS5" s="75"/>
      <c r="AAG5" s="75"/>
      <c r="AAU5" s="75"/>
      <c r="ABI5" s="75"/>
      <c r="ABW5" s="75"/>
      <c r="ACK5" s="75"/>
      <c r="ACY5" s="75"/>
      <c r="ADM5" s="75"/>
      <c r="AEA5" s="75"/>
      <c r="AEO5" s="75"/>
      <c r="AFC5" s="75"/>
      <c r="AFQ5" s="75"/>
      <c r="AGE5" s="75"/>
      <c r="AGS5" s="75"/>
      <c r="AHG5" s="75"/>
      <c r="AHU5" s="75"/>
      <c r="AII5" s="75"/>
      <c r="AIW5" s="75"/>
      <c r="AJK5" s="75"/>
      <c r="AJY5" s="75"/>
      <c r="AKM5" s="75"/>
      <c r="ALA5" s="75"/>
      <c r="ALO5" s="75"/>
      <c r="AMC5" s="75"/>
      <c r="AMQ5" s="75"/>
      <c r="ANE5" s="75"/>
      <c r="ANS5" s="75"/>
      <c r="AOG5" s="75"/>
      <c r="AOU5" s="75"/>
      <c r="API5" s="75"/>
      <c r="APW5" s="75"/>
      <c r="AQK5" s="75"/>
      <c r="AQY5" s="75"/>
      <c r="ARM5" s="75"/>
      <c r="ASA5" s="75"/>
      <c r="ASO5" s="75"/>
      <c r="ATC5" s="75"/>
      <c r="ATQ5" s="75"/>
      <c r="AUE5" s="75"/>
      <c r="AUS5" s="75"/>
      <c r="AVG5" s="75"/>
      <c r="AVU5" s="75"/>
      <c r="AWI5" s="75"/>
      <c r="AWW5" s="75"/>
      <c r="AXK5" s="75"/>
      <c r="AXY5" s="75"/>
      <c r="AYM5" s="75"/>
      <c r="AZA5" s="75"/>
      <c r="AZO5" s="75"/>
      <c r="BAC5" s="75"/>
      <c r="BAQ5" s="75"/>
      <c r="BBE5" s="75"/>
      <c r="BBS5" s="75"/>
      <c r="BCG5" s="75"/>
      <c r="BCU5" s="75"/>
      <c r="BDI5" s="75"/>
      <c r="BDW5" s="75"/>
      <c r="BEK5" s="75"/>
      <c r="BEY5" s="75"/>
      <c r="BFM5" s="75"/>
      <c r="BGA5" s="75"/>
      <c r="BGO5" s="75"/>
      <c r="BHC5" s="75"/>
      <c r="BHQ5" s="75"/>
      <c r="BIE5" s="75"/>
      <c r="BIS5" s="75"/>
      <c r="BJG5" s="75"/>
      <c r="BJU5" s="75"/>
      <c r="BKI5" s="75"/>
      <c r="BKW5" s="75"/>
      <c r="BLK5" s="75"/>
      <c r="BLY5" s="75"/>
      <c r="BMM5" s="75"/>
      <c r="BNA5" s="75"/>
      <c r="BNO5" s="75"/>
      <c r="BOC5" s="75"/>
      <c r="BOQ5" s="75"/>
      <c r="BPE5" s="75"/>
      <c r="BPS5" s="75"/>
      <c r="BQG5" s="75"/>
      <c r="BQU5" s="75"/>
      <c r="BRI5" s="75"/>
      <c r="BRW5" s="75"/>
      <c r="BSK5" s="75"/>
      <c r="BSY5" s="75"/>
      <c r="BTM5" s="75"/>
      <c r="BUA5" s="75"/>
      <c r="BUO5" s="75"/>
      <c r="BVC5" s="75"/>
      <c r="BVQ5" s="75"/>
      <c r="BWE5" s="75"/>
      <c r="BWS5" s="75"/>
      <c r="BXG5" s="75"/>
      <c r="BXU5" s="75"/>
      <c r="BYI5" s="75"/>
      <c r="BYW5" s="75"/>
      <c r="BZK5" s="75"/>
      <c r="BZY5" s="75"/>
      <c r="CAM5" s="75"/>
      <c r="CBA5" s="75"/>
      <c r="CBO5" s="75"/>
      <c r="CCC5" s="75"/>
      <c r="CCQ5" s="75"/>
      <c r="CDE5" s="75"/>
      <c r="CDS5" s="75"/>
      <c r="CEG5" s="75"/>
      <c r="CEU5" s="75"/>
      <c r="CFI5" s="75"/>
      <c r="CFW5" s="75"/>
      <c r="CGK5" s="75"/>
      <c r="CGY5" s="75"/>
      <c r="CHM5" s="75"/>
      <c r="CIA5" s="75"/>
      <c r="CIO5" s="75"/>
      <c r="CJC5" s="75"/>
      <c r="CJQ5" s="75"/>
      <c r="CKE5" s="75"/>
      <c r="CKS5" s="75"/>
      <c r="CLG5" s="75"/>
      <c r="CLU5" s="75"/>
      <c r="CMI5" s="75"/>
      <c r="CMW5" s="75"/>
      <c r="CNK5" s="75"/>
      <c r="CNY5" s="75"/>
      <c r="COM5" s="75"/>
      <c r="CPA5" s="75"/>
      <c r="CPO5" s="75"/>
      <c r="CQC5" s="75"/>
      <c r="CQQ5" s="75"/>
      <c r="CRE5" s="75"/>
      <c r="CRS5" s="75"/>
      <c r="CSG5" s="75"/>
      <c r="CSU5" s="75"/>
      <c r="CTI5" s="75"/>
      <c r="CTW5" s="75"/>
      <c r="CUK5" s="75"/>
      <c r="CUY5" s="75"/>
      <c r="CVM5" s="75"/>
      <c r="CWA5" s="75"/>
      <c r="CWO5" s="75"/>
      <c r="CXC5" s="75"/>
      <c r="CXQ5" s="75"/>
      <c r="CYE5" s="75"/>
      <c r="CYS5" s="75"/>
      <c r="CZG5" s="75"/>
      <c r="CZU5" s="75"/>
      <c r="DAI5" s="75"/>
      <c r="DAW5" s="75"/>
      <c r="DBK5" s="75"/>
      <c r="DBY5" s="75"/>
      <c r="DCM5" s="75"/>
      <c r="DDA5" s="75"/>
      <c r="DDO5" s="75"/>
      <c r="DEC5" s="75"/>
      <c r="DEQ5" s="75"/>
      <c r="DFE5" s="75"/>
      <c r="DFS5" s="75"/>
      <c r="DGG5" s="75"/>
      <c r="DGU5" s="75"/>
      <c r="DHI5" s="75"/>
      <c r="DHW5" s="75"/>
      <c r="DIK5" s="75"/>
      <c r="DIY5" s="75"/>
      <c r="DJM5" s="75"/>
      <c r="DKA5" s="75"/>
      <c r="DKO5" s="75"/>
      <c r="DLC5" s="75"/>
      <c r="DLQ5" s="75"/>
      <c r="DME5" s="75"/>
      <c r="DMS5" s="75"/>
      <c r="DNG5" s="75"/>
      <c r="DNU5" s="75"/>
      <c r="DOI5" s="75"/>
      <c r="DOW5" s="75"/>
      <c r="DPK5" s="75"/>
      <c r="DPY5" s="75"/>
      <c r="DQM5" s="75"/>
      <c r="DRA5" s="75"/>
      <c r="DRO5" s="75"/>
      <c r="DSC5" s="75"/>
      <c r="DSQ5" s="75"/>
      <c r="DTE5" s="75"/>
      <c r="DTS5" s="75"/>
      <c r="DUG5" s="75"/>
      <c r="DUU5" s="75"/>
      <c r="DVI5" s="75"/>
      <c r="DVW5" s="75"/>
      <c r="DWK5" s="75"/>
      <c r="DWY5" s="75"/>
      <c r="DXM5" s="75"/>
      <c r="DYA5" s="75"/>
      <c r="DYO5" s="75"/>
      <c r="DZC5" s="75"/>
      <c r="DZQ5" s="75"/>
      <c r="EAE5" s="75"/>
      <c r="EAS5" s="75"/>
      <c r="EBG5" s="75"/>
      <c r="EBU5" s="75"/>
      <c r="ECI5" s="75"/>
      <c r="ECW5" s="75"/>
      <c r="EDK5" s="75"/>
      <c r="EDY5" s="75"/>
      <c r="EEM5" s="75"/>
      <c r="EFA5" s="75"/>
      <c r="EFO5" s="75"/>
      <c r="EGC5" s="75"/>
      <c r="EGQ5" s="75"/>
      <c r="EHE5" s="75"/>
      <c r="EHS5" s="75"/>
      <c r="EIG5" s="75"/>
      <c r="EIU5" s="75"/>
      <c r="EJI5" s="75"/>
      <c r="EJW5" s="75"/>
      <c r="EKK5" s="75"/>
      <c r="EKY5" s="75"/>
      <c r="ELM5" s="75"/>
      <c r="EMA5" s="75"/>
      <c r="EMO5" s="75"/>
      <c r="ENC5" s="75"/>
      <c r="ENQ5" s="75"/>
      <c r="EOE5" s="75"/>
      <c r="EOS5" s="75"/>
      <c r="EPG5" s="75"/>
      <c r="EPU5" s="75"/>
      <c r="EQI5" s="75"/>
      <c r="EQW5" s="75"/>
      <c r="ERK5" s="75"/>
      <c r="ERY5" s="75"/>
      <c r="ESM5" s="75"/>
      <c r="ETA5" s="75"/>
      <c r="ETO5" s="75"/>
      <c r="EUC5" s="75"/>
      <c r="EUQ5" s="75"/>
      <c r="EVE5" s="75"/>
      <c r="EVS5" s="75"/>
      <c r="EWG5" s="75"/>
      <c r="EWU5" s="75"/>
      <c r="EXI5" s="75"/>
      <c r="EXW5" s="75"/>
      <c r="EYK5" s="75"/>
      <c r="EYY5" s="75"/>
      <c r="EZM5" s="75"/>
      <c r="FAA5" s="75"/>
      <c r="FAO5" s="75"/>
      <c r="FBC5" s="75"/>
      <c r="FBQ5" s="75"/>
      <c r="FCE5" s="75"/>
      <c r="FCS5" s="75"/>
      <c r="FDG5" s="75"/>
      <c r="FDU5" s="75"/>
      <c r="FEI5" s="75"/>
      <c r="FEW5" s="75"/>
      <c r="FFK5" s="75"/>
      <c r="FFY5" s="75"/>
      <c r="FGM5" s="75"/>
      <c r="FHA5" s="75"/>
      <c r="FHO5" s="75"/>
      <c r="FIC5" s="75"/>
      <c r="FIQ5" s="75"/>
      <c r="FJE5" s="75"/>
      <c r="FJS5" s="75"/>
      <c r="FKG5" s="75"/>
      <c r="FKU5" s="75"/>
      <c r="FLI5" s="75"/>
      <c r="FLW5" s="75"/>
      <c r="FMK5" s="75"/>
      <c r="FMY5" s="75"/>
      <c r="FNM5" s="75"/>
      <c r="FOA5" s="75"/>
      <c r="FOO5" s="75"/>
      <c r="FPC5" s="75"/>
      <c r="FPQ5" s="75"/>
      <c r="FQE5" s="75"/>
      <c r="FQS5" s="75"/>
      <c r="FRG5" s="75"/>
      <c r="FRU5" s="75"/>
      <c r="FSI5" s="75"/>
      <c r="FSW5" s="75"/>
      <c r="FTK5" s="75"/>
      <c r="FTY5" s="75"/>
      <c r="FUM5" s="75"/>
      <c r="FVA5" s="75"/>
      <c r="FVO5" s="75"/>
      <c r="FWC5" s="75"/>
      <c r="FWQ5" s="75"/>
      <c r="FXE5" s="75"/>
      <c r="FXS5" s="75"/>
      <c r="FYG5" s="75"/>
      <c r="FYU5" s="75"/>
      <c r="FZI5" s="75"/>
      <c r="FZW5" s="75"/>
      <c r="GAK5" s="75"/>
      <c r="GAY5" s="75"/>
      <c r="GBM5" s="75"/>
      <c r="GCA5" s="75"/>
      <c r="GCO5" s="75"/>
      <c r="GDC5" s="75"/>
      <c r="GDQ5" s="75"/>
      <c r="GEE5" s="75"/>
      <c r="GES5" s="75"/>
      <c r="GFG5" s="75"/>
      <c r="GFU5" s="75"/>
      <c r="GGI5" s="75"/>
      <c r="GGW5" s="75"/>
      <c r="GHK5" s="75"/>
      <c r="GHY5" s="75"/>
      <c r="GIM5" s="75"/>
      <c r="GJA5" s="75"/>
      <c r="GJO5" s="75"/>
      <c r="GKC5" s="75"/>
      <c r="GKQ5" s="75"/>
      <c r="GLE5" s="75"/>
      <c r="GLS5" s="75"/>
      <c r="GMG5" s="75"/>
      <c r="GMU5" s="75"/>
      <c r="GNI5" s="75"/>
      <c r="GNW5" s="75"/>
      <c r="GOK5" s="75"/>
      <c r="GOY5" s="75"/>
      <c r="GPM5" s="75"/>
      <c r="GQA5" s="75"/>
      <c r="GQO5" s="75"/>
      <c r="GRC5" s="75"/>
      <c r="GRQ5" s="75"/>
      <c r="GSE5" s="75"/>
      <c r="GSS5" s="75"/>
      <c r="GTG5" s="75"/>
      <c r="GTU5" s="75"/>
      <c r="GUI5" s="75"/>
      <c r="GUW5" s="75"/>
      <c r="GVK5" s="75"/>
      <c r="GVY5" s="75"/>
      <c r="GWM5" s="75"/>
      <c r="GXA5" s="75"/>
      <c r="GXO5" s="75"/>
      <c r="GYC5" s="75"/>
      <c r="GYQ5" s="75"/>
      <c r="GZE5" s="75"/>
      <c r="GZS5" s="75"/>
      <c r="HAG5" s="75"/>
      <c r="HAU5" s="75"/>
      <c r="HBI5" s="75"/>
      <c r="HBW5" s="75"/>
      <c r="HCK5" s="75"/>
      <c r="HCY5" s="75"/>
      <c r="HDM5" s="75"/>
      <c r="HEA5" s="75"/>
      <c r="HEO5" s="75"/>
      <c r="HFC5" s="75"/>
      <c r="HFQ5" s="75"/>
      <c r="HGE5" s="75"/>
      <c r="HGS5" s="75"/>
      <c r="HHG5" s="75"/>
      <c r="HHU5" s="75"/>
      <c r="HII5" s="75"/>
      <c r="HIW5" s="75"/>
      <c r="HJK5" s="75"/>
      <c r="HJY5" s="75"/>
      <c r="HKM5" s="75"/>
      <c r="HLA5" s="75"/>
      <c r="HLO5" s="75"/>
      <c r="HMC5" s="75"/>
      <c r="HMQ5" s="75"/>
      <c r="HNE5" s="75"/>
      <c r="HNS5" s="75"/>
      <c r="HOG5" s="75"/>
      <c r="HOU5" s="75"/>
      <c r="HPI5" s="75"/>
      <c r="HPW5" s="75"/>
      <c r="HQK5" s="75"/>
      <c r="HQY5" s="75"/>
      <c r="HRM5" s="75"/>
      <c r="HSA5" s="75"/>
      <c r="HSO5" s="75"/>
      <c r="HTC5" s="75"/>
      <c r="HTQ5" s="75"/>
      <c r="HUE5" s="75"/>
      <c r="HUS5" s="75"/>
      <c r="HVG5" s="75"/>
      <c r="HVU5" s="75"/>
      <c r="HWI5" s="75"/>
      <c r="HWW5" s="75"/>
      <c r="HXK5" s="75"/>
      <c r="HXY5" s="75"/>
      <c r="HYM5" s="75"/>
      <c r="HZA5" s="75"/>
      <c r="HZO5" s="75"/>
      <c r="IAC5" s="75"/>
      <c r="IAQ5" s="75"/>
      <c r="IBE5" s="75"/>
      <c r="IBS5" s="75"/>
      <c r="ICG5" s="75"/>
      <c r="ICU5" s="75"/>
      <c r="IDI5" s="75"/>
      <c r="IDW5" s="75"/>
      <c r="IEK5" s="75"/>
      <c r="IEY5" s="75"/>
      <c r="IFM5" s="75"/>
      <c r="IGA5" s="75"/>
      <c r="IGO5" s="75"/>
      <c r="IHC5" s="75"/>
      <c r="IHQ5" s="75"/>
      <c r="IIE5" s="75"/>
      <c r="IIS5" s="75"/>
      <c r="IJG5" s="75"/>
      <c r="IJU5" s="75"/>
      <c r="IKI5" s="75"/>
      <c r="IKW5" s="75"/>
      <c r="ILK5" s="75"/>
      <c r="ILY5" s="75"/>
      <c r="IMM5" s="75"/>
      <c r="INA5" s="75"/>
      <c r="INO5" s="75"/>
      <c r="IOC5" s="75"/>
      <c r="IOQ5" s="75"/>
      <c r="IPE5" s="75"/>
      <c r="IPS5" s="75"/>
      <c r="IQG5" s="75"/>
      <c r="IQU5" s="75"/>
      <c r="IRI5" s="75"/>
      <c r="IRW5" s="75"/>
      <c r="ISK5" s="75"/>
      <c r="ISY5" s="75"/>
      <c r="ITM5" s="75"/>
      <c r="IUA5" s="75"/>
      <c r="IUO5" s="75"/>
      <c r="IVC5" s="75"/>
      <c r="IVQ5" s="75"/>
      <c r="IWE5" s="75"/>
      <c r="IWS5" s="75"/>
      <c r="IXG5" s="75"/>
      <c r="IXU5" s="75"/>
      <c r="IYI5" s="75"/>
      <c r="IYW5" s="75"/>
      <c r="IZK5" s="75"/>
      <c r="IZY5" s="75"/>
      <c r="JAM5" s="75"/>
      <c r="JBA5" s="75"/>
      <c r="JBO5" s="75"/>
      <c r="JCC5" s="75"/>
      <c r="JCQ5" s="75"/>
      <c r="JDE5" s="75"/>
      <c r="JDS5" s="75"/>
      <c r="JEG5" s="75"/>
      <c r="JEU5" s="75"/>
      <c r="JFI5" s="75"/>
      <c r="JFW5" s="75"/>
      <c r="JGK5" s="75"/>
      <c r="JGY5" s="75"/>
      <c r="JHM5" s="75"/>
      <c r="JIA5" s="75"/>
      <c r="JIO5" s="75"/>
      <c r="JJC5" s="75"/>
      <c r="JJQ5" s="75"/>
      <c r="JKE5" s="75"/>
      <c r="JKS5" s="75"/>
      <c r="JLG5" s="75"/>
      <c r="JLU5" s="75"/>
      <c r="JMI5" s="75"/>
      <c r="JMW5" s="75"/>
      <c r="JNK5" s="75"/>
      <c r="JNY5" s="75"/>
      <c r="JOM5" s="75"/>
      <c r="JPA5" s="75"/>
      <c r="JPO5" s="75"/>
      <c r="JQC5" s="75"/>
      <c r="JQQ5" s="75"/>
      <c r="JRE5" s="75"/>
      <c r="JRS5" s="75"/>
      <c r="JSG5" s="75"/>
      <c r="JSU5" s="75"/>
      <c r="JTI5" s="75"/>
      <c r="JTW5" s="75"/>
      <c r="JUK5" s="75"/>
      <c r="JUY5" s="75"/>
      <c r="JVM5" s="75"/>
      <c r="JWA5" s="75"/>
      <c r="JWO5" s="75"/>
      <c r="JXC5" s="75"/>
      <c r="JXQ5" s="75"/>
      <c r="JYE5" s="75"/>
      <c r="JYS5" s="75"/>
      <c r="JZG5" s="75"/>
      <c r="JZU5" s="75"/>
      <c r="KAI5" s="75"/>
      <c r="KAW5" s="75"/>
      <c r="KBK5" s="75"/>
      <c r="KBY5" s="75"/>
      <c r="KCM5" s="75"/>
      <c r="KDA5" s="75"/>
      <c r="KDO5" s="75"/>
      <c r="KEC5" s="75"/>
      <c r="KEQ5" s="75"/>
      <c r="KFE5" s="75"/>
      <c r="KFS5" s="75"/>
      <c r="KGG5" s="75"/>
      <c r="KGU5" s="75"/>
      <c r="KHI5" s="75"/>
      <c r="KHW5" s="75"/>
      <c r="KIK5" s="75"/>
      <c r="KIY5" s="75"/>
      <c r="KJM5" s="75"/>
      <c r="KKA5" s="75"/>
      <c r="KKO5" s="75"/>
      <c r="KLC5" s="75"/>
      <c r="KLQ5" s="75"/>
      <c r="KME5" s="75"/>
      <c r="KMS5" s="75"/>
      <c r="KNG5" s="75"/>
      <c r="KNU5" s="75"/>
      <c r="KOI5" s="75"/>
      <c r="KOW5" s="75"/>
      <c r="KPK5" s="75"/>
      <c r="KPY5" s="75"/>
      <c r="KQM5" s="75"/>
      <c r="KRA5" s="75"/>
      <c r="KRO5" s="75"/>
      <c r="KSC5" s="75"/>
      <c r="KSQ5" s="75"/>
      <c r="KTE5" s="75"/>
      <c r="KTS5" s="75"/>
      <c r="KUG5" s="75"/>
      <c r="KUU5" s="75"/>
      <c r="KVI5" s="75"/>
      <c r="KVW5" s="75"/>
      <c r="KWK5" s="75"/>
      <c r="KWY5" s="75"/>
      <c r="KXM5" s="75"/>
      <c r="KYA5" s="75"/>
      <c r="KYO5" s="75"/>
      <c r="KZC5" s="75"/>
      <c r="KZQ5" s="75"/>
      <c r="LAE5" s="75"/>
      <c r="LAS5" s="75"/>
      <c r="LBG5" s="75"/>
      <c r="LBU5" s="75"/>
      <c r="LCI5" s="75"/>
      <c r="LCW5" s="75"/>
      <c r="LDK5" s="75"/>
      <c r="LDY5" s="75"/>
      <c r="LEM5" s="75"/>
      <c r="LFA5" s="75"/>
      <c r="LFO5" s="75"/>
      <c r="LGC5" s="75"/>
      <c r="LGQ5" s="75"/>
      <c r="LHE5" s="75"/>
      <c r="LHS5" s="75"/>
      <c r="LIG5" s="75"/>
      <c r="LIU5" s="75"/>
      <c r="LJI5" s="75"/>
      <c r="LJW5" s="75"/>
      <c r="LKK5" s="75"/>
      <c r="LKY5" s="75"/>
      <c r="LLM5" s="75"/>
      <c r="LMA5" s="75"/>
      <c r="LMO5" s="75"/>
      <c r="LNC5" s="75"/>
      <c r="LNQ5" s="75"/>
      <c r="LOE5" s="75"/>
      <c r="LOS5" s="75"/>
      <c r="LPG5" s="75"/>
      <c r="LPU5" s="75"/>
      <c r="LQI5" s="75"/>
      <c r="LQW5" s="75"/>
      <c r="LRK5" s="75"/>
      <c r="LRY5" s="75"/>
      <c r="LSM5" s="75"/>
      <c r="LTA5" s="75"/>
      <c r="LTO5" s="75"/>
      <c r="LUC5" s="75"/>
      <c r="LUQ5" s="75"/>
      <c r="LVE5" s="75"/>
      <c r="LVS5" s="75"/>
      <c r="LWG5" s="75"/>
      <c r="LWU5" s="75"/>
      <c r="LXI5" s="75"/>
      <c r="LXW5" s="75"/>
      <c r="LYK5" s="75"/>
      <c r="LYY5" s="75"/>
      <c r="LZM5" s="75"/>
      <c r="MAA5" s="75"/>
      <c r="MAO5" s="75"/>
      <c r="MBC5" s="75"/>
      <c r="MBQ5" s="75"/>
      <c r="MCE5" s="75"/>
      <c r="MCS5" s="75"/>
      <c r="MDG5" s="75"/>
      <c r="MDU5" s="75"/>
      <c r="MEI5" s="75"/>
      <c r="MEW5" s="75"/>
      <c r="MFK5" s="75"/>
      <c r="MFY5" s="75"/>
      <c r="MGM5" s="75"/>
      <c r="MHA5" s="75"/>
      <c r="MHO5" s="75"/>
      <c r="MIC5" s="75"/>
      <c r="MIQ5" s="75"/>
      <c r="MJE5" s="75"/>
      <c r="MJS5" s="75"/>
      <c r="MKG5" s="75"/>
      <c r="MKU5" s="75"/>
      <c r="MLI5" s="75"/>
      <c r="MLW5" s="75"/>
      <c r="MMK5" s="75"/>
      <c r="MMY5" s="75"/>
      <c r="MNM5" s="75"/>
      <c r="MOA5" s="75"/>
      <c r="MOO5" s="75"/>
      <c r="MPC5" s="75"/>
      <c r="MPQ5" s="75"/>
      <c r="MQE5" s="75"/>
      <c r="MQS5" s="75"/>
      <c r="MRG5" s="75"/>
      <c r="MRU5" s="75"/>
      <c r="MSI5" s="75"/>
      <c r="MSW5" s="75"/>
      <c r="MTK5" s="75"/>
      <c r="MTY5" s="75"/>
      <c r="MUM5" s="75"/>
      <c r="MVA5" s="75"/>
      <c r="MVO5" s="75"/>
      <c r="MWC5" s="75"/>
      <c r="MWQ5" s="75"/>
      <c r="MXE5" s="75"/>
      <c r="MXS5" s="75"/>
      <c r="MYG5" s="75"/>
      <c r="MYU5" s="75"/>
      <c r="MZI5" s="75"/>
      <c r="MZW5" s="75"/>
      <c r="NAK5" s="75"/>
      <c r="NAY5" s="75"/>
      <c r="NBM5" s="75"/>
      <c r="NCA5" s="75"/>
      <c r="NCO5" s="75"/>
      <c r="NDC5" s="75"/>
      <c r="NDQ5" s="75"/>
      <c r="NEE5" s="75"/>
      <c r="NES5" s="75"/>
      <c r="NFG5" s="75"/>
      <c r="NFU5" s="75"/>
      <c r="NGI5" s="75"/>
      <c r="NGW5" s="75"/>
      <c r="NHK5" s="75"/>
      <c r="NHY5" s="75"/>
      <c r="NIM5" s="75"/>
      <c r="NJA5" s="75"/>
      <c r="NJO5" s="75"/>
      <c r="NKC5" s="75"/>
      <c r="NKQ5" s="75"/>
      <c r="NLE5" s="75"/>
      <c r="NLS5" s="75"/>
      <c r="NMG5" s="75"/>
      <c r="NMU5" s="75"/>
      <c r="NNI5" s="75"/>
      <c r="NNW5" s="75"/>
      <c r="NOK5" s="75"/>
      <c r="NOY5" s="75"/>
      <c r="NPM5" s="75"/>
      <c r="NQA5" s="75"/>
      <c r="NQO5" s="75"/>
      <c r="NRC5" s="75"/>
      <c r="NRQ5" s="75"/>
      <c r="NSE5" s="75"/>
      <c r="NSS5" s="75"/>
      <c r="NTG5" s="75"/>
      <c r="NTU5" s="75"/>
      <c r="NUI5" s="75"/>
      <c r="NUW5" s="75"/>
      <c r="NVK5" s="75"/>
      <c r="NVY5" s="75"/>
      <c r="NWM5" s="75"/>
      <c r="NXA5" s="75"/>
      <c r="NXO5" s="75"/>
      <c r="NYC5" s="75"/>
      <c r="NYQ5" s="75"/>
      <c r="NZE5" s="75"/>
      <c r="NZS5" s="75"/>
      <c r="OAG5" s="75"/>
      <c r="OAU5" s="75"/>
      <c r="OBI5" s="75"/>
      <c r="OBW5" s="75"/>
      <c r="OCK5" s="75"/>
      <c r="OCY5" s="75"/>
      <c r="ODM5" s="75"/>
      <c r="OEA5" s="75"/>
      <c r="OEO5" s="75"/>
      <c r="OFC5" s="75"/>
      <c r="OFQ5" s="75"/>
      <c r="OGE5" s="75"/>
      <c r="OGS5" s="75"/>
      <c r="OHG5" s="75"/>
      <c r="OHU5" s="75"/>
      <c r="OII5" s="75"/>
      <c r="OIW5" s="75"/>
      <c r="OJK5" s="75"/>
      <c r="OJY5" s="75"/>
      <c r="OKM5" s="75"/>
      <c r="OLA5" s="75"/>
      <c r="OLO5" s="75"/>
      <c r="OMC5" s="75"/>
      <c r="OMQ5" s="75"/>
      <c r="ONE5" s="75"/>
      <c r="ONS5" s="75"/>
      <c r="OOG5" s="75"/>
      <c r="OOU5" s="75"/>
      <c r="OPI5" s="75"/>
      <c r="OPW5" s="75"/>
      <c r="OQK5" s="75"/>
      <c r="OQY5" s="75"/>
      <c r="ORM5" s="75"/>
      <c r="OSA5" s="75"/>
      <c r="OSO5" s="75"/>
      <c r="OTC5" s="75"/>
      <c r="OTQ5" s="75"/>
      <c r="OUE5" s="75"/>
      <c r="OUS5" s="75"/>
      <c r="OVG5" s="75"/>
      <c r="OVU5" s="75"/>
      <c r="OWI5" s="75"/>
      <c r="OWW5" s="75"/>
      <c r="OXK5" s="75"/>
      <c r="OXY5" s="75"/>
      <c r="OYM5" s="75"/>
      <c r="OZA5" s="75"/>
      <c r="OZO5" s="75"/>
      <c r="PAC5" s="75"/>
      <c r="PAQ5" s="75"/>
      <c r="PBE5" s="75"/>
      <c r="PBS5" s="75"/>
      <c r="PCG5" s="75"/>
      <c r="PCU5" s="75"/>
      <c r="PDI5" s="75"/>
      <c r="PDW5" s="75"/>
      <c r="PEK5" s="75"/>
      <c r="PEY5" s="75"/>
      <c r="PFM5" s="75"/>
      <c r="PGA5" s="75"/>
      <c r="PGO5" s="75"/>
      <c r="PHC5" s="75"/>
      <c r="PHQ5" s="75"/>
      <c r="PIE5" s="75"/>
      <c r="PIS5" s="75"/>
      <c r="PJG5" s="75"/>
      <c r="PJU5" s="75"/>
      <c r="PKI5" s="75"/>
      <c r="PKW5" s="75"/>
      <c r="PLK5" s="75"/>
      <c r="PLY5" s="75"/>
      <c r="PMM5" s="75"/>
      <c r="PNA5" s="75"/>
      <c r="PNO5" s="75"/>
      <c r="POC5" s="75"/>
      <c r="POQ5" s="75"/>
      <c r="PPE5" s="75"/>
      <c r="PPS5" s="75"/>
      <c r="PQG5" s="75"/>
      <c r="PQU5" s="75"/>
      <c r="PRI5" s="75"/>
      <c r="PRW5" s="75"/>
      <c r="PSK5" s="75"/>
      <c r="PSY5" s="75"/>
      <c r="PTM5" s="75"/>
      <c r="PUA5" s="75"/>
      <c r="PUO5" s="75"/>
      <c r="PVC5" s="75"/>
      <c r="PVQ5" s="75"/>
      <c r="PWE5" s="75"/>
      <c r="PWS5" s="75"/>
      <c r="PXG5" s="75"/>
      <c r="PXU5" s="75"/>
      <c r="PYI5" s="75"/>
      <c r="PYW5" s="75"/>
      <c r="PZK5" s="75"/>
      <c r="PZY5" s="75"/>
      <c r="QAM5" s="75"/>
      <c r="QBA5" s="75"/>
      <c r="QBO5" s="75"/>
      <c r="QCC5" s="75"/>
      <c r="QCQ5" s="75"/>
      <c r="QDE5" s="75"/>
      <c r="QDS5" s="75"/>
      <c r="QEG5" s="75"/>
      <c r="QEU5" s="75"/>
      <c r="QFI5" s="75"/>
      <c r="QFW5" s="75"/>
      <c r="QGK5" s="75"/>
      <c r="QGY5" s="75"/>
      <c r="QHM5" s="75"/>
      <c r="QIA5" s="75"/>
      <c r="QIO5" s="75"/>
      <c r="QJC5" s="75"/>
      <c r="QJQ5" s="75"/>
      <c r="QKE5" s="75"/>
      <c r="QKS5" s="75"/>
      <c r="QLG5" s="75"/>
      <c r="QLU5" s="75"/>
      <c r="QMI5" s="75"/>
      <c r="QMW5" s="75"/>
      <c r="QNK5" s="75"/>
      <c r="QNY5" s="75"/>
      <c r="QOM5" s="75"/>
      <c r="QPA5" s="75"/>
      <c r="QPO5" s="75"/>
      <c r="QQC5" s="75"/>
      <c r="QQQ5" s="75"/>
      <c r="QRE5" s="75"/>
      <c r="QRS5" s="75"/>
      <c r="QSG5" s="75"/>
      <c r="QSU5" s="75"/>
      <c r="QTI5" s="75"/>
      <c r="QTW5" s="75"/>
      <c r="QUK5" s="75"/>
      <c r="QUY5" s="75"/>
      <c r="QVM5" s="75"/>
      <c r="QWA5" s="75"/>
      <c r="QWO5" s="75"/>
      <c r="QXC5" s="75"/>
      <c r="QXQ5" s="75"/>
      <c r="QYE5" s="75"/>
      <c r="QYS5" s="75"/>
      <c r="QZG5" s="75"/>
      <c r="QZU5" s="75"/>
      <c r="RAI5" s="75"/>
      <c r="RAW5" s="75"/>
      <c r="RBK5" s="75"/>
      <c r="RBY5" s="75"/>
      <c r="RCM5" s="75"/>
      <c r="RDA5" s="75"/>
      <c r="RDO5" s="75"/>
      <c r="REC5" s="75"/>
      <c r="REQ5" s="75"/>
      <c r="RFE5" s="75"/>
      <c r="RFS5" s="75"/>
      <c r="RGG5" s="75"/>
      <c r="RGU5" s="75"/>
      <c r="RHI5" s="75"/>
      <c r="RHW5" s="75"/>
      <c r="RIK5" s="75"/>
      <c r="RIY5" s="75"/>
      <c r="RJM5" s="75"/>
      <c r="RKA5" s="75"/>
      <c r="RKO5" s="75"/>
      <c r="RLC5" s="75"/>
      <c r="RLQ5" s="75"/>
      <c r="RME5" s="75"/>
      <c r="RMS5" s="75"/>
      <c r="RNG5" s="75"/>
      <c r="RNU5" s="75"/>
      <c r="ROI5" s="75"/>
      <c r="ROW5" s="75"/>
      <c r="RPK5" s="75"/>
      <c r="RPY5" s="75"/>
      <c r="RQM5" s="75"/>
      <c r="RRA5" s="75"/>
      <c r="RRO5" s="75"/>
      <c r="RSC5" s="75"/>
      <c r="RSQ5" s="75"/>
      <c r="RTE5" s="75"/>
      <c r="RTS5" s="75"/>
      <c r="RUG5" s="75"/>
      <c r="RUU5" s="75"/>
      <c r="RVI5" s="75"/>
      <c r="RVW5" s="75"/>
      <c r="RWK5" s="75"/>
      <c r="RWY5" s="75"/>
      <c r="RXM5" s="75"/>
      <c r="RYA5" s="75"/>
      <c r="RYO5" s="75"/>
      <c r="RZC5" s="75"/>
      <c r="RZQ5" s="75"/>
      <c r="SAE5" s="75"/>
      <c r="SAS5" s="75"/>
      <c r="SBG5" s="75"/>
      <c r="SBU5" s="75"/>
      <c r="SCI5" s="75"/>
      <c r="SCW5" s="75"/>
      <c r="SDK5" s="75"/>
      <c r="SDY5" s="75"/>
      <c r="SEM5" s="75"/>
      <c r="SFA5" s="75"/>
      <c r="SFO5" s="75"/>
      <c r="SGC5" s="75"/>
      <c r="SGQ5" s="75"/>
      <c r="SHE5" s="75"/>
      <c r="SHS5" s="75"/>
      <c r="SIG5" s="75"/>
      <c r="SIU5" s="75"/>
      <c r="SJI5" s="75"/>
      <c r="SJW5" s="75"/>
      <c r="SKK5" s="75"/>
      <c r="SKY5" s="75"/>
      <c r="SLM5" s="75"/>
      <c r="SMA5" s="75"/>
      <c r="SMO5" s="75"/>
      <c r="SNC5" s="75"/>
      <c r="SNQ5" s="75"/>
      <c r="SOE5" s="75"/>
      <c r="SOS5" s="75"/>
      <c r="SPG5" s="75"/>
      <c r="SPU5" s="75"/>
      <c r="SQI5" s="75"/>
      <c r="SQW5" s="75"/>
      <c r="SRK5" s="75"/>
      <c r="SRY5" s="75"/>
      <c r="SSM5" s="75"/>
      <c r="STA5" s="75"/>
      <c r="STO5" s="75"/>
      <c r="SUC5" s="75"/>
      <c r="SUQ5" s="75"/>
      <c r="SVE5" s="75"/>
      <c r="SVS5" s="75"/>
      <c r="SWG5" s="75"/>
      <c r="SWU5" s="75"/>
      <c r="SXI5" s="75"/>
      <c r="SXW5" s="75"/>
      <c r="SYK5" s="75"/>
      <c r="SYY5" s="75"/>
      <c r="SZM5" s="75"/>
      <c r="TAA5" s="75"/>
      <c r="TAO5" s="75"/>
      <c r="TBC5" s="75"/>
      <c r="TBQ5" s="75"/>
      <c r="TCE5" s="75"/>
      <c r="TCS5" s="75"/>
      <c r="TDG5" s="75"/>
      <c r="TDU5" s="75"/>
      <c r="TEI5" s="75"/>
      <c r="TEW5" s="75"/>
      <c r="TFK5" s="75"/>
      <c r="TFY5" s="75"/>
      <c r="TGM5" s="75"/>
      <c r="THA5" s="75"/>
      <c r="THO5" s="75"/>
      <c r="TIC5" s="75"/>
      <c r="TIQ5" s="75"/>
      <c r="TJE5" s="75"/>
      <c r="TJS5" s="75"/>
      <c r="TKG5" s="75"/>
      <c r="TKU5" s="75"/>
      <c r="TLI5" s="75"/>
      <c r="TLW5" s="75"/>
      <c r="TMK5" s="75"/>
      <c r="TMY5" s="75"/>
      <c r="TNM5" s="75"/>
      <c r="TOA5" s="75"/>
      <c r="TOO5" s="75"/>
      <c r="TPC5" s="75"/>
      <c r="TPQ5" s="75"/>
      <c r="TQE5" s="75"/>
      <c r="TQS5" s="75"/>
      <c r="TRG5" s="75"/>
      <c r="TRU5" s="75"/>
      <c r="TSI5" s="75"/>
      <c r="TSW5" s="75"/>
      <c r="TTK5" s="75"/>
      <c r="TTY5" s="75"/>
      <c r="TUM5" s="75"/>
      <c r="TVA5" s="75"/>
      <c r="TVO5" s="75"/>
      <c r="TWC5" s="75"/>
      <c r="TWQ5" s="75"/>
      <c r="TXE5" s="75"/>
      <c r="TXS5" s="75"/>
      <c r="TYG5" s="75"/>
      <c r="TYU5" s="75"/>
      <c r="TZI5" s="75"/>
      <c r="TZW5" s="75"/>
      <c r="UAK5" s="75"/>
      <c r="UAY5" s="75"/>
      <c r="UBM5" s="75"/>
      <c r="UCA5" s="75"/>
      <c r="UCO5" s="75"/>
      <c r="UDC5" s="75"/>
      <c r="UDQ5" s="75"/>
      <c r="UEE5" s="75"/>
      <c r="UES5" s="75"/>
      <c r="UFG5" s="75"/>
      <c r="UFU5" s="75"/>
      <c r="UGI5" s="75"/>
      <c r="UGW5" s="75"/>
      <c r="UHK5" s="75"/>
      <c r="UHY5" s="75"/>
      <c r="UIM5" s="75"/>
      <c r="UJA5" s="75"/>
      <c r="UJO5" s="75"/>
      <c r="UKC5" s="75"/>
      <c r="UKQ5" s="75"/>
      <c r="ULE5" s="75"/>
      <c r="ULS5" s="75"/>
      <c r="UMG5" s="75"/>
      <c r="UMU5" s="75"/>
      <c r="UNI5" s="75"/>
      <c r="UNW5" s="75"/>
      <c r="UOK5" s="75"/>
      <c r="UOY5" s="75"/>
      <c r="UPM5" s="75"/>
      <c r="UQA5" s="75"/>
      <c r="UQO5" s="75"/>
      <c r="URC5" s="75"/>
      <c r="URQ5" s="75"/>
      <c r="USE5" s="75"/>
      <c r="USS5" s="75"/>
      <c r="UTG5" s="75"/>
      <c r="UTU5" s="75"/>
      <c r="UUI5" s="75"/>
      <c r="UUW5" s="75"/>
      <c r="UVK5" s="75"/>
      <c r="UVY5" s="75"/>
      <c r="UWM5" s="75"/>
      <c r="UXA5" s="75"/>
      <c r="UXO5" s="75"/>
      <c r="UYC5" s="75"/>
      <c r="UYQ5" s="75"/>
      <c r="UZE5" s="75"/>
      <c r="UZS5" s="75"/>
      <c r="VAG5" s="75"/>
      <c r="VAU5" s="75"/>
      <c r="VBI5" s="75"/>
      <c r="VBW5" s="75"/>
      <c r="VCK5" s="75"/>
      <c r="VCY5" s="75"/>
      <c r="VDM5" s="75"/>
      <c r="VEA5" s="75"/>
      <c r="VEO5" s="75"/>
      <c r="VFC5" s="75"/>
      <c r="VFQ5" s="75"/>
      <c r="VGE5" s="75"/>
      <c r="VGS5" s="75"/>
      <c r="VHG5" s="75"/>
      <c r="VHU5" s="75"/>
      <c r="VII5" s="75"/>
      <c r="VIW5" s="75"/>
      <c r="VJK5" s="75"/>
      <c r="VJY5" s="75"/>
      <c r="VKM5" s="75"/>
      <c r="VLA5" s="75"/>
      <c r="VLO5" s="75"/>
      <c r="VMC5" s="75"/>
      <c r="VMQ5" s="75"/>
      <c r="VNE5" s="75"/>
      <c r="VNS5" s="75"/>
      <c r="VOG5" s="75"/>
      <c r="VOU5" s="75"/>
      <c r="VPI5" s="75"/>
      <c r="VPW5" s="75"/>
      <c r="VQK5" s="75"/>
      <c r="VQY5" s="75"/>
      <c r="VRM5" s="75"/>
      <c r="VSA5" s="75"/>
      <c r="VSO5" s="75"/>
      <c r="VTC5" s="75"/>
      <c r="VTQ5" s="75"/>
      <c r="VUE5" s="75"/>
      <c r="VUS5" s="75"/>
      <c r="VVG5" s="75"/>
      <c r="VVU5" s="75"/>
      <c r="VWI5" s="75"/>
      <c r="VWW5" s="75"/>
      <c r="VXK5" s="75"/>
      <c r="VXY5" s="75"/>
      <c r="VYM5" s="75"/>
      <c r="VZA5" s="75"/>
      <c r="VZO5" s="75"/>
      <c r="WAC5" s="75"/>
      <c r="WAQ5" s="75"/>
      <c r="WBE5" s="75"/>
      <c r="WBS5" s="75"/>
      <c r="WCG5" s="75"/>
      <c r="WCU5" s="75"/>
      <c r="WDI5" s="75"/>
      <c r="WDW5" s="75"/>
      <c r="WEK5" s="75"/>
      <c r="WEY5" s="75"/>
      <c r="WFM5" s="75"/>
      <c r="WGA5" s="75"/>
      <c r="WGO5" s="75"/>
      <c r="WHC5" s="75"/>
      <c r="WHQ5" s="75"/>
      <c r="WIE5" s="75"/>
      <c r="WIS5" s="75"/>
      <c r="WJG5" s="75"/>
      <c r="WJU5" s="75"/>
      <c r="WKI5" s="75"/>
      <c r="WKW5" s="75"/>
      <c r="WLK5" s="75"/>
      <c r="WLY5" s="75"/>
      <c r="WMM5" s="75"/>
      <c r="WNA5" s="75"/>
      <c r="WNO5" s="75"/>
      <c r="WOC5" s="75"/>
      <c r="WOQ5" s="75"/>
      <c r="WPE5" s="75"/>
      <c r="WPS5" s="75"/>
      <c r="WQG5" s="75"/>
      <c r="WQU5" s="75"/>
      <c r="WRI5" s="75"/>
      <c r="WRW5" s="75"/>
      <c r="WSK5" s="75"/>
      <c r="WSY5" s="75"/>
      <c r="WTM5" s="75"/>
      <c r="WUA5" s="75"/>
      <c r="WUO5" s="75"/>
      <c r="WVC5" s="75"/>
      <c r="WVQ5" s="75"/>
      <c r="WWE5" s="75"/>
      <c r="WWS5" s="75"/>
      <c r="WXG5" s="75"/>
      <c r="WXU5" s="75"/>
      <c r="WYI5" s="75"/>
      <c r="WYW5" s="75"/>
      <c r="WZK5" s="75"/>
      <c r="WZY5" s="75"/>
      <c r="XAM5" s="75"/>
      <c r="XBA5" s="75"/>
      <c r="XBO5" s="75"/>
      <c r="XCC5" s="75"/>
      <c r="XCQ5" s="75"/>
      <c r="XDE5" s="75"/>
      <c r="XDS5" s="75"/>
      <c r="XEG5" s="75"/>
      <c r="XEU5" s="75"/>
    </row>
    <row r="6" spans="1:2039 2053:4083 4097:5119 5133:7163 7177:9207 9221:10235 10243:12287 12301:14331 14342:15355 15367:16375" s="74" customFormat="1" x14ac:dyDescent="0.2">
      <c r="A6" s="178" t="s">
        <v>50</v>
      </c>
      <c r="B6" s="248" t="e">
        <f t="shared" si="0"/>
        <v>#REF!</v>
      </c>
      <c r="C6" s="248" t="e">
        <f t="shared" si="0"/>
        <v>#REF!</v>
      </c>
      <c r="D6" s="248" t="e">
        <f t="shared" si="0"/>
        <v>#REF!</v>
      </c>
      <c r="E6" s="248" t="e">
        <f t="shared" si="0"/>
        <v>#REF!</v>
      </c>
      <c r="F6" s="248" t="e">
        <f t="shared" si="0"/>
        <v>#REF!</v>
      </c>
      <c r="G6" s="248" t="e">
        <f t="shared" si="0"/>
        <v>#REF!</v>
      </c>
      <c r="H6" s="248" t="e">
        <f t="shared" si="0"/>
        <v>#REF!</v>
      </c>
      <c r="I6" s="248" t="e">
        <f t="shared" si="0"/>
        <v>#REF!</v>
      </c>
      <c r="J6" s="248" t="e">
        <f t="shared" si="0"/>
        <v>#REF!</v>
      </c>
      <c r="K6" s="248" t="e">
        <f t="shared" si="0"/>
        <v>#REF!</v>
      </c>
      <c r="L6" s="248" t="e">
        <f t="shared" si="0"/>
        <v>#REF!</v>
      </c>
      <c r="M6" s="248" t="e">
        <f t="shared" si="0"/>
        <v>#REF!</v>
      </c>
      <c r="N6" s="248" t="e">
        <f t="shared" si="0"/>
        <v>#REF!</v>
      </c>
      <c r="O6" s="248" t="e">
        <f t="shared" si="0"/>
        <v>#REF!</v>
      </c>
      <c r="P6" s="248" t="e">
        <f t="shared" si="0"/>
        <v>#REF!</v>
      </c>
      <c r="Q6" s="248" t="e">
        <f t="shared" si="0"/>
        <v>#REF!</v>
      </c>
      <c r="R6" s="248" t="e">
        <f t="shared" si="0"/>
        <v>#REF!</v>
      </c>
      <c r="S6" s="248" t="e">
        <f t="shared" si="0"/>
        <v>#REF!</v>
      </c>
      <c r="T6" s="248" t="e">
        <f t="shared" si="0"/>
        <v>#REF!</v>
      </c>
      <c r="U6" s="248" t="e">
        <f t="shared" si="0"/>
        <v>#REF!</v>
      </c>
      <c r="V6" s="248" t="e">
        <f t="shared" si="0"/>
        <v>#REF!</v>
      </c>
      <c r="W6" s="248" t="e">
        <f t="shared" si="0"/>
        <v>#REF!</v>
      </c>
      <c r="X6" s="248" t="e">
        <f t="shared" si="0"/>
        <v>#REF!</v>
      </c>
      <c r="Y6" s="248" t="e">
        <f t="shared" si="0"/>
        <v>#REF!</v>
      </c>
      <c r="Z6" s="248">
        <f t="shared" si="0"/>
        <v>3696.8129387881077</v>
      </c>
      <c r="AA6" s="248">
        <f t="shared" si="0"/>
        <v>3747.271600658858</v>
      </c>
      <c r="AB6" s="248">
        <f t="shared" si="0"/>
        <v>3315.7212657307055</v>
      </c>
      <c r="AC6" s="248">
        <f t="shared" si="0"/>
        <v>3299.8560185806145</v>
      </c>
      <c r="AD6" s="248">
        <f t="shared" si="0"/>
        <v>3616.6743892211243</v>
      </c>
      <c r="AE6" s="248">
        <f t="shared" si="0"/>
        <v>3544.9859844842913</v>
      </c>
      <c r="AF6" s="248">
        <f t="shared" si="0"/>
        <v>3648.9819902097843</v>
      </c>
      <c r="AG6" s="248">
        <f t="shared" si="0"/>
        <v>3737.8491996757684</v>
      </c>
      <c r="AH6" s="248">
        <f t="shared" si="0"/>
        <v>3826.2943266380189</v>
      </c>
      <c r="AI6" s="248">
        <f t="shared" si="0"/>
        <v>3936.3148908336707</v>
      </c>
      <c r="AJ6" s="248">
        <f t="shared" si="0"/>
        <v>3996.562215157669</v>
      </c>
      <c r="AK6" s="248">
        <f t="shared" si="0"/>
        <v>4092.8934396254781</v>
      </c>
      <c r="AL6" s="248">
        <f t="shared" si="0"/>
        <v>4203.4905930285195</v>
      </c>
      <c r="AM6" s="248">
        <f t="shared" si="0"/>
        <v>4314.9344897459541</v>
      </c>
      <c r="AN6" s="248">
        <f t="shared" si="0"/>
        <v>4392.7853278406574</v>
      </c>
      <c r="AO6" s="248">
        <f t="shared" si="0"/>
        <v>4504.9990173119477</v>
      </c>
      <c r="AP6" s="248">
        <f t="shared" si="0"/>
        <v>4571.9334958826375</v>
      </c>
      <c r="AQ6" s="248">
        <f t="shared" si="0"/>
        <v>4664.7271364754697</v>
      </c>
      <c r="AR6" s="248">
        <f t="shared" si="0"/>
        <v>4776.0441618872283</v>
      </c>
      <c r="AS6" s="248">
        <f t="shared" si="0"/>
        <v>4858.0495806098697</v>
      </c>
      <c r="AT6" s="248">
        <f t="shared" si="0"/>
        <v>4964.0190112919354</v>
      </c>
      <c r="AU6" s="248">
        <f t="shared" si="0"/>
        <v>5068.8865699289063</v>
      </c>
      <c r="AV6" s="248">
        <f t="shared" si="0"/>
        <v>5169.760286206877</v>
      </c>
      <c r="AW6" s="248">
        <f t="shared" si="0"/>
        <v>5269.1444337594885</v>
      </c>
      <c r="AX6" s="248">
        <f t="shared" si="0"/>
        <v>5369.6186628404548</v>
      </c>
      <c r="AY6" s="248">
        <f t="shared" si="0"/>
        <v>5477.1187637944358</v>
      </c>
      <c r="AZ6" s="248">
        <f t="shared" si="0"/>
        <v>5579.8160658575407</v>
      </c>
      <c r="BA6" s="248">
        <f t="shared" si="0"/>
        <v>5682.4936017369073</v>
      </c>
      <c r="BB6" s="248">
        <f t="shared" si="0"/>
        <v>5786.5285585872989</v>
      </c>
      <c r="BC6" s="248">
        <f t="shared" si="0"/>
        <v>5895.8908913665191</v>
      </c>
      <c r="BD6" s="248">
        <f t="shared" si="0"/>
        <v>6005.2067673391321</v>
      </c>
      <c r="BE6" s="248">
        <f t="shared" si="0"/>
        <v>6775.55214461181</v>
      </c>
      <c r="BM6" s="75"/>
      <c r="CA6" s="75"/>
      <c r="CO6" s="75"/>
      <c r="DC6" s="75"/>
      <c r="DQ6" s="75"/>
      <c r="EE6" s="75"/>
      <c r="ES6" s="75"/>
      <c r="FG6" s="75"/>
      <c r="FU6" s="75"/>
      <c r="GI6" s="75"/>
      <c r="GW6" s="75"/>
      <c r="HK6" s="75"/>
      <c r="HY6" s="75"/>
      <c r="IM6" s="75"/>
      <c r="JA6" s="75"/>
      <c r="JO6" s="75"/>
      <c r="KC6" s="75"/>
      <c r="KQ6" s="75"/>
      <c r="LE6" s="75"/>
      <c r="LS6" s="75"/>
      <c r="MG6" s="75"/>
      <c r="MU6" s="75"/>
      <c r="NI6" s="75"/>
      <c r="NW6" s="75"/>
      <c r="OK6" s="75"/>
      <c r="OY6" s="75"/>
      <c r="PM6" s="75"/>
      <c r="QA6" s="75"/>
      <c r="QO6" s="75"/>
      <c r="RC6" s="75"/>
      <c r="RQ6" s="75"/>
      <c r="SE6" s="75"/>
      <c r="SS6" s="75"/>
      <c r="TG6" s="75"/>
      <c r="TU6" s="75"/>
      <c r="UI6" s="75"/>
      <c r="UW6" s="75"/>
      <c r="VK6" s="75"/>
      <c r="VY6" s="75"/>
      <c r="WM6" s="75"/>
      <c r="XA6" s="75"/>
      <c r="XO6" s="75"/>
      <c r="YC6" s="75"/>
      <c r="YQ6" s="75"/>
      <c r="ZE6" s="75"/>
      <c r="ZS6" s="75"/>
      <c r="AAG6" s="75"/>
      <c r="AAU6" s="75"/>
      <c r="ABI6" s="75"/>
      <c r="ABW6" s="75"/>
      <c r="ACK6" s="75"/>
      <c r="ACY6" s="75"/>
      <c r="ADM6" s="75"/>
      <c r="AEA6" s="75"/>
      <c r="AEO6" s="75"/>
      <c r="AFC6" s="75"/>
      <c r="AFQ6" s="75"/>
      <c r="AGE6" s="75"/>
      <c r="AGS6" s="75"/>
      <c r="AHG6" s="75"/>
      <c r="AHU6" s="75"/>
      <c r="AII6" s="75"/>
      <c r="AIW6" s="75"/>
      <c r="AJK6" s="75"/>
      <c r="AJY6" s="75"/>
      <c r="AKM6" s="75"/>
      <c r="ALA6" s="75"/>
      <c r="ALO6" s="75"/>
      <c r="AMC6" s="75"/>
      <c r="AMQ6" s="75"/>
      <c r="ANE6" s="75"/>
      <c r="ANS6" s="75"/>
      <c r="AOG6" s="75"/>
      <c r="AOU6" s="75"/>
      <c r="API6" s="75"/>
      <c r="APW6" s="75"/>
      <c r="AQK6" s="75"/>
      <c r="AQY6" s="75"/>
      <c r="ARM6" s="75"/>
      <c r="ASA6" s="75"/>
      <c r="ASO6" s="75"/>
      <c r="ATC6" s="75"/>
      <c r="ATQ6" s="75"/>
      <c r="AUE6" s="75"/>
      <c r="AUS6" s="75"/>
      <c r="AVG6" s="75"/>
      <c r="AVU6" s="75"/>
      <c r="AWI6" s="75"/>
      <c r="AWW6" s="75"/>
      <c r="AXK6" s="75"/>
      <c r="AXY6" s="75"/>
      <c r="AYM6" s="75"/>
      <c r="AZA6" s="75"/>
      <c r="AZO6" s="75"/>
      <c r="BAC6" s="75"/>
      <c r="BAQ6" s="75"/>
      <c r="BBE6" s="75"/>
      <c r="BBS6" s="75"/>
      <c r="BCG6" s="75"/>
      <c r="BCU6" s="75"/>
      <c r="BDI6" s="75"/>
      <c r="BDW6" s="75"/>
      <c r="BEK6" s="75"/>
      <c r="BEY6" s="75"/>
      <c r="BFM6" s="75"/>
      <c r="BGA6" s="75"/>
      <c r="BGO6" s="75"/>
      <c r="BHC6" s="75"/>
      <c r="BHQ6" s="75"/>
      <c r="BIE6" s="75"/>
      <c r="BIS6" s="75"/>
      <c r="BJG6" s="75"/>
      <c r="BJU6" s="75"/>
      <c r="BKI6" s="75"/>
      <c r="BKW6" s="75"/>
      <c r="BLK6" s="75"/>
      <c r="BLY6" s="75"/>
      <c r="BMM6" s="75"/>
      <c r="BNA6" s="75"/>
      <c r="BNO6" s="75"/>
      <c r="BOC6" s="75"/>
      <c r="BOQ6" s="75"/>
      <c r="BPE6" s="75"/>
      <c r="BPS6" s="75"/>
      <c r="BQG6" s="75"/>
      <c r="BQU6" s="75"/>
      <c r="BRI6" s="75"/>
      <c r="BRW6" s="75"/>
      <c r="BSK6" s="75"/>
      <c r="BSY6" s="75"/>
      <c r="BTM6" s="75"/>
      <c r="BUA6" s="75"/>
      <c r="BUO6" s="75"/>
      <c r="BVC6" s="75"/>
      <c r="BVQ6" s="75"/>
      <c r="BWE6" s="75"/>
      <c r="BWS6" s="75"/>
      <c r="BXG6" s="75"/>
      <c r="BXU6" s="75"/>
      <c r="BYI6" s="75"/>
      <c r="BYW6" s="75"/>
      <c r="BZK6" s="75"/>
      <c r="BZY6" s="75"/>
      <c r="CAM6" s="75"/>
      <c r="CBA6" s="75"/>
      <c r="CBO6" s="75"/>
      <c r="CCC6" s="75"/>
      <c r="CCQ6" s="75"/>
      <c r="CDE6" s="75"/>
      <c r="CDS6" s="75"/>
      <c r="CEG6" s="75"/>
      <c r="CEU6" s="75"/>
      <c r="CFI6" s="75"/>
      <c r="CFW6" s="75"/>
      <c r="CGK6" s="75"/>
      <c r="CGY6" s="75"/>
      <c r="CHM6" s="75"/>
      <c r="CIA6" s="75"/>
      <c r="CIO6" s="75"/>
      <c r="CJC6" s="75"/>
      <c r="CJQ6" s="75"/>
      <c r="CKE6" s="75"/>
      <c r="CKS6" s="75"/>
      <c r="CLG6" s="75"/>
      <c r="CLU6" s="75"/>
      <c r="CMI6" s="75"/>
      <c r="CMW6" s="75"/>
      <c r="CNK6" s="75"/>
      <c r="CNY6" s="75"/>
      <c r="COM6" s="75"/>
      <c r="CPA6" s="75"/>
      <c r="CPO6" s="75"/>
      <c r="CQC6" s="75"/>
      <c r="CQQ6" s="75"/>
      <c r="CRE6" s="75"/>
      <c r="CRS6" s="75"/>
      <c r="CSG6" s="75"/>
      <c r="CSU6" s="75"/>
      <c r="CTI6" s="75"/>
      <c r="CTW6" s="75"/>
      <c r="CUK6" s="75"/>
      <c r="CUY6" s="75"/>
      <c r="CVM6" s="75"/>
      <c r="CWA6" s="75"/>
      <c r="CWO6" s="75"/>
      <c r="CXC6" s="75"/>
      <c r="CXQ6" s="75"/>
      <c r="CYE6" s="75"/>
      <c r="CYS6" s="75"/>
      <c r="CZG6" s="75"/>
      <c r="CZU6" s="75"/>
      <c r="DAI6" s="75"/>
      <c r="DAW6" s="75"/>
      <c r="DBK6" s="75"/>
      <c r="DBY6" s="75"/>
      <c r="DCM6" s="75"/>
      <c r="DDA6" s="75"/>
      <c r="DDO6" s="75"/>
      <c r="DEC6" s="75"/>
      <c r="DEQ6" s="75"/>
      <c r="DFE6" s="75"/>
      <c r="DFS6" s="75"/>
      <c r="DGG6" s="75"/>
      <c r="DGU6" s="75"/>
      <c r="DHI6" s="75"/>
      <c r="DHW6" s="75"/>
      <c r="DIK6" s="75"/>
      <c r="DIY6" s="75"/>
      <c r="DJM6" s="75"/>
      <c r="DKA6" s="75"/>
      <c r="DKO6" s="75"/>
      <c r="DLC6" s="75"/>
      <c r="DLQ6" s="75"/>
      <c r="DME6" s="75"/>
      <c r="DMS6" s="75"/>
      <c r="DNG6" s="75"/>
      <c r="DNU6" s="75"/>
      <c r="DOI6" s="75"/>
      <c r="DOW6" s="75"/>
      <c r="DPK6" s="75"/>
      <c r="DPY6" s="75"/>
      <c r="DQM6" s="75"/>
      <c r="DRA6" s="75"/>
      <c r="DRO6" s="75"/>
      <c r="DSC6" s="75"/>
      <c r="DSQ6" s="75"/>
      <c r="DTE6" s="75"/>
      <c r="DTS6" s="75"/>
      <c r="DUG6" s="75"/>
      <c r="DUU6" s="75"/>
      <c r="DVI6" s="75"/>
      <c r="DVW6" s="75"/>
      <c r="DWK6" s="75"/>
      <c r="DWY6" s="75"/>
      <c r="DXM6" s="75"/>
      <c r="DYA6" s="75"/>
      <c r="DYO6" s="75"/>
      <c r="DZC6" s="75"/>
      <c r="DZQ6" s="75"/>
      <c r="EAE6" s="75"/>
      <c r="EAS6" s="75"/>
      <c r="EBG6" s="75"/>
      <c r="EBU6" s="75"/>
      <c r="ECI6" s="75"/>
      <c r="ECW6" s="75"/>
      <c r="EDK6" s="75"/>
      <c r="EDY6" s="75"/>
      <c r="EEM6" s="75"/>
      <c r="EFA6" s="75"/>
      <c r="EFO6" s="75"/>
      <c r="EGC6" s="75"/>
      <c r="EGQ6" s="75"/>
      <c r="EHE6" s="75"/>
      <c r="EHS6" s="75"/>
      <c r="EIG6" s="75"/>
      <c r="EIU6" s="75"/>
      <c r="EJI6" s="75"/>
      <c r="EJW6" s="75"/>
      <c r="EKK6" s="75"/>
      <c r="EKY6" s="75"/>
      <c r="ELM6" s="75"/>
      <c r="EMA6" s="75"/>
      <c r="EMO6" s="75"/>
      <c r="ENC6" s="75"/>
      <c r="ENQ6" s="75"/>
      <c r="EOE6" s="75"/>
      <c r="EOS6" s="75"/>
      <c r="EPG6" s="75"/>
      <c r="EPU6" s="75"/>
      <c r="EQI6" s="75"/>
      <c r="EQW6" s="75"/>
      <c r="ERK6" s="75"/>
      <c r="ERY6" s="75"/>
      <c r="ESM6" s="75"/>
      <c r="ETA6" s="75"/>
      <c r="ETO6" s="75"/>
      <c r="EUC6" s="75"/>
      <c r="EUQ6" s="75"/>
      <c r="EVE6" s="75"/>
      <c r="EVS6" s="75"/>
      <c r="EWG6" s="75"/>
      <c r="EWU6" s="75"/>
      <c r="EXI6" s="75"/>
      <c r="EXW6" s="75"/>
      <c r="EYK6" s="75"/>
      <c r="EYY6" s="75"/>
      <c r="EZM6" s="75"/>
      <c r="FAA6" s="75"/>
      <c r="FAO6" s="75"/>
      <c r="FBC6" s="75"/>
      <c r="FBQ6" s="75"/>
      <c r="FCE6" s="75"/>
      <c r="FCS6" s="75"/>
      <c r="FDG6" s="75"/>
      <c r="FDU6" s="75"/>
      <c r="FEI6" s="75"/>
      <c r="FEW6" s="75"/>
      <c r="FFK6" s="75"/>
      <c r="FFY6" s="75"/>
      <c r="FGM6" s="75"/>
      <c r="FHA6" s="75"/>
      <c r="FHO6" s="75"/>
      <c r="FIC6" s="75"/>
      <c r="FIQ6" s="75"/>
      <c r="FJE6" s="75"/>
      <c r="FJS6" s="75"/>
      <c r="FKG6" s="75"/>
      <c r="FKU6" s="75"/>
      <c r="FLI6" s="75"/>
      <c r="FLW6" s="75"/>
      <c r="FMK6" s="75"/>
      <c r="FMY6" s="75"/>
      <c r="FNM6" s="75"/>
      <c r="FOA6" s="75"/>
      <c r="FOO6" s="75"/>
      <c r="FPC6" s="75"/>
      <c r="FPQ6" s="75"/>
      <c r="FQE6" s="75"/>
      <c r="FQS6" s="75"/>
      <c r="FRG6" s="75"/>
      <c r="FRU6" s="75"/>
      <c r="FSI6" s="75"/>
      <c r="FSW6" s="75"/>
      <c r="FTK6" s="75"/>
      <c r="FTY6" s="75"/>
      <c r="FUM6" s="75"/>
      <c r="FVA6" s="75"/>
      <c r="FVO6" s="75"/>
      <c r="FWC6" s="75"/>
      <c r="FWQ6" s="75"/>
      <c r="FXE6" s="75"/>
      <c r="FXS6" s="75"/>
      <c r="FYG6" s="75"/>
      <c r="FYU6" s="75"/>
      <c r="FZI6" s="75"/>
      <c r="FZW6" s="75"/>
      <c r="GAK6" s="75"/>
      <c r="GAY6" s="75"/>
      <c r="GBM6" s="75"/>
      <c r="GCA6" s="75"/>
      <c r="GCO6" s="75"/>
      <c r="GDC6" s="75"/>
      <c r="GDQ6" s="75"/>
      <c r="GEE6" s="75"/>
      <c r="GES6" s="75"/>
      <c r="GFG6" s="75"/>
      <c r="GFU6" s="75"/>
      <c r="GGI6" s="75"/>
      <c r="GGW6" s="75"/>
      <c r="GHK6" s="75"/>
      <c r="GHY6" s="75"/>
      <c r="GIM6" s="75"/>
      <c r="GJA6" s="75"/>
      <c r="GJO6" s="75"/>
      <c r="GKC6" s="75"/>
      <c r="GKQ6" s="75"/>
      <c r="GLE6" s="75"/>
      <c r="GLS6" s="75"/>
      <c r="GMG6" s="75"/>
      <c r="GMU6" s="75"/>
      <c r="GNI6" s="75"/>
      <c r="GNW6" s="75"/>
      <c r="GOK6" s="75"/>
      <c r="GOY6" s="75"/>
      <c r="GPM6" s="75"/>
      <c r="GQA6" s="75"/>
      <c r="GQO6" s="75"/>
      <c r="GRC6" s="75"/>
      <c r="GRQ6" s="75"/>
      <c r="GSE6" s="75"/>
      <c r="GSS6" s="75"/>
      <c r="GTG6" s="75"/>
      <c r="GTU6" s="75"/>
      <c r="GUI6" s="75"/>
      <c r="GUW6" s="75"/>
      <c r="GVK6" s="75"/>
      <c r="GVY6" s="75"/>
      <c r="GWM6" s="75"/>
      <c r="GXA6" s="75"/>
      <c r="GXO6" s="75"/>
      <c r="GYC6" s="75"/>
      <c r="GYQ6" s="75"/>
      <c r="GZE6" s="75"/>
      <c r="GZS6" s="75"/>
      <c r="HAG6" s="75"/>
      <c r="HAU6" s="75"/>
      <c r="HBI6" s="75"/>
      <c r="HBW6" s="75"/>
      <c r="HCK6" s="75"/>
      <c r="HCY6" s="75"/>
      <c r="HDM6" s="75"/>
      <c r="HEA6" s="75"/>
      <c r="HEO6" s="75"/>
      <c r="HFC6" s="75"/>
      <c r="HFQ6" s="75"/>
      <c r="HGE6" s="75"/>
      <c r="HGS6" s="75"/>
      <c r="HHG6" s="75"/>
      <c r="HHU6" s="75"/>
      <c r="HII6" s="75"/>
      <c r="HIW6" s="75"/>
      <c r="HJK6" s="75"/>
      <c r="HJY6" s="75"/>
      <c r="HKM6" s="75"/>
      <c r="HLA6" s="75"/>
      <c r="HLO6" s="75"/>
      <c r="HMC6" s="75"/>
      <c r="HMQ6" s="75"/>
      <c r="HNE6" s="75"/>
      <c r="HNS6" s="75"/>
      <c r="HOG6" s="75"/>
      <c r="HOU6" s="75"/>
      <c r="HPI6" s="75"/>
      <c r="HPW6" s="75"/>
      <c r="HQK6" s="75"/>
      <c r="HQY6" s="75"/>
      <c r="HRM6" s="75"/>
      <c r="HSA6" s="75"/>
      <c r="HSO6" s="75"/>
      <c r="HTC6" s="75"/>
      <c r="HTQ6" s="75"/>
      <c r="HUE6" s="75"/>
      <c r="HUS6" s="75"/>
      <c r="HVG6" s="75"/>
      <c r="HVU6" s="75"/>
      <c r="HWI6" s="75"/>
      <c r="HWW6" s="75"/>
      <c r="HXK6" s="75"/>
      <c r="HXY6" s="75"/>
      <c r="HYM6" s="75"/>
      <c r="HZA6" s="75"/>
      <c r="HZO6" s="75"/>
      <c r="IAC6" s="75"/>
      <c r="IAQ6" s="75"/>
      <c r="IBE6" s="75"/>
      <c r="IBS6" s="75"/>
      <c r="ICG6" s="75"/>
      <c r="ICU6" s="75"/>
      <c r="IDI6" s="75"/>
      <c r="IDW6" s="75"/>
      <c r="IEK6" s="75"/>
      <c r="IEY6" s="75"/>
      <c r="IFM6" s="75"/>
      <c r="IGA6" s="75"/>
      <c r="IGO6" s="75"/>
      <c r="IHC6" s="75"/>
      <c r="IHQ6" s="75"/>
      <c r="IIE6" s="75"/>
      <c r="IIS6" s="75"/>
      <c r="IJG6" s="75"/>
      <c r="IJU6" s="75"/>
      <c r="IKI6" s="75"/>
      <c r="IKW6" s="75"/>
      <c r="ILK6" s="75"/>
      <c r="ILY6" s="75"/>
      <c r="IMM6" s="75"/>
      <c r="INA6" s="75"/>
      <c r="INO6" s="75"/>
      <c r="IOC6" s="75"/>
      <c r="IOQ6" s="75"/>
      <c r="IPE6" s="75"/>
      <c r="IPS6" s="75"/>
      <c r="IQG6" s="75"/>
      <c r="IQU6" s="75"/>
      <c r="IRI6" s="75"/>
      <c r="IRW6" s="75"/>
      <c r="ISK6" s="75"/>
      <c r="ISY6" s="75"/>
      <c r="ITM6" s="75"/>
      <c r="IUA6" s="75"/>
      <c r="IUO6" s="75"/>
      <c r="IVC6" s="75"/>
      <c r="IVQ6" s="75"/>
      <c r="IWE6" s="75"/>
      <c r="IWS6" s="75"/>
      <c r="IXG6" s="75"/>
      <c r="IXU6" s="75"/>
      <c r="IYI6" s="75"/>
      <c r="IYW6" s="75"/>
      <c r="IZK6" s="75"/>
      <c r="IZY6" s="75"/>
      <c r="JAM6" s="75"/>
      <c r="JBA6" s="75"/>
      <c r="JBO6" s="75"/>
      <c r="JCC6" s="75"/>
      <c r="JCQ6" s="75"/>
      <c r="JDE6" s="75"/>
      <c r="JDS6" s="75"/>
      <c r="JEG6" s="75"/>
      <c r="JEU6" s="75"/>
      <c r="JFI6" s="75"/>
      <c r="JFW6" s="75"/>
      <c r="JGK6" s="75"/>
      <c r="JGY6" s="75"/>
      <c r="JHM6" s="75"/>
      <c r="JIA6" s="75"/>
      <c r="JIO6" s="75"/>
      <c r="JJC6" s="75"/>
      <c r="JJQ6" s="75"/>
      <c r="JKE6" s="75"/>
      <c r="JKS6" s="75"/>
      <c r="JLG6" s="75"/>
      <c r="JLU6" s="75"/>
      <c r="JMI6" s="75"/>
      <c r="JMW6" s="75"/>
      <c r="JNK6" s="75"/>
      <c r="JNY6" s="75"/>
      <c r="JOM6" s="75"/>
      <c r="JPA6" s="75"/>
      <c r="JPO6" s="75"/>
      <c r="JQC6" s="75"/>
      <c r="JQQ6" s="75"/>
      <c r="JRE6" s="75"/>
      <c r="JRS6" s="75"/>
      <c r="JSG6" s="75"/>
      <c r="JSU6" s="75"/>
      <c r="JTI6" s="75"/>
      <c r="JTW6" s="75"/>
      <c r="JUK6" s="75"/>
      <c r="JUY6" s="75"/>
      <c r="JVM6" s="75"/>
      <c r="JWA6" s="75"/>
      <c r="JWO6" s="75"/>
      <c r="JXC6" s="75"/>
      <c r="JXQ6" s="75"/>
      <c r="JYE6" s="75"/>
      <c r="JYS6" s="75"/>
      <c r="JZG6" s="75"/>
      <c r="JZU6" s="75"/>
      <c r="KAI6" s="75"/>
      <c r="KAW6" s="75"/>
      <c r="KBK6" s="75"/>
      <c r="KBY6" s="75"/>
      <c r="KCM6" s="75"/>
      <c r="KDA6" s="75"/>
      <c r="KDO6" s="75"/>
      <c r="KEC6" s="75"/>
      <c r="KEQ6" s="75"/>
      <c r="KFE6" s="75"/>
      <c r="KFS6" s="75"/>
      <c r="KGG6" s="75"/>
      <c r="KGU6" s="75"/>
      <c r="KHI6" s="75"/>
      <c r="KHW6" s="75"/>
      <c r="KIK6" s="75"/>
      <c r="KIY6" s="75"/>
      <c r="KJM6" s="75"/>
      <c r="KKA6" s="75"/>
      <c r="KKO6" s="75"/>
      <c r="KLC6" s="75"/>
      <c r="KLQ6" s="75"/>
      <c r="KME6" s="75"/>
      <c r="KMS6" s="75"/>
      <c r="KNG6" s="75"/>
      <c r="KNU6" s="75"/>
      <c r="KOI6" s="75"/>
      <c r="KOW6" s="75"/>
      <c r="KPK6" s="75"/>
      <c r="KPY6" s="75"/>
      <c r="KQM6" s="75"/>
      <c r="KRA6" s="75"/>
      <c r="KRO6" s="75"/>
      <c r="KSC6" s="75"/>
      <c r="KSQ6" s="75"/>
      <c r="KTE6" s="75"/>
      <c r="KTS6" s="75"/>
      <c r="KUG6" s="75"/>
      <c r="KUU6" s="75"/>
      <c r="KVI6" s="75"/>
      <c r="KVW6" s="75"/>
      <c r="KWK6" s="75"/>
      <c r="KWY6" s="75"/>
      <c r="KXM6" s="75"/>
      <c r="KYA6" s="75"/>
      <c r="KYO6" s="75"/>
      <c r="KZC6" s="75"/>
      <c r="KZQ6" s="75"/>
      <c r="LAE6" s="75"/>
      <c r="LAS6" s="75"/>
      <c r="LBG6" s="75"/>
      <c r="LBU6" s="75"/>
      <c r="LCI6" s="75"/>
      <c r="LCW6" s="75"/>
      <c r="LDK6" s="75"/>
      <c r="LDY6" s="75"/>
      <c r="LEM6" s="75"/>
      <c r="LFA6" s="75"/>
      <c r="LFO6" s="75"/>
      <c r="LGC6" s="75"/>
      <c r="LGQ6" s="75"/>
      <c r="LHE6" s="75"/>
      <c r="LHS6" s="75"/>
      <c r="LIG6" s="75"/>
      <c r="LIU6" s="75"/>
      <c r="LJI6" s="75"/>
      <c r="LJW6" s="75"/>
      <c r="LKK6" s="75"/>
      <c r="LKY6" s="75"/>
      <c r="LLM6" s="75"/>
      <c r="LMA6" s="75"/>
      <c r="LMO6" s="75"/>
      <c r="LNC6" s="75"/>
      <c r="LNQ6" s="75"/>
      <c r="LOE6" s="75"/>
      <c r="LOS6" s="75"/>
      <c r="LPG6" s="75"/>
      <c r="LPU6" s="75"/>
      <c r="LQI6" s="75"/>
      <c r="LQW6" s="75"/>
      <c r="LRK6" s="75"/>
      <c r="LRY6" s="75"/>
      <c r="LSM6" s="75"/>
      <c r="LTA6" s="75"/>
      <c r="LTO6" s="75"/>
      <c r="LUC6" s="75"/>
      <c r="LUQ6" s="75"/>
      <c r="LVE6" s="75"/>
      <c r="LVS6" s="75"/>
      <c r="LWG6" s="75"/>
      <c r="LWU6" s="75"/>
      <c r="LXI6" s="75"/>
      <c r="LXW6" s="75"/>
      <c r="LYK6" s="75"/>
      <c r="LYY6" s="75"/>
      <c r="LZM6" s="75"/>
      <c r="MAA6" s="75"/>
      <c r="MAO6" s="75"/>
      <c r="MBC6" s="75"/>
      <c r="MBQ6" s="75"/>
      <c r="MCE6" s="75"/>
      <c r="MCS6" s="75"/>
      <c r="MDG6" s="75"/>
      <c r="MDU6" s="75"/>
      <c r="MEI6" s="75"/>
      <c r="MEW6" s="75"/>
      <c r="MFK6" s="75"/>
      <c r="MFY6" s="75"/>
      <c r="MGM6" s="75"/>
      <c r="MHA6" s="75"/>
      <c r="MHO6" s="75"/>
      <c r="MIC6" s="75"/>
      <c r="MIQ6" s="75"/>
      <c r="MJE6" s="75"/>
      <c r="MJS6" s="75"/>
      <c r="MKG6" s="75"/>
      <c r="MKU6" s="75"/>
      <c r="MLI6" s="75"/>
      <c r="MLW6" s="75"/>
      <c r="MMK6" s="75"/>
      <c r="MMY6" s="75"/>
      <c r="MNM6" s="75"/>
      <c r="MOA6" s="75"/>
      <c r="MOO6" s="75"/>
      <c r="MPC6" s="75"/>
      <c r="MPQ6" s="75"/>
      <c r="MQE6" s="75"/>
      <c r="MQS6" s="75"/>
      <c r="MRG6" s="75"/>
      <c r="MRU6" s="75"/>
      <c r="MSI6" s="75"/>
      <c r="MSW6" s="75"/>
      <c r="MTK6" s="75"/>
      <c r="MTY6" s="75"/>
      <c r="MUM6" s="75"/>
      <c r="MVA6" s="75"/>
      <c r="MVO6" s="75"/>
      <c r="MWC6" s="75"/>
      <c r="MWQ6" s="75"/>
      <c r="MXE6" s="75"/>
      <c r="MXS6" s="75"/>
      <c r="MYG6" s="75"/>
      <c r="MYU6" s="75"/>
      <c r="MZI6" s="75"/>
      <c r="MZW6" s="75"/>
      <c r="NAK6" s="75"/>
      <c r="NAY6" s="75"/>
      <c r="NBM6" s="75"/>
      <c r="NCA6" s="75"/>
      <c r="NCO6" s="75"/>
      <c r="NDC6" s="75"/>
      <c r="NDQ6" s="75"/>
      <c r="NEE6" s="75"/>
      <c r="NES6" s="75"/>
      <c r="NFG6" s="75"/>
      <c r="NFU6" s="75"/>
      <c r="NGI6" s="75"/>
      <c r="NGW6" s="75"/>
      <c r="NHK6" s="75"/>
      <c r="NHY6" s="75"/>
      <c r="NIM6" s="75"/>
      <c r="NJA6" s="75"/>
      <c r="NJO6" s="75"/>
      <c r="NKC6" s="75"/>
      <c r="NKQ6" s="75"/>
      <c r="NLE6" s="75"/>
      <c r="NLS6" s="75"/>
      <c r="NMG6" s="75"/>
      <c r="NMU6" s="75"/>
      <c r="NNI6" s="75"/>
      <c r="NNW6" s="75"/>
      <c r="NOK6" s="75"/>
      <c r="NOY6" s="75"/>
      <c r="NPM6" s="75"/>
      <c r="NQA6" s="75"/>
      <c r="NQO6" s="75"/>
      <c r="NRC6" s="75"/>
      <c r="NRQ6" s="75"/>
      <c r="NSE6" s="75"/>
      <c r="NSS6" s="75"/>
      <c r="NTG6" s="75"/>
      <c r="NTU6" s="75"/>
      <c r="NUI6" s="75"/>
      <c r="NUW6" s="75"/>
      <c r="NVK6" s="75"/>
      <c r="NVY6" s="75"/>
      <c r="NWM6" s="75"/>
      <c r="NXA6" s="75"/>
      <c r="NXO6" s="75"/>
      <c r="NYC6" s="75"/>
      <c r="NYQ6" s="75"/>
      <c r="NZE6" s="75"/>
      <c r="NZS6" s="75"/>
      <c r="OAG6" s="75"/>
      <c r="OAU6" s="75"/>
      <c r="OBI6" s="75"/>
      <c r="OBW6" s="75"/>
      <c r="OCK6" s="75"/>
      <c r="OCY6" s="75"/>
      <c r="ODM6" s="75"/>
      <c r="OEA6" s="75"/>
      <c r="OEO6" s="75"/>
      <c r="OFC6" s="75"/>
      <c r="OFQ6" s="75"/>
      <c r="OGE6" s="75"/>
      <c r="OGS6" s="75"/>
      <c r="OHG6" s="75"/>
      <c r="OHU6" s="75"/>
      <c r="OII6" s="75"/>
      <c r="OIW6" s="75"/>
      <c r="OJK6" s="75"/>
      <c r="OJY6" s="75"/>
      <c r="OKM6" s="75"/>
      <c r="OLA6" s="75"/>
      <c r="OLO6" s="75"/>
      <c r="OMC6" s="75"/>
      <c r="OMQ6" s="75"/>
      <c r="ONE6" s="75"/>
      <c r="ONS6" s="75"/>
      <c r="OOG6" s="75"/>
      <c r="OOU6" s="75"/>
      <c r="OPI6" s="75"/>
      <c r="OPW6" s="75"/>
      <c r="OQK6" s="75"/>
      <c r="OQY6" s="75"/>
      <c r="ORM6" s="75"/>
      <c r="OSA6" s="75"/>
      <c r="OSO6" s="75"/>
      <c r="OTC6" s="75"/>
      <c r="OTQ6" s="75"/>
      <c r="OUE6" s="75"/>
      <c r="OUS6" s="75"/>
      <c r="OVG6" s="75"/>
      <c r="OVU6" s="75"/>
      <c r="OWI6" s="75"/>
      <c r="OWW6" s="75"/>
      <c r="OXK6" s="75"/>
      <c r="OXY6" s="75"/>
      <c r="OYM6" s="75"/>
      <c r="OZA6" s="75"/>
      <c r="OZO6" s="75"/>
      <c r="PAC6" s="75"/>
      <c r="PAQ6" s="75"/>
      <c r="PBE6" s="75"/>
      <c r="PBS6" s="75"/>
      <c r="PCG6" s="75"/>
      <c r="PCU6" s="75"/>
      <c r="PDI6" s="75"/>
      <c r="PDW6" s="75"/>
      <c r="PEK6" s="75"/>
      <c r="PEY6" s="75"/>
      <c r="PFM6" s="75"/>
      <c r="PGA6" s="75"/>
      <c r="PGO6" s="75"/>
      <c r="PHC6" s="75"/>
      <c r="PHQ6" s="75"/>
      <c r="PIE6" s="75"/>
      <c r="PIS6" s="75"/>
      <c r="PJG6" s="75"/>
      <c r="PJU6" s="75"/>
      <c r="PKI6" s="75"/>
      <c r="PKW6" s="75"/>
      <c r="PLK6" s="75"/>
      <c r="PLY6" s="75"/>
      <c r="PMM6" s="75"/>
      <c r="PNA6" s="75"/>
      <c r="PNO6" s="75"/>
      <c r="POC6" s="75"/>
      <c r="POQ6" s="75"/>
      <c r="PPE6" s="75"/>
      <c r="PPS6" s="75"/>
      <c r="PQG6" s="75"/>
      <c r="PQU6" s="75"/>
      <c r="PRI6" s="75"/>
      <c r="PRW6" s="75"/>
      <c r="PSK6" s="75"/>
      <c r="PSY6" s="75"/>
      <c r="PTM6" s="75"/>
      <c r="PUA6" s="75"/>
      <c r="PUO6" s="75"/>
      <c r="PVC6" s="75"/>
      <c r="PVQ6" s="75"/>
      <c r="PWE6" s="75"/>
      <c r="PWS6" s="75"/>
      <c r="PXG6" s="75"/>
      <c r="PXU6" s="75"/>
      <c r="PYI6" s="75"/>
      <c r="PYW6" s="75"/>
      <c r="PZK6" s="75"/>
      <c r="PZY6" s="75"/>
      <c r="QAM6" s="75"/>
      <c r="QBA6" s="75"/>
      <c r="QBO6" s="75"/>
      <c r="QCC6" s="75"/>
      <c r="QCQ6" s="75"/>
      <c r="QDE6" s="75"/>
      <c r="QDS6" s="75"/>
      <c r="QEG6" s="75"/>
      <c r="QEU6" s="75"/>
      <c r="QFI6" s="75"/>
      <c r="QFW6" s="75"/>
      <c r="QGK6" s="75"/>
      <c r="QGY6" s="75"/>
      <c r="QHM6" s="75"/>
      <c r="QIA6" s="75"/>
      <c r="QIO6" s="75"/>
      <c r="QJC6" s="75"/>
      <c r="QJQ6" s="75"/>
      <c r="QKE6" s="75"/>
      <c r="QKS6" s="75"/>
      <c r="QLG6" s="75"/>
      <c r="QLU6" s="75"/>
      <c r="QMI6" s="75"/>
      <c r="QMW6" s="75"/>
      <c r="QNK6" s="75"/>
      <c r="QNY6" s="75"/>
      <c r="QOM6" s="75"/>
      <c r="QPA6" s="75"/>
      <c r="QPO6" s="75"/>
      <c r="QQC6" s="75"/>
      <c r="QQQ6" s="75"/>
      <c r="QRE6" s="75"/>
      <c r="QRS6" s="75"/>
      <c r="QSG6" s="75"/>
      <c r="QSU6" s="75"/>
      <c r="QTI6" s="75"/>
      <c r="QTW6" s="75"/>
      <c r="QUK6" s="75"/>
      <c r="QUY6" s="75"/>
      <c r="QVM6" s="75"/>
      <c r="QWA6" s="75"/>
      <c r="QWO6" s="75"/>
      <c r="QXC6" s="75"/>
      <c r="QXQ6" s="75"/>
      <c r="QYE6" s="75"/>
      <c r="QYS6" s="75"/>
      <c r="QZG6" s="75"/>
      <c r="QZU6" s="75"/>
      <c r="RAI6" s="75"/>
      <c r="RAW6" s="75"/>
      <c r="RBK6" s="75"/>
      <c r="RBY6" s="75"/>
      <c r="RCM6" s="75"/>
      <c r="RDA6" s="75"/>
      <c r="RDO6" s="75"/>
      <c r="REC6" s="75"/>
      <c r="REQ6" s="75"/>
      <c r="RFE6" s="75"/>
      <c r="RFS6" s="75"/>
      <c r="RGG6" s="75"/>
      <c r="RGU6" s="75"/>
      <c r="RHI6" s="75"/>
      <c r="RHW6" s="75"/>
      <c r="RIK6" s="75"/>
      <c r="RIY6" s="75"/>
      <c r="RJM6" s="75"/>
      <c r="RKA6" s="75"/>
      <c r="RKO6" s="75"/>
      <c r="RLC6" s="75"/>
      <c r="RLQ6" s="75"/>
      <c r="RME6" s="75"/>
      <c r="RMS6" s="75"/>
      <c r="RNG6" s="75"/>
      <c r="RNU6" s="75"/>
      <c r="ROI6" s="75"/>
      <c r="ROW6" s="75"/>
      <c r="RPK6" s="75"/>
      <c r="RPY6" s="75"/>
      <c r="RQM6" s="75"/>
      <c r="RRA6" s="75"/>
      <c r="RRO6" s="75"/>
      <c r="RSC6" s="75"/>
      <c r="RSQ6" s="75"/>
      <c r="RTE6" s="75"/>
      <c r="RTS6" s="75"/>
      <c r="RUG6" s="75"/>
      <c r="RUU6" s="75"/>
      <c r="RVI6" s="75"/>
      <c r="RVW6" s="75"/>
      <c r="RWK6" s="75"/>
      <c r="RWY6" s="75"/>
      <c r="RXM6" s="75"/>
      <c r="RYA6" s="75"/>
      <c r="RYO6" s="75"/>
      <c r="RZC6" s="75"/>
      <c r="RZQ6" s="75"/>
      <c r="SAE6" s="75"/>
      <c r="SAS6" s="75"/>
      <c r="SBG6" s="75"/>
      <c r="SBU6" s="75"/>
      <c r="SCI6" s="75"/>
      <c r="SCW6" s="75"/>
      <c r="SDK6" s="75"/>
      <c r="SDY6" s="75"/>
      <c r="SEM6" s="75"/>
      <c r="SFA6" s="75"/>
      <c r="SFO6" s="75"/>
      <c r="SGC6" s="75"/>
      <c r="SGQ6" s="75"/>
      <c r="SHE6" s="75"/>
      <c r="SHS6" s="75"/>
      <c r="SIG6" s="75"/>
      <c r="SIU6" s="75"/>
      <c r="SJI6" s="75"/>
      <c r="SJW6" s="75"/>
      <c r="SKK6" s="75"/>
      <c r="SKY6" s="75"/>
      <c r="SLM6" s="75"/>
      <c r="SMA6" s="75"/>
      <c r="SMO6" s="75"/>
      <c r="SNC6" s="75"/>
      <c r="SNQ6" s="75"/>
      <c r="SOE6" s="75"/>
      <c r="SOS6" s="75"/>
      <c r="SPG6" s="75"/>
      <c r="SPU6" s="75"/>
      <c r="SQI6" s="75"/>
      <c r="SQW6" s="75"/>
      <c r="SRK6" s="75"/>
      <c r="SRY6" s="75"/>
      <c r="SSM6" s="75"/>
      <c r="STA6" s="75"/>
      <c r="STO6" s="75"/>
      <c r="SUC6" s="75"/>
      <c r="SUQ6" s="75"/>
      <c r="SVE6" s="75"/>
      <c r="SVS6" s="75"/>
      <c r="SWG6" s="75"/>
      <c r="SWU6" s="75"/>
      <c r="SXI6" s="75"/>
      <c r="SXW6" s="75"/>
      <c r="SYK6" s="75"/>
      <c r="SYY6" s="75"/>
      <c r="SZM6" s="75"/>
      <c r="TAA6" s="75"/>
      <c r="TAO6" s="75"/>
      <c r="TBC6" s="75"/>
      <c r="TBQ6" s="75"/>
      <c r="TCE6" s="75"/>
      <c r="TCS6" s="75"/>
      <c r="TDG6" s="75"/>
      <c r="TDU6" s="75"/>
      <c r="TEI6" s="75"/>
      <c r="TEW6" s="75"/>
      <c r="TFK6" s="75"/>
      <c r="TFY6" s="75"/>
      <c r="TGM6" s="75"/>
      <c r="THA6" s="75"/>
      <c r="THO6" s="75"/>
      <c r="TIC6" s="75"/>
      <c r="TIQ6" s="75"/>
      <c r="TJE6" s="75"/>
      <c r="TJS6" s="75"/>
      <c r="TKG6" s="75"/>
      <c r="TKU6" s="75"/>
      <c r="TLI6" s="75"/>
      <c r="TLW6" s="75"/>
      <c r="TMK6" s="75"/>
      <c r="TMY6" s="75"/>
      <c r="TNM6" s="75"/>
      <c r="TOA6" s="75"/>
      <c r="TOO6" s="75"/>
      <c r="TPC6" s="75"/>
      <c r="TPQ6" s="75"/>
      <c r="TQE6" s="75"/>
      <c r="TQS6" s="75"/>
      <c r="TRG6" s="75"/>
      <c r="TRU6" s="75"/>
      <c r="TSI6" s="75"/>
      <c r="TSW6" s="75"/>
      <c r="TTK6" s="75"/>
      <c r="TTY6" s="75"/>
      <c r="TUM6" s="75"/>
      <c r="TVA6" s="75"/>
      <c r="TVO6" s="75"/>
      <c r="TWC6" s="75"/>
      <c r="TWQ6" s="75"/>
      <c r="TXE6" s="75"/>
      <c r="TXS6" s="75"/>
      <c r="TYG6" s="75"/>
      <c r="TYU6" s="75"/>
      <c r="TZI6" s="75"/>
      <c r="TZW6" s="75"/>
      <c r="UAK6" s="75"/>
      <c r="UAY6" s="75"/>
      <c r="UBM6" s="75"/>
      <c r="UCA6" s="75"/>
      <c r="UCO6" s="75"/>
      <c r="UDC6" s="75"/>
      <c r="UDQ6" s="75"/>
      <c r="UEE6" s="75"/>
      <c r="UES6" s="75"/>
      <c r="UFG6" s="75"/>
      <c r="UFU6" s="75"/>
      <c r="UGI6" s="75"/>
      <c r="UGW6" s="75"/>
      <c r="UHK6" s="75"/>
      <c r="UHY6" s="75"/>
      <c r="UIM6" s="75"/>
      <c r="UJA6" s="75"/>
      <c r="UJO6" s="75"/>
      <c r="UKC6" s="75"/>
      <c r="UKQ6" s="75"/>
      <c r="ULE6" s="75"/>
      <c r="ULS6" s="75"/>
      <c r="UMG6" s="75"/>
      <c r="UMU6" s="75"/>
      <c r="UNI6" s="75"/>
      <c r="UNW6" s="75"/>
      <c r="UOK6" s="75"/>
      <c r="UOY6" s="75"/>
      <c r="UPM6" s="75"/>
      <c r="UQA6" s="75"/>
      <c r="UQO6" s="75"/>
      <c r="URC6" s="75"/>
      <c r="URQ6" s="75"/>
      <c r="USE6" s="75"/>
      <c r="USS6" s="75"/>
      <c r="UTG6" s="75"/>
      <c r="UTU6" s="75"/>
      <c r="UUI6" s="75"/>
      <c r="UUW6" s="75"/>
      <c r="UVK6" s="75"/>
      <c r="UVY6" s="75"/>
      <c r="UWM6" s="75"/>
      <c r="UXA6" s="75"/>
      <c r="UXO6" s="75"/>
      <c r="UYC6" s="75"/>
      <c r="UYQ6" s="75"/>
      <c r="UZE6" s="75"/>
      <c r="UZS6" s="75"/>
      <c r="VAG6" s="75"/>
      <c r="VAU6" s="75"/>
      <c r="VBI6" s="75"/>
      <c r="VBW6" s="75"/>
      <c r="VCK6" s="75"/>
      <c r="VCY6" s="75"/>
      <c r="VDM6" s="75"/>
      <c r="VEA6" s="75"/>
      <c r="VEO6" s="75"/>
      <c r="VFC6" s="75"/>
      <c r="VFQ6" s="75"/>
      <c r="VGE6" s="75"/>
      <c r="VGS6" s="75"/>
      <c r="VHG6" s="75"/>
      <c r="VHU6" s="75"/>
      <c r="VII6" s="75"/>
      <c r="VIW6" s="75"/>
      <c r="VJK6" s="75"/>
      <c r="VJY6" s="75"/>
      <c r="VKM6" s="75"/>
      <c r="VLA6" s="75"/>
      <c r="VLO6" s="75"/>
      <c r="VMC6" s="75"/>
      <c r="VMQ6" s="75"/>
      <c r="VNE6" s="75"/>
      <c r="VNS6" s="75"/>
      <c r="VOG6" s="75"/>
      <c r="VOU6" s="75"/>
      <c r="VPI6" s="75"/>
      <c r="VPW6" s="75"/>
      <c r="VQK6" s="75"/>
      <c r="VQY6" s="75"/>
      <c r="VRM6" s="75"/>
      <c r="VSA6" s="75"/>
      <c r="VSO6" s="75"/>
      <c r="VTC6" s="75"/>
      <c r="VTQ6" s="75"/>
      <c r="VUE6" s="75"/>
      <c r="VUS6" s="75"/>
      <c r="VVG6" s="75"/>
      <c r="VVU6" s="75"/>
      <c r="VWI6" s="75"/>
      <c r="VWW6" s="75"/>
      <c r="VXK6" s="75"/>
      <c r="VXY6" s="75"/>
      <c r="VYM6" s="75"/>
      <c r="VZA6" s="75"/>
      <c r="VZO6" s="75"/>
      <c r="WAC6" s="75"/>
      <c r="WAQ6" s="75"/>
      <c r="WBE6" s="75"/>
      <c r="WBS6" s="75"/>
      <c r="WCG6" s="75"/>
      <c r="WCU6" s="75"/>
      <c r="WDI6" s="75"/>
      <c r="WDW6" s="75"/>
      <c r="WEK6" s="75"/>
      <c r="WEY6" s="75"/>
      <c r="WFM6" s="75"/>
      <c r="WGA6" s="75"/>
      <c r="WGO6" s="75"/>
      <c r="WHC6" s="75"/>
      <c r="WHQ6" s="75"/>
      <c r="WIE6" s="75"/>
      <c r="WIS6" s="75"/>
      <c r="WJG6" s="75"/>
      <c r="WJU6" s="75"/>
      <c r="WKI6" s="75"/>
      <c r="WKW6" s="75"/>
      <c r="WLK6" s="75"/>
      <c r="WLY6" s="75"/>
      <c r="WMM6" s="75"/>
      <c r="WNA6" s="75"/>
      <c r="WNO6" s="75"/>
      <c r="WOC6" s="75"/>
      <c r="WOQ6" s="75"/>
      <c r="WPE6" s="75"/>
      <c r="WPS6" s="75"/>
      <c r="WQG6" s="75"/>
      <c r="WQU6" s="75"/>
      <c r="WRI6" s="75"/>
      <c r="WRW6" s="75"/>
      <c r="WSK6" s="75"/>
      <c r="WSY6" s="75"/>
      <c r="WTM6" s="75"/>
      <c r="WUA6" s="75"/>
      <c r="WUO6" s="75"/>
      <c r="WVC6" s="75"/>
      <c r="WVQ6" s="75"/>
      <c r="WWE6" s="75"/>
      <c r="WWS6" s="75"/>
      <c r="WXG6" s="75"/>
      <c r="WXU6" s="75"/>
      <c r="WYI6" s="75"/>
      <c r="WYW6" s="75"/>
      <c r="WZK6" s="75"/>
      <c r="WZY6" s="75"/>
      <c r="XAM6" s="75"/>
      <c r="XBA6" s="75"/>
      <c r="XBO6" s="75"/>
      <c r="XCC6" s="75"/>
      <c r="XCQ6" s="75"/>
      <c r="XDE6" s="75"/>
      <c r="XDS6" s="75"/>
      <c r="XEG6" s="75"/>
      <c r="XEU6" s="75"/>
    </row>
    <row r="7" spans="1:2039 2053:4083 4097:5119 5133:7163 7177:9207 9221:10235 10243:12287 12301:14331 14342:15355 15367:16375" s="74" customFormat="1" x14ac:dyDescent="0.2">
      <c r="A7" s="178" t="s">
        <v>51</v>
      </c>
      <c r="B7" s="248">
        <f>'Poultry Fat Trade'!C32</f>
        <v>0</v>
      </c>
      <c r="C7" s="248">
        <f>'Poultry Fat Trade'!D32</f>
        <v>2.4301790814427837E-3</v>
      </c>
      <c r="D7" s="248">
        <f>'Poultry Fat Trade'!E32</f>
        <v>0</v>
      </c>
      <c r="E7" s="248">
        <f>'Poultry Fat Trade'!F32</f>
        <v>0</v>
      </c>
      <c r="F7" s="248">
        <f>'Poultry Fat Trade'!G32</f>
        <v>2.6731969895864748E-2</v>
      </c>
      <c r="G7" s="248">
        <f>'Poultry Fat Trade'!H32</f>
        <v>7.2905372443263922E-3</v>
      </c>
      <c r="H7" s="248">
        <f>'Poultry Fat Trade'!I32</f>
        <v>8.700041111562111E-2</v>
      </c>
      <c r="I7" s="248">
        <f>'Poultry Fat Trade'!J32</f>
        <v>0.62018170158399788</v>
      </c>
      <c r="J7" s="248">
        <f>'Poultry Fat Trade'!K32</f>
        <v>0</v>
      </c>
      <c r="K7" s="248">
        <f>'Poultry Fat Trade'!L32</f>
        <v>0</v>
      </c>
      <c r="L7" s="248">
        <f>'Poultry Fat Trade'!M32</f>
        <v>3.5966650405340278E-2</v>
      </c>
      <c r="M7" s="248">
        <f>'Poultry Fat Trade'!N32</f>
        <v>0</v>
      </c>
      <c r="N7" s="248">
        <f>'Poultry Fat Trade'!O32</f>
        <v>7.3877444075837517E-2</v>
      </c>
      <c r="O7" s="248">
        <f>'Poultry Fat Trade'!P32</f>
        <v>1.2150895407210004E-2</v>
      </c>
      <c r="P7" s="248">
        <f>'Poultry Fat Trade'!Q32</f>
        <v>1.2620551478881301E-15</v>
      </c>
      <c r="Q7" s="248">
        <f>'Poultry Fat Trade'!R32</f>
        <v>0</v>
      </c>
      <c r="R7" s="248">
        <f>'Poultry Fat Trade'!S32</f>
        <v>0.25794077399999998</v>
      </c>
      <c r="S7" s="248">
        <f>'Poultry Fat Trade'!T32</f>
        <v>0.75441007633912294</v>
      </c>
      <c r="T7" s="248">
        <f>'Poultry Fat Trade'!U32</f>
        <v>0.33069330000000074</v>
      </c>
      <c r="U7" s="248">
        <f>'Poultry Fat Trade'!V32</f>
        <v>0.82991736879947264</v>
      </c>
      <c r="V7" s="248">
        <f>'Poultry Fat Trade'!W32</f>
        <v>1.7597170451888233</v>
      </c>
      <c r="W7" s="248">
        <f>'Poultry Fat Trade'!X32</f>
        <v>1.9002643992326278</v>
      </c>
      <c r="X7" s="248">
        <f>'Poultry Fat Trade'!Y32</f>
        <v>2.0729593282608594</v>
      </c>
      <c r="Y7" s="248">
        <f>'Poultry Fat Trade'!Z32</f>
        <v>1.8507805489886482</v>
      </c>
      <c r="Z7" s="248">
        <f>Z24+Z40+Z55</f>
        <v>26.421011920560002</v>
      </c>
      <c r="AA7" s="248">
        <f t="shared" si="0"/>
        <v>22.563882681660004</v>
      </c>
      <c r="AB7" s="248">
        <f t="shared" si="0"/>
        <v>18.140911927140003</v>
      </c>
      <c r="AC7" s="248">
        <f t="shared" si="0"/>
        <v>16.028356916</v>
      </c>
      <c r="AD7" s="248">
        <f t="shared" si="0"/>
        <v>15.727954246000001</v>
      </c>
      <c r="AE7" s="248">
        <f t="shared" si="0"/>
        <v>16.367077335200001</v>
      </c>
      <c r="AF7" s="248">
        <f t="shared" si="0"/>
        <v>17.686021725010242</v>
      </c>
      <c r="AG7" s="248">
        <f t="shared" si="0"/>
        <v>16.126986145168033</v>
      </c>
      <c r="AH7" s="248">
        <f t="shared" si="0"/>
        <v>16.502209944555279</v>
      </c>
      <c r="AI7" s="248">
        <f t="shared" si="0"/>
        <v>16.477981159633433</v>
      </c>
      <c r="AJ7" s="248">
        <f t="shared" si="0"/>
        <v>16.284518715283376</v>
      </c>
      <c r="AK7" s="248">
        <f t="shared" si="0"/>
        <v>16.312516317207454</v>
      </c>
      <c r="AL7" s="248">
        <f t="shared" si="0"/>
        <v>16.582474207930073</v>
      </c>
      <c r="AM7" s="248">
        <f t="shared" si="0"/>
        <v>16.340842456369515</v>
      </c>
      <c r="AN7" s="248">
        <f t="shared" si="0"/>
        <v>16.431940068921921</v>
      </c>
      <c r="AO7" s="248">
        <f t="shared" si="0"/>
        <v>16.399666571284769</v>
      </c>
      <c r="AP7" s="248">
        <f t="shared" si="0"/>
        <v>16.390458353142467</v>
      </c>
      <c r="AQ7" s="248">
        <f t="shared" si="0"/>
        <v>16.413487924342746</v>
      </c>
      <c r="AR7" s="248">
        <f t="shared" si="0"/>
        <v>16.429076331529746</v>
      </c>
      <c r="AS7" s="248">
        <f t="shared" si="0"/>
        <v>16.395279074812283</v>
      </c>
      <c r="AT7" s="248">
        <f t="shared" si="0"/>
        <v>16.412925849844331</v>
      </c>
      <c r="AU7" s="248">
        <f t="shared" si="0"/>
        <v>16.405593651022404</v>
      </c>
      <c r="AV7" s="248">
        <f t="shared" si="0"/>
        <v>18.612867506734315</v>
      </c>
      <c r="AW7" s="248">
        <f t="shared" si="0"/>
        <v>20.8205165663103</v>
      </c>
      <c r="AX7" s="248">
        <f t="shared" si="0"/>
        <v>23.024090082788614</v>
      </c>
      <c r="AY7" s="248">
        <f t="shared" si="0"/>
        <v>25.22515132974473</v>
      </c>
      <c r="AZ7" s="248">
        <f t="shared" si="0"/>
        <v>27.432762331339994</v>
      </c>
      <c r="BA7" s="248">
        <f t="shared" si="0"/>
        <v>29.636131827320074</v>
      </c>
      <c r="BB7" s="248">
        <f t="shared" si="0"/>
        <v>31.84156556338359</v>
      </c>
      <c r="BC7" s="248">
        <f t="shared" si="0"/>
        <v>34.04621842750074</v>
      </c>
      <c r="BD7" s="248">
        <f t="shared" si="0"/>
        <v>36.250428226915396</v>
      </c>
      <c r="BE7" s="248">
        <f t="shared" si="0"/>
        <v>38.454853895857823</v>
      </c>
      <c r="BM7" s="75"/>
      <c r="CA7" s="75"/>
      <c r="CO7" s="75"/>
      <c r="DC7" s="75"/>
      <c r="DQ7" s="75"/>
      <c r="EE7" s="75"/>
      <c r="ES7" s="75"/>
      <c r="FG7" s="75"/>
      <c r="FU7" s="75"/>
      <c r="GI7" s="75"/>
      <c r="GW7" s="75"/>
      <c r="HK7" s="75"/>
      <c r="HY7" s="75"/>
      <c r="IM7" s="75"/>
      <c r="JA7" s="75"/>
      <c r="JO7" s="75"/>
      <c r="KC7" s="75"/>
      <c r="KQ7" s="75"/>
      <c r="LE7" s="75"/>
      <c r="LS7" s="75"/>
      <c r="MG7" s="75"/>
      <c r="MU7" s="75"/>
      <c r="NI7" s="75"/>
      <c r="NW7" s="75"/>
      <c r="OK7" s="75"/>
      <c r="OY7" s="75"/>
      <c r="PM7" s="75"/>
      <c r="QA7" s="75"/>
      <c r="QO7" s="75"/>
      <c r="RC7" s="75"/>
      <c r="RQ7" s="75"/>
      <c r="SE7" s="75"/>
      <c r="SS7" s="75"/>
      <c r="TG7" s="75"/>
      <c r="TU7" s="75"/>
      <c r="UI7" s="75"/>
      <c r="UW7" s="75"/>
      <c r="VK7" s="75"/>
      <c r="VY7" s="75"/>
      <c r="WM7" s="75"/>
      <c r="XA7" s="75"/>
      <c r="XO7" s="75"/>
      <c r="YC7" s="75"/>
      <c r="YQ7" s="75"/>
      <c r="ZE7" s="75"/>
      <c r="ZS7" s="75"/>
      <c r="AAG7" s="75"/>
      <c r="AAU7" s="75"/>
      <c r="ABI7" s="75"/>
      <c r="ABW7" s="75"/>
      <c r="ACK7" s="75"/>
      <c r="ACY7" s="75"/>
      <c r="ADM7" s="75"/>
      <c r="AEA7" s="75"/>
      <c r="AEO7" s="75"/>
      <c r="AFC7" s="75"/>
      <c r="AFQ7" s="75"/>
      <c r="AGE7" s="75"/>
      <c r="AGS7" s="75"/>
      <c r="AHG7" s="75"/>
      <c r="AHU7" s="75"/>
      <c r="AII7" s="75"/>
      <c r="AIW7" s="75"/>
      <c r="AJK7" s="75"/>
      <c r="AJY7" s="75"/>
      <c r="AKM7" s="75"/>
      <c r="ALA7" s="75"/>
      <c r="ALO7" s="75"/>
      <c r="AMC7" s="75"/>
      <c r="AMQ7" s="75"/>
      <c r="ANE7" s="75"/>
      <c r="ANS7" s="75"/>
      <c r="AOG7" s="75"/>
      <c r="AOU7" s="75"/>
      <c r="API7" s="75"/>
      <c r="APW7" s="75"/>
      <c r="AQK7" s="75"/>
      <c r="AQY7" s="75"/>
      <c r="ARM7" s="75"/>
      <c r="ASA7" s="75"/>
      <c r="ASO7" s="75"/>
      <c r="ATC7" s="75"/>
      <c r="ATQ7" s="75"/>
      <c r="AUE7" s="75"/>
      <c r="AUS7" s="75"/>
      <c r="AVG7" s="75"/>
      <c r="AVU7" s="75"/>
      <c r="AWI7" s="75"/>
      <c r="AWW7" s="75"/>
      <c r="AXK7" s="75"/>
      <c r="AXY7" s="75"/>
      <c r="AYM7" s="75"/>
      <c r="AZA7" s="75"/>
      <c r="AZO7" s="75"/>
      <c r="BAC7" s="75"/>
      <c r="BAQ7" s="75"/>
      <c r="BBE7" s="75"/>
      <c r="BBS7" s="75"/>
      <c r="BCG7" s="75"/>
      <c r="BCU7" s="75"/>
      <c r="BDI7" s="75"/>
      <c r="BDW7" s="75"/>
      <c r="BEK7" s="75"/>
      <c r="BEY7" s="75"/>
      <c r="BFM7" s="75"/>
      <c r="BGA7" s="75"/>
      <c r="BGO7" s="75"/>
      <c r="BHC7" s="75"/>
      <c r="BHQ7" s="75"/>
      <c r="BIE7" s="75"/>
      <c r="BIS7" s="75"/>
      <c r="BJG7" s="75"/>
      <c r="BJU7" s="75"/>
      <c r="BKI7" s="75"/>
      <c r="BKW7" s="75"/>
      <c r="BLK7" s="75"/>
      <c r="BLY7" s="75"/>
      <c r="BMM7" s="75"/>
      <c r="BNA7" s="75"/>
      <c r="BNO7" s="75"/>
      <c r="BOC7" s="75"/>
      <c r="BOQ7" s="75"/>
      <c r="BPE7" s="75"/>
      <c r="BPS7" s="75"/>
      <c r="BQG7" s="75"/>
      <c r="BQU7" s="75"/>
      <c r="BRI7" s="75"/>
      <c r="BRW7" s="75"/>
      <c r="BSK7" s="75"/>
      <c r="BSY7" s="75"/>
      <c r="BTM7" s="75"/>
      <c r="BUA7" s="75"/>
      <c r="BUO7" s="75"/>
      <c r="BVC7" s="75"/>
      <c r="BVQ7" s="75"/>
      <c r="BWE7" s="75"/>
      <c r="BWS7" s="75"/>
      <c r="BXG7" s="75"/>
      <c r="BXU7" s="75"/>
      <c r="BYI7" s="75"/>
      <c r="BYW7" s="75"/>
      <c r="BZK7" s="75"/>
      <c r="BZY7" s="75"/>
      <c r="CAM7" s="75"/>
      <c r="CBA7" s="75"/>
      <c r="CBO7" s="75"/>
      <c r="CCC7" s="75"/>
      <c r="CCQ7" s="75"/>
      <c r="CDE7" s="75"/>
      <c r="CDS7" s="75"/>
      <c r="CEG7" s="75"/>
      <c r="CEU7" s="75"/>
      <c r="CFI7" s="75"/>
      <c r="CFW7" s="75"/>
      <c r="CGK7" s="75"/>
      <c r="CGY7" s="75"/>
      <c r="CHM7" s="75"/>
      <c r="CIA7" s="75"/>
      <c r="CIO7" s="75"/>
      <c r="CJC7" s="75"/>
      <c r="CJQ7" s="75"/>
      <c r="CKE7" s="75"/>
      <c r="CKS7" s="75"/>
      <c r="CLG7" s="75"/>
      <c r="CLU7" s="75"/>
      <c r="CMI7" s="75"/>
      <c r="CMW7" s="75"/>
      <c r="CNK7" s="75"/>
      <c r="CNY7" s="75"/>
      <c r="COM7" s="75"/>
      <c r="CPA7" s="75"/>
      <c r="CPO7" s="75"/>
      <c r="CQC7" s="75"/>
      <c r="CQQ7" s="75"/>
      <c r="CRE7" s="75"/>
      <c r="CRS7" s="75"/>
      <c r="CSG7" s="75"/>
      <c r="CSU7" s="75"/>
      <c r="CTI7" s="75"/>
      <c r="CTW7" s="75"/>
      <c r="CUK7" s="75"/>
      <c r="CUY7" s="75"/>
      <c r="CVM7" s="75"/>
      <c r="CWA7" s="75"/>
      <c r="CWO7" s="75"/>
      <c r="CXC7" s="75"/>
      <c r="CXQ7" s="75"/>
      <c r="CYE7" s="75"/>
      <c r="CYS7" s="75"/>
      <c r="CZG7" s="75"/>
      <c r="CZU7" s="75"/>
      <c r="DAI7" s="75"/>
      <c r="DAW7" s="75"/>
      <c r="DBK7" s="75"/>
      <c r="DBY7" s="75"/>
      <c r="DCM7" s="75"/>
      <c r="DDA7" s="75"/>
      <c r="DDO7" s="75"/>
      <c r="DEC7" s="75"/>
      <c r="DEQ7" s="75"/>
      <c r="DFE7" s="75"/>
      <c r="DFS7" s="75"/>
      <c r="DGG7" s="75"/>
      <c r="DGU7" s="75"/>
      <c r="DHI7" s="75"/>
      <c r="DHW7" s="75"/>
      <c r="DIK7" s="75"/>
      <c r="DIY7" s="75"/>
      <c r="DJM7" s="75"/>
      <c r="DKA7" s="75"/>
      <c r="DKO7" s="75"/>
      <c r="DLC7" s="75"/>
      <c r="DLQ7" s="75"/>
      <c r="DME7" s="75"/>
      <c r="DMS7" s="75"/>
      <c r="DNG7" s="75"/>
      <c r="DNU7" s="75"/>
      <c r="DOI7" s="75"/>
      <c r="DOW7" s="75"/>
      <c r="DPK7" s="75"/>
      <c r="DPY7" s="75"/>
      <c r="DQM7" s="75"/>
      <c r="DRA7" s="75"/>
      <c r="DRO7" s="75"/>
      <c r="DSC7" s="75"/>
      <c r="DSQ7" s="75"/>
      <c r="DTE7" s="75"/>
      <c r="DTS7" s="75"/>
      <c r="DUG7" s="75"/>
      <c r="DUU7" s="75"/>
      <c r="DVI7" s="75"/>
      <c r="DVW7" s="75"/>
      <c r="DWK7" s="75"/>
      <c r="DWY7" s="75"/>
      <c r="DXM7" s="75"/>
      <c r="DYA7" s="75"/>
      <c r="DYO7" s="75"/>
      <c r="DZC7" s="75"/>
      <c r="DZQ7" s="75"/>
      <c r="EAE7" s="75"/>
      <c r="EAS7" s="75"/>
      <c r="EBG7" s="75"/>
      <c r="EBU7" s="75"/>
      <c r="ECI7" s="75"/>
      <c r="ECW7" s="75"/>
      <c r="EDK7" s="75"/>
      <c r="EDY7" s="75"/>
      <c r="EEM7" s="75"/>
      <c r="EFA7" s="75"/>
      <c r="EFO7" s="75"/>
      <c r="EGC7" s="75"/>
      <c r="EGQ7" s="75"/>
      <c r="EHE7" s="75"/>
      <c r="EHS7" s="75"/>
      <c r="EIG7" s="75"/>
      <c r="EIU7" s="75"/>
      <c r="EJI7" s="75"/>
      <c r="EJW7" s="75"/>
      <c r="EKK7" s="75"/>
      <c r="EKY7" s="75"/>
      <c r="ELM7" s="75"/>
      <c r="EMA7" s="75"/>
      <c r="EMO7" s="75"/>
      <c r="ENC7" s="75"/>
      <c r="ENQ7" s="75"/>
      <c r="EOE7" s="75"/>
      <c r="EOS7" s="75"/>
      <c r="EPG7" s="75"/>
      <c r="EPU7" s="75"/>
      <c r="EQI7" s="75"/>
      <c r="EQW7" s="75"/>
      <c r="ERK7" s="75"/>
      <c r="ERY7" s="75"/>
      <c r="ESM7" s="75"/>
      <c r="ETA7" s="75"/>
      <c r="ETO7" s="75"/>
      <c r="EUC7" s="75"/>
      <c r="EUQ7" s="75"/>
      <c r="EVE7" s="75"/>
      <c r="EVS7" s="75"/>
      <c r="EWG7" s="75"/>
      <c r="EWU7" s="75"/>
      <c r="EXI7" s="75"/>
      <c r="EXW7" s="75"/>
      <c r="EYK7" s="75"/>
      <c r="EYY7" s="75"/>
      <c r="EZM7" s="75"/>
      <c r="FAA7" s="75"/>
      <c r="FAO7" s="75"/>
      <c r="FBC7" s="75"/>
      <c r="FBQ7" s="75"/>
      <c r="FCE7" s="75"/>
      <c r="FCS7" s="75"/>
      <c r="FDG7" s="75"/>
      <c r="FDU7" s="75"/>
      <c r="FEI7" s="75"/>
      <c r="FEW7" s="75"/>
      <c r="FFK7" s="75"/>
      <c r="FFY7" s="75"/>
      <c r="FGM7" s="75"/>
      <c r="FHA7" s="75"/>
      <c r="FHO7" s="75"/>
      <c r="FIC7" s="75"/>
      <c r="FIQ7" s="75"/>
      <c r="FJE7" s="75"/>
      <c r="FJS7" s="75"/>
      <c r="FKG7" s="75"/>
      <c r="FKU7" s="75"/>
      <c r="FLI7" s="75"/>
      <c r="FLW7" s="75"/>
      <c r="FMK7" s="75"/>
      <c r="FMY7" s="75"/>
      <c r="FNM7" s="75"/>
      <c r="FOA7" s="75"/>
      <c r="FOO7" s="75"/>
      <c r="FPC7" s="75"/>
      <c r="FPQ7" s="75"/>
      <c r="FQE7" s="75"/>
      <c r="FQS7" s="75"/>
      <c r="FRG7" s="75"/>
      <c r="FRU7" s="75"/>
      <c r="FSI7" s="75"/>
      <c r="FSW7" s="75"/>
      <c r="FTK7" s="75"/>
      <c r="FTY7" s="75"/>
      <c r="FUM7" s="75"/>
      <c r="FVA7" s="75"/>
      <c r="FVO7" s="75"/>
      <c r="FWC7" s="75"/>
      <c r="FWQ7" s="75"/>
      <c r="FXE7" s="75"/>
      <c r="FXS7" s="75"/>
      <c r="FYG7" s="75"/>
      <c r="FYU7" s="75"/>
      <c r="FZI7" s="75"/>
      <c r="FZW7" s="75"/>
      <c r="GAK7" s="75"/>
      <c r="GAY7" s="75"/>
      <c r="GBM7" s="75"/>
      <c r="GCA7" s="75"/>
      <c r="GCO7" s="75"/>
      <c r="GDC7" s="75"/>
      <c r="GDQ7" s="75"/>
      <c r="GEE7" s="75"/>
      <c r="GES7" s="75"/>
      <c r="GFG7" s="75"/>
      <c r="GFU7" s="75"/>
      <c r="GGI7" s="75"/>
      <c r="GGW7" s="75"/>
      <c r="GHK7" s="75"/>
      <c r="GHY7" s="75"/>
      <c r="GIM7" s="75"/>
      <c r="GJA7" s="75"/>
      <c r="GJO7" s="75"/>
      <c r="GKC7" s="75"/>
      <c r="GKQ7" s="75"/>
      <c r="GLE7" s="75"/>
      <c r="GLS7" s="75"/>
      <c r="GMG7" s="75"/>
      <c r="GMU7" s="75"/>
      <c r="GNI7" s="75"/>
      <c r="GNW7" s="75"/>
      <c r="GOK7" s="75"/>
      <c r="GOY7" s="75"/>
      <c r="GPM7" s="75"/>
      <c r="GQA7" s="75"/>
      <c r="GQO7" s="75"/>
      <c r="GRC7" s="75"/>
      <c r="GRQ7" s="75"/>
      <c r="GSE7" s="75"/>
      <c r="GSS7" s="75"/>
      <c r="GTG7" s="75"/>
      <c r="GTU7" s="75"/>
      <c r="GUI7" s="75"/>
      <c r="GUW7" s="75"/>
      <c r="GVK7" s="75"/>
      <c r="GVY7" s="75"/>
      <c r="GWM7" s="75"/>
      <c r="GXA7" s="75"/>
      <c r="GXO7" s="75"/>
      <c r="GYC7" s="75"/>
      <c r="GYQ7" s="75"/>
      <c r="GZE7" s="75"/>
      <c r="GZS7" s="75"/>
      <c r="HAG7" s="75"/>
      <c r="HAU7" s="75"/>
      <c r="HBI7" s="75"/>
      <c r="HBW7" s="75"/>
      <c r="HCK7" s="75"/>
      <c r="HCY7" s="75"/>
      <c r="HDM7" s="75"/>
      <c r="HEA7" s="75"/>
      <c r="HEO7" s="75"/>
      <c r="HFC7" s="75"/>
      <c r="HFQ7" s="75"/>
      <c r="HGE7" s="75"/>
      <c r="HGS7" s="75"/>
      <c r="HHG7" s="75"/>
      <c r="HHU7" s="75"/>
      <c r="HII7" s="75"/>
      <c r="HIW7" s="75"/>
      <c r="HJK7" s="75"/>
      <c r="HJY7" s="75"/>
      <c r="HKM7" s="75"/>
      <c r="HLA7" s="75"/>
      <c r="HLO7" s="75"/>
      <c r="HMC7" s="75"/>
      <c r="HMQ7" s="75"/>
      <c r="HNE7" s="75"/>
      <c r="HNS7" s="75"/>
      <c r="HOG7" s="75"/>
      <c r="HOU7" s="75"/>
      <c r="HPI7" s="75"/>
      <c r="HPW7" s="75"/>
      <c r="HQK7" s="75"/>
      <c r="HQY7" s="75"/>
      <c r="HRM7" s="75"/>
      <c r="HSA7" s="75"/>
      <c r="HSO7" s="75"/>
      <c r="HTC7" s="75"/>
      <c r="HTQ7" s="75"/>
      <c r="HUE7" s="75"/>
      <c r="HUS7" s="75"/>
      <c r="HVG7" s="75"/>
      <c r="HVU7" s="75"/>
      <c r="HWI7" s="75"/>
      <c r="HWW7" s="75"/>
      <c r="HXK7" s="75"/>
      <c r="HXY7" s="75"/>
      <c r="HYM7" s="75"/>
      <c r="HZA7" s="75"/>
      <c r="HZO7" s="75"/>
      <c r="IAC7" s="75"/>
      <c r="IAQ7" s="75"/>
      <c r="IBE7" s="75"/>
      <c r="IBS7" s="75"/>
      <c r="ICG7" s="75"/>
      <c r="ICU7" s="75"/>
      <c r="IDI7" s="75"/>
      <c r="IDW7" s="75"/>
      <c r="IEK7" s="75"/>
      <c r="IEY7" s="75"/>
      <c r="IFM7" s="75"/>
      <c r="IGA7" s="75"/>
      <c r="IGO7" s="75"/>
      <c r="IHC7" s="75"/>
      <c r="IHQ7" s="75"/>
      <c r="IIE7" s="75"/>
      <c r="IIS7" s="75"/>
      <c r="IJG7" s="75"/>
      <c r="IJU7" s="75"/>
      <c r="IKI7" s="75"/>
      <c r="IKW7" s="75"/>
      <c r="ILK7" s="75"/>
      <c r="ILY7" s="75"/>
      <c r="IMM7" s="75"/>
      <c r="INA7" s="75"/>
      <c r="INO7" s="75"/>
      <c r="IOC7" s="75"/>
      <c r="IOQ7" s="75"/>
      <c r="IPE7" s="75"/>
      <c r="IPS7" s="75"/>
      <c r="IQG7" s="75"/>
      <c r="IQU7" s="75"/>
      <c r="IRI7" s="75"/>
      <c r="IRW7" s="75"/>
      <c r="ISK7" s="75"/>
      <c r="ISY7" s="75"/>
      <c r="ITM7" s="75"/>
      <c r="IUA7" s="75"/>
      <c r="IUO7" s="75"/>
      <c r="IVC7" s="75"/>
      <c r="IVQ7" s="75"/>
      <c r="IWE7" s="75"/>
      <c r="IWS7" s="75"/>
      <c r="IXG7" s="75"/>
      <c r="IXU7" s="75"/>
      <c r="IYI7" s="75"/>
      <c r="IYW7" s="75"/>
      <c r="IZK7" s="75"/>
      <c r="IZY7" s="75"/>
      <c r="JAM7" s="75"/>
      <c r="JBA7" s="75"/>
      <c r="JBO7" s="75"/>
      <c r="JCC7" s="75"/>
      <c r="JCQ7" s="75"/>
      <c r="JDE7" s="75"/>
      <c r="JDS7" s="75"/>
      <c r="JEG7" s="75"/>
      <c r="JEU7" s="75"/>
      <c r="JFI7" s="75"/>
      <c r="JFW7" s="75"/>
      <c r="JGK7" s="75"/>
      <c r="JGY7" s="75"/>
      <c r="JHM7" s="75"/>
      <c r="JIA7" s="75"/>
      <c r="JIO7" s="75"/>
      <c r="JJC7" s="75"/>
      <c r="JJQ7" s="75"/>
      <c r="JKE7" s="75"/>
      <c r="JKS7" s="75"/>
      <c r="JLG7" s="75"/>
      <c r="JLU7" s="75"/>
      <c r="JMI7" s="75"/>
      <c r="JMW7" s="75"/>
      <c r="JNK7" s="75"/>
      <c r="JNY7" s="75"/>
      <c r="JOM7" s="75"/>
      <c r="JPA7" s="75"/>
      <c r="JPO7" s="75"/>
      <c r="JQC7" s="75"/>
      <c r="JQQ7" s="75"/>
      <c r="JRE7" s="75"/>
      <c r="JRS7" s="75"/>
      <c r="JSG7" s="75"/>
      <c r="JSU7" s="75"/>
      <c r="JTI7" s="75"/>
      <c r="JTW7" s="75"/>
      <c r="JUK7" s="75"/>
      <c r="JUY7" s="75"/>
      <c r="JVM7" s="75"/>
      <c r="JWA7" s="75"/>
      <c r="JWO7" s="75"/>
      <c r="JXC7" s="75"/>
      <c r="JXQ7" s="75"/>
      <c r="JYE7" s="75"/>
      <c r="JYS7" s="75"/>
      <c r="JZG7" s="75"/>
      <c r="JZU7" s="75"/>
      <c r="KAI7" s="75"/>
      <c r="KAW7" s="75"/>
      <c r="KBK7" s="75"/>
      <c r="KBY7" s="75"/>
      <c r="KCM7" s="75"/>
      <c r="KDA7" s="75"/>
      <c r="KDO7" s="75"/>
      <c r="KEC7" s="75"/>
      <c r="KEQ7" s="75"/>
      <c r="KFE7" s="75"/>
      <c r="KFS7" s="75"/>
      <c r="KGG7" s="75"/>
      <c r="KGU7" s="75"/>
      <c r="KHI7" s="75"/>
      <c r="KHW7" s="75"/>
      <c r="KIK7" s="75"/>
      <c r="KIY7" s="75"/>
      <c r="KJM7" s="75"/>
      <c r="KKA7" s="75"/>
      <c r="KKO7" s="75"/>
      <c r="KLC7" s="75"/>
      <c r="KLQ7" s="75"/>
      <c r="KME7" s="75"/>
      <c r="KMS7" s="75"/>
      <c r="KNG7" s="75"/>
      <c r="KNU7" s="75"/>
      <c r="KOI7" s="75"/>
      <c r="KOW7" s="75"/>
      <c r="KPK7" s="75"/>
      <c r="KPY7" s="75"/>
      <c r="KQM7" s="75"/>
      <c r="KRA7" s="75"/>
      <c r="KRO7" s="75"/>
      <c r="KSC7" s="75"/>
      <c r="KSQ7" s="75"/>
      <c r="KTE7" s="75"/>
      <c r="KTS7" s="75"/>
      <c r="KUG7" s="75"/>
      <c r="KUU7" s="75"/>
      <c r="KVI7" s="75"/>
      <c r="KVW7" s="75"/>
      <c r="KWK7" s="75"/>
      <c r="KWY7" s="75"/>
      <c r="KXM7" s="75"/>
      <c r="KYA7" s="75"/>
      <c r="KYO7" s="75"/>
      <c r="KZC7" s="75"/>
      <c r="KZQ7" s="75"/>
      <c r="LAE7" s="75"/>
      <c r="LAS7" s="75"/>
      <c r="LBG7" s="75"/>
      <c r="LBU7" s="75"/>
      <c r="LCI7" s="75"/>
      <c r="LCW7" s="75"/>
      <c r="LDK7" s="75"/>
      <c r="LDY7" s="75"/>
      <c r="LEM7" s="75"/>
      <c r="LFA7" s="75"/>
      <c r="LFO7" s="75"/>
      <c r="LGC7" s="75"/>
      <c r="LGQ7" s="75"/>
      <c r="LHE7" s="75"/>
      <c r="LHS7" s="75"/>
      <c r="LIG7" s="75"/>
      <c r="LIU7" s="75"/>
      <c r="LJI7" s="75"/>
      <c r="LJW7" s="75"/>
      <c r="LKK7" s="75"/>
      <c r="LKY7" s="75"/>
      <c r="LLM7" s="75"/>
      <c r="LMA7" s="75"/>
      <c r="LMO7" s="75"/>
      <c r="LNC7" s="75"/>
      <c r="LNQ7" s="75"/>
      <c r="LOE7" s="75"/>
      <c r="LOS7" s="75"/>
      <c r="LPG7" s="75"/>
      <c r="LPU7" s="75"/>
      <c r="LQI7" s="75"/>
      <c r="LQW7" s="75"/>
      <c r="LRK7" s="75"/>
      <c r="LRY7" s="75"/>
      <c r="LSM7" s="75"/>
      <c r="LTA7" s="75"/>
      <c r="LTO7" s="75"/>
      <c r="LUC7" s="75"/>
      <c r="LUQ7" s="75"/>
      <c r="LVE7" s="75"/>
      <c r="LVS7" s="75"/>
      <c r="LWG7" s="75"/>
      <c r="LWU7" s="75"/>
      <c r="LXI7" s="75"/>
      <c r="LXW7" s="75"/>
      <c r="LYK7" s="75"/>
      <c r="LYY7" s="75"/>
      <c r="LZM7" s="75"/>
      <c r="MAA7" s="75"/>
      <c r="MAO7" s="75"/>
      <c r="MBC7" s="75"/>
      <c r="MBQ7" s="75"/>
      <c r="MCE7" s="75"/>
      <c r="MCS7" s="75"/>
      <c r="MDG7" s="75"/>
      <c r="MDU7" s="75"/>
      <c r="MEI7" s="75"/>
      <c r="MEW7" s="75"/>
      <c r="MFK7" s="75"/>
      <c r="MFY7" s="75"/>
      <c r="MGM7" s="75"/>
      <c r="MHA7" s="75"/>
      <c r="MHO7" s="75"/>
      <c r="MIC7" s="75"/>
      <c r="MIQ7" s="75"/>
      <c r="MJE7" s="75"/>
      <c r="MJS7" s="75"/>
      <c r="MKG7" s="75"/>
      <c r="MKU7" s="75"/>
      <c r="MLI7" s="75"/>
      <c r="MLW7" s="75"/>
      <c r="MMK7" s="75"/>
      <c r="MMY7" s="75"/>
      <c r="MNM7" s="75"/>
      <c r="MOA7" s="75"/>
      <c r="MOO7" s="75"/>
      <c r="MPC7" s="75"/>
      <c r="MPQ7" s="75"/>
      <c r="MQE7" s="75"/>
      <c r="MQS7" s="75"/>
      <c r="MRG7" s="75"/>
      <c r="MRU7" s="75"/>
      <c r="MSI7" s="75"/>
      <c r="MSW7" s="75"/>
      <c r="MTK7" s="75"/>
      <c r="MTY7" s="75"/>
      <c r="MUM7" s="75"/>
      <c r="MVA7" s="75"/>
      <c r="MVO7" s="75"/>
      <c r="MWC7" s="75"/>
      <c r="MWQ7" s="75"/>
      <c r="MXE7" s="75"/>
      <c r="MXS7" s="75"/>
      <c r="MYG7" s="75"/>
      <c r="MYU7" s="75"/>
      <c r="MZI7" s="75"/>
      <c r="MZW7" s="75"/>
      <c r="NAK7" s="75"/>
      <c r="NAY7" s="75"/>
      <c r="NBM7" s="75"/>
      <c r="NCA7" s="75"/>
      <c r="NCO7" s="75"/>
      <c r="NDC7" s="75"/>
      <c r="NDQ7" s="75"/>
      <c r="NEE7" s="75"/>
      <c r="NES7" s="75"/>
      <c r="NFG7" s="75"/>
      <c r="NFU7" s="75"/>
      <c r="NGI7" s="75"/>
      <c r="NGW7" s="75"/>
      <c r="NHK7" s="75"/>
      <c r="NHY7" s="75"/>
      <c r="NIM7" s="75"/>
      <c r="NJA7" s="75"/>
      <c r="NJO7" s="75"/>
      <c r="NKC7" s="75"/>
      <c r="NKQ7" s="75"/>
      <c r="NLE7" s="75"/>
      <c r="NLS7" s="75"/>
      <c r="NMG7" s="75"/>
      <c r="NMU7" s="75"/>
      <c r="NNI7" s="75"/>
      <c r="NNW7" s="75"/>
      <c r="NOK7" s="75"/>
      <c r="NOY7" s="75"/>
      <c r="NPM7" s="75"/>
      <c r="NQA7" s="75"/>
      <c r="NQO7" s="75"/>
      <c r="NRC7" s="75"/>
      <c r="NRQ7" s="75"/>
      <c r="NSE7" s="75"/>
      <c r="NSS7" s="75"/>
      <c r="NTG7" s="75"/>
      <c r="NTU7" s="75"/>
      <c r="NUI7" s="75"/>
      <c r="NUW7" s="75"/>
      <c r="NVK7" s="75"/>
      <c r="NVY7" s="75"/>
      <c r="NWM7" s="75"/>
      <c r="NXA7" s="75"/>
      <c r="NXO7" s="75"/>
      <c r="NYC7" s="75"/>
      <c r="NYQ7" s="75"/>
      <c r="NZE7" s="75"/>
      <c r="NZS7" s="75"/>
      <c r="OAG7" s="75"/>
      <c r="OAU7" s="75"/>
      <c r="OBI7" s="75"/>
      <c r="OBW7" s="75"/>
      <c r="OCK7" s="75"/>
      <c r="OCY7" s="75"/>
      <c r="ODM7" s="75"/>
      <c r="OEA7" s="75"/>
      <c r="OEO7" s="75"/>
      <c r="OFC7" s="75"/>
      <c r="OFQ7" s="75"/>
      <c r="OGE7" s="75"/>
      <c r="OGS7" s="75"/>
      <c r="OHG7" s="75"/>
      <c r="OHU7" s="75"/>
      <c r="OII7" s="75"/>
      <c r="OIW7" s="75"/>
      <c r="OJK7" s="75"/>
      <c r="OJY7" s="75"/>
      <c r="OKM7" s="75"/>
      <c r="OLA7" s="75"/>
      <c r="OLO7" s="75"/>
      <c r="OMC7" s="75"/>
      <c r="OMQ7" s="75"/>
      <c r="ONE7" s="75"/>
      <c r="ONS7" s="75"/>
      <c r="OOG7" s="75"/>
      <c r="OOU7" s="75"/>
      <c r="OPI7" s="75"/>
      <c r="OPW7" s="75"/>
      <c r="OQK7" s="75"/>
      <c r="OQY7" s="75"/>
      <c r="ORM7" s="75"/>
      <c r="OSA7" s="75"/>
      <c r="OSO7" s="75"/>
      <c r="OTC7" s="75"/>
      <c r="OTQ7" s="75"/>
      <c r="OUE7" s="75"/>
      <c r="OUS7" s="75"/>
      <c r="OVG7" s="75"/>
      <c r="OVU7" s="75"/>
      <c r="OWI7" s="75"/>
      <c r="OWW7" s="75"/>
      <c r="OXK7" s="75"/>
      <c r="OXY7" s="75"/>
      <c r="OYM7" s="75"/>
      <c r="OZA7" s="75"/>
      <c r="OZO7" s="75"/>
      <c r="PAC7" s="75"/>
      <c r="PAQ7" s="75"/>
      <c r="PBE7" s="75"/>
      <c r="PBS7" s="75"/>
      <c r="PCG7" s="75"/>
      <c r="PCU7" s="75"/>
      <c r="PDI7" s="75"/>
      <c r="PDW7" s="75"/>
      <c r="PEK7" s="75"/>
      <c r="PEY7" s="75"/>
      <c r="PFM7" s="75"/>
      <c r="PGA7" s="75"/>
      <c r="PGO7" s="75"/>
      <c r="PHC7" s="75"/>
      <c r="PHQ7" s="75"/>
      <c r="PIE7" s="75"/>
      <c r="PIS7" s="75"/>
      <c r="PJG7" s="75"/>
      <c r="PJU7" s="75"/>
      <c r="PKI7" s="75"/>
      <c r="PKW7" s="75"/>
      <c r="PLK7" s="75"/>
      <c r="PLY7" s="75"/>
      <c r="PMM7" s="75"/>
      <c r="PNA7" s="75"/>
      <c r="PNO7" s="75"/>
      <c r="POC7" s="75"/>
      <c r="POQ7" s="75"/>
      <c r="PPE7" s="75"/>
      <c r="PPS7" s="75"/>
      <c r="PQG7" s="75"/>
      <c r="PQU7" s="75"/>
      <c r="PRI7" s="75"/>
      <c r="PRW7" s="75"/>
      <c r="PSK7" s="75"/>
      <c r="PSY7" s="75"/>
      <c r="PTM7" s="75"/>
      <c r="PUA7" s="75"/>
      <c r="PUO7" s="75"/>
      <c r="PVC7" s="75"/>
      <c r="PVQ7" s="75"/>
      <c r="PWE7" s="75"/>
      <c r="PWS7" s="75"/>
      <c r="PXG7" s="75"/>
      <c r="PXU7" s="75"/>
      <c r="PYI7" s="75"/>
      <c r="PYW7" s="75"/>
      <c r="PZK7" s="75"/>
      <c r="PZY7" s="75"/>
      <c r="QAM7" s="75"/>
      <c r="QBA7" s="75"/>
      <c r="QBO7" s="75"/>
      <c r="QCC7" s="75"/>
      <c r="QCQ7" s="75"/>
      <c r="QDE7" s="75"/>
      <c r="QDS7" s="75"/>
      <c r="QEG7" s="75"/>
      <c r="QEU7" s="75"/>
      <c r="QFI7" s="75"/>
      <c r="QFW7" s="75"/>
      <c r="QGK7" s="75"/>
      <c r="QGY7" s="75"/>
      <c r="QHM7" s="75"/>
      <c r="QIA7" s="75"/>
      <c r="QIO7" s="75"/>
      <c r="QJC7" s="75"/>
      <c r="QJQ7" s="75"/>
      <c r="QKE7" s="75"/>
      <c r="QKS7" s="75"/>
      <c r="QLG7" s="75"/>
      <c r="QLU7" s="75"/>
      <c r="QMI7" s="75"/>
      <c r="QMW7" s="75"/>
      <c r="QNK7" s="75"/>
      <c r="QNY7" s="75"/>
      <c r="QOM7" s="75"/>
      <c r="QPA7" s="75"/>
      <c r="QPO7" s="75"/>
      <c r="QQC7" s="75"/>
      <c r="QQQ7" s="75"/>
      <c r="QRE7" s="75"/>
      <c r="QRS7" s="75"/>
      <c r="QSG7" s="75"/>
      <c r="QSU7" s="75"/>
      <c r="QTI7" s="75"/>
      <c r="QTW7" s="75"/>
      <c r="QUK7" s="75"/>
      <c r="QUY7" s="75"/>
      <c r="QVM7" s="75"/>
      <c r="QWA7" s="75"/>
      <c r="QWO7" s="75"/>
      <c r="QXC7" s="75"/>
      <c r="QXQ7" s="75"/>
      <c r="QYE7" s="75"/>
      <c r="QYS7" s="75"/>
      <c r="QZG7" s="75"/>
      <c r="QZU7" s="75"/>
      <c r="RAI7" s="75"/>
      <c r="RAW7" s="75"/>
      <c r="RBK7" s="75"/>
      <c r="RBY7" s="75"/>
      <c r="RCM7" s="75"/>
      <c r="RDA7" s="75"/>
      <c r="RDO7" s="75"/>
      <c r="REC7" s="75"/>
      <c r="REQ7" s="75"/>
      <c r="RFE7" s="75"/>
      <c r="RFS7" s="75"/>
      <c r="RGG7" s="75"/>
      <c r="RGU7" s="75"/>
      <c r="RHI7" s="75"/>
      <c r="RHW7" s="75"/>
      <c r="RIK7" s="75"/>
      <c r="RIY7" s="75"/>
      <c r="RJM7" s="75"/>
      <c r="RKA7" s="75"/>
      <c r="RKO7" s="75"/>
      <c r="RLC7" s="75"/>
      <c r="RLQ7" s="75"/>
      <c r="RME7" s="75"/>
      <c r="RMS7" s="75"/>
      <c r="RNG7" s="75"/>
      <c r="RNU7" s="75"/>
      <c r="ROI7" s="75"/>
      <c r="ROW7" s="75"/>
      <c r="RPK7" s="75"/>
      <c r="RPY7" s="75"/>
      <c r="RQM7" s="75"/>
      <c r="RRA7" s="75"/>
      <c r="RRO7" s="75"/>
      <c r="RSC7" s="75"/>
      <c r="RSQ7" s="75"/>
      <c r="RTE7" s="75"/>
      <c r="RTS7" s="75"/>
      <c r="RUG7" s="75"/>
      <c r="RUU7" s="75"/>
      <c r="RVI7" s="75"/>
      <c r="RVW7" s="75"/>
      <c r="RWK7" s="75"/>
      <c r="RWY7" s="75"/>
      <c r="RXM7" s="75"/>
      <c r="RYA7" s="75"/>
      <c r="RYO7" s="75"/>
      <c r="RZC7" s="75"/>
      <c r="RZQ7" s="75"/>
      <c r="SAE7" s="75"/>
      <c r="SAS7" s="75"/>
      <c r="SBG7" s="75"/>
      <c r="SBU7" s="75"/>
      <c r="SCI7" s="75"/>
      <c r="SCW7" s="75"/>
      <c r="SDK7" s="75"/>
      <c r="SDY7" s="75"/>
      <c r="SEM7" s="75"/>
      <c r="SFA7" s="75"/>
      <c r="SFO7" s="75"/>
      <c r="SGC7" s="75"/>
      <c r="SGQ7" s="75"/>
      <c r="SHE7" s="75"/>
      <c r="SHS7" s="75"/>
      <c r="SIG7" s="75"/>
      <c r="SIU7" s="75"/>
      <c r="SJI7" s="75"/>
      <c r="SJW7" s="75"/>
      <c r="SKK7" s="75"/>
      <c r="SKY7" s="75"/>
      <c r="SLM7" s="75"/>
      <c r="SMA7" s="75"/>
      <c r="SMO7" s="75"/>
      <c r="SNC7" s="75"/>
      <c r="SNQ7" s="75"/>
      <c r="SOE7" s="75"/>
      <c r="SOS7" s="75"/>
      <c r="SPG7" s="75"/>
      <c r="SPU7" s="75"/>
      <c r="SQI7" s="75"/>
      <c r="SQW7" s="75"/>
      <c r="SRK7" s="75"/>
      <c r="SRY7" s="75"/>
      <c r="SSM7" s="75"/>
      <c r="STA7" s="75"/>
      <c r="STO7" s="75"/>
      <c r="SUC7" s="75"/>
      <c r="SUQ7" s="75"/>
      <c r="SVE7" s="75"/>
      <c r="SVS7" s="75"/>
      <c r="SWG7" s="75"/>
      <c r="SWU7" s="75"/>
      <c r="SXI7" s="75"/>
      <c r="SXW7" s="75"/>
      <c r="SYK7" s="75"/>
      <c r="SYY7" s="75"/>
      <c r="SZM7" s="75"/>
      <c r="TAA7" s="75"/>
      <c r="TAO7" s="75"/>
      <c r="TBC7" s="75"/>
      <c r="TBQ7" s="75"/>
      <c r="TCE7" s="75"/>
      <c r="TCS7" s="75"/>
      <c r="TDG7" s="75"/>
      <c r="TDU7" s="75"/>
      <c r="TEI7" s="75"/>
      <c r="TEW7" s="75"/>
      <c r="TFK7" s="75"/>
      <c r="TFY7" s="75"/>
      <c r="TGM7" s="75"/>
      <c r="THA7" s="75"/>
      <c r="THO7" s="75"/>
      <c r="TIC7" s="75"/>
      <c r="TIQ7" s="75"/>
      <c r="TJE7" s="75"/>
      <c r="TJS7" s="75"/>
      <c r="TKG7" s="75"/>
      <c r="TKU7" s="75"/>
      <c r="TLI7" s="75"/>
      <c r="TLW7" s="75"/>
      <c r="TMK7" s="75"/>
      <c r="TMY7" s="75"/>
      <c r="TNM7" s="75"/>
      <c r="TOA7" s="75"/>
      <c r="TOO7" s="75"/>
      <c r="TPC7" s="75"/>
      <c r="TPQ7" s="75"/>
      <c r="TQE7" s="75"/>
      <c r="TQS7" s="75"/>
      <c r="TRG7" s="75"/>
      <c r="TRU7" s="75"/>
      <c r="TSI7" s="75"/>
      <c r="TSW7" s="75"/>
      <c r="TTK7" s="75"/>
      <c r="TTY7" s="75"/>
      <c r="TUM7" s="75"/>
      <c r="TVA7" s="75"/>
      <c r="TVO7" s="75"/>
      <c r="TWC7" s="75"/>
      <c r="TWQ7" s="75"/>
      <c r="TXE7" s="75"/>
      <c r="TXS7" s="75"/>
      <c r="TYG7" s="75"/>
      <c r="TYU7" s="75"/>
      <c r="TZI7" s="75"/>
      <c r="TZW7" s="75"/>
      <c r="UAK7" s="75"/>
      <c r="UAY7" s="75"/>
      <c r="UBM7" s="75"/>
      <c r="UCA7" s="75"/>
      <c r="UCO7" s="75"/>
      <c r="UDC7" s="75"/>
      <c r="UDQ7" s="75"/>
      <c r="UEE7" s="75"/>
      <c r="UES7" s="75"/>
      <c r="UFG7" s="75"/>
      <c r="UFU7" s="75"/>
      <c r="UGI7" s="75"/>
      <c r="UGW7" s="75"/>
      <c r="UHK7" s="75"/>
      <c r="UHY7" s="75"/>
      <c r="UIM7" s="75"/>
      <c r="UJA7" s="75"/>
      <c r="UJO7" s="75"/>
      <c r="UKC7" s="75"/>
      <c r="UKQ7" s="75"/>
      <c r="ULE7" s="75"/>
      <c r="ULS7" s="75"/>
      <c r="UMG7" s="75"/>
      <c r="UMU7" s="75"/>
      <c r="UNI7" s="75"/>
      <c r="UNW7" s="75"/>
      <c r="UOK7" s="75"/>
      <c r="UOY7" s="75"/>
      <c r="UPM7" s="75"/>
      <c r="UQA7" s="75"/>
      <c r="UQO7" s="75"/>
      <c r="URC7" s="75"/>
      <c r="URQ7" s="75"/>
      <c r="USE7" s="75"/>
      <c r="USS7" s="75"/>
      <c r="UTG7" s="75"/>
      <c r="UTU7" s="75"/>
      <c r="UUI7" s="75"/>
      <c r="UUW7" s="75"/>
      <c r="UVK7" s="75"/>
      <c r="UVY7" s="75"/>
      <c r="UWM7" s="75"/>
      <c r="UXA7" s="75"/>
      <c r="UXO7" s="75"/>
      <c r="UYC7" s="75"/>
      <c r="UYQ7" s="75"/>
      <c r="UZE7" s="75"/>
      <c r="UZS7" s="75"/>
      <c r="VAG7" s="75"/>
      <c r="VAU7" s="75"/>
      <c r="VBI7" s="75"/>
      <c r="VBW7" s="75"/>
      <c r="VCK7" s="75"/>
      <c r="VCY7" s="75"/>
      <c r="VDM7" s="75"/>
      <c r="VEA7" s="75"/>
      <c r="VEO7" s="75"/>
      <c r="VFC7" s="75"/>
      <c r="VFQ7" s="75"/>
      <c r="VGE7" s="75"/>
      <c r="VGS7" s="75"/>
      <c r="VHG7" s="75"/>
      <c r="VHU7" s="75"/>
      <c r="VII7" s="75"/>
      <c r="VIW7" s="75"/>
      <c r="VJK7" s="75"/>
      <c r="VJY7" s="75"/>
      <c r="VKM7" s="75"/>
      <c r="VLA7" s="75"/>
      <c r="VLO7" s="75"/>
      <c r="VMC7" s="75"/>
      <c r="VMQ7" s="75"/>
      <c r="VNE7" s="75"/>
      <c r="VNS7" s="75"/>
      <c r="VOG7" s="75"/>
      <c r="VOU7" s="75"/>
      <c r="VPI7" s="75"/>
      <c r="VPW7" s="75"/>
      <c r="VQK7" s="75"/>
      <c r="VQY7" s="75"/>
      <c r="VRM7" s="75"/>
      <c r="VSA7" s="75"/>
      <c r="VSO7" s="75"/>
      <c r="VTC7" s="75"/>
      <c r="VTQ7" s="75"/>
      <c r="VUE7" s="75"/>
      <c r="VUS7" s="75"/>
      <c r="VVG7" s="75"/>
      <c r="VVU7" s="75"/>
      <c r="VWI7" s="75"/>
      <c r="VWW7" s="75"/>
      <c r="VXK7" s="75"/>
      <c r="VXY7" s="75"/>
      <c r="VYM7" s="75"/>
      <c r="VZA7" s="75"/>
      <c r="VZO7" s="75"/>
      <c r="WAC7" s="75"/>
      <c r="WAQ7" s="75"/>
      <c r="WBE7" s="75"/>
      <c r="WBS7" s="75"/>
      <c r="WCG7" s="75"/>
      <c r="WCU7" s="75"/>
      <c r="WDI7" s="75"/>
      <c r="WDW7" s="75"/>
      <c r="WEK7" s="75"/>
      <c r="WEY7" s="75"/>
      <c r="WFM7" s="75"/>
      <c r="WGA7" s="75"/>
      <c r="WGO7" s="75"/>
      <c r="WHC7" s="75"/>
      <c r="WHQ7" s="75"/>
      <c r="WIE7" s="75"/>
      <c r="WIS7" s="75"/>
      <c r="WJG7" s="75"/>
      <c r="WJU7" s="75"/>
      <c r="WKI7" s="75"/>
      <c r="WKW7" s="75"/>
      <c r="WLK7" s="75"/>
      <c r="WLY7" s="75"/>
      <c r="WMM7" s="75"/>
      <c r="WNA7" s="75"/>
      <c r="WNO7" s="75"/>
      <c r="WOC7" s="75"/>
      <c r="WOQ7" s="75"/>
      <c r="WPE7" s="75"/>
      <c r="WPS7" s="75"/>
      <c r="WQG7" s="75"/>
      <c r="WQU7" s="75"/>
      <c r="WRI7" s="75"/>
      <c r="WRW7" s="75"/>
      <c r="WSK7" s="75"/>
      <c r="WSY7" s="75"/>
      <c r="WTM7" s="75"/>
      <c r="WUA7" s="75"/>
      <c r="WUO7" s="75"/>
      <c r="WVC7" s="75"/>
      <c r="WVQ7" s="75"/>
      <c r="WWE7" s="75"/>
      <c r="WWS7" s="75"/>
      <c r="WXG7" s="75"/>
      <c r="WXU7" s="75"/>
      <c r="WYI7" s="75"/>
      <c r="WYW7" s="75"/>
      <c r="WZK7" s="75"/>
      <c r="WZY7" s="75"/>
      <c r="XAM7" s="75"/>
      <c r="XBA7" s="75"/>
      <c r="XBO7" s="75"/>
      <c r="XCC7" s="75"/>
      <c r="XCQ7" s="75"/>
      <c r="XDE7" s="75"/>
      <c r="XDS7" s="75"/>
      <c r="XEG7" s="75"/>
      <c r="XEU7" s="75"/>
    </row>
    <row r="8" spans="1:2039 2053:4083 4097:5119 5133:7163 7177:9207 9221:10235 10243:12287 12301:14331 14342:15355 15367:16375" s="74" customFormat="1" x14ac:dyDescent="0.2">
      <c r="A8" s="178" t="s">
        <v>52</v>
      </c>
      <c r="B8" s="248" t="e">
        <f t="shared" ref="B8:Z8" si="1">SUM(B5:B7)</f>
        <v>#REF!</v>
      </c>
      <c r="C8" s="248" t="e">
        <f t="shared" si="1"/>
        <v>#REF!</v>
      </c>
      <c r="D8" s="248" t="e">
        <f t="shared" si="1"/>
        <v>#REF!</v>
      </c>
      <c r="E8" s="248" t="e">
        <f t="shared" si="1"/>
        <v>#REF!</v>
      </c>
      <c r="F8" s="248" t="e">
        <f t="shared" si="1"/>
        <v>#REF!</v>
      </c>
      <c r="G8" s="248" t="e">
        <f t="shared" si="1"/>
        <v>#REF!</v>
      </c>
      <c r="H8" s="248" t="e">
        <f t="shared" si="1"/>
        <v>#REF!</v>
      </c>
      <c r="I8" s="248" t="e">
        <f t="shared" si="1"/>
        <v>#REF!</v>
      </c>
      <c r="J8" s="248" t="e">
        <f t="shared" si="1"/>
        <v>#REF!</v>
      </c>
      <c r="K8" s="248" t="e">
        <f t="shared" si="1"/>
        <v>#REF!</v>
      </c>
      <c r="L8" s="248" t="e">
        <f t="shared" si="1"/>
        <v>#REF!</v>
      </c>
      <c r="M8" s="248" t="e">
        <f t="shared" si="1"/>
        <v>#REF!</v>
      </c>
      <c r="N8" s="248" t="e">
        <f t="shared" si="1"/>
        <v>#REF!</v>
      </c>
      <c r="O8" s="248" t="e">
        <f t="shared" si="1"/>
        <v>#REF!</v>
      </c>
      <c r="P8" s="248" t="e">
        <f t="shared" si="1"/>
        <v>#REF!</v>
      </c>
      <c r="Q8" s="248" t="e">
        <f t="shared" si="1"/>
        <v>#REF!</v>
      </c>
      <c r="R8" s="248" t="e">
        <f t="shared" si="1"/>
        <v>#REF!</v>
      </c>
      <c r="S8" s="248" t="e">
        <f t="shared" si="1"/>
        <v>#REF!</v>
      </c>
      <c r="T8" s="248" t="e">
        <f t="shared" si="1"/>
        <v>#REF!</v>
      </c>
      <c r="U8" s="248" t="e">
        <f t="shared" si="1"/>
        <v>#REF!</v>
      </c>
      <c r="V8" s="248" t="e">
        <f t="shared" si="1"/>
        <v>#REF!</v>
      </c>
      <c r="W8" s="248" t="e">
        <f t="shared" si="1"/>
        <v>#REF!</v>
      </c>
      <c r="X8" s="248" t="e">
        <f t="shared" si="1"/>
        <v>#REF!</v>
      </c>
      <c r="Y8" s="248" t="e">
        <f t="shared" si="1"/>
        <v>#REF!</v>
      </c>
      <c r="Z8" s="248">
        <f t="shared" si="1"/>
        <v>3774.0553488872101</v>
      </c>
      <c r="AA8" s="248">
        <f t="shared" ref="AA8:BE8" si="2">SUM(AA5:AA7)</f>
        <v>3830.725057739513</v>
      </c>
      <c r="AB8" s="248">
        <f t="shared" si="2"/>
        <v>3399.0350612570473</v>
      </c>
      <c r="AC8" s="248">
        <f t="shared" si="2"/>
        <v>3378.342996778767</v>
      </c>
      <c r="AD8" s="248">
        <f t="shared" si="2"/>
        <v>3694.9166431828885</v>
      </c>
      <c r="AE8" s="248">
        <f t="shared" si="2"/>
        <v>3631.1331981609296</v>
      </c>
      <c r="AF8" s="248">
        <f t="shared" si="2"/>
        <v>3737.3021166032704</v>
      </c>
      <c r="AG8" s="248">
        <f t="shared" si="2"/>
        <v>3844.6561194623082</v>
      </c>
      <c r="AH8" s="248">
        <f t="shared" si="2"/>
        <v>3955.606255174052</v>
      </c>
      <c r="AI8" s="248">
        <f t="shared" si="2"/>
        <v>4044.2825371554641</v>
      </c>
      <c r="AJ8" s="248">
        <f t="shared" si="2"/>
        <v>4099.6027558732394</v>
      </c>
      <c r="AK8" s="248">
        <f t="shared" si="2"/>
        <v>4188.5696867432707</v>
      </c>
      <c r="AL8" s="248">
        <f t="shared" si="2"/>
        <v>4303.1480980581546</v>
      </c>
      <c r="AM8" s="248">
        <f t="shared" si="2"/>
        <v>4417.4503203264621</v>
      </c>
      <c r="AN8" s="248">
        <f t="shared" si="2"/>
        <v>4496.2863319786084</v>
      </c>
      <c r="AO8" s="248">
        <f t="shared" si="2"/>
        <v>4611.9914558430874</v>
      </c>
      <c r="AP8" s="248">
        <f t="shared" si="2"/>
        <v>4674.9070769084683</v>
      </c>
      <c r="AQ8" s="248">
        <f t="shared" si="2"/>
        <v>4765.9860177253613</v>
      </c>
      <c r="AR8" s="248">
        <f t="shared" si="2"/>
        <v>4886.3433893292131</v>
      </c>
      <c r="AS8" s="248">
        <f t="shared" si="2"/>
        <v>4967.7152100187786</v>
      </c>
      <c r="AT8" s="248">
        <f t="shared" si="2"/>
        <v>5081.8179552506535</v>
      </c>
      <c r="AU8" s="248">
        <f t="shared" si="2"/>
        <v>5185.8236540061689</v>
      </c>
      <c r="AV8" s="248">
        <f t="shared" si="2"/>
        <v>5289.4185463103895</v>
      </c>
      <c r="AW8" s="248">
        <f t="shared" si="2"/>
        <v>5388.9934259257907</v>
      </c>
      <c r="AX8" s="248">
        <f t="shared" si="2"/>
        <v>5503.5440399547606</v>
      </c>
      <c r="AY8" s="248">
        <f t="shared" si="2"/>
        <v>5618.4411396017895</v>
      </c>
      <c r="AZ8" s="248">
        <f t="shared" si="2"/>
        <v>5737.0136172799976</v>
      </c>
      <c r="BA8" s="248">
        <f t="shared" si="2"/>
        <v>5850.7043856829168</v>
      </c>
      <c r="BB8" s="248">
        <f t="shared" si="2"/>
        <v>5969.4881099036184</v>
      </c>
      <c r="BC8" s="248">
        <f t="shared" si="2"/>
        <v>6095.3899920653075</v>
      </c>
      <c r="BD8" s="248">
        <f t="shared" si="2"/>
        <v>6220.6046120013889</v>
      </c>
      <c r="BE8" s="248">
        <f t="shared" si="2"/>
        <v>7016.6477080526065</v>
      </c>
      <c r="BM8" s="75"/>
      <c r="CA8" s="75"/>
      <c r="CO8" s="75"/>
      <c r="DC8" s="75"/>
      <c r="DQ8" s="75"/>
      <c r="EE8" s="75"/>
      <c r="ES8" s="75"/>
      <c r="FG8" s="75"/>
      <c r="FU8" s="75"/>
      <c r="GI8" s="75"/>
      <c r="GW8" s="75"/>
      <c r="HK8" s="75"/>
      <c r="HY8" s="75"/>
      <c r="IM8" s="75"/>
      <c r="JA8" s="75"/>
      <c r="JO8" s="75"/>
      <c r="KC8" s="75"/>
      <c r="KQ8" s="75"/>
      <c r="LE8" s="75"/>
      <c r="LS8" s="75"/>
      <c r="MG8" s="75"/>
      <c r="MU8" s="75"/>
      <c r="NI8" s="75"/>
      <c r="NW8" s="75"/>
      <c r="OK8" s="75"/>
      <c r="OY8" s="75"/>
      <c r="PM8" s="75"/>
      <c r="QA8" s="75"/>
      <c r="QO8" s="75"/>
      <c r="RC8" s="75"/>
      <c r="RQ8" s="75"/>
      <c r="SE8" s="75"/>
      <c r="SS8" s="75"/>
      <c r="TG8" s="75"/>
      <c r="TU8" s="75"/>
      <c r="UI8" s="75"/>
      <c r="UW8" s="75"/>
      <c r="VK8" s="75"/>
      <c r="VY8" s="75"/>
      <c r="WM8" s="75"/>
      <c r="XA8" s="75"/>
      <c r="XO8" s="75"/>
      <c r="YC8" s="75"/>
      <c r="YQ8" s="75"/>
      <c r="ZE8" s="75"/>
      <c r="ZS8" s="75"/>
      <c r="AAG8" s="75"/>
      <c r="AAU8" s="75"/>
      <c r="ABI8" s="75"/>
      <c r="ABW8" s="75"/>
      <c r="ACK8" s="75"/>
      <c r="ACY8" s="75"/>
      <c r="ADM8" s="75"/>
      <c r="AEA8" s="75"/>
      <c r="AEO8" s="75"/>
      <c r="AFC8" s="75"/>
      <c r="AFQ8" s="75"/>
      <c r="AGE8" s="75"/>
      <c r="AGS8" s="75"/>
      <c r="AHG8" s="75"/>
      <c r="AHU8" s="75"/>
      <c r="AII8" s="75"/>
      <c r="AIW8" s="75"/>
      <c r="AJK8" s="75"/>
      <c r="AJY8" s="75"/>
      <c r="AKM8" s="75"/>
      <c r="ALA8" s="75"/>
      <c r="ALO8" s="75"/>
      <c r="AMC8" s="75"/>
      <c r="AMQ8" s="75"/>
      <c r="ANE8" s="75"/>
      <c r="ANS8" s="75"/>
      <c r="AOG8" s="75"/>
      <c r="AOU8" s="75"/>
      <c r="API8" s="75"/>
      <c r="APW8" s="75"/>
      <c r="AQK8" s="75"/>
      <c r="AQY8" s="75"/>
      <c r="ARM8" s="75"/>
      <c r="ASA8" s="75"/>
      <c r="ASO8" s="75"/>
      <c r="ATC8" s="75"/>
      <c r="ATQ8" s="75"/>
      <c r="AUE8" s="75"/>
      <c r="AUS8" s="75"/>
      <c r="AVG8" s="75"/>
      <c r="AVU8" s="75"/>
      <c r="AWI8" s="75"/>
      <c r="AWW8" s="75"/>
      <c r="AXK8" s="75"/>
      <c r="AXY8" s="75"/>
      <c r="AYM8" s="75"/>
      <c r="AZA8" s="75"/>
      <c r="AZO8" s="75"/>
      <c r="BAC8" s="75"/>
      <c r="BAQ8" s="75"/>
      <c r="BBE8" s="75"/>
      <c r="BBS8" s="75"/>
      <c r="BCG8" s="75"/>
      <c r="BCU8" s="75"/>
      <c r="BDI8" s="75"/>
      <c r="BDW8" s="75"/>
      <c r="BEK8" s="75"/>
      <c r="BEY8" s="75"/>
      <c r="BFM8" s="75"/>
      <c r="BGA8" s="75"/>
      <c r="BGO8" s="75"/>
      <c r="BHC8" s="75"/>
      <c r="BHQ8" s="75"/>
      <c r="BIE8" s="75"/>
      <c r="BIS8" s="75"/>
      <c r="BJG8" s="75"/>
      <c r="BJU8" s="75"/>
      <c r="BKI8" s="75"/>
      <c r="BKW8" s="75"/>
      <c r="BLK8" s="75"/>
      <c r="BLY8" s="75"/>
      <c r="BMM8" s="75"/>
      <c r="BNA8" s="75"/>
      <c r="BNO8" s="75"/>
      <c r="BOC8" s="75"/>
      <c r="BOQ8" s="75"/>
      <c r="BPE8" s="75"/>
      <c r="BPS8" s="75"/>
      <c r="BQG8" s="75"/>
      <c r="BQU8" s="75"/>
      <c r="BRI8" s="75"/>
      <c r="BRW8" s="75"/>
      <c r="BSK8" s="75"/>
      <c r="BSY8" s="75"/>
      <c r="BTM8" s="75"/>
      <c r="BUA8" s="75"/>
      <c r="BUO8" s="75"/>
      <c r="BVC8" s="75"/>
      <c r="BVQ8" s="75"/>
      <c r="BWE8" s="75"/>
      <c r="BWS8" s="75"/>
      <c r="BXG8" s="75"/>
      <c r="BXU8" s="75"/>
      <c r="BYI8" s="75"/>
      <c r="BYW8" s="75"/>
      <c r="BZK8" s="75"/>
      <c r="BZY8" s="75"/>
      <c r="CAM8" s="75"/>
      <c r="CBA8" s="75"/>
      <c r="CBO8" s="75"/>
      <c r="CCC8" s="75"/>
      <c r="CCQ8" s="75"/>
      <c r="CDE8" s="75"/>
      <c r="CDS8" s="75"/>
      <c r="CEG8" s="75"/>
      <c r="CEU8" s="75"/>
      <c r="CFI8" s="75"/>
      <c r="CFW8" s="75"/>
      <c r="CGK8" s="75"/>
      <c r="CGY8" s="75"/>
      <c r="CHM8" s="75"/>
      <c r="CIA8" s="75"/>
      <c r="CIO8" s="75"/>
      <c r="CJC8" s="75"/>
      <c r="CJQ8" s="75"/>
      <c r="CKE8" s="75"/>
      <c r="CKS8" s="75"/>
      <c r="CLG8" s="75"/>
      <c r="CLU8" s="75"/>
      <c r="CMI8" s="75"/>
      <c r="CMW8" s="75"/>
      <c r="CNK8" s="75"/>
      <c r="CNY8" s="75"/>
      <c r="COM8" s="75"/>
      <c r="CPA8" s="75"/>
      <c r="CPO8" s="75"/>
      <c r="CQC8" s="75"/>
      <c r="CQQ8" s="75"/>
      <c r="CRE8" s="75"/>
      <c r="CRS8" s="75"/>
      <c r="CSG8" s="75"/>
      <c r="CSU8" s="75"/>
      <c r="CTI8" s="75"/>
      <c r="CTW8" s="75"/>
      <c r="CUK8" s="75"/>
      <c r="CUY8" s="75"/>
      <c r="CVM8" s="75"/>
      <c r="CWA8" s="75"/>
      <c r="CWO8" s="75"/>
      <c r="CXC8" s="75"/>
      <c r="CXQ8" s="75"/>
      <c r="CYE8" s="75"/>
      <c r="CYS8" s="75"/>
      <c r="CZG8" s="75"/>
      <c r="CZU8" s="75"/>
      <c r="DAI8" s="75"/>
      <c r="DAW8" s="75"/>
      <c r="DBK8" s="75"/>
      <c r="DBY8" s="75"/>
      <c r="DCM8" s="75"/>
      <c r="DDA8" s="75"/>
      <c r="DDO8" s="75"/>
      <c r="DEC8" s="75"/>
      <c r="DEQ8" s="75"/>
      <c r="DFE8" s="75"/>
      <c r="DFS8" s="75"/>
      <c r="DGG8" s="75"/>
      <c r="DGU8" s="75"/>
      <c r="DHI8" s="75"/>
      <c r="DHW8" s="75"/>
      <c r="DIK8" s="75"/>
      <c r="DIY8" s="75"/>
      <c r="DJM8" s="75"/>
      <c r="DKA8" s="75"/>
      <c r="DKO8" s="75"/>
      <c r="DLC8" s="75"/>
      <c r="DLQ8" s="75"/>
      <c r="DME8" s="75"/>
      <c r="DMS8" s="75"/>
      <c r="DNG8" s="75"/>
      <c r="DNU8" s="75"/>
      <c r="DOI8" s="75"/>
      <c r="DOW8" s="75"/>
      <c r="DPK8" s="75"/>
      <c r="DPY8" s="75"/>
      <c r="DQM8" s="75"/>
      <c r="DRA8" s="75"/>
      <c r="DRO8" s="75"/>
      <c r="DSC8" s="75"/>
      <c r="DSQ8" s="75"/>
      <c r="DTE8" s="75"/>
      <c r="DTS8" s="75"/>
      <c r="DUG8" s="75"/>
      <c r="DUU8" s="75"/>
      <c r="DVI8" s="75"/>
      <c r="DVW8" s="75"/>
      <c r="DWK8" s="75"/>
      <c r="DWY8" s="75"/>
      <c r="DXM8" s="75"/>
      <c r="DYA8" s="75"/>
      <c r="DYO8" s="75"/>
      <c r="DZC8" s="75"/>
      <c r="DZQ8" s="75"/>
      <c r="EAE8" s="75"/>
      <c r="EAS8" s="75"/>
      <c r="EBG8" s="75"/>
      <c r="EBU8" s="75"/>
      <c r="ECI8" s="75"/>
      <c r="ECW8" s="75"/>
      <c r="EDK8" s="75"/>
      <c r="EDY8" s="75"/>
      <c r="EEM8" s="75"/>
      <c r="EFA8" s="75"/>
      <c r="EFO8" s="75"/>
      <c r="EGC8" s="75"/>
      <c r="EGQ8" s="75"/>
      <c r="EHE8" s="75"/>
      <c r="EHS8" s="75"/>
      <c r="EIG8" s="75"/>
      <c r="EIU8" s="75"/>
      <c r="EJI8" s="75"/>
      <c r="EJW8" s="75"/>
      <c r="EKK8" s="75"/>
      <c r="EKY8" s="75"/>
      <c r="ELM8" s="75"/>
      <c r="EMA8" s="75"/>
      <c r="EMO8" s="75"/>
      <c r="ENC8" s="75"/>
      <c r="ENQ8" s="75"/>
      <c r="EOE8" s="75"/>
      <c r="EOS8" s="75"/>
      <c r="EPG8" s="75"/>
      <c r="EPU8" s="75"/>
      <c r="EQI8" s="75"/>
      <c r="EQW8" s="75"/>
      <c r="ERK8" s="75"/>
      <c r="ERY8" s="75"/>
      <c r="ESM8" s="75"/>
      <c r="ETA8" s="75"/>
      <c r="ETO8" s="75"/>
      <c r="EUC8" s="75"/>
      <c r="EUQ8" s="75"/>
      <c r="EVE8" s="75"/>
      <c r="EVS8" s="75"/>
      <c r="EWG8" s="75"/>
      <c r="EWU8" s="75"/>
      <c r="EXI8" s="75"/>
      <c r="EXW8" s="75"/>
      <c r="EYK8" s="75"/>
      <c r="EYY8" s="75"/>
      <c r="EZM8" s="75"/>
      <c r="FAA8" s="75"/>
      <c r="FAO8" s="75"/>
      <c r="FBC8" s="75"/>
      <c r="FBQ8" s="75"/>
      <c r="FCE8" s="75"/>
      <c r="FCS8" s="75"/>
      <c r="FDG8" s="75"/>
      <c r="FDU8" s="75"/>
      <c r="FEI8" s="75"/>
      <c r="FEW8" s="75"/>
      <c r="FFK8" s="75"/>
      <c r="FFY8" s="75"/>
      <c r="FGM8" s="75"/>
      <c r="FHA8" s="75"/>
      <c r="FHO8" s="75"/>
      <c r="FIC8" s="75"/>
      <c r="FIQ8" s="75"/>
      <c r="FJE8" s="75"/>
      <c r="FJS8" s="75"/>
      <c r="FKG8" s="75"/>
      <c r="FKU8" s="75"/>
      <c r="FLI8" s="75"/>
      <c r="FLW8" s="75"/>
      <c r="FMK8" s="75"/>
      <c r="FMY8" s="75"/>
      <c r="FNM8" s="75"/>
      <c r="FOA8" s="75"/>
      <c r="FOO8" s="75"/>
      <c r="FPC8" s="75"/>
      <c r="FPQ8" s="75"/>
      <c r="FQE8" s="75"/>
      <c r="FQS8" s="75"/>
      <c r="FRG8" s="75"/>
      <c r="FRU8" s="75"/>
      <c r="FSI8" s="75"/>
      <c r="FSW8" s="75"/>
      <c r="FTK8" s="75"/>
      <c r="FTY8" s="75"/>
      <c r="FUM8" s="75"/>
      <c r="FVA8" s="75"/>
      <c r="FVO8" s="75"/>
      <c r="FWC8" s="75"/>
      <c r="FWQ8" s="75"/>
      <c r="FXE8" s="75"/>
      <c r="FXS8" s="75"/>
      <c r="FYG8" s="75"/>
      <c r="FYU8" s="75"/>
      <c r="FZI8" s="75"/>
      <c r="FZW8" s="75"/>
      <c r="GAK8" s="75"/>
      <c r="GAY8" s="75"/>
      <c r="GBM8" s="75"/>
      <c r="GCA8" s="75"/>
      <c r="GCO8" s="75"/>
      <c r="GDC8" s="75"/>
      <c r="GDQ8" s="75"/>
      <c r="GEE8" s="75"/>
      <c r="GES8" s="75"/>
      <c r="GFG8" s="75"/>
      <c r="GFU8" s="75"/>
      <c r="GGI8" s="75"/>
      <c r="GGW8" s="75"/>
      <c r="GHK8" s="75"/>
      <c r="GHY8" s="75"/>
      <c r="GIM8" s="75"/>
      <c r="GJA8" s="75"/>
      <c r="GJO8" s="75"/>
      <c r="GKC8" s="75"/>
      <c r="GKQ8" s="75"/>
      <c r="GLE8" s="75"/>
      <c r="GLS8" s="75"/>
      <c r="GMG8" s="75"/>
      <c r="GMU8" s="75"/>
      <c r="GNI8" s="75"/>
      <c r="GNW8" s="75"/>
      <c r="GOK8" s="75"/>
      <c r="GOY8" s="75"/>
      <c r="GPM8" s="75"/>
      <c r="GQA8" s="75"/>
      <c r="GQO8" s="75"/>
      <c r="GRC8" s="75"/>
      <c r="GRQ8" s="75"/>
      <c r="GSE8" s="75"/>
      <c r="GSS8" s="75"/>
      <c r="GTG8" s="75"/>
      <c r="GTU8" s="75"/>
      <c r="GUI8" s="75"/>
      <c r="GUW8" s="75"/>
      <c r="GVK8" s="75"/>
      <c r="GVY8" s="75"/>
      <c r="GWM8" s="75"/>
      <c r="GXA8" s="75"/>
      <c r="GXO8" s="75"/>
      <c r="GYC8" s="75"/>
      <c r="GYQ8" s="75"/>
      <c r="GZE8" s="75"/>
      <c r="GZS8" s="75"/>
      <c r="HAG8" s="75"/>
      <c r="HAU8" s="75"/>
      <c r="HBI8" s="75"/>
      <c r="HBW8" s="75"/>
      <c r="HCK8" s="75"/>
      <c r="HCY8" s="75"/>
      <c r="HDM8" s="75"/>
      <c r="HEA8" s="75"/>
      <c r="HEO8" s="75"/>
      <c r="HFC8" s="75"/>
      <c r="HFQ8" s="75"/>
      <c r="HGE8" s="75"/>
      <c r="HGS8" s="75"/>
      <c r="HHG8" s="75"/>
      <c r="HHU8" s="75"/>
      <c r="HII8" s="75"/>
      <c r="HIW8" s="75"/>
      <c r="HJK8" s="75"/>
      <c r="HJY8" s="75"/>
      <c r="HKM8" s="75"/>
      <c r="HLA8" s="75"/>
      <c r="HLO8" s="75"/>
      <c r="HMC8" s="75"/>
      <c r="HMQ8" s="75"/>
      <c r="HNE8" s="75"/>
      <c r="HNS8" s="75"/>
      <c r="HOG8" s="75"/>
      <c r="HOU8" s="75"/>
      <c r="HPI8" s="75"/>
      <c r="HPW8" s="75"/>
      <c r="HQK8" s="75"/>
      <c r="HQY8" s="75"/>
      <c r="HRM8" s="75"/>
      <c r="HSA8" s="75"/>
      <c r="HSO8" s="75"/>
      <c r="HTC8" s="75"/>
      <c r="HTQ8" s="75"/>
      <c r="HUE8" s="75"/>
      <c r="HUS8" s="75"/>
      <c r="HVG8" s="75"/>
      <c r="HVU8" s="75"/>
      <c r="HWI8" s="75"/>
      <c r="HWW8" s="75"/>
      <c r="HXK8" s="75"/>
      <c r="HXY8" s="75"/>
      <c r="HYM8" s="75"/>
      <c r="HZA8" s="75"/>
      <c r="HZO8" s="75"/>
      <c r="IAC8" s="75"/>
      <c r="IAQ8" s="75"/>
      <c r="IBE8" s="75"/>
      <c r="IBS8" s="75"/>
      <c r="ICG8" s="75"/>
      <c r="ICU8" s="75"/>
      <c r="IDI8" s="75"/>
      <c r="IDW8" s="75"/>
      <c r="IEK8" s="75"/>
      <c r="IEY8" s="75"/>
      <c r="IFM8" s="75"/>
      <c r="IGA8" s="75"/>
      <c r="IGO8" s="75"/>
      <c r="IHC8" s="75"/>
      <c r="IHQ8" s="75"/>
      <c r="IIE8" s="75"/>
      <c r="IIS8" s="75"/>
      <c r="IJG8" s="75"/>
      <c r="IJU8" s="75"/>
      <c r="IKI8" s="75"/>
      <c r="IKW8" s="75"/>
      <c r="ILK8" s="75"/>
      <c r="ILY8" s="75"/>
      <c r="IMM8" s="75"/>
      <c r="INA8" s="75"/>
      <c r="INO8" s="75"/>
      <c r="IOC8" s="75"/>
      <c r="IOQ8" s="75"/>
      <c r="IPE8" s="75"/>
      <c r="IPS8" s="75"/>
      <c r="IQG8" s="75"/>
      <c r="IQU8" s="75"/>
      <c r="IRI8" s="75"/>
      <c r="IRW8" s="75"/>
      <c r="ISK8" s="75"/>
      <c r="ISY8" s="75"/>
      <c r="ITM8" s="75"/>
      <c r="IUA8" s="75"/>
      <c r="IUO8" s="75"/>
      <c r="IVC8" s="75"/>
      <c r="IVQ8" s="75"/>
      <c r="IWE8" s="75"/>
      <c r="IWS8" s="75"/>
      <c r="IXG8" s="75"/>
      <c r="IXU8" s="75"/>
      <c r="IYI8" s="75"/>
      <c r="IYW8" s="75"/>
      <c r="IZK8" s="75"/>
      <c r="IZY8" s="75"/>
      <c r="JAM8" s="75"/>
      <c r="JBA8" s="75"/>
      <c r="JBO8" s="75"/>
      <c r="JCC8" s="75"/>
      <c r="JCQ8" s="75"/>
      <c r="JDE8" s="75"/>
      <c r="JDS8" s="75"/>
      <c r="JEG8" s="75"/>
      <c r="JEU8" s="75"/>
      <c r="JFI8" s="75"/>
      <c r="JFW8" s="75"/>
      <c r="JGK8" s="75"/>
      <c r="JGY8" s="75"/>
      <c r="JHM8" s="75"/>
      <c r="JIA8" s="75"/>
      <c r="JIO8" s="75"/>
      <c r="JJC8" s="75"/>
      <c r="JJQ8" s="75"/>
      <c r="JKE8" s="75"/>
      <c r="JKS8" s="75"/>
      <c r="JLG8" s="75"/>
      <c r="JLU8" s="75"/>
      <c r="JMI8" s="75"/>
      <c r="JMW8" s="75"/>
      <c r="JNK8" s="75"/>
      <c r="JNY8" s="75"/>
      <c r="JOM8" s="75"/>
      <c r="JPA8" s="75"/>
      <c r="JPO8" s="75"/>
      <c r="JQC8" s="75"/>
      <c r="JQQ8" s="75"/>
      <c r="JRE8" s="75"/>
      <c r="JRS8" s="75"/>
      <c r="JSG8" s="75"/>
      <c r="JSU8" s="75"/>
      <c r="JTI8" s="75"/>
      <c r="JTW8" s="75"/>
      <c r="JUK8" s="75"/>
      <c r="JUY8" s="75"/>
      <c r="JVM8" s="75"/>
      <c r="JWA8" s="75"/>
      <c r="JWO8" s="75"/>
      <c r="JXC8" s="75"/>
      <c r="JXQ8" s="75"/>
      <c r="JYE8" s="75"/>
      <c r="JYS8" s="75"/>
      <c r="JZG8" s="75"/>
      <c r="JZU8" s="75"/>
      <c r="KAI8" s="75"/>
      <c r="KAW8" s="75"/>
      <c r="KBK8" s="75"/>
      <c r="KBY8" s="75"/>
      <c r="KCM8" s="75"/>
      <c r="KDA8" s="75"/>
      <c r="KDO8" s="75"/>
      <c r="KEC8" s="75"/>
      <c r="KEQ8" s="75"/>
      <c r="KFE8" s="75"/>
      <c r="KFS8" s="75"/>
      <c r="KGG8" s="75"/>
      <c r="KGU8" s="75"/>
      <c r="KHI8" s="75"/>
      <c r="KHW8" s="75"/>
      <c r="KIK8" s="75"/>
      <c r="KIY8" s="75"/>
      <c r="KJM8" s="75"/>
      <c r="KKA8" s="75"/>
      <c r="KKO8" s="75"/>
      <c r="KLC8" s="75"/>
      <c r="KLQ8" s="75"/>
      <c r="KME8" s="75"/>
      <c r="KMS8" s="75"/>
      <c r="KNG8" s="75"/>
      <c r="KNU8" s="75"/>
      <c r="KOI8" s="75"/>
      <c r="KOW8" s="75"/>
      <c r="KPK8" s="75"/>
      <c r="KPY8" s="75"/>
      <c r="KQM8" s="75"/>
      <c r="KRA8" s="75"/>
      <c r="KRO8" s="75"/>
      <c r="KSC8" s="75"/>
      <c r="KSQ8" s="75"/>
      <c r="KTE8" s="75"/>
      <c r="KTS8" s="75"/>
      <c r="KUG8" s="75"/>
      <c r="KUU8" s="75"/>
      <c r="KVI8" s="75"/>
      <c r="KVW8" s="75"/>
      <c r="KWK8" s="75"/>
      <c r="KWY8" s="75"/>
      <c r="KXM8" s="75"/>
      <c r="KYA8" s="75"/>
      <c r="KYO8" s="75"/>
      <c r="KZC8" s="75"/>
      <c r="KZQ8" s="75"/>
      <c r="LAE8" s="75"/>
      <c r="LAS8" s="75"/>
      <c r="LBG8" s="75"/>
      <c r="LBU8" s="75"/>
      <c r="LCI8" s="75"/>
      <c r="LCW8" s="75"/>
      <c r="LDK8" s="75"/>
      <c r="LDY8" s="75"/>
      <c r="LEM8" s="75"/>
      <c r="LFA8" s="75"/>
      <c r="LFO8" s="75"/>
      <c r="LGC8" s="75"/>
      <c r="LGQ8" s="75"/>
      <c r="LHE8" s="75"/>
      <c r="LHS8" s="75"/>
      <c r="LIG8" s="75"/>
      <c r="LIU8" s="75"/>
      <c r="LJI8" s="75"/>
      <c r="LJW8" s="75"/>
      <c r="LKK8" s="75"/>
      <c r="LKY8" s="75"/>
      <c r="LLM8" s="75"/>
      <c r="LMA8" s="75"/>
      <c r="LMO8" s="75"/>
      <c r="LNC8" s="75"/>
      <c r="LNQ8" s="75"/>
      <c r="LOE8" s="75"/>
      <c r="LOS8" s="75"/>
      <c r="LPG8" s="75"/>
      <c r="LPU8" s="75"/>
      <c r="LQI8" s="75"/>
      <c r="LQW8" s="75"/>
      <c r="LRK8" s="75"/>
      <c r="LRY8" s="75"/>
      <c r="LSM8" s="75"/>
      <c r="LTA8" s="75"/>
      <c r="LTO8" s="75"/>
      <c r="LUC8" s="75"/>
      <c r="LUQ8" s="75"/>
      <c r="LVE8" s="75"/>
      <c r="LVS8" s="75"/>
      <c r="LWG8" s="75"/>
      <c r="LWU8" s="75"/>
      <c r="LXI8" s="75"/>
      <c r="LXW8" s="75"/>
      <c r="LYK8" s="75"/>
      <c r="LYY8" s="75"/>
      <c r="LZM8" s="75"/>
      <c r="MAA8" s="75"/>
      <c r="MAO8" s="75"/>
      <c r="MBC8" s="75"/>
      <c r="MBQ8" s="75"/>
      <c r="MCE8" s="75"/>
      <c r="MCS8" s="75"/>
      <c r="MDG8" s="75"/>
      <c r="MDU8" s="75"/>
      <c r="MEI8" s="75"/>
      <c r="MEW8" s="75"/>
      <c r="MFK8" s="75"/>
      <c r="MFY8" s="75"/>
      <c r="MGM8" s="75"/>
      <c r="MHA8" s="75"/>
      <c r="MHO8" s="75"/>
      <c r="MIC8" s="75"/>
      <c r="MIQ8" s="75"/>
      <c r="MJE8" s="75"/>
      <c r="MJS8" s="75"/>
      <c r="MKG8" s="75"/>
      <c r="MKU8" s="75"/>
      <c r="MLI8" s="75"/>
      <c r="MLW8" s="75"/>
      <c r="MMK8" s="75"/>
      <c r="MMY8" s="75"/>
      <c r="MNM8" s="75"/>
      <c r="MOA8" s="75"/>
      <c r="MOO8" s="75"/>
      <c r="MPC8" s="75"/>
      <c r="MPQ8" s="75"/>
      <c r="MQE8" s="75"/>
      <c r="MQS8" s="75"/>
      <c r="MRG8" s="75"/>
      <c r="MRU8" s="75"/>
      <c r="MSI8" s="75"/>
      <c r="MSW8" s="75"/>
      <c r="MTK8" s="75"/>
      <c r="MTY8" s="75"/>
      <c r="MUM8" s="75"/>
      <c r="MVA8" s="75"/>
      <c r="MVO8" s="75"/>
      <c r="MWC8" s="75"/>
      <c r="MWQ8" s="75"/>
      <c r="MXE8" s="75"/>
      <c r="MXS8" s="75"/>
      <c r="MYG8" s="75"/>
      <c r="MYU8" s="75"/>
      <c r="MZI8" s="75"/>
      <c r="MZW8" s="75"/>
      <c r="NAK8" s="75"/>
      <c r="NAY8" s="75"/>
      <c r="NBM8" s="75"/>
      <c r="NCA8" s="75"/>
      <c r="NCO8" s="75"/>
      <c r="NDC8" s="75"/>
      <c r="NDQ8" s="75"/>
      <c r="NEE8" s="75"/>
      <c r="NES8" s="75"/>
      <c r="NFG8" s="75"/>
      <c r="NFU8" s="75"/>
      <c r="NGI8" s="75"/>
      <c r="NGW8" s="75"/>
      <c r="NHK8" s="75"/>
      <c r="NHY8" s="75"/>
      <c r="NIM8" s="75"/>
      <c r="NJA8" s="75"/>
      <c r="NJO8" s="75"/>
      <c r="NKC8" s="75"/>
      <c r="NKQ8" s="75"/>
      <c r="NLE8" s="75"/>
      <c r="NLS8" s="75"/>
      <c r="NMG8" s="75"/>
      <c r="NMU8" s="75"/>
      <c r="NNI8" s="75"/>
      <c r="NNW8" s="75"/>
      <c r="NOK8" s="75"/>
      <c r="NOY8" s="75"/>
      <c r="NPM8" s="75"/>
      <c r="NQA8" s="75"/>
      <c r="NQO8" s="75"/>
      <c r="NRC8" s="75"/>
      <c r="NRQ8" s="75"/>
      <c r="NSE8" s="75"/>
      <c r="NSS8" s="75"/>
      <c r="NTG8" s="75"/>
      <c r="NTU8" s="75"/>
      <c r="NUI8" s="75"/>
      <c r="NUW8" s="75"/>
      <c r="NVK8" s="75"/>
      <c r="NVY8" s="75"/>
      <c r="NWM8" s="75"/>
      <c r="NXA8" s="75"/>
      <c r="NXO8" s="75"/>
      <c r="NYC8" s="75"/>
      <c r="NYQ8" s="75"/>
      <c r="NZE8" s="75"/>
      <c r="NZS8" s="75"/>
      <c r="OAG8" s="75"/>
      <c r="OAU8" s="75"/>
      <c r="OBI8" s="75"/>
      <c r="OBW8" s="75"/>
      <c r="OCK8" s="75"/>
      <c r="OCY8" s="75"/>
      <c r="ODM8" s="75"/>
      <c r="OEA8" s="75"/>
      <c r="OEO8" s="75"/>
      <c r="OFC8" s="75"/>
      <c r="OFQ8" s="75"/>
      <c r="OGE8" s="75"/>
      <c r="OGS8" s="75"/>
      <c r="OHG8" s="75"/>
      <c r="OHU8" s="75"/>
      <c r="OII8" s="75"/>
      <c r="OIW8" s="75"/>
      <c r="OJK8" s="75"/>
      <c r="OJY8" s="75"/>
      <c r="OKM8" s="75"/>
      <c r="OLA8" s="75"/>
      <c r="OLO8" s="75"/>
      <c r="OMC8" s="75"/>
      <c r="OMQ8" s="75"/>
      <c r="ONE8" s="75"/>
      <c r="ONS8" s="75"/>
      <c r="OOG8" s="75"/>
      <c r="OOU8" s="75"/>
      <c r="OPI8" s="75"/>
      <c r="OPW8" s="75"/>
      <c r="OQK8" s="75"/>
      <c r="OQY8" s="75"/>
      <c r="ORM8" s="75"/>
      <c r="OSA8" s="75"/>
      <c r="OSO8" s="75"/>
      <c r="OTC8" s="75"/>
      <c r="OTQ8" s="75"/>
      <c r="OUE8" s="75"/>
      <c r="OUS8" s="75"/>
      <c r="OVG8" s="75"/>
      <c r="OVU8" s="75"/>
      <c r="OWI8" s="75"/>
      <c r="OWW8" s="75"/>
      <c r="OXK8" s="75"/>
      <c r="OXY8" s="75"/>
      <c r="OYM8" s="75"/>
      <c r="OZA8" s="75"/>
      <c r="OZO8" s="75"/>
      <c r="PAC8" s="75"/>
      <c r="PAQ8" s="75"/>
      <c r="PBE8" s="75"/>
      <c r="PBS8" s="75"/>
      <c r="PCG8" s="75"/>
      <c r="PCU8" s="75"/>
      <c r="PDI8" s="75"/>
      <c r="PDW8" s="75"/>
      <c r="PEK8" s="75"/>
      <c r="PEY8" s="75"/>
      <c r="PFM8" s="75"/>
      <c r="PGA8" s="75"/>
      <c r="PGO8" s="75"/>
      <c r="PHC8" s="75"/>
      <c r="PHQ8" s="75"/>
      <c r="PIE8" s="75"/>
      <c r="PIS8" s="75"/>
      <c r="PJG8" s="75"/>
      <c r="PJU8" s="75"/>
      <c r="PKI8" s="75"/>
      <c r="PKW8" s="75"/>
      <c r="PLK8" s="75"/>
      <c r="PLY8" s="75"/>
      <c r="PMM8" s="75"/>
      <c r="PNA8" s="75"/>
      <c r="PNO8" s="75"/>
      <c r="POC8" s="75"/>
      <c r="POQ8" s="75"/>
      <c r="PPE8" s="75"/>
      <c r="PPS8" s="75"/>
      <c r="PQG8" s="75"/>
      <c r="PQU8" s="75"/>
      <c r="PRI8" s="75"/>
      <c r="PRW8" s="75"/>
      <c r="PSK8" s="75"/>
      <c r="PSY8" s="75"/>
      <c r="PTM8" s="75"/>
      <c r="PUA8" s="75"/>
      <c r="PUO8" s="75"/>
      <c r="PVC8" s="75"/>
      <c r="PVQ8" s="75"/>
      <c r="PWE8" s="75"/>
      <c r="PWS8" s="75"/>
      <c r="PXG8" s="75"/>
      <c r="PXU8" s="75"/>
      <c r="PYI8" s="75"/>
      <c r="PYW8" s="75"/>
      <c r="PZK8" s="75"/>
      <c r="PZY8" s="75"/>
      <c r="QAM8" s="75"/>
      <c r="QBA8" s="75"/>
      <c r="QBO8" s="75"/>
      <c r="QCC8" s="75"/>
      <c r="QCQ8" s="75"/>
      <c r="QDE8" s="75"/>
      <c r="QDS8" s="75"/>
      <c r="QEG8" s="75"/>
      <c r="QEU8" s="75"/>
      <c r="QFI8" s="75"/>
      <c r="QFW8" s="75"/>
      <c r="QGK8" s="75"/>
      <c r="QGY8" s="75"/>
      <c r="QHM8" s="75"/>
      <c r="QIA8" s="75"/>
      <c r="QIO8" s="75"/>
      <c r="QJC8" s="75"/>
      <c r="QJQ8" s="75"/>
      <c r="QKE8" s="75"/>
      <c r="QKS8" s="75"/>
      <c r="QLG8" s="75"/>
      <c r="QLU8" s="75"/>
      <c r="QMI8" s="75"/>
      <c r="QMW8" s="75"/>
      <c r="QNK8" s="75"/>
      <c r="QNY8" s="75"/>
      <c r="QOM8" s="75"/>
      <c r="QPA8" s="75"/>
      <c r="QPO8" s="75"/>
      <c r="QQC8" s="75"/>
      <c r="QQQ8" s="75"/>
      <c r="QRE8" s="75"/>
      <c r="QRS8" s="75"/>
      <c r="QSG8" s="75"/>
      <c r="QSU8" s="75"/>
      <c r="QTI8" s="75"/>
      <c r="QTW8" s="75"/>
      <c r="QUK8" s="75"/>
      <c r="QUY8" s="75"/>
      <c r="QVM8" s="75"/>
      <c r="QWA8" s="75"/>
      <c r="QWO8" s="75"/>
      <c r="QXC8" s="75"/>
      <c r="QXQ8" s="75"/>
      <c r="QYE8" s="75"/>
      <c r="QYS8" s="75"/>
      <c r="QZG8" s="75"/>
      <c r="QZU8" s="75"/>
      <c r="RAI8" s="75"/>
      <c r="RAW8" s="75"/>
      <c r="RBK8" s="75"/>
      <c r="RBY8" s="75"/>
      <c r="RCM8" s="75"/>
      <c r="RDA8" s="75"/>
      <c r="RDO8" s="75"/>
      <c r="REC8" s="75"/>
      <c r="REQ8" s="75"/>
      <c r="RFE8" s="75"/>
      <c r="RFS8" s="75"/>
      <c r="RGG8" s="75"/>
      <c r="RGU8" s="75"/>
      <c r="RHI8" s="75"/>
      <c r="RHW8" s="75"/>
      <c r="RIK8" s="75"/>
      <c r="RIY8" s="75"/>
      <c r="RJM8" s="75"/>
      <c r="RKA8" s="75"/>
      <c r="RKO8" s="75"/>
      <c r="RLC8" s="75"/>
      <c r="RLQ8" s="75"/>
      <c r="RME8" s="75"/>
      <c r="RMS8" s="75"/>
      <c r="RNG8" s="75"/>
      <c r="RNU8" s="75"/>
      <c r="ROI8" s="75"/>
      <c r="ROW8" s="75"/>
      <c r="RPK8" s="75"/>
      <c r="RPY8" s="75"/>
      <c r="RQM8" s="75"/>
      <c r="RRA8" s="75"/>
      <c r="RRO8" s="75"/>
      <c r="RSC8" s="75"/>
      <c r="RSQ8" s="75"/>
      <c r="RTE8" s="75"/>
      <c r="RTS8" s="75"/>
      <c r="RUG8" s="75"/>
      <c r="RUU8" s="75"/>
      <c r="RVI8" s="75"/>
      <c r="RVW8" s="75"/>
      <c r="RWK8" s="75"/>
      <c r="RWY8" s="75"/>
      <c r="RXM8" s="75"/>
      <c r="RYA8" s="75"/>
      <c r="RYO8" s="75"/>
      <c r="RZC8" s="75"/>
      <c r="RZQ8" s="75"/>
      <c r="SAE8" s="75"/>
      <c r="SAS8" s="75"/>
      <c r="SBG8" s="75"/>
      <c r="SBU8" s="75"/>
      <c r="SCI8" s="75"/>
      <c r="SCW8" s="75"/>
      <c r="SDK8" s="75"/>
      <c r="SDY8" s="75"/>
      <c r="SEM8" s="75"/>
      <c r="SFA8" s="75"/>
      <c r="SFO8" s="75"/>
      <c r="SGC8" s="75"/>
      <c r="SGQ8" s="75"/>
      <c r="SHE8" s="75"/>
      <c r="SHS8" s="75"/>
      <c r="SIG8" s="75"/>
      <c r="SIU8" s="75"/>
      <c r="SJI8" s="75"/>
      <c r="SJW8" s="75"/>
      <c r="SKK8" s="75"/>
      <c r="SKY8" s="75"/>
      <c r="SLM8" s="75"/>
      <c r="SMA8" s="75"/>
      <c r="SMO8" s="75"/>
      <c r="SNC8" s="75"/>
      <c r="SNQ8" s="75"/>
      <c r="SOE8" s="75"/>
      <c r="SOS8" s="75"/>
      <c r="SPG8" s="75"/>
      <c r="SPU8" s="75"/>
      <c r="SQI8" s="75"/>
      <c r="SQW8" s="75"/>
      <c r="SRK8" s="75"/>
      <c r="SRY8" s="75"/>
      <c r="SSM8" s="75"/>
      <c r="STA8" s="75"/>
      <c r="STO8" s="75"/>
      <c r="SUC8" s="75"/>
      <c r="SUQ8" s="75"/>
      <c r="SVE8" s="75"/>
      <c r="SVS8" s="75"/>
      <c r="SWG8" s="75"/>
      <c r="SWU8" s="75"/>
      <c r="SXI8" s="75"/>
      <c r="SXW8" s="75"/>
      <c r="SYK8" s="75"/>
      <c r="SYY8" s="75"/>
      <c r="SZM8" s="75"/>
      <c r="TAA8" s="75"/>
      <c r="TAO8" s="75"/>
      <c r="TBC8" s="75"/>
      <c r="TBQ8" s="75"/>
      <c r="TCE8" s="75"/>
      <c r="TCS8" s="75"/>
      <c r="TDG8" s="75"/>
      <c r="TDU8" s="75"/>
      <c r="TEI8" s="75"/>
      <c r="TEW8" s="75"/>
      <c r="TFK8" s="75"/>
      <c r="TFY8" s="75"/>
      <c r="TGM8" s="75"/>
      <c r="THA8" s="75"/>
      <c r="THO8" s="75"/>
      <c r="TIC8" s="75"/>
      <c r="TIQ8" s="75"/>
      <c r="TJE8" s="75"/>
      <c r="TJS8" s="75"/>
      <c r="TKG8" s="75"/>
      <c r="TKU8" s="75"/>
      <c r="TLI8" s="75"/>
      <c r="TLW8" s="75"/>
      <c r="TMK8" s="75"/>
      <c r="TMY8" s="75"/>
      <c r="TNM8" s="75"/>
      <c r="TOA8" s="75"/>
      <c r="TOO8" s="75"/>
      <c r="TPC8" s="75"/>
      <c r="TPQ8" s="75"/>
      <c r="TQE8" s="75"/>
      <c r="TQS8" s="75"/>
      <c r="TRG8" s="75"/>
      <c r="TRU8" s="75"/>
      <c r="TSI8" s="75"/>
      <c r="TSW8" s="75"/>
      <c r="TTK8" s="75"/>
      <c r="TTY8" s="75"/>
      <c r="TUM8" s="75"/>
      <c r="TVA8" s="75"/>
      <c r="TVO8" s="75"/>
      <c r="TWC8" s="75"/>
      <c r="TWQ8" s="75"/>
      <c r="TXE8" s="75"/>
      <c r="TXS8" s="75"/>
      <c r="TYG8" s="75"/>
      <c r="TYU8" s="75"/>
      <c r="TZI8" s="75"/>
      <c r="TZW8" s="75"/>
      <c r="UAK8" s="75"/>
      <c r="UAY8" s="75"/>
      <c r="UBM8" s="75"/>
      <c r="UCA8" s="75"/>
      <c r="UCO8" s="75"/>
      <c r="UDC8" s="75"/>
      <c r="UDQ8" s="75"/>
      <c r="UEE8" s="75"/>
      <c r="UES8" s="75"/>
      <c r="UFG8" s="75"/>
      <c r="UFU8" s="75"/>
      <c r="UGI8" s="75"/>
      <c r="UGW8" s="75"/>
      <c r="UHK8" s="75"/>
      <c r="UHY8" s="75"/>
      <c r="UIM8" s="75"/>
      <c r="UJA8" s="75"/>
      <c r="UJO8" s="75"/>
      <c r="UKC8" s="75"/>
      <c r="UKQ8" s="75"/>
      <c r="ULE8" s="75"/>
      <c r="ULS8" s="75"/>
      <c r="UMG8" s="75"/>
      <c r="UMU8" s="75"/>
      <c r="UNI8" s="75"/>
      <c r="UNW8" s="75"/>
      <c r="UOK8" s="75"/>
      <c r="UOY8" s="75"/>
      <c r="UPM8" s="75"/>
      <c r="UQA8" s="75"/>
      <c r="UQO8" s="75"/>
      <c r="URC8" s="75"/>
      <c r="URQ8" s="75"/>
      <c r="USE8" s="75"/>
      <c r="USS8" s="75"/>
      <c r="UTG8" s="75"/>
      <c r="UTU8" s="75"/>
      <c r="UUI8" s="75"/>
      <c r="UUW8" s="75"/>
      <c r="UVK8" s="75"/>
      <c r="UVY8" s="75"/>
      <c r="UWM8" s="75"/>
      <c r="UXA8" s="75"/>
      <c r="UXO8" s="75"/>
      <c r="UYC8" s="75"/>
      <c r="UYQ8" s="75"/>
      <c r="UZE8" s="75"/>
      <c r="UZS8" s="75"/>
      <c r="VAG8" s="75"/>
      <c r="VAU8" s="75"/>
      <c r="VBI8" s="75"/>
      <c r="VBW8" s="75"/>
      <c r="VCK8" s="75"/>
      <c r="VCY8" s="75"/>
      <c r="VDM8" s="75"/>
      <c r="VEA8" s="75"/>
      <c r="VEO8" s="75"/>
      <c r="VFC8" s="75"/>
      <c r="VFQ8" s="75"/>
      <c r="VGE8" s="75"/>
      <c r="VGS8" s="75"/>
      <c r="VHG8" s="75"/>
      <c r="VHU8" s="75"/>
      <c r="VII8" s="75"/>
      <c r="VIW8" s="75"/>
      <c r="VJK8" s="75"/>
      <c r="VJY8" s="75"/>
      <c r="VKM8" s="75"/>
      <c r="VLA8" s="75"/>
      <c r="VLO8" s="75"/>
      <c r="VMC8" s="75"/>
      <c r="VMQ8" s="75"/>
      <c r="VNE8" s="75"/>
      <c r="VNS8" s="75"/>
      <c r="VOG8" s="75"/>
      <c r="VOU8" s="75"/>
      <c r="VPI8" s="75"/>
      <c r="VPW8" s="75"/>
      <c r="VQK8" s="75"/>
      <c r="VQY8" s="75"/>
      <c r="VRM8" s="75"/>
      <c r="VSA8" s="75"/>
      <c r="VSO8" s="75"/>
      <c r="VTC8" s="75"/>
      <c r="VTQ8" s="75"/>
      <c r="VUE8" s="75"/>
      <c r="VUS8" s="75"/>
      <c r="VVG8" s="75"/>
      <c r="VVU8" s="75"/>
      <c r="VWI8" s="75"/>
      <c r="VWW8" s="75"/>
      <c r="VXK8" s="75"/>
      <c r="VXY8" s="75"/>
      <c r="VYM8" s="75"/>
      <c r="VZA8" s="75"/>
      <c r="VZO8" s="75"/>
      <c r="WAC8" s="75"/>
      <c r="WAQ8" s="75"/>
      <c r="WBE8" s="75"/>
      <c r="WBS8" s="75"/>
      <c r="WCG8" s="75"/>
      <c r="WCU8" s="75"/>
      <c r="WDI8" s="75"/>
      <c r="WDW8" s="75"/>
      <c r="WEK8" s="75"/>
      <c r="WEY8" s="75"/>
      <c r="WFM8" s="75"/>
      <c r="WGA8" s="75"/>
      <c r="WGO8" s="75"/>
      <c r="WHC8" s="75"/>
      <c r="WHQ8" s="75"/>
      <c r="WIE8" s="75"/>
      <c r="WIS8" s="75"/>
      <c r="WJG8" s="75"/>
      <c r="WJU8" s="75"/>
      <c r="WKI8" s="75"/>
      <c r="WKW8" s="75"/>
      <c r="WLK8" s="75"/>
      <c r="WLY8" s="75"/>
      <c r="WMM8" s="75"/>
      <c r="WNA8" s="75"/>
      <c r="WNO8" s="75"/>
      <c r="WOC8" s="75"/>
      <c r="WOQ8" s="75"/>
      <c r="WPE8" s="75"/>
      <c r="WPS8" s="75"/>
      <c r="WQG8" s="75"/>
      <c r="WQU8" s="75"/>
      <c r="WRI8" s="75"/>
      <c r="WRW8" s="75"/>
      <c r="WSK8" s="75"/>
      <c r="WSY8" s="75"/>
      <c r="WTM8" s="75"/>
      <c r="WUA8" s="75"/>
      <c r="WUO8" s="75"/>
      <c r="WVC8" s="75"/>
      <c r="WVQ8" s="75"/>
      <c r="WWE8" s="75"/>
      <c r="WWS8" s="75"/>
      <c r="WXG8" s="75"/>
      <c r="WXU8" s="75"/>
      <c r="WYI8" s="75"/>
      <c r="WYW8" s="75"/>
      <c r="WZK8" s="75"/>
      <c r="WZY8" s="75"/>
      <c r="XAM8" s="75"/>
      <c r="XBA8" s="75"/>
      <c r="XBO8" s="75"/>
      <c r="XCC8" s="75"/>
      <c r="XCQ8" s="75"/>
      <c r="XDE8" s="75"/>
      <c r="XDS8" s="75"/>
      <c r="XEG8" s="75"/>
      <c r="XEU8" s="75"/>
    </row>
    <row r="9" spans="1:2039 2053:4083 4097:5119 5133:7163 7177:9207 9221:10235 10243:12287 12301:14331 14342:15355 15367:16375" s="74" customFormat="1" x14ac:dyDescent="0.2">
      <c r="A9" s="178" t="s">
        <v>53</v>
      </c>
      <c r="B9" s="248" t="e">
        <f>B15-B14</f>
        <v>#REF!</v>
      </c>
      <c r="C9" s="248" t="e">
        <f t="shared" ref="C9:BE9" si="3">C15-C14</f>
        <v>#REF!</v>
      </c>
      <c r="D9" s="248" t="e">
        <f t="shared" si="3"/>
        <v>#REF!</v>
      </c>
      <c r="E9" s="248" t="e">
        <f t="shared" si="3"/>
        <v>#REF!</v>
      </c>
      <c r="F9" s="248" t="e">
        <f t="shared" si="3"/>
        <v>#REF!</v>
      </c>
      <c r="G9" s="248" t="e">
        <f t="shared" si="3"/>
        <v>#REF!</v>
      </c>
      <c r="H9" s="248" t="e">
        <f t="shared" si="3"/>
        <v>#REF!</v>
      </c>
      <c r="I9" s="248" t="e">
        <f t="shared" si="3"/>
        <v>#REF!</v>
      </c>
      <c r="J9" s="248" t="e">
        <f t="shared" si="3"/>
        <v>#REF!</v>
      </c>
      <c r="K9" s="248" t="e">
        <f t="shared" si="3"/>
        <v>#REF!</v>
      </c>
      <c r="L9" s="248" t="e">
        <f t="shared" si="3"/>
        <v>#REF!</v>
      </c>
      <c r="M9" s="248" t="e">
        <f t="shared" si="3"/>
        <v>#REF!</v>
      </c>
      <c r="N9" s="248" t="e">
        <f t="shared" si="3"/>
        <v>#REF!</v>
      </c>
      <c r="O9" s="248" t="e">
        <f t="shared" si="3"/>
        <v>#REF!</v>
      </c>
      <c r="P9" s="248" t="e">
        <f t="shared" si="3"/>
        <v>#REF!</v>
      </c>
      <c r="Q9" s="248" t="e">
        <f t="shared" si="3"/>
        <v>#REF!</v>
      </c>
      <c r="R9" s="248" t="e">
        <f t="shared" si="3"/>
        <v>#REF!</v>
      </c>
      <c r="S9" s="248" t="e">
        <f t="shared" si="3"/>
        <v>#REF!</v>
      </c>
      <c r="T9" s="248" t="e">
        <f t="shared" si="3"/>
        <v>#REF!</v>
      </c>
      <c r="U9" s="248" t="e">
        <f t="shared" si="3"/>
        <v>#REF!</v>
      </c>
      <c r="V9" s="248" t="e">
        <f t="shared" si="3"/>
        <v>#REF!</v>
      </c>
      <c r="W9" s="248" t="e">
        <f t="shared" si="3"/>
        <v>#REF!</v>
      </c>
      <c r="X9" s="248" t="e">
        <f t="shared" si="3"/>
        <v>#REF!</v>
      </c>
      <c r="Y9" s="248" t="e">
        <f t="shared" si="3"/>
        <v>#REF!</v>
      </c>
      <c r="Z9" s="248">
        <f t="shared" si="3"/>
        <v>3677.2650093398352</v>
      </c>
      <c r="AA9" s="248">
        <f t="shared" si="3"/>
        <v>3719.0019823054313</v>
      </c>
      <c r="AB9" s="248">
        <f t="shared" si="3"/>
        <v>3295.8671170534949</v>
      </c>
      <c r="AC9" s="248">
        <f t="shared" si="3"/>
        <v>3271.6266639530031</v>
      </c>
      <c r="AD9" s="248">
        <f t="shared" si="3"/>
        <v>3577.7484229569709</v>
      </c>
      <c r="AE9" s="248">
        <f t="shared" si="3"/>
        <v>3506.4776899069534</v>
      </c>
      <c r="AF9" s="248">
        <f t="shared" si="3"/>
        <v>3593.6307781356704</v>
      </c>
      <c r="AG9" s="248">
        <f t="shared" si="3"/>
        <v>3676.9253996386574</v>
      </c>
      <c r="AH9" s="248">
        <f t="shared" si="3"/>
        <v>3810.018815373754</v>
      </c>
      <c r="AI9" s="248">
        <f t="shared" si="3"/>
        <v>3902.971811189575</v>
      </c>
      <c r="AJ9" s="248">
        <f t="shared" si="3"/>
        <v>3965.847469361735</v>
      </c>
      <c r="AK9" s="248">
        <f t="shared" si="3"/>
        <v>4050.8477971419643</v>
      </c>
      <c r="AL9" s="248">
        <f t="shared" si="3"/>
        <v>4162.7818218594039</v>
      </c>
      <c r="AM9" s="248">
        <f t="shared" si="3"/>
        <v>4275.8588773921465</v>
      </c>
      <c r="AN9" s="248">
        <f t="shared" si="3"/>
        <v>4351.3171237849792</v>
      </c>
      <c r="AO9" s="248">
        <f t="shared" si="3"/>
        <v>4470.9469760911943</v>
      </c>
      <c r="AP9" s="248">
        <f t="shared" si="3"/>
        <v>4535.6359800500804</v>
      </c>
      <c r="AQ9" s="248">
        <f t="shared" si="3"/>
        <v>4617.6762028084104</v>
      </c>
      <c r="AR9" s="248">
        <f t="shared" si="3"/>
        <v>4738.6776062379731</v>
      </c>
      <c r="AS9" s="248">
        <f t="shared" si="3"/>
        <v>4811.8840840063849</v>
      </c>
      <c r="AT9" s="248">
        <f t="shared" si="3"/>
        <v>4926.8667461425221</v>
      </c>
      <c r="AU9" s="248">
        <f t="shared" si="3"/>
        <v>5030.34480839355</v>
      </c>
      <c r="AV9" s="248">
        <f t="shared" si="3"/>
        <v>5133.7603233740201</v>
      </c>
      <c r="AW9" s="248">
        <f t="shared" si="3"/>
        <v>5219.2562196612953</v>
      </c>
      <c r="AX9" s="248">
        <f t="shared" si="3"/>
        <v>5326.4091819381974</v>
      </c>
      <c r="AY9" s="248">
        <f t="shared" si="3"/>
        <v>5425.4278464765512</v>
      </c>
      <c r="AZ9" s="248">
        <f t="shared" si="3"/>
        <v>5532.9901072000994</v>
      </c>
      <c r="BA9" s="248">
        <f t="shared" si="3"/>
        <v>5631.9308604983262</v>
      </c>
      <c r="BB9" s="248">
        <f t="shared" si="3"/>
        <v>5734.1766072116025</v>
      </c>
      <c r="BC9" s="248">
        <f t="shared" si="3"/>
        <v>5844.1787967901828</v>
      </c>
      <c r="BD9" s="248">
        <f t="shared" si="3"/>
        <v>5943.6955833791171</v>
      </c>
      <c r="BE9" s="248">
        <f t="shared" si="3"/>
        <v>6709.1158977998548</v>
      </c>
      <c r="BM9" s="75"/>
      <c r="CA9" s="75"/>
      <c r="CO9" s="75"/>
      <c r="DC9" s="75"/>
      <c r="DQ9" s="75"/>
      <c r="EE9" s="75"/>
      <c r="ES9" s="75"/>
      <c r="FG9" s="75"/>
      <c r="FU9" s="75"/>
      <c r="GI9" s="75"/>
      <c r="GW9" s="75"/>
      <c r="HK9" s="75"/>
      <c r="HY9" s="75"/>
      <c r="IM9" s="75"/>
      <c r="JA9" s="75"/>
      <c r="JO9" s="75"/>
      <c r="KC9" s="75"/>
      <c r="KQ9" s="75"/>
      <c r="LE9" s="75"/>
      <c r="LS9" s="75"/>
      <c r="MG9" s="75"/>
      <c r="MU9" s="75"/>
      <c r="NI9" s="75"/>
      <c r="NW9" s="75"/>
      <c r="OK9" s="75"/>
      <c r="OY9" s="75"/>
      <c r="PM9" s="75"/>
      <c r="QA9" s="75"/>
      <c r="QO9" s="75"/>
      <c r="RC9" s="75"/>
      <c r="RQ9" s="75"/>
      <c r="SE9" s="75"/>
      <c r="SS9" s="75"/>
      <c r="TG9" s="75"/>
      <c r="TU9" s="75"/>
      <c r="UI9" s="75"/>
      <c r="UW9" s="75"/>
      <c r="VK9" s="75"/>
      <c r="VY9" s="75"/>
      <c r="WM9" s="75"/>
      <c r="XA9" s="75"/>
      <c r="XO9" s="75"/>
      <c r="YC9" s="75"/>
      <c r="YQ9" s="75"/>
      <c r="ZE9" s="75"/>
      <c r="ZS9" s="75"/>
      <c r="AAG9" s="75"/>
      <c r="AAU9" s="75"/>
      <c r="ABI9" s="75"/>
      <c r="ABW9" s="75"/>
      <c r="ACK9" s="75"/>
      <c r="ACY9" s="75"/>
      <c r="ADM9" s="75"/>
      <c r="AEA9" s="75"/>
      <c r="AEO9" s="75"/>
      <c r="AFC9" s="75"/>
      <c r="AFQ9" s="75"/>
      <c r="AGE9" s="75"/>
      <c r="AGS9" s="75"/>
      <c r="AHG9" s="75"/>
      <c r="AHU9" s="75"/>
      <c r="AII9" s="75"/>
      <c r="AIW9" s="75"/>
      <c r="AJK9" s="75"/>
      <c r="AJY9" s="75"/>
      <c r="AKM9" s="75"/>
      <c r="ALA9" s="75"/>
      <c r="ALO9" s="75"/>
      <c r="AMC9" s="75"/>
      <c r="AMQ9" s="75"/>
      <c r="ANE9" s="75"/>
      <c r="ANS9" s="75"/>
      <c r="AOG9" s="75"/>
      <c r="AOU9" s="75"/>
      <c r="API9" s="75"/>
      <c r="APW9" s="75"/>
      <c r="AQK9" s="75"/>
      <c r="AQY9" s="75"/>
      <c r="ARM9" s="75"/>
      <c r="ASA9" s="75"/>
      <c r="ASO9" s="75"/>
      <c r="ATC9" s="75"/>
      <c r="ATQ9" s="75"/>
      <c r="AUE9" s="75"/>
      <c r="AUS9" s="75"/>
      <c r="AVG9" s="75"/>
      <c r="AVU9" s="75"/>
      <c r="AWI9" s="75"/>
      <c r="AWW9" s="75"/>
      <c r="AXK9" s="75"/>
      <c r="AXY9" s="75"/>
      <c r="AYM9" s="75"/>
      <c r="AZA9" s="75"/>
      <c r="AZO9" s="75"/>
      <c r="BAC9" s="75"/>
      <c r="BAQ9" s="75"/>
      <c r="BBE9" s="75"/>
      <c r="BBS9" s="75"/>
      <c r="BCG9" s="75"/>
      <c r="BCU9" s="75"/>
      <c r="BDI9" s="75"/>
      <c r="BDW9" s="75"/>
      <c r="BEK9" s="75"/>
      <c r="BEY9" s="75"/>
      <c r="BFM9" s="75"/>
      <c r="BGA9" s="75"/>
      <c r="BGO9" s="75"/>
      <c r="BHC9" s="75"/>
      <c r="BHQ9" s="75"/>
      <c r="BIE9" s="75"/>
      <c r="BIS9" s="75"/>
      <c r="BJG9" s="75"/>
      <c r="BJU9" s="75"/>
      <c r="BKI9" s="75"/>
      <c r="BKW9" s="75"/>
      <c r="BLK9" s="75"/>
      <c r="BLY9" s="75"/>
      <c r="BMM9" s="75"/>
      <c r="BNA9" s="75"/>
      <c r="BNO9" s="75"/>
      <c r="BOC9" s="75"/>
      <c r="BOQ9" s="75"/>
      <c r="BPE9" s="75"/>
      <c r="BPS9" s="75"/>
      <c r="BQG9" s="75"/>
      <c r="BQU9" s="75"/>
      <c r="BRI9" s="75"/>
      <c r="BRW9" s="75"/>
      <c r="BSK9" s="75"/>
      <c r="BSY9" s="75"/>
      <c r="BTM9" s="75"/>
      <c r="BUA9" s="75"/>
      <c r="BUO9" s="75"/>
      <c r="BVC9" s="75"/>
      <c r="BVQ9" s="75"/>
      <c r="BWE9" s="75"/>
      <c r="BWS9" s="75"/>
      <c r="BXG9" s="75"/>
      <c r="BXU9" s="75"/>
      <c r="BYI9" s="75"/>
      <c r="BYW9" s="75"/>
      <c r="BZK9" s="75"/>
      <c r="BZY9" s="75"/>
      <c r="CAM9" s="75"/>
      <c r="CBA9" s="75"/>
      <c r="CBO9" s="75"/>
      <c r="CCC9" s="75"/>
      <c r="CCQ9" s="75"/>
      <c r="CDE9" s="75"/>
      <c r="CDS9" s="75"/>
      <c r="CEG9" s="75"/>
      <c r="CEU9" s="75"/>
      <c r="CFI9" s="75"/>
      <c r="CFW9" s="75"/>
      <c r="CGK9" s="75"/>
      <c r="CGY9" s="75"/>
      <c r="CHM9" s="75"/>
      <c r="CIA9" s="75"/>
      <c r="CIO9" s="75"/>
      <c r="CJC9" s="75"/>
      <c r="CJQ9" s="75"/>
      <c r="CKE9" s="75"/>
      <c r="CKS9" s="75"/>
      <c r="CLG9" s="75"/>
      <c r="CLU9" s="75"/>
      <c r="CMI9" s="75"/>
      <c r="CMW9" s="75"/>
      <c r="CNK9" s="75"/>
      <c r="CNY9" s="75"/>
      <c r="COM9" s="75"/>
      <c r="CPA9" s="75"/>
      <c r="CPO9" s="75"/>
      <c r="CQC9" s="75"/>
      <c r="CQQ9" s="75"/>
      <c r="CRE9" s="75"/>
      <c r="CRS9" s="75"/>
      <c r="CSG9" s="75"/>
      <c r="CSU9" s="75"/>
      <c r="CTI9" s="75"/>
      <c r="CTW9" s="75"/>
      <c r="CUK9" s="75"/>
      <c r="CUY9" s="75"/>
      <c r="CVM9" s="75"/>
      <c r="CWA9" s="75"/>
      <c r="CWO9" s="75"/>
      <c r="CXC9" s="75"/>
      <c r="CXQ9" s="75"/>
      <c r="CYE9" s="75"/>
      <c r="CYS9" s="75"/>
      <c r="CZG9" s="75"/>
      <c r="CZU9" s="75"/>
      <c r="DAI9" s="75"/>
      <c r="DAW9" s="75"/>
      <c r="DBK9" s="75"/>
      <c r="DBY9" s="75"/>
      <c r="DCM9" s="75"/>
      <c r="DDA9" s="75"/>
      <c r="DDO9" s="75"/>
      <c r="DEC9" s="75"/>
      <c r="DEQ9" s="75"/>
      <c r="DFE9" s="75"/>
      <c r="DFS9" s="75"/>
      <c r="DGG9" s="75"/>
      <c r="DGU9" s="75"/>
      <c r="DHI9" s="75"/>
      <c r="DHW9" s="75"/>
      <c r="DIK9" s="75"/>
      <c r="DIY9" s="75"/>
      <c r="DJM9" s="75"/>
      <c r="DKA9" s="75"/>
      <c r="DKO9" s="75"/>
      <c r="DLC9" s="75"/>
      <c r="DLQ9" s="75"/>
      <c r="DME9" s="75"/>
      <c r="DMS9" s="75"/>
      <c r="DNG9" s="75"/>
      <c r="DNU9" s="75"/>
      <c r="DOI9" s="75"/>
      <c r="DOW9" s="75"/>
      <c r="DPK9" s="75"/>
      <c r="DPY9" s="75"/>
      <c r="DQM9" s="75"/>
      <c r="DRA9" s="75"/>
      <c r="DRO9" s="75"/>
      <c r="DSC9" s="75"/>
      <c r="DSQ9" s="75"/>
      <c r="DTE9" s="75"/>
      <c r="DTS9" s="75"/>
      <c r="DUG9" s="75"/>
      <c r="DUU9" s="75"/>
      <c r="DVI9" s="75"/>
      <c r="DVW9" s="75"/>
      <c r="DWK9" s="75"/>
      <c r="DWY9" s="75"/>
      <c r="DXM9" s="75"/>
      <c r="DYA9" s="75"/>
      <c r="DYO9" s="75"/>
      <c r="DZC9" s="75"/>
      <c r="DZQ9" s="75"/>
      <c r="EAE9" s="75"/>
      <c r="EAS9" s="75"/>
      <c r="EBG9" s="75"/>
      <c r="EBU9" s="75"/>
      <c r="ECI9" s="75"/>
      <c r="ECW9" s="75"/>
      <c r="EDK9" s="75"/>
      <c r="EDY9" s="75"/>
      <c r="EEM9" s="75"/>
      <c r="EFA9" s="75"/>
      <c r="EFO9" s="75"/>
      <c r="EGC9" s="75"/>
      <c r="EGQ9" s="75"/>
      <c r="EHE9" s="75"/>
      <c r="EHS9" s="75"/>
      <c r="EIG9" s="75"/>
      <c r="EIU9" s="75"/>
      <c r="EJI9" s="75"/>
      <c r="EJW9" s="75"/>
      <c r="EKK9" s="75"/>
      <c r="EKY9" s="75"/>
      <c r="ELM9" s="75"/>
      <c r="EMA9" s="75"/>
      <c r="EMO9" s="75"/>
      <c r="ENC9" s="75"/>
      <c r="ENQ9" s="75"/>
      <c r="EOE9" s="75"/>
      <c r="EOS9" s="75"/>
      <c r="EPG9" s="75"/>
      <c r="EPU9" s="75"/>
      <c r="EQI9" s="75"/>
      <c r="EQW9" s="75"/>
      <c r="ERK9" s="75"/>
      <c r="ERY9" s="75"/>
      <c r="ESM9" s="75"/>
      <c r="ETA9" s="75"/>
      <c r="ETO9" s="75"/>
      <c r="EUC9" s="75"/>
      <c r="EUQ9" s="75"/>
      <c r="EVE9" s="75"/>
      <c r="EVS9" s="75"/>
      <c r="EWG9" s="75"/>
      <c r="EWU9" s="75"/>
      <c r="EXI9" s="75"/>
      <c r="EXW9" s="75"/>
      <c r="EYK9" s="75"/>
      <c r="EYY9" s="75"/>
      <c r="EZM9" s="75"/>
      <c r="FAA9" s="75"/>
      <c r="FAO9" s="75"/>
      <c r="FBC9" s="75"/>
      <c r="FBQ9" s="75"/>
      <c r="FCE9" s="75"/>
      <c r="FCS9" s="75"/>
      <c r="FDG9" s="75"/>
      <c r="FDU9" s="75"/>
      <c r="FEI9" s="75"/>
      <c r="FEW9" s="75"/>
      <c r="FFK9" s="75"/>
      <c r="FFY9" s="75"/>
      <c r="FGM9" s="75"/>
      <c r="FHA9" s="75"/>
      <c r="FHO9" s="75"/>
      <c r="FIC9" s="75"/>
      <c r="FIQ9" s="75"/>
      <c r="FJE9" s="75"/>
      <c r="FJS9" s="75"/>
      <c r="FKG9" s="75"/>
      <c r="FKU9" s="75"/>
      <c r="FLI9" s="75"/>
      <c r="FLW9" s="75"/>
      <c r="FMK9" s="75"/>
      <c r="FMY9" s="75"/>
      <c r="FNM9" s="75"/>
      <c r="FOA9" s="75"/>
      <c r="FOO9" s="75"/>
      <c r="FPC9" s="75"/>
      <c r="FPQ9" s="75"/>
      <c r="FQE9" s="75"/>
      <c r="FQS9" s="75"/>
      <c r="FRG9" s="75"/>
      <c r="FRU9" s="75"/>
      <c r="FSI9" s="75"/>
      <c r="FSW9" s="75"/>
      <c r="FTK9" s="75"/>
      <c r="FTY9" s="75"/>
      <c r="FUM9" s="75"/>
      <c r="FVA9" s="75"/>
      <c r="FVO9" s="75"/>
      <c r="FWC9" s="75"/>
      <c r="FWQ9" s="75"/>
      <c r="FXE9" s="75"/>
      <c r="FXS9" s="75"/>
      <c r="FYG9" s="75"/>
      <c r="FYU9" s="75"/>
      <c r="FZI9" s="75"/>
      <c r="FZW9" s="75"/>
      <c r="GAK9" s="75"/>
      <c r="GAY9" s="75"/>
      <c r="GBM9" s="75"/>
      <c r="GCA9" s="75"/>
      <c r="GCO9" s="75"/>
      <c r="GDC9" s="75"/>
      <c r="GDQ9" s="75"/>
      <c r="GEE9" s="75"/>
      <c r="GES9" s="75"/>
      <c r="GFG9" s="75"/>
      <c r="GFU9" s="75"/>
      <c r="GGI9" s="75"/>
      <c r="GGW9" s="75"/>
      <c r="GHK9" s="75"/>
      <c r="GHY9" s="75"/>
      <c r="GIM9" s="75"/>
      <c r="GJA9" s="75"/>
      <c r="GJO9" s="75"/>
      <c r="GKC9" s="75"/>
      <c r="GKQ9" s="75"/>
      <c r="GLE9" s="75"/>
      <c r="GLS9" s="75"/>
      <c r="GMG9" s="75"/>
      <c r="GMU9" s="75"/>
      <c r="GNI9" s="75"/>
      <c r="GNW9" s="75"/>
      <c r="GOK9" s="75"/>
      <c r="GOY9" s="75"/>
      <c r="GPM9" s="75"/>
      <c r="GQA9" s="75"/>
      <c r="GQO9" s="75"/>
      <c r="GRC9" s="75"/>
      <c r="GRQ9" s="75"/>
      <c r="GSE9" s="75"/>
      <c r="GSS9" s="75"/>
      <c r="GTG9" s="75"/>
      <c r="GTU9" s="75"/>
      <c r="GUI9" s="75"/>
      <c r="GUW9" s="75"/>
      <c r="GVK9" s="75"/>
      <c r="GVY9" s="75"/>
      <c r="GWM9" s="75"/>
      <c r="GXA9" s="75"/>
      <c r="GXO9" s="75"/>
      <c r="GYC9" s="75"/>
      <c r="GYQ9" s="75"/>
      <c r="GZE9" s="75"/>
      <c r="GZS9" s="75"/>
      <c r="HAG9" s="75"/>
      <c r="HAU9" s="75"/>
      <c r="HBI9" s="75"/>
      <c r="HBW9" s="75"/>
      <c r="HCK9" s="75"/>
      <c r="HCY9" s="75"/>
      <c r="HDM9" s="75"/>
      <c r="HEA9" s="75"/>
      <c r="HEO9" s="75"/>
      <c r="HFC9" s="75"/>
      <c r="HFQ9" s="75"/>
      <c r="HGE9" s="75"/>
      <c r="HGS9" s="75"/>
      <c r="HHG9" s="75"/>
      <c r="HHU9" s="75"/>
      <c r="HII9" s="75"/>
      <c r="HIW9" s="75"/>
      <c r="HJK9" s="75"/>
      <c r="HJY9" s="75"/>
      <c r="HKM9" s="75"/>
      <c r="HLA9" s="75"/>
      <c r="HLO9" s="75"/>
      <c r="HMC9" s="75"/>
      <c r="HMQ9" s="75"/>
      <c r="HNE9" s="75"/>
      <c r="HNS9" s="75"/>
      <c r="HOG9" s="75"/>
      <c r="HOU9" s="75"/>
      <c r="HPI9" s="75"/>
      <c r="HPW9" s="75"/>
      <c r="HQK9" s="75"/>
      <c r="HQY9" s="75"/>
      <c r="HRM9" s="75"/>
      <c r="HSA9" s="75"/>
      <c r="HSO9" s="75"/>
      <c r="HTC9" s="75"/>
      <c r="HTQ9" s="75"/>
      <c r="HUE9" s="75"/>
      <c r="HUS9" s="75"/>
      <c r="HVG9" s="75"/>
      <c r="HVU9" s="75"/>
      <c r="HWI9" s="75"/>
      <c r="HWW9" s="75"/>
      <c r="HXK9" s="75"/>
      <c r="HXY9" s="75"/>
      <c r="HYM9" s="75"/>
      <c r="HZA9" s="75"/>
      <c r="HZO9" s="75"/>
      <c r="IAC9" s="75"/>
      <c r="IAQ9" s="75"/>
      <c r="IBE9" s="75"/>
      <c r="IBS9" s="75"/>
      <c r="ICG9" s="75"/>
      <c r="ICU9" s="75"/>
      <c r="IDI9" s="75"/>
      <c r="IDW9" s="75"/>
      <c r="IEK9" s="75"/>
      <c r="IEY9" s="75"/>
      <c r="IFM9" s="75"/>
      <c r="IGA9" s="75"/>
      <c r="IGO9" s="75"/>
      <c r="IHC9" s="75"/>
      <c r="IHQ9" s="75"/>
      <c r="IIE9" s="75"/>
      <c r="IIS9" s="75"/>
      <c r="IJG9" s="75"/>
      <c r="IJU9" s="75"/>
      <c r="IKI9" s="75"/>
      <c r="IKW9" s="75"/>
      <c r="ILK9" s="75"/>
      <c r="ILY9" s="75"/>
      <c r="IMM9" s="75"/>
      <c r="INA9" s="75"/>
      <c r="INO9" s="75"/>
      <c r="IOC9" s="75"/>
      <c r="IOQ9" s="75"/>
      <c r="IPE9" s="75"/>
      <c r="IPS9" s="75"/>
      <c r="IQG9" s="75"/>
      <c r="IQU9" s="75"/>
      <c r="IRI9" s="75"/>
      <c r="IRW9" s="75"/>
      <c r="ISK9" s="75"/>
      <c r="ISY9" s="75"/>
      <c r="ITM9" s="75"/>
      <c r="IUA9" s="75"/>
      <c r="IUO9" s="75"/>
      <c r="IVC9" s="75"/>
      <c r="IVQ9" s="75"/>
      <c r="IWE9" s="75"/>
      <c r="IWS9" s="75"/>
      <c r="IXG9" s="75"/>
      <c r="IXU9" s="75"/>
      <c r="IYI9" s="75"/>
      <c r="IYW9" s="75"/>
      <c r="IZK9" s="75"/>
      <c r="IZY9" s="75"/>
      <c r="JAM9" s="75"/>
      <c r="JBA9" s="75"/>
      <c r="JBO9" s="75"/>
      <c r="JCC9" s="75"/>
      <c r="JCQ9" s="75"/>
      <c r="JDE9" s="75"/>
      <c r="JDS9" s="75"/>
      <c r="JEG9" s="75"/>
      <c r="JEU9" s="75"/>
      <c r="JFI9" s="75"/>
      <c r="JFW9" s="75"/>
      <c r="JGK9" s="75"/>
      <c r="JGY9" s="75"/>
      <c r="JHM9" s="75"/>
      <c r="JIA9" s="75"/>
      <c r="JIO9" s="75"/>
      <c r="JJC9" s="75"/>
      <c r="JJQ9" s="75"/>
      <c r="JKE9" s="75"/>
      <c r="JKS9" s="75"/>
      <c r="JLG9" s="75"/>
      <c r="JLU9" s="75"/>
      <c r="JMI9" s="75"/>
      <c r="JMW9" s="75"/>
      <c r="JNK9" s="75"/>
      <c r="JNY9" s="75"/>
      <c r="JOM9" s="75"/>
      <c r="JPA9" s="75"/>
      <c r="JPO9" s="75"/>
      <c r="JQC9" s="75"/>
      <c r="JQQ9" s="75"/>
      <c r="JRE9" s="75"/>
      <c r="JRS9" s="75"/>
      <c r="JSG9" s="75"/>
      <c r="JSU9" s="75"/>
      <c r="JTI9" s="75"/>
      <c r="JTW9" s="75"/>
      <c r="JUK9" s="75"/>
      <c r="JUY9" s="75"/>
      <c r="JVM9" s="75"/>
      <c r="JWA9" s="75"/>
      <c r="JWO9" s="75"/>
      <c r="JXC9" s="75"/>
      <c r="JXQ9" s="75"/>
      <c r="JYE9" s="75"/>
      <c r="JYS9" s="75"/>
      <c r="JZG9" s="75"/>
      <c r="JZU9" s="75"/>
      <c r="KAI9" s="75"/>
      <c r="KAW9" s="75"/>
      <c r="KBK9" s="75"/>
      <c r="KBY9" s="75"/>
      <c r="KCM9" s="75"/>
      <c r="KDA9" s="75"/>
      <c r="KDO9" s="75"/>
      <c r="KEC9" s="75"/>
      <c r="KEQ9" s="75"/>
      <c r="KFE9" s="75"/>
      <c r="KFS9" s="75"/>
      <c r="KGG9" s="75"/>
      <c r="KGU9" s="75"/>
      <c r="KHI9" s="75"/>
      <c r="KHW9" s="75"/>
      <c r="KIK9" s="75"/>
      <c r="KIY9" s="75"/>
      <c r="KJM9" s="75"/>
      <c r="KKA9" s="75"/>
      <c r="KKO9" s="75"/>
      <c r="KLC9" s="75"/>
      <c r="KLQ9" s="75"/>
      <c r="KME9" s="75"/>
      <c r="KMS9" s="75"/>
      <c r="KNG9" s="75"/>
      <c r="KNU9" s="75"/>
      <c r="KOI9" s="75"/>
      <c r="KOW9" s="75"/>
      <c r="KPK9" s="75"/>
      <c r="KPY9" s="75"/>
      <c r="KQM9" s="75"/>
      <c r="KRA9" s="75"/>
      <c r="KRO9" s="75"/>
      <c r="KSC9" s="75"/>
      <c r="KSQ9" s="75"/>
      <c r="KTE9" s="75"/>
      <c r="KTS9" s="75"/>
      <c r="KUG9" s="75"/>
      <c r="KUU9" s="75"/>
      <c r="KVI9" s="75"/>
      <c r="KVW9" s="75"/>
      <c r="KWK9" s="75"/>
      <c r="KWY9" s="75"/>
      <c r="KXM9" s="75"/>
      <c r="KYA9" s="75"/>
      <c r="KYO9" s="75"/>
      <c r="KZC9" s="75"/>
      <c r="KZQ9" s="75"/>
      <c r="LAE9" s="75"/>
      <c r="LAS9" s="75"/>
      <c r="LBG9" s="75"/>
      <c r="LBU9" s="75"/>
      <c r="LCI9" s="75"/>
      <c r="LCW9" s="75"/>
      <c r="LDK9" s="75"/>
      <c r="LDY9" s="75"/>
      <c r="LEM9" s="75"/>
      <c r="LFA9" s="75"/>
      <c r="LFO9" s="75"/>
      <c r="LGC9" s="75"/>
      <c r="LGQ9" s="75"/>
      <c r="LHE9" s="75"/>
      <c r="LHS9" s="75"/>
      <c r="LIG9" s="75"/>
      <c r="LIU9" s="75"/>
      <c r="LJI9" s="75"/>
      <c r="LJW9" s="75"/>
      <c r="LKK9" s="75"/>
      <c r="LKY9" s="75"/>
      <c r="LLM9" s="75"/>
      <c r="LMA9" s="75"/>
      <c r="LMO9" s="75"/>
      <c r="LNC9" s="75"/>
      <c r="LNQ9" s="75"/>
      <c r="LOE9" s="75"/>
      <c r="LOS9" s="75"/>
      <c r="LPG9" s="75"/>
      <c r="LPU9" s="75"/>
      <c r="LQI9" s="75"/>
      <c r="LQW9" s="75"/>
      <c r="LRK9" s="75"/>
      <c r="LRY9" s="75"/>
      <c r="LSM9" s="75"/>
      <c r="LTA9" s="75"/>
      <c r="LTO9" s="75"/>
      <c r="LUC9" s="75"/>
      <c r="LUQ9" s="75"/>
      <c r="LVE9" s="75"/>
      <c r="LVS9" s="75"/>
      <c r="LWG9" s="75"/>
      <c r="LWU9" s="75"/>
      <c r="LXI9" s="75"/>
      <c r="LXW9" s="75"/>
      <c r="LYK9" s="75"/>
      <c r="LYY9" s="75"/>
      <c r="LZM9" s="75"/>
      <c r="MAA9" s="75"/>
      <c r="MAO9" s="75"/>
      <c r="MBC9" s="75"/>
      <c r="MBQ9" s="75"/>
      <c r="MCE9" s="75"/>
      <c r="MCS9" s="75"/>
      <c r="MDG9" s="75"/>
      <c r="MDU9" s="75"/>
      <c r="MEI9" s="75"/>
      <c r="MEW9" s="75"/>
      <c r="MFK9" s="75"/>
      <c r="MFY9" s="75"/>
      <c r="MGM9" s="75"/>
      <c r="MHA9" s="75"/>
      <c r="MHO9" s="75"/>
      <c r="MIC9" s="75"/>
      <c r="MIQ9" s="75"/>
      <c r="MJE9" s="75"/>
      <c r="MJS9" s="75"/>
      <c r="MKG9" s="75"/>
      <c r="MKU9" s="75"/>
      <c r="MLI9" s="75"/>
      <c r="MLW9" s="75"/>
      <c r="MMK9" s="75"/>
      <c r="MMY9" s="75"/>
      <c r="MNM9" s="75"/>
      <c r="MOA9" s="75"/>
      <c r="MOO9" s="75"/>
      <c r="MPC9" s="75"/>
      <c r="MPQ9" s="75"/>
      <c r="MQE9" s="75"/>
      <c r="MQS9" s="75"/>
      <c r="MRG9" s="75"/>
      <c r="MRU9" s="75"/>
      <c r="MSI9" s="75"/>
      <c r="MSW9" s="75"/>
      <c r="MTK9" s="75"/>
      <c r="MTY9" s="75"/>
      <c r="MUM9" s="75"/>
      <c r="MVA9" s="75"/>
      <c r="MVO9" s="75"/>
      <c r="MWC9" s="75"/>
      <c r="MWQ9" s="75"/>
      <c r="MXE9" s="75"/>
      <c r="MXS9" s="75"/>
      <c r="MYG9" s="75"/>
      <c r="MYU9" s="75"/>
      <c r="MZI9" s="75"/>
      <c r="MZW9" s="75"/>
      <c r="NAK9" s="75"/>
      <c r="NAY9" s="75"/>
      <c r="NBM9" s="75"/>
      <c r="NCA9" s="75"/>
      <c r="NCO9" s="75"/>
      <c r="NDC9" s="75"/>
      <c r="NDQ9" s="75"/>
      <c r="NEE9" s="75"/>
      <c r="NES9" s="75"/>
      <c r="NFG9" s="75"/>
      <c r="NFU9" s="75"/>
      <c r="NGI9" s="75"/>
      <c r="NGW9" s="75"/>
      <c r="NHK9" s="75"/>
      <c r="NHY9" s="75"/>
      <c r="NIM9" s="75"/>
      <c r="NJA9" s="75"/>
      <c r="NJO9" s="75"/>
      <c r="NKC9" s="75"/>
      <c r="NKQ9" s="75"/>
      <c r="NLE9" s="75"/>
      <c r="NLS9" s="75"/>
      <c r="NMG9" s="75"/>
      <c r="NMU9" s="75"/>
      <c r="NNI9" s="75"/>
      <c r="NNW9" s="75"/>
      <c r="NOK9" s="75"/>
      <c r="NOY9" s="75"/>
      <c r="NPM9" s="75"/>
      <c r="NQA9" s="75"/>
      <c r="NQO9" s="75"/>
      <c r="NRC9" s="75"/>
      <c r="NRQ9" s="75"/>
      <c r="NSE9" s="75"/>
      <c r="NSS9" s="75"/>
      <c r="NTG9" s="75"/>
      <c r="NTU9" s="75"/>
      <c r="NUI9" s="75"/>
      <c r="NUW9" s="75"/>
      <c r="NVK9" s="75"/>
      <c r="NVY9" s="75"/>
      <c r="NWM9" s="75"/>
      <c r="NXA9" s="75"/>
      <c r="NXO9" s="75"/>
      <c r="NYC9" s="75"/>
      <c r="NYQ9" s="75"/>
      <c r="NZE9" s="75"/>
      <c r="NZS9" s="75"/>
      <c r="OAG9" s="75"/>
      <c r="OAU9" s="75"/>
      <c r="OBI9" s="75"/>
      <c r="OBW9" s="75"/>
      <c r="OCK9" s="75"/>
      <c r="OCY9" s="75"/>
      <c r="ODM9" s="75"/>
      <c r="OEA9" s="75"/>
      <c r="OEO9" s="75"/>
      <c r="OFC9" s="75"/>
      <c r="OFQ9" s="75"/>
      <c r="OGE9" s="75"/>
      <c r="OGS9" s="75"/>
      <c r="OHG9" s="75"/>
      <c r="OHU9" s="75"/>
      <c r="OII9" s="75"/>
      <c r="OIW9" s="75"/>
      <c r="OJK9" s="75"/>
      <c r="OJY9" s="75"/>
      <c r="OKM9" s="75"/>
      <c r="OLA9" s="75"/>
      <c r="OLO9" s="75"/>
      <c r="OMC9" s="75"/>
      <c r="OMQ9" s="75"/>
      <c r="ONE9" s="75"/>
      <c r="ONS9" s="75"/>
      <c r="OOG9" s="75"/>
      <c r="OOU9" s="75"/>
      <c r="OPI9" s="75"/>
      <c r="OPW9" s="75"/>
      <c r="OQK9" s="75"/>
      <c r="OQY9" s="75"/>
      <c r="ORM9" s="75"/>
      <c r="OSA9" s="75"/>
      <c r="OSO9" s="75"/>
      <c r="OTC9" s="75"/>
      <c r="OTQ9" s="75"/>
      <c r="OUE9" s="75"/>
      <c r="OUS9" s="75"/>
      <c r="OVG9" s="75"/>
      <c r="OVU9" s="75"/>
      <c r="OWI9" s="75"/>
      <c r="OWW9" s="75"/>
      <c r="OXK9" s="75"/>
      <c r="OXY9" s="75"/>
      <c r="OYM9" s="75"/>
      <c r="OZA9" s="75"/>
      <c r="OZO9" s="75"/>
      <c r="PAC9" s="75"/>
      <c r="PAQ9" s="75"/>
      <c r="PBE9" s="75"/>
      <c r="PBS9" s="75"/>
      <c r="PCG9" s="75"/>
      <c r="PCU9" s="75"/>
      <c r="PDI9" s="75"/>
      <c r="PDW9" s="75"/>
      <c r="PEK9" s="75"/>
      <c r="PEY9" s="75"/>
      <c r="PFM9" s="75"/>
      <c r="PGA9" s="75"/>
      <c r="PGO9" s="75"/>
      <c r="PHC9" s="75"/>
      <c r="PHQ9" s="75"/>
      <c r="PIE9" s="75"/>
      <c r="PIS9" s="75"/>
      <c r="PJG9" s="75"/>
      <c r="PJU9" s="75"/>
      <c r="PKI9" s="75"/>
      <c r="PKW9" s="75"/>
      <c r="PLK9" s="75"/>
      <c r="PLY9" s="75"/>
      <c r="PMM9" s="75"/>
      <c r="PNA9" s="75"/>
      <c r="PNO9" s="75"/>
      <c r="POC9" s="75"/>
      <c r="POQ9" s="75"/>
      <c r="PPE9" s="75"/>
      <c r="PPS9" s="75"/>
      <c r="PQG9" s="75"/>
      <c r="PQU9" s="75"/>
      <c r="PRI9" s="75"/>
      <c r="PRW9" s="75"/>
      <c r="PSK9" s="75"/>
      <c r="PSY9" s="75"/>
      <c r="PTM9" s="75"/>
      <c r="PUA9" s="75"/>
      <c r="PUO9" s="75"/>
      <c r="PVC9" s="75"/>
      <c r="PVQ9" s="75"/>
      <c r="PWE9" s="75"/>
      <c r="PWS9" s="75"/>
      <c r="PXG9" s="75"/>
      <c r="PXU9" s="75"/>
      <c r="PYI9" s="75"/>
      <c r="PYW9" s="75"/>
      <c r="PZK9" s="75"/>
      <c r="PZY9" s="75"/>
      <c r="QAM9" s="75"/>
      <c r="QBA9" s="75"/>
      <c r="QBO9" s="75"/>
      <c r="QCC9" s="75"/>
      <c r="QCQ9" s="75"/>
      <c r="QDE9" s="75"/>
      <c r="QDS9" s="75"/>
      <c r="QEG9" s="75"/>
      <c r="QEU9" s="75"/>
      <c r="QFI9" s="75"/>
      <c r="QFW9" s="75"/>
      <c r="QGK9" s="75"/>
      <c r="QGY9" s="75"/>
      <c r="QHM9" s="75"/>
      <c r="QIA9" s="75"/>
      <c r="QIO9" s="75"/>
      <c r="QJC9" s="75"/>
      <c r="QJQ9" s="75"/>
      <c r="QKE9" s="75"/>
      <c r="QKS9" s="75"/>
      <c r="QLG9" s="75"/>
      <c r="QLU9" s="75"/>
      <c r="QMI9" s="75"/>
      <c r="QMW9" s="75"/>
      <c r="QNK9" s="75"/>
      <c r="QNY9" s="75"/>
      <c r="QOM9" s="75"/>
      <c r="QPA9" s="75"/>
      <c r="QPO9" s="75"/>
      <c r="QQC9" s="75"/>
      <c r="QQQ9" s="75"/>
      <c r="QRE9" s="75"/>
      <c r="QRS9" s="75"/>
      <c r="QSG9" s="75"/>
      <c r="QSU9" s="75"/>
      <c r="QTI9" s="75"/>
      <c r="QTW9" s="75"/>
      <c r="QUK9" s="75"/>
      <c r="QUY9" s="75"/>
      <c r="QVM9" s="75"/>
      <c r="QWA9" s="75"/>
      <c r="QWO9" s="75"/>
      <c r="QXC9" s="75"/>
      <c r="QXQ9" s="75"/>
      <c r="QYE9" s="75"/>
      <c r="QYS9" s="75"/>
      <c r="QZG9" s="75"/>
      <c r="QZU9" s="75"/>
      <c r="RAI9" s="75"/>
      <c r="RAW9" s="75"/>
      <c r="RBK9" s="75"/>
      <c r="RBY9" s="75"/>
      <c r="RCM9" s="75"/>
      <c r="RDA9" s="75"/>
      <c r="RDO9" s="75"/>
      <c r="REC9" s="75"/>
      <c r="REQ9" s="75"/>
      <c r="RFE9" s="75"/>
      <c r="RFS9" s="75"/>
      <c r="RGG9" s="75"/>
      <c r="RGU9" s="75"/>
      <c r="RHI9" s="75"/>
      <c r="RHW9" s="75"/>
      <c r="RIK9" s="75"/>
      <c r="RIY9" s="75"/>
      <c r="RJM9" s="75"/>
      <c r="RKA9" s="75"/>
      <c r="RKO9" s="75"/>
      <c r="RLC9" s="75"/>
      <c r="RLQ9" s="75"/>
      <c r="RME9" s="75"/>
      <c r="RMS9" s="75"/>
      <c r="RNG9" s="75"/>
      <c r="RNU9" s="75"/>
      <c r="ROI9" s="75"/>
      <c r="ROW9" s="75"/>
      <c r="RPK9" s="75"/>
      <c r="RPY9" s="75"/>
      <c r="RQM9" s="75"/>
      <c r="RRA9" s="75"/>
      <c r="RRO9" s="75"/>
      <c r="RSC9" s="75"/>
      <c r="RSQ9" s="75"/>
      <c r="RTE9" s="75"/>
      <c r="RTS9" s="75"/>
      <c r="RUG9" s="75"/>
      <c r="RUU9" s="75"/>
      <c r="RVI9" s="75"/>
      <c r="RVW9" s="75"/>
      <c r="RWK9" s="75"/>
      <c r="RWY9" s="75"/>
      <c r="RXM9" s="75"/>
      <c r="RYA9" s="75"/>
      <c r="RYO9" s="75"/>
      <c r="RZC9" s="75"/>
      <c r="RZQ9" s="75"/>
      <c r="SAE9" s="75"/>
      <c r="SAS9" s="75"/>
      <c r="SBG9" s="75"/>
      <c r="SBU9" s="75"/>
      <c r="SCI9" s="75"/>
      <c r="SCW9" s="75"/>
      <c r="SDK9" s="75"/>
      <c r="SDY9" s="75"/>
      <c r="SEM9" s="75"/>
      <c r="SFA9" s="75"/>
      <c r="SFO9" s="75"/>
      <c r="SGC9" s="75"/>
      <c r="SGQ9" s="75"/>
      <c r="SHE9" s="75"/>
      <c r="SHS9" s="75"/>
      <c r="SIG9" s="75"/>
      <c r="SIU9" s="75"/>
      <c r="SJI9" s="75"/>
      <c r="SJW9" s="75"/>
      <c r="SKK9" s="75"/>
      <c r="SKY9" s="75"/>
      <c r="SLM9" s="75"/>
      <c r="SMA9" s="75"/>
      <c r="SMO9" s="75"/>
      <c r="SNC9" s="75"/>
      <c r="SNQ9" s="75"/>
      <c r="SOE9" s="75"/>
      <c r="SOS9" s="75"/>
      <c r="SPG9" s="75"/>
      <c r="SPU9" s="75"/>
      <c r="SQI9" s="75"/>
      <c r="SQW9" s="75"/>
      <c r="SRK9" s="75"/>
      <c r="SRY9" s="75"/>
      <c r="SSM9" s="75"/>
      <c r="STA9" s="75"/>
      <c r="STO9" s="75"/>
      <c r="SUC9" s="75"/>
      <c r="SUQ9" s="75"/>
      <c r="SVE9" s="75"/>
      <c r="SVS9" s="75"/>
      <c r="SWG9" s="75"/>
      <c r="SWU9" s="75"/>
      <c r="SXI9" s="75"/>
      <c r="SXW9" s="75"/>
      <c r="SYK9" s="75"/>
      <c r="SYY9" s="75"/>
      <c r="SZM9" s="75"/>
      <c r="TAA9" s="75"/>
      <c r="TAO9" s="75"/>
      <c r="TBC9" s="75"/>
      <c r="TBQ9" s="75"/>
      <c r="TCE9" s="75"/>
      <c r="TCS9" s="75"/>
      <c r="TDG9" s="75"/>
      <c r="TDU9" s="75"/>
      <c r="TEI9" s="75"/>
      <c r="TEW9" s="75"/>
      <c r="TFK9" s="75"/>
      <c r="TFY9" s="75"/>
      <c r="TGM9" s="75"/>
      <c r="THA9" s="75"/>
      <c r="THO9" s="75"/>
      <c r="TIC9" s="75"/>
      <c r="TIQ9" s="75"/>
      <c r="TJE9" s="75"/>
      <c r="TJS9" s="75"/>
      <c r="TKG9" s="75"/>
      <c r="TKU9" s="75"/>
      <c r="TLI9" s="75"/>
      <c r="TLW9" s="75"/>
      <c r="TMK9" s="75"/>
      <c r="TMY9" s="75"/>
      <c r="TNM9" s="75"/>
      <c r="TOA9" s="75"/>
      <c r="TOO9" s="75"/>
      <c r="TPC9" s="75"/>
      <c r="TPQ9" s="75"/>
      <c r="TQE9" s="75"/>
      <c r="TQS9" s="75"/>
      <c r="TRG9" s="75"/>
      <c r="TRU9" s="75"/>
      <c r="TSI9" s="75"/>
      <c r="TSW9" s="75"/>
      <c r="TTK9" s="75"/>
      <c r="TTY9" s="75"/>
      <c r="TUM9" s="75"/>
      <c r="TVA9" s="75"/>
      <c r="TVO9" s="75"/>
      <c r="TWC9" s="75"/>
      <c r="TWQ9" s="75"/>
      <c r="TXE9" s="75"/>
      <c r="TXS9" s="75"/>
      <c r="TYG9" s="75"/>
      <c r="TYU9" s="75"/>
      <c r="TZI9" s="75"/>
      <c r="TZW9" s="75"/>
      <c r="UAK9" s="75"/>
      <c r="UAY9" s="75"/>
      <c r="UBM9" s="75"/>
      <c r="UCA9" s="75"/>
      <c r="UCO9" s="75"/>
      <c r="UDC9" s="75"/>
      <c r="UDQ9" s="75"/>
      <c r="UEE9" s="75"/>
      <c r="UES9" s="75"/>
      <c r="UFG9" s="75"/>
      <c r="UFU9" s="75"/>
      <c r="UGI9" s="75"/>
      <c r="UGW9" s="75"/>
      <c r="UHK9" s="75"/>
      <c r="UHY9" s="75"/>
      <c r="UIM9" s="75"/>
      <c r="UJA9" s="75"/>
      <c r="UJO9" s="75"/>
      <c r="UKC9" s="75"/>
      <c r="UKQ9" s="75"/>
      <c r="ULE9" s="75"/>
      <c r="ULS9" s="75"/>
      <c r="UMG9" s="75"/>
      <c r="UMU9" s="75"/>
      <c r="UNI9" s="75"/>
      <c r="UNW9" s="75"/>
      <c r="UOK9" s="75"/>
      <c r="UOY9" s="75"/>
      <c r="UPM9" s="75"/>
      <c r="UQA9" s="75"/>
      <c r="UQO9" s="75"/>
      <c r="URC9" s="75"/>
      <c r="URQ9" s="75"/>
      <c r="USE9" s="75"/>
      <c r="USS9" s="75"/>
      <c r="UTG9" s="75"/>
      <c r="UTU9" s="75"/>
      <c r="UUI9" s="75"/>
      <c r="UUW9" s="75"/>
      <c r="UVK9" s="75"/>
      <c r="UVY9" s="75"/>
      <c r="UWM9" s="75"/>
      <c r="UXA9" s="75"/>
      <c r="UXO9" s="75"/>
      <c r="UYC9" s="75"/>
      <c r="UYQ9" s="75"/>
      <c r="UZE9" s="75"/>
      <c r="UZS9" s="75"/>
      <c r="VAG9" s="75"/>
      <c r="VAU9" s="75"/>
      <c r="VBI9" s="75"/>
      <c r="VBW9" s="75"/>
      <c r="VCK9" s="75"/>
      <c r="VCY9" s="75"/>
      <c r="VDM9" s="75"/>
      <c r="VEA9" s="75"/>
      <c r="VEO9" s="75"/>
      <c r="VFC9" s="75"/>
      <c r="VFQ9" s="75"/>
      <c r="VGE9" s="75"/>
      <c r="VGS9" s="75"/>
      <c r="VHG9" s="75"/>
      <c r="VHU9" s="75"/>
      <c r="VII9" s="75"/>
      <c r="VIW9" s="75"/>
      <c r="VJK9" s="75"/>
      <c r="VJY9" s="75"/>
      <c r="VKM9" s="75"/>
      <c r="VLA9" s="75"/>
      <c r="VLO9" s="75"/>
      <c r="VMC9" s="75"/>
      <c r="VMQ9" s="75"/>
      <c r="VNE9" s="75"/>
      <c r="VNS9" s="75"/>
      <c r="VOG9" s="75"/>
      <c r="VOU9" s="75"/>
      <c r="VPI9" s="75"/>
      <c r="VPW9" s="75"/>
      <c r="VQK9" s="75"/>
      <c r="VQY9" s="75"/>
      <c r="VRM9" s="75"/>
      <c r="VSA9" s="75"/>
      <c r="VSO9" s="75"/>
      <c r="VTC9" s="75"/>
      <c r="VTQ9" s="75"/>
      <c r="VUE9" s="75"/>
      <c r="VUS9" s="75"/>
      <c r="VVG9" s="75"/>
      <c r="VVU9" s="75"/>
      <c r="VWI9" s="75"/>
      <c r="VWW9" s="75"/>
      <c r="VXK9" s="75"/>
      <c r="VXY9" s="75"/>
      <c r="VYM9" s="75"/>
      <c r="VZA9" s="75"/>
      <c r="VZO9" s="75"/>
      <c r="WAC9" s="75"/>
      <c r="WAQ9" s="75"/>
      <c r="WBE9" s="75"/>
      <c r="WBS9" s="75"/>
      <c r="WCG9" s="75"/>
      <c r="WCU9" s="75"/>
      <c r="WDI9" s="75"/>
      <c r="WDW9" s="75"/>
      <c r="WEK9" s="75"/>
      <c r="WEY9" s="75"/>
      <c r="WFM9" s="75"/>
      <c r="WGA9" s="75"/>
      <c r="WGO9" s="75"/>
      <c r="WHC9" s="75"/>
      <c r="WHQ9" s="75"/>
      <c r="WIE9" s="75"/>
      <c r="WIS9" s="75"/>
      <c r="WJG9" s="75"/>
      <c r="WJU9" s="75"/>
      <c r="WKI9" s="75"/>
      <c r="WKW9" s="75"/>
      <c r="WLK9" s="75"/>
      <c r="WLY9" s="75"/>
      <c r="WMM9" s="75"/>
      <c r="WNA9" s="75"/>
      <c r="WNO9" s="75"/>
      <c r="WOC9" s="75"/>
      <c r="WOQ9" s="75"/>
      <c r="WPE9" s="75"/>
      <c r="WPS9" s="75"/>
      <c r="WQG9" s="75"/>
      <c r="WQU9" s="75"/>
      <c r="WRI9" s="75"/>
      <c r="WRW9" s="75"/>
      <c r="WSK9" s="75"/>
      <c r="WSY9" s="75"/>
      <c r="WTM9" s="75"/>
      <c r="WUA9" s="75"/>
      <c r="WUO9" s="75"/>
      <c r="WVC9" s="75"/>
      <c r="WVQ9" s="75"/>
      <c r="WWE9" s="75"/>
      <c r="WWS9" s="75"/>
      <c r="WXG9" s="75"/>
      <c r="WXU9" s="75"/>
      <c r="WYI9" s="75"/>
      <c r="WYW9" s="75"/>
      <c r="WZK9" s="75"/>
      <c r="WZY9" s="75"/>
      <c r="XAM9" s="75"/>
      <c r="XBA9" s="75"/>
      <c r="XBO9" s="75"/>
      <c r="XCC9" s="75"/>
      <c r="XCQ9" s="75"/>
      <c r="XDE9" s="75"/>
      <c r="XDS9" s="75"/>
      <c r="XEG9" s="75"/>
      <c r="XEU9" s="75"/>
    </row>
    <row r="10" spans="1:2039 2053:4083 4097:5119 5133:7163 7177:9207 9221:10235 10243:12287 12301:14331 14342:15355 15367:16375" s="74" customFormat="1" x14ac:dyDescent="0.2">
      <c r="A10" s="178" t="s">
        <v>54</v>
      </c>
      <c r="B10" s="248" t="e">
        <f>B11+B12</f>
        <v>#REF!</v>
      </c>
      <c r="C10" s="248" t="e">
        <f t="shared" ref="C10:Y10" si="4">C11+C12</f>
        <v>#REF!</v>
      </c>
      <c r="D10" s="248" t="e">
        <f t="shared" si="4"/>
        <v>#REF!</v>
      </c>
      <c r="E10" s="248" t="e">
        <f t="shared" si="4"/>
        <v>#REF!</v>
      </c>
      <c r="F10" s="248" t="e">
        <f t="shared" si="4"/>
        <v>#REF!</v>
      </c>
      <c r="G10" s="248" t="e">
        <f t="shared" si="4"/>
        <v>#REF!</v>
      </c>
      <c r="H10" s="248" t="e">
        <f t="shared" si="4"/>
        <v>#REF!</v>
      </c>
      <c r="I10" s="248" t="e">
        <f t="shared" si="4"/>
        <v>#REF!</v>
      </c>
      <c r="J10" s="248" t="e">
        <f t="shared" si="4"/>
        <v>#REF!</v>
      </c>
      <c r="K10" s="248" t="e">
        <f t="shared" si="4"/>
        <v>#REF!</v>
      </c>
      <c r="L10" s="248" t="e">
        <f t="shared" si="4"/>
        <v>#REF!</v>
      </c>
      <c r="M10" s="248" t="e">
        <f t="shared" si="4"/>
        <v>#REF!</v>
      </c>
      <c r="N10" s="248" t="e">
        <f t="shared" si="4"/>
        <v>#REF!</v>
      </c>
      <c r="O10" s="248" t="e">
        <f t="shared" si="4"/>
        <v>#REF!</v>
      </c>
      <c r="P10" s="248" t="e">
        <f t="shared" si="4"/>
        <v>#REF!</v>
      </c>
      <c r="Q10" s="248" t="e">
        <f t="shared" si="4"/>
        <v>#REF!</v>
      </c>
      <c r="R10" s="248" t="e">
        <f t="shared" si="4"/>
        <v>#REF!</v>
      </c>
      <c r="S10" s="248" t="e">
        <f t="shared" si="4"/>
        <v>#REF!</v>
      </c>
      <c r="T10" s="248" t="e">
        <f t="shared" si="4"/>
        <v>#REF!</v>
      </c>
      <c r="U10" s="248" t="e">
        <f t="shared" si="4"/>
        <v>#REF!</v>
      </c>
      <c r="V10" s="248" t="e">
        <f t="shared" si="4"/>
        <v>#REF!</v>
      </c>
      <c r="W10" s="248" t="e">
        <f t="shared" si="4"/>
        <v>#REF!</v>
      </c>
      <c r="X10" s="248" t="e">
        <f t="shared" si="4"/>
        <v>#REF!</v>
      </c>
      <c r="Y10" s="248" t="e">
        <f t="shared" si="4"/>
        <v>#REF!</v>
      </c>
      <c r="Z10" s="248">
        <f>SUM(Z11:Z12)</f>
        <v>163.00166666666669</v>
      </c>
      <c r="AA10" s="248">
        <f t="shared" ref="AA10:BE10" si="5">SUM(AA11:AA12)</f>
        <v>167.94402829629274</v>
      </c>
      <c r="AB10" s="248">
        <f t="shared" si="5"/>
        <v>307.34500000000003</v>
      </c>
      <c r="AC10" s="248">
        <f t="shared" si="5"/>
        <v>161.572</v>
      </c>
      <c r="AD10" s="248">
        <f t="shared" si="5"/>
        <v>158.77799999999999</v>
      </c>
      <c r="AE10" s="248">
        <f t="shared" si="5"/>
        <v>252.40347090898456</v>
      </c>
      <c r="AF10" s="248">
        <f t="shared" si="5"/>
        <v>207.96577540573344</v>
      </c>
      <c r="AG10" s="248">
        <f t="shared" si="5"/>
        <v>209.03552447763238</v>
      </c>
      <c r="AH10" s="248">
        <f t="shared" si="5"/>
        <v>199.92955637148293</v>
      </c>
      <c r="AI10" s="248">
        <f t="shared" si="5"/>
        <v>173.32163025496172</v>
      </c>
      <c r="AJ10" s="248">
        <f t="shared" si="5"/>
        <v>204.37194960043271</v>
      </c>
      <c r="AK10" s="248">
        <f t="shared" si="5"/>
        <v>207.44025620360054</v>
      </c>
      <c r="AL10" s="248">
        <f t="shared" si="5"/>
        <v>212.46457530664043</v>
      </c>
      <c r="AM10" s="248">
        <f t="shared" si="5"/>
        <v>235.26557011997656</v>
      </c>
      <c r="AN10" s="248">
        <f t="shared" si="5"/>
        <v>229.37836075628539</v>
      </c>
      <c r="AO10" s="248">
        <f t="shared" si="5"/>
        <v>227.6617284236894</v>
      </c>
      <c r="AP10" s="248">
        <f t="shared" si="5"/>
        <v>226.52607336165181</v>
      </c>
      <c r="AQ10" s="248">
        <f t="shared" si="5"/>
        <v>195.32463709898644</v>
      </c>
      <c r="AR10" s="248">
        <f t="shared" si="5"/>
        <v>181.55280432518754</v>
      </c>
      <c r="AS10" s="248">
        <f t="shared" si="5"/>
        <v>190.04650930327745</v>
      </c>
      <c r="AT10" s="248">
        <f t="shared" si="5"/>
        <v>188.28325188589167</v>
      </c>
      <c r="AU10" s="248">
        <f t="shared" si="5"/>
        <v>181.64652996856492</v>
      </c>
      <c r="AV10" s="248">
        <f t="shared" si="5"/>
        <v>185.66147991441107</v>
      </c>
      <c r="AW10" s="248">
        <f t="shared" si="5"/>
        <v>188.47384973435487</v>
      </c>
      <c r="AX10" s="248">
        <f t="shared" si="5"/>
        <v>192.99035786960218</v>
      </c>
      <c r="AY10" s="248">
        <f t="shared" si="5"/>
        <v>194.12103099158315</v>
      </c>
      <c r="AZ10" s="248">
        <f t="shared" si="5"/>
        <v>193.79337989070484</v>
      </c>
      <c r="BA10" s="248">
        <f t="shared" si="5"/>
        <v>191.08938780669303</v>
      </c>
      <c r="BB10" s="248">
        <f t="shared" si="5"/>
        <v>193.33707918931339</v>
      </c>
      <c r="BC10" s="248">
        <f t="shared" si="5"/>
        <v>195.38393832771328</v>
      </c>
      <c r="BD10" s="248">
        <f t="shared" si="5"/>
        <v>197.5201536788831</v>
      </c>
      <c r="BE10" s="248">
        <f t="shared" si="5"/>
        <v>200.16589736411282</v>
      </c>
      <c r="BM10" s="75"/>
      <c r="CA10" s="75"/>
      <c r="CO10" s="75"/>
      <c r="DC10" s="75"/>
      <c r="DQ10" s="75"/>
      <c r="EE10" s="75"/>
      <c r="ES10" s="75"/>
      <c r="FG10" s="75"/>
      <c r="FU10" s="75"/>
      <c r="GI10" s="75"/>
      <c r="GW10" s="75"/>
      <c r="HK10" s="75"/>
      <c r="HY10" s="75"/>
      <c r="IM10" s="75"/>
      <c r="JA10" s="75"/>
      <c r="JO10" s="75"/>
      <c r="KC10" s="75"/>
      <c r="KQ10" s="75"/>
      <c r="LE10" s="75"/>
      <c r="LS10" s="75"/>
      <c r="MG10" s="75"/>
      <c r="MU10" s="75"/>
      <c r="NI10" s="75"/>
      <c r="NW10" s="75"/>
      <c r="OK10" s="75"/>
      <c r="OY10" s="75"/>
      <c r="PM10" s="75"/>
      <c r="QA10" s="75"/>
      <c r="QO10" s="75"/>
      <c r="RC10" s="75"/>
      <c r="RQ10" s="75"/>
      <c r="SE10" s="75"/>
      <c r="SS10" s="75"/>
      <c r="TG10" s="75"/>
      <c r="TU10" s="75"/>
      <c r="UI10" s="75"/>
      <c r="UW10" s="75"/>
      <c r="VK10" s="75"/>
      <c r="VY10" s="75"/>
      <c r="WM10" s="75"/>
      <c r="XA10" s="75"/>
      <c r="XO10" s="75"/>
      <c r="YC10" s="75"/>
      <c r="YQ10" s="75"/>
      <c r="ZE10" s="75"/>
      <c r="ZS10" s="75"/>
      <c r="AAG10" s="75"/>
      <c r="AAU10" s="75"/>
      <c r="ABI10" s="75"/>
      <c r="ABW10" s="75"/>
      <c r="ACK10" s="75"/>
      <c r="ACY10" s="75"/>
      <c r="ADM10" s="75"/>
      <c r="AEA10" s="75"/>
      <c r="AEO10" s="75"/>
      <c r="AFC10" s="75"/>
      <c r="AFQ10" s="75"/>
      <c r="AGE10" s="75"/>
      <c r="AGS10" s="75"/>
      <c r="AHG10" s="75"/>
      <c r="AHU10" s="75"/>
      <c r="AII10" s="75"/>
      <c r="AIW10" s="75"/>
      <c r="AJK10" s="75"/>
      <c r="AJY10" s="75"/>
      <c r="AKM10" s="75"/>
      <c r="ALA10" s="75"/>
      <c r="ALO10" s="75"/>
      <c r="AMC10" s="75"/>
      <c r="AMQ10" s="75"/>
      <c r="ANE10" s="75"/>
      <c r="ANS10" s="75"/>
      <c r="AOG10" s="75"/>
      <c r="AOU10" s="75"/>
      <c r="API10" s="75"/>
      <c r="APW10" s="75"/>
      <c r="AQK10" s="75"/>
      <c r="AQY10" s="75"/>
      <c r="ARM10" s="75"/>
      <c r="ASA10" s="75"/>
      <c r="ASO10" s="75"/>
      <c r="ATC10" s="75"/>
      <c r="ATQ10" s="75"/>
      <c r="AUE10" s="75"/>
      <c r="AUS10" s="75"/>
      <c r="AVG10" s="75"/>
      <c r="AVU10" s="75"/>
      <c r="AWI10" s="75"/>
      <c r="AWW10" s="75"/>
      <c r="AXK10" s="75"/>
      <c r="AXY10" s="75"/>
      <c r="AYM10" s="75"/>
      <c r="AZA10" s="75"/>
      <c r="AZO10" s="75"/>
      <c r="BAC10" s="75"/>
      <c r="BAQ10" s="75"/>
      <c r="BBE10" s="75"/>
      <c r="BBS10" s="75"/>
      <c r="BCG10" s="75"/>
      <c r="BCU10" s="75"/>
      <c r="BDI10" s="75"/>
      <c r="BDW10" s="75"/>
      <c r="BEK10" s="75"/>
      <c r="BEY10" s="75"/>
      <c r="BFM10" s="75"/>
      <c r="BGA10" s="75"/>
      <c r="BGO10" s="75"/>
      <c r="BHC10" s="75"/>
      <c r="BHQ10" s="75"/>
      <c r="BIE10" s="75"/>
      <c r="BIS10" s="75"/>
      <c r="BJG10" s="75"/>
      <c r="BJU10" s="75"/>
      <c r="BKI10" s="75"/>
      <c r="BKW10" s="75"/>
      <c r="BLK10" s="75"/>
      <c r="BLY10" s="75"/>
      <c r="BMM10" s="75"/>
      <c r="BNA10" s="75"/>
      <c r="BNO10" s="75"/>
      <c r="BOC10" s="75"/>
      <c r="BOQ10" s="75"/>
      <c r="BPE10" s="75"/>
      <c r="BPS10" s="75"/>
      <c r="BQG10" s="75"/>
      <c r="BQU10" s="75"/>
      <c r="BRI10" s="75"/>
      <c r="BRW10" s="75"/>
      <c r="BSK10" s="75"/>
      <c r="BSY10" s="75"/>
      <c r="BTM10" s="75"/>
      <c r="BUA10" s="75"/>
      <c r="BUO10" s="75"/>
      <c r="BVC10" s="75"/>
      <c r="BVQ10" s="75"/>
      <c r="BWE10" s="75"/>
      <c r="BWS10" s="75"/>
      <c r="BXG10" s="75"/>
      <c r="BXU10" s="75"/>
      <c r="BYI10" s="75"/>
      <c r="BYW10" s="75"/>
      <c r="BZK10" s="75"/>
      <c r="BZY10" s="75"/>
      <c r="CAM10" s="75"/>
      <c r="CBA10" s="75"/>
      <c r="CBO10" s="75"/>
      <c r="CCC10" s="75"/>
      <c r="CCQ10" s="75"/>
      <c r="CDE10" s="75"/>
      <c r="CDS10" s="75"/>
      <c r="CEG10" s="75"/>
      <c r="CEU10" s="75"/>
      <c r="CFI10" s="75"/>
      <c r="CFW10" s="75"/>
      <c r="CGK10" s="75"/>
      <c r="CGY10" s="75"/>
      <c r="CHM10" s="75"/>
      <c r="CIA10" s="75"/>
      <c r="CIO10" s="75"/>
      <c r="CJC10" s="75"/>
      <c r="CJQ10" s="75"/>
      <c r="CKE10" s="75"/>
      <c r="CKS10" s="75"/>
      <c r="CLG10" s="75"/>
      <c r="CLU10" s="75"/>
      <c r="CMI10" s="75"/>
      <c r="CMW10" s="75"/>
      <c r="CNK10" s="75"/>
      <c r="CNY10" s="75"/>
      <c r="COM10" s="75"/>
      <c r="CPA10" s="75"/>
      <c r="CPO10" s="75"/>
      <c r="CQC10" s="75"/>
      <c r="CQQ10" s="75"/>
      <c r="CRE10" s="75"/>
      <c r="CRS10" s="75"/>
      <c r="CSG10" s="75"/>
      <c r="CSU10" s="75"/>
      <c r="CTI10" s="75"/>
      <c r="CTW10" s="75"/>
      <c r="CUK10" s="75"/>
      <c r="CUY10" s="75"/>
      <c r="CVM10" s="75"/>
      <c r="CWA10" s="75"/>
      <c r="CWO10" s="75"/>
      <c r="CXC10" s="75"/>
      <c r="CXQ10" s="75"/>
      <c r="CYE10" s="75"/>
      <c r="CYS10" s="75"/>
      <c r="CZG10" s="75"/>
      <c r="CZU10" s="75"/>
      <c r="DAI10" s="75"/>
      <c r="DAW10" s="75"/>
      <c r="DBK10" s="75"/>
      <c r="DBY10" s="75"/>
      <c r="DCM10" s="75"/>
      <c r="DDA10" s="75"/>
      <c r="DDO10" s="75"/>
      <c r="DEC10" s="75"/>
      <c r="DEQ10" s="75"/>
      <c r="DFE10" s="75"/>
      <c r="DFS10" s="75"/>
      <c r="DGG10" s="75"/>
      <c r="DGU10" s="75"/>
      <c r="DHI10" s="75"/>
      <c r="DHW10" s="75"/>
      <c r="DIK10" s="75"/>
      <c r="DIY10" s="75"/>
      <c r="DJM10" s="75"/>
      <c r="DKA10" s="75"/>
      <c r="DKO10" s="75"/>
      <c r="DLC10" s="75"/>
      <c r="DLQ10" s="75"/>
      <c r="DME10" s="75"/>
      <c r="DMS10" s="75"/>
      <c r="DNG10" s="75"/>
      <c r="DNU10" s="75"/>
      <c r="DOI10" s="75"/>
      <c r="DOW10" s="75"/>
      <c r="DPK10" s="75"/>
      <c r="DPY10" s="75"/>
      <c r="DQM10" s="75"/>
      <c r="DRA10" s="75"/>
      <c r="DRO10" s="75"/>
      <c r="DSC10" s="75"/>
      <c r="DSQ10" s="75"/>
      <c r="DTE10" s="75"/>
      <c r="DTS10" s="75"/>
      <c r="DUG10" s="75"/>
      <c r="DUU10" s="75"/>
      <c r="DVI10" s="75"/>
      <c r="DVW10" s="75"/>
      <c r="DWK10" s="75"/>
      <c r="DWY10" s="75"/>
      <c r="DXM10" s="75"/>
      <c r="DYA10" s="75"/>
      <c r="DYO10" s="75"/>
      <c r="DZC10" s="75"/>
      <c r="DZQ10" s="75"/>
      <c r="EAE10" s="75"/>
      <c r="EAS10" s="75"/>
      <c r="EBG10" s="75"/>
      <c r="EBU10" s="75"/>
      <c r="ECI10" s="75"/>
      <c r="ECW10" s="75"/>
      <c r="EDK10" s="75"/>
      <c r="EDY10" s="75"/>
      <c r="EEM10" s="75"/>
      <c r="EFA10" s="75"/>
      <c r="EFO10" s="75"/>
      <c r="EGC10" s="75"/>
      <c r="EGQ10" s="75"/>
      <c r="EHE10" s="75"/>
      <c r="EHS10" s="75"/>
      <c r="EIG10" s="75"/>
      <c r="EIU10" s="75"/>
      <c r="EJI10" s="75"/>
      <c r="EJW10" s="75"/>
      <c r="EKK10" s="75"/>
      <c r="EKY10" s="75"/>
      <c r="ELM10" s="75"/>
      <c r="EMA10" s="75"/>
      <c r="EMO10" s="75"/>
      <c r="ENC10" s="75"/>
      <c r="ENQ10" s="75"/>
      <c r="EOE10" s="75"/>
      <c r="EOS10" s="75"/>
      <c r="EPG10" s="75"/>
      <c r="EPU10" s="75"/>
      <c r="EQI10" s="75"/>
      <c r="EQW10" s="75"/>
      <c r="ERK10" s="75"/>
      <c r="ERY10" s="75"/>
      <c r="ESM10" s="75"/>
      <c r="ETA10" s="75"/>
      <c r="ETO10" s="75"/>
      <c r="EUC10" s="75"/>
      <c r="EUQ10" s="75"/>
      <c r="EVE10" s="75"/>
      <c r="EVS10" s="75"/>
      <c r="EWG10" s="75"/>
      <c r="EWU10" s="75"/>
      <c r="EXI10" s="75"/>
      <c r="EXW10" s="75"/>
      <c r="EYK10" s="75"/>
      <c r="EYY10" s="75"/>
      <c r="EZM10" s="75"/>
      <c r="FAA10" s="75"/>
      <c r="FAO10" s="75"/>
      <c r="FBC10" s="75"/>
      <c r="FBQ10" s="75"/>
      <c r="FCE10" s="75"/>
      <c r="FCS10" s="75"/>
      <c r="FDG10" s="75"/>
      <c r="FDU10" s="75"/>
      <c r="FEI10" s="75"/>
      <c r="FEW10" s="75"/>
      <c r="FFK10" s="75"/>
      <c r="FFY10" s="75"/>
      <c r="FGM10" s="75"/>
      <c r="FHA10" s="75"/>
      <c r="FHO10" s="75"/>
      <c r="FIC10" s="75"/>
      <c r="FIQ10" s="75"/>
      <c r="FJE10" s="75"/>
      <c r="FJS10" s="75"/>
      <c r="FKG10" s="75"/>
      <c r="FKU10" s="75"/>
      <c r="FLI10" s="75"/>
      <c r="FLW10" s="75"/>
      <c r="FMK10" s="75"/>
      <c r="FMY10" s="75"/>
      <c r="FNM10" s="75"/>
      <c r="FOA10" s="75"/>
      <c r="FOO10" s="75"/>
      <c r="FPC10" s="75"/>
      <c r="FPQ10" s="75"/>
      <c r="FQE10" s="75"/>
      <c r="FQS10" s="75"/>
      <c r="FRG10" s="75"/>
      <c r="FRU10" s="75"/>
      <c r="FSI10" s="75"/>
      <c r="FSW10" s="75"/>
      <c r="FTK10" s="75"/>
      <c r="FTY10" s="75"/>
      <c r="FUM10" s="75"/>
      <c r="FVA10" s="75"/>
      <c r="FVO10" s="75"/>
      <c r="FWC10" s="75"/>
      <c r="FWQ10" s="75"/>
      <c r="FXE10" s="75"/>
      <c r="FXS10" s="75"/>
      <c r="FYG10" s="75"/>
      <c r="FYU10" s="75"/>
      <c r="FZI10" s="75"/>
      <c r="FZW10" s="75"/>
      <c r="GAK10" s="75"/>
      <c r="GAY10" s="75"/>
      <c r="GBM10" s="75"/>
      <c r="GCA10" s="75"/>
      <c r="GCO10" s="75"/>
      <c r="GDC10" s="75"/>
      <c r="GDQ10" s="75"/>
      <c r="GEE10" s="75"/>
      <c r="GES10" s="75"/>
      <c r="GFG10" s="75"/>
      <c r="GFU10" s="75"/>
      <c r="GGI10" s="75"/>
      <c r="GGW10" s="75"/>
      <c r="GHK10" s="75"/>
      <c r="GHY10" s="75"/>
      <c r="GIM10" s="75"/>
      <c r="GJA10" s="75"/>
      <c r="GJO10" s="75"/>
      <c r="GKC10" s="75"/>
      <c r="GKQ10" s="75"/>
      <c r="GLE10" s="75"/>
      <c r="GLS10" s="75"/>
      <c r="GMG10" s="75"/>
      <c r="GMU10" s="75"/>
      <c r="GNI10" s="75"/>
      <c r="GNW10" s="75"/>
      <c r="GOK10" s="75"/>
      <c r="GOY10" s="75"/>
      <c r="GPM10" s="75"/>
      <c r="GQA10" s="75"/>
      <c r="GQO10" s="75"/>
      <c r="GRC10" s="75"/>
      <c r="GRQ10" s="75"/>
      <c r="GSE10" s="75"/>
      <c r="GSS10" s="75"/>
      <c r="GTG10" s="75"/>
      <c r="GTU10" s="75"/>
      <c r="GUI10" s="75"/>
      <c r="GUW10" s="75"/>
      <c r="GVK10" s="75"/>
      <c r="GVY10" s="75"/>
      <c r="GWM10" s="75"/>
      <c r="GXA10" s="75"/>
      <c r="GXO10" s="75"/>
      <c r="GYC10" s="75"/>
      <c r="GYQ10" s="75"/>
      <c r="GZE10" s="75"/>
      <c r="GZS10" s="75"/>
      <c r="HAG10" s="75"/>
      <c r="HAU10" s="75"/>
      <c r="HBI10" s="75"/>
      <c r="HBW10" s="75"/>
      <c r="HCK10" s="75"/>
      <c r="HCY10" s="75"/>
      <c r="HDM10" s="75"/>
      <c r="HEA10" s="75"/>
      <c r="HEO10" s="75"/>
      <c r="HFC10" s="75"/>
      <c r="HFQ10" s="75"/>
      <c r="HGE10" s="75"/>
      <c r="HGS10" s="75"/>
      <c r="HHG10" s="75"/>
      <c r="HHU10" s="75"/>
      <c r="HII10" s="75"/>
      <c r="HIW10" s="75"/>
      <c r="HJK10" s="75"/>
      <c r="HJY10" s="75"/>
      <c r="HKM10" s="75"/>
      <c r="HLA10" s="75"/>
      <c r="HLO10" s="75"/>
      <c r="HMC10" s="75"/>
      <c r="HMQ10" s="75"/>
      <c r="HNE10" s="75"/>
      <c r="HNS10" s="75"/>
      <c r="HOG10" s="75"/>
      <c r="HOU10" s="75"/>
      <c r="HPI10" s="75"/>
      <c r="HPW10" s="75"/>
      <c r="HQK10" s="75"/>
      <c r="HQY10" s="75"/>
      <c r="HRM10" s="75"/>
      <c r="HSA10" s="75"/>
      <c r="HSO10" s="75"/>
      <c r="HTC10" s="75"/>
      <c r="HTQ10" s="75"/>
      <c r="HUE10" s="75"/>
      <c r="HUS10" s="75"/>
      <c r="HVG10" s="75"/>
      <c r="HVU10" s="75"/>
      <c r="HWI10" s="75"/>
      <c r="HWW10" s="75"/>
      <c r="HXK10" s="75"/>
      <c r="HXY10" s="75"/>
      <c r="HYM10" s="75"/>
      <c r="HZA10" s="75"/>
      <c r="HZO10" s="75"/>
      <c r="IAC10" s="75"/>
      <c r="IAQ10" s="75"/>
      <c r="IBE10" s="75"/>
      <c r="IBS10" s="75"/>
      <c r="ICG10" s="75"/>
      <c r="ICU10" s="75"/>
      <c r="IDI10" s="75"/>
      <c r="IDW10" s="75"/>
      <c r="IEK10" s="75"/>
      <c r="IEY10" s="75"/>
      <c r="IFM10" s="75"/>
      <c r="IGA10" s="75"/>
      <c r="IGO10" s="75"/>
      <c r="IHC10" s="75"/>
      <c r="IHQ10" s="75"/>
      <c r="IIE10" s="75"/>
      <c r="IIS10" s="75"/>
      <c r="IJG10" s="75"/>
      <c r="IJU10" s="75"/>
      <c r="IKI10" s="75"/>
      <c r="IKW10" s="75"/>
      <c r="ILK10" s="75"/>
      <c r="ILY10" s="75"/>
      <c r="IMM10" s="75"/>
      <c r="INA10" s="75"/>
      <c r="INO10" s="75"/>
      <c r="IOC10" s="75"/>
      <c r="IOQ10" s="75"/>
      <c r="IPE10" s="75"/>
      <c r="IPS10" s="75"/>
      <c r="IQG10" s="75"/>
      <c r="IQU10" s="75"/>
      <c r="IRI10" s="75"/>
      <c r="IRW10" s="75"/>
      <c r="ISK10" s="75"/>
      <c r="ISY10" s="75"/>
      <c r="ITM10" s="75"/>
      <c r="IUA10" s="75"/>
      <c r="IUO10" s="75"/>
      <c r="IVC10" s="75"/>
      <c r="IVQ10" s="75"/>
      <c r="IWE10" s="75"/>
      <c r="IWS10" s="75"/>
      <c r="IXG10" s="75"/>
      <c r="IXU10" s="75"/>
      <c r="IYI10" s="75"/>
      <c r="IYW10" s="75"/>
      <c r="IZK10" s="75"/>
      <c r="IZY10" s="75"/>
      <c r="JAM10" s="75"/>
      <c r="JBA10" s="75"/>
      <c r="JBO10" s="75"/>
      <c r="JCC10" s="75"/>
      <c r="JCQ10" s="75"/>
      <c r="JDE10" s="75"/>
      <c r="JDS10" s="75"/>
      <c r="JEG10" s="75"/>
      <c r="JEU10" s="75"/>
      <c r="JFI10" s="75"/>
      <c r="JFW10" s="75"/>
      <c r="JGK10" s="75"/>
      <c r="JGY10" s="75"/>
      <c r="JHM10" s="75"/>
      <c r="JIA10" s="75"/>
      <c r="JIO10" s="75"/>
      <c r="JJC10" s="75"/>
      <c r="JJQ10" s="75"/>
      <c r="JKE10" s="75"/>
      <c r="JKS10" s="75"/>
      <c r="JLG10" s="75"/>
      <c r="JLU10" s="75"/>
      <c r="JMI10" s="75"/>
      <c r="JMW10" s="75"/>
      <c r="JNK10" s="75"/>
      <c r="JNY10" s="75"/>
      <c r="JOM10" s="75"/>
      <c r="JPA10" s="75"/>
      <c r="JPO10" s="75"/>
      <c r="JQC10" s="75"/>
      <c r="JQQ10" s="75"/>
      <c r="JRE10" s="75"/>
      <c r="JRS10" s="75"/>
      <c r="JSG10" s="75"/>
      <c r="JSU10" s="75"/>
      <c r="JTI10" s="75"/>
      <c r="JTW10" s="75"/>
      <c r="JUK10" s="75"/>
      <c r="JUY10" s="75"/>
      <c r="JVM10" s="75"/>
      <c r="JWA10" s="75"/>
      <c r="JWO10" s="75"/>
      <c r="JXC10" s="75"/>
      <c r="JXQ10" s="75"/>
      <c r="JYE10" s="75"/>
      <c r="JYS10" s="75"/>
      <c r="JZG10" s="75"/>
      <c r="JZU10" s="75"/>
      <c r="KAI10" s="75"/>
      <c r="KAW10" s="75"/>
      <c r="KBK10" s="75"/>
      <c r="KBY10" s="75"/>
      <c r="KCM10" s="75"/>
      <c r="KDA10" s="75"/>
      <c r="KDO10" s="75"/>
      <c r="KEC10" s="75"/>
      <c r="KEQ10" s="75"/>
      <c r="KFE10" s="75"/>
      <c r="KFS10" s="75"/>
      <c r="KGG10" s="75"/>
      <c r="KGU10" s="75"/>
      <c r="KHI10" s="75"/>
      <c r="KHW10" s="75"/>
      <c r="KIK10" s="75"/>
      <c r="KIY10" s="75"/>
      <c r="KJM10" s="75"/>
      <c r="KKA10" s="75"/>
      <c r="KKO10" s="75"/>
      <c r="KLC10" s="75"/>
      <c r="KLQ10" s="75"/>
      <c r="KME10" s="75"/>
      <c r="KMS10" s="75"/>
      <c r="KNG10" s="75"/>
      <c r="KNU10" s="75"/>
      <c r="KOI10" s="75"/>
      <c r="KOW10" s="75"/>
      <c r="KPK10" s="75"/>
      <c r="KPY10" s="75"/>
      <c r="KQM10" s="75"/>
      <c r="KRA10" s="75"/>
      <c r="KRO10" s="75"/>
      <c r="KSC10" s="75"/>
      <c r="KSQ10" s="75"/>
      <c r="KTE10" s="75"/>
      <c r="KTS10" s="75"/>
      <c r="KUG10" s="75"/>
      <c r="KUU10" s="75"/>
      <c r="KVI10" s="75"/>
      <c r="KVW10" s="75"/>
      <c r="KWK10" s="75"/>
      <c r="KWY10" s="75"/>
      <c r="KXM10" s="75"/>
      <c r="KYA10" s="75"/>
      <c r="KYO10" s="75"/>
      <c r="KZC10" s="75"/>
      <c r="KZQ10" s="75"/>
      <c r="LAE10" s="75"/>
      <c r="LAS10" s="75"/>
      <c r="LBG10" s="75"/>
      <c r="LBU10" s="75"/>
      <c r="LCI10" s="75"/>
      <c r="LCW10" s="75"/>
      <c r="LDK10" s="75"/>
      <c r="LDY10" s="75"/>
      <c r="LEM10" s="75"/>
      <c r="LFA10" s="75"/>
      <c r="LFO10" s="75"/>
      <c r="LGC10" s="75"/>
      <c r="LGQ10" s="75"/>
      <c r="LHE10" s="75"/>
      <c r="LHS10" s="75"/>
      <c r="LIG10" s="75"/>
      <c r="LIU10" s="75"/>
      <c r="LJI10" s="75"/>
      <c r="LJW10" s="75"/>
      <c r="LKK10" s="75"/>
      <c r="LKY10" s="75"/>
      <c r="LLM10" s="75"/>
      <c r="LMA10" s="75"/>
      <c r="LMO10" s="75"/>
      <c r="LNC10" s="75"/>
      <c r="LNQ10" s="75"/>
      <c r="LOE10" s="75"/>
      <c r="LOS10" s="75"/>
      <c r="LPG10" s="75"/>
      <c r="LPU10" s="75"/>
      <c r="LQI10" s="75"/>
      <c r="LQW10" s="75"/>
      <c r="LRK10" s="75"/>
      <c r="LRY10" s="75"/>
      <c r="LSM10" s="75"/>
      <c r="LTA10" s="75"/>
      <c r="LTO10" s="75"/>
      <c r="LUC10" s="75"/>
      <c r="LUQ10" s="75"/>
      <c r="LVE10" s="75"/>
      <c r="LVS10" s="75"/>
      <c r="LWG10" s="75"/>
      <c r="LWU10" s="75"/>
      <c r="LXI10" s="75"/>
      <c r="LXW10" s="75"/>
      <c r="LYK10" s="75"/>
      <c r="LYY10" s="75"/>
      <c r="LZM10" s="75"/>
      <c r="MAA10" s="75"/>
      <c r="MAO10" s="75"/>
      <c r="MBC10" s="75"/>
      <c r="MBQ10" s="75"/>
      <c r="MCE10" s="75"/>
      <c r="MCS10" s="75"/>
      <c r="MDG10" s="75"/>
      <c r="MDU10" s="75"/>
      <c r="MEI10" s="75"/>
      <c r="MEW10" s="75"/>
      <c r="MFK10" s="75"/>
      <c r="MFY10" s="75"/>
      <c r="MGM10" s="75"/>
      <c r="MHA10" s="75"/>
      <c r="MHO10" s="75"/>
      <c r="MIC10" s="75"/>
      <c r="MIQ10" s="75"/>
      <c r="MJE10" s="75"/>
      <c r="MJS10" s="75"/>
      <c r="MKG10" s="75"/>
      <c r="MKU10" s="75"/>
      <c r="MLI10" s="75"/>
      <c r="MLW10" s="75"/>
      <c r="MMK10" s="75"/>
      <c r="MMY10" s="75"/>
      <c r="MNM10" s="75"/>
      <c r="MOA10" s="75"/>
      <c r="MOO10" s="75"/>
      <c r="MPC10" s="75"/>
      <c r="MPQ10" s="75"/>
      <c r="MQE10" s="75"/>
      <c r="MQS10" s="75"/>
      <c r="MRG10" s="75"/>
      <c r="MRU10" s="75"/>
      <c r="MSI10" s="75"/>
      <c r="MSW10" s="75"/>
      <c r="MTK10" s="75"/>
      <c r="MTY10" s="75"/>
      <c r="MUM10" s="75"/>
      <c r="MVA10" s="75"/>
      <c r="MVO10" s="75"/>
      <c r="MWC10" s="75"/>
      <c r="MWQ10" s="75"/>
      <c r="MXE10" s="75"/>
      <c r="MXS10" s="75"/>
      <c r="MYG10" s="75"/>
      <c r="MYU10" s="75"/>
      <c r="MZI10" s="75"/>
      <c r="MZW10" s="75"/>
      <c r="NAK10" s="75"/>
      <c r="NAY10" s="75"/>
      <c r="NBM10" s="75"/>
      <c r="NCA10" s="75"/>
      <c r="NCO10" s="75"/>
      <c r="NDC10" s="75"/>
      <c r="NDQ10" s="75"/>
      <c r="NEE10" s="75"/>
      <c r="NES10" s="75"/>
      <c r="NFG10" s="75"/>
      <c r="NFU10" s="75"/>
      <c r="NGI10" s="75"/>
      <c r="NGW10" s="75"/>
      <c r="NHK10" s="75"/>
      <c r="NHY10" s="75"/>
      <c r="NIM10" s="75"/>
      <c r="NJA10" s="75"/>
      <c r="NJO10" s="75"/>
      <c r="NKC10" s="75"/>
      <c r="NKQ10" s="75"/>
      <c r="NLE10" s="75"/>
      <c r="NLS10" s="75"/>
      <c r="NMG10" s="75"/>
      <c r="NMU10" s="75"/>
      <c r="NNI10" s="75"/>
      <c r="NNW10" s="75"/>
      <c r="NOK10" s="75"/>
      <c r="NOY10" s="75"/>
      <c r="NPM10" s="75"/>
      <c r="NQA10" s="75"/>
      <c r="NQO10" s="75"/>
      <c r="NRC10" s="75"/>
      <c r="NRQ10" s="75"/>
      <c r="NSE10" s="75"/>
      <c r="NSS10" s="75"/>
      <c r="NTG10" s="75"/>
      <c r="NTU10" s="75"/>
      <c r="NUI10" s="75"/>
      <c r="NUW10" s="75"/>
      <c r="NVK10" s="75"/>
      <c r="NVY10" s="75"/>
      <c r="NWM10" s="75"/>
      <c r="NXA10" s="75"/>
      <c r="NXO10" s="75"/>
      <c r="NYC10" s="75"/>
      <c r="NYQ10" s="75"/>
      <c r="NZE10" s="75"/>
      <c r="NZS10" s="75"/>
      <c r="OAG10" s="75"/>
      <c r="OAU10" s="75"/>
      <c r="OBI10" s="75"/>
      <c r="OBW10" s="75"/>
      <c r="OCK10" s="75"/>
      <c r="OCY10" s="75"/>
      <c r="ODM10" s="75"/>
      <c r="OEA10" s="75"/>
      <c r="OEO10" s="75"/>
      <c r="OFC10" s="75"/>
      <c r="OFQ10" s="75"/>
      <c r="OGE10" s="75"/>
      <c r="OGS10" s="75"/>
      <c r="OHG10" s="75"/>
      <c r="OHU10" s="75"/>
      <c r="OII10" s="75"/>
      <c r="OIW10" s="75"/>
      <c r="OJK10" s="75"/>
      <c r="OJY10" s="75"/>
      <c r="OKM10" s="75"/>
      <c r="OLA10" s="75"/>
      <c r="OLO10" s="75"/>
      <c r="OMC10" s="75"/>
      <c r="OMQ10" s="75"/>
      <c r="ONE10" s="75"/>
      <c r="ONS10" s="75"/>
      <c r="OOG10" s="75"/>
      <c r="OOU10" s="75"/>
      <c r="OPI10" s="75"/>
      <c r="OPW10" s="75"/>
      <c r="OQK10" s="75"/>
      <c r="OQY10" s="75"/>
      <c r="ORM10" s="75"/>
      <c r="OSA10" s="75"/>
      <c r="OSO10" s="75"/>
      <c r="OTC10" s="75"/>
      <c r="OTQ10" s="75"/>
      <c r="OUE10" s="75"/>
      <c r="OUS10" s="75"/>
      <c r="OVG10" s="75"/>
      <c r="OVU10" s="75"/>
      <c r="OWI10" s="75"/>
      <c r="OWW10" s="75"/>
      <c r="OXK10" s="75"/>
      <c r="OXY10" s="75"/>
      <c r="OYM10" s="75"/>
      <c r="OZA10" s="75"/>
      <c r="OZO10" s="75"/>
      <c r="PAC10" s="75"/>
      <c r="PAQ10" s="75"/>
      <c r="PBE10" s="75"/>
      <c r="PBS10" s="75"/>
      <c r="PCG10" s="75"/>
      <c r="PCU10" s="75"/>
      <c r="PDI10" s="75"/>
      <c r="PDW10" s="75"/>
      <c r="PEK10" s="75"/>
      <c r="PEY10" s="75"/>
      <c r="PFM10" s="75"/>
      <c r="PGA10" s="75"/>
      <c r="PGO10" s="75"/>
      <c r="PHC10" s="75"/>
      <c r="PHQ10" s="75"/>
      <c r="PIE10" s="75"/>
      <c r="PIS10" s="75"/>
      <c r="PJG10" s="75"/>
      <c r="PJU10" s="75"/>
      <c r="PKI10" s="75"/>
      <c r="PKW10" s="75"/>
      <c r="PLK10" s="75"/>
      <c r="PLY10" s="75"/>
      <c r="PMM10" s="75"/>
      <c r="PNA10" s="75"/>
      <c r="PNO10" s="75"/>
      <c r="POC10" s="75"/>
      <c r="POQ10" s="75"/>
      <c r="PPE10" s="75"/>
      <c r="PPS10" s="75"/>
      <c r="PQG10" s="75"/>
      <c r="PQU10" s="75"/>
      <c r="PRI10" s="75"/>
      <c r="PRW10" s="75"/>
      <c r="PSK10" s="75"/>
      <c r="PSY10" s="75"/>
      <c r="PTM10" s="75"/>
      <c r="PUA10" s="75"/>
      <c r="PUO10" s="75"/>
      <c r="PVC10" s="75"/>
      <c r="PVQ10" s="75"/>
      <c r="PWE10" s="75"/>
      <c r="PWS10" s="75"/>
      <c r="PXG10" s="75"/>
      <c r="PXU10" s="75"/>
      <c r="PYI10" s="75"/>
      <c r="PYW10" s="75"/>
      <c r="PZK10" s="75"/>
      <c r="PZY10" s="75"/>
      <c r="QAM10" s="75"/>
      <c r="QBA10" s="75"/>
      <c r="QBO10" s="75"/>
      <c r="QCC10" s="75"/>
      <c r="QCQ10" s="75"/>
      <c r="QDE10" s="75"/>
      <c r="QDS10" s="75"/>
      <c r="QEG10" s="75"/>
      <c r="QEU10" s="75"/>
      <c r="QFI10" s="75"/>
      <c r="QFW10" s="75"/>
      <c r="QGK10" s="75"/>
      <c r="QGY10" s="75"/>
      <c r="QHM10" s="75"/>
      <c r="QIA10" s="75"/>
      <c r="QIO10" s="75"/>
      <c r="QJC10" s="75"/>
      <c r="QJQ10" s="75"/>
      <c r="QKE10" s="75"/>
      <c r="QKS10" s="75"/>
      <c r="QLG10" s="75"/>
      <c r="QLU10" s="75"/>
      <c r="QMI10" s="75"/>
      <c r="QMW10" s="75"/>
      <c r="QNK10" s="75"/>
      <c r="QNY10" s="75"/>
      <c r="QOM10" s="75"/>
      <c r="QPA10" s="75"/>
      <c r="QPO10" s="75"/>
      <c r="QQC10" s="75"/>
      <c r="QQQ10" s="75"/>
      <c r="QRE10" s="75"/>
      <c r="QRS10" s="75"/>
      <c r="QSG10" s="75"/>
      <c r="QSU10" s="75"/>
      <c r="QTI10" s="75"/>
      <c r="QTW10" s="75"/>
      <c r="QUK10" s="75"/>
      <c r="QUY10" s="75"/>
      <c r="QVM10" s="75"/>
      <c r="QWA10" s="75"/>
      <c r="QWO10" s="75"/>
      <c r="QXC10" s="75"/>
      <c r="QXQ10" s="75"/>
      <c r="QYE10" s="75"/>
      <c r="QYS10" s="75"/>
      <c r="QZG10" s="75"/>
      <c r="QZU10" s="75"/>
      <c r="RAI10" s="75"/>
      <c r="RAW10" s="75"/>
      <c r="RBK10" s="75"/>
      <c r="RBY10" s="75"/>
      <c r="RCM10" s="75"/>
      <c r="RDA10" s="75"/>
      <c r="RDO10" s="75"/>
      <c r="REC10" s="75"/>
      <c r="REQ10" s="75"/>
      <c r="RFE10" s="75"/>
      <c r="RFS10" s="75"/>
      <c r="RGG10" s="75"/>
      <c r="RGU10" s="75"/>
      <c r="RHI10" s="75"/>
      <c r="RHW10" s="75"/>
      <c r="RIK10" s="75"/>
      <c r="RIY10" s="75"/>
      <c r="RJM10" s="75"/>
      <c r="RKA10" s="75"/>
      <c r="RKO10" s="75"/>
      <c r="RLC10" s="75"/>
      <c r="RLQ10" s="75"/>
      <c r="RME10" s="75"/>
      <c r="RMS10" s="75"/>
      <c r="RNG10" s="75"/>
      <c r="RNU10" s="75"/>
      <c r="ROI10" s="75"/>
      <c r="ROW10" s="75"/>
      <c r="RPK10" s="75"/>
      <c r="RPY10" s="75"/>
      <c r="RQM10" s="75"/>
      <c r="RRA10" s="75"/>
      <c r="RRO10" s="75"/>
      <c r="RSC10" s="75"/>
      <c r="RSQ10" s="75"/>
      <c r="RTE10" s="75"/>
      <c r="RTS10" s="75"/>
      <c r="RUG10" s="75"/>
      <c r="RUU10" s="75"/>
      <c r="RVI10" s="75"/>
      <c r="RVW10" s="75"/>
      <c r="RWK10" s="75"/>
      <c r="RWY10" s="75"/>
      <c r="RXM10" s="75"/>
      <c r="RYA10" s="75"/>
      <c r="RYO10" s="75"/>
      <c r="RZC10" s="75"/>
      <c r="RZQ10" s="75"/>
      <c r="SAE10" s="75"/>
      <c r="SAS10" s="75"/>
      <c r="SBG10" s="75"/>
      <c r="SBU10" s="75"/>
      <c r="SCI10" s="75"/>
      <c r="SCW10" s="75"/>
      <c r="SDK10" s="75"/>
      <c r="SDY10" s="75"/>
      <c r="SEM10" s="75"/>
      <c r="SFA10" s="75"/>
      <c r="SFO10" s="75"/>
      <c r="SGC10" s="75"/>
      <c r="SGQ10" s="75"/>
      <c r="SHE10" s="75"/>
      <c r="SHS10" s="75"/>
      <c r="SIG10" s="75"/>
      <c r="SIU10" s="75"/>
      <c r="SJI10" s="75"/>
      <c r="SJW10" s="75"/>
      <c r="SKK10" s="75"/>
      <c r="SKY10" s="75"/>
      <c r="SLM10" s="75"/>
      <c r="SMA10" s="75"/>
      <c r="SMO10" s="75"/>
      <c r="SNC10" s="75"/>
      <c r="SNQ10" s="75"/>
      <c r="SOE10" s="75"/>
      <c r="SOS10" s="75"/>
      <c r="SPG10" s="75"/>
      <c r="SPU10" s="75"/>
      <c r="SQI10" s="75"/>
      <c r="SQW10" s="75"/>
      <c r="SRK10" s="75"/>
      <c r="SRY10" s="75"/>
      <c r="SSM10" s="75"/>
      <c r="STA10" s="75"/>
      <c r="STO10" s="75"/>
      <c r="SUC10" s="75"/>
      <c r="SUQ10" s="75"/>
      <c r="SVE10" s="75"/>
      <c r="SVS10" s="75"/>
      <c r="SWG10" s="75"/>
      <c r="SWU10" s="75"/>
      <c r="SXI10" s="75"/>
      <c r="SXW10" s="75"/>
      <c r="SYK10" s="75"/>
      <c r="SYY10" s="75"/>
      <c r="SZM10" s="75"/>
      <c r="TAA10" s="75"/>
      <c r="TAO10" s="75"/>
      <c r="TBC10" s="75"/>
      <c r="TBQ10" s="75"/>
      <c r="TCE10" s="75"/>
      <c r="TCS10" s="75"/>
      <c r="TDG10" s="75"/>
      <c r="TDU10" s="75"/>
      <c r="TEI10" s="75"/>
      <c r="TEW10" s="75"/>
      <c r="TFK10" s="75"/>
      <c r="TFY10" s="75"/>
      <c r="TGM10" s="75"/>
      <c r="THA10" s="75"/>
      <c r="THO10" s="75"/>
      <c r="TIC10" s="75"/>
      <c r="TIQ10" s="75"/>
      <c r="TJE10" s="75"/>
      <c r="TJS10" s="75"/>
      <c r="TKG10" s="75"/>
      <c r="TKU10" s="75"/>
      <c r="TLI10" s="75"/>
      <c r="TLW10" s="75"/>
      <c r="TMK10" s="75"/>
      <c r="TMY10" s="75"/>
      <c r="TNM10" s="75"/>
      <c r="TOA10" s="75"/>
      <c r="TOO10" s="75"/>
      <c r="TPC10" s="75"/>
      <c r="TPQ10" s="75"/>
      <c r="TQE10" s="75"/>
      <c r="TQS10" s="75"/>
      <c r="TRG10" s="75"/>
      <c r="TRU10" s="75"/>
      <c r="TSI10" s="75"/>
      <c r="TSW10" s="75"/>
      <c r="TTK10" s="75"/>
      <c r="TTY10" s="75"/>
      <c r="TUM10" s="75"/>
      <c r="TVA10" s="75"/>
      <c r="TVO10" s="75"/>
      <c r="TWC10" s="75"/>
      <c r="TWQ10" s="75"/>
      <c r="TXE10" s="75"/>
      <c r="TXS10" s="75"/>
      <c r="TYG10" s="75"/>
      <c r="TYU10" s="75"/>
      <c r="TZI10" s="75"/>
      <c r="TZW10" s="75"/>
      <c r="UAK10" s="75"/>
      <c r="UAY10" s="75"/>
      <c r="UBM10" s="75"/>
      <c r="UCA10" s="75"/>
      <c r="UCO10" s="75"/>
      <c r="UDC10" s="75"/>
      <c r="UDQ10" s="75"/>
      <c r="UEE10" s="75"/>
      <c r="UES10" s="75"/>
      <c r="UFG10" s="75"/>
      <c r="UFU10" s="75"/>
      <c r="UGI10" s="75"/>
      <c r="UGW10" s="75"/>
      <c r="UHK10" s="75"/>
      <c r="UHY10" s="75"/>
      <c r="UIM10" s="75"/>
      <c r="UJA10" s="75"/>
      <c r="UJO10" s="75"/>
      <c r="UKC10" s="75"/>
      <c r="UKQ10" s="75"/>
      <c r="ULE10" s="75"/>
      <c r="ULS10" s="75"/>
      <c r="UMG10" s="75"/>
      <c r="UMU10" s="75"/>
      <c r="UNI10" s="75"/>
      <c r="UNW10" s="75"/>
      <c r="UOK10" s="75"/>
      <c r="UOY10" s="75"/>
      <c r="UPM10" s="75"/>
      <c r="UQA10" s="75"/>
      <c r="UQO10" s="75"/>
      <c r="URC10" s="75"/>
      <c r="URQ10" s="75"/>
      <c r="USE10" s="75"/>
      <c r="USS10" s="75"/>
      <c r="UTG10" s="75"/>
      <c r="UTU10" s="75"/>
      <c r="UUI10" s="75"/>
      <c r="UUW10" s="75"/>
      <c r="UVK10" s="75"/>
      <c r="UVY10" s="75"/>
      <c r="UWM10" s="75"/>
      <c r="UXA10" s="75"/>
      <c r="UXO10" s="75"/>
      <c r="UYC10" s="75"/>
      <c r="UYQ10" s="75"/>
      <c r="UZE10" s="75"/>
      <c r="UZS10" s="75"/>
      <c r="VAG10" s="75"/>
      <c r="VAU10" s="75"/>
      <c r="VBI10" s="75"/>
      <c r="VBW10" s="75"/>
      <c r="VCK10" s="75"/>
      <c r="VCY10" s="75"/>
      <c r="VDM10" s="75"/>
      <c r="VEA10" s="75"/>
      <c r="VEO10" s="75"/>
      <c r="VFC10" s="75"/>
      <c r="VFQ10" s="75"/>
      <c r="VGE10" s="75"/>
      <c r="VGS10" s="75"/>
      <c r="VHG10" s="75"/>
      <c r="VHU10" s="75"/>
      <c r="VII10" s="75"/>
      <c r="VIW10" s="75"/>
      <c r="VJK10" s="75"/>
      <c r="VJY10" s="75"/>
      <c r="VKM10" s="75"/>
      <c r="VLA10" s="75"/>
      <c r="VLO10" s="75"/>
      <c r="VMC10" s="75"/>
      <c r="VMQ10" s="75"/>
      <c r="VNE10" s="75"/>
      <c r="VNS10" s="75"/>
      <c r="VOG10" s="75"/>
      <c r="VOU10" s="75"/>
      <c r="VPI10" s="75"/>
      <c r="VPW10" s="75"/>
      <c r="VQK10" s="75"/>
      <c r="VQY10" s="75"/>
      <c r="VRM10" s="75"/>
      <c r="VSA10" s="75"/>
      <c r="VSO10" s="75"/>
      <c r="VTC10" s="75"/>
      <c r="VTQ10" s="75"/>
      <c r="VUE10" s="75"/>
      <c r="VUS10" s="75"/>
      <c r="VVG10" s="75"/>
      <c r="VVU10" s="75"/>
      <c r="VWI10" s="75"/>
      <c r="VWW10" s="75"/>
      <c r="VXK10" s="75"/>
      <c r="VXY10" s="75"/>
      <c r="VYM10" s="75"/>
      <c r="VZA10" s="75"/>
      <c r="VZO10" s="75"/>
      <c r="WAC10" s="75"/>
      <c r="WAQ10" s="75"/>
      <c r="WBE10" s="75"/>
      <c r="WBS10" s="75"/>
      <c r="WCG10" s="75"/>
      <c r="WCU10" s="75"/>
      <c r="WDI10" s="75"/>
      <c r="WDW10" s="75"/>
      <c r="WEK10" s="75"/>
      <c r="WEY10" s="75"/>
      <c r="WFM10" s="75"/>
      <c r="WGA10" s="75"/>
      <c r="WGO10" s="75"/>
      <c r="WHC10" s="75"/>
      <c r="WHQ10" s="75"/>
      <c r="WIE10" s="75"/>
      <c r="WIS10" s="75"/>
      <c r="WJG10" s="75"/>
      <c r="WJU10" s="75"/>
      <c r="WKI10" s="75"/>
      <c r="WKW10" s="75"/>
      <c r="WLK10" s="75"/>
      <c r="WLY10" s="75"/>
      <c r="WMM10" s="75"/>
      <c r="WNA10" s="75"/>
      <c r="WNO10" s="75"/>
      <c r="WOC10" s="75"/>
      <c r="WOQ10" s="75"/>
      <c r="WPE10" s="75"/>
      <c r="WPS10" s="75"/>
      <c r="WQG10" s="75"/>
      <c r="WQU10" s="75"/>
      <c r="WRI10" s="75"/>
      <c r="WRW10" s="75"/>
      <c r="WSK10" s="75"/>
      <c r="WSY10" s="75"/>
      <c r="WTM10" s="75"/>
      <c r="WUA10" s="75"/>
      <c r="WUO10" s="75"/>
      <c r="WVC10" s="75"/>
      <c r="WVQ10" s="75"/>
      <c r="WWE10" s="75"/>
      <c r="WWS10" s="75"/>
      <c r="WXG10" s="75"/>
      <c r="WXU10" s="75"/>
      <c r="WYI10" s="75"/>
      <c r="WYW10" s="75"/>
      <c r="WZK10" s="75"/>
      <c r="WZY10" s="75"/>
      <c r="XAM10" s="75"/>
      <c r="XBA10" s="75"/>
      <c r="XBO10" s="75"/>
      <c r="XCC10" s="75"/>
      <c r="XCQ10" s="75"/>
      <c r="XDE10" s="75"/>
      <c r="XDS10" s="75"/>
      <c r="XEG10" s="75"/>
      <c r="XEU10" s="75"/>
    </row>
    <row r="11" spans="1:2039 2053:4083 4097:5119 5133:7163 7177:9207 9221:10235 10243:12287 12301:14331 14342:15355 15367:16375" s="74" customFormat="1" x14ac:dyDescent="0.2">
      <c r="A11" s="178" t="s">
        <v>142</v>
      </c>
      <c r="B11" s="248" t="e">
        <f t="shared" ref="B11:BE12" si="6">B28+B44+B59</f>
        <v>#REF!</v>
      </c>
      <c r="C11" s="248" t="e">
        <f t="shared" si="6"/>
        <v>#REF!</v>
      </c>
      <c r="D11" s="248" t="e">
        <f t="shared" si="6"/>
        <v>#REF!</v>
      </c>
      <c r="E11" s="248" t="e">
        <f t="shared" si="6"/>
        <v>#REF!</v>
      </c>
      <c r="F11" s="248" t="e">
        <f t="shared" si="6"/>
        <v>#REF!</v>
      </c>
      <c r="G11" s="248" t="e">
        <f t="shared" si="6"/>
        <v>#REF!</v>
      </c>
      <c r="H11" s="248" t="e">
        <f t="shared" si="6"/>
        <v>#REF!</v>
      </c>
      <c r="I11" s="248" t="e">
        <f t="shared" si="6"/>
        <v>#REF!</v>
      </c>
      <c r="J11" s="248" t="e">
        <f t="shared" si="6"/>
        <v>#REF!</v>
      </c>
      <c r="K11" s="248" t="e">
        <f t="shared" si="6"/>
        <v>#REF!</v>
      </c>
      <c r="L11" s="248" t="e">
        <f t="shared" si="6"/>
        <v>#REF!</v>
      </c>
      <c r="M11" s="248" t="e">
        <f t="shared" si="6"/>
        <v>#REF!</v>
      </c>
      <c r="N11" s="248" t="e">
        <f t="shared" si="6"/>
        <v>#REF!</v>
      </c>
      <c r="O11" s="248" t="e">
        <f t="shared" si="6"/>
        <v>#REF!</v>
      </c>
      <c r="P11" s="248" t="e">
        <f t="shared" si="6"/>
        <v>#REF!</v>
      </c>
      <c r="Q11" s="248" t="e">
        <f t="shared" si="6"/>
        <v>#REF!</v>
      </c>
      <c r="R11" s="248" t="e">
        <f t="shared" si="6"/>
        <v>#REF!</v>
      </c>
      <c r="S11" s="248" t="e">
        <f t="shared" si="6"/>
        <v>#REF!</v>
      </c>
      <c r="T11" s="248" t="e">
        <f t="shared" si="6"/>
        <v>#REF!</v>
      </c>
      <c r="U11" s="248" t="e">
        <f t="shared" si="6"/>
        <v>#REF!</v>
      </c>
      <c r="V11" s="248" t="e">
        <f t="shared" si="6"/>
        <v>#REF!</v>
      </c>
      <c r="W11" s="248" t="e">
        <f t="shared" si="6"/>
        <v>#REF!</v>
      </c>
      <c r="X11" s="248" t="e">
        <f t="shared" si="6"/>
        <v>#REF!</v>
      </c>
      <c r="Y11" s="248" t="e">
        <f t="shared" si="6"/>
        <v>#REF!</v>
      </c>
      <c r="Z11" s="248">
        <f t="shared" si="6"/>
        <v>163.00166666666669</v>
      </c>
      <c r="AA11" s="248">
        <f t="shared" si="6"/>
        <v>167.94402829629274</v>
      </c>
      <c r="AB11" s="248">
        <f t="shared" si="6"/>
        <v>303.16090229811107</v>
      </c>
      <c r="AC11" s="248">
        <f t="shared" si="6"/>
        <v>145.69281408422782</v>
      </c>
      <c r="AD11" s="248">
        <f t="shared" si="6"/>
        <v>131.87233974083549</v>
      </c>
      <c r="AE11" s="248">
        <f t="shared" si="6"/>
        <v>225.57563751432505</v>
      </c>
      <c r="AF11" s="248">
        <f t="shared" si="6"/>
        <v>184.9190863382596</v>
      </c>
      <c r="AG11" s="248">
        <f t="shared" si="6"/>
        <v>179.86077086818861</v>
      </c>
      <c r="AH11" s="248">
        <f t="shared" si="6"/>
        <v>162.32369105792537</v>
      </c>
      <c r="AI11" s="248">
        <f t="shared" si="6"/>
        <v>133.61740643056027</v>
      </c>
      <c r="AJ11" s="248">
        <f t="shared" si="6"/>
        <v>159.91815834918523</v>
      </c>
      <c r="AK11" s="248">
        <f t="shared" si="6"/>
        <v>155.58576665850202</v>
      </c>
      <c r="AL11" s="248">
        <f t="shared" si="6"/>
        <v>153.44900138315262</v>
      </c>
      <c r="AM11" s="248">
        <f t="shared" si="6"/>
        <v>159.59668559141988</v>
      </c>
      <c r="AN11" s="248">
        <f t="shared" si="6"/>
        <v>151.53837950644905</v>
      </c>
      <c r="AO11" s="248">
        <f t="shared" si="6"/>
        <v>147.48537988126682</v>
      </c>
      <c r="AP11" s="248">
        <f t="shared" si="6"/>
        <v>142.62696607627458</v>
      </c>
      <c r="AQ11" s="248">
        <f t="shared" si="6"/>
        <v>118.74942295009271</v>
      </c>
      <c r="AR11" s="248">
        <f t="shared" si="6"/>
        <v>95.983813638063808</v>
      </c>
      <c r="AS11" s="248">
        <f t="shared" si="6"/>
        <v>94.223317289076874</v>
      </c>
      <c r="AT11" s="248">
        <f t="shared" si="6"/>
        <v>92.451058209423962</v>
      </c>
      <c r="AU11" s="248">
        <f t="shared" si="6"/>
        <v>92.451058209423962</v>
      </c>
      <c r="AV11" s="248">
        <f t="shared" si="6"/>
        <v>92.451058209423962</v>
      </c>
      <c r="AW11" s="248">
        <f t="shared" si="6"/>
        <v>92.451058209423962</v>
      </c>
      <c r="AX11" s="248">
        <f t="shared" si="6"/>
        <v>92.451058209423962</v>
      </c>
      <c r="AY11" s="248">
        <f t="shared" si="6"/>
        <v>92.451058209423962</v>
      </c>
      <c r="AZ11" s="248">
        <f t="shared" si="6"/>
        <v>92.451058209423962</v>
      </c>
      <c r="BA11" s="248">
        <f t="shared" si="6"/>
        <v>92.451058209423962</v>
      </c>
      <c r="BB11" s="248">
        <f t="shared" si="6"/>
        <v>92.451058209423962</v>
      </c>
      <c r="BC11" s="248">
        <f t="shared" si="6"/>
        <v>92.451058209423962</v>
      </c>
      <c r="BD11" s="248">
        <f t="shared" si="6"/>
        <v>92.451058209423962</v>
      </c>
      <c r="BE11" s="248">
        <f t="shared" si="6"/>
        <v>92.451058209423962</v>
      </c>
      <c r="BM11" s="75"/>
      <c r="CA11" s="75"/>
      <c r="CO11" s="75"/>
      <c r="DC11" s="75"/>
      <c r="DQ11" s="75"/>
      <c r="EE11" s="75"/>
      <c r="ES11" s="75"/>
      <c r="FG11" s="75"/>
      <c r="FU11" s="75"/>
      <c r="GI11" s="75"/>
      <c r="GW11" s="75"/>
      <c r="HK11" s="75"/>
      <c r="HY11" s="75"/>
      <c r="IM11" s="75"/>
      <c r="JA11" s="75"/>
      <c r="JO11" s="75"/>
      <c r="KC11" s="75"/>
      <c r="KQ11" s="75"/>
      <c r="LE11" s="75"/>
      <c r="LS11" s="75"/>
      <c r="MG11" s="75"/>
      <c r="MU11" s="75"/>
      <c r="NI11" s="75"/>
      <c r="NW11" s="75"/>
      <c r="OK11" s="75"/>
      <c r="OY11" s="75"/>
      <c r="PM11" s="75"/>
      <c r="QA11" s="75"/>
      <c r="QO11" s="75"/>
      <c r="RC11" s="75"/>
      <c r="RQ11" s="75"/>
      <c r="SE11" s="75"/>
      <c r="SS11" s="75"/>
      <c r="TG11" s="75"/>
      <c r="TU11" s="75"/>
      <c r="UI11" s="75"/>
      <c r="UW11" s="75"/>
      <c r="VK11" s="75"/>
      <c r="VY11" s="75"/>
      <c r="WM11" s="75"/>
      <c r="XA11" s="75"/>
      <c r="XO11" s="75"/>
      <c r="YC11" s="75"/>
      <c r="YQ11" s="75"/>
      <c r="ZE11" s="75"/>
      <c r="ZS11" s="75"/>
      <c r="AAG11" s="75"/>
      <c r="AAU11" s="75"/>
      <c r="ABI11" s="75"/>
      <c r="ABW11" s="75"/>
      <c r="ACK11" s="75"/>
      <c r="ACY11" s="75"/>
      <c r="ADM11" s="75"/>
      <c r="AEA11" s="75"/>
      <c r="AEO11" s="75"/>
      <c r="AFC11" s="75"/>
      <c r="AFQ11" s="75"/>
      <c r="AGE11" s="75"/>
      <c r="AGS11" s="75"/>
      <c r="AHG11" s="75"/>
      <c r="AHU11" s="75"/>
      <c r="AII11" s="75"/>
      <c r="AIW11" s="75"/>
      <c r="AJK11" s="75"/>
      <c r="AJY11" s="75"/>
      <c r="AKM11" s="75"/>
      <c r="ALA11" s="75"/>
      <c r="ALO11" s="75"/>
      <c r="AMC11" s="75"/>
      <c r="AMQ11" s="75"/>
      <c r="ANE11" s="75"/>
      <c r="ANS11" s="75"/>
      <c r="AOG11" s="75"/>
      <c r="AOU11" s="75"/>
      <c r="API11" s="75"/>
      <c r="APW11" s="75"/>
      <c r="AQK11" s="75"/>
      <c r="AQY11" s="75"/>
      <c r="ARM11" s="75"/>
      <c r="ASA11" s="75"/>
      <c r="ASO11" s="75"/>
      <c r="ATC11" s="75"/>
      <c r="ATQ11" s="75"/>
      <c r="AUE11" s="75"/>
      <c r="AUS11" s="75"/>
      <c r="AVG11" s="75"/>
      <c r="AVU11" s="75"/>
      <c r="AWI11" s="75"/>
      <c r="AWW11" s="75"/>
      <c r="AXK11" s="75"/>
      <c r="AXY11" s="75"/>
      <c r="AYM11" s="75"/>
      <c r="AZA11" s="75"/>
      <c r="AZO11" s="75"/>
      <c r="BAC11" s="75"/>
      <c r="BAQ11" s="75"/>
      <c r="BBE11" s="75"/>
      <c r="BBS11" s="75"/>
      <c r="BCG11" s="75"/>
      <c r="BCU11" s="75"/>
      <c r="BDI11" s="75"/>
      <c r="BDW11" s="75"/>
      <c r="BEK11" s="75"/>
      <c r="BEY11" s="75"/>
      <c r="BFM11" s="75"/>
      <c r="BGA11" s="75"/>
      <c r="BGO11" s="75"/>
      <c r="BHC11" s="75"/>
      <c r="BHQ11" s="75"/>
      <c r="BIE11" s="75"/>
      <c r="BIS11" s="75"/>
      <c r="BJG11" s="75"/>
      <c r="BJU11" s="75"/>
      <c r="BKI11" s="75"/>
      <c r="BKW11" s="75"/>
      <c r="BLK11" s="75"/>
      <c r="BLY11" s="75"/>
      <c r="BMM11" s="75"/>
      <c r="BNA11" s="75"/>
      <c r="BNO11" s="75"/>
      <c r="BOC11" s="75"/>
      <c r="BOQ11" s="75"/>
      <c r="BPE11" s="75"/>
      <c r="BPS11" s="75"/>
      <c r="BQG11" s="75"/>
      <c r="BQU11" s="75"/>
      <c r="BRI11" s="75"/>
      <c r="BRW11" s="75"/>
      <c r="BSK11" s="75"/>
      <c r="BSY11" s="75"/>
      <c r="BTM11" s="75"/>
      <c r="BUA11" s="75"/>
      <c r="BUO11" s="75"/>
      <c r="BVC11" s="75"/>
      <c r="BVQ11" s="75"/>
      <c r="BWE11" s="75"/>
      <c r="BWS11" s="75"/>
      <c r="BXG11" s="75"/>
      <c r="BXU11" s="75"/>
      <c r="BYI11" s="75"/>
      <c r="BYW11" s="75"/>
      <c r="BZK11" s="75"/>
      <c r="BZY11" s="75"/>
      <c r="CAM11" s="75"/>
      <c r="CBA11" s="75"/>
      <c r="CBO11" s="75"/>
      <c r="CCC11" s="75"/>
      <c r="CCQ11" s="75"/>
      <c r="CDE11" s="75"/>
      <c r="CDS11" s="75"/>
      <c r="CEG11" s="75"/>
      <c r="CEU11" s="75"/>
      <c r="CFI11" s="75"/>
      <c r="CFW11" s="75"/>
      <c r="CGK11" s="75"/>
      <c r="CGY11" s="75"/>
      <c r="CHM11" s="75"/>
      <c r="CIA11" s="75"/>
      <c r="CIO11" s="75"/>
      <c r="CJC11" s="75"/>
      <c r="CJQ11" s="75"/>
      <c r="CKE11" s="75"/>
      <c r="CKS11" s="75"/>
      <c r="CLG11" s="75"/>
      <c r="CLU11" s="75"/>
      <c r="CMI11" s="75"/>
      <c r="CMW11" s="75"/>
      <c r="CNK11" s="75"/>
      <c r="CNY11" s="75"/>
      <c r="COM11" s="75"/>
      <c r="CPA11" s="75"/>
      <c r="CPO11" s="75"/>
      <c r="CQC11" s="75"/>
      <c r="CQQ11" s="75"/>
      <c r="CRE11" s="75"/>
      <c r="CRS11" s="75"/>
      <c r="CSG11" s="75"/>
      <c r="CSU11" s="75"/>
      <c r="CTI11" s="75"/>
      <c r="CTW11" s="75"/>
      <c r="CUK11" s="75"/>
      <c r="CUY11" s="75"/>
      <c r="CVM11" s="75"/>
      <c r="CWA11" s="75"/>
      <c r="CWO11" s="75"/>
      <c r="CXC11" s="75"/>
      <c r="CXQ11" s="75"/>
      <c r="CYE11" s="75"/>
      <c r="CYS11" s="75"/>
      <c r="CZG11" s="75"/>
      <c r="CZU11" s="75"/>
      <c r="DAI11" s="75"/>
      <c r="DAW11" s="75"/>
      <c r="DBK11" s="75"/>
      <c r="DBY11" s="75"/>
      <c r="DCM11" s="75"/>
      <c r="DDA11" s="75"/>
      <c r="DDO11" s="75"/>
      <c r="DEC11" s="75"/>
      <c r="DEQ11" s="75"/>
      <c r="DFE11" s="75"/>
      <c r="DFS11" s="75"/>
      <c r="DGG11" s="75"/>
      <c r="DGU11" s="75"/>
      <c r="DHI11" s="75"/>
      <c r="DHW11" s="75"/>
      <c r="DIK11" s="75"/>
      <c r="DIY11" s="75"/>
      <c r="DJM11" s="75"/>
      <c r="DKA11" s="75"/>
      <c r="DKO11" s="75"/>
      <c r="DLC11" s="75"/>
      <c r="DLQ11" s="75"/>
      <c r="DME11" s="75"/>
      <c r="DMS11" s="75"/>
      <c r="DNG11" s="75"/>
      <c r="DNU11" s="75"/>
      <c r="DOI11" s="75"/>
      <c r="DOW11" s="75"/>
      <c r="DPK11" s="75"/>
      <c r="DPY11" s="75"/>
      <c r="DQM11" s="75"/>
      <c r="DRA11" s="75"/>
      <c r="DRO11" s="75"/>
      <c r="DSC11" s="75"/>
      <c r="DSQ11" s="75"/>
      <c r="DTE11" s="75"/>
      <c r="DTS11" s="75"/>
      <c r="DUG11" s="75"/>
      <c r="DUU11" s="75"/>
      <c r="DVI11" s="75"/>
      <c r="DVW11" s="75"/>
      <c r="DWK11" s="75"/>
      <c r="DWY11" s="75"/>
      <c r="DXM11" s="75"/>
      <c r="DYA11" s="75"/>
      <c r="DYO11" s="75"/>
      <c r="DZC11" s="75"/>
      <c r="DZQ11" s="75"/>
      <c r="EAE11" s="75"/>
      <c r="EAS11" s="75"/>
      <c r="EBG11" s="75"/>
      <c r="EBU11" s="75"/>
      <c r="ECI11" s="75"/>
      <c r="ECW11" s="75"/>
      <c r="EDK11" s="75"/>
      <c r="EDY11" s="75"/>
      <c r="EEM11" s="75"/>
      <c r="EFA11" s="75"/>
      <c r="EFO11" s="75"/>
      <c r="EGC11" s="75"/>
      <c r="EGQ11" s="75"/>
      <c r="EHE11" s="75"/>
      <c r="EHS11" s="75"/>
      <c r="EIG11" s="75"/>
      <c r="EIU11" s="75"/>
      <c r="EJI11" s="75"/>
      <c r="EJW11" s="75"/>
      <c r="EKK11" s="75"/>
      <c r="EKY11" s="75"/>
      <c r="ELM11" s="75"/>
      <c r="EMA11" s="75"/>
      <c r="EMO11" s="75"/>
      <c r="ENC11" s="75"/>
      <c r="ENQ11" s="75"/>
      <c r="EOE11" s="75"/>
      <c r="EOS11" s="75"/>
      <c r="EPG11" s="75"/>
      <c r="EPU11" s="75"/>
      <c r="EQI11" s="75"/>
      <c r="EQW11" s="75"/>
      <c r="ERK11" s="75"/>
      <c r="ERY11" s="75"/>
      <c r="ESM11" s="75"/>
      <c r="ETA11" s="75"/>
      <c r="ETO11" s="75"/>
      <c r="EUC11" s="75"/>
      <c r="EUQ11" s="75"/>
      <c r="EVE11" s="75"/>
      <c r="EVS11" s="75"/>
      <c r="EWG11" s="75"/>
      <c r="EWU11" s="75"/>
      <c r="EXI11" s="75"/>
      <c r="EXW11" s="75"/>
      <c r="EYK11" s="75"/>
      <c r="EYY11" s="75"/>
      <c r="EZM11" s="75"/>
      <c r="FAA11" s="75"/>
      <c r="FAO11" s="75"/>
      <c r="FBC11" s="75"/>
      <c r="FBQ11" s="75"/>
      <c r="FCE11" s="75"/>
      <c r="FCS11" s="75"/>
      <c r="FDG11" s="75"/>
      <c r="FDU11" s="75"/>
      <c r="FEI11" s="75"/>
      <c r="FEW11" s="75"/>
      <c r="FFK11" s="75"/>
      <c r="FFY11" s="75"/>
      <c r="FGM11" s="75"/>
      <c r="FHA11" s="75"/>
      <c r="FHO11" s="75"/>
      <c r="FIC11" s="75"/>
      <c r="FIQ11" s="75"/>
      <c r="FJE11" s="75"/>
      <c r="FJS11" s="75"/>
      <c r="FKG11" s="75"/>
      <c r="FKU11" s="75"/>
      <c r="FLI11" s="75"/>
      <c r="FLW11" s="75"/>
      <c r="FMK11" s="75"/>
      <c r="FMY11" s="75"/>
      <c r="FNM11" s="75"/>
      <c r="FOA11" s="75"/>
      <c r="FOO11" s="75"/>
      <c r="FPC11" s="75"/>
      <c r="FPQ11" s="75"/>
      <c r="FQE11" s="75"/>
      <c r="FQS11" s="75"/>
      <c r="FRG11" s="75"/>
      <c r="FRU11" s="75"/>
      <c r="FSI11" s="75"/>
      <c r="FSW11" s="75"/>
      <c r="FTK11" s="75"/>
      <c r="FTY11" s="75"/>
      <c r="FUM11" s="75"/>
      <c r="FVA11" s="75"/>
      <c r="FVO11" s="75"/>
      <c r="FWC11" s="75"/>
      <c r="FWQ11" s="75"/>
      <c r="FXE11" s="75"/>
      <c r="FXS11" s="75"/>
      <c r="FYG11" s="75"/>
      <c r="FYU11" s="75"/>
      <c r="FZI11" s="75"/>
      <c r="FZW11" s="75"/>
      <c r="GAK11" s="75"/>
      <c r="GAY11" s="75"/>
      <c r="GBM11" s="75"/>
      <c r="GCA11" s="75"/>
      <c r="GCO11" s="75"/>
      <c r="GDC11" s="75"/>
      <c r="GDQ11" s="75"/>
      <c r="GEE11" s="75"/>
      <c r="GES11" s="75"/>
      <c r="GFG11" s="75"/>
      <c r="GFU11" s="75"/>
      <c r="GGI11" s="75"/>
      <c r="GGW11" s="75"/>
      <c r="GHK11" s="75"/>
      <c r="GHY11" s="75"/>
      <c r="GIM11" s="75"/>
      <c r="GJA11" s="75"/>
      <c r="GJO11" s="75"/>
      <c r="GKC11" s="75"/>
      <c r="GKQ11" s="75"/>
      <c r="GLE11" s="75"/>
      <c r="GLS11" s="75"/>
      <c r="GMG11" s="75"/>
      <c r="GMU11" s="75"/>
      <c r="GNI11" s="75"/>
      <c r="GNW11" s="75"/>
      <c r="GOK11" s="75"/>
      <c r="GOY11" s="75"/>
      <c r="GPM11" s="75"/>
      <c r="GQA11" s="75"/>
      <c r="GQO11" s="75"/>
      <c r="GRC11" s="75"/>
      <c r="GRQ11" s="75"/>
      <c r="GSE11" s="75"/>
      <c r="GSS11" s="75"/>
      <c r="GTG11" s="75"/>
      <c r="GTU11" s="75"/>
      <c r="GUI11" s="75"/>
      <c r="GUW11" s="75"/>
      <c r="GVK11" s="75"/>
      <c r="GVY11" s="75"/>
      <c r="GWM11" s="75"/>
      <c r="GXA11" s="75"/>
      <c r="GXO11" s="75"/>
      <c r="GYC11" s="75"/>
      <c r="GYQ11" s="75"/>
      <c r="GZE11" s="75"/>
      <c r="GZS11" s="75"/>
      <c r="HAG11" s="75"/>
      <c r="HAU11" s="75"/>
      <c r="HBI11" s="75"/>
      <c r="HBW11" s="75"/>
      <c r="HCK11" s="75"/>
      <c r="HCY11" s="75"/>
      <c r="HDM11" s="75"/>
      <c r="HEA11" s="75"/>
      <c r="HEO11" s="75"/>
      <c r="HFC11" s="75"/>
      <c r="HFQ11" s="75"/>
      <c r="HGE11" s="75"/>
      <c r="HGS11" s="75"/>
      <c r="HHG11" s="75"/>
      <c r="HHU11" s="75"/>
      <c r="HII11" s="75"/>
      <c r="HIW11" s="75"/>
      <c r="HJK11" s="75"/>
      <c r="HJY11" s="75"/>
      <c r="HKM11" s="75"/>
      <c r="HLA11" s="75"/>
      <c r="HLO11" s="75"/>
      <c r="HMC11" s="75"/>
      <c r="HMQ11" s="75"/>
      <c r="HNE11" s="75"/>
      <c r="HNS11" s="75"/>
      <c r="HOG11" s="75"/>
      <c r="HOU11" s="75"/>
      <c r="HPI11" s="75"/>
      <c r="HPW11" s="75"/>
      <c r="HQK11" s="75"/>
      <c r="HQY11" s="75"/>
      <c r="HRM11" s="75"/>
      <c r="HSA11" s="75"/>
      <c r="HSO11" s="75"/>
      <c r="HTC11" s="75"/>
      <c r="HTQ11" s="75"/>
      <c r="HUE11" s="75"/>
      <c r="HUS11" s="75"/>
      <c r="HVG11" s="75"/>
      <c r="HVU11" s="75"/>
      <c r="HWI11" s="75"/>
      <c r="HWW11" s="75"/>
      <c r="HXK11" s="75"/>
      <c r="HXY11" s="75"/>
      <c r="HYM11" s="75"/>
      <c r="HZA11" s="75"/>
      <c r="HZO11" s="75"/>
      <c r="IAC11" s="75"/>
      <c r="IAQ11" s="75"/>
      <c r="IBE11" s="75"/>
      <c r="IBS11" s="75"/>
      <c r="ICG11" s="75"/>
      <c r="ICU11" s="75"/>
      <c r="IDI11" s="75"/>
      <c r="IDW11" s="75"/>
      <c r="IEK11" s="75"/>
      <c r="IEY11" s="75"/>
      <c r="IFM11" s="75"/>
      <c r="IGA11" s="75"/>
      <c r="IGO11" s="75"/>
      <c r="IHC11" s="75"/>
      <c r="IHQ11" s="75"/>
      <c r="IIE11" s="75"/>
      <c r="IIS11" s="75"/>
      <c r="IJG11" s="75"/>
      <c r="IJU11" s="75"/>
      <c r="IKI11" s="75"/>
      <c r="IKW11" s="75"/>
      <c r="ILK11" s="75"/>
      <c r="ILY11" s="75"/>
      <c r="IMM11" s="75"/>
      <c r="INA11" s="75"/>
      <c r="INO11" s="75"/>
      <c r="IOC11" s="75"/>
      <c r="IOQ11" s="75"/>
      <c r="IPE11" s="75"/>
      <c r="IPS11" s="75"/>
      <c r="IQG11" s="75"/>
      <c r="IQU11" s="75"/>
      <c r="IRI11" s="75"/>
      <c r="IRW11" s="75"/>
      <c r="ISK11" s="75"/>
      <c r="ISY11" s="75"/>
      <c r="ITM11" s="75"/>
      <c r="IUA11" s="75"/>
      <c r="IUO11" s="75"/>
      <c r="IVC11" s="75"/>
      <c r="IVQ11" s="75"/>
      <c r="IWE11" s="75"/>
      <c r="IWS11" s="75"/>
      <c r="IXG11" s="75"/>
      <c r="IXU11" s="75"/>
      <c r="IYI11" s="75"/>
      <c r="IYW11" s="75"/>
      <c r="IZK11" s="75"/>
      <c r="IZY11" s="75"/>
      <c r="JAM11" s="75"/>
      <c r="JBA11" s="75"/>
      <c r="JBO11" s="75"/>
      <c r="JCC11" s="75"/>
      <c r="JCQ11" s="75"/>
      <c r="JDE11" s="75"/>
      <c r="JDS11" s="75"/>
      <c r="JEG11" s="75"/>
      <c r="JEU11" s="75"/>
      <c r="JFI11" s="75"/>
      <c r="JFW11" s="75"/>
      <c r="JGK11" s="75"/>
      <c r="JGY11" s="75"/>
      <c r="JHM11" s="75"/>
      <c r="JIA11" s="75"/>
      <c r="JIO11" s="75"/>
      <c r="JJC11" s="75"/>
      <c r="JJQ11" s="75"/>
      <c r="JKE11" s="75"/>
      <c r="JKS11" s="75"/>
      <c r="JLG11" s="75"/>
      <c r="JLU11" s="75"/>
      <c r="JMI11" s="75"/>
      <c r="JMW11" s="75"/>
      <c r="JNK11" s="75"/>
      <c r="JNY11" s="75"/>
      <c r="JOM11" s="75"/>
      <c r="JPA11" s="75"/>
      <c r="JPO11" s="75"/>
      <c r="JQC11" s="75"/>
      <c r="JQQ11" s="75"/>
      <c r="JRE11" s="75"/>
      <c r="JRS11" s="75"/>
      <c r="JSG11" s="75"/>
      <c r="JSU11" s="75"/>
      <c r="JTI11" s="75"/>
      <c r="JTW11" s="75"/>
      <c r="JUK11" s="75"/>
      <c r="JUY11" s="75"/>
      <c r="JVM11" s="75"/>
      <c r="JWA11" s="75"/>
      <c r="JWO11" s="75"/>
      <c r="JXC11" s="75"/>
      <c r="JXQ11" s="75"/>
      <c r="JYE11" s="75"/>
      <c r="JYS11" s="75"/>
      <c r="JZG11" s="75"/>
      <c r="JZU11" s="75"/>
      <c r="KAI11" s="75"/>
      <c r="KAW11" s="75"/>
      <c r="KBK11" s="75"/>
      <c r="KBY11" s="75"/>
      <c r="KCM11" s="75"/>
      <c r="KDA11" s="75"/>
      <c r="KDO11" s="75"/>
      <c r="KEC11" s="75"/>
      <c r="KEQ11" s="75"/>
      <c r="KFE11" s="75"/>
      <c r="KFS11" s="75"/>
      <c r="KGG11" s="75"/>
      <c r="KGU11" s="75"/>
      <c r="KHI11" s="75"/>
      <c r="KHW11" s="75"/>
      <c r="KIK11" s="75"/>
      <c r="KIY11" s="75"/>
      <c r="KJM11" s="75"/>
      <c r="KKA11" s="75"/>
      <c r="KKO11" s="75"/>
      <c r="KLC11" s="75"/>
      <c r="KLQ11" s="75"/>
      <c r="KME11" s="75"/>
      <c r="KMS11" s="75"/>
      <c r="KNG11" s="75"/>
      <c r="KNU11" s="75"/>
      <c r="KOI11" s="75"/>
      <c r="KOW11" s="75"/>
      <c r="KPK11" s="75"/>
      <c r="KPY11" s="75"/>
      <c r="KQM11" s="75"/>
      <c r="KRA11" s="75"/>
      <c r="KRO11" s="75"/>
      <c r="KSC11" s="75"/>
      <c r="KSQ11" s="75"/>
      <c r="KTE11" s="75"/>
      <c r="KTS11" s="75"/>
      <c r="KUG11" s="75"/>
      <c r="KUU11" s="75"/>
      <c r="KVI11" s="75"/>
      <c r="KVW11" s="75"/>
      <c r="KWK11" s="75"/>
      <c r="KWY11" s="75"/>
      <c r="KXM11" s="75"/>
      <c r="KYA11" s="75"/>
      <c r="KYO11" s="75"/>
      <c r="KZC11" s="75"/>
      <c r="KZQ11" s="75"/>
      <c r="LAE11" s="75"/>
      <c r="LAS11" s="75"/>
      <c r="LBG11" s="75"/>
      <c r="LBU11" s="75"/>
      <c r="LCI11" s="75"/>
      <c r="LCW11" s="75"/>
      <c r="LDK11" s="75"/>
      <c r="LDY11" s="75"/>
      <c r="LEM11" s="75"/>
      <c r="LFA11" s="75"/>
      <c r="LFO11" s="75"/>
      <c r="LGC11" s="75"/>
      <c r="LGQ11" s="75"/>
      <c r="LHE11" s="75"/>
      <c r="LHS11" s="75"/>
      <c r="LIG11" s="75"/>
      <c r="LIU11" s="75"/>
      <c r="LJI11" s="75"/>
      <c r="LJW11" s="75"/>
      <c r="LKK11" s="75"/>
      <c r="LKY11" s="75"/>
      <c r="LLM11" s="75"/>
      <c r="LMA11" s="75"/>
      <c r="LMO11" s="75"/>
      <c r="LNC11" s="75"/>
      <c r="LNQ11" s="75"/>
      <c r="LOE11" s="75"/>
      <c r="LOS11" s="75"/>
      <c r="LPG11" s="75"/>
      <c r="LPU11" s="75"/>
      <c r="LQI11" s="75"/>
      <c r="LQW11" s="75"/>
      <c r="LRK11" s="75"/>
      <c r="LRY11" s="75"/>
      <c r="LSM11" s="75"/>
      <c r="LTA11" s="75"/>
      <c r="LTO11" s="75"/>
      <c r="LUC11" s="75"/>
      <c r="LUQ11" s="75"/>
      <c r="LVE11" s="75"/>
      <c r="LVS11" s="75"/>
      <c r="LWG11" s="75"/>
      <c r="LWU11" s="75"/>
      <c r="LXI11" s="75"/>
      <c r="LXW11" s="75"/>
      <c r="LYK11" s="75"/>
      <c r="LYY11" s="75"/>
      <c r="LZM11" s="75"/>
      <c r="MAA11" s="75"/>
      <c r="MAO11" s="75"/>
      <c r="MBC11" s="75"/>
      <c r="MBQ11" s="75"/>
      <c r="MCE11" s="75"/>
      <c r="MCS11" s="75"/>
      <c r="MDG11" s="75"/>
      <c r="MDU11" s="75"/>
      <c r="MEI11" s="75"/>
      <c r="MEW11" s="75"/>
      <c r="MFK11" s="75"/>
      <c r="MFY11" s="75"/>
      <c r="MGM11" s="75"/>
      <c r="MHA11" s="75"/>
      <c r="MHO11" s="75"/>
      <c r="MIC11" s="75"/>
      <c r="MIQ11" s="75"/>
      <c r="MJE11" s="75"/>
      <c r="MJS11" s="75"/>
      <c r="MKG11" s="75"/>
      <c r="MKU11" s="75"/>
      <c r="MLI11" s="75"/>
      <c r="MLW11" s="75"/>
      <c r="MMK11" s="75"/>
      <c r="MMY11" s="75"/>
      <c r="MNM11" s="75"/>
      <c r="MOA11" s="75"/>
      <c r="MOO11" s="75"/>
      <c r="MPC11" s="75"/>
      <c r="MPQ11" s="75"/>
      <c r="MQE11" s="75"/>
      <c r="MQS11" s="75"/>
      <c r="MRG11" s="75"/>
      <c r="MRU11" s="75"/>
      <c r="MSI11" s="75"/>
      <c r="MSW11" s="75"/>
      <c r="MTK11" s="75"/>
      <c r="MTY11" s="75"/>
      <c r="MUM11" s="75"/>
      <c r="MVA11" s="75"/>
      <c r="MVO11" s="75"/>
      <c r="MWC11" s="75"/>
      <c r="MWQ11" s="75"/>
      <c r="MXE11" s="75"/>
      <c r="MXS11" s="75"/>
      <c r="MYG11" s="75"/>
      <c r="MYU11" s="75"/>
      <c r="MZI11" s="75"/>
      <c r="MZW11" s="75"/>
      <c r="NAK11" s="75"/>
      <c r="NAY11" s="75"/>
      <c r="NBM11" s="75"/>
      <c r="NCA11" s="75"/>
      <c r="NCO11" s="75"/>
      <c r="NDC11" s="75"/>
      <c r="NDQ11" s="75"/>
      <c r="NEE11" s="75"/>
      <c r="NES11" s="75"/>
      <c r="NFG11" s="75"/>
      <c r="NFU11" s="75"/>
      <c r="NGI11" s="75"/>
      <c r="NGW11" s="75"/>
      <c r="NHK11" s="75"/>
      <c r="NHY11" s="75"/>
      <c r="NIM11" s="75"/>
      <c r="NJA11" s="75"/>
      <c r="NJO11" s="75"/>
      <c r="NKC11" s="75"/>
      <c r="NKQ11" s="75"/>
      <c r="NLE11" s="75"/>
      <c r="NLS11" s="75"/>
      <c r="NMG11" s="75"/>
      <c r="NMU11" s="75"/>
      <c r="NNI11" s="75"/>
      <c r="NNW11" s="75"/>
      <c r="NOK11" s="75"/>
      <c r="NOY11" s="75"/>
      <c r="NPM11" s="75"/>
      <c r="NQA11" s="75"/>
      <c r="NQO11" s="75"/>
      <c r="NRC11" s="75"/>
      <c r="NRQ11" s="75"/>
      <c r="NSE11" s="75"/>
      <c r="NSS11" s="75"/>
      <c r="NTG11" s="75"/>
      <c r="NTU11" s="75"/>
      <c r="NUI11" s="75"/>
      <c r="NUW11" s="75"/>
      <c r="NVK11" s="75"/>
      <c r="NVY11" s="75"/>
      <c r="NWM11" s="75"/>
      <c r="NXA11" s="75"/>
      <c r="NXO11" s="75"/>
      <c r="NYC11" s="75"/>
      <c r="NYQ11" s="75"/>
      <c r="NZE11" s="75"/>
      <c r="NZS11" s="75"/>
      <c r="OAG11" s="75"/>
      <c r="OAU11" s="75"/>
      <c r="OBI11" s="75"/>
      <c r="OBW11" s="75"/>
      <c r="OCK11" s="75"/>
      <c r="OCY11" s="75"/>
      <c r="ODM11" s="75"/>
      <c r="OEA11" s="75"/>
      <c r="OEO11" s="75"/>
      <c r="OFC11" s="75"/>
      <c r="OFQ11" s="75"/>
      <c r="OGE11" s="75"/>
      <c r="OGS11" s="75"/>
      <c r="OHG11" s="75"/>
      <c r="OHU11" s="75"/>
      <c r="OII11" s="75"/>
      <c r="OIW11" s="75"/>
      <c r="OJK11" s="75"/>
      <c r="OJY11" s="75"/>
      <c r="OKM11" s="75"/>
      <c r="OLA11" s="75"/>
      <c r="OLO11" s="75"/>
      <c r="OMC11" s="75"/>
      <c r="OMQ11" s="75"/>
      <c r="ONE11" s="75"/>
      <c r="ONS11" s="75"/>
      <c r="OOG11" s="75"/>
      <c r="OOU11" s="75"/>
      <c r="OPI11" s="75"/>
      <c r="OPW11" s="75"/>
      <c r="OQK11" s="75"/>
      <c r="OQY11" s="75"/>
      <c r="ORM11" s="75"/>
      <c r="OSA11" s="75"/>
      <c r="OSO11" s="75"/>
      <c r="OTC11" s="75"/>
      <c r="OTQ11" s="75"/>
      <c r="OUE11" s="75"/>
      <c r="OUS11" s="75"/>
      <c r="OVG11" s="75"/>
      <c r="OVU11" s="75"/>
      <c r="OWI11" s="75"/>
      <c r="OWW11" s="75"/>
      <c r="OXK11" s="75"/>
      <c r="OXY11" s="75"/>
      <c r="OYM11" s="75"/>
      <c r="OZA11" s="75"/>
      <c r="OZO11" s="75"/>
      <c r="PAC11" s="75"/>
      <c r="PAQ11" s="75"/>
      <c r="PBE11" s="75"/>
      <c r="PBS11" s="75"/>
      <c r="PCG11" s="75"/>
      <c r="PCU11" s="75"/>
      <c r="PDI11" s="75"/>
      <c r="PDW11" s="75"/>
      <c r="PEK11" s="75"/>
      <c r="PEY11" s="75"/>
      <c r="PFM11" s="75"/>
      <c r="PGA11" s="75"/>
      <c r="PGO11" s="75"/>
      <c r="PHC11" s="75"/>
      <c r="PHQ11" s="75"/>
      <c r="PIE11" s="75"/>
      <c r="PIS11" s="75"/>
      <c r="PJG11" s="75"/>
      <c r="PJU11" s="75"/>
      <c r="PKI11" s="75"/>
      <c r="PKW11" s="75"/>
      <c r="PLK11" s="75"/>
      <c r="PLY11" s="75"/>
      <c r="PMM11" s="75"/>
      <c r="PNA11" s="75"/>
      <c r="PNO11" s="75"/>
      <c r="POC11" s="75"/>
      <c r="POQ11" s="75"/>
      <c r="PPE11" s="75"/>
      <c r="PPS11" s="75"/>
      <c r="PQG11" s="75"/>
      <c r="PQU11" s="75"/>
      <c r="PRI11" s="75"/>
      <c r="PRW11" s="75"/>
      <c r="PSK11" s="75"/>
      <c r="PSY11" s="75"/>
      <c r="PTM11" s="75"/>
      <c r="PUA11" s="75"/>
      <c r="PUO11" s="75"/>
      <c r="PVC11" s="75"/>
      <c r="PVQ11" s="75"/>
      <c r="PWE11" s="75"/>
      <c r="PWS11" s="75"/>
      <c r="PXG11" s="75"/>
      <c r="PXU11" s="75"/>
      <c r="PYI11" s="75"/>
      <c r="PYW11" s="75"/>
      <c r="PZK11" s="75"/>
      <c r="PZY11" s="75"/>
      <c r="QAM11" s="75"/>
      <c r="QBA11" s="75"/>
      <c r="QBO11" s="75"/>
      <c r="QCC11" s="75"/>
      <c r="QCQ11" s="75"/>
      <c r="QDE11" s="75"/>
      <c r="QDS11" s="75"/>
      <c r="QEG11" s="75"/>
      <c r="QEU11" s="75"/>
      <c r="QFI11" s="75"/>
      <c r="QFW11" s="75"/>
      <c r="QGK11" s="75"/>
      <c r="QGY11" s="75"/>
      <c r="QHM11" s="75"/>
      <c r="QIA11" s="75"/>
      <c r="QIO11" s="75"/>
      <c r="QJC11" s="75"/>
      <c r="QJQ11" s="75"/>
      <c r="QKE11" s="75"/>
      <c r="QKS11" s="75"/>
      <c r="QLG11" s="75"/>
      <c r="QLU11" s="75"/>
      <c r="QMI11" s="75"/>
      <c r="QMW11" s="75"/>
      <c r="QNK11" s="75"/>
      <c r="QNY11" s="75"/>
      <c r="QOM11" s="75"/>
      <c r="QPA11" s="75"/>
      <c r="QPO11" s="75"/>
      <c r="QQC11" s="75"/>
      <c r="QQQ11" s="75"/>
      <c r="QRE11" s="75"/>
      <c r="QRS11" s="75"/>
      <c r="QSG11" s="75"/>
      <c r="QSU11" s="75"/>
      <c r="QTI11" s="75"/>
      <c r="QTW11" s="75"/>
      <c r="QUK11" s="75"/>
      <c r="QUY11" s="75"/>
      <c r="QVM11" s="75"/>
      <c r="QWA11" s="75"/>
      <c r="QWO11" s="75"/>
      <c r="QXC11" s="75"/>
      <c r="QXQ11" s="75"/>
      <c r="QYE11" s="75"/>
      <c r="QYS11" s="75"/>
      <c r="QZG11" s="75"/>
      <c r="QZU11" s="75"/>
      <c r="RAI11" s="75"/>
      <c r="RAW11" s="75"/>
      <c r="RBK11" s="75"/>
      <c r="RBY11" s="75"/>
      <c r="RCM11" s="75"/>
      <c r="RDA11" s="75"/>
      <c r="RDO11" s="75"/>
      <c r="REC11" s="75"/>
      <c r="REQ11" s="75"/>
      <c r="RFE11" s="75"/>
      <c r="RFS11" s="75"/>
      <c r="RGG11" s="75"/>
      <c r="RGU11" s="75"/>
      <c r="RHI11" s="75"/>
      <c r="RHW11" s="75"/>
      <c r="RIK11" s="75"/>
      <c r="RIY11" s="75"/>
      <c r="RJM11" s="75"/>
      <c r="RKA11" s="75"/>
      <c r="RKO11" s="75"/>
      <c r="RLC11" s="75"/>
      <c r="RLQ11" s="75"/>
      <c r="RME11" s="75"/>
      <c r="RMS11" s="75"/>
      <c r="RNG11" s="75"/>
      <c r="RNU11" s="75"/>
      <c r="ROI11" s="75"/>
      <c r="ROW11" s="75"/>
      <c r="RPK11" s="75"/>
      <c r="RPY11" s="75"/>
      <c r="RQM11" s="75"/>
      <c r="RRA11" s="75"/>
      <c r="RRO11" s="75"/>
      <c r="RSC11" s="75"/>
      <c r="RSQ11" s="75"/>
      <c r="RTE11" s="75"/>
      <c r="RTS11" s="75"/>
      <c r="RUG11" s="75"/>
      <c r="RUU11" s="75"/>
      <c r="RVI11" s="75"/>
      <c r="RVW11" s="75"/>
      <c r="RWK11" s="75"/>
      <c r="RWY11" s="75"/>
      <c r="RXM11" s="75"/>
      <c r="RYA11" s="75"/>
      <c r="RYO11" s="75"/>
      <c r="RZC11" s="75"/>
      <c r="RZQ11" s="75"/>
      <c r="SAE11" s="75"/>
      <c r="SAS11" s="75"/>
      <c r="SBG11" s="75"/>
      <c r="SBU11" s="75"/>
      <c r="SCI11" s="75"/>
      <c r="SCW11" s="75"/>
      <c r="SDK11" s="75"/>
      <c r="SDY11" s="75"/>
      <c r="SEM11" s="75"/>
      <c r="SFA11" s="75"/>
      <c r="SFO11" s="75"/>
      <c r="SGC11" s="75"/>
      <c r="SGQ11" s="75"/>
      <c r="SHE11" s="75"/>
      <c r="SHS11" s="75"/>
      <c r="SIG11" s="75"/>
      <c r="SIU11" s="75"/>
      <c r="SJI11" s="75"/>
      <c r="SJW11" s="75"/>
      <c r="SKK11" s="75"/>
      <c r="SKY11" s="75"/>
      <c r="SLM11" s="75"/>
      <c r="SMA11" s="75"/>
      <c r="SMO11" s="75"/>
      <c r="SNC11" s="75"/>
      <c r="SNQ11" s="75"/>
      <c r="SOE11" s="75"/>
      <c r="SOS11" s="75"/>
      <c r="SPG11" s="75"/>
      <c r="SPU11" s="75"/>
      <c r="SQI11" s="75"/>
      <c r="SQW11" s="75"/>
      <c r="SRK11" s="75"/>
      <c r="SRY11" s="75"/>
      <c r="SSM11" s="75"/>
      <c r="STA11" s="75"/>
      <c r="STO11" s="75"/>
      <c r="SUC11" s="75"/>
      <c r="SUQ11" s="75"/>
      <c r="SVE11" s="75"/>
      <c r="SVS11" s="75"/>
      <c r="SWG11" s="75"/>
      <c r="SWU11" s="75"/>
      <c r="SXI11" s="75"/>
      <c r="SXW11" s="75"/>
      <c r="SYK11" s="75"/>
      <c r="SYY11" s="75"/>
      <c r="SZM11" s="75"/>
      <c r="TAA11" s="75"/>
      <c r="TAO11" s="75"/>
      <c r="TBC11" s="75"/>
      <c r="TBQ11" s="75"/>
      <c r="TCE11" s="75"/>
      <c r="TCS11" s="75"/>
      <c r="TDG11" s="75"/>
      <c r="TDU11" s="75"/>
      <c r="TEI11" s="75"/>
      <c r="TEW11" s="75"/>
      <c r="TFK11" s="75"/>
      <c r="TFY11" s="75"/>
      <c r="TGM11" s="75"/>
      <c r="THA11" s="75"/>
      <c r="THO11" s="75"/>
      <c r="TIC11" s="75"/>
      <c r="TIQ11" s="75"/>
      <c r="TJE11" s="75"/>
      <c r="TJS11" s="75"/>
      <c r="TKG11" s="75"/>
      <c r="TKU11" s="75"/>
      <c r="TLI11" s="75"/>
      <c r="TLW11" s="75"/>
      <c r="TMK11" s="75"/>
      <c r="TMY11" s="75"/>
      <c r="TNM11" s="75"/>
      <c r="TOA11" s="75"/>
      <c r="TOO11" s="75"/>
      <c r="TPC11" s="75"/>
      <c r="TPQ11" s="75"/>
      <c r="TQE11" s="75"/>
      <c r="TQS11" s="75"/>
      <c r="TRG11" s="75"/>
      <c r="TRU11" s="75"/>
      <c r="TSI11" s="75"/>
      <c r="TSW11" s="75"/>
      <c r="TTK11" s="75"/>
      <c r="TTY11" s="75"/>
      <c r="TUM11" s="75"/>
      <c r="TVA11" s="75"/>
      <c r="TVO11" s="75"/>
      <c r="TWC11" s="75"/>
      <c r="TWQ11" s="75"/>
      <c r="TXE11" s="75"/>
      <c r="TXS11" s="75"/>
      <c r="TYG11" s="75"/>
      <c r="TYU11" s="75"/>
      <c r="TZI11" s="75"/>
      <c r="TZW11" s="75"/>
      <c r="UAK11" s="75"/>
      <c r="UAY11" s="75"/>
      <c r="UBM11" s="75"/>
      <c r="UCA11" s="75"/>
      <c r="UCO11" s="75"/>
      <c r="UDC11" s="75"/>
      <c r="UDQ11" s="75"/>
      <c r="UEE11" s="75"/>
      <c r="UES11" s="75"/>
      <c r="UFG11" s="75"/>
      <c r="UFU11" s="75"/>
      <c r="UGI11" s="75"/>
      <c r="UGW11" s="75"/>
      <c r="UHK11" s="75"/>
      <c r="UHY11" s="75"/>
      <c r="UIM11" s="75"/>
      <c r="UJA11" s="75"/>
      <c r="UJO11" s="75"/>
      <c r="UKC11" s="75"/>
      <c r="UKQ11" s="75"/>
      <c r="ULE11" s="75"/>
      <c r="ULS11" s="75"/>
      <c r="UMG11" s="75"/>
      <c r="UMU11" s="75"/>
      <c r="UNI11" s="75"/>
      <c r="UNW11" s="75"/>
      <c r="UOK11" s="75"/>
      <c r="UOY11" s="75"/>
      <c r="UPM11" s="75"/>
      <c r="UQA11" s="75"/>
      <c r="UQO11" s="75"/>
      <c r="URC11" s="75"/>
      <c r="URQ11" s="75"/>
      <c r="USE11" s="75"/>
      <c r="USS11" s="75"/>
      <c r="UTG11" s="75"/>
      <c r="UTU11" s="75"/>
      <c r="UUI11" s="75"/>
      <c r="UUW11" s="75"/>
      <c r="UVK11" s="75"/>
      <c r="UVY11" s="75"/>
      <c r="UWM11" s="75"/>
      <c r="UXA11" s="75"/>
      <c r="UXO11" s="75"/>
      <c r="UYC11" s="75"/>
      <c r="UYQ11" s="75"/>
      <c r="UZE11" s="75"/>
      <c r="UZS11" s="75"/>
      <c r="VAG11" s="75"/>
      <c r="VAU11" s="75"/>
      <c r="VBI11" s="75"/>
      <c r="VBW11" s="75"/>
      <c r="VCK11" s="75"/>
      <c r="VCY11" s="75"/>
      <c r="VDM11" s="75"/>
      <c r="VEA11" s="75"/>
      <c r="VEO11" s="75"/>
      <c r="VFC11" s="75"/>
      <c r="VFQ11" s="75"/>
      <c r="VGE11" s="75"/>
      <c r="VGS11" s="75"/>
      <c r="VHG11" s="75"/>
      <c r="VHU11" s="75"/>
      <c r="VII11" s="75"/>
      <c r="VIW11" s="75"/>
      <c r="VJK11" s="75"/>
      <c r="VJY11" s="75"/>
      <c r="VKM11" s="75"/>
      <c r="VLA11" s="75"/>
      <c r="VLO11" s="75"/>
      <c r="VMC11" s="75"/>
      <c r="VMQ11" s="75"/>
      <c r="VNE11" s="75"/>
      <c r="VNS11" s="75"/>
      <c r="VOG11" s="75"/>
      <c r="VOU11" s="75"/>
      <c r="VPI11" s="75"/>
      <c r="VPW11" s="75"/>
      <c r="VQK11" s="75"/>
      <c r="VQY11" s="75"/>
      <c r="VRM11" s="75"/>
      <c r="VSA11" s="75"/>
      <c r="VSO11" s="75"/>
      <c r="VTC11" s="75"/>
      <c r="VTQ11" s="75"/>
      <c r="VUE11" s="75"/>
      <c r="VUS11" s="75"/>
      <c r="VVG11" s="75"/>
      <c r="VVU11" s="75"/>
      <c r="VWI11" s="75"/>
      <c r="VWW11" s="75"/>
      <c r="VXK11" s="75"/>
      <c r="VXY11" s="75"/>
      <c r="VYM11" s="75"/>
      <c r="VZA11" s="75"/>
      <c r="VZO11" s="75"/>
      <c r="WAC11" s="75"/>
      <c r="WAQ11" s="75"/>
      <c r="WBE11" s="75"/>
      <c r="WBS11" s="75"/>
      <c r="WCG11" s="75"/>
      <c r="WCU11" s="75"/>
      <c r="WDI11" s="75"/>
      <c r="WDW11" s="75"/>
      <c r="WEK11" s="75"/>
      <c r="WEY11" s="75"/>
      <c r="WFM11" s="75"/>
      <c r="WGA11" s="75"/>
      <c r="WGO11" s="75"/>
      <c r="WHC11" s="75"/>
      <c r="WHQ11" s="75"/>
      <c r="WIE11" s="75"/>
      <c r="WIS11" s="75"/>
      <c r="WJG11" s="75"/>
      <c r="WJU11" s="75"/>
      <c r="WKI11" s="75"/>
      <c r="WKW11" s="75"/>
      <c r="WLK11" s="75"/>
      <c r="WLY11" s="75"/>
      <c r="WMM11" s="75"/>
      <c r="WNA11" s="75"/>
      <c r="WNO11" s="75"/>
      <c r="WOC11" s="75"/>
      <c r="WOQ11" s="75"/>
      <c r="WPE11" s="75"/>
      <c r="WPS11" s="75"/>
      <c r="WQG11" s="75"/>
      <c r="WQU11" s="75"/>
      <c r="WRI11" s="75"/>
      <c r="WRW11" s="75"/>
      <c r="WSK11" s="75"/>
      <c r="WSY11" s="75"/>
      <c r="WTM11" s="75"/>
      <c r="WUA11" s="75"/>
      <c r="WUO11" s="75"/>
      <c r="WVC11" s="75"/>
      <c r="WVQ11" s="75"/>
      <c r="WWE11" s="75"/>
      <c r="WWS11" s="75"/>
      <c r="WXG11" s="75"/>
      <c r="WXU11" s="75"/>
      <c r="WYI11" s="75"/>
      <c r="WYW11" s="75"/>
      <c r="WZK11" s="75"/>
      <c r="WZY11" s="75"/>
      <c r="XAM11" s="75"/>
      <c r="XBA11" s="75"/>
      <c r="XBO11" s="75"/>
      <c r="XCC11" s="75"/>
      <c r="XCQ11" s="75"/>
      <c r="XDE11" s="75"/>
      <c r="XDS11" s="75"/>
      <c r="XEG11" s="75"/>
      <c r="XEU11" s="75"/>
    </row>
    <row r="12" spans="1:2039 2053:4083 4097:5119 5133:7163 7177:9207 9221:10235 10243:12287 12301:14331 14342:15355 15367:16375" s="74" customFormat="1" x14ac:dyDescent="0.2">
      <c r="A12" s="178" t="s">
        <v>172</v>
      </c>
      <c r="B12" s="248" t="e">
        <f t="shared" si="6"/>
        <v>#REF!</v>
      </c>
      <c r="C12" s="248" t="e">
        <f t="shared" si="6"/>
        <v>#REF!</v>
      </c>
      <c r="D12" s="248" t="e">
        <f t="shared" si="6"/>
        <v>#REF!</v>
      </c>
      <c r="E12" s="248" t="e">
        <f t="shared" si="6"/>
        <v>#REF!</v>
      </c>
      <c r="F12" s="248" t="e">
        <f t="shared" si="6"/>
        <v>#REF!</v>
      </c>
      <c r="G12" s="248" t="e">
        <f t="shared" si="6"/>
        <v>#REF!</v>
      </c>
      <c r="H12" s="248" t="e">
        <f t="shared" si="6"/>
        <v>#REF!</v>
      </c>
      <c r="I12" s="248" t="e">
        <f t="shared" si="6"/>
        <v>#REF!</v>
      </c>
      <c r="J12" s="248" t="e">
        <f t="shared" si="6"/>
        <v>#REF!</v>
      </c>
      <c r="K12" s="248" t="e">
        <f t="shared" si="6"/>
        <v>#REF!</v>
      </c>
      <c r="L12" s="248" t="e">
        <f t="shared" si="6"/>
        <v>#REF!</v>
      </c>
      <c r="M12" s="248" t="e">
        <f t="shared" si="6"/>
        <v>#REF!</v>
      </c>
      <c r="N12" s="248" t="e">
        <f t="shared" si="6"/>
        <v>#REF!</v>
      </c>
      <c r="O12" s="248" t="e">
        <f t="shared" si="6"/>
        <v>#REF!</v>
      </c>
      <c r="P12" s="248" t="e">
        <f t="shared" si="6"/>
        <v>#REF!</v>
      </c>
      <c r="Q12" s="248" t="e">
        <f t="shared" si="6"/>
        <v>#REF!</v>
      </c>
      <c r="R12" s="248" t="e">
        <f t="shared" si="6"/>
        <v>#REF!</v>
      </c>
      <c r="S12" s="248" t="e">
        <f t="shared" si="6"/>
        <v>#REF!</v>
      </c>
      <c r="T12" s="248" t="e">
        <f t="shared" si="6"/>
        <v>#REF!</v>
      </c>
      <c r="U12" s="248" t="e">
        <f t="shared" si="6"/>
        <v>#REF!</v>
      </c>
      <c r="V12" s="248" t="e">
        <f t="shared" si="6"/>
        <v>#REF!</v>
      </c>
      <c r="W12" s="248" t="e">
        <f t="shared" si="6"/>
        <v>#REF!</v>
      </c>
      <c r="X12" s="248" t="e">
        <f t="shared" si="6"/>
        <v>#REF!</v>
      </c>
      <c r="Y12" s="248" t="e">
        <f t="shared" si="6"/>
        <v>#REF!</v>
      </c>
      <c r="Z12" s="248">
        <f t="shared" si="6"/>
        <v>0</v>
      </c>
      <c r="AA12" s="248">
        <f t="shared" si="6"/>
        <v>0</v>
      </c>
      <c r="AB12" s="248">
        <f t="shared" si="6"/>
        <v>4.1840977018889429</v>
      </c>
      <c r="AC12" s="248">
        <f t="shared" si="6"/>
        <v>15.879185915772192</v>
      </c>
      <c r="AD12" s="248">
        <f t="shared" si="6"/>
        <v>26.905660259164513</v>
      </c>
      <c r="AE12" s="248">
        <f t="shared" si="6"/>
        <v>26.827833394659514</v>
      </c>
      <c r="AF12" s="248">
        <f t="shared" si="6"/>
        <v>23.046689067473825</v>
      </c>
      <c r="AG12" s="248">
        <f t="shared" si="6"/>
        <v>29.174753609443759</v>
      </c>
      <c r="AH12" s="248">
        <f t="shared" si="6"/>
        <v>37.605865313557565</v>
      </c>
      <c r="AI12" s="248">
        <f t="shared" si="6"/>
        <v>39.70422382440146</v>
      </c>
      <c r="AJ12" s="248">
        <f t="shared" si="6"/>
        <v>44.453791251247473</v>
      </c>
      <c r="AK12" s="248">
        <f t="shared" si="6"/>
        <v>51.854489545098524</v>
      </c>
      <c r="AL12" s="248">
        <f t="shared" si="6"/>
        <v>59.015573923487821</v>
      </c>
      <c r="AM12" s="248">
        <f t="shared" si="6"/>
        <v>75.668884528556674</v>
      </c>
      <c r="AN12" s="248">
        <f t="shared" si="6"/>
        <v>77.839981249836342</v>
      </c>
      <c r="AO12" s="248">
        <f t="shared" si="6"/>
        <v>80.176348542422559</v>
      </c>
      <c r="AP12" s="248">
        <f t="shared" si="6"/>
        <v>83.899107285377241</v>
      </c>
      <c r="AQ12" s="248">
        <f t="shared" si="6"/>
        <v>76.57521414889375</v>
      </c>
      <c r="AR12" s="248">
        <f t="shared" si="6"/>
        <v>85.568990687123716</v>
      </c>
      <c r="AS12" s="248">
        <f t="shared" si="6"/>
        <v>95.823192014200586</v>
      </c>
      <c r="AT12" s="248">
        <f t="shared" si="6"/>
        <v>95.832193676467725</v>
      </c>
      <c r="AU12" s="248">
        <f t="shared" si="6"/>
        <v>89.195471759140958</v>
      </c>
      <c r="AV12" s="248">
        <f t="shared" si="6"/>
        <v>93.210421704987098</v>
      </c>
      <c r="AW12" s="248">
        <f t="shared" si="6"/>
        <v>96.022791524930909</v>
      </c>
      <c r="AX12" s="248">
        <f t="shared" si="6"/>
        <v>100.53929966017822</v>
      </c>
      <c r="AY12" s="248">
        <f t="shared" si="6"/>
        <v>101.66997278215919</v>
      </c>
      <c r="AZ12" s="248">
        <f t="shared" si="6"/>
        <v>101.34232168128086</v>
      </c>
      <c r="BA12" s="248">
        <f t="shared" si="6"/>
        <v>98.638329597269049</v>
      </c>
      <c r="BB12" s="248">
        <f t="shared" si="6"/>
        <v>100.88602097988941</v>
      </c>
      <c r="BC12" s="248">
        <f t="shared" si="6"/>
        <v>102.93288011828933</v>
      </c>
      <c r="BD12" s="248">
        <f t="shared" si="6"/>
        <v>105.06909546945913</v>
      </c>
      <c r="BE12" s="248">
        <f t="shared" si="6"/>
        <v>107.71483915468886</v>
      </c>
      <c r="BM12" s="75"/>
      <c r="CA12" s="75"/>
      <c r="CO12" s="75"/>
      <c r="DC12" s="75"/>
      <c r="DQ12" s="75"/>
      <c r="EE12" s="75"/>
      <c r="ES12" s="75"/>
      <c r="FG12" s="75"/>
      <c r="FU12" s="75"/>
      <c r="GI12" s="75"/>
      <c r="GW12" s="75"/>
      <c r="HK12" s="75"/>
      <c r="HY12" s="75"/>
      <c r="IM12" s="75"/>
      <c r="JA12" s="75"/>
      <c r="JO12" s="75"/>
      <c r="KC12" s="75"/>
      <c r="KQ12" s="75"/>
      <c r="LE12" s="75"/>
      <c r="LS12" s="75"/>
      <c r="MG12" s="75"/>
      <c r="MU12" s="75"/>
      <c r="NI12" s="75"/>
      <c r="NW12" s="75"/>
      <c r="OK12" s="75"/>
      <c r="OY12" s="75"/>
      <c r="PM12" s="75"/>
      <c r="QA12" s="75"/>
      <c r="QO12" s="75"/>
      <c r="RC12" s="75"/>
      <c r="RQ12" s="75"/>
      <c r="SE12" s="75"/>
      <c r="SS12" s="75"/>
      <c r="TG12" s="75"/>
      <c r="TU12" s="75"/>
      <c r="UI12" s="75"/>
      <c r="UW12" s="75"/>
      <c r="VK12" s="75"/>
      <c r="VY12" s="75"/>
      <c r="WM12" s="75"/>
      <c r="XA12" s="75"/>
      <c r="XO12" s="75"/>
      <c r="YC12" s="75"/>
      <c r="YQ12" s="75"/>
      <c r="ZE12" s="75"/>
      <c r="ZS12" s="75"/>
      <c r="AAG12" s="75"/>
      <c r="AAU12" s="75"/>
      <c r="ABI12" s="75"/>
      <c r="ABW12" s="75"/>
      <c r="ACK12" s="75"/>
      <c r="ACY12" s="75"/>
      <c r="ADM12" s="75"/>
      <c r="AEA12" s="75"/>
      <c r="AEO12" s="75"/>
      <c r="AFC12" s="75"/>
      <c r="AFQ12" s="75"/>
      <c r="AGE12" s="75"/>
      <c r="AGS12" s="75"/>
      <c r="AHG12" s="75"/>
      <c r="AHU12" s="75"/>
      <c r="AII12" s="75"/>
      <c r="AIW12" s="75"/>
      <c r="AJK12" s="75"/>
      <c r="AJY12" s="75"/>
      <c r="AKM12" s="75"/>
      <c r="ALA12" s="75"/>
      <c r="ALO12" s="75"/>
      <c r="AMC12" s="75"/>
      <c r="AMQ12" s="75"/>
      <c r="ANE12" s="75"/>
      <c r="ANS12" s="75"/>
      <c r="AOG12" s="75"/>
      <c r="AOU12" s="75"/>
      <c r="API12" s="75"/>
      <c r="APW12" s="75"/>
      <c r="AQK12" s="75"/>
      <c r="AQY12" s="75"/>
      <c r="ARM12" s="75"/>
      <c r="ASA12" s="75"/>
      <c r="ASO12" s="75"/>
      <c r="ATC12" s="75"/>
      <c r="ATQ12" s="75"/>
      <c r="AUE12" s="75"/>
      <c r="AUS12" s="75"/>
      <c r="AVG12" s="75"/>
      <c r="AVU12" s="75"/>
      <c r="AWI12" s="75"/>
      <c r="AWW12" s="75"/>
      <c r="AXK12" s="75"/>
      <c r="AXY12" s="75"/>
      <c r="AYM12" s="75"/>
      <c r="AZA12" s="75"/>
      <c r="AZO12" s="75"/>
      <c r="BAC12" s="75"/>
      <c r="BAQ12" s="75"/>
      <c r="BBE12" s="75"/>
      <c r="BBS12" s="75"/>
      <c r="BCG12" s="75"/>
      <c r="BCU12" s="75"/>
      <c r="BDI12" s="75"/>
      <c r="BDW12" s="75"/>
      <c r="BEK12" s="75"/>
      <c r="BEY12" s="75"/>
      <c r="BFM12" s="75"/>
      <c r="BGA12" s="75"/>
      <c r="BGO12" s="75"/>
      <c r="BHC12" s="75"/>
      <c r="BHQ12" s="75"/>
      <c r="BIE12" s="75"/>
      <c r="BIS12" s="75"/>
      <c r="BJG12" s="75"/>
      <c r="BJU12" s="75"/>
      <c r="BKI12" s="75"/>
      <c r="BKW12" s="75"/>
      <c r="BLK12" s="75"/>
      <c r="BLY12" s="75"/>
      <c r="BMM12" s="75"/>
      <c r="BNA12" s="75"/>
      <c r="BNO12" s="75"/>
      <c r="BOC12" s="75"/>
      <c r="BOQ12" s="75"/>
      <c r="BPE12" s="75"/>
      <c r="BPS12" s="75"/>
      <c r="BQG12" s="75"/>
      <c r="BQU12" s="75"/>
      <c r="BRI12" s="75"/>
      <c r="BRW12" s="75"/>
      <c r="BSK12" s="75"/>
      <c r="BSY12" s="75"/>
      <c r="BTM12" s="75"/>
      <c r="BUA12" s="75"/>
      <c r="BUO12" s="75"/>
      <c r="BVC12" s="75"/>
      <c r="BVQ12" s="75"/>
      <c r="BWE12" s="75"/>
      <c r="BWS12" s="75"/>
      <c r="BXG12" s="75"/>
      <c r="BXU12" s="75"/>
      <c r="BYI12" s="75"/>
      <c r="BYW12" s="75"/>
      <c r="BZK12" s="75"/>
      <c r="BZY12" s="75"/>
      <c r="CAM12" s="75"/>
      <c r="CBA12" s="75"/>
      <c r="CBO12" s="75"/>
      <c r="CCC12" s="75"/>
      <c r="CCQ12" s="75"/>
      <c r="CDE12" s="75"/>
      <c r="CDS12" s="75"/>
      <c r="CEG12" s="75"/>
      <c r="CEU12" s="75"/>
      <c r="CFI12" s="75"/>
      <c r="CFW12" s="75"/>
      <c r="CGK12" s="75"/>
      <c r="CGY12" s="75"/>
      <c r="CHM12" s="75"/>
      <c r="CIA12" s="75"/>
      <c r="CIO12" s="75"/>
      <c r="CJC12" s="75"/>
      <c r="CJQ12" s="75"/>
      <c r="CKE12" s="75"/>
      <c r="CKS12" s="75"/>
      <c r="CLG12" s="75"/>
      <c r="CLU12" s="75"/>
      <c r="CMI12" s="75"/>
      <c r="CMW12" s="75"/>
      <c r="CNK12" s="75"/>
      <c r="CNY12" s="75"/>
      <c r="COM12" s="75"/>
      <c r="CPA12" s="75"/>
      <c r="CPO12" s="75"/>
      <c r="CQC12" s="75"/>
      <c r="CQQ12" s="75"/>
      <c r="CRE12" s="75"/>
      <c r="CRS12" s="75"/>
      <c r="CSG12" s="75"/>
      <c r="CSU12" s="75"/>
      <c r="CTI12" s="75"/>
      <c r="CTW12" s="75"/>
      <c r="CUK12" s="75"/>
      <c r="CUY12" s="75"/>
      <c r="CVM12" s="75"/>
      <c r="CWA12" s="75"/>
      <c r="CWO12" s="75"/>
      <c r="CXC12" s="75"/>
      <c r="CXQ12" s="75"/>
      <c r="CYE12" s="75"/>
      <c r="CYS12" s="75"/>
      <c r="CZG12" s="75"/>
      <c r="CZU12" s="75"/>
      <c r="DAI12" s="75"/>
      <c r="DAW12" s="75"/>
      <c r="DBK12" s="75"/>
      <c r="DBY12" s="75"/>
      <c r="DCM12" s="75"/>
      <c r="DDA12" s="75"/>
      <c r="DDO12" s="75"/>
      <c r="DEC12" s="75"/>
      <c r="DEQ12" s="75"/>
      <c r="DFE12" s="75"/>
      <c r="DFS12" s="75"/>
      <c r="DGG12" s="75"/>
      <c r="DGU12" s="75"/>
      <c r="DHI12" s="75"/>
      <c r="DHW12" s="75"/>
      <c r="DIK12" s="75"/>
      <c r="DIY12" s="75"/>
      <c r="DJM12" s="75"/>
      <c r="DKA12" s="75"/>
      <c r="DKO12" s="75"/>
      <c r="DLC12" s="75"/>
      <c r="DLQ12" s="75"/>
      <c r="DME12" s="75"/>
      <c r="DMS12" s="75"/>
      <c r="DNG12" s="75"/>
      <c r="DNU12" s="75"/>
      <c r="DOI12" s="75"/>
      <c r="DOW12" s="75"/>
      <c r="DPK12" s="75"/>
      <c r="DPY12" s="75"/>
      <c r="DQM12" s="75"/>
      <c r="DRA12" s="75"/>
      <c r="DRO12" s="75"/>
      <c r="DSC12" s="75"/>
      <c r="DSQ12" s="75"/>
      <c r="DTE12" s="75"/>
      <c r="DTS12" s="75"/>
      <c r="DUG12" s="75"/>
      <c r="DUU12" s="75"/>
      <c r="DVI12" s="75"/>
      <c r="DVW12" s="75"/>
      <c r="DWK12" s="75"/>
      <c r="DWY12" s="75"/>
      <c r="DXM12" s="75"/>
      <c r="DYA12" s="75"/>
      <c r="DYO12" s="75"/>
      <c r="DZC12" s="75"/>
      <c r="DZQ12" s="75"/>
      <c r="EAE12" s="75"/>
      <c r="EAS12" s="75"/>
      <c r="EBG12" s="75"/>
      <c r="EBU12" s="75"/>
      <c r="ECI12" s="75"/>
      <c r="ECW12" s="75"/>
      <c r="EDK12" s="75"/>
      <c r="EDY12" s="75"/>
      <c r="EEM12" s="75"/>
      <c r="EFA12" s="75"/>
      <c r="EFO12" s="75"/>
      <c r="EGC12" s="75"/>
      <c r="EGQ12" s="75"/>
      <c r="EHE12" s="75"/>
      <c r="EHS12" s="75"/>
      <c r="EIG12" s="75"/>
      <c r="EIU12" s="75"/>
      <c r="EJI12" s="75"/>
      <c r="EJW12" s="75"/>
      <c r="EKK12" s="75"/>
      <c r="EKY12" s="75"/>
      <c r="ELM12" s="75"/>
      <c r="EMA12" s="75"/>
      <c r="EMO12" s="75"/>
      <c r="ENC12" s="75"/>
      <c r="ENQ12" s="75"/>
      <c r="EOE12" s="75"/>
      <c r="EOS12" s="75"/>
      <c r="EPG12" s="75"/>
      <c r="EPU12" s="75"/>
      <c r="EQI12" s="75"/>
      <c r="EQW12" s="75"/>
      <c r="ERK12" s="75"/>
      <c r="ERY12" s="75"/>
      <c r="ESM12" s="75"/>
      <c r="ETA12" s="75"/>
      <c r="ETO12" s="75"/>
      <c r="EUC12" s="75"/>
      <c r="EUQ12" s="75"/>
      <c r="EVE12" s="75"/>
      <c r="EVS12" s="75"/>
      <c r="EWG12" s="75"/>
      <c r="EWU12" s="75"/>
      <c r="EXI12" s="75"/>
      <c r="EXW12" s="75"/>
      <c r="EYK12" s="75"/>
      <c r="EYY12" s="75"/>
      <c r="EZM12" s="75"/>
      <c r="FAA12" s="75"/>
      <c r="FAO12" s="75"/>
      <c r="FBC12" s="75"/>
      <c r="FBQ12" s="75"/>
      <c r="FCE12" s="75"/>
      <c r="FCS12" s="75"/>
      <c r="FDG12" s="75"/>
      <c r="FDU12" s="75"/>
      <c r="FEI12" s="75"/>
      <c r="FEW12" s="75"/>
      <c r="FFK12" s="75"/>
      <c r="FFY12" s="75"/>
      <c r="FGM12" s="75"/>
      <c r="FHA12" s="75"/>
      <c r="FHO12" s="75"/>
      <c r="FIC12" s="75"/>
      <c r="FIQ12" s="75"/>
      <c r="FJE12" s="75"/>
      <c r="FJS12" s="75"/>
      <c r="FKG12" s="75"/>
      <c r="FKU12" s="75"/>
      <c r="FLI12" s="75"/>
      <c r="FLW12" s="75"/>
      <c r="FMK12" s="75"/>
      <c r="FMY12" s="75"/>
      <c r="FNM12" s="75"/>
      <c r="FOA12" s="75"/>
      <c r="FOO12" s="75"/>
      <c r="FPC12" s="75"/>
      <c r="FPQ12" s="75"/>
      <c r="FQE12" s="75"/>
      <c r="FQS12" s="75"/>
      <c r="FRG12" s="75"/>
      <c r="FRU12" s="75"/>
      <c r="FSI12" s="75"/>
      <c r="FSW12" s="75"/>
      <c r="FTK12" s="75"/>
      <c r="FTY12" s="75"/>
      <c r="FUM12" s="75"/>
      <c r="FVA12" s="75"/>
      <c r="FVO12" s="75"/>
      <c r="FWC12" s="75"/>
      <c r="FWQ12" s="75"/>
      <c r="FXE12" s="75"/>
      <c r="FXS12" s="75"/>
      <c r="FYG12" s="75"/>
      <c r="FYU12" s="75"/>
      <c r="FZI12" s="75"/>
      <c r="FZW12" s="75"/>
      <c r="GAK12" s="75"/>
      <c r="GAY12" s="75"/>
      <c r="GBM12" s="75"/>
      <c r="GCA12" s="75"/>
      <c r="GCO12" s="75"/>
      <c r="GDC12" s="75"/>
      <c r="GDQ12" s="75"/>
      <c r="GEE12" s="75"/>
      <c r="GES12" s="75"/>
      <c r="GFG12" s="75"/>
      <c r="GFU12" s="75"/>
      <c r="GGI12" s="75"/>
      <c r="GGW12" s="75"/>
      <c r="GHK12" s="75"/>
      <c r="GHY12" s="75"/>
      <c r="GIM12" s="75"/>
      <c r="GJA12" s="75"/>
      <c r="GJO12" s="75"/>
      <c r="GKC12" s="75"/>
      <c r="GKQ12" s="75"/>
      <c r="GLE12" s="75"/>
      <c r="GLS12" s="75"/>
      <c r="GMG12" s="75"/>
      <c r="GMU12" s="75"/>
      <c r="GNI12" s="75"/>
      <c r="GNW12" s="75"/>
      <c r="GOK12" s="75"/>
      <c r="GOY12" s="75"/>
      <c r="GPM12" s="75"/>
      <c r="GQA12" s="75"/>
      <c r="GQO12" s="75"/>
      <c r="GRC12" s="75"/>
      <c r="GRQ12" s="75"/>
      <c r="GSE12" s="75"/>
      <c r="GSS12" s="75"/>
      <c r="GTG12" s="75"/>
      <c r="GTU12" s="75"/>
      <c r="GUI12" s="75"/>
      <c r="GUW12" s="75"/>
      <c r="GVK12" s="75"/>
      <c r="GVY12" s="75"/>
      <c r="GWM12" s="75"/>
      <c r="GXA12" s="75"/>
      <c r="GXO12" s="75"/>
      <c r="GYC12" s="75"/>
      <c r="GYQ12" s="75"/>
      <c r="GZE12" s="75"/>
      <c r="GZS12" s="75"/>
      <c r="HAG12" s="75"/>
      <c r="HAU12" s="75"/>
      <c r="HBI12" s="75"/>
      <c r="HBW12" s="75"/>
      <c r="HCK12" s="75"/>
      <c r="HCY12" s="75"/>
      <c r="HDM12" s="75"/>
      <c r="HEA12" s="75"/>
      <c r="HEO12" s="75"/>
      <c r="HFC12" s="75"/>
      <c r="HFQ12" s="75"/>
      <c r="HGE12" s="75"/>
      <c r="HGS12" s="75"/>
      <c r="HHG12" s="75"/>
      <c r="HHU12" s="75"/>
      <c r="HII12" s="75"/>
      <c r="HIW12" s="75"/>
      <c r="HJK12" s="75"/>
      <c r="HJY12" s="75"/>
      <c r="HKM12" s="75"/>
      <c r="HLA12" s="75"/>
      <c r="HLO12" s="75"/>
      <c r="HMC12" s="75"/>
      <c r="HMQ12" s="75"/>
      <c r="HNE12" s="75"/>
      <c r="HNS12" s="75"/>
      <c r="HOG12" s="75"/>
      <c r="HOU12" s="75"/>
      <c r="HPI12" s="75"/>
      <c r="HPW12" s="75"/>
      <c r="HQK12" s="75"/>
      <c r="HQY12" s="75"/>
      <c r="HRM12" s="75"/>
      <c r="HSA12" s="75"/>
      <c r="HSO12" s="75"/>
      <c r="HTC12" s="75"/>
      <c r="HTQ12" s="75"/>
      <c r="HUE12" s="75"/>
      <c r="HUS12" s="75"/>
      <c r="HVG12" s="75"/>
      <c r="HVU12" s="75"/>
      <c r="HWI12" s="75"/>
      <c r="HWW12" s="75"/>
      <c r="HXK12" s="75"/>
      <c r="HXY12" s="75"/>
      <c r="HYM12" s="75"/>
      <c r="HZA12" s="75"/>
      <c r="HZO12" s="75"/>
      <c r="IAC12" s="75"/>
      <c r="IAQ12" s="75"/>
      <c r="IBE12" s="75"/>
      <c r="IBS12" s="75"/>
      <c r="ICG12" s="75"/>
      <c r="ICU12" s="75"/>
      <c r="IDI12" s="75"/>
      <c r="IDW12" s="75"/>
      <c r="IEK12" s="75"/>
      <c r="IEY12" s="75"/>
      <c r="IFM12" s="75"/>
      <c r="IGA12" s="75"/>
      <c r="IGO12" s="75"/>
      <c r="IHC12" s="75"/>
      <c r="IHQ12" s="75"/>
      <c r="IIE12" s="75"/>
      <c r="IIS12" s="75"/>
      <c r="IJG12" s="75"/>
      <c r="IJU12" s="75"/>
      <c r="IKI12" s="75"/>
      <c r="IKW12" s="75"/>
      <c r="ILK12" s="75"/>
      <c r="ILY12" s="75"/>
      <c r="IMM12" s="75"/>
      <c r="INA12" s="75"/>
      <c r="INO12" s="75"/>
      <c r="IOC12" s="75"/>
      <c r="IOQ12" s="75"/>
      <c r="IPE12" s="75"/>
      <c r="IPS12" s="75"/>
      <c r="IQG12" s="75"/>
      <c r="IQU12" s="75"/>
      <c r="IRI12" s="75"/>
      <c r="IRW12" s="75"/>
      <c r="ISK12" s="75"/>
      <c r="ISY12" s="75"/>
      <c r="ITM12" s="75"/>
      <c r="IUA12" s="75"/>
      <c r="IUO12" s="75"/>
      <c r="IVC12" s="75"/>
      <c r="IVQ12" s="75"/>
      <c r="IWE12" s="75"/>
      <c r="IWS12" s="75"/>
      <c r="IXG12" s="75"/>
      <c r="IXU12" s="75"/>
      <c r="IYI12" s="75"/>
      <c r="IYW12" s="75"/>
      <c r="IZK12" s="75"/>
      <c r="IZY12" s="75"/>
      <c r="JAM12" s="75"/>
      <c r="JBA12" s="75"/>
      <c r="JBO12" s="75"/>
      <c r="JCC12" s="75"/>
      <c r="JCQ12" s="75"/>
      <c r="JDE12" s="75"/>
      <c r="JDS12" s="75"/>
      <c r="JEG12" s="75"/>
      <c r="JEU12" s="75"/>
      <c r="JFI12" s="75"/>
      <c r="JFW12" s="75"/>
      <c r="JGK12" s="75"/>
      <c r="JGY12" s="75"/>
      <c r="JHM12" s="75"/>
      <c r="JIA12" s="75"/>
      <c r="JIO12" s="75"/>
      <c r="JJC12" s="75"/>
      <c r="JJQ12" s="75"/>
      <c r="JKE12" s="75"/>
      <c r="JKS12" s="75"/>
      <c r="JLG12" s="75"/>
      <c r="JLU12" s="75"/>
      <c r="JMI12" s="75"/>
      <c r="JMW12" s="75"/>
      <c r="JNK12" s="75"/>
      <c r="JNY12" s="75"/>
      <c r="JOM12" s="75"/>
      <c r="JPA12" s="75"/>
      <c r="JPO12" s="75"/>
      <c r="JQC12" s="75"/>
      <c r="JQQ12" s="75"/>
      <c r="JRE12" s="75"/>
      <c r="JRS12" s="75"/>
      <c r="JSG12" s="75"/>
      <c r="JSU12" s="75"/>
      <c r="JTI12" s="75"/>
      <c r="JTW12" s="75"/>
      <c r="JUK12" s="75"/>
      <c r="JUY12" s="75"/>
      <c r="JVM12" s="75"/>
      <c r="JWA12" s="75"/>
      <c r="JWO12" s="75"/>
      <c r="JXC12" s="75"/>
      <c r="JXQ12" s="75"/>
      <c r="JYE12" s="75"/>
      <c r="JYS12" s="75"/>
      <c r="JZG12" s="75"/>
      <c r="JZU12" s="75"/>
      <c r="KAI12" s="75"/>
      <c r="KAW12" s="75"/>
      <c r="KBK12" s="75"/>
      <c r="KBY12" s="75"/>
      <c r="KCM12" s="75"/>
      <c r="KDA12" s="75"/>
      <c r="KDO12" s="75"/>
      <c r="KEC12" s="75"/>
      <c r="KEQ12" s="75"/>
      <c r="KFE12" s="75"/>
      <c r="KFS12" s="75"/>
      <c r="KGG12" s="75"/>
      <c r="KGU12" s="75"/>
      <c r="KHI12" s="75"/>
      <c r="KHW12" s="75"/>
      <c r="KIK12" s="75"/>
      <c r="KIY12" s="75"/>
      <c r="KJM12" s="75"/>
      <c r="KKA12" s="75"/>
      <c r="KKO12" s="75"/>
      <c r="KLC12" s="75"/>
      <c r="KLQ12" s="75"/>
      <c r="KME12" s="75"/>
      <c r="KMS12" s="75"/>
      <c r="KNG12" s="75"/>
      <c r="KNU12" s="75"/>
      <c r="KOI12" s="75"/>
      <c r="KOW12" s="75"/>
      <c r="KPK12" s="75"/>
      <c r="KPY12" s="75"/>
      <c r="KQM12" s="75"/>
      <c r="KRA12" s="75"/>
      <c r="KRO12" s="75"/>
      <c r="KSC12" s="75"/>
      <c r="KSQ12" s="75"/>
      <c r="KTE12" s="75"/>
      <c r="KTS12" s="75"/>
      <c r="KUG12" s="75"/>
      <c r="KUU12" s="75"/>
      <c r="KVI12" s="75"/>
      <c r="KVW12" s="75"/>
      <c r="KWK12" s="75"/>
      <c r="KWY12" s="75"/>
      <c r="KXM12" s="75"/>
      <c r="KYA12" s="75"/>
      <c r="KYO12" s="75"/>
      <c r="KZC12" s="75"/>
      <c r="KZQ12" s="75"/>
      <c r="LAE12" s="75"/>
      <c r="LAS12" s="75"/>
      <c r="LBG12" s="75"/>
      <c r="LBU12" s="75"/>
      <c r="LCI12" s="75"/>
      <c r="LCW12" s="75"/>
      <c r="LDK12" s="75"/>
      <c r="LDY12" s="75"/>
      <c r="LEM12" s="75"/>
      <c r="LFA12" s="75"/>
      <c r="LFO12" s="75"/>
      <c r="LGC12" s="75"/>
      <c r="LGQ12" s="75"/>
      <c r="LHE12" s="75"/>
      <c r="LHS12" s="75"/>
      <c r="LIG12" s="75"/>
      <c r="LIU12" s="75"/>
      <c r="LJI12" s="75"/>
      <c r="LJW12" s="75"/>
      <c r="LKK12" s="75"/>
      <c r="LKY12" s="75"/>
      <c r="LLM12" s="75"/>
      <c r="LMA12" s="75"/>
      <c r="LMO12" s="75"/>
      <c r="LNC12" s="75"/>
      <c r="LNQ12" s="75"/>
      <c r="LOE12" s="75"/>
      <c r="LOS12" s="75"/>
      <c r="LPG12" s="75"/>
      <c r="LPU12" s="75"/>
      <c r="LQI12" s="75"/>
      <c r="LQW12" s="75"/>
      <c r="LRK12" s="75"/>
      <c r="LRY12" s="75"/>
      <c r="LSM12" s="75"/>
      <c r="LTA12" s="75"/>
      <c r="LTO12" s="75"/>
      <c r="LUC12" s="75"/>
      <c r="LUQ12" s="75"/>
      <c r="LVE12" s="75"/>
      <c r="LVS12" s="75"/>
      <c r="LWG12" s="75"/>
      <c r="LWU12" s="75"/>
      <c r="LXI12" s="75"/>
      <c r="LXW12" s="75"/>
      <c r="LYK12" s="75"/>
      <c r="LYY12" s="75"/>
      <c r="LZM12" s="75"/>
      <c r="MAA12" s="75"/>
      <c r="MAO12" s="75"/>
      <c r="MBC12" s="75"/>
      <c r="MBQ12" s="75"/>
      <c r="MCE12" s="75"/>
      <c r="MCS12" s="75"/>
      <c r="MDG12" s="75"/>
      <c r="MDU12" s="75"/>
      <c r="MEI12" s="75"/>
      <c r="MEW12" s="75"/>
      <c r="MFK12" s="75"/>
      <c r="MFY12" s="75"/>
      <c r="MGM12" s="75"/>
      <c r="MHA12" s="75"/>
      <c r="MHO12" s="75"/>
      <c r="MIC12" s="75"/>
      <c r="MIQ12" s="75"/>
      <c r="MJE12" s="75"/>
      <c r="MJS12" s="75"/>
      <c r="MKG12" s="75"/>
      <c r="MKU12" s="75"/>
      <c r="MLI12" s="75"/>
      <c r="MLW12" s="75"/>
      <c r="MMK12" s="75"/>
      <c r="MMY12" s="75"/>
      <c r="MNM12" s="75"/>
      <c r="MOA12" s="75"/>
      <c r="MOO12" s="75"/>
      <c r="MPC12" s="75"/>
      <c r="MPQ12" s="75"/>
      <c r="MQE12" s="75"/>
      <c r="MQS12" s="75"/>
      <c r="MRG12" s="75"/>
      <c r="MRU12" s="75"/>
      <c r="MSI12" s="75"/>
      <c r="MSW12" s="75"/>
      <c r="MTK12" s="75"/>
      <c r="MTY12" s="75"/>
      <c r="MUM12" s="75"/>
      <c r="MVA12" s="75"/>
      <c r="MVO12" s="75"/>
      <c r="MWC12" s="75"/>
      <c r="MWQ12" s="75"/>
      <c r="MXE12" s="75"/>
      <c r="MXS12" s="75"/>
      <c r="MYG12" s="75"/>
      <c r="MYU12" s="75"/>
      <c r="MZI12" s="75"/>
      <c r="MZW12" s="75"/>
      <c r="NAK12" s="75"/>
      <c r="NAY12" s="75"/>
      <c r="NBM12" s="75"/>
      <c r="NCA12" s="75"/>
      <c r="NCO12" s="75"/>
      <c r="NDC12" s="75"/>
      <c r="NDQ12" s="75"/>
      <c r="NEE12" s="75"/>
      <c r="NES12" s="75"/>
      <c r="NFG12" s="75"/>
      <c r="NFU12" s="75"/>
      <c r="NGI12" s="75"/>
      <c r="NGW12" s="75"/>
      <c r="NHK12" s="75"/>
      <c r="NHY12" s="75"/>
      <c r="NIM12" s="75"/>
      <c r="NJA12" s="75"/>
      <c r="NJO12" s="75"/>
      <c r="NKC12" s="75"/>
      <c r="NKQ12" s="75"/>
      <c r="NLE12" s="75"/>
      <c r="NLS12" s="75"/>
      <c r="NMG12" s="75"/>
      <c r="NMU12" s="75"/>
      <c r="NNI12" s="75"/>
      <c r="NNW12" s="75"/>
      <c r="NOK12" s="75"/>
      <c r="NOY12" s="75"/>
      <c r="NPM12" s="75"/>
      <c r="NQA12" s="75"/>
      <c r="NQO12" s="75"/>
      <c r="NRC12" s="75"/>
      <c r="NRQ12" s="75"/>
      <c r="NSE12" s="75"/>
      <c r="NSS12" s="75"/>
      <c r="NTG12" s="75"/>
      <c r="NTU12" s="75"/>
      <c r="NUI12" s="75"/>
      <c r="NUW12" s="75"/>
      <c r="NVK12" s="75"/>
      <c r="NVY12" s="75"/>
      <c r="NWM12" s="75"/>
      <c r="NXA12" s="75"/>
      <c r="NXO12" s="75"/>
      <c r="NYC12" s="75"/>
      <c r="NYQ12" s="75"/>
      <c r="NZE12" s="75"/>
      <c r="NZS12" s="75"/>
      <c r="OAG12" s="75"/>
      <c r="OAU12" s="75"/>
      <c r="OBI12" s="75"/>
      <c r="OBW12" s="75"/>
      <c r="OCK12" s="75"/>
      <c r="OCY12" s="75"/>
      <c r="ODM12" s="75"/>
      <c r="OEA12" s="75"/>
      <c r="OEO12" s="75"/>
      <c r="OFC12" s="75"/>
      <c r="OFQ12" s="75"/>
      <c r="OGE12" s="75"/>
      <c r="OGS12" s="75"/>
      <c r="OHG12" s="75"/>
      <c r="OHU12" s="75"/>
      <c r="OII12" s="75"/>
      <c r="OIW12" s="75"/>
      <c r="OJK12" s="75"/>
      <c r="OJY12" s="75"/>
      <c r="OKM12" s="75"/>
      <c r="OLA12" s="75"/>
      <c r="OLO12" s="75"/>
      <c r="OMC12" s="75"/>
      <c r="OMQ12" s="75"/>
      <c r="ONE12" s="75"/>
      <c r="ONS12" s="75"/>
      <c r="OOG12" s="75"/>
      <c r="OOU12" s="75"/>
      <c r="OPI12" s="75"/>
      <c r="OPW12" s="75"/>
      <c r="OQK12" s="75"/>
      <c r="OQY12" s="75"/>
      <c r="ORM12" s="75"/>
      <c r="OSA12" s="75"/>
      <c r="OSO12" s="75"/>
      <c r="OTC12" s="75"/>
      <c r="OTQ12" s="75"/>
      <c r="OUE12" s="75"/>
      <c r="OUS12" s="75"/>
      <c r="OVG12" s="75"/>
      <c r="OVU12" s="75"/>
      <c r="OWI12" s="75"/>
      <c r="OWW12" s="75"/>
      <c r="OXK12" s="75"/>
      <c r="OXY12" s="75"/>
      <c r="OYM12" s="75"/>
      <c r="OZA12" s="75"/>
      <c r="OZO12" s="75"/>
      <c r="PAC12" s="75"/>
      <c r="PAQ12" s="75"/>
      <c r="PBE12" s="75"/>
      <c r="PBS12" s="75"/>
      <c r="PCG12" s="75"/>
      <c r="PCU12" s="75"/>
      <c r="PDI12" s="75"/>
      <c r="PDW12" s="75"/>
      <c r="PEK12" s="75"/>
      <c r="PEY12" s="75"/>
      <c r="PFM12" s="75"/>
      <c r="PGA12" s="75"/>
      <c r="PGO12" s="75"/>
      <c r="PHC12" s="75"/>
      <c r="PHQ12" s="75"/>
      <c r="PIE12" s="75"/>
      <c r="PIS12" s="75"/>
      <c r="PJG12" s="75"/>
      <c r="PJU12" s="75"/>
      <c r="PKI12" s="75"/>
      <c r="PKW12" s="75"/>
      <c r="PLK12" s="75"/>
      <c r="PLY12" s="75"/>
      <c r="PMM12" s="75"/>
      <c r="PNA12" s="75"/>
      <c r="PNO12" s="75"/>
      <c r="POC12" s="75"/>
      <c r="POQ12" s="75"/>
      <c r="PPE12" s="75"/>
      <c r="PPS12" s="75"/>
      <c r="PQG12" s="75"/>
      <c r="PQU12" s="75"/>
      <c r="PRI12" s="75"/>
      <c r="PRW12" s="75"/>
      <c r="PSK12" s="75"/>
      <c r="PSY12" s="75"/>
      <c r="PTM12" s="75"/>
      <c r="PUA12" s="75"/>
      <c r="PUO12" s="75"/>
      <c r="PVC12" s="75"/>
      <c r="PVQ12" s="75"/>
      <c r="PWE12" s="75"/>
      <c r="PWS12" s="75"/>
      <c r="PXG12" s="75"/>
      <c r="PXU12" s="75"/>
      <c r="PYI12" s="75"/>
      <c r="PYW12" s="75"/>
      <c r="PZK12" s="75"/>
      <c r="PZY12" s="75"/>
      <c r="QAM12" s="75"/>
      <c r="QBA12" s="75"/>
      <c r="QBO12" s="75"/>
      <c r="QCC12" s="75"/>
      <c r="QCQ12" s="75"/>
      <c r="QDE12" s="75"/>
      <c r="QDS12" s="75"/>
      <c r="QEG12" s="75"/>
      <c r="QEU12" s="75"/>
      <c r="QFI12" s="75"/>
      <c r="QFW12" s="75"/>
      <c r="QGK12" s="75"/>
      <c r="QGY12" s="75"/>
      <c r="QHM12" s="75"/>
      <c r="QIA12" s="75"/>
      <c r="QIO12" s="75"/>
      <c r="QJC12" s="75"/>
      <c r="QJQ12" s="75"/>
      <c r="QKE12" s="75"/>
      <c r="QKS12" s="75"/>
      <c r="QLG12" s="75"/>
      <c r="QLU12" s="75"/>
      <c r="QMI12" s="75"/>
      <c r="QMW12" s="75"/>
      <c r="QNK12" s="75"/>
      <c r="QNY12" s="75"/>
      <c r="QOM12" s="75"/>
      <c r="QPA12" s="75"/>
      <c r="QPO12" s="75"/>
      <c r="QQC12" s="75"/>
      <c r="QQQ12" s="75"/>
      <c r="QRE12" s="75"/>
      <c r="QRS12" s="75"/>
      <c r="QSG12" s="75"/>
      <c r="QSU12" s="75"/>
      <c r="QTI12" s="75"/>
      <c r="QTW12" s="75"/>
      <c r="QUK12" s="75"/>
      <c r="QUY12" s="75"/>
      <c r="QVM12" s="75"/>
      <c r="QWA12" s="75"/>
      <c r="QWO12" s="75"/>
      <c r="QXC12" s="75"/>
      <c r="QXQ12" s="75"/>
      <c r="QYE12" s="75"/>
      <c r="QYS12" s="75"/>
      <c r="QZG12" s="75"/>
      <c r="QZU12" s="75"/>
      <c r="RAI12" s="75"/>
      <c r="RAW12" s="75"/>
      <c r="RBK12" s="75"/>
      <c r="RBY12" s="75"/>
      <c r="RCM12" s="75"/>
      <c r="RDA12" s="75"/>
      <c r="RDO12" s="75"/>
      <c r="REC12" s="75"/>
      <c r="REQ12" s="75"/>
      <c r="RFE12" s="75"/>
      <c r="RFS12" s="75"/>
      <c r="RGG12" s="75"/>
      <c r="RGU12" s="75"/>
      <c r="RHI12" s="75"/>
      <c r="RHW12" s="75"/>
      <c r="RIK12" s="75"/>
      <c r="RIY12" s="75"/>
      <c r="RJM12" s="75"/>
      <c r="RKA12" s="75"/>
      <c r="RKO12" s="75"/>
      <c r="RLC12" s="75"/>
      <c r="RLQ12" s="75"/>
      <c r="RME12" s="75"/>
      <c r="RMS12" s="75"/>
      <c r="RNG12" s="75"/>
      <c r="RNU12" s="75"/>
      <c r="ROI12" s="75"/>
      <c r="ROW12" s="75"/>
      <c r="RPK12" s="75"/>
      <c r="RPY12" s="75"/>
      <c r="RQM12" s="75"/>
      <c r="RRA12" s="75"/>
      <c r="RRO12" s="75"/>
      <c r="RSC12" s="75"/>
      <c r="RSQ12" s="75"/>
      <c r="RTE12" s="75"/>
      <c r="RTS12" s="75"/>
      <c r="RUG12" s="75"/>
      <c r="RUU12" s="75"/>
      <c r="RVI12" s="75"/>
      <c r="RVW12" s="75"/>
      <c r="RWK12" s="75"/>
      <c r="RWY12" s="75"/>
      <c r="RXM12" s="75"/>
      <c r="RYA12" s="75"/>
      <c r="RYO12" s="75"/>
      <c r="RZC12" s="75"/>
      <c r="RZQ12" s="75"/>
      <c r="SAE12" s="75"/>
      <c r="SAS12" s="75"/>
      <c r="SBG12" s="75"/>
      <c r="SBU12" s="75"/>
      <c r="SCI12" s="75"/>
      <c r="SCW12" s="75"/>
      <c r="SDK12" s="75"/>
      <c r="SDY12" s="75"/>
      <c r="SEM12" s="75"/>
      <c r="SFA12" s="75"/>
      <c r="SFO12" s="75"/>
      <c r="SGC12" s="75"/>
      <c r="SGQ12" s="75"/>
      <c r="SHE12" s="75"/>
      <c r="SHS12" s="75"/>
      <c r="SIG12" s="75"/>
      <c r="SIU12" s="75"/>
      <c r="SJI12" s="75"/>
      <c r="SJW12" s="75"/>
      <c r="SKK12" s="75"/>
      <c r="SKY12" s="75"/>
      <c r="SLM12" s="75"/>
      <c r="SMA12" s="75"/>
      <c r="SMO12" s="75"/>
      <c r="SNC12" s="75"/>
      <c r="SNQ12" s="75"/>
      <c r="SOE12" s="75"/>
      <c r="SOS12" s="75"/>
      <c r="SPG12" s="75"/>
      <c r="SPU12" s="75"/>
      <c r="SQI12" s="75"/>
      <c r="SQW12" s="75"/>
      <c r="SRK12" s="75"/>
      <c r="SRY12" s="75"/>
      <c r="SSM12" s="75"/>
      <c r="STA12" s="75"/>
      <c r="STO12" s="75"/>
      <c r="SUC12" s="75"/>
      <c r="SUQ12" s="75"/>
      <c r="SVE12" s="75"/>
      <c r="SVS12" s="75"/>
      <c r="SWG12" s="75"/>
      <c r="SWU12" s="75"/>
      <c r="SXI12" s="75"/>
      <c r="SXW12" s="75"/>
      <c r="SYK12" s="75"/>
      <c r="SYY12" s="75"/>
      <c r="SZM12" s="75"/>
      <c r="TAA12" s="75"/>
      <c r="TAO12" s="75"/>
      <c r="TBC12" s="75"/>
      <c r="TBQ12" s="75"/>
      <c r="TCE12" s="75"/>
      <c r="TCS12" s="75"/>
      <c r="TDG12" s="75"/>
      <c r="TDU12" s="75"/>
      <c r="TEI12" s="75"/>
      <c r="TEW12" s="75"/>
      <c r="TFK12" s="75"/>
      <c r="TFY12" s="75"/>
      <c r="TGM12" s="75"/>
      <c r="THA12" s="75"/>
      <c r="THO12" s="75"/>
      <c r="TIC12" s="75"/>
      <c r="TIQ12" s="75"/>
      <c r="TJE12" s="75"/>
      <c r="TJS12" s="75"/>
      <c r="TKG12" s="75"/>
      <c r="TKU12" s="75"/>
      <c r="TLI12" s="75"/>
      <c r="TLW12" s="75"/>
      <c r="TMK12" s="75"/>
      <c r="TMY12" s="75"/>
      <c r="TNM12" s="75"/>
      <c r="TOA12" s="75"/>
      <c r="TOO12" s="75"/>
      <c r="TPC12" s="75"/>
      <c r="TPQ12" s="75"/>
      <c r="TQE12" s="75"/>
      <c r="TQS12" s="75"/>
      <c r="TRG12" s="75"/>
      <c r="TRU12" s="75"/>
      <c r="TSI12" s="75"/>
      <c r="TSW12" s="75"/>
      <c r="TTK12" s="75"/>
      <c r="TTY12" s="75"/>
      <c r="TUM12" s="75"/>
      <c r="TVA12" s="75"/>
      <c r="TVO12" s="75"/>
      <c r="TWC12" s="75"/>
      <c r="TWQ12" s="75"/>
      <c r="TXE12" s="75"/>
      <c r="TXS12" s="75"/>
      <c r="TYG12" s="75"/>
      <c r="TYU12" s="75"/>
      <c r="TZI12" s="75"/>
      <c r="TZW12" s="75"/>
      <c r="UAK12" s="75"/>
      <c r="UAY12" s="75"/>
      <c r="UBM12" s="75"/>
      <c r="UCA12" s="75"/>
      <c r="UCO12" s="75"/>
      <c r="UDC12" s="75"/>
      <c r="UDQ12" s="75"/>
      <c r="UEE12" s="75"/>
      <c r="UES12" s="75"/>
      <c r="UFG12" s="75"/>
      <c r="UFU12" s="75"/>
      <c r="UGI12" s="75"/>
      <c r="UGW12" s="75"/>
      <c r="UHK12" s="75"/>
      <c r="UHY12" s="75"/>
      <c r="UIM12" s="75"/>
      <c r="UJA12" s="75"/>
      <c r="UJO12" s="75"/>
      <c r="UKC12" s="75"/>
      <c r="UKQ12" s="75"/>
      <c r="ULE12" s="75"/>
      <c r="ULS12" s="75"/>
      <c r="UMG12" s="75"/>
      <c r="UMU12" s="75"/>
      <c r="UNI12" s="75"/>
      <c r="UNW12" s="75"/>
      <c r="UOK12" s="75"/>
      <c r="UOY12" s="75"/>
      <c r="UPM12" s="75"/>
      <c r="UQA12" s="75"/>
      <c r="UQO12" s="75"/>
      <c r="URC12" s="75"/>
      <c r="URQ12" s="75"/>
      <c r="USE12" s="75"/>
      <c r="USS12" s="75"/>
      <c r="UTG12" s="75"/>
      <c r="UTU12" s="75"/>
      <c r="UUI12" s="75"/>
      <c r="UUW12" s="75"/>
      <c r="UVK12" s="75"/>
      <c r="UVY12" s="75"/>
      <c r="UWM12" s="75"/>
      <c r="UXA12" s="75"/>
      <c r="UXO12" s="75"/>
      <c r="UYC12" s="75"/>
      <c r="UYQ12" s="75"/>
      <c r="UZE12" s="75"/>
      <c r="UZS12" s="75"/>
      <c r="VAG12" s="75"/>
      <c r="VAU12" s="75"/>
      <c r="VBI12" s="75"/>
      <c r="VBW12" s="75"/>
      <c r="VCK12" s="75"/>
      <c r="VCY12" s="75"/>
      <c r="VDM12" s="75"/>
      <c r="VEA12" s="75"/>
      <c r="VEO12" s="75"/>
      <c r="VFC12" s="75"/>
      <c r="VFQ12" s="75"/>
      <c r="VGE12" s="75"/>
      <c r="VGS12" s="75"/>
      <c r="VHG12" s="75"/>
      <c r="VHU12" s="75"/>
      <c r="VII12" s="75"/>
      <c r="VIW12" s="75"/>
      <c r="VJK12" s="75"/>
      <c r="VJY12" s="75"/>
      <c r="VKM12" s="75"/>
      <c r="VLA12" s="75"/>
      <c r="VLO12" s="75"/>
      <c r="VMC12" s="75"/>
      <c r="VMQ12" s="75"/>
      <c r="VNE12" s="75"/>
      <c r="VNS12" s="75"/>
      <c r="VOG12" s="75"/>
      <c r="VOU12" s="75"/>
      <c r="VPI12" s="75"/>
      <c r="VPW12" s="75"/>
      <c r="VQK12" s="75"/>
      <c r="VQY12" s="75"/>
      <c r="VRM12" s="75"/>
      <c r="VSA12" s="75"/>
      <c r="VSO12" s="75"/>
      <c r="VTC12" s="75"/>
      <c r="VTQ12" s="75"/>
      <c r="VUE12" s="75"/>
      <c r="VUS12" s="75"/>
      <c r="VVG12" s="75"/>
      <c r="VVU12" s="75"/>
      <c r="VWI12" s="75"/>
      <c r="VWW12" s="75"/>
      <c r="VXK12" s="75"/>
      <c r="VXY12" s="75"/>
      <c r="VYM12" s="75"/>
      <c r="VZA12" s="75"/>
      <c r="VZO12" s="75"/>
      <c r="WAC12" s="75"/>
      <c r="WAQ12" s="75"/>
      <c r="WBE12" s="75"/>
      <c r="WBS12" s="75"/>
      <c r="WCG12" s="75"/>
      <c r="WCU12" s="75"/>
      <c r="WDI12" s="75"/>
      <c r="WDW12" s="75"/>
      <c r="WEK12" s="75"/>
      <c r="WEY12" s="75"/>
      <c r="WFM12" s="75"/>
      <c r="WGA12" s="75"/>
      <c r="WGO12" s="75"/>
      <c r="WHC12" s="75"/>
      <c r="WHQ12" s="75"/>
      <c r="WIE12" s="75"/>
      <c r="WIS12" s="75"/>
      <c r="WJG12" s="75"/>
      <c r="WJU12" s="75"/>
      <c r="WKI12" s="75"/>
      <c r="WKW12" s="75"/>
      <c r="WLK12" s="75"/>
      <c r="WLY12" s="75"/>
      <c r="WMM12" s="75"/>
      <c r="WNA12" s="75"/>
      <c r="WNO12" s="75"/>
      <c r="WOC12" s="75"/>
      <c r="WOQ12" s="75"/>
      <c r="WPE12" s="75"/>
      <c r="WPS12" s="75"/>
      <c r="WQG12" s="75"/>
      <c r="WQU12" s="75"/>
      <c r="WRI12" s="75"/>
      <c r="WRW12" s="75"/>
      <c r="WSK12" s="75"/>
      <c r="WSY12" s="75"/>
      <c r="WTM12" s="75"/>
      <c r="WUA12" s="75"/>
      <c r="WUO12" s="75"/>
      <c r="WVC12" s="75"/>
      <c r="WVQ12" s="75"/>
      <c r="WWE12" s="75"/>
      <c r="WWS12" s="75"/>
      <c r="WXG12" s="75"/>
      <c r="WXU12" s="75"/>
      <c r="WYI12" s="75"/>
      <c r="WYW12" s="75"/>
      <c r="WZK12" s="75"/>
      <c r="WZY12" s="75"/>
      <c r="XAM12" s="75"/>
      <c r="XBA12" s="75"/>
      <c r="XBO12" s="75"/>
      <c r="XCC12" s="75"/>
      <c r="XCQ12" s="75"/>
      <c r="XDE12" s="75"/>
      <c r="XDS12" s="75"/>
      <c r="XEG12" s="75"/>
      <c r="XEU12" s="75"/>
    </row>
    <row r="13" spans="1:2039 2053:4083 4097:5119 5133:7163 7177:9207 9221:10235 10243:12287 12301:14331 14342:15355 15367:16375" s="74" customFormat="1" x14ac:dyDescent="0.2">
      <c r="A13" s="49" t="s">
        <v>57</v>
      </c>
      <c r="B13" s="248" t="e">
        <f>B9-B10</f>
        <v>#REF!</v>
      </c>
      <c r="C13" s="248" t="e">
        <f t="shared" ref="C13:BE13" si="7">C9-C10</f>
        <v>#REF!</v>
      </c>
      <c r="D13" s="248" t="e">
        <f t="shared" si="7"/>
        <v>#REF!</v>
      </c>
      <c r="E13" s="248" t="e">
        <f t="shared" si="7"/>
        <v>#REF!</v>
      </c>
      <c r="F13" s="248" t="e">
        <f t="shared" si="7"/>
        <v>#REF!</v>
      </c>
      <c r="G13" s="248" t="e">
        <f t="shared" si="7"/>
        <v>#REF!</v>
      </c>
      <c r="H13" s="248" t="e">
        <f t="shared" si="7"/>
        <v>#REF!</v>
      </c>
      <c r="I13" s="248" t="e">
        <f t="shared" si="7"/>
        <v>#REF!</v>
      </c>
      <c r="J13" s="248" t="e">
        <f t="shared" si="7"/>
        <v>#REF!</v>
      </c>
      <c r="K13" s="248" t="e">
        <f t="shared" si="7"/>
        <v>#REF!</v>
      </c>
      <c r="L13" s="248" t="e">
        <f t="shared" si="7"/>
        <v>#REF!</v>
      </c>
      <c r="M13" s="248" t="e">
        <f t="shared" si="7"/>
        <v>#REF!</v>
      </c>
      <c r="N13" s="248" t="e">
        <f t="shared" si="7"/>
        <v>#REF!</v>
      </c>
      <c r="O13" s="248" t="e">
        <f t="shared" si="7"/>
        <v>#REF!</v>
      </c>
      <c r="P13" s="248" t="e">
        <f t="shared" si="7"/>
        <v>#REF!</v>
      </c>
      <c r="Q13" s="248" t="e">
        <f t="shared" si="7"/>
        <v>#REF!</v>
      </c>
      <c r="R13" s="248" t="e">
        <f t="shared" si="7"/>
        <v>#REF!</v>
      </c>
      <c r="S13" s="248" t="e">
        <f t="shared" si="7"/>
        <v>#REF!</v>
      </c>
      <c r="T13" s="248" t="e">
        <f t="shared" si="7"/>
        <v>#REF!</v>
      </c>
      <c r="U13" s="248" t="e">
        <f t="shared" si="7"/>
        <v>#REF!</v>
      </c>
      <c r="V13" s="248" t="e">
        <f t="shared" si="7"/>
        <v>#REF!</v>
      </c>
      <c r="W13" s="248" t="e">
        <f t="shared" si="7"/>
        <v>#REF!</v>
      </c>
      <c r="X13" s="248" t="e">
        <f t="shared" si="7"/>
        <v>#REF!</v>
      </c>
      <c r="Y13" s="248" t="e">
        <f t="shared" si="7"/>
        <v>#REF!</v>
      </c>
      <c r="Z13" s="248">
        <f t="shared" si="7"/>
        <v>3514.2633426731686</v>
      </c>
      <c r="AA13" s="248">
        <f t="shared" si="7"/>
        <v>3551.0579540091385</v>
      </c>
      <c r="AB13" s="248">
        <f t="shared" si="7"/>
        <v>2988.5221170534951</v>
      </c>
      <c r="AC13" s="248">
        <f t="shared" si="7"/>
        <v>3110.054663953003</v>
      </c>
      <c r="AD13" s="248">
        <f t="shared" si="7"/>
        <v>3418.9704229569711</v>
      </c>
      <c r="AE13" s="248">
        <f t="shared" si="7"/>
        <v>3254.0742189979687</v>
      </c>
      <c r="AF13" s="248">
        <f t="shared" si="7"/>
        <v>3385.665002729937</v>
      </c>
      <c r="AG13" s="248">
        <f t="shared" si="7"/>
        <v>3467.889875161025</v>
      </c>
      <c r="AH13" s="248">
        <f t="shared" si="7"/>
        <v>3610.0892590022713</v>
      </c>
      <c r="AI13" s="248">
        <f t="shared" si="7"/>
        <v>3729.6501809346132</v>
      </c>
      <c r="AJ13" s="248">
        <f t="shared" si="7"/>
        <v>3761.4755197613022</v>
      </c>
      <c r="AK13" s="248">
        <f t="shared" si="7"/>
        <v>3843.4075409383636</v>
      </c>
      <c r="AL13" s="248">
        <f t="shared" si="7"/>
        <v>3950.3172465527632</v>
      </c>
      <c r="AM13" s="248">
        <f t="shared" si="7"/>
        <v>4040.59330727217</v>
      </c>
      <c r="AN13" s="248">
        <f t="shared" si="7"/>
        <v>4121.9387630286938</v>
      </c>
      <c r="AO13" s="248">
        <f t="shared" si="7"/>
        <v>4243.2852476675052</v>
      </c>
      <c r="AP13" s="248">
        <f t="shared" si="7"/>
        <v>4309.109906688429</v>
      </c>
      <c r="AQ13" s="248">
        <f t="shared" si="7"/>
        <v>4422.351565709424</v>
      </c>
      <c r="AR13" s="248">
        <f t="shared" si="7"/>
        <v>4557.1248019127852</v>
      </c>
      <c r="AS13" s="248">
        <f t="shared" si="7"/>
        <v>4621.8375747031077</v>
      </c>
      <c r="AT13" s="248">
        <f t="shared" si="7"/>
        <v>4738.5834942566307</v>
      </c>
      <c r="AU13" s="248">
        <f t="shared" si="7"/>
        <v>4848.6982784249849</v>
      </c>
      <c r="AV13" s="248">
        <f t="shared" si="7"/>
        <v>4948.0988434596093</v>
      </c>
      <c r="AW13" s="248">
        <f t="shared" si="7"/>
        <v>5030.7823699269402</v>
      </c>
      <c r="AX13" s="248">
        <f t="shared" si="7"/>
        <v>5133.4188240685953</v>
      </c>
      <c r="AY13" s="248">
        <f t="shared" si="7"/>
        <v>5231.306815484968</v>
      </c>
      <c r="AZ13" s="248">
        <f t="shared" si="7"/>
        <v>5339.1967273093942</v>
      </c>
      <c r="BA13" s="248">
        <f t="shared" si="7"/>
        <v>5440.8414726916335</v>
      </c>
      <c r="BB13" s="248">
        <f t="shared" si="7"/>
        <v>5540.8395280222894</v>
      </c>
      <c r="BC13" s="248">
        <f t="shared" si="7"/>
        <v>5648.7948584624692</v>
      </c>
      <c r="BD13" s="248">
        <f t="shared" si="7"/>
        <v>5746.1754297002344</v>
      </c>
      <c r="BE13" s="248">
        <f t="shared" si="7"/>
        <v>6508.9500004357424</v>
      </c>
      <c r="BM13" s="75"/>
      <c r="CA13" s="75"/>
      <c r="CO13" s="75"/>
      <c r="DC13" s="75"/>
      <c r="DQ13" s="75"/>
      <c r="EE13" s="75"/>
      <c r="ES13" s="75"/>
      <c r="FG13" s="75"/>
      <c r="FU13" s="75"/>
      <c r="GI13" s="75"/>
      <c r="GW13" s="75"/>
      <c r="HK13" s="75"/>
      <c r="HY13" s="75"/>
      <c r="IM13" s="75"/>
      <c r="JA13" s="75"/>
      <c r="JO13" s="75"/>
      <c r="KC13" s="75"/>
      <c r="KQ13" s="75"/>
      <c r="LE13" s="75"/>
      <c r="LS13" s="75"/>
      <c r="MG13" s="75"/>
      <c r="MU13" s="75"/>
      <c r="NI13" s="75"/>
      <c r="NW13" s="75"/>
      <c r="OK13" s="75"/>
      <c r="OY13" s="75"/>
      <c r="PM13" s="75"/>
      <c r="QA13" s="75"/>
      <c r="QO13" s="75"/>
      <c r="RC13" s="75"/>
      <c r="RQ13" s="75"/>
      <c r="SE13" s="75"/>
      <c r="SS13" s="75"/>
      <c r="TG13" s="75"/>
      <c r="TU13" s="75"/>
      <c r="UI13" s="75"/>
      <c r="UW13" s="75"/>
      <c r="VK13" s="75"/>
      <c r="VY13" s="75"/>
      <c r="WM13" s="75"/>
      <c r="XA13" s="75"/>
      <c r="XO13" s="75"/>
      <c r="YC13" s="75"/>
      <c r="YQ13" s="75"/>
      <c r="ZE13" s="75"/>
      <c r="ZS13" s="75"/>
      <c r="AAG13" s="75"/>
      <c r="AAU13" s="75"/>
      <c r="ABI13" s="75"/>
      <c r="ABW13" s="75"/>
      <c r="ACK13" s="75"/>
      <c r="ACY13" s="75"/>
      <c r="ADM13" s="75"/>
      <c r="AEA13" s="75"/>
      <c r="AEO13" s="75"/>
      <c r="AFC13" s="75"/>
      <c r="AFQ13" s="75"/>
      <c r="AGE13" s="75"/>
      <c r="AGS13" s="75"/>
      <c r="AHG13" s="75"/>
      <c r="AHU13" s="75"/>
      <c r="AII13" s="75"/>
      <c r="AIW13" s="75"/>
      <c r="AJK13" s="75"/>
      <c r="AJY13" s="75"/>
      <c r="AKM13" s="75"/>
      <c r="ALA13" s="75"/>
      <c r="ALO13" s="75"/>
      <c r="AMC13" s="75"/>
      <c r="AMQ13" s="75"/>
      <c r="ANE13" s="75"/>
      <c r="ANS13" s="75"/>
      <c r="AOG13" s="75"/>
      <c r="AOU13" s="75"/>
      <c r="API13" s="75"/>
      <c r="APW13" s="75"/>
      <c r="AQK13" s="75"/>
      <c r="AQY13" s="75"/>
      <c r="ARM13" s="75"/>
      <c r="ASA13" s="75"/>
      <c r="ASO13" s="75"/>
      <c r="ATC13" s="75"/>
      <c r="ATQ13" s="75"/>
      <c r="AUE13" s="75"/>
      <c r="AUS13" s="75"/>
      <c r="AVG13" s="75"/>
      <c r="AVU13" s="75"/>
      <c r="AWI13" s="75"/>
      <c r="AWW13" s="75"/>
      <c r="AXK13" s="75"/>
      <c r="AXY13" s="75"/>
      <c r="AYM13" s="75"/>
      <c r="AZA13" s="75"/>
      <c r="AZO13" s="75"/>
      <c r="BAC13" s="75"/>
      <c r="BAQ13" s="75"/>
      <c r="BBE13" s="75"/>
      <c r="BBS13" s="75"/>
      <c r="BCG13" s="75"/>
      <c r="BCU13" s="75"/>
      <c r="BDI13" s="75"/>
      <c r="BDW13" s="75"/>
      <c r="BEK13" s="75"/>
      <c r="BEY13" s="75"/>
      <c r="BFM13" s="75"/>
      <c r="BGA13" s="75"/>
      <c r="BGO13" s="75"/>
      <c r="BHC13" s="75"/>
      <c r="BHQ13" s="75"/>
      <c r="BIE13" s="75"/>
      <c r="BIS13" s="75"/>
      <c r="BJG13" s="75"/>
      <c r="BJU13" s="75"/>
      <c r="BKI13" s="75"/>
      <c r="BKW13" s="75"/>
      <c r="BLK13" s="75"/>
      <c r="BLY13" s="75"/>
      <c r="BMM13" s="75"/>
      <c r="BNA13" s="75"/>
      <c r="BNO13" s="75"/>
      <c r="BOC13" s="75"/>
      <c r="BOQ13" s="75"/>
      <c r="BPE13" s="75"/>
      <c r="BPS13" s="75"/>
      <c r="BQG13" s="75"/>
      <c r="BQU13" s="75"/>
      <c r="BRI13" s="75"/>
      <c r="BRW13" s="75"/>
      <c r="BSK13" s="75"/>
      <c r="BSY13" s="75"/>
      <c r="BTM13" s="75"/>
      <c r="BUA13" s="75"/>
      <c r="BUO13" s="75"/>
      <c r="BVC13" s="75"/>
      <c r="BVQ13" s="75"/>
      <c r="BWE13" s="75"/>
      <c r="BWS13" s="75"/>
      <c r="BXG13" s="75"/>
      <c r="BXU13" s="75"/>
      <c r="BYI13" s="75"/>
      <c r="BYW13" s="75"/>
      <c r="BZK13" s="75"/>
      <c r="BZY13" s="75"/>
      <c r="CAM13" s="75"/>
      <c r="CBA13" s="75"/>
      <c r="CBO13" s="75"/>
      <c r="CCC13" s="75"/>
      <c r="CCQ13" s="75"/>
      <c r="CDE13" s="75"/>
      <c r="CDS13" s="75"/>
      <c r="CEG13" s="75"/>
      <c r="CEU13" s="75"/>
      <c r="CFI13" s="75"/>
      <c r="CFW13" s="75"/>
      <c r="CGK13" s="75"/>
      <c r="CGY13" s="75"/>
      <c r="CHM13" s="75"/>
      <c r="CIA13" s="75"/>
      <c r="CIO13" s="75"/>
      <c r="CJC13" s="75"/>
      <c r="CJQ13" s="75"/>
      <c r="CKE13" s="75"/>
      <c r="CKS13" s="75"/>
      <c r="CLG13" s="75"/>
      <c r="CLU13" s="75"/>
      <c r="CMI13" s="75"/>
      <c r="CMW13" s="75"/>
      <c r="CNK13" s="75"/>
      <c r="CNY13" s="75"/>
      <c r="COM13" s="75"/>
      <c r="CPA13" s="75"/>
      <c r="CPO13" s="75"/>
      <c r="CQC13" s="75"/>
      <c r="CQQ13" s="75"/>
      <c r="CRE13" s="75"/>
      <c r="CRS13" s="75"/>
      <c r="CSG13" s="75"/>
      <c r="CSU13" s="75"/>
      <c r="CTI13" s="75"/>
      <c r="CTW13" s="75"/>
      <c r="CUK13" s="75"/>
      <c r="CUY13" s="75"/>
      <c r="CVM13" s="75"/>
      <c r="CWA13" s="75"/>
      <c r="CWO13" s="75"/>
      <c r="CXC13" s="75"/>
      <c r="CXQ13" s="75"/>
      <c r="CYE13" s="75"/>
      <c r="CYS13" s="75"/>
      <c r="CZG13" s="75"/>
      <c r="CZU13" s="75"/>
      <c r="DAI13" s="75"/>
      <c r="DAW13" s="75"/>
      <c r="DBK13" s="75"/>
      <c r="DBY13" s="75"/>
      <c r="DCM13" s="75"/>
      <c r="DDA13" s="75"/>
      <c r="DDO13" s="75"/>
      <c r="DEC13" s="75"/>
      <c r="DEQ13" s="75"/>
      <c r="DFE13" s="75"/>
      <c r="DFS13" s="75"/>
      <c r="DGG13" s="75"/>
      <c r="DGU13" s="75"/>
      <c r="DHI13" s="75"/>
      <c r="DHW13" s="75"/>
      <c r="DIK13" s="75"/>
      <c r="DIY13" s="75"/>
      <c r="DJM13" s="75"/>
      <c r="DKA13" s="75"/>
      <c r="DKO13" s="75"/>
      <c r="DLC13" s="75"/>
      <c r="DLQ13" s="75"/>
      <c r="DME13" s="75"/>
      <c r="DMS13" s="75"/>
      <c r="DNG13" s="75"/>
      <c r="DNU13" s="75"/>
      <c r="DOI13" s="75"/>
      <c r="DOW13" s="75"/>
      <c r="DPK13" s="75"/>
      <c r="DPY13" s="75"/>
      <c r="DQM13" s="75"/>
      <c r="DRA13" s="75"/>
      <c r="DRO13" s="75"/>
      <c r="DSC13" s="75"/>
      <c r="DSQ13" s="75"/>
      <c r="DTE13" s="75"/>
      <c r="DTS13" s="75"/>
      <c r="DUG13" s="75"/>
      <c r="DUU13" s="75"/>
      <c r="DVI13" s="75"/>
      <c r="DVW13" s="75"/>
      <c r="DWK13" s="75"/>
      <c r="DWY13" s="75"/>
      <c r="DXM13" s="75"/>
      <c r="DYA13" s="75"/>
      <c r="DYO13" s="75"/>
      <c r="DZC13" s="75"/>
      <c r="DZQ13" s="75"/>
      <c r="EAE13" s="75"/>
      <c r="EAS13" s="75"/>
      <c r="EBG13" s="75"/>
      <c r="EBU13" s="75"/>
      <c r="ECI13" s="75"/>
      <c r="ECW13" s="75"/>
      <c r="EDK13" s="75"/>
      <c r="EDY13" s="75"/>
      <c r="EEM13" s="75"/>
      <c r="EFA13" s="75"/>
      <c r="EFO13" s="75"/>
      <c r="EGC13" s="75"/>
      <c r="EGQ13" s="75"/>
      <c r="EHE13" s="75"/>
      <c r="EHS13" s="75"/>
      <c r="EIG13" s="75"/>
      <c r="EIU13" s="75"/>
      <c r="EJI13" s="75"/>
      <c r="EJW13" s="75"/>
      <c r="EKK13" s="75"/>
      <c r="EKY13" s="75"/>
      <c r="ELM13" s="75"/>
      <c r="EMA13" s="75"/>
      <c r="EMO13" s="75"/>
      <c r="ENC13" s="75"/>
      <c r="ENQ13" s="75"/>
      <c r="EOE13" s="75"/>
      <c r="EOS13" s="75"/>
      <c r="EPG13" s="75"/>
      <c r="EPU13" s="75"/>
      <c r="EQI13" s="75"/>
      <c r="EQW13" s="75"/>
      <c r="ERK13" s="75"/>
      <c r="ERY13" s="75"/>
      <c r="ESM13" s="75"/>
      <c r="ETA13" s="75"/>
      <c r="ETO13" s="75"/>
      <c r="EUC13" s="75"/>
      <c r="EUQ13" s="75"/>
      <c r="EVE13" s="75"/>
      <c r="EVS13" s="75"/>
      <c r="EWG13" s="75"/>
      <c r="EWU13" s="75"/>
      <c r="EXI13" s="75"/>
      <c r="EXW13" s="75"/>
      <c r="EYK13" s="75"/>
      <c r="EYY13" s="75"/>
      <c r="EZM13" s="75"/>
      <c r="FAA13" s="75"/>
      <c r="FAO13" s="75"/>
      <c r="FBC13" s="75"/>
      <c r="FBQ13" s="75"/>
      <c r="FCE13" s="75"/>
      <c r="FCS13" s="75"/>
      <c r="FDG13" s="75"/>
      <c r="FDU13" s="75"/>
      <c r="FEI13" s="75"/>
      <c r="FEW13" s="75"/>
      <c r="FFK13" s="75"/>
      <c r="FFY13" s="75"/>
      <c r="FGM13" s="75"/>
      <c r="FHA13" s="75"/>
      <c r="FHO13" s="75"/>
      <c r="FIC13" s="75"/>
      <c r="FIQ13" s="75"/>
      <c r="FJE13" s="75"/>
      <c r="FJS13" s="75"/>
      <c r="FKG13" s="75"/>
      <c r="FKU13" s="75"/>
      <c r="FLI13" s="75"/>
      <c r="FLW13" s="75"/>
      <c r="FMK13" s="75"/>
      <c r="FMY13" s="75"/>
      <c r="FNM13" s="75"/>
      <c r="FOA13" s="75"/>
      <c r="FOO13" s="75"/>
      <c r="FPC13" s="75"/>
      <c r="FPQ13" s="75"/>
      <c r="FQE13" s="75"/>
      <c r="FQS13" s="75"/>
      <c r="FRG13" s="75"/>
      <c r="FRU13" s="75"/>
      <c r="FSI13" s="75"/>
      <c r="FSW13" s="75"/>
      <c r="FTK13" s="75"/>
      <c r="FTY13" s="75"/>
      <c r="FUM13" s="75"/>
      <c r="FVA13" s="75"/>
      <c r="FVO13" s="75"/>
      <c r="FWC13" s="75"/>
      <c r="FWQ13" s="75"/>
      <c r="FXE13" s="75"/>
      <c r="FXS13" s="75"/>
      <c r="FYG13" s="75"/>
      <c r="FYU13" s="75"/>
      <c r="FZI13" s="75"/>
      <c r="FZW13" s="75"/>
      <c r="GAK13" s="75"/>
      <c r="GAY13" s="75"/>
      <c r="GBM13" s="75"/>
      <c r="GCA13" s="75"/>
      <c r="GCO13" s="75"/>
      <c r="GDC13" s="75"/>
      <c r="GDQ13" s="75"/>
      <c r="GEE13" s="75"/>
      <c r="GES13" s="75"/>
      <c r="GFG13" s="75"/>
      <c r="GFU13" s="75"/>
      <c r="GGI13" s="75"/>
      <c r="GGW13" s="75"/>
      <c r="GHK13" s="75"/>
      <c r="GHY13" s="75"/>
      <c r="GIM13" s="75"/>
      <c r="GJA13" s="75"/>
      <c r="GJO13" s="75"/>
      <c r="GKC13" s="75"/>
      <c r="GKQ13" s="75"/>
      <c r="GLE13" s="75"/>
      <c r="GLS13" s="75"/>
      <c r="GMG13" s="75"/>
      <c r="GMU13" s="75"/>
      <c r="GNI13" s="75"/>
      <c r="GNW13" s="75"/>
      <c r="GOK13" s="75"/>
      <c r="GOY13" s="75"/>
      <c r="GPM13" s="75"/>
      <c r="GQA13" s="75"/>
      <c r="GQO13" s="75"/>
      <c r="GRC13" s="75"/>
      <c r="GRQ13" s="75"/>
      <c r="GSE13" s="75"/>
      <c r="GSS13" s="75"/>
      <c r="GTG13" s="75"/>
      <c r="GTU13" s="75"/>
      <c r="GUI13" s="75"/>
      <c r="GUW13" s="75"/>
      <c r="GVK13" s="75"/>
      <c r="GVY13" s="75"/>
      <c r="GWM13" s="75"/>
      <c r="GXA13" s="75"/>
      <c r="GXO13" s="75"/>
      <c r="GYC13" s="75"/>
      <c r="GYQ13" s="75"/>
      <c r="GZE13" s="75"/>
      <c r="GZS13" s="75"/>
      <c r="HAG13" s="75"/>
      <c r="HAU13" s="75"/>
      <c r="HBI13" s="75"/>
      <c r="HBW13" s="75"/>
      <c r="HCK13" s="75"/>
      <c r="HCY13" s="75"/>
      <c r="HDM13" s="75"/>
      <c r="HEA13" s="75"/>
      <c r="HEO13" s="75"/>
      <c r="HFC13" s="75"/>
      <c r="HFQ13" s="75"/>
      <c r="HGE13" s="75"/>
      <c r="HGS13" s="75"/>
      <c r="HHG13" s="75"/>
      <c r="HHU13" s="75"/>
      <c r="HII13" s="75"/>
      <c r="HIW13" s="75"/>
      <c r="HJK13" s="75"/>
      <c r="HJY13" s="75"/>
      <c r="HKM13" s="75"/>
      <c r="HLA13" s="75"/>
      <c r="HLO13" s="75"/>
      <c r="HMC13" s="75"/>
      <c r="HMQ13" s="75"/>
      <c r="HNE13" s="75"/>
      <c r="HNS13" s="75"/>
      <c r="HOG13" s="75"/>
      <c r="HOU13" s="75"/>
      <c r="HPI13" s="75"/>
      <c r="HPW13" s="75"/>
      <c r="HQK13" s="75"/>
      <c r="HQY13" s="75"/>
      <c r="HRM13" s="75"/>
      <c r="HSA13" s="75"/>
      <c r="HSO13" s="75"/>
      <c r="HTC13" s="75"/>
      <c r="HTQ13" s="75"/>
      <c r="HUE13" s="75"/>
      <c r="HUS13" s="75"/>
      <c r="HVG13" s="75"/>
      <c r="HVU13" s="75"/>
      <c r="HWI13" s="75"/>
      <c r="HWW13" s="75"/>
      <c r="HXK13" s="75"/>
      <c r="HXY13" s="75"/>
      <c r="HYM13" s="75"/>
      <c r="HZA13" s="75"/>
      <c r="HZO13" s="75"/>
      <c r="IAC13" s="75"/>
      <c r="IAQ13" s="75"/>
      <c r="IBE13" s="75"/>
      <c r="IBS13" s="75"/>
      <c r="ICG13" s="75"/>
      <c r="ICU13" s="75"/>
      <c r="IDI13" s="75"/>
      <c r="IDW13" s="75"/>
      <c r="IEK13" s="75"/>
      <c r="IEY13" s="75"/>
      <c r="IFM13" s="75"/>
      <c r="IGA13" s="75"/>
      <c r="IGO13" s="75"/>
      <c r="IHC13" s="75"/>
      <c r="IHQ13" s="75"/>
      <c r="IIE13" s="75"/>
      <c r="IIS13" s="75"/>
      <c r="IJG13" s="75"/>
      <c r="IJU13" s="75"/>
      <c r="IKI13" s="75"/>
      <c r="IKW13" s="75"/>
      <c r="ILK13" s="75"/>
      <c r="ILY13" s="75"/>
      <c r="IMM13" s="75"/>
      <c r="INA13" s="75"/>
      <c r="INO13" s="75"/>
      <c r="IOC13" s="75"/>
      <c r="IOQ13" s="75"/>
      <c r="IPE13" s="75"/>
      <c r="IPS13" s="75"/>
      <c r="IQG13" s="75"/>
      <c r="IQU13" s="75"/>
      <c r="IRI13" s="75"/>
      <c r="IRW13" s="75"/>
      <c r="ISK13" s="75"/>
      <c r="ISY13" s="75"/>
      <c r="ITM13" s="75"/>
      <c r="IUA13" s="75"/>
      <c r="IUO13" s="75"/>
      <c r="IVC13" s="75"/>
      <c r="IVQ13" s="75"/>
      <c r="IWE13" s="75"/>
      <c r="IWS13" s="75"/>
      <c r="IXG13" s="75"/>
      <c r="IXU13" s="75"/>
      <c r="IYI13" s="75"/>
      <c r="IYW13" s="75"/>
      <c r="IZK13" s="75"/>
      <c r="IZY13" s="75"/>
      <c r="JAM13" s="75"/>
      <c r="JBA13" s="75"/>
      <c r="JBO13" s="75"/>
      <c r="JCC13" s="75"/>
      <c r="JCQ13" s="75"/>
      <c r="JDE13" s="75"/>
      <c r="JDS13" s="75"/>
      <c r="JEG13" s="75"/>
      <c r="JEU13" s="75"/>
      <c r="JFI13" s="75"/>
      <c r="JFW13" s="75"/>
      <c r="JGK13" s="75"/>
      <c r="JGY13" s="75"/>
      <c r="JHM13" s="75"/>
      <c r="JIA13" s="75"/>
      <c r="JIO13" s="75"/>
      <c r="JJC13" s="75"/>
      <c r="JJQ13" s="75"/>
      <c r="JKE13" s="75"/>
      <c r="JKS13" s="75"/>
      <c r="JLG13" s="75"/>
      <c r="JLU13" s="75"/>
      <c r="JMI13" s="75"/>
      <c r="JMW13" s="75"/>
      <c r="JNK13" s="75"/>
      <c r="JNY13" s="75"/>
      <c r="JOM13" s="75"/>
      <c r="JPA13" s="75"/>
      <c r="JPO13" s="75"/>
      <c r="JQC13" s="75"/>
      <c r="JQQ13" s="75"/>
      <c r="JRE13" s="75"/>
      <c r="JRS13" s="75"/>
      <c r="JSG13" s="75"/>
      <c r="JSU13" s="75"/>
      <c r="JTI13" s="75"/>
      <c r="JTW13" s="75"/>
      <c r="JUK13" s="75"/>
      <c r="JUY13" s="75"/>
      <c r="JVM13" s="75"/>
      <c r="JWA13" s="75"/>
      <c r="JWO13" s="75"/>
      <c r="JXC13" s="75"/>
      <c r="JXQ13" s="75"/>
      <c r="JYE13" s="75"/>
      <c r="JYS13" s="75"/>
      <c r="JZG13" s="75"/>
      <c r="JZU13" s="75"/>
      <c r="KAI13" s="75"/>
      <c r="KAW13" s="75"/>
      <c r="KBK13" s="75"/>
      <c r="KBY13" s="75"/>
      <c r="KCM13" s="75"/>
      <c r="KDA13" s="75"/>
      <c r="KDO13" s="75"/>
      <c r="KEC13" s="75"/>
      <c r="KEQ13" s="75"/>
      <c r="KFE13" s="75"/>
      <c r="KFS13" s="75"/>
      <c r="KGG13" s="75"/>
      <c r="KGU13" s="75"/>
      <c r="KHI13" s="75"/>
      <c r="KHW13" s="75"/>
      <c r="KIK13" s="75"/>
      <c r="KIY13" s="75"/>
      <c r="KJM13" s="75"/>
      <c r="KKA13" s="75"/>
      <c r="KKO13" s="75"/>
      <c r="KLC13" s="75"/>
      <c r="KLQ13" s="75"/>
      <c r="KME13" s="75"/>
      <c r="KMS13" s="75"/>
      <c r="KNG13" s="75"/>
      <c r="KNU13" s="75"/>
      <c r="KOI13" s="75"/>
      <c r="KOW13" s="75"/>
      <c r="KPK13" s="75"/>
      <c r="KPY13" s="75"/>
      <c r="KQM13" s="75"/>
      <c r="KRA13" s="75"/>
      <c r="KRO13" s="75"/>
      <c r="KSC13" s="75"/>
      <c r="KSQ13" s="75"/>
      <c r="KTE13" s="75"/>
      <c r="KTS13" s="75"/>
      <c r="KUG13" s="75"/>
      <c r="KUU13" s="75"/>
      <c r="KVI13" s="75"/>
      <c r="KVW13" s="75"/>
      <c r="KWK13" s="75"/>
      <c r="KWY13" s="75"/>
      <c r="KXM13" s="75"/>
      <c r="KYA13" s="75"/>
      <c r="KYO13" s="75"/>
      <c r="KZC13" s="75"/>
      <c r="KZQ13" s="75"/>
      <c r="LAE13" s="75"/>
      <c r="LAS13" s="75"/>
      <c r="LBG13" s="75"/>
      <c r="LBU13" s="75"/>
      <c r="LCI13" s="75"/>
      <c r="LCW13" s="75"/>
      <c r="LDK13" s="75"/>
      <c r="LDY13" s="75"/>
      <c r="LEM13" s="75"/>
      <c r="LFA13" s="75"/>
      <c r="LFO13" s="75"/>
      <c r="LGC13" s="75"/>
      <c r="LGQ13" s="75"/>
      <c r="LHE13" s="75"/>
      <c r="LHS13" s="75"/>
      <c r="LIG13" s="75"/>
      <c r="LIU13" s="75"/>
      <c r="LJI13" s="75"/>
      <c r="LJW13" s="75"/>
      <c r="LKK13" s="75"/>
      <c r="LKY13" s="75"/>
      <c r="LLM13" s="75"/>
      <c r="LMA13" s="75"/>
      <c r="LMO13" s="75"/>
      <c r="LNC13" s="75"/>
      <c r="LNQ13" s="75"/>
      <c r="LOE13" s="75"/>
      <c r="LOS13" s="75"/>
      <c r="LPG13" s="75"/>
      <c r="LPU13" s="75"/>
      <c r="LQI13" s="75"/>
      <c r="LQW13" s="75"/>
      <c r="LRK13" s="75"/>
      <c r="LRY13" s="75"/>
      <c r="LSM13" s="75"/>
      <c r="LTA13" s="75"/>
      <c r="LTO13" s="75"/>
      <c r="LUC13" s="75"/>
      <c r="LUQ13" s="75"/>
      <c r="LVE13" s="75"/>
      <c r="LVS13" s="75"/>
      <c r="LWG13" s="75"/>
      <c r="LWU13" s="75"/>
      <c r="LXI13" s="75"/>
      <c r="LXW13" s="75"/>
      <c r="LYK13" s="75"/>
      <c r="LYY13" s="75"/>
      <c r="LZM13" s="75"/>
      <c r="MAA13" s="75"/>
      <c r="MAO13" s="75"/>
      <c r="MBC13" s="75"/>
      <c r="MBQ13" s="75"/>
      <c r="MCE13" s="75"/>
      <c r="MCS13" s="75"/>
      <c r="MDG13" s="75"/>
      <c r="MDU13" s="75"/>
      <c r="MEI13" s="75"/>
      <c r="MEW13" s="75"/>
      <c r="MFK13" s="75"/>
      <c r="MFY13" s="75"/>
      <c r="MGM13" s="75"/>
      <c r="MHA13" s="75"/>
      <c r="MHO13" s="75"/>
      <c r="MIC13" s="75"/>
      <c r="MIQ13" s="75"/>
      <c r="MJE13" s="75"/>
      <c r="MJS13" s="75"/>
      <c r="MKG13" s="75"/>
      <c r="MKU13" s="75"/>
      <c r="MLI13" s="75"/>
      <c r="MLW13" s="75"/>
      <c r="MMK13" s="75"/>
      <c r="MMY13" s="75"/>
      <c r="MNM13" s="75"/>
      <c r="MOA13" s="75"/>
      <c r="MOO13" s="75"/>
      <c r="MPC13" s="75"/>
      <c r="MPQ13" s="75"/>
      <c r="MQE13" s="75"/>
      <c r="MQS13" s="75"/>
      <c r="MRG13" s="75"/>
      <c r="MRU13" s="75"/>
      <c r="MSI13" s="75"/>
      <c r="MSW13" s="75"/>
      <c r="MTK13" s="75"/>
      <c r="MTY13" s="75"/>
      <c r="MUM13" s="75"/>
      <c r="MVA13" s="75"/>
      <c r="MVO13" s="75"/>
      <c r="MWC13" s="75"/>
      <c r="MWQ13" s="75"/>
      <c r="MXE13" s="75"/>
      <c r="MXS13" s="75"/>
      <c r="MYG13" s="75"/>
      <c r="MYU13" s="75"/>
      <c r="MZI13" s="75"/>
      <c r="MZW13" s="75"/>
      <c r="NAK13" s="75"/>
      <c r="NAY13" s="75"/>
      <c r="NBM13" s="75"/>
      <c r="NCA13" s="75"/>
      <c r="NCO13" s="75"/>
      <c r="NDC13" s="75"/>
      <c r="NDQ13" s="75"/>
      <c r="NEE13" s="75"/>
      <c r="NES13" s="75"/>
      <c r="NFG13" s="75"/>
      <c r="NFU13" s="75"/>
      <c r="NGI13" s="75"/>
      <c r="NGW13" s="75"/>
      <c r="NHK13" s="75"/>
      <c r="NHY13" s="75"/>
      <c r="NIM13" s="75"/>
      <c r="NJA13" s="75"/>
      <c r="NJO13" s="75"/>
      <c r="NKC13" s="75"/>
      <c r="NKQ13" s="75"/>
      <c r="NLE13" s="75"/>
      <c r="NLS13" s="75"/>
      <c r="NMG13" s="75"/>
      <c r="NMU13" s="75"/>
      <c r="NNI13" s="75"/>
      <c r="NNW13" s="75"/>
      <c r="NOK13" s="75"/>
      <c r="NOY13" s="75"/>
      <c r="NPM13" s="75"/>
      <c r="NQA13" s="75"/>
      <c r="NQO13" s="75"/>
      <c r="NRC13" s="75"/>
      <c r="NRQ13" s="75"/>
      <c r="NSE13" s="75"/>
      <c r="NSS13" s="75"/>
      <c r="NTG13" s="75"/>
      <c r="NTU13" s="75"/>
      <c r="NUI13" s="75"/>
      <c r="NUW13" s="75"/>
      <c r="NVK13" s="75"/>
      <c r="NVY13" s="75"/>
      <c r="NWM13" s="75"/>
      <c r="NXA13" s="75"/>
      <c r="NXO13" s="75"/>
      <c r="NYC13" s="75"/>
      <c r="NYQ13" s="75"/>
      <c r="NZE13" s="75"/>
      <c r="NZS13" s="75"/>
      <c r="OAG13" s="75"/>
      <c r="OAU13" s="75"/>
      <c r="OBI13" s="75"/>
      <c r="OBW13" s="75"/>
      <c r="OCK13" s="75"/>
      <c r="OCY13" s="75"/>
      <c r="ODM13" s="75"/>
      <c r="OEA13" s="75"/>
      <c r="OEO13" s="75"/>
      <c r="OFC13" s="75"/>
      <c r="OFQ13" s="75"/>
      <c r="OGE13" s="75"/>
      <c r="OGS13" s="75"/>
      <c r="OHG13" s="75"/>
      <c r="OHU13" s="75"/>
      <c r="OII13" s="75"/>
      <c r="OIW13" s="75"/>
      <c r="OJK13" s="75"/>
      <c r="OJY13" s="75"/>
      <c r="OKM13" s="75"/>
      <c r="OLA13" s="75"/>
      <c r="OLO13" s="75"/>
      <c r="OMC13" s="75"/>
      <c r="OMQ13" s="75"/>
      <c r="ONE13" s="75"/>
      <c r="ONS13" s="75"/>
      <c r="OOG13" s="75"/>
      <c r="OOU13" s="75"/>
      <c r="OPI13" s="75"/>
      <c r="OPW13" s="75"/>
      <c r="OQK13" s="75"/>
      <c r="OQY13" s="75"/>
      <c r="ORM13" s="75"/>
      <c r="OSA13" s="75"/>
      <c r="OSO13" s="75"/>
      <c r="OTC13" s="75"/>
      <c r="OTQ13" s="75"/>
      <c r="OUE13" s="75"/>
      <c r="OUS13" s="75"/>
      <c r="OVG13" s="75"/>
      <c r="OVU13" s="75"/>
      <c r="OWI13" s="75"/>
      <c r="OWW13" s="75"/>
      <c r="OXK13" s="75"/>
      <c r="OXY13" s="75"/>
      <c r="OYM13" s="75"/>
      <c r="OZA13" s="75"/>
      <c r="OZO13" s="75"/>
      <c r="PAC13" s="75"/>
      <c r="PAQ13" s="75"/>
      <c r="PBE13" s="75"/>
      <c r="PBS13" s="75"/>
      <c r="PCG13" s="75"/>
      <c r="PCU13" s="75"/>
      <c r="PDI13" s="75"/>
      <c r="PDW13" s="75"/>
      <c r="PEK13" s="75"/>
      <c r="PEY13" s="75"/>
      <c r="PFM13" s="75"/>
      <c r="PGA13" s="75"/>
      <c r="PGO13" s="75"/>
      <c r="PHC13" s="75"/>
      <c r="PHQ13" s="75"/>
      <c r="PIE13" s="75"/>
      <c r="PIS13" s="75"/>
      <c r="PJG13" s="75"/>
      <c r="PJU13" s="75"/>
      <c r="PKI13" s="75"/>
      <c r="PKW13" s="75"/>
      <c r="PLK13" s="75"/>
      <c r="PLY13" s="75"/>
      <c r="PMM13" s="75"/>
      <c r="PNA13" s="75"/>
      <c r="PNO13" s="75"/>
      <c r="POC13" s="75"/>
      <c r="POQ13" s="75"/>
      <c r="PPE13" s="75"/>
      <c r="PPS13" s="75"/>
      <c r="PQG13" s="75"/>
      <c r="PQU13" s="75"/>
      <c r="PRI13" s="75"/>
      <c r="PRW13" s="75"/>
      <c r="PSK13" s="75"/>
      <c r="PSY13" s="75"/>
      <c r="PTM13" s="75"/>
      <c r="PUA13" s="75"/>
      <c r="PUO13" s="75"/>
      <c r="PVC13" s="75"/>
      <c r="PVQ13" s="75"/>
      <c r="PWE13" s="75"/>
      <c r="PWS13" s="75"/>
      <c r="PXG13" s="75"/>
      <c r="PXU13" s="75"/>
      <c r="PYI13" s="75"/>
      <c r="PYW13" s="75"/>
      <c r="PZK13" s="75"/>
      <c r="PZY13" s="75"/>
      <c r="QAM13" s="75"/>
      <c r="QBA13" s="75"/>
      <c r="QBO13" s="75"/>
      <c r="QCC13" s="75"/>
      <c r="QCQ13" s="75"/>
      <c r="QDE13" s="75"/>
      <c r="QDS13" s="75"/>
      <c r="QEG13" s="75"/>
      <c r="QEU13" s="75"/>
      <c r="QFI13" s="75"/>
      <c r="QFW13" s="75"/>
      <c r="QGK13" s="75"/>
      <c r="QGY13" s="75"/>
      <c r="QHM13" s="75"/>
      <c r="QIA13" s="75"/>
      <c r="QIO13" s="75"/>
      <c r="QJC13" s="75"/>
      <c r="QJQ13" s="75"/>
      <c r="QKE13" s="75"/>
      <c r="QKS13" s="75"/>
      <c r="QLG13" s="75"/>
      <c r="QLU13" s="75"/>
      <c r="QMI13" s="75"/>
      <c r="QMW13" s="75"/>
      <c r="QNK13" s="75"/>
      <c r="QNY13" s="75"/>
      <c r="QOM13" s="75"/>
      <c r="QPA13" s="75"/>
      <c r="QPO13" s="75"/>
      <c r="QQC13" s="75"/>
      <c r="QQQ13" s="75"/>
      <c r="QRE13" s="75"/>
      <c r="QRS13" s="75"/>
      <c r="QSG13" s="75"/>
      <c r="QSU13" s="75"/>
      <c r="QTI13" s="75"/>
      <c r="QTW13" s="75"/>
      <c r="QUK13" s="75"/>
      <c r="QUY13" s="75"/>
      <c r="QVM13" s="75"/>
      <c r="QWA13" s="75"/>
      <c r="QWO13" s="75"/>
      <c r="QXC13" s="75"/>
      <c r="QXQ13" s="75"/>
      <c r="QYE13" s="75"/>
      <c r="QYS13" s="75"/>
      <c r="QZG13" s="75"/>
      <c r="QZU13" s="75"/>
      <c r="RAI13" s="75"/>
      <c r="RAW13" s="75"/>
      <c r="RBK13" s="75"/>
      <c r="RBY13" s="75"/>
      <c r="RCM13" s="75"/>
      <c r="RDA13" s="75"/>
      <c r="RDO13" s="75"/>
      <c r="REC13" s="75"/>
      <c r="REQ13" s="75"/>
      <c r="RFE13" s="75"/>
      <c r="RFS13" s="75"/>
      <c r="RGG13" s="75"/>
      <c r="RGU13" s="75"/>
      <c r="RHI13" s="75"/>
      <c r="RHW13" s="75"/>
      <c r="RIK13" s="75"/>
      <c r="RIY13" s="75"/>
      <c r="RJM13" s="75"/>
      <c r="RKA13" s="75"/>
      <c r="RKO13" s="75"/>
      <c r="RLC13" s="75"/>
      <c r="RLQ13" s="75"/>
      <c r="RME13" s="75"/>
      <c r="RMS13" s="75"/>
      <c r="RNG13" s="75"/>
      <c r="RNU13" s="75"/>
      <c r="ROI13" s="75"/>
      <c r="ROW13" s="75"/>
      <c r="RPK13" s="75"/>
      <c r="RPY13" s="75"/>
      <c r="RQM13" s="75"/>
      <c r="RRA13" s="75"/>
      <c r="RRO13" s="75"/>
      <c r="RSC13" s="75"/>
      <c r="RSQ13" s="75"/>
      <c r="RTE13" s="75"/>
      <c r="RTS13" s="75"/>
      <c r="RUG13" s="75"/>
      <c r="RUU13" s="75"/>
      <c r="RVI13" s="75"/>
      <c r="RVW13" s="75"/>
      <c r="RWK13" s="75"/>
      <c r="RWY13" s="75"/>
      <c r="RXM13" s="75"/>
      <c r="RYA13" s="75"/>
      <c r="RYO13" s="75"/>
      <c r="RZC13" s="75"/>
      <c r="RZQ13" s="75"/>
      <c r="SAE13" s="75"/>
      <c r="SAS13" s="75"/>
      <c r="SBG13" s="75"/>
      <c r="SBU13" s="75"/>
      <c r="SCI13" s="75"/>
      <c r="SCW13" s="75"/>
      <c r="SDK13" s="75"/>
      <c r="SDY13" s="75"/>
      <c r="SEM13" s="75"/>
      <c r="SFA13" s="75"/>
      <c r="SFO13" s="75"/>
      <c r="SGC13" s="75"/>
      <c r="SGQ13" s="75"/>
      <c r="SHE13" s="75"/>
      <c r="SHS13" s="75"/>
      <c r="SIG13" s="75"/>
      <c r="SIU13" s="75"/>
      <c r="SJI13" s="75"/>
      <c r="SJW13" s="75"/>
      <c r="SKK13" s="75"/>
      <c r="SKY13" s="75"/>
      <c r="SLM13" s="75"/>
      <c r="SMA13" s="75"/>
      <c r="SMO13" s="75"/>
      <c r="SNC13" s="75"/>
      <c r="SNQ13" s="75"/>
      <c r="SOE13" s="75"/>
      <c r="SOS13" s="75"/>
      <c r="SPG13" s="75"/>
      <c r="SPU13" s="75"/>
      <c r="SQI13" s="75"/>
      <c r="SQW13" s="75"/>
      <c r="SRK13" s="75"/>
      <c r="SRY13" s="75"/>
      <c r="SSM13" s="75"/>
      <c r="STA13" s="75"/>
      <c r="STO13" s="75"/>
      <c r="SUC13" s="75"/>
      <c r="SUQ13" s="75"/>
      <c r="SVE13" s="75"/>
      <c r="SVS13" s="75"/>
      <c r="SWG13" s="75"/>
      <c r="SWU13" s="75"/>
      <c r="SXI13" s="75"/>
      <c r="SXW13" s="75"/>
      <c r="SYK13" s="75"/>
      <c r="SYY13" s="75"/>
      <c r="SZM13" s="75"/>
      <c r="TAA13" s="75"/>
      <c r="TAO13" s="75"/>
      <c r="TBC13" s="75"/>
      <c r="TBQ13" s="75"/>
      <c r="TCE13" s="75"/>
      <c r="TCS13" s="75"/>
      <c r="TDG13" s="75"/>
      <c r="TDU13" s="75"/>
      <c r="TEI13" s="75"/>
      <c r="TEW13" s="75"/>
      <c r="TFK13" s="75"/>
      <c r="TFY13" s="75"/>
      <c r="TGM13" s="75"/>
      <c r="THA13" s="75"/>
      <c r="THO13" s="75"/>
      <c r="TIC13" s="75"/>
      <c r="TIQ13" s="75"/>
      <c r="TJE13" s="75"/>
      <c r="TJS13" s="75"/>
      <c r="TKG13" s="75"/>
      <c r="TKU13" s="75"/>
      <c r="TLI13" s="75"/>
      <c r="TLW13" s="75"/>
      <c r="TMK13" s="75"/>
      <c r="TMY13" s="75"/>
      <c r="TNM13" s="75"/>
      <c r="TOA13" s="75"/>
      <c r="TOO13" s="75"/>
      <c r="TPC13" s="75"/>
      <c r="TPQ13" s="75"/>
      <c r="TQE13" s="75"/>
      <c r="TQS13" s="75"/>
      <c r="TRG13" s="75"/>
      <c r="TRU13" s="75"/>
      <c r="TSI13" s="75"/>
      <c r="TSW13" s="75"/>
      <c r="TTK13" s="75"/>
      <c r="TTY13" s="75"/>
      <c r="TUM13" s="75"/>
      <c r="TVA13" s="75"/>
      <c r="TVO13" s="75"/>
      <c r="TWC13" s="75"/>
      <c r="TWQ13" s="75"/>
      <c r="TXE13" s="75"/>
      <c r="TXS13" s="75"/>
      <c r="TYG13" s="75"/>
      <c r="TYU13" s="75"/>
      <c r="TZI13" s="75"/>
      <c r="TZW13" s="75"/>
      <c r="UAK13" s="75"/>
      <c r="UAY13" s="75"/>
      <c r="UBM13" s="75"/>
      <c r="UCA13" s="75"/>
      <c r="UCO13" s="75"/>
      <c r="UDC13" s="75"/>
      <c r="UDQ13" s="75"/>
      <c r="UEE13" s="75"/>
      <c r="UES13" s="75"/>
      <c r="UFG13" s="75"/>
      <c r="UFU13" s="75"/>
      <c r="UGI13" s="75"/>
      <c r="UGW13" s="75"/>
      <c r="UHK13" s="75"/>
      <c r="UHY13" s="75"/>
      <c r="UIM13" s="75"/>
      <c r="UJA13" s="75"/>
      <c r="UJO13" s="75"/>
      <c r="UKC13" s="75"/>
      <c r="UKQ13" s="75"/>
      <c r="ULE13" s="75"/>
      <c r="ULS13" s="75"/>
      <c r="UMG13" s="75"/>
      <c r="UMU13" s="75"/>
      <c r="UNI13" s="75"/>
      <c r="UNW13" s="75"/>
      <c r="UOK13" s="75"/>
      <c r="UOY13" s="75"/>
      <c r="UPM13" s="75"/>
      <c r="UQA13" s="75"/>
      <c r="UQO13" s="75"/>
      <c r="URC13" s="75"/>
      <c r="URQ13" s="75"/>
      <c r="USE13" s="75"/>
      <c r="USS13" s="75"/>
      <c r="UTG13" s="75"/>
      <c r="UTU13" s="75"/>
      <c r="UUI13" s="75"/>
      <c r="UUW13" s="75"/>
      <c r="UVK13" s="75"/>
      <c r="UVY13" s="75"/>
      <c r="UWM13" s="75"/>
      <c r="UXA13" s="75"/>
      <c r="UXO13" s="75"/>
      <c r="UYC13" s="75"/>
      <c r="UYQ13" s="75"/>
      <c r="UZE13" s="75"/>
      <c r="UZS13" s="75"/>
      <c r="VAG13" s="75"/>
      <c r="VAU13" s="75"/>
      <c r="VBI13" s="75"/>
      <c r="VBW13" s="75"/>
      <c r="VCK13" s="75"/>
      <c r="VCY13" s="75"/>
      <c r="VDM13" s="75"/>
      <c r="VEA13" s="75"/>
      <c r="VEO13" s="75"/>
      <c r="VFC13" s="75"/>
      <c r="VFQ13" s="75"/>
      <c r="VGE13" s="75"/>
      <c r="VGS13" s="75"/>
      <c r="VHG13" s="75"/>
      <c r="VHU13" s="75"/>
      <c r="VII13" s="75"/>
      <c r="VIW13" s="75"/>
      <c r="VJK13" s="75"/>
      <c r="VJY13" s="75"/>
      <c r="VKM13" s="75"/>
      <c r="VLA13" s="75"/>
      <c r="VLO13" s="75"/>
      <c r="VMC13" s="75"/>
      <c r="VMQ13" s="75"/>
      <c r="VNE13" s="75"/>
      <c r="VNS13" s="75"/>
      <c r="VOG13" s="75"/>
      <c r="VOU13" s="75"/>
      <c r="VPI13" s="75"/>
      <c r="VPW13" s="75"/>
      <c r="VQK13" s="75"/>
      <c r="VQY13" s="75"/>
      <c r="VRM13" s="75"/>
      <c r="VSA13" s="75"/>
      <c r="VSO13" s="75"/>
      <c r="VTC13" s="75"/>
      <c r="VTQ13" s="75"/>
      <c r="VUE13" s="75"/>
      <c r="VUS13" s="75"/>
      <c r="VVG13" s="75"/>
      <c r="VVU13" s="75"/>
      <c r="VWI13" s="75"/>
      <c r="VWW13" s="75"/>
      <c r="VXK13" s="75"/>
      <c r="VXY13" s="75"/>
      <c r="VYM13" s="75"/>
      <c r="VZA13" s="75"/>
      <c r="VZO13" s="75"/>
      <c r="WAC13" s="75"/>
      <c r="WAQ13" s="75"/>
      <c r="WBE13" s="75"/>
      <c r="WBS13" s="75"/>
      <c r="WCG13" s="75"/>
      <c r="WCU13" s="75"/>
      <c r="WDI13" s="75"/>
      <c r="WDW13" s="75"/>
      <c r="WEK13" s="75"/>
      <c r="WEY13" s="75"/>
      <c r="WFM13" s="75"/>
      <c r="WGA13" s="75"/>
      <c r="WGO13" s="75"/>
      <c r="WHC13" s="75"/>
      <c r="WHQ13" s="75"/>
      <c r="WIE13" s="75"/>
      <c r="WIS13" s="75"/>
      <c r="WJG13" s="75"/>
      <c r="WJU13" s="75"/>
      <c r="WKI13" s="75"/>
      <c r="WKW13" s="75"/>
      <c r="WLK13" s="75"/>
      <c r="WLY13" s="75"/>
      <c r="WMM13" s="75"/>
      <c r="WNA13" s="75"/>
      <c r="WNO13" s="75"/>
      <c r="WOC13" s="75"/>
      <c r="WOQ13" s="75"/>
      <c r="WPE13" s="75"/>
      <c r="WPS13" s="75"/>
      <c r="WQG13" s="75"/>
      <c r="WQU13" s="75"/>
      <c r="WRI13" s="75"/>
      <c r="WRW13" s="75"/>
      <c r="WSK13" s="75"/>
      <c r="WSY13" s="75"/>
      <c r="WTM13" s="75"/>
      <c r="WUA13" s="75"/>
      <c r="WUO13" s="75"/>
      <c r="WVC13" s="75"/>
      <c r="WVQ13" s="75"/>
      <c r="WWE13" s="75"/>
      <c r="WWS13" s="75"/>
      <c r="WXG13" s="75"/>
      <c r="WXU13" s="75"/>
      <c r="WYI13" s="75"/>
      <c r="WYW13" s="75"/>
      <c r="WZK13" s="75"/>
      <c r="WZY13" s="75"/>
      <c r="XAM13" s="75"/>
      <c r="XBA13" s="75"/>
      <c r="XBO13" s="75"/>
      <c r="XCC13" s="75"/>
      <c r="XCQ13" s="75"/>
      <c r="XDE13" s="75"/>
      <c r="XDS13" s="75"/>
      <c r="XEG13" s="75"/>
      <c r="XEU13" s="75"/>
    </row>
    <row r="14" spans="1:2039 2053:4083 4097:5119 5133:7163 7177:9207 9221:10235 10243:12287 12301:14331 14342:15355 15367:16375" s="74" customFormat="1" x14ac:dyDescent="0.2">
      <c r="A14" s="178" t="s">
        <v>58</v>
      </c>
      <c r="B14" s="248">
        <f>'Poultry Fat Trade'!C33</f>
        <v>30.980408966038926</v>
      </c>
      <c r="C14" s="248">
        <f>'Poultry Fat Trade'!D33</f>
        <v>32.125023313398096</v>
      </c>
      <c r="D14" s="248">
        <f>'Poultry Fat Trade'!E33</f>
        <v>49.151343993797056</v>
      </c>
      <c r="E14" s="248">
        <f>'Poultry Fat Trade'!F33</f>
        <v>83.602534723951365</v>
      </c>
      <c r="F14" s="248">
        <f>'Poultry Fat Trade'!G33</f>
        <v>34.916327006342357</v>
      </c>
      <c r="G14" s="248">
        <f>'Poultry Fat Trade'!H33</f>
        <v>51.730736070839583</v>
      </c>
      <c r="H14" s="248">
        <f>'Poultry Fat Trade'!I33</f>
        <v>102.98612911334905</v>
      </c>
      <c r="I14" s="248">
        <f>'Poultry Fat Trade'!J33</f>
        <v>124.21228528229611</v>
      </c>
      <c r="J14" s="248">
        <f>'Poultry Fat Trade'!K33</f>
        <v>38.797809035221519</v>
      </c>
      <c r="K14" s="248">
        <f>'Poultry Fat Trade'!L33</f>
        <v>83.88443549739867</v>
      </c>
      <c r="L14" s="248">
        <f>'Poultry Fat Trade'!M33</f>
        <v>45.902194561909063</v>
      </c>
      <c r="M14" s="248">
        <f>'Poultry Fat Trade'!N33</f>
        <v>44.155867873984867</v>
      </c>
      <c r="N14" s="248">
        <f>'Poultry Fat Trade'!O33</f>
        <v>109.65356844119326</v>
      </c>
      <c r="O14" s="248">
        <f>'Poultry Fat Trade'!P33</f>
        <v>49.766665337218114</v>
      </c>
      <c r="P14" s="248">
        <f>'Poultry Fat Trade'!Q33</f>
        <v>52.916177426766986</v>
      </c>
      <c r="Q14" s="248">
        <f>'Poultry Fat Trade'!R33</f>
        <v>97.973641739966823</v>
      </c>
      <c r="R14" s="248">
        <f>'Poultry Fat Trade'!S33</f>
        <v>61.195507891514367</v>
      </c>
      <c r="S14" s="248">
        <f>'Poultry Fat Trade'!T33</f>
        <v>19.283172892996028</v>
      </c>
      <c r="T14" s="248">
        <f>'Poultry Fat Trade'!U33</f>
        <v>31.148663014212328</v>
      </c>
      <c r="U14" s="248">
        <f>'Poultry Fat Trade'!V33</f>
        <v>18.01880581725985</v>
      </c>
      <c r="V14" s="248">
        <f>'Poultry Fat Trade'!W33</f>
        <v>27.535873136003012</v>
      </c>
      <c r="W14" s="248">
        <f>'Poultry Fat Trade'!X33</f>
        <v>60.32239119536964</v>
      </c>
      <c r="X14" s="248">
        <f>'Poultry Fat Trade'!Y33</f>
        <v>38.42330539115693</v>
      </c>
      <c r="Y14" s="248">
        <f>'Poultry Fat Trade'!Z33</f>
        <v>19.601010853045644</v>
      </c>
      <c r="Z14" s="248">
        <f>Z31+Z47+Z62</f>
        <v>35.900765148380003</v>
      </c>
      <c r="AA14" s="248">
        <f t="shared" ref="AA14:BE14" si="8">AA31+AA47+AA62</f>
        <v>46.550191834879989</v>
      </c>
      <c r="AB14" s="248">
        <f t="shared" si="8"/>
        <v>40.709322921400009</v>
      </c>
      <c r="AC14" s="248">
        <f t="shared" si="8"/>
        <v>44.202033110000002</v>
      </c>
      <c r="AD14" s="248">
        <f t="shared" si="8"/>
        <v>47.388083884480011</v>
      </c>
      <c r="AE14" s="248">
        <f t="shared" si="8"/>
        <v>54.021403585500003</v>
      </c>
      <c r="AF14" s="248">
        <f t="shared" si="8"/>
        <v>52.991404826228248</v>
      </c>
      <c r="AG14" s="248">
        <f t="shared" si="8"/>
        <v>54.921001232173388</v>
      </c>
      <c r="AH14" s="248">
        <f t="shared" si="8"/>
        <v>54.097774638138134</v>
      </c>
      <c r="AI14" s="248">
        <f t="shared" si="8"/>
        <v>54.554703965601618</v>
      </c>
      <c r="AJ14" s="248">
        <f t="shared" si="8"/>
        <v>54.391555710919391</v>
      </c>
      <c r="AK14" s="248">
        <f t="shared" si="8"/>
        <v>54.646858779601423</v>
      </c>
      <c r="AL14" s="248">
        <f t="shared" si="8"/>
        <v>54.191288074612167</v>
      </c>
      <c r="AM14" s="248">
        <f t="shared" si="8"/>
        <v>54.522378865286782</v>
      </c>
      <c r="AN14" s="248">
        <f t="shared" si="8"/>
        <v>54.376436233774541</v>
      </c>
      <c r="AO14" s="248">
        <f t="shared" si="8"/>
        <v>54.461357079204276</v>
      </c>
      <c r="AP14" s="248">
        <f t="shared" si="8"/>
        <v>54.42570353283886</v>
      </c>
      <c r="AQ14" s="248">
        <f t="shared" si="8"/>
        <v>54.439663806495837</v>
      </c>
      <c r="AR14" s="248">
        <f t="shared" si="8"/>
        <v>54.395432757143318</v>
      </c>
      <c r="AS14" s="248">
        <f t="shared" si="8"/>
        <v>54.445107903520068</v>
      </c>
      <c r="AT14" s="248">
        <f t="shared" si="8"/>
        <v>54.419718681891375</v>
      </c>
      <c r="AU14" s="248">
        <f t="shared" si="8"/>
        <v>54.433453015840477</v>
      </c>
      <c r="AV14" s="248">
        <f t="shared" si="8"/>
        <v>56.629747336377889</v>
      </c>
      <c r="AW14" s="248">
        <f t="shared" si="8"/>
        <v>58.83591923297822</v>
      </c>
      <c r="AX14" s="248">
        <f t="shared" si="8"/>
        <v>61.037633538954623</v>
      </c>
      <c r="AY14" s="248">
        <f t="shared" si="8"/>
        <v>63.248504034121602</v>
      </c>
      <c r="AZ14" s="248">
        <f t="shared" si="8"/>
        <v>65.448857961208518</v>
      </c>
      <c r="BA14" s="248">
        <f t="shared" si="8"/>
        <v>67.655539431654574</v>
      </c>
      <c r="BB14" s="248">
        <f t="shared" si="8"/>
        <v>69.858620420728172</v>
      </c>
      <c r="BC14" s="248">
        <f t="shared" si="8"/>
        <v>72.06377883978351</v>
      </c>
      <c r="BD14" s="248">
        <f t="shared" si="8"/>
        <v>74.268319077333501</v>
      </c>
      <c r="BE14" s="248">
        <f t="shared" si="8"/>
        <v>76.473548137499279</v>
      </c>
      <c r="BM14" s="75"/>
      <c r="CA14" s="75"/>
      <c r="CO14" s="75"/>
      <c r="DC14" s="75"/>
      <c r="DQ14" s="75"/>
      <c r="EE14" s="75"/>
      <c r="ES14" s="75"/>
      <c r="FG14" s="75"/>
      <c r="FU14" s="75"/>
      <c r="GI14" s="75"/>
      <c r="GW14" s="75"/>
      <c r="HK14" s="75"/>
      <c r="HY14" s="75"/>
      <c r="IM14" s="75"/>
      <c r="JA14" s="75"/>
      <c r="JO14" s="75"/>
      <c r="KC14" s="75"/>
      <c r="KQ14" s="75"/>
      <c r="LE14" s="75"/>
      <c r="LS14" s="75"/>
      <c r="MG14" s="75"/>
      <c r="MU14" s="75"/>
      <c r="NI14" s="75"/>
      <c r="NW14" s="75"/>
      <c r="OK14" s="75"/>
      <c r="OY14" s="75"/>
      <c r="PM14" s="75"/>
      <c r="QA14" s="75"/>
      <c r="QO14" s="75"/>
      <c r="RC14" s="75"/>
      <c r="RQ14" s="75"/>
      <c r="SE14" s="75"/>
      <c r="SS14" s="75"/>
      <c r="TG14" s="75"/>
      <c r="TU14" s="75"/>
      <c r="UI14" s="75"/>
      <c r="UW14" s="75"/>
      <c r="VK14" s="75"/>
      <c r="VY14" s="75"/>
      <c r="WM14" s="75"/>
      <c r="XA14" s="75"/>
      <c r="XO14" s="75"/>
      <c r="YC14" s="75"/>
      <c r="YQ14" s="75"/>
      <c r="ZE14" s="75"/>
      <c r="ZS14" s="75"/>
      <c r="AAG14" s="75"/>
      <c r="AAU14" s="75"/>
      <c r="ABI14" s="75"/>
      <c r="ABW14" s="75"/>
      <c r="ACK14" s="75"/>
      <c r="ACY14" s="75"/>
      <c r="ADM14" s="75"/>
      <c r="AEA14" s="75"/>
      <c r="AEO14" s="75"/>
      <c r="AFC14" s="75"/>
      <c r="AFQ14" s="75"/>
      <c r="AGE14" s="75"/>
      <c r="AGS14" s="75"/>
      <c r="AHG14" s="75"/>
      <c r="AHU14" s="75"/>
      <c r="AII14" s="75"/>
      <c r="AIW14" s="75"/>
      <c r="AJK14" s="75"/>
      <c r="AJY14" s="75"/>
      <c r="AKM14" s="75"/>
      <c r="ALA14" s="75"/>
      <c r="ALO14" s="75"/>
      <c r="AMC14" s="75"/>
      <c r="AMQ14" s="75"/>
      <c r="ANE14" s="75"/>
      <c r="ANS14" s="75"/>
      <c r="AOG14" s="75"/>
      <c r="AOU14" s="75"/>
      <c r="API14" s="75"/>
      <c r="APW14" s="75"/>
      <c r="AQK14" s="75"/>
      <c r="AQY14" s="75"/>
      <c r="ARM14" s="75"/>
      <c r="ASA14" s="75"/>
      <c r="ASO14" s="75"/>
      <c r="ATC14" s="75"/>
      <c r="ATQ14" s="75"/>
      <c r="AUE14" s="75"/>
      <c r="AUS14" s="75"/>
      <c r="AVG14" s="75"/>
      <c r="AVU14" s="75"/>
      <c r="AWI14" s="75"/>
      <c r="AWW14" s="75"/>
      <c r="AXK14" s="75"/>
      <c r="AXY14" s="75"/>
      <c r="AYM14" s="75"/>
      <c r="AZA14" s="75"/>
      <c r="AZO14" s="75"/>
      <c r="BAC14" s="75"/>
      <c r="BAQ14" s="75"/>
      <c r="BBE14" s="75"/>
      <c r="BBS14" s="75"/>
      <c r="BCG14" s="75"/>
      <c r="BCU14" s="75"/>
      <c r="BDI14" s="75"/>
      <c r="BDW14" s="75"/>
      <c r="BEK14" s="75"/>
      <c r="BEY14" s="75"/>
      <c r="BFM14" s="75"/>
      <c r="BGA14" s="75"/>
      <c r="BGO14" s="75"/>
      <c r="BHC14" s="75"/>
      <c r="BHQ14" s="75"/>
      <c r="BIE14" s="75"/>
      <c r="BIS14" s="75"/>
      <c r="BJG14" s="75"/>
      <c r="BJU14" s="75"/>
      <c r="BKI14" s="75"/>
      <c r="BKW14" s="75"/>
      <c r="BLK14" s="75"/>
      <c r="BLY14" s="75"/>
      <c r="BMM14" s="75"/>
      <c r="BNA14" s="75"/>
      <c r="BNO14" s="75"/>
      <c r="BOC14" s="75"/>
      <c r="BOQ14" s="75"/>
      <c r="BPE14" s="75"/>
      <c r="BPS14" s="75"/>
      <c r="BQG14" s="75"/>
      <c r="BQU14" s="75"/>
      <c r="BRI14" s="75"/>
      <c r="BRW14" s="75"/>
      <c r="BSK14" s="75"/>
      <c r="BSY14" s="75"/>
      <c r="BTM14" s="75"/>
      <c r="BUA14" s="75"/>
      <c r="BUO14" s="75"/>
      <c r="BVC14" s="75"/>
      <c r="BVQ14" s="75"/>
      <c r="BWE14" s="75"/>
      <c r="BWS14" s="75"/>
      <c r="BXG14" s="75"/>
      <c r="BXU14" s="75"/>
      <c r="BYI14" s="75"/>
      <c r="BYW14" s="75"/>
      <c r="BZK14" s="75"/>
      <c r="BZY14" s="75"/>
      <c r="CAM14" s="75"/>
      <c r="CBA14" s="75"/>
      <c r="CBO14" s="75"/>
      <c r="CCC14" s="75"/>
      <c r="CCQ14" s="75"/>
      <c r="CDE14" s="75"/>
      <c r="CDS14" s="75"/>
      <c r="CEG14" s="75"/>
      <c r="CEU14" s="75"/>
      <c r="CFI14" s="75"/>
      <c r="CFW14" s="75"/>
      <c r="CGK14" s="75"/>
      <c r="CGY14" s="75"/>
      <c r="CHM14" s="75"/>
      <c r="CIA14" s="75"/>
      <c r="CIO14" s="75"/>
      <c r="CJC14" s="75"/>
      <c r="CJQ14" s="75"/>
      <c r="CKE14" s="75"/>
      <c r="CKS14" s="75"/>
      <c r="CLG14" s="75"/>
      <c r="CLU14" s="75"/>
      <c r="CMI14" s="75"/>
      <c r="CMW14" s="75"/>
      <c r="CNK14" s="75"/>
      <c r="CNY14" s="75"/>
      <c r="COM14" s="75"/>
      <c r="CPA14" s="75"/>
      <c r="CPO14" s="75"/>
      <c r="CQC14" s="75"/>
      <c r="CQQ14" s="75"/>
      <c r="CRE14" s="75"/>
      <c r="CRS14" s="75"/>
      <c r="CSG14" s="75"/>
      <c r="CSU14" s="75"/>
      <c r="CTI14" s="75"/>
      <c r="CTW14" s="75"/>
      <c r="CUK14" s="75"/>
      <c r="CUY14" s="75"/>
      <c r="CVM14" s="75"/>
      <c r="CWA14" s="75"/>
      <c r="CWO14" s="75"/>
      <c r="CXC14" s="75"/>
      <c r="CXQ14" s="75"/>
      <c r="CYE14" s="75"/>
      <c r="CYS14" s="75"/>
      <c r="CZG14" s="75"/>
      <c r="CZU14" s="75"/>
      <c r="DAI14" s="75"/>
      <c r="DAW14" s="75"/>
      <c r="DBK14" s="75"/>
      <c r="DBY14" s="75"/>
      <c r="DCM14" s="75"/>
      <c r="DDA14" s="75"/>
      <c r="DDO14" s="75"/>
      <c r="DEC14" s="75"/>
      <c r="DEQ14" s="75"/>
      <c r="DFE14" s="75"/>
      <c r="DFS14" s="75"/>
      <c r="DGG14" s="75"/>
      <c r="DGU14" s="75"/>
      <c r="DHI14" s="75"/>
      <c r="DHW14" s="75"/>
      <c r="DIK14" s="75"/>
      <c r="DIY14" s="75"/>
      <c r="DJM14" s="75"/>
      <c r="DKA14" s="75"/>
      <c r="DKO14" s="75"/>
      <c r="DLC14" s="75"/>
      <c r="DLQ14" s="75"/>
      <c r="DME14" s="75"/>
      <c r="DMS14" s="75"/>
      <c r="DNG14" s="75"/>
      <c r="DNU14" s="75"/>
      <c r="DOI14" s="75"/>
      <c r="DOW14" s="75"/>
      <c r="DPK14" s="75"/>
      <c r="DPY14" s="75"/>
      <c r="DQM14" s="75"/>
      <c r="DRA14" s="75"/>
      <c r="DRO14" s="75"/>
      <c r="DSC14" s="75"/>
      <c r="DSQ14" s="75"/>
      <c r="DTE14" s="75"/>
      <c r="DTS14" s="75"/>
      <c r="DUG14" s="75"/>
      <c r="DUU14" s="75"/>
      <c r="DVI14" s="75"/>
      <c r="DVW14" s="75"/>
      <c r="DWK14" s="75"/>
      <c r="DWY14" s="75"/>
      <c r="DXM14" s="75"/>
      <c r="DYA14" s="75"/>
      <c r="DYO14" s="75"/>
      <c r="DZC14" s="75"/>
      <c r="DZQ14" s="75"/>
      <c r="EAE14" s="75"/>
      <c r="EAS14" s="75"/>
      <c r="EBG14" s="75"/>
      <c r="EBU14" s="75"/>
      <c r="ECI14" s="75"/>
      <c r="ECW14" s="75"/>
      <c r="EDK14" s="75"/>
      <c r="EDY14" s="75"/>
      <c r="EEM14" s="75"/>
      <c r="EFA14" s="75"/>
      <c r="EFO14" s="75"/>
      <c r="EGC14" s="75"/>
      <c r="EGQ14" s="75"/>
      <c r="EHE14" s="75"/>
      <c r="EHS14" s="75"/>
      <c r="EIG14" s="75"/>
      <c r="EIU14" s="75"/>
      <c r="EJI14" s="75"/>
      <c r="EJW14" s="75"/>
      <c r="EKK14" s="75"/>
      <c r="EKY14" s="75"/>
      <c r="ELM14" s="75"/>
      <c r="EMA14" s="75"/>
      <c r="EMO14" s="75"/>
      <c r="ENC14" s="75"/>
      <c r="ENQ14" s="75"/>
      <c r="EOE14" s="75"/>
      <c r="EOS14" s="75"/>
      <c r="EPG14" s="75"/>
      <c r="EPU14" s="75"/>
      <c r="EQI14" s="75"/>
      <c r="EQW14" s="75"/>
      <c r="ERK14" s="75"/>
      <c r="ERY14" s="75"/>
      <c r="ESM14" s="75"/>
      <c r="ETA14" s="75"/>
      <c r="ETO14" s="75"/>
      <c r="EUC14" s="75"/>
      <c r="EUQ14" s="75"/>
      <c r="EVE14" s="75"/>
      <c r="EVS14" s="75"/>
      <c r="EWG14" s="75"/>
      <c r="EWU14" s="75"/>
      <c r="EXI14" s="75"/>
      <c r="EXW14" s="75"/>
      <c r="EYK14" s="75"/>
      <c r="EYY14" s="75"/>
      <c r="EZM14" s="75"/>
      <c r="FAA14" s="75"/>
      <c r="FAO14" s="75"/>
      <c r="FBC14" s="75"/>
      <c r="FBQ14" s="75"/>
      <c r="FCE14" s="75"/>
      <c r="FCS14" s="75"/>
      <c r="FDG14" s="75"/>
      <c r="FDU14" s="75"/>
      <c r="FEI14" s="75"/>
      <c r="FEW14" s="75"/>
      <c r="FFK14" s="75"/>
      <c r="FFY14" s="75"/>
      <c r="FGM14" s="75"/>
      <c r="FHA14" s="75"/>
      <c r="FHO14" s="75"/>
      <c r="FIC14" s="75"/>
      <c r="FIQ14" s="75"/>
      <c r="FJE14" s="75"/>
      <c r="FJS14" s="75"/>
      <c r="FKG14" s="75"/>
      <c r="FKU14" s="75"/>
      <c r="FLI14" s="75"/>
      <c r="FLW14" s="75"/>
      <c r="FMK14" s="75"/>
      <c r="FMY14" s="75"/>
      <c r="FNM14" s="75"/>
      <c r="FOA14" s="75"/>
      <c r="FOO14" s="75"/>
      <c r="FPC14" s="75"/>
      <c r="FPQ14" s="75"/>
      <c r="FQE14" s="75"/>
      <c r="FQS14" s="75"/>
      <c r="FRG14" s="75"/>
      <c r="FRU14" s="75"/>
      <c r="FSI14" s="75"/>
      <c r="FSW14" s="75"/>
      <c r="FTK14" s="75"/>
      <c r="FTY14" s="75"/>
      <c r="FUM14" s="75"/>
      <c r="FVA14" s="75"/>
      <c r="FVO14" s="75"/>
      <c r="FWC14" s="75"/>
      <c r="FWQ14" s="75"/>
      <c r="FXE14" s="75"/>
      <c r="FXS14" s="75"/>
      <c r="FYG14" s="75"/>
      <c r="FYU14" s="75"/>
      <c r="FZI14" s="75"/>
      <c r="FZW14" s="75"/>
      <c r="GAK14" s="75"/>
      <c r="GAY14" s="75"/>
      <c r="GBM14" s="75"/>
      <c r="GCA14" s="75"/>
      <c r="GCO14" s="75"/>
      <c r="GDC14" s="75"/>
      <c r="GDQ14" s="75"/>
      <c r="GEE14" s="75"/>
      <c r="GES14" s="75"/>
      <c r="GFG14" s="75"/>
      <c r="GFU14" s="75"/>
      <c r="GGI14" s="75"/>
      <c r="GGW14" s="75"/>
      <c r="GHK14" s="75"/>
      <c r="GHY14" s="75"/>
      <c r="GIM14" s="75"/>
      <c r="GJA14" s="75"/>
      <c r="GJO14" s="75"/>
      <c r="GKC14" s="75"/>
      <c r="GKQ14" s="75"/>
      <c r="GLE14" s="75"/>
      <c r="GLS14" s="75"/>
      <c r="GMG14" s="75"/>
      <c r="GMU14" s="75"/>
      <c r="GNI14" s="75"/>
      <c r="GNW14" s="75"/>
      <c r="GOK14" s="75"/>
      <c r="GOY14" s="75"/>
      <c r="GPM14" s="75"/>
      <c r="GQA14" s="75"/>
      <c r="GQO14" s="75"/>
      <c r="GRC14" s="75"/>
      <c r="GRQ14" s="75"/>
      <c r="GSE14" s="75"/>
      <c r="GSS14" s="75"/>
      <c r="GTG14" s="75"/>
      <c r="GTU14" s="75"/>
      <c r="GUI14" s="75"/>
      <c r="GUW14" s="75"/>
      <c r="GVK14" s="75"/>
      <c r="GVY14" s="75"/>
      <c r="GWM14" s="75"/>
      <c r="GXA14" s="75"/>
      <c r="GXO14" s="75"/>
      <c r="GYC14" s="75"/>
      <c r="GYQ14" s="75"/>
      <c r="GZE14" s="75"/>
      <c r="GZS14" s="75"/>
      <c r="HAG14" s="75"/>
      <c r="HAU14" s="75"/>
      <c r="HBI14" s="75"/>
      <c r="HBW14" s="75"/>
      <c r="HCK14" s="75"/>
      <c r="HCY14" s="75"/>
      <c r="HDM14" s="75"/>
      <c r="HEA14" s="75"/>
      <c r="HEO14" s="75"/>
      <c r="HFC14" s="75"/>
      <c r="HFQ14" s="75"/>
      <c r="HGE14" s="75"/>
      <c r="HGS14" s="75"/>
      <c r="HHG14" s="75"/>
      <c r="HHU14" s="75"/>
      <c r="HII14" s="75"/>
      <c r="HIW14" s="75"/>
      <c r="HJK14" s="75"/>
      <c r="HJY14" s="75"/>
      <c r="HKM14" s="75"/>
      <c r="HLA14" s="75"/>
      <c r="HLO14" s="75"/>
      <c r="HMC14" s="75"/>
      <c r="HMQ14" s="75"/>
      <c r="HNE14" s="75"/>
      <c r="HNS14" s="75"/>
      <c r="HOG14" s="75"/>
      <c r="HOU14" s="75"/>
      <c r="HPI14" s="75"/>
      <c r="HPW14" s="75"/>
      <c r="HQK14" s="75"/>
      <c r="HQY14" s="75"/>
      <c r="HRM14" s="75"/>
      <c r="HSA14" s="75"/>
      <c r="HSO14" s="75"/>
      <c r="HTC14" s="75"/>
      <c r="HTQ14" s="75"/>
      <c r="HUE14" s="75"/>
      <c r="HUS14" s="75"/>
      <c r="HVG14" s="75"/>
      <c r="HVU14" s="75"/>
      <c r="HWI14" s="75"/>
      <c r="HWW14" s="75"/>
      <c r="HXK14" s="75"/>
      <c r="HXY14" s="75"/>
      <c r="HYM14" s="75"/>
      <c r="HZA14" s="75"/>
      <c r="HZO14" s="75"/>
      <c r="IAC14" s="75"/>
      <c r="IAQ14" s="75"/>
      <c r="IBE14" s="75"/>
      <c r="IBS14" s="75"/>
      <c r="ICG14" s="75"/>
      <c r="ICU14" s="75"/>
      <c r="IDI14" s="75"/>
      <c r="IDW14" s="75"/>
      <c r="IEK14" s="75"/>
      <c r="IEY14" s="75"/>
      <c r="IFM14" s="75"/>
      <c r="IGA14" s="75"/>
      <c r="IGO14" s="75"/>
      <c r="IHC14" s="75"/>
      <c r="IHQ14" s="75"/>
      <c r="IIE14" s="75"/>
      <c r="IIS14" s="75"/>
      <c r="IJG14" s="75"/>
      <c r="IJU14" s="75"/>
      <c r="IKI14" s="75"/>
      <c r="IKW14" s="75"/>
      <c r="ILK14" s="75"/>
      <c r="ILY14" s="75"/>
      <c r="IMM14" s="75"/>
      <c r="INA14" s="75"/>
      <c r="INO14" s="75"/>
      <c r="IOC14" s="75"/>
      <c r="IOQ14" s="75"/>
      <c r="IPE14" s="75"/>
      <c r="IPS14" s="75"/>
      <c r="IQG14" s="75"/>
      <c r="IQU14" s="75"/>
      <c r="IRI14" s="75"/>
      <c r="IRW14" s="75"/>
      <c r="ISK14" s="75"/>
      <c r="ISY14" s="75"/>
      <c r="ITM14" s="75"/>
      <c r="IUA14" s="75"/>
      <c r="IUO14" s="75"/>
      <c r="IVC14" s="75"/>
      <c r="IVQ14" s="75"/>
      <c r="IWE14" s="75"/>
      <c r="IWS14" s="75"/>
      <c r="IXG14" s="75"/>
      <c r="IXU14" s="75"/>
      <c r="IYI14" s="75"/>
      <c r="IYW14" s="75"/>
      <c r="IZK14" s="75"/>
      <c r="IZY14" s="75"/>
      <c r="JAM14" s="75"/>
      <c r="JBA14" s="75"/>
      <c r="JBO14" s="75"/>
      <c r="JCC14" s="75"/>
      <c r="JCQ14" s="75"/>
      <c r="JDE14" s="75"/>
      <c r="JDS14" s="75"/>
      <c r="JEG14" s="75"/>
      <c r="JEU14" s="75"/>
      <c r="JFI14" s="75"/>
      <c r="JFW14" s="75"/>
      <c r="JGK14" s="75"/>
      <c r="JGY14" s="75"/>
      <c r="JHM14" s="75"/>
      <c r="JIA14" s="75"/>
      <c r="JIO14" s="75"/>
      <c r="JJC14" s="75"/>
      <c r="JJQ14" s="75"/>
      <c r="JKE14" s="75"/>
      <c r="JKS14" s="75"/>
      <c r="JLG14" s="75"/>
      <c r="JLU14" s="75"/>
      <c r="JMI14" s="75"/>
      <c r="JMW14" s="75"/>
      <c r="JNK14" s="75"/>
      <c r="JNY14" s="75"/>
      <c r="JOM14" s="75"/>
      <c r="JPA14" s="75"/>
      <c r="JPO14" s="75"/>
      <c r="JQC14" s="75"/>
      <c r="JQQ14" s="75"/>
      <c r="JRE14" s="75"/>
      <c r="JRS14" s="75"/>
      <c r="JSG14" s="75"/>
      <c r="JSU14" s="75"/>
      <c r="JTI14" s="75"/>
      <c r="JTW14" s="75"/>
      <c r="JUK14" s="75"/>
      <c r="JUY14" s="75"/>
      <c r="JVM14" s="75"/>
      <c r="JWA14" s="75"/>
      <c r="JWO14" s="75"/>
      <c r="JXC14" s="75"/>
      <c r="JXQ14" s="75"/>
      <c r="JYE14" s="75"/>
      <c r="JYS14" s="75"/>
      <c r="JZG14" s="75"/>
      <c r="JZU14" s="75"/>
      <c r="KAI14" s="75"/>
      <c r="KAW14" s="75"/>
      <c r="KBK14" s="75"/>
      <c r="KBY14" s="75"/>
      <c r="KCM14" s="75"/>
      <c r="KDA14" s="75"/>
      <c r="KDO14" s="75"/>
      <c r="KEC14" s="75"/>
      <c r="KEQ14" s="75"/>
      <c r="KFE14" s="75"/>
      <c r="KFS14" s="75"/>
      <c r="KGG14" s="75"/>
      <c r="KGU14" s="75"/>
      <c r="KHI14" s="75"/>
      <c r="KHW14" s="75"/>
      <c r="KIK14" s="75"/>
      <c r="KIY14" s="75"/>
      <c r="KJM14" s="75"/>
      <c r="KKA14" s="75"/>
      <c r="KKO14" s="75"/>
      <c r="KLC14" s="75"/>
      <c r="KLQ14" s="75"/>
      <c r="KME14" s="75"/>
      <c r="KMS14" s="75"/>
      <c r="KNG14" s="75"/>
      <c r="KNU14" s="75"/>
      <c r="KOI14" s="75"/>
      <c r="KOW14" s="75"/>
      <c r="KPK14" s="75"/>
      <c r="KPY14" s="75"/>
      <c r="KQM14" s="75"/>
      <c r="KRA14" s="75"/>
      <c r="KRO14" s="75"/>
      <c r="KSC14" s="75"/>
      <c r="KSQ14" s="75"/>
      <c r="KTE14" s="75"/>
      <c r="KTS14" s="75"/>
      <c r="KUG14" s="75"/>
      <c r="KUU14" s="75"/>
      <c r="KVI14" s="75"/>
      <c r="KVW14" s="75"/>
      <c r="KWK14" s="75"/>
      <c r="KWY14" s="75"/>
      <c r="KXM14" s="75"/>
      <c r="KYA14" s="75"/>
      <c r="KYO14" s="75"/>
      <c r="KZC14" s="75"/>
      <c r="KZQ14" s="75"/>
      <c r="LAE14" s="75"/>
      <c r="LAS14" s="75"/>
      <c r="LBG14" s="75"/>
      <c r="LBU14" s="75"/>
      <c r="LCI14" s="75"/>
      <c r="LCW14" s="75"/>
      <c r="LDK14" s="75"/>
      <c r="LDY14" s="75"/>
      <c r="LEM14" s="75"/>
      <c r="LFA14" s="75"/>
      <c r="LFO14" s="75"/>
      <c r="LGC14" s="75"/>
      <c r="LGQ14" s="75"/>
      <c r="LHE14" s="75"/>
      <c r="LHS14" s="75"/>
      <c r="LIG14" s="75"/>
      <c r="LIU14" s="75"/>
      <c r="LJI14" s="75"/>
      <c r="LJW14" s="75"/>
      <c r="LKK14" s="75"/>
      <c r="LKY14" s="75"/>
      <c r="LLM14" s="75"/>
      <c r="LMA14" s="75"/>
      <c r="LMO14" s="75"/>
      <c r="LNC14" s="75"/>
      <c r="LNQ14" s="75"/>
      <c r="LOE14" s="75"/>
      <c r="LOS14" s="75"/>
      <c r="LPG14" s="75"/>
      <c r="LPU14" s="75"/>
      <c r="LQI14" s="75"/>
      <c r="LQW14" s="75"/>
      <c r="LRK14" s="75"/>
      <c r="LRY14" s="75"/>
      <c r="LSM14" s="75"/>
      <c r="LTA14" s="75"/>
      <c r="LTO14" s="75"/>
      <c r="LUC14" s="75"/>
      <c r="LUQ14" s="75"/>
      <c r="LVE14" s="75"/>
      <c r="LVS14" s="75"/>
      <c r="LWG14" s="75"/>
      <c r="LWU14" s="75"/>
      <c r="LXI14" s="75"/>
      <c r="LXW14" s="75"/>
      <c r="LYK14" s="75"/>
      <c r="LYY14" s="75"/>
      <c r="LZM14" s="75"/>
      <c r="MAA14" s="75"/>
      <c r="MAO14" s="75"/>
      <c r="MBC14" s="75"/>
      <c r="MBQ14" s="75"/>
      <c r="MCE14" s="75"/>
      <c r="MCS14" s="75"/>
      <c r="MDG14" s="75"/>
      <c r="MDU14" s="75"/>
      <c r="MEI14" s="75"/>
      <c r="MEW14" s="75"/>
      <c r="MFK14" s="75"/>
      <c r="MFY14" s="75"/>
      <c r="MGM14" s="75"/>
      <c r="MHA14" s="75"/>
      <c r="MHO14" s="75"/>
      <c r="MIC14" s="75"/>
      <c r="MIQ14" s="75"/>
      <c r="MJE14" s="75"/>
      <c r="MJS14" s="75"/>
      <c r="MKG14" s="75"/>
      <c r="MKU14" s="75"/>
      <c r="MLI14" s="75"/>
      <c r="MLW14" s="75"/>
      <c r="MMK14" s="75"/>
      <c r="MMY14" s="75"/>
      <c r="MNM14" s="75"/>
      <c r="MOA14" s="75"/>
      <c r="MOO14" s="75"/>
      <c r="MPC14" s="75"/>
      <c r="MPQ14" s="75"/>
      <c r="MQE14" s="75"/>
      <c r="MQS14" s="75"/>
      <c r="MRG14" s="75"/>
      <c r="MRU14" s="75"/>
      <c r="MSI14" s="75"/>
      <c r="MSW14" s="75"/>
      <c r="MTK14" s="75"/>
      <c r="MTY14" s="75"/>
      <c r="MUM14" s="75"/>
      <c r="MVA14" s="75"/>
      <c r="MVO14" s="75"/>
      <c r="MWC14" s="75"/>
      <c r="MWQ14" s="75"/>
      <c r="MXE14" s="75"/>
      <c r="MXS14" s="75"/>
      <c r="MYG14" s="75"/>
      <c r="MYU14" s="75"/>
      <c r="MZI14" s="75"/>
      <c r="MZW14" s="75"/>
      <c r="NAK14" s="75"/>
      <c r="NAY14" s="75"/>
      <c r="NBM14" s="75"/>
      <c r="NCA14" s="75"/>
      <c r="NCO14" s="75"/>
      <c r="NDC14" s="75"/>
      <c r="NDQ14" s="75"/>
      <c r="NEE14" s="75"/>
      <c r="NES14" s="75"/>
      <c r="NFG14" s="75"/>
      <c r="NFU14" s="75"/>
      <c r="NGI14" s="75"/>
      <c r="NGW14" s="75"/>
      <c r="NHK14" s="75"/>
      <c r="NHY14" s="75"/>
      <c r="NIM14" s="75"/>
      <c r="NJA14" s="75"/>
      <c r="NJO14" s="75"/>
      <c r="NKC14" s="75"/>
      <c r="NKQ14" s="75"/>
      <c r="NLE14" s="75"/>
      <c r="NLS14" s="75"/>
      <c r="NMG14" s="75"/>
      <c r="NMU14" s="75"/>
      <c r="NNI14" s="75"/>
      <c r="NNW14" s="75"/>
      <c r="NOK14" s="75"/>
      <c r="NOY14" s="75"/>
      <c r="NPM14" s="75"/>
      <c r="NQA14" s="75"/>
      <c r="NQO14" s="75"/>
      <c r="NRC14" s="75"/>
      <c r="NRQ14" s="75"/>
      <c r="NSE14" s="75"/>
      <c r="NSS14" s="75"/>
      <c r="NTG14" s="75"/>
      <c r="NTU14" s="75"/>
      <c r="NUI14" s="75"/>
      <c r="NUW14" s="75"/>
      <c r="NVK14" s="75"/>
      <c r="NVY14" s="75"/>
      <c r="NWM14" s="75"/>
      <c r="NXA14" s="75"/>
      <c r="NXO14" s="75"/>
      <c r="NYC14" s="75"/>
      <c r="NYQ14" s="75"/>
      <c r="NZE14" s="75"/>
      <c r="NZS14" s="75"/>
      <c r="OAG14" s="75"/>
      <c r="OAU14" s="75"/>
      <c r="OBI14" s="75"/>
      <c r="OBW14" s="75"/>
      <c r="OCK14" s="75"/>
      <c r="OCY14" s="75"/>
      <c r="ODM14" s="75"/>
      <c r="OEA14" s="75"/>
      <c r="OEO14" s="75"/>
      <c r="OFC14" s="75"/>
      <c r="OFQ14" s="75"/>
      <c r="OGE14" s="75"/>
      <c r="OGS14" s="75"/>
      <c r="OHG14" s="75"/>
      <c r="OHU14" s="75"/>
      <c r="OII14" s="75"/>
      <c r="OIW14" s="75"/>
      <c r="OJK14" s="75"/>
      <c r="OJY14" s="75"/>
      <c r="OKM14" s="75"/>
      <c r="OLA14" s="75"/>
      <c r="OLO14" s="75"/>
      <c r="OMC14" s="75"/>
      <c r="OMQ14" s="75"/>
      <c r="ONE14" s="75"/>
      <c r="ONS14" s="75"/>
      <c r="OOG14" s="75"/>
      <c r="OOU14" s="75"/>
      <c r="OPI14" s="75"/>
      <c r="OPW14" s="75"/>
      <c r="OQK14" s="75"/>
      <c r="OQY14" s="75"/>
      <c r="ORM14" s="75"/>
      <c r="OSA14" s="75"/>
      <c r="OSO14" s="75"/>
      <c r="OTC14" s="75"/>
      <c r="OTQ14" s="75"/>
      <c r="OUE14" s="75"/>
      <c r="OUS14" s="75"/>
      <c r="OVG14" s="75"/>
      <c r="OVU14" s="75"/>
      <c r="OWI14" s="75"/>
      <c r="OWW14" s="75"/>
      <c r="OXK14" s="75"/>
      <c r="OXY14" s="75"/>
      <c r="OYM14" s="75"/>
      <c r="OZA14" s="75"/>
      <c r="OZO14" s="75"/>
      <c r="PAC14" s="75"/>
      <c r="PAQ14" s="75"/>
      <c r="PBE14" s="75"/>
      <c r="PBS14" s="75"/>
      <c r="PCG14" s="75"/>
      <c r="PCU14" s="75"/>
      <c r="PDI14" s="75"/>
      <c r="PDW14" s="75"/>
      <c r="PEK14" s="75"/>
      <c r="PEY14" s="75"/>
      <c r="PFM14" s="75"/>
      <c r="PGA14" s="75"/>
      <c r="PGO14" s="75"/>
      <c r="PHC14" s="75"/>
      <c r="PHQ14" s="75"/>
      <c r="PIE14" s="75"/>
      <c r="PIS14" s="75"/>
      <c r="PJG14" s="75"/>
      <c r="PJU14" s="75"/>
      <c r="PKI14" s="75"/>
      <c r="PKW14" s="75"/>
      <c r="PLK14" s="75"/>
      <c r="PLY14" s="75"/>
      <c r="PMM14" s="75"/>
      <c r="PNA14" s="75"/>
      <c r="PNO14" s="75"/>
      <c r="POC14" s="75"/>
      <c r="POQ14" s="75"/>
      <c r="PPE14" s="75"/>
      <c r="PPS14" s="75"/>
      <c r="PQG14" s="75"/>
      <c r="PQU14" s="75"/>
      <c r="PRI14" s="75"/>
      <c r="PRW14" s="75"/>
      <c r="PSK14" s="75"/>
      <c r="PSY14" s="75"/>
      <c r="PTM14" s="75"/>
      <c r="PUA14" s="75"/>
      <c r="PUO14" s="75"/>
      <c r="PVC14" s="75"/>
      <c r="PVQ14" s="75"/>
      <c r="PWE14" s="75"/>
      <c r="PWS14" s="75"/>
      <c r="PXG14" s="75"/>
      <c r="PXU14" s="75"/>
      <c r="PYI14" s="75"/>
      <c r="PYW14" s="75"/>
      <c r="PZK14" s="75"/>
      <c r="PZY14" s="75"/>
      <c r="QAM14" s="75"/>
      <c r="QBA14" s="75"/>
      <c r="QBO14" s="75"/>
      <c r="QCC14" s="75"/>
      <c r="QCQ14" s="75"/>
      <c r="QDE14" s="75"/>
      <c r="QDS14" s="75"/>
      <c r="QEG14" s="75"/>
      <c r="QEU14" s="75"/>
      <c r="QFI14" s="75"/>
      <c r="QFW14" s="75"/>
      <c r="QGK14" s="75"/>
      <c r="QGY14" s="75"/>
      <c r="QHM14" s="75"/>
      <c r="QIA14" s="75"/>
      <c r="QIO14" s="75"/>
      <c r="QJC14" s="75"/>
      <c r="QJQ14" s="75"/>
      <c r="QKE14" s="75"/>
      <c r="QKS14" s="75"/>
      <c r="QLG14" s="75"/>
      <c r="QLU14" s="75"/>
      <c r="QMI14" s="75"/>
      <c r="QMW14" s="75"/>
      <c r="QNK14" s="75"/>
      <c r="QNY14" s="75"/>
      <c r="QOM14" s="75"/>
      <c r="QPA14" s="75"/>
      <c r="QPO14" s="75"/>
      <c r="QQC14" s="75"/>
      <c r="QQQ14" s="75"/>
      <c r="QRE14" s="75"/>
      <c r="QRS14" s="75"/>
      <c r="QSG14" s="75"/>
      <c r="QSU14" s="75"/>
      <c r="QTI14" s="75"/>
      <c r="QTW14" s="75"/>
      <c r="QUK14" s="75"/>
      <c r="QUY14" s="75"/>
      <c r="QVM14" s="75"/>
      <c r="QWA14" s="75"/>
      <c r="QWO14" s="75"/>
      <c r="QXC14" s="75"/>
      <c r="QXQ14" s="75"/>
      <c r="QYE14" s="75"/>
      <c r="QYS14" s="75"/>
      <c r="QZG14" s="75"/>
      <c r="QZU14" s="75"/>
      <c r="RAI14" s="75"/>
      <c r="RAW14" s="75"/>
      <c r="RBK14" s="75"/>
      <c r="RBY14" s="75"/>
      <c r="RCM14" s="75"/>
      <c r="RDA14" s="75"/>
      <c r="RDO14" s="75"/>
      <c r="REC14" s="75"/>
      <c r="REQ14" s="75"/>
      <c r="RFE14" s="75"/>
      <c r="RFS14" s="75"/>
      <c r="RGG14" s="75"/>
      <c r="RGU14" s="75"/>
      <c r="RHI14" s="75"/>
      <c r="RHW14" s="75"/>
      <c r="RIK14" s="75"/>
      <c r="RIY14" s="75"/>
      <c r="RJM14" s="75"/>
      <c r="RKA14" s="75"/>
      <c r="RKO14" s="75"/>
      <c r="RLC14" s="75"/>
      <c r="RLQ14" s="75"/>
      <c r="RME14" s="75"/>
      <c r="RMS14" s="75"/>
      <c r="RNG14" s="75"/>
      <c r="RNU14" s="75"/>
      <c r="ROI14" s="75"/>
      <c r="ROW14" s="75"/>
      <c r="RPK14" s="75"/>
      <c r="RPY14" s="75"/>
      <c r="RQM14" s="75"/>
      <c r="RRA14" s="75"/>
      <c r="RRO14" s="75"/>
      <c r="RSC14" s="75"/>
      <c r="RSQ14" s="75"/>
      <c r="RTE14" s="75"/>
      <c r="RTS14" s="75"/>
      <c r="RUG14" s="75"/>
      <c r="RUU14" s="75"/>
      <c r="RVI14" s="75"/>
      <c r="RVW14" s="75"/>
      <c r="RWK14" s="75"/>
      <c r="RWY14" s="75"/>
      <c r="RXM14" s="75"/>
      <c r="RYA14" s="75"/>
      <c r="RYO14" s="75"/>
      <c r="RZC14" s="75"/>
      <c r="RZQ14" s="75"/>
      <c r="SAE14" s="75"/>
      <c r="SAS14" s="75"/>
      <c r="SBG14" s="75"/>
      <c r="SBU14" s="75"/>
      <c r="SCI14" s="75"/>
      <c r="SCW14" s="75"/>
      <c r="SDK14" s="75"/>
      <c r="SDY14" s="75"/>
      <c r="SEM14" s="75"/>
      <c r="SFA14" s="75"/>
      <c r="SFO14" s="75"/>
      <c r="SGC14" s="75"/>
      <c r="SGQ14" s="75"/>
      <c r="SHE14" s="75"/>
      <c r="SHS14" s="75"/>
      <c r="SIG14" s="75"/>
      <c r="SIU14" s="75"/>
      <c r="SJI14" s="75"/>
      <c r="SJW14" s="75"/>
      <c r="SKK14" s="75"/>
      <c r="SKY14" s="75"/>
      <c r="SLM14" s="75"/>
      <c r="SMA14" s="75"/>
      <c r="SMO14" s="75"/>
      <c r="SNC14" s="75"/>
      <c r="SNQ14" s="75"/>
      <c r="SOE14" s="75"/>
      <c r="SOS14" s="75"/>
      <c r="SPG14" s="75"/>
      <c r="SPU14" s="75"/>
      <c r="SQI14" s="75"/>
      <c r="SQW14" s="75"/>
      <c r="SRK14" s="75"/>
      <c r="SRY14" s="75"/>
      <c r="SSM14" s="75"/>
      <c r="STA14" s="75"/>
      <c r="STO14" s="75"/>
      <c r="SUC14" s="75"/>
      <c r="SUQ14" s="75"/>
      <c r="SVE14" s="75"/>
      <c r="SVS14" s="75"/>
      <c r="SWG14" s="75"/>
      <c r="SWU14" s="75"/>
      <c r="SXI14" s="75"/>
      <c r="SXW14" s="75"/>
      <c r="SYK14" s="75"/>
      <c r="SYY14" s="75"/>
      <c r="SZM14" s="75"/>
      <c r="TAA14" s="75"/>
      <c r="TAO14" s="75"/>
      <c r="TBC14" s="75"/>
      <c r="TBQ14" s="75"/>
      <c r="TCE14" s="75"/>
      <c r="TCS14" s="75"/>
      <c r="TDG14" s="75"/>
      <c r="TDU14" s="75"/>
      <c r="TEI14" s="75"/>
      <c r="TEW14" s="75"/>
      <c r="TFK14" s="75"/>
      <c r="TFY14" s="75"/>
      <c r="TGM14" s="75"/>
      <c r="THA14" s="75"/>
      <c r="THO14" s="75"/>
      <c r="TIC14" s="75"/>
      <c r="TIQ14" s="75"/>
      <c r="TJE14" s="75"/>
      <c r="TJS14" s="75"/>
      <c r="TKG14" s="75"/>
      <c r="TKU14" s="75"/>
      <c r="TLI14" s="75"/>
      <c r="TLW14" s="75"/>
      <c r="TMK14" s="75"/>
      <c r="TMY14" s="75"/>
      <c r="TNM14" s="75"/>
      <c r="TOA14" s="75"/>
      <c r="TOO14" s="75"/>
      <c r="TPC14" s="75"/>
      <c r="TPQ14" s="75"/>
      <c r="TQE14" s="75"/>
      <c r="TQS14" s="75"/>
      <c r="TRG14" s="75"/>
      <c r="TRU14" s="75"/>
      <c r="TSI14" s="75"/>
      <c r="TSW14" s="75"/>
      <c r="TTK14" s="75"/>
      <c r="TTY14" s="75"/>
      <c r="TUM14" s="75"/>
      <c r="TVA14" s="75"/>
      <c r="TVO14" s="75"/>
      <c r="TWC14" s="75"/>
      <c r="TWQ14" s="75"/>
      <c r="TXE14" s="75"/>
      <c r="TXS14" s="75"/>
      <c r="TYG14" s="75"/>
      <c r="TYU14" s="75"/>
      <c r="TZI14" s="75"/>
      <c r="TZW14" s="75"/>
      <c r="UAK14" s="75"/>
      <c r="UAY14" s="75"/>
      <c r="UBM14" s="75"/>
      <c r="UCA14" s="75"/>
      <c r="UCO14" s="75"/>
      <c r="UDC14" s="75"/>
      <c r="UDQ14" s="75"/>
      <c r="UEE14" s="75"/>
      <c r="UES14" s="75"/>
      <c r="UFG14" s="75"/>
      <c r="UFU14" s="75"/>
      <c r="UGI14" s="75"/>
      <c r="UGW14" s="75"/>
      <c r="UHK14" s="75"/>
      <c r="UHY14" s="75"/>
      <c r="UIM14" s="75"/>
      <c r="UJA14" s="75"/>
      <c r="UJO14" s="75"/>
      <c r="UKC14" s="75"/>
      <c r="UKQ14" s="75"/>
      <c r="ULE14" s="75"/>
      <c r="ULS14" s="75"/>
      <c r="UMG14" s="75"/>
      <c r="UMU14" s="75"/>
      <c r="UNI14" s="75"/>
      <c r="UNW14" s="75"/>
      <c r="UOK14" s="75"/>
      <c r="UOY14" s="75"/>
      <c r="UPM14" s="75"/>
      <c r="UQA14" s="75"/>
      <c r="UQO14" s="75"/>
      <c r="URC14" s="75"/>
      <c r="URQ14" s="75"/>
      <c r="USE14" s="75"/>
      <c r="USS14" s="75"/>
      <c r="UTG14" s="75"/>
      <c r="UTU14" s="75"/>
      <c r="UUI14" s="75"/>
      <c r="UUW14" s="75"/>
      <c r="UVK14" s="75"/>
      <c r="UVY14" s="75"/>
      <c r="UWM14" s="75"/>
      <c r="UXA14" s="75"/>
      <c r="UXO14" s="75"/>
      <c r="UYC14" s="75"/>
      <c r="UYQ14" s="75"/>
      <c r="UZE14" s="75"/>
      <c r="UZS14" s="75"/>
      <c r="VAG14" s="75"/>
      <c r="VAU14" s="75"/>
      <c r="VBI14" s="75"/>
      <c r="VBW14" s="75"/>
      <c r="VCK14" s="75"/>
      <c r="VCY14" s="75"/>
      <c r="VDM14" s="75"/>
      <c r="VEA14" s="75"/>
      <c r="VEO14" s="75"/>
      <c r="VFC14" s="75"/>
      <c r="VFQ14" s="75"/>
      <c r="VGE14" s="75"/>
      <c r="VGS14" s="75"/>
      <c r="VHG14" s="75"/>
      <c r="VHU14" s="75"/>
      <c r="VII14" s="75"/>
      <c r="VIW14" s="75"/>
      <c r="VJK14" s="75"/>
      <c r="VJY14" s="75"/>
      <c r="VKM14" s="75"/>
      <c r="VLA14" s="75"/>
      <c r="VLO14" s="75"/>
      <c r="VMC14" s="75"/>
      <c r="VMQ14" s="75"/>
      <c r="VNE14" s="75"/>
      <c r="VNS14" s="75"/>
      <c r="VOG14" s="75"/>
      <c r="VOU14" s="75"/>
      <c r="VPI14" s="75"/>
      <c r="VPW14" s="75"/>
      <c r="VQK14" s="75"/>
      <c r="VQY14" s="75"/>
      <c r="VRM14" s="75"/>
      <c r="VSA14" s="75"/>
      <c r="VSO14" s="75"/>
      <c r="VTC14" s="75"/>
      <c r="VTQ14" s="75"/>
      <c r="VUE14" s="75"/>
      <c r="VUS14" s="75"/>
      <c r="VVG14" s="75"/>
      <c r="VVU14" s="75"/>
      <c r="VWI14" s="75"/>
      <c r="VWW14" s="75"/>
      <c r="VXK14" s="75"/>
      <c r="VXY14" s="75"/>
      <c r="VYM14" s="75"/>
      <c r="VZA14" s="75"/>
      <c r="VZO14" s="75"/>
      <c r="WAC14" s="75"/>
      <c r="WAQ14" s="75"/>
      <c r="WBE14" s="75"/>
      <c r="WBS14" s="75"/>
      <c r="WCG14" s="75"/>
      <c r="WCU14" s="75"/>
      <c r="WDI14" s="75"/>
      <c r="WDW14" s="75"/>
      <c r="WEK14" s="75"/>
      <c r="WEY14" s="75"/>
      <c r="WFM14" s="75"/>
      <c r="WGA14" s="75"/>
      <c r="WGO14" s="75"/>
      <c r="WHC14" s="75"/>
      <c r="WHQ14" s="75"/>
      <c r="WIE14" s="75"/>
      <c r="WIS14" s="75"/>
      <c r="WJG14" s="75"/>
      <c r="WJU14" s="75"/>
      <c r="WKI14" s="75"/>
      <c r="WKW14" s="75"/>
      <c r="WLK14" s="75"/>
      <c r="WLY14" s="75"/>
      <c r="WMM14" s="75"/>
      <c r="WNA14" s="75"/>
      <c r="WNO14" s="75"/>
      <c r="WOC14" s="75"/>
      <c r="WOQ14" s="75"/>
      <c r="WPE14" s="75"/>
      <c r="WPS14" s="75"/>
      <c r="WQG14" s="75"/>
      <c r="WQU14" s="75"/>
      <c r="WRI14" s="75"/>
      <c r="WRW14" s="75"/>
      <c r="WSK14" s="75"/>
      <c r="WSY14" s="75"/>
      <c r="WTM14" s="75"/>
      <c r="WUA14" s="75"/>
      <c r="WUO14" s="75"/>
      <c r="WVC14" s="75"/>
      <c r="WVQ14" s="75"/>
      <c r="WWE14" s="75"/>
      <c r="WWS14" s="75"/>
      <c r="WXG14" s="75"/>
      <c r="WXU14" s="75"/>
      <c r="WYI14" s="75"/>
      <c r="WYW14" s="75"/>
      <c r="WZK14" s="75"/>
      <c r="WZY14" s="75"/>
      <c r="XAM14" s="75"/>
      <c r="XBA14" s="75"/>
      <c r="XBO14" s="75"/>
      <c r="XCC14" s="75"/>
      <c r="XCQ14" s="75"/>
      <c r="XDE14" s="75"/>
      <c r="XDS14" s="75"/>
      <c r="XEG14" s="75"/>
      <c r="XEU14" s="75"/>
    </row>
    <row r="15" spans="1:2039 2053:4083 4097:5119 5133:7163 7177:9207 9221:10235 10243:12287 12301:14331 14342:15355 15367:16375" s="74" customFormat="1" x14ac:dyDescent="0.2">
      <c r="A15" s="178" t="s">
        <v>59</v>
      </c>
      <c r="B15" s="248" t="e">
        <f>B8-B16</f>
        <v>#REF!</v>
      </c>
      <c r="C15" s="248" t="e">
        <f t="shared" ref="C15:BE15" si="9">C8-C16</f>
        <v>#REF!</v>
      </c>
      <c r="D15" s="248" t="e">
        <f t="shared" si="9"/>
        <v>#REF!</v>
      </c>
      <c r="E15" s="248" t="e">
        <f t="shared" si="9"/>
        <v>#REF!</v>
      </c>
      <c r="F15" s="248" t="e">
        <f t="shared" si="9"/>
        <v>#REF!</v>
      </c>
      <c r="G15" s="248" t="e">
        <f t="shared" si="9"/>
        <v>#REF!</v>
      </c>
      <c r="H15" s="248" t="e">
        <f t="shared" si="9"/>
        <v>#REF!</v>
      </c>
      <c r="I15" s="248" t="e">
        <f t="shared" si="9"/>
        <v>#REF!</v>
      </c>
      <c r="J15" s="248" t="e">
        <f t="shared" si="9"/>
        <v>#REF!</v>
      </c>
      <c r="K15" s="248" t="e">
        <f t="shared" si="9"/>
        <v>#REF!</v>
      </c>
      <c r="L15" s="248" t="e">
        <f t="shared" si="9"/>
        <v>#REF!</v>
      </c>
      <c r="M15" s="248" t="e">
        <f t="shared" si="9"/>
        <v>#REF!</v>
      </c>
      <c r="N15" s="248" t="e">
        <f t="shared" si="9"/>
        <v>#REF!</v>
      </c>
      <c r="O15" s="248" t="e">
        <f t="shared" si="9"/>
        <v>#REF!</v>
      </c>
      <c r="P15" s="248" t="e">
        <f t="shared" si="9"/>
        <v>#REF!</v>
      </c>
      <c r="Q15" s="248" t="e">
        <f t="shared" si="9"/>
        <v>#REF!</v>
      </c>
      <c r="R15" s="248" t="e">
        <f t="shared" si="9"/>
        <v>#REF!</v>
      </c>
      <c r="S15" s="248" t="e">
        <f t="shared" si="9"/>
        <v>#REF!</v>
      </c>
      <c r="T15" s="248" t="e">
        <f t="shared" si="9"/>
        <v>#REF!</v>
      </c>
      <c r="U15" s="248" t="e">
        <f t="shared" si="9"/>
        <v>#REF!</v>
      </c>
      <c r="V15" s="248" t="e">
        <f t="shared" si="9"/>
        <v>#REF!</v>
      </c>
      <c r="W15" s="248" t="e">
        <f t="shared" si="9"/>
        <v>#REF!</v>
      </c>
      <c r="X15" s="248" t="e">
        <f t="shared" si="9"/>
        <v>#REF!</v>
      </c>
      <c r="Y15" s="248" t="e">
        <f t="shared" si="9"/>
        <v>#REF!</v>
      </c>
      <c r="Z15" s="248">
        <f t="shared" si="9"/>
        <v>3713.165774488215</v>
      </c>
      <c r="AA15" s="248">
        <f t="shared" si="9"/>
        <v>3765.5521741403113</v>
      </c>
      <c r="AB15" s="248">
        <f t="shared" si="9"/>
        <v>3336.576439974895</v>
      </c>
      <c r="AC15" s="248">
        <f t="shared" si="9"/>
        <v>3315.8286970630029</v>
      </c>
      <c r="AD15" s="248">
        <f t="shared" si="9"/>
        <v>3625.1365068414507</v>
      </c>
      <c r="AE15" s="248">
        <f t="shared" si="9"/>
        <v>3560.4990934924535</v>
      </c>
      <c r="AF15" s="248">
        <f t="shared" si="9"/>
        <v>3646.6221829618985</v>
      </c>
      <c r="AG15" s="248">
        <f t="shared" si="9"/>
        <v>3731.8464008708306</v>
      </c>
      <c r="AH15" s="248">
        <f t="shared" si="9"/>
        <v>3864.1165900118922</v>
      </c>
      <c r="AI15" s="248">
        <f t="shared" si="9"/>
        <v>3957.5265151551766</v>
      </c>
      <c r="AJ15" s="248">
        <f t="shared" si="9"/>
        <v>4020.2390250726544</v>
      </c>
      <c r="AK15" s="248">
        <f t="shared" si="9"/>
        <v>4105.4946559215659</v>
      </c>
      <c r="AL15" s="248">
        <f t="shared" si="9"/>
        <v>4216.9731099340161</v>
      </c>
      <c r="AM15" s="248">
        <f t="shared" si="9"/>
        <v>4330.3812562574331</v>
      </c>
      <c r="AN15" s="248">
        <f t="shared" si="9"/>
        <v>4405.6935600187535</v>
      </c>
      <c r="AO15" s="248">
        <f t="shared" si="9"/>
        <v>4525.4083331703987</v>
      </c>
      <c r="AP15" s="248">
        <f t="shared" si="9"/>
        <v>4590.0616835829196</v>
      </c>
      <c r="AQ15" s="248">
        <f t="shared" si="9"/>
        <v>4672.1158666149058</v>
      </c>
      <c r="AR15" s="248">
        <f t="shared" si="9"/>
        <v>4793.0730389951168</v>
      </c>
      <c r="AS15" s="248">
        <f t="shared" si="9"/>
        <v>4866.3291919099047</v>
      </c>
      <c r="AT15" s="248">
        <f t="shared" si="9"/>
        <v>4981.2864648244131</v>
      </c>
      <c r="AU15" s="248">
        <f t="shared" si="9"/>
        <v>5084.7782614093903</v>
      </c>
      <c r="AV15" s="248">
        <f t="shared" si="9"/>
        <v>5190.3900707103976</v>
      </c>
      <c r="AW15" s="248">
        <f t="shared" si="9"/>
        <v>5278.0921388942734</v>
      </c>
      <c r="AX15" s="248">
        <f t="shared" si="9"/>
        <v>5387.4468154771521</v>
      </c>
      <c r="AY15" s="248">
        <f t="shared" si="9"/>
        <v>5488.6763505106728</v>
      </c>
      <c r="AZ15" s="248">
        <f t="shared" si="9"/>
        <v>5598.4389651613083</v>
      </c>
      <c r="BA15" s="248">
        <f t="shared" si="9"/>
        <v>5699.5863999299809</v>
      </c>
      <c r="BB15" s="248">
        <f t="shared" si="9"/>
        <v>5804.035227632331</v>
      </c>
      <c r="BC15" s="248">
        <f t="shared" si="9"/>
        <v>5916.2425756299663</v>
      </c>
      <c r="BD15" s="248">
        <f t="shared" si="9"/>
        <v>6017.9639024564503</v>
      </c>
      <c r="BE15" s="248">
        <f t="shared" si="9"/>
        <v>6785.589445937354</v>
      </c>
      <c r="BM15" s="75"/>
      <c r="CA15" s="75"/>
      <c r="CO15" s="75"/>
      <c r="DC15" s="75"/>
      <c r="DQ15" s="75"/>
      <c r="EE15" s="75"/>
      <c r="ES15" s="75"/>
      <c r="FG15" s="75"/>
      <c r="FU15" s="75"/>
      <c r="GI15" s="75"/>
      <c r="GW15" s="75"/>
      <c r="HK15" s="75"/>
      <c r="HY15" s="75"/>
      <c r="IM15" s="75"/>
      <c r="JA15" s="75"/>
      <c r="JO15" s="75"/>
      <c r="KC15" s="75"/>
      <c r="KQ15" s="75"/>
      <c r="LE15" s="75"/>
      <c r="LS15" s="75"/>
      <c r="MG15" s="75"/>
      <c r="MU15" s="75"/>
      <c r="NI15" s="75"/>
      <c r="NW15" s="75"/>
      <c r="OK15" s="75"/>
      <c r="OY15" s="75"/>
      <c r="PM15" s="75"/>
      <c r="QA15" s="75"/>
      <c r="QO15" s="75"/>
      <c r="RC15" s="75"/>
      <c r="RQ15" s="75"/>
      <c r="SE15" s="75"/>
      <c r="SS15" s="75"/>
      <c r="TG15" s="75"/>
      <c r="TU15" s="75"/>
      <c r="UI15" s="75"/>
      <c r="UW15" s="75"/>
      <c r="VK15" s="75"/>
      <c r="VY15" s="75"/>
      <c r="WM15" s="75"/>
      <c r="XA15" s="75"/>
      <c r="XO15" s="75"/>
      <c r="YC15" s="75"/>
      <c r="YQ15" s="75"/>
      <c r="ZE15" s="75"/>
      <c r="ZS15" s="75"/>
      <c r="AAG15" s="75"/>
      <c r="AAU15" s="75"/>
      <c r="ABI15" s="75"/>
      <c r="ABW15" s="75"/>
      <c r="ACK15" s="75"/>
      <c r="ACY15" s="75"/>
      <c r="ADM15" s="75"/>
      <c r="AEA15" s="75"/>
      <c r="AEO15" s="75"/>
      <c r="AFC15" s="75"/>
      <c r="AFQ15" s="75"/>
      <c r="AGE15" s="75"/>
      <c r="AGS15" s="75"/>
      <c r="AHG15" s="75"/>
      <c r="AHU15" s="75"/>
      <c r="AII15" s="75"/>
      <c r="AIW15" s="75"/>
      <c r="AJK15" s="75"/>
      <c r="AJY15" s="75"/>
      <c r="AKM15" s="75"/>
      <c r="ALA15" s="75"/>
      <c r="ALO15" s="75"/>
      <c r="AMC15" s="75"/>
      <c r="AMQ15" s="75"/>
      <c r="ANE15" s="75"/>
      <c r="ANS15" s="75"/>
      <c r="AOG15" s="75"/>
      <c r="AOU15" s="75"/>
      <c r="API15" s="75"/>
      <c r="APW15" s="75"/>
      <c r="AQK15" s="75"/>
      <c r="AQY15" s="75"/>
      <c r="ARM15" s="75"/>
      <c r="ASA15" s="75"/>
      <c r="ASO15" s="75"/>
      <c r="ATC15" s="75"/>
      <c r="ATQ15" s="75"/>
      <c r="AUE15" s="75"/>
      <c r="AUS15" s="75"/>
      <c r="AVG15" s="75"/>
      <c r="AVU15" s="75"/>
      <c r="AWI15" s="75"/>
      <c r="AWW15" s="75"/>
      <c r="AXK15" s="75"/>
      <c r="AXY15" s="75"/>
      <c r="AYM15" s="75"/>
      <c r="AZA15" s="75"/>
      <c r="AZO15" s="75"/>
      <c r="BAC15" s="75"/>
      <c r="BAQ15" s="75"/>
      <c r="BBE15" s="75"/>
      <c r="BBS15" s="75"/>
      <c r="BCG15" s="75"/>
      <c r="BCU15" s="75"/>
      <c r="BDI15" s="75"/>
      <c r="BDW15" s="75"/>
      <c r="BEK15" s="75"/>
      <c r="BEY15" s="75"/>
      <c r="BFM15" s="75"/>
      <c r="BGA15" s="75"/>
      <c r="BGO15" s="75"/>
      <c r="BHC15" s="75"/>
      <c r="BHQ15" s="75"/>
      <c r="BIE15" s="75"/>
      <c r="BIS15" s="75"/>
      <c r="BJG15" s="75"/>
      <c r="BJU15" s="75"/>
      <c r="BKI15" s="75"/>
      <c r="BKW15" s="75"/>
      <c r="BLK15" s="75"/>
      <c r="BLY15" s="75"/>
      <c r="BMM15" s="75"/>
      <c r="BNA15" s="75"/>
      <c r="BNO15" s="75"/>
      <c r="BOC15" s="75"/>
      <c r="BOQ15" s="75"/>
      <c r="BPE15" s="75"/>
      <c r="BPS15" s="75"/>
      <c r="BQG15" s="75"/>
      <c r="BQU15" s="75"/>
      <c r="BRI15" s="75"/>
      <c r="BRW15" s="75"/>
      <c r="BSK15" s="75"/>
      <c r="BSY15" s="75"/>
      <c r="BTM15" s="75"/>
      <c r="BUA15" s="75"/>
      <c r="BUO15" s="75"/>
      <c r="BVC15" s="75"/>
      <c r="BVQ15" s="75"/>
      <c r="BWE15" s="75"/>
      <c r="BWS15" s="75"/>
      <c r="BXG15" s="75"/>
      <c r="BXU15" s="75"/>
      <c r="BYI15" s="75"/>
      <c r="BYW15" s="75"/>
      <c r="BZK15" s="75"/>
      <c r="BZY15" s="75"/>
      <c r="CAM15" s="75"/>
      <c r="CBA15" s="75"/>
      <c r="CBO15" s="75"/>
      <c r="CCC15" s="75"/>
      <c r="CCQ15" s="75"/>
      <c r="CDE15" s="75"/>
      <c r="CDS15" s="75"/>
      <c r="CEG15" s="75"/>
      <c r="CEU15" s="75"/>
      <c r="CFI15" s="75"/>
      <c r="CFW15" s="75"/>
      <c r="CGK15" s="75"/>
      <c r="CGY15" s="75"/>
      <c r="CHM15" s="75"/>
      <c r="CIA15" s="75"/>
      <c r="CIO15" s="75"/>
      <c r="CJC15" s="75"/>
      <c r="CJQ15" s="75"/>
      <c r="CKE15" s="75"/>
      <c r="CKS15" s="75"/>
      <c r="CLG15" s="75"/>
      <c r="CLU15" s="75"/>
      <c r="CMI15" s="75"/>
      <c r="CMW15" s="75"/>
      <c r="CNK15" s="75"/>
      <c r="CNY15" s="75"/>
      <c r="COM15" s="75"/>
      <c r="CPA15" s="75"/>
      <c r="CPO15" s="75"/>
      <c r="CQC15" s="75"/>
      <c r="CQQ15" s="75"/>
      <c r="CRE15" s="75"/>
      <c r="CRS15" s="75"/>
      <c r="CSG15" s="75"/>
      <c r="CSU15" s="75"/>
      <c r="CTI15" s="75"/>
      <c r="CTW15" s="75"/>
      <c r="CUK15" s="75"/>
      <c r="CUY15" s="75"/>
      <c r="CVM15" s="75"/>
      <c r="CWA15" s="75"/>
      <c r="CWO15" s="75"/>
      <c r="CXC15" s="75"/>
      <c r="CXQ15" s="75"/>
      <c r="CYE15" s="75"/>
      <c r="CYS15" s="75"/>
      <c r="CZG15" s="75"/>
      <c r="CZU15" s="75"/>
      <c r="DAI15" s="75"/>
      <c r="DAW15" s="75"/>
      <c r="DBK15" s="75"/>
      <c r="DBY15" s="75"/>
      <c r="DCM15" s="75"/>
      <c r="DDA15" s="75"/>
      <c r="DDO15" s="75"/>
      <c r="DEC15" s="75"/>
      <c r="DEQ15" s="75"/>
      <c r="DFE15" s="75"/>
      <c r="DFS15" s="75"/>
      <c r="DGG15" s="75"/>
      <c r="DGU15" s="75"/>
      <c r="DHI15" s="75"/>
      <c r="DHW15" s="75"/>
      <c r="DIK15" s="75"/>
      <c r="DIY15" s="75"/>
      <c r="DJM15" s="75"/>
      <c r="DKA15" s="75"/>
      <c r="DKO15" s="75"/>
      <c r="DLC15" s="75"/>
      <c r="DLQ15" s="75"/>
      <c r="DME15" s="75"/>
      <c r="DMS15" s="75"/>
      <c r="DNG15" s="75"/>
      <c r="DNU15" s="75"/>
      <c r="DOI15" s="75"/>
      <c r="DOW15" s="75"/>
      <c r="DPK15" s="75"/>
      <c r="DPY15" s="75"/>
      <c r="DQM15" s="75"/>
      <c r="DRA15" s="75"/>
      <c r="DRO15" s="75"/>
      <c r="DSC15" s="75"/>
      <c r="DSQ15" s="75"/>
      <c r="DTE15" s="75"/>
      <c r="DTS15" s="75"/>
      <c r="DUG15" s="75"/>
      <c r="DUU15" s="75"/>
      <c r="DVI15" s="75"/>
      <c r="DVW15" s="75"/>
      <c r="DWK15" s="75"/>
      <c r="DWY15" s="75"/>
      <c r="DXM15" s="75"/>
      <c r="DYA15" s="75"/>
      <c r="DYO15" s="75"/>
      <c r="DZC15" s="75"/>
      <c r="DZQ15" s="75"/>
      <c r="EAE15" s="75"/>
      <c r="EAS15" s="75"/>
      <c r="EBG15" s="75"/>
      <c r="EBU15" s="75"/>
      <c r="ECI15" s="75"/>
      <c r="ECW15" s="75"/>
      <c r="EDK15" s="75"/>
      <c r="EDY15" s="75"/>
      <c r="EEM15" s="75"/>
      <c r="EFA15" s="75"/>
      <c r="EFO15" s="75"/>
      <c r="EGC15" s="75"/>
      <c r="EGQ15" s="75"/>
      <c r="EHE15" s="75"/>
      <c r="EHS15" s="75"/>
      <c r="EIG15" s="75"/>
      <c r="EIU15" s="75"/>
      <c r="EJI15" s="75"/>
      <c r="EJW15" s="75"/>
      <c r="EKK15" s="75"/>
      <c r="EKY15" s="75"/>
      <c r="ELM15" s="75"/>
      <c r="EMA15" s="75"/>
      <c r="EMO15" s="75"/>
      <c r="ENC15" s="75"/>
      <c r="ENQ15" s="75"/>
      <c r="EOE15" s="75"/>
      <c r="EOS15" s="75"/>
      <c r="EPG15" s="75"/>
      <c r="EPU15" s="75"/>
      <c r="EQI15" s="75"/>
      <c r="EQW15" s="75"/>
      <c r="ERK15" s="75"/>
      <c r="ERY15" s="75"/>
      <c r="ESM15" s="75"/>
      <c r="ETA15" s="75"/>
      <c r="ETO15" s="75"/>
      <c r="EUC15" s="75"/>
      <c r="EUQ15" s="75"/>
      <c r="EVE15" s="75"/>
      <c r="EVS15" s="75"/>
      <c r="EWG15" s="75"/>
      <c r="EWU15" s="75"/>
      <c r="EXI15" s="75"/>
      <c r="EXW15" s="75"/>
      <c r="EYK15" s="75"/>
      <c r="EYY15" s="75"/>
      <c r="EZM15" s="75"/>
      <c r="FAA15" s="75"/>
      <c r="FAO15" s="75"/>
      <c r="FBC15" s="75"/>
      <c r="FBQ15" s="75"/>
      <c r="FCE15" s="75"/>
      <c r="FCS15" s="75"/>
      <c r="FDG15" s="75"/>
      <c r="FDU15" s="75"/>
      <c r="FEI15" s="75"/>
      <c r="FEW15" s="75"/>
      <c r="FFK15" s="75"/>
      <c r="FFY15" s="75"/>
      <c r="FGM15" s="75"/>
      <c r="FHA15" s="75"/>
      <c r="FHO15" s="75"/>
      <c r="FIC15" s="75"/>
      <c r="FIQ15" s="75"/>
      <c r="FJE15" s="75"/>
      <c r="FJS15" s="75"/>
      <c r="FKG15" s="75"/>
      <c r="FKU15" s="75"/>
      <c r="FLI15" s="75"/>
      <c r="FLW15" s="75"/>
      <c r="FMK15" s="75"/>
      <c r="FMY15" s="75"/>
      <c r="FNM15" s="75"/>
      <c r="FOA15" s="75"/>
      <c r="FOO15" s="75"/>
      <c r="FPC15" s="75"/>
      <c r="FPQ15" s="75"/>
      <c r="FQE15" s="75"/>
      <c r="FQS15" s="75"/>
      <c r="FRG15" s="75"/>
      <c r="FRU15" s="75"/>
      <c r="FSI15" s="75"/>
      <c r="FSW15" s="75"/>
      <c r="FTK15" s="75"/>
      <c r="FTY15" s="75"/>
      <c r="FUM15" s="75"/>
      <c r="FVA15" s="75"/>
      <c r="FVO15" s="75"/>
      <c r="FWC15" s="75"/>
      <c r="FWQ15" s="75"/>
      <c r="FXE15" s="75"/>
      <c r="FXS15" s="75"/>
      <c r="FYG15" s="75"/>
      <c r="FYU15" s="75"/>
      <c r="FZI15" s="75"/>
      <c r="FZW15" s="75"/>
      <c r="GAK15" s="75"/>
      <c r="GAY15" s="75"/>
      <c r="GBM15" s="75"/>
      <c r="GCA15" s="75"/>
      <c r="GCO15" s="75"/>
      <c r="GDC15" s="75"/>
      <c r="GDQ15" s="75"/>
      <c r="GEE15" s="75"/>
      <c r="GES15" s="75"/>
      <c r="GFG15" s="75"/>
      <c r="GFU15" s="75"/>
      <c r="GGI15" s="75"/>
      <c r="GGW15" s="75"/>
      <c r="GHK15" s="75"/>
      <c r="GHY15" s="75"/>
      <c r="GIM15" s="75"/>
      <c r="GJA15" s="75"/>
      <c r="GJO15" s="75"/>
      <c r="GKC15" s="75"/>
      <c r="GKQ15" s="75"/>
      <c r="GLE15" s="75"/>
      <c r="GLS15" s="75"/>
      <c r="GMG15" s="75"/>
      <c r="GMU15" s="75"/>
      <c r="GNI15" s="75"/>
      <c r="GNW15" s="75"/>
      <c r="GOK15" s="75"/>
      <c r="GOY15" s="75"/>
      <c r="GPM15" s="75"/>
      <c r="GQA15" s="75"/>
      <c r="GQO15" s="75"/>
      <c r="GRC15" s="75"/>
      <c r="GRQ15" s="75"/>
      <c r="GSE15" s="75"/>
      <c r="GSS15" s="75"/>
      <c r="GTG15" s="75"/>
      <c r="GTU15" s="75"/>
      <c r="GUI15" s="75"/>
      <c r="GUW15" s="75"/>
      <c r="GVK15" s="75"/>
      <c r="GVY15" s="75"/>
      <c r="GWM15" s="75"/>
      <c r="GXA15" s="75"/>
      <c r="GXO15" s="75"/>
      <c r="GYC15" s="75"/>
      <c r="GYQ15" s="75"/>
      <c r="GZE15" s="75"/>
      <c r="GZS15" s="75"/>
      <c r="HAG15" s="75"/>
      <c r="HAU15" s="75"/>
      <c r="HBI15" s="75"/>
      <c r="HBW15" s="75"/>
      <c r="HCK15" s="75"/>
      <c r="HCY15" s="75"/>
      <c r="HDM15" s="75"/>
      <c r="HEA15" s="75"/>
      <c r="HEO15" s="75"/>
      <c r="HFC15" s="75"/>
      <c r="HFQ15" s="75"/>
      <c r="HGE15" s="75"/>
      <c r="HGS15" s="75"/>
      <c r="HHG15" s="75"/>
      <c r="HHU15" s="75"/>
      <c r="HII15" s="75"/>
      <c r="HIW15" s="75"/>
      <c r="HJK15" s="75"/>
      <c r="HJY15" s="75"/>
      <c r="HKM15" s="75"/>
      <c r="HLA15" s="75"/>
      <c r="HLO15" s="75"/>
      <c r="HMC15" s="75"/>
      <c r="HMQ15" s="75"/>
      <c r="HNE15" s="75"/>
      <c r="HNS15" s="75"/>
      <c r="HOG15" s="75"/>
      <c r="HOU15" s="75"/>
      <c r="HPI15" s="75"/>
      <c r="HPW15" s="75"/>
      <c r="HQK15" s="75"/>
      <c r="HQY15" s="75"/>
      <c r="HRM15" s="75"/>
      <c r="HSA15" s="75"/>
      <c r="HSO15" s="75"/>
      <c r="HTC15" s="75"/>
      <c r="HTQ15" s="75"/>
      <c r="HUE15" s="75"/>
      <c r="HUS15" s="75"/>
      <c r="HVG15" s="75"/>
      <c r="HVU15" s="75"/>
      <c r="HWI15" s="75"/>
      <c r="HWW15" s="75"/>
      <c r="HXK15" s="75"/>
      <c r="HXY15" s="75"/>
      <c r="HYM15" s="75"/>
      <c r="HZA15" s="75"/>
      <c r="HZO15" s="75"/>
      <c r="IAC15" s="75"/>
      <c r="IAQ15" s="75"/>
      <c r="IBE15" s="75"/>
      <c r="IBS15" s="75"/>
      <c r="ICG15" s="75"/>
      <c r="ICU15" s="75"/>
      <c r="IDI15" s="75"/>
      <c r="IDW15" s="75"/>
      <c r="IEK15" s="75"/>
      <c r="IEY15" s="75"/>
      <c r="IFM15" s="75"/>
      <c r="IGA15" s="75"/>
      <c r="IGO15" s="75"/>
      <c r="IHC15" s="75"/>
      <c r="IHQ15" s="75"/>
      <c r="IIE15" s="75"/>
      <c r="IIS15" s="75"/>
      <c r="IJG15" s="75"/>
      <c r="IJU15" s="75"/>
      <c r="IKI15" s="75"/>
      <c r="IKW15" s="75"/>
      <c r="ILK15" s="75"/>
      <c r="ILY15" s="75"/>
      <c r="IMM15" s="75"/>
      <c r="INA15" s="75"/>
      <c r="INO15" s="75"/>
      <c r="IOC15" s="75"/>
      <c r="IOQ15" s="75"/>
      <c r="IPE15" s="75"/>
      <c r="IPS15" s="75"/>
      <c r="IQG15" s="75"/>
      <c r="IQU15" s="75"/>
      <c r="IRI15" s="75"/>
      <c r="IRW15" s="75"/>
      <c r="ISK15" s="75"/>
      <c r="ISY15" s="75"/>
      <c r="ITM15" s="75"/>
      <c r="IUA15" s="75"/>
      <c r="IUO15" s="75"/>
      <c r="IVC15" s="75"/>
      <c r="IVQ15" s="75"/>
      <c r="IWE15" s="75"/>
      <c r="IWS15" s="75"/>
      <c r="IXG15" s="75"/>
      <c r="IXU15" s="75"/>
      <c r="IYI15" s="75"/>
      <c r="IYW15" s="75"/>
      <c r="IZK15" s="75"/>
      <c r="IZY15" s="75"/>
      <c r="JAM15" s="75"/>
      <c r="JBA15" s="75"/>
      <c r="JBO15" s="75"/>
      <c r="JCC15" s="75"/>
      <c r="JCQ15" s="75"/>
      <c r="JDE15" s="75"/>
      <c r="JDS15" s="75"/>
      <c r="JEG15" s="75"/>
      <c r="JEU15" s="75"/>
      <c r="JFI15" s="75"/>
      <c r="JFW15" s="75"/>
      <c r="JGK15" s="75"/>
      <c r="JGY15" s="75"/>
      <c r="JHM15" s="75"/>
      <c r="JIA15" s="75"/>
      <c r="JIO15" s="75"/>
      <c r="JJC15" s="75"/>
      <c r="JJQ15" s="75"/>
      <c r="JKE15" s="75"/>
      <c r="JKS15" s="75"/>
      <c r="JLG15" s="75"/>
      <c r="JLU15" s="75"/>
      <c r="JMI15" s="75"/>
      <c r="JMW15" s="75"/>
      <c r="JNK15" s="75"/>
      <c r="JNY15" s="75"/>
      <c r="JOM15" s="75"/>
      <c r="JPA15" s="75"/>
      <c r="JPO15" s="75"/>
      <c r="JQC15" s="75"/>
      <c r="JQQ15" s="75"/>
      <c r="JRE15" s="75"/>
      <c r="JRS15" s="75"/>
      <c r="JSG15" s="75"/>
      <c r="JSU15" s="75"/>
      <c r="JTI15" s="75"/>
      <c r="JTW15" s="75"/>
      <c r="JUK15" s="75"/>
      <c r="JUY15" s="75"/>
      <c r="JVM15" s="75"/>
      <c r="JWA15" s="75"/>
      <c r="JWO15" s="75"/>
      <c r="JXC15" s="75"/>
      <c r="JXQ15" s="75"/>
      <c r="JYE15" s="75"/>
      <c r="JYS15" s="75"/>
      <c r="JZG15" s="75"/>
      <c r="JZU15" s="75"/>
      <c r="KAI15" s="75"/>
      <c r="KAW15" s="75"/>
      <c r="KBK15" s="75"/>
      <c r="KBY15" s="75"/>
      <c r="KCM15" s="75"/>
      <c r="KDA15" s="75"/>
      <c r="KDO15" s="75"/>
      <c r="KEC15" s="75"/>
      <c r="KEQ15" s="75"/>
      <c r="KFE15" s="75"/>
      <c r="KFS15" s="75"/>
      <c r="KGG15" s="75"/>
      <c r="KGU15" s="75"/>
      <c r="KHI15" s="75"/>
      <c r="KHW15" s="75"/>
      <c r="KIK15" s="75"/>
      <c r="KIY15" s="75"/>
      <c r="KJM15" s="75"/>
      <c r="KKA15" s="75"/>
      <c r="KKO15" s="75"/>
      <c r="KLC15" s="75"/>
      <c r="KLQ15" s="75"/>
      <c r="KME15" s="75"/>
      <c r="KMS15" s="75"/>
      <c r="KNG15" s="75"/>
      <c r="KNU15" s="75"/>
      <c r="KOI15" s="75"/>
      <c r="KOW15" s="75"/>
      <c r="KPK15" s="75"/>
      <c r="KPY15" s="75"/>
      <c r="KQM15" s="75"/>
      <c r="KRA15" s="75"/>
      <c r="KRO15" s="75"/>
      <c r="KSC15" s="75"/>
      <c r="KSQ15" s="75"/>
      <c r="KTE15" s="75"/>
      <c r="KTS15" s="75"/>
      <c r="KUG15" s="75"/>
      <c r="KUU15" s="75"/>
      <c r="KVI15" s="75"/>
      <c r="KVW15" s="75"/>
      <c r="KWK15" s="75"/>
      <c r="KWY15" s="75"/>
      <c r="KXM15" s="75"/>
      <c r="KYA15" s="75"/>
      <c r="KYO15" s="75"/>
      <c r="KZC15" s="75"/>
      <c r="KZQ15" s="75"/>
      <c r="LAE15" s="75"/>
      <c r="LAS15" s="75"/>
      <c r="LBG15" s="75"/>
      <c r="LBU15" s="75"/>
      <c r="LCI15" s="75"/>
      <c r="LCW15" s="75"/>
      <c r="LDK15" s="75"/>
      <c r="LDY15" s="75"/>
      <c r="LEM15" s="75"/>
      <c r="LFA15" s="75"/>
      <c r="LFO15" s="75"/>
      <c r="LGC15" s="75"/>
      <c r="LGQ15" s="75"/>
      <c r="LHE15" s="75"/>
      <c r="LHS15" s="75"/>
      <c r="LIG15" s="75"/>
      <c r="LIU15" s="75"/>
      <c r="LJI15" s="75"/>
      <c r="LJW15" s="75"/>
      <c r="LKK15" s="75"/>
      <c r="LKY15" s="75"/>
      <c r="LLM15" s="75"/>
      <c r="LMA15" s="75"/>
      <c r="LMO15" s="75"/>
      <c r="LNC15" s="75"/>
      <c r="LNQ15" s="75"/>
      <c r="LOE15" s="75"/>
      <c r="LOS15" s="75"/>
      <c r="LPG15" s="75"/>
      <c r="LPU15" s="75"/>
      <c r="LQI15" s="75"/>
      <c r="LQW15" s="75"/>
      <c r="LRK15" s="75"/>
      <c r="LRY15" s="75"/>
      <c r="LSM15" s="75"/>
      <c r="LTA15" s="75"/>
      <c r="LTO15" s="75"/>
      <c r="LUC15" s="75"/>
      <c r="LUQ15" s="75"/>
      <c r="LVE15" s="75"/>
      <c r="LVS15" s="75"/>
      <c r="LWG15" s="75"/>
      <c r="LWU15" s="75"/>
      <c r="LXI15" s="75"/>
      <c r="LXW15" s="75"/>
      <c r="LYK15" s="75"/>
      <c r="LYY15" s="75"/>
      <c r="LZM15" s="75"/>
      <c r="MAA15" s="75"/>
      <c r="MAO15" s="75"/>
      <c r="MBC15" s="75"/>
      <c r="MBQ15" s="75"/>
      <c r="MCE15" s="75"/>
      <c r="MCS15" s="75"/>
      <c r="MDG15" s="75"/>
      <c r="MDU15" s="75"/>
      <c r="MEI15" s="75"/>
      <c r="MEW15" s="75"/>
      <c r="MFK15" s="75"/>
      <c r="MFY15" s="75"/>
      <c r="MGM15" s="75"/>
      <c r="MHA15" s="75"/>
      <c r="MHO15" s="75"/>
      <c r="MIC15" s="75"/>
      <c r="MIQ15" s="75"/>
      <c r="MJE15" s="75"/>
      <c r="MJS15" s="75"/>
      <c r="MKG15" s="75"/>
      <c r="MKU15" s="75"/>
      <c r="MLI15" s="75"/>
      <c r="MLW15" s="75"/>
      <c r="MMK15" s="75"/>
      <c r="MMY15" s="75"/>
      <c r="MNM15" s="75"/>
      <c r="MOA15" s="75"/>
      <c r="MOO15" s="75"/>
      <c r="MPC15" s="75"/>
      <c r="MPQ15" s="75"/>
      <c r="MQE15" s="75"/>
      <c r="MQS15" s="75"/>
      <c r="MRG15" s="75"/>
      <c r="MRU15" s="75"/>
      <c r="MSI15" s="75"/>
      <c r="MSW15" s="75"/>
      <c r="MTK15" s="75"/>
      <c r="MTY15" s="75"/>
      <c r="MUM15" s="75"/>
      <c r="MVA15" s="75"/>
      <c r="MVO15" s="75"/>
      <c r="MWC15" s="75"/>
      <c r="MWQ15" s="75"/>
      <c r="MXE15" s="75"/>
      <c r="MXS15" s="75"/>
      <c r="MYG15" s="75"/>
      <c r="MYU15" s="75"/>
      <c r="MZI15" s="75"/>
      <c r="MZW15" s="75"/>
      <c r="NAK15" s="75"/>
      <c r="NAY15" s="75"/>
      <c r="NBM15" s="75"/>
      <c r="NCA15" s="75"/>
      <c r="NCO15" s="75"/>
      <c r="NDC15" s="75"/>
      <c r="NDQ15" s="75"/>
      <c r="NEE15" s="75"/>
      <c r="NES15" s="75"/>
      <c r="NFG15" s="75"/>
      <c r="NFU15" s="75"/>
      <c r="NGI15" s="75"/>
      <c r="NGW15" s="75"/>
      <c r="NHK15" s="75"/>
      <c r="NHY15" s="75"/>
      <c r="NIM15" s="75"/>
      <c r="NJA15" s="75"/>
      <c r="NJO15" s="75"/>
      <c r="NKC15" s="75"/>
      <c r="NKQ15" s="75"/>
      <c r="NLE15" s="75"/>
      <c r="NLS15" s="75"/>
      <c r="NMG15" s="75"/>
      <c r="NMU15" s="75"/>
      <c r="NNI15" s="75"/>
      <c r="NNW15" s="75"/>
      <c r="NOK15" s="75"/>
      <c r="NOY15" s="75"/>
      <c r="NPM15" s="75"/>
      <c r="NQA15" s="75"/>
      <c r="NQO15" s="75"/>
      <c r="NRC15" s="75"/>
      <c r="NRQ15" s="75"/>
      <c r="NSE15" s="75"/>
      <c r="NSS15" s="75"/>
      <c r="NTG15" s="75"/>
      <c r="NTU15" s="75"/>
      <c r="NUI15" s="75"/>
      <c r="NUW15" s="75"/>
      <c r="NVK15" s="75"/>
      <c r="NVY15" s="75"/>
      <c r="NWM15" s="75"/>
      <c r="NXA15" s="75"/>
      <c r="NXO15" s="75"/>
      <c r="NYC15" s="75"/>
      <c r="NYQ15" s="75"/>
      <c r="NZE15" s="75"/>
      <c r="NZS15" s="75"/>
      <c r="OAG15" s="75"/>
      <c r="OAU15" s="75"/>
      <c r="OBI15" s="75"/>
      <c r="OBW15" s="75"/>
      <c r="OCK15" s="75"/>
      <c r="OCY15" s="75"/>
      <c r="ODM15" s="75"/>
      <c r="OEA15" s="75"/>
      <c r="OEO15" s="75"/>
      <c r="OFC15" s="75"/>
      <c r="OFQ15" s="75"/>
      <c r="OGE15" s="75"/>
      <c r="OGS15" s="75"/>
      <c r="OHG15" s="75"/>
      <c r="OHU15" s="75"/>
      <c r="OII15" s="75"/>
      <c r="OIW15" s="75"/>
      <c r="OJK15" s="75"/>
      <c r="OJY15" s="75"/>
      <c r="OKM15" s="75"/>
      <c r="OLA15" s="75"/>
      <c r="OLO15" s="75"/>
      <c r="OMC15" s="75"/>
      <c r="OMQ15" s="75"/>
      <c r="ONE15" s="75"/>
      <c r="ONS15" s="75"/>
      <c r="OOG15" s="75"/>
      <c r="OOU15" s="75"/>
      <c r="OPI15" s="75"/>
      <c r="OPW15" s="75"/>
      <c r="OQK15" s="75"/>
      <c r="OQY15" s="75"/>
      <c r="ORM15" s="75"/>
      <c r="OSA15" s="75"/>
      <c r="OSO15" s="75"/>
      <c r="OTC15" s="75"/>
      <c r="OTQ15" s="75"/>
      <c r="OUE15" s="75"/>
      <c r="OUS15" s="75"/>
      <c r="OVG15" s="75"/>
      <c r="OVU15" s="75"/>
      <c r="OWI15" s="75"/>
      <c r="OWW15" s="75"/>
      <c r="OXK15" s="75"/>
      <c r="OXY15" s="75"/>
      <c r="OYM15" s="75"/>
      <c r="OZA15" s="75"/>
      <c r="OZO15" s="75"/>
      <c r="PAC15" s="75"/>
      <c r="PAQ15" s="75"/>
      <c r="PBE15" s="75"/>
      <c r="PBS15" s="75"/>
      <c r="PCG15" s="75"/>
      <c r="PCU15" s="75"/>
      <c r="PDI15" s="75"/>
      <c r="PDW15" s="75"/>
      <c r="PEK15" s="75"/>
      <c r="PEY15" s="75"/>
      <c r="PFM15" s="75"/>
      <c r="PGA15" s="75"/>
      <c r="PGO15" s="75"/>
      <c r="PHC15" s="75"/>
      <c r="PHQ15" s="75"/>
      <c r="PIE15" s="75"/>
      <c r="PIS15" s="75"/>
      <c r="PJG15" s="75"/>
      <c r="PJU15" s="75"/>
      <c r="PKI15" s="75"/>
      <c r="PKW15" s="75"/>
      <c r="PLK15" s="75"/>
      <c r="PLY15" s="75"/>
      <c r="PMM15" s="75"/>
      <c r="PNA15" s="75"/>
      <c r="PNO15" s="75"/>
      <c r="POC15" s="75"/>
      <c r="POQ15" s="75"/>
      <c r="PPE15" s="75"/>
      <c r="PPS15" s="75"/>
      <c r="PQG15" s="75"/>
      <c r="PQU15" s="75"/>
      <c r="PRI15" s="75"/>
      <c r="PRW15" s="75"/>
      <c r="PSK15" s="75"/>
      <c r="PSY15" s="75"/>
      <c r="PTM15" s="75"/>
      <c r="PUA15" s="75"/>
      <c r="PUO15" s="75"/>
      <c r="PVC15" s="75"/>
      <c r="PVQ15" s="75"/>
      <c r="PWE15" s="75"/>
      <c r="PWS15" s="75"/>
      <c r="PXG15" s="75"/>
      <c r="PXU15" s="75"/>
      <c r="PYI15" s="75"/>
      <c r="PYW15" s="75"/>
      <c r="PZK15" s="75"/>
      <c r="PZY15" s="75"/>
      <c r="QAM15" s="75"/>
      <c r="QBA15" s="75"/>
      <c r="QBO15" s="75"/>
      <c r="QCC15" s="75"/>
      <c r="QCQ15" s="75"/>
      <c r="QDE15" s="75"/>
      <c r="QDS15" s="75"/>
      <c r="QEG15" s="75"/>
      <c r="QEU15" s="75"/>
      <c r="QFI15" s="75"/>
      <c r="QFW15" s="75"/>
      <c r="QGK15" s="75"/>
      <c r="QGY15" s="75"/>
      <c r="QHM15" s="75"/>
      <c r="QIA15" s="75"/>
      <c r="QIO15" s="75"/>
      <c r="QJC15" s="75"/>
      <c r="QJQ15" s="75"/>
      <c r="QKE15" s="75"/>
      <c r="QKS15" s="75"/>
      <c r="QLG15" s="75"/>
      <c r="QLU15" s="75"/>
      <c r="QMI15" s="75"/>
      <c r="QMW15" s="75"/>
      <c r="QNK15" s="75"/>
      <c r="QNY15" s="75"/>
      <c r="QOM15" s="75"/>
      <c r="QPA15" s="75"/>
      <c r="QPO15" s="75"/>
      <c r="QQC15" s="75"/>
      <c r="QQQ15" s="75"/>
      <c r="QRE15" s="75"/>
      <c r="QRS15" s="75"/>
      <c r="QSG15" s="75"/>
      <c r="QSU15" s="75"/>
      <c r="QTI15" s="75"/>
      <c r="QTW15" s="75"/>
      <c r="QUK15" s="75"/>
      <c r="QUY15" s="75"/>
      <c r="QVM15" s="75"/>
      <c r="QWA15" s="75"/>
      <c r="QWO15" s="75"/>
      <c r="QXC15" s="75"/>
      <c r="QXQ15" s="75"/>
      <c r="QYE15" s="75"/>
      <c r="QYS15" s="75"/>
      <c r="QZG15" s="75"/>
      <c r="QZU15" s="75"/>
      <c r="RAI15" s="75"/>
      <c r="RAW15" s="75"/>
      <c r="RBK15" s="75"/>
      <c r="RBY15" s="75"/>
      <c r="RCM15" s="75"/>
      <c r="RDA15" s="75"/>
      <c r="RDO15" s="75"/>
      <c r="REC15" s="75"/>
      <c r="REQ15" s="75"/>
      <c r="RFE15" s="75"/>
      <c r="RFS15" s="75"/>
      <c r="RGG15" s="75"/>
      <c r="RGU15" s="75"/>
      <c r="RHI15" s="75"/>
      <c r="RHW15" s="75"/>
      <c r="RIK15" s="75"/>
      <c r="RIY15" s="75"/>
      <c r="RJM15" s="75"/>
      <c r="RKA15" s="75"/>
      <c r="RKO15" s="75"/>
      <c r="RLC15" s="75"/>
      <c r="RLQ15" s="75"/>
      <c r="RME15" s="75"/>
      <c r="RMS15" s="75"/>
      <c r="RNG15" s="75"/>
      <c r="RNU15" s="75"/>
      <c r="ROI15" s="75"/>
      <c r="ROW15" s="75"/>
      <c r="RPK15" s="75"/>
      <c r="RPY15" s="75"/>
      <c r="RQM15" s="75"/>
      <c r="RRA15" s="75"/>
      <c r="RRO15" s="75"/>
      <c r="RSC15" s="75"/>
      <c r="RSQ15" s="75"/>
      <c r="RTE15" s="75"/>
      <c r="RTS15" s="75"/>
      <c r="RUG15" s="75"/>
      <c r="RUU15" s="75"/>
      <c r="RVI15" s="75"/>
      <c r="RVW15" s="75"/>
      <c r="RWK15" s="75"/>
      <c r="RWY15" s="75"/>
      <c r="RXM15" s="75"/>
      <c r="RYA15" s="75"/>
      <c r="RYO15" s="75"/>
      <c r="RZC15" s="75"/>
      <c r="RZQ15" s="75"/>
      <c r="SAE15" s="75"/>
      <c r="SAS15" s="75"/>
      <c r="SBG15" s="75"/>
      <c r="SBU15" s="75"/>
      <c r="SCI15" s="75"/>
      <c r="SCW15" s="75"/>
      <c r="SDK15" s="75"/>
      <c r="SDY15" s="75"/>
      <c r="SEM15" s="75"/>
      <c r="SFA15" s="75"/>
      <c r="SFO15" s="75"/>
      <c r="SGC15" s="75"/>
      <c r="SGQ15" s="75"/>
      <c r="SHE15" s="75"/>
      <c r="SHS15" s="75"/>
      <c r="SIG15" s="75"/>
      <c r="SIU15" s="75"/>
      <c r="SJI15" s="75"/>
      <c r="SJW15" s="75"/>
      <c r="SKK15" s="75"/>
      <c r="SKY15" s="75"/>
      <c r="SLM15" s="75"/>
      <c r="SMA15" s="75"/>
      <c r="SMO15" s="75"/>
      <c r="SNC15" s="75"/>
      <c r="SNQ15" s="75"/>
      <c r="SOE15" s="75"/>
      <c r="SOS15" s="75"/>
      <c r="SPG15" s="75"/>
      <c r="SPU15" s="75"/>
      <c r="SQI15" s="75"/>
      <c r="SQW15" s="75"/>
      <c r="SRK15" s="75"/>
      <c r="SRY15" s="75"/>
      <c r="SSM15" s="75"/>
      <c r="STA15" s="75"/>
      <c r="STO15" s="75"/>
      <c r="SUC15" s="75"/>
      <c r="SUQ15" s="75"/>
      <c r="SVE15" s="75"/>
      <c r="SVS15" s="75"/>
      <c r="SWG15" s="75"/>
      <c r="SWU15" s="75"/>
      <c r="SXI15" s="75"/>
      <c r="SXW15" s="75"/>
      <c r="SYK15" s="75"/>
      <c r="SYY15" s="75"/>
      <c r="SZM15" s="75"/>
      <c r="TAA15" s="75"/>
      <c r="TAO15" s="75"/>
      <c r="TBC15" s="75"/>
      <c r="TBQ15" s="75"/>
      <c r="TCE15" s="75"/>
      <c r="TCS15" s="75"/>
      <c r="TDG15" s="75"/>
      <c r="TDU15" s="75"/>
      <c r="TEI15" s="75"/>
      <c r="TEW15" s="75"/>
      <c r="TFK15" s="75"/>
      <c r="TFY15" s="75"/>
      <c r="TGM15" s="75"/>
      <c r="THA15" s="75"/>
      <c r="THO15" s="75"/>
      <c r="TIC15" s="75"/>
      <c r="TIQ15" s="75"/>
      <c r="TJE15" s="75"/>
      <c r="TJS15" s="75"/>
      <c r="TKG15" s="75"/>
      <c r="TKU15" s="75"/>
      <c r="TLI15" s="75"/>
      <c r="TLW15" s="75"/>
      <c r="TMK15" s="75"/>
      <c r="TMY15" s="75"/>
      <c r="TNM15" s="75"/>
      <c r="TOA15" s="75"/>
      <c r="TOO15" s="75"/>
      <c r="TPC15" s="75"/>
      <c r="TPQ15" s="75"/>
      <c r="TQE15" s="75"/>
      <c r="TQS15" s="75"/>
      <c r="TRG15" s="75"/>
      <c r="TRU15" s="75"/>
      <c r="TSI15" s="75"/>
      <c r="TSW15" s="75"/>
      <c r="TTK15" s="75"/>
      <c r="TTY15" s="75"/>
      <c r="TUM15" s="75"/>
      <c r="TVA15" s="75"/>
      <c r="TVO15" s="75"/>
      <c r="TWC15" s="75"/>
      <c r="TWQ15" s="75"/>
      <c r="TXE15" s="75"/>
      <c r="TXS15" s="75"/>
      <c r="TYG15" s="75"/>
      <c r="TYU15" s="75"/>
      <c r="TZI15" s="75"/>
      <c r="TZW15" s="75"/>
      <c r="UAK15" s="75"/>
      <c r="UAY15" s="75"/>
      <c r="UBM15" s="75"/>
      <c r="UCA15" s="75"/>
      <c r="UCO15" s="75"/>
      <c r="UDC15" s="75"/>
      <c r="UDQ15" s="75"/>
      <c r="UEE15" s="75"/>
      <c r="UES15" s="75"/>
      <c r="UFG15" s="75"/>
      <c r="UFU15" s="75"/>
      <c r="UGI15" s="75"/>
      <c r="UGW15" s="75"/>
      <c r="UHK15" s="75"/>
      <c r="UHY15" s="75"/>
      <c r="UIM15" s="75"/>
      <c r="UJA15" s="75"/>
      <c r="UJO15" s="75"/>
      <c r="UKC15" s="75"/>
      <c r="UKQ15" s="75"/>
      <c r="ULE15" s="75"/>
      <c r="ULS15" s="75"/>
      <c r="UMG15" s="75"/>
      <c r="UMU15" s="75"/>
      <c r="UNI15" s="75"/>
      <c r="UNW15" s="75"/>
      <c r="UOK15" s="75"/>
      <c r="UOY15" s="75"/>
      <c r="UPM15" s="75"/>
      <c r="UQA15" s="75"/>
      <c r="UQO15" s="75"/>
      <c r="URC15" s="75"/>
      <c r="URQ15" s="75"/>
      <c r="USE15" s="75"/>
      <c r="USS15" s="75"/>
      <c r="UTG15" s="75"/>
      <c r="UTU15" s="75"/>
      <c r="UUI15" s="75"/>
      <c r="UUW15" s="75"/>
      <c r="UVK15" s="75"/>
      <c r="UVY15" s="75"/>
      <c r="UWM15" s="75"/>
      <c r="UXA15" s="75"/>
      <c r="UXO15" s="75"/>
      <c r="UYC15" s="75"/>
      <c r="UYQ15" s="75"/>
      <c r="UZE15" s="75"/>
      <c r="UZS15" s="75"/>
      <c r="VAG15" s="75"/>
      <c r="VAU15" s="75"/>
      <c r="VBI15" s="75"/>
      <c r="VBW15" s="75"/>
      <c r="VCK15" s="75"/>
      <c r="VCY15" s="75"/>
      <c r="VDM15" s="75"/>
      <c r="VEA15" s="75"/>
      <c r="VEO15" s="75"/>
      <c r="VFC15" s="75"/>
      <c r="VFQ15" s="75"/>
      <c r="VGE15" s="75"/>
      <c r="VGS15" s="75"/>
      <c r="VHG15" s="75"/>
      <c r="VHU15" s="75"/>
      <c r="VII15" s="75"/>
      <c r="VIW15" s="75"/>
      <c r="VJK15" s="75"/>
      <c r="VJY15" s="75"/>
      <c r="VKM15" s="75"/>
      <c r="VLA15" s="75"/>
      <c r="VLO15" s="75"/>
      <c r="VMC15" s="75"/>
      <c r="VMQ15" s="75"/>
      <c r="VNE15" s="75"/>
      <c r="VNS15" s="75"/>
      <c r="VOG15" s="75"/>
      <c r="VOU15" s="75"/>
      <c r="VPI15" s="75"/>
      <c r="VPW15" s="75"/>
      <c r="VQK15" s="75"/>
      <c r="VQY15" s="75"/>
      <c r="VRM15" s="75"/>
      <c r="VSA15" s="75"/>
      <c r="VSO15" s="75"/>
      <c r="VTC15" s="75"/>
      <c r="VTQ15" s="75"/>
      <c r="VUE15" s="75"/>
      <c r="VUS15" s="75"/>
      <c r="VVG15" s="75"/>
      <c r="VVU15" s="75"/>
      <c r="VWI15" s="75"/>
      <c r="VWW15" s="75"/>
      <c r="VXK15" s="75"/>
      <c r="VXY15" s="75"/>
      <c r="VYM15" s="75"/>
      <c r="VZA15" s="75"/>
      <c r="VZO15" s="75"/>
      <c r="WAC15" s="75"/>
      <c r="WAQ15" s="75"/>
      <c r="WBE15" s="75"/>
      <c r="WBS15" s="75"/>
      <c r="WCG15" s="75"/>
      <c r="WCU15" s="75"/>
      <c r="WDI15" s="75"/>
      <c r="WDW15" s="75"/>
      <c r="WEK15" s="75"/>
      <c r="WEY15" s="75"/>
      <c r="WFM15" s="75"/>
      <c r="WGA15" s="75"/>
      <c r="WGO15" s="75"/>
      <c r="WHC15" s="75"/>
      <c r="WHQ15" s="75"/>
      <c r="WIE15" s="75"/>
      <c r="WIS15" s="75"/>
      <c r="WJG15" s="75"/>
      <c r="WJU15" s="75"/>
      <c r="WKI15" s="75"/>
      <c r="WKW15" s="75"/>
      <c r="WLK15" s="75"/>
      <c r="WLY15" s="75"/>
      <c r="WMM15" s="75"/>
      <c r="WNA15" s="75"/>
      <c r="WNO15" s="75"/>
      <c r="WOC15" s="75"/>
      <c r="WOQ15" s="75"/>
      <c r="WPE15" s="75"/>
      <c r="WPS15" s="75"/>
      <c r="WQG15" s="75"/>
      <c r="WQU15" s="75"/>
      <c r="WRI15" s="75"/>
      <c r="WRW15" s="75"/>
      <c r="WSK15" s="75"/>
      <c r="WSY15" s="75"/>
      <c r="WTM15" s="75"/>
      <c r="WUA15" s="75"/>
      <c r="WUO15" s="75"/>
      <c r="WVC15" s="75"/>
      <c r="WVQ15" s="75"/>
      <c r="WWE15" s="75"/>
      <c r="WWS15" s="75"/>
      <c r="WXG15" s="75"/>
      <c r="WXU15" s="75"/>
      <c r="WYI15" s="75"/>
      <c r="WYW15" s="75"/>
      <c r="WZK15" s="75"/>
      <c r="WZY15" s="75"/>
      <c r="XAM15" s="75"/>
      <c r="XBA15" s="75"/>
      <c r="XBO15" s="75"/>
      <c r="XCC15" s="75"/>
      <c r="XCQ15" s="75"/>
      <c r="XDE15" s="75"/>
      <c r="XDS15" s="75"/>
      <c r="XEG15" s="75"/>
      <c r="XEU15" s="75"/>
    </row>
    <row r="16" spans="1:2039 2053:4083 4097:5119 5133:7163 7177:9207 9221:10235 10243:12287 12301:14331 14342:15355 15367:16375" s="74" customFormat="1" ht="12" thickBot="1" x14ac:dyDescent="0.25">
      <c r="A16" s="178" t="s">
        <v>60</v>
      </c>
      <c r="B16" s="248" t="e">
        <f t="shared" ref="B16:BE16" si="10">B33+B49+B64</f>
        <v>#REF!</v>
      </c>
      <c r="C16" s="248" t="e">
        <f t="shared" si="10"/>
        <v>#REF!</v>
      </c>
      <c r="D16" s="248" t="e">
        <f t="shared" si="10"/>
        <v>#REF!</v>
      </c>
      <c r="E16" s="248" t="e">
        <f t="shared" si="10"/>
        <v>#REF!</v>
      </c>
      <c r="F16" s="248" t="e">
        <f t="shared" si="10"/>
        <v>#REF!</v>
      </c>
      <c r="G16" s="248" t="e">
        <f t="shared" si="10"/>
        <v>#REF!</v>
      </c>
      <c r="H16" s="248" t="e">
        <f t="shared" si="10"/>
        <v>#REF!</v>
      </c>
      <c r="I16" s="248" t="e">
        <f t="shared" si="10"/>
        <v>#REF!</v>
      </c>
      <c r="J16" s="248" t="e">
        <f t="shared" si="10"/>
        <v>#REF!</v>
      </c>
      <c r="K16" s="248" t="e">
        <f t="shared" si="10"/>
        <v>#REF!</v>
      </c>
      <c r="L16" s="248" t="e">
        <f t="shared" si="10"/>
        <v>#REF!</v>
      </c>
      <c r="M16" s="248" t="e">
        <f t="shared" si="10"/>
        <v>#REF!</v>
      </c>
      <c r="N16" s="248" t="e">
        <f t="shared" si="10"/>
        <v>#REF!</v>
      </c>
      <c r="O16" s="248" t="e">
        <f t="shared" si="10"/>
        <v>#REF!</v>
      </c>
      <c r="P16" s="248" t="e">
        <f t="shared" si="10"/>
        <v>#REF!</v>
      </c>
      <c r="Q16" s="248" t="e">
        <f t="shared" si="10"/>
        <v>#REF!</v>
      </c>
      <c r="R16" s="248" t="e">
        <f t="shared" si="10"/>
        <v>#REF!</v>
      </c>
      <c r="S16" s="248" t="e">
        <f t="shared" si="10"/>
        <v>#REF!</v>
      </c>
      <c r="T16" s="248" t="e">
        <f t="shared" si="10"/>
        <v>#REF!</v>
      </c>
      <c r="U16" s="248" t="e">
        <f t="shared" si="10"/>
        <v>#REF!</v>
      </c>
      <c r="V16" s="248" t="e">
        <f t="shared" si="10"/>
        <v>#REF!</v>
      </c>
      <c r="W16" s="248" t="e">
        <f t="shared" si="10"/>
        <v>#REF!</v>
      </c>
      <c r="X16" s="248" t="e">
        <f t="shared" si="10"/>
        <v>#REF!</v>
      </c>
      <c r="Y16" s="248" t="e">
        <f t="shared" si="10"/>
        <v>#REF!</v>
      </c>
      <c r="Z16" s="248">
        <f t="shared" si="10"/>
        <v>60.889574398995151</v>
      </c>
      <c r="AA16" s="248">
        <f t="shared" si="10"/>
        <v>65.172883599201796</v>
      </c>
      <c r="AB16" s="248">
        <f t="shared" si="10"/>
        <v>62.458621282152315</v>
      </c>
      <c r="AC16" s="248">
        <f t="shared" si="10"/>
        <v>62.514299715764174</v>
      </c>
      <c r="AD16" s="248">
        <f t="shared" si="10"/>
        <v>69.780136341438038</v>
      </c>
      <c r="AE16" s="248">
        <f t="shared" si="10"/>
        <v>70.63410466847597</v>
      </c>
      <c r="AF16" s="248">
        <f t="shared" si="10"/>
        <v>90.67993364137206</v>
      </c>
      <c r="AG16" s="248">
        <f t="shared" si="10"/>
        <v>112.80971859147769</v>
      </c>
      <c r="AH16" s="248">
        <f t="shared" si="10"/>
        <v>91.489665162159795</v>
      </c>
      <c r="AI16" s="248">
        <f t="shared" si="10"/>
        <v>86.75602200028743</v>
      </c>
      <c r="AJ16" s="248">
        <f t="shared" si="10"/>
        <v>79.36373080058506</v>
      </c>
      <c r="AK16" s="248">
        <f t="shared" si="10"/>
        <v>83.075030821704871</v>
      </c>
      <c r="AL16" s="248">
        <f t="shared" si="10"/>
        <v>86.174988124138736</v>
      </c>
      <c r="AM16" s="248">
        <f t="shared" si="10"/>
        <v>87.069064069028641</v>
      </c>
      <c r="AN16" s="248">
        <f t="shared" si="10"/>
        <v>90.592771959855142</v>
      </c>
      <c r="AO16" s="248">
        <f t="shared" si="10"/>
        <v>86.58312267268829</v>
      </c>
      <c r="AP16" s="248">
        <f t="shared" si="10"/>
        <v>84.845393325548542</v>
      </c>
      <c r="AQ16" s="248">
        <f t="shared" si="10"/>
        <v>93.870151110455296</v>
      </c>
      <c r="AR16" s="248">
        <f t="shared" si="10"/>
        <v>93.270350334096008</v>
      </c>
      <c r="AS16" s="248">
        <f t="shared" si="10"/>
        <v>101.38601810887437</v>
      </c>
      <c r="AT16" s="248">
        <f t="shared" si="10"/>
        <v>100.53149042624071</v>
      </c>
      <c r="AU16" s="248">
        <f t="shared" si="10"/>
        <v>101.04539259677904</v>
      </c>
      <c r="AV16" s="248">
        <f t="shared" si="10"/>
        <v>99.028475599991481</v>
      </c>
      <c r="AW16" s="248">
        <f t="shared" si="10"/>
        <v>110.9012870315171</v>
      </c>
      <c r="AX16" s="248">
        <f t="shared" si="10"/>
        <v>116.09722447760825</v>
      </c>
      <c r="AY16" s="248">
        <f t="shared" si="10"/>
        <v>129.76478909111648</v>
      </c>
      <c r="AZ16" s="248">
        <f t="shared" si="10"/>
        <v>138.5746521186891</v>
      </c>
      <c r="BA16" s="248">
        <f t="shared" si="10"/>
        <v>151.11798575293557</v>
      </c>
      <c r="BB16" s="248">
        <f t="shared" si="10"/>
        <v>165.45288227128751</v>
      </c>
      <c r="BC16" s="248">
        <f t="shared" si="10"/>
        <v>179.1474164353416</v>
      </c>
      <c r="BD16" s="248">
        <f t="shared" si="10"/>
        <v>202.64070954493877</v>
      </c>
      <c r="BE16" s="248">
        <f t="shared" si="10"/>
        <v>231.05826211525223</v>
      </c>
      <c r="BM16" s="75"/>
      <c r="CA16" s="75"/>
      <c r="CO16" s="75"/>
      <c r="DC16" s="75"/>
      <c r="DQ16" s="75"/>
      <c r="EE16" s="75"/>
      <c r="ES16" s="75"/>
      <c r="FG16" s="75"/>
      <c r="FU16" s="75"/>
      <c r="GI16" s="75"/>
      <c r="GW16" s="75"/>
      <c r="HK16" s="75"/>
      <c r="HY16" s="75"/>
      <c r="IM16" s="75"/>
      <c r="JA16" s="75"/>
      <c r="JO16" s="75"/>
      <c r="KC16" s="75"/>
      <c r="KQ16" s="75"/>
      <c r="LE16" s="75"/>
      <c r="LS16" s="75"/>
      <c r="MG16" s="75"/>
      <c r="MU16" s="75"/>
      <c r="NI16" s="75"/>
      <c r="NW16" s="75"/>
      <c r="OK16" s="75"/>
      <c r="OY16" s="75"/>
      <c r="PM16" s="75"/>
      <c r="QA16" s="75"/>
      <c r="QO16" s="75"/>
      <c r="RC16" s="75"/>
      <c r="RQ16" s="75"/>
      <c r="SE16" s="75"/>
      <c r="SS16" s="75"/>
      <c r="TG16" s="75"/>
      <c r="TU16" s="75"/>
      <c r="UI16" s="75"/>
      <c r="UW16" s="75"/>
      <c r="VK16" s="75"/>
      <c r="VY16" s="75"/>
      <c r="WM16" s="75"/>
      <c r="XA16" s="75"/>
      <c r="XO16" s="75"/>
      <c r="YC16" s="75"/>
      <c r="YQ16" s="75"/>
      <c r="ZE16" s="75"/>
      <c r="ZS16" s="75"/>
      <c r="AAG16" s="75"/>
      <c r="AAU16" s="75"/>
      <c r="ABI16" s="75"/>
      <c r="ABW16" s="75"/>
      <c r="ACK16" s="75"/>
      <c r="ACY16" s="75"/>
      <c r="ADM16" s="75"/>
      <c r="AEA16" s="75"/>
      <c r="AEO16" s="75"/>
      <c r="AFC16" s="75"/>
      <c r="AFQ16" s="75"/>
      <c r="AGE16" s="75"/>
      <c r="AGS16" s="75"/>
      <c r="AHG16" s="75"/>
      <c r="AHU16" s="75"/>
      <c r="AII16" s="75"/>
      <c r="AIW16" s="75"/>
      <c r="AJK16" s="75"/>
      <c r="AJY16" s="75"/>
      <c r="AKM16" s="75"/>
      <c r="ALA16" s="75"/>
      <c r="ALO16" s="75"/>
      <c r="AMC16" s="75"/>
      <c r="AMQ16" s="75"/>
      <c r="ANE16" s="75"/>
      <c r="ANS16" s="75"/>
      <c r="AOG16" s="75"/>
      <c r="AOU16" s="75"/>
      <c r="API16" s="75"/>
      <c r="APW16" s="75"/>
      <c r="AQK16" s="75"/>
      <c r="AQY16" s="75"/>
      <c r="ARM16" s="75"/>
      <c r="ASA16" s="75"/>
      <c r="ASO16" s="75"/>
      <c r="ATC16" s="75"/>
      <c r="ATQ16" s="75"/>
      <c r="AUE16" s="75"/>
      <c r="AUS16" s="75"/>
      <c r="AVG16" s="75"/>
      <c r="AVU16" s="75"/>
      <c r="AWI16" s="75"/>
      <c r="AWW16" s="75"/>
      <c r="AXK16" s="75"/>
      <c r="AXY16" s="75"/>
      <c r="AYM16" s="75"/>
      <c r="AZA16" s="75"/>
      <c r="AZO16" s="75"/>
      <c r="BAC16" s="75"/>
      <c r="BAQ16" s="75"/>
      <c r="BBE16" s="75"/>
      <c r="BBS16" s="75"/>
      <c r="BCG16" s="75"/>
      <c r="BCU16" s="75"/>
      <c r="BDI16" s="75"/>
      <c r="BDW16" s="75"/>
      <c r="BEK16" s="75"/>
      <c r="BEY16" s="75"/>
      <c r="BFM16" s="75"/>
      <c r="BGA16" s="75"/>
      <c r="BGO16" s="75"/>
      <c r="BHC16" s="75"/>
      <c r="BHQ16" s="75"/>
      <c r="BIE16" s="75"/>
      <c r="BIS16" s="75"/>
      <c r="BJG16" s="75"/>
      <c r="BJU16" s="75"/>
      <c r="BKI16" s="75"/>
      <c r="BKW16" s="75"/>
      <c r="BLK16" s="75"/>
      <c r="BLY16" s="75"/>
      <c r="BMM16" s="75"/>
      <c r="BNA16" s="75"/>
      <c r="BNO16" s="75"/>
      <c r="BOC16" s="75"/>
      <c r="BOQ16" s="75"/>
      <c r="BPE16" s="75"/>
      <c r="BPS16" s="75"/>
      <c r="BQG16" s="75"/>
      <c r="BQU16" s="75"/>
      <c r="BRI16" s="75"/>
      <c r="BRW16" s="75"/>
      <c r="BSK16" s="75"/>
      <c r="BSY16" s="75"/>
      <c r="BTM16" s="75"/>
      <c r="BUA16" s="75"/>
      <c r="BUO16" s="75"/>
      <c r="BVC16" s="75"/>
      <c r="BVQ16" s="75"/>
      <c r="BWE16" s="75"/>
      <c r="BWS16" s="75"/>
      <c r="BXG16" s="75"/>
      <c r="BXU16" s="75"/>
      <c r="BYI16" s="75"/>
      <c r="BYW16" s="75"/>
      <c r="BZK16" s="75"/>
      <c r="BZY16" s="75"/>
      <c r="CAM16" s="75"/>
      <c r="CBA16" s="75"/>
      <c r="CBO16" s="75"/>
      <c r="CCC16" s="75"/>
      <c r="CCQ16" s="75"/>
      <c r="CDE16" s="75"/>
      <c r="CDS16" s="75"/>
      <c r="CEG16" s="75"/>
      <c r="CEU16" s="75"/>
      <c r="CFI16" s="75"/>
      <c r="CFW16" s="75"/>
      <c r="CGK16" s="75"/>
      <c r="CGY16" s="75"/>
      <c r="CHM16" s="75"/>
      <c r="CIA16" s="75"/>
      <c r="CIO16" s="75"/>
      <c r="CJC16" s="75"/>
      <c r="CJQ16" s="75"/>
      <c r="CKE16" s="75"/>
      <c r="CKS16" s="75"/>
      <c r="CLG16" s="75"/>
      <c r="CLU16" s="75"/>
      <c r="CMI16" s="75"/>
      <c r="CMW16" s="75"/>
      <c r="CNK16" s="75"/>
      <c r="CNY16" s="75"/>
      <c r="COM16" s="75"/>
      <c r="CPA16" s="75"/>
      <c r="CPO16" s="75"/>
      <c r="CQC16" s="75"/>
      <c r="CQQ16" s="75"/>
      <c r="CRE16" s="75"/>
      <c r="CRS16" s="75"/>
      <c r="CSG16" s="75"/>
      <c r="CSU16" s="75"/>
      <c r="CTI16" s="75"/>
      <c r="CTW16" s="75"/>
      <c r="CUK16" s="75"/>
      <c r="CUY16" s="75"/>
      <c r="CVM16" s="75"/>
      <c r="CWA16" s="75"/>
      <c r="CWO16" s="75"/>
      <c r="CXC16" s="75"/>
      <c r="CXQ16" s="75"/>
      <c r="CYE16" s="75"/>
      <c r="CYS16" s="75"/>
      <c r="CZG16" s="75"/>
      <c r="CZU16" s="75"/>
      <c r="DAI16" s="75"/>
      <c r="DAW16" s="75"/>
      <c r="DBK16" s="75"/>
      <c r="DBY16" s="75"/>
      <c r="DCM16" s="75"/>
      <c r="DDA16" s="75"/>
      <c r="DDO16" s="75"/>
      <c r="DEC16" s="75"/>
      <c r="DEQ16" s="75"/>
      <c r="DFE16" s="75"/>
      <c r="DFS16" s="75"/>
      <c r="DGG16" s="75"/>
      <c r="DGU16" s="75"/>
      <c r="DHI16" s="75"/>
      <c r="DHW16" s="75"/>
      <c r="DIK16" s="75"/>
      <c r="DIY16" s="75"/>
      <c r="DJM16" s="75"/>
      <c r="DKA16" s="75"/>
      <c r="DKO16" s="75"/>
      <c r="DLC16" s="75"/>
      <c r="DLQ16" s="75"/>
      <c r="DME16" s="75"/>
      <c r="DMS16" s="75"/>
      <c r="DNG16" s="75"/>
      <c r="DNU16" s="75"/>
      <c r="DOI16" s="75"/>
      <c r="DOW16" s="75"/>
      <c r="DPK16" s="75"/>
      <c r="DPY16" s="75"/>
      <c r="DQM16" s="75"/>
      <c r="DRA16" s="75"/>
      <c r="DRO16" s="75"/>
      <c r="DSC16" s="75"/>
      <c r="DSQ16" s="75"/>
      <c r="DTE16" s="75"/>
      <c r="DTS16" s="75"/>
      <c r="DUG16" s="75"/>
      <c r="DUU16" s="75"/>
      <c r="DVI16" s="75"/>
      <c r="DVW16" s="75"/>
      <c r="DWK16" s="75"/>
      <c r="DWY16" s="75"/>
      <c r="DXM16" s="75"/>
      <c r="DYA16" s="75"/>
      <c r="DYO16" s="75"/>
      <c r="DZC16" s="75"/>
      <c r="DZQ16" s="75"/>
      <c r="EAE16" s="75"/>
      <c r="EAS16" s="75"/>
      <c r="EBG16" s="75"/>
      <c r="EBU16" s="75"/>
      <c r="ECI16" s="75"/>
      <c r="ECW16" s="75"/>
      <c r="EDK16" s="75"/>
      <c r="EDY16" s="75"/>
      <c r="EEM16" s="75"/>
      <c r="EFA16" s="75"/>
      <c r="EFO16" s="75"/>
      <c r="EGC16" s="75"/>
      <c r="EGQ16" s="75"/>
      <c r="EHE16" s="75"/>
      <c r="EHS16" s="75"/>
      <c r="EIG16" s="75"/>
      <c r="EIU16" s="75"/>
      <c r="EJI16" s="75"/>
      <c r="EJW16" s="75"/>
      <c r="EKK16" s="75"/>
      <c r="EKY16" s="75"/>
      <c r="ELM16" s="75"/>
      <c r="EMA16" s="75"/>
      <c r="EMO16" s="75"/>
      <c r="ENC16" s="75"/>
      <c r="ENQ16" s="75"/>
      <c r="EOE16" s="75"/>
      <c r="EOS16" s="75"/>
      <c r="EPG16" s="75"/>
      <c r="EPU16" s="75"/>
      <c r="EQI16" s="75"/>
      <c r="EQW16" s="75"/>
      <c r="ERK16" s="75"/>
      <c r="ERY16" s="75"/>
      <c r="ESM16" s="75"/>
      <c r="ETA16" s="75"/>
      <c r="ETO16" s="75"/>
      <c r="EUC16" s="75"/>
      <c r="EUQ16" s="75"/>
      <c r="EVE16" s="75"/>
      <c r="EVS16" s="75"/>
      <c r="EWG16" s="75"/>
      <c r="EWU16" s="75"/>
      <c r="EXI16" s="75"/>
      <c r="EXW16" s="75"/>
      <c r="EYK16" s="75"/>
      <c r="EYY16" s="75"/>
      <c r="EZM16" s="75"/>
      <c r="FAA16" s="75"/>
      <c r="FAO16" s="75"/>
      <c r="FBC16" s="75"/>
      <c r="FBQ16" s="75"/>
      <c r="FCE16" s="75"/>
      <c r="FCS16" s="75"/>
      <c r="FDG16" s="75"/>
      <c r="FDU16" s="75"/>
      <c r="FEI16" s="75"/>
      <c r="FEW16" s="75"/>
      <c r="FFK16" s="75"/>
      <c r="FFY16" s="75"/>
      <c r="FGM16" s="75"/>
      <c r="FHA16" s="75"/>
      <c r="FHO16" s="75"/>
      <c r="FIC16" s="75"/>
      <c r="FIQ16" s="75"/>
      <c r="FJE16" s="75"/>
      <c r="FJS16" s="75"/>
      <c r="FKG16" s="75"/>
      <c r="FKU16" s="75"/>
      <c r="FLI16" s="75"/>
      <c r="FLW16" s="75"/>
      <c r="FMK16" s="75"/>
      <c r="FMY16" s="75"/>
      <c r="FNM16" s="75"/>
      <c r="FOA16" s="75"/>
      <c r="FOO16" s="75"/>
      <c r="FPC16" s="75"/>
      <c r="FPQ16" s="75"/>
      <c r="FQE16" s="75"/>
      <c r="FQS16" s="75"/>
      <c r="FRG16" s="75"/>
      <c r="FRU16" s="75"/>
      <c r="FSI16" s="75"/>
      <c r="FSW16" s="75"/>
      <c r="FTK16" s="75"/>
      <c r="FTY16" s="75"/>
      <c r="FUM16" s="75"/>
      <c r="FVA16" s="75"/>
      <c r="FVO16" s="75"/>
      <c r="FWC16" s="75"/>
      <c r="FWQ16" s="75"/>
      <c r="FXE16" s="75"/>
      <c r="FXS16" s="75"/>
      <c r="FYG16" s="75"/>
      <c r="FYU16" s="75"/>
      <c r="FZI16" s="75"/>
      <c r="FZW16" s="75"/>
      <c r="GAK16" s="75"/>
      <c r="GAY16" s="75"/>
      <c r="GBM16" s="75"/>
      <c r="GCA16" s="75"/>
      <c r="GCO16" s="75"/>
      <c r="GDC16" s="75"/>
      <c r="GDQ16" s="75"/>
      <c r="GEE16" s="75"/>
      <c r="GES16" s="75"/>
      <c r="GFG16" s="75"/>
      <c r="GFU16" s="75"/>
      <c r="GGI16" s="75"/>
      <c r="GGW16" s="75"/>
      <c r="GHK16" s="75"/>
      <c r="GHY16" s="75"/>
      <c r="GIM16" s="75"/>
      <c r="GJA16" s="75"/>
      <c r="GJO16" s="75"/>
      <c r="GKC16" s="75"/>
      <c r="GKQ16" s="75"/>
      <c r="GLE16" s="75"/>
      <c r="GLS16" s="75"/>
      <c r="GMG16" s="75"/>
      <c r="GMU16" s="75"/>
      <c r="GNI16" s="75"/>
      <c r="GNW16" s="75"/>
      <c r="GOK16" s="75"/>
      <c r="GOY16" s="75"/>
      <c r="GPM16" s="75"/>
      <c r="GQA16" s="75"/>
      <c r="GQO16" s="75"/>
      <c r="GRC16" s="75"/>
      <c r="GRQ16" s="75"/>
      <c r="GSE16" s="75"/>
      <c r="GSS16" s="75"/>
      <c r="GTG16" s="75"/>
      <c r="GTU16" s="75"/>
      <c r="GUI16" s="75"/>
      <c r="GUW16" s="75"/>
      <c r="GVK16" s="75"/>
      <c r="GVY16" s="75"/>
      <c r="GWM16" s="75"/>
      <c r="GXA16" s="75"/>
      <c r="GXO16" s="75"/>
      <c r="GYC16" s="75"/>
      <c r="GYQ16" s="75"/>
      <c r="GZE16" s="75"/>
      <c r="GZS16" s="75"/>
      <c r="HAG16" s="75"/>
      <c r="HAU16" s="75"/>
      <c r="HBI16" s="75"/>
      <c r="HBW16" s="75"/>
      <c r="HCK16" s="75"/>
      <c r="HCY16" s="75"/>
      <c r="HDM16" s="75"/>
      <c r="HEA16" s="75"/>
      <c r="HEO16" s="75"/>
      <c r="HFC16" s="75"/>
      <c r="HFQ16" s="75"/>
      <c r="HGE16" s="75"/>
      <c r="HGS16" s="75"/>
      <c r="HHG16" s="75"/>
      <c r="HHU16" s="75"/>
      <c r="HII16" s="75"/>
      <c r="HIW16" s="75"/>
      <c r="HJK16" s="75"/>
      <c r="HJY16" s="75"/>
      <c r="HKM16" s="75"/>
      <c r="HLA16" s="75"/>
      <c r="HLO16" s="75"/>
      <c r="HMC16" s="75"/>
      <c r="HMQ16" s="75"/>
      <c r="HNE16" s="75"/>
      <c r="HNS16" s="75"/>
      <c r="HOG16" s="75"/>
      <c r="HOU16" s="75"/>
      <c r="HPI16" s="75"/>
      <c r="HPW16" s="75"/>
      <c r="HQK16" s="75"/>
      <c r="HQY16" s="75"/>
      <c r="HRM16" s="75"/>
      <c r="HSA16" s="75"/>
      <c r="HSO16" s="75"/>
      <c r="HTC16" s="75"/>
      <c r="HTQ16" s="75"/>
      <c r="HUE16" s="75"/>
      <c r="HUS16" s="75"/>
      <c r="HVG16" s="75"/>
      <c r="HVU16" s="75"/>
      <c r="HWI16" s="75"/>
      <c r="HWW16" s="75"/>
      <c r="HXK16" s="75"/>
      <c r="HXY16" s="75"/>
      <c r="HYM16" s="75"/>
      <c r="HZA16" s="75"/>
      <c r="HZO16" s="75"/>
      <c r="IAC16" s="75"/>
      <c r="IAQ16" s="75"/>
      <c r="IBE16" s="75"/>
      <c r="IBS16" s="75"/>
      <c r="ICG16" s="75"/>
      <c r="ICU16" s="75"/>
      <c r="IDI16" s="75"/>
      <c r="IDW16" s="75"/>
      <c r="IEK16" s="75"/>
      <c r="IEY16" s="75"/>
      <c r="IFM16" s="75"/>
      <c r="IGA16" s="75"/>
      <c r="IGO16" s="75"/>
      <c r="IHC16" s="75"/>
      <c r="IHQ16" s="75"/>
      <c r="IIE16" s="75"/>
      <c r="IIS16" s="75"/>
      <c r="IJG16" s="75"/>
      <c r="IJU16" s="75"/>
      <c r="IKI16" s="75"/>
      <c r="IKW16" s="75"/>
      <c r="ILK16" s="75"/>
      <c r="ILY16" s="75"/>
      <c r="IMM16" s="75"/>
      <c r="INA16" s="75"/>
      <c r="INO16" s="75"/>
      <c r="IOC16" s="75"/>
      <c r="IOQ16" s="75"/>
      <c r="IPE16" s="75"/>
      <c r="IPS16" s="75"/>
      <c r="IQG16" s="75"/>
      <c r="IQU16" s="75"/>
      <c r="IRI16" s="75"/>
      <c r="IRW16" s="75"/>
      <c r="ISK16" s="75"/>
      <c r="ISY16" s="75"/>
      <c r="ITM16" s="75"/>
      <c r="IUA16" s="75"/>
      <c r="IUO16" s="75"/>
      <c r="IVC16" s="75"/>
      <c r="IVQ16" s="75"/>
      <c r="IWE16" s="75"/>
      <c r="IWS16" s="75"/>
      <c r="IXG16" s="75"/>
      <c r="IXU16" s="75"/>
      <c r="IYI16" s="75"/>
      <c r="IYW16" s="75"/>
      <c r="IZK16" s="75"/>
      <c r="IZY16" s="75"/>
      <c r="JAM16" s="75"/>
      <c r="JBA16" s="75"/>
      <c r="JBO16" s="75"/>
      <c r="JCC16" s="75"/>
      <c r="JCQ16" s="75"/>
      <c r="JDE16" s="75"/>
      <c r="JDS16" s="75"/>
      <c r="JEG16" s="75"/>
      <c r="JEU16" s="75"/>
      <c r="JFI16" s="75"/>
      <c r="JFW16" s="75"/>
      <c r="JGK16" s="75"/>
      <c r="JGY16" s="75"/>
      <c r="JHM16" s="75"/>
      <c r="JIA16" s="75"/>
      <c r="JIO16" s="75"/>
      <c r="JJC16" s="75"/>
      <c r="JJQ16" s="75"/>
      <c r="JKE16" s="75"/>
      <c r="JKS16" s="75"/>
      <c r="JLG16" s="75"/>
      <c r="JLU16" s="75"/>
      <c r="JMI16" s="75"/>
      <c r="JMW16" s="75"/>
      <c r="JNK16" s="75"/>
      <c r="JNY16" s="75"/>
      <c r="JOM16" s="75"/>
      <c r="JPA16" s="75"/>
      <c r="JPO16" s="75"/>
      <c r="JQC16" s="75"/>
      <c r="JQQ16" s="75"/>
      <c r="JRE16" s="75"/>
      <c r="JRS16" s="75"/>
      <c r="JSG16" s="75"/>
      <c r="JSU16" s="75"/>
      <c r="JTI16" s="75"/>
      <c r="JTW16" s="75"/>
      <c r="JUK16" s="75"/>
      <c r="JUY16" s="75"/>
      <c r="JVM16" s="75"/>
      <c r="JWA16" s="75"/>
      <c r="JWO16" s="75"/>
      <c r="JXC16" s="75"/>
      <c r="JXQ16" s="75"/>
      <c r="JYE16" s="75"/>
      <c r="JYS16" s="75"/>
      <c r="JZG16" s="75"/>
      <c r="JZU16" s="75"/>
      <c r="KAI16" s="75"/>
      <c r="KAW16" s="75"/>
      <c r="KBK16" s="75"/>
      <c r="KBY16" s="75"/>
      <c r="KCM16" s="75"/>
      <c r="KDA16" s="75"/>
      <c r="KDO16" s="75"/>
      <c r="KEC16" s="75"/>
      <c r="KEQ16" s="75"/>
      <c r="KFE16" s="75"/>
      <c r="KFS16" s="75"/>
      <c r="KGG16" s="75"/>
      <c r="KGU16" s="75"/>
      <c r="KHI16" s="75"/>
      <c r="KHW16" s="75"/>
      <c r="KIK16" s="75"/>
      <c r="KIY16" s="75"/>
      <c r="KJM16" s="75"/>
      <c r="KKA16" s="75"/>
      <c r="KKO16" s="75"/>
      <c r="KLC16" s="75"/>
      <c r="KLQ16" s="75"/>
      <c r="KME16" s="75"/>
      <c r="KMS16" s="75"/>
      <c r="KNG16" s="75"/>
      <c r="KNU16" s="75"/>
      <c r="KOI16" s="75"/>
      <c r="KOW16" s="75"/>
      <c r="KPK16" s="75"/>
      <c r="KPY16" s="75"/>
      <c r="KQM16" s="75"/>
      <c r="KRA16" s="75"/>
      <c r="KRO16" s="75"/>
      <c r="KSC16" s="75"/>
      <c r="KSQ16" s="75"/>
      <c r="KTE16" s="75"/>
      <c r="KTS16" s="75"/>
      <c r="KUG16" s="75"/>
      <c r="KUU16" s="75"/>
      <c r="KVI16" s="75"/>
      <c r="KVW16" s="75"/>
      <c r="KWK16" s="75"/>
      <c r="KWY16" s="75"/>
      <c r="KXM16" s="75"/>
      <c r="KYA16" s="75"/>
      <c r="KYO16" s="75"/>
      <c r="KZC16" s="75"/>
      <c r="KZQ16" s="75"/>
      <c r="LAE16" s="75"/>
      <c r="LAS16" s="75"/>
      <c r="LBG16" s="75"/>
      <c r="LBU16" s="75"/>
      <c r="LCI16" s="75"/>
      <c r="LCW16" s="75"/>
      <c r="LDK16" s="75"/>
      <c r="LDY16" s="75"/>
      <c r="LEM16" s="75"/>
      <c r="LFA16" s="75"/>
      <c r="LFO16" s="75"/>
      <c r="LGC16" s="75"/>
      <c r="LGQ16" s="75"/>
      <c r="LHE16" s="75"/>
      <c r="LHS16" s="75"/>
      <c r="LIG16" s="75"/>
      <c r="LIU16" s="75"/>
      <c r="LJI16" s="75"/>
      <c r="LJW16" s="75"/>
      <c r="LKK16" s="75"/>
      <c r="LKY16" s="75"/>
      <c r="LLM16" s="75"/>
      <c r="LMA16" s="75"/>
      <c r="LMO16" s="75"/>
      <c r="LNC16" s="75"/>
      <c r="LNQ16" s="75"/>
      <c r="LOE16" s="75"/>
      <c r="LOS16" s="75"/>
      <c r="LPG16" s="75"/>
      <c r="LPU16" s="75"/>
      <c r="LQI16" s="75"/>
      <c r="LQW16" s="75"/>
      <c r="LRK16" s="75"/>
      <c r="LRY16" s="75"/>
      <c r="LSM16" s="75"/>
      <c r="LTA16" s="75"/>
      <c r="LTO16" s="75"/>
      <c r="LUC16" s="75"/>
      <c r="LUQ16" s="75"/>
      <c r="LVE16" s="75"/>
      <c r="LVS16" s="75"/>
      <c r="LWG16" s="75"/>
      <c r="LWU16" s="75"/>
      <c r="LXI16" s="75"/>
      <c r="LXW16" s="75"/>
      <c r="LYK16" s="75"/>
      <c r="LYY16" s="75"/>
      <c r="LZM16" s="75"/>
      <c r="MAA16" s="75"/>
      <c r="MAO16" s="75"/>
      <c r="MBC16" s="75"/>
      <c r="MBQ16" s="75"/>
      <c r="MCE16" s="75"/>
      <c r="MCS16" s="75"/>
      <c r="MDG16" s="75"/>
      <c r="MDU16" s="75"/>
      <c r="MEI16" s="75"/>
      <c r="MEW16" s="75"/>
      <c r="MFK16" s="75"/>
      <c r="MFY16" s="75"/>
      <c r="MGM16" s="75"/>
      <c r="MHA16" s="75"/>
      <c r="MHO16" s="75"/>
      <c r="MIC16" s="75"/>
      <c r="MIQ16" s="75"/>
      <c r="MJE16" s="75"/>
      <c r="MJS16" s="75"/>
      <c r="MKG16" s="75"/>
      <c r="MKU16" s="75"/>
      <c r="MLI16" s="75"/>
      <c r="MLW16" s="75"/>
      <c r="MMK16" s="75"/>
      <c r="MMY16" s="75"/>
      <c r="MNM16" s="75"/>
      <c r="MOA16" s="75"/>
      <c r="MOO16" s="75"/>
      <c r="MPC16" s="75"/>
      <c r="MPQ16" s="75"/>
      <c r="MQE16" s="75"/>
      <c r="MQS16" s="75"/>
      <c r="MRG16" s="75"/>
      <c r="MRU16" s="75"/>
      <c r="MSI16" s="75"/>
      <c r="MSW16" s="75"/>
      <c r="MTK16" s="75"/>
      <c r="MTY16" s="75"/>
      <c r="MUM16" s="75"/>
      <c r="MVA16" s="75"/>
      <c r="MVO16" s="75"/>
      <c r="MWC16" s="75"/>
      <c r="MWQ16" s="75"/>
      <c r="MXE16" s="75"/>
      <c r="MXS16" s="75"/>
      <c r="MYG16" s="75"/>
      <c r="MYU16" s="75"/>
      <c r="MZI16" s="75"/>
      <c r="MZW16" s="75"/>
      <c r="NAK16" s="75"/>
      <c r="NAY16" s="75"/>
      <c r="NBM16" s="75"/>
      <c r="NCA16" s="75"/>
      <c r="NCO16" s="75"/>
      <c r="NDC16" s="75"/>
      <c r="NDQ16" s="75"/>
      <c r="NEE16" s="75"/>
      <c r="NES16" s="75"/>
      <c r="NFG16" s="75"/>
      <c r="NFU16" s="75"/>
      <c r="NGI16" s="75"/>
      <c r="NGW16" s="75"/>
      <c r="NHK16" s="75"/>
      <c r="NHY16" s="75"/>
      <c r="NIM16" s="75"/>
      <c r="NJA16" s="75"/>
      <c r="NJO16" s="75"/>
      <c r="NKC16" s="75"/>
      <c r="NKQ16" s="75"/>
      <c r="NLE16" s="75"/>
      <c r="NLS16" s="75"/>
      <c r="NMG16" s="75"/>
      <c r="NMU16" s="75"/>
      <c r="NNI16" s="75"/>
      <c r="NNW16" s="75"/>
      <c r="NOK16" s="75"/>
      <c r="NOY16" s="75"/>
      <c r="NPM16" s="75"/>
      <c r="NQA16" s="75"/>
      <c r="NQO16" s="75"/>
      <c r="NRC16" s="75"/>
      <c r="NRQ16" s="75"/>
      <c r="NSE16" s="75"/>
      <c r="NSS16" s="75"/>
      <c r="NTG16" s="75"/>
      <c r="NTU16" s="75"/>
      <c r="NUI16" s="75"/>
      <c r="NUW16" s="75"/>
      <c r="NVK16" s="75"/>
      <c r="NVY16" s="75"/>
      <c r="NWM16" s="75"/>
      <c r="NXA16" s="75"/>
      <c r="NXO16" s="75"/>
      <c r="NYC16" s="75"/>
      <c r="NYQ16" s="75"/>
      <c r="NZE16" s="75"/>
      <c r="NZS16" s="75"/>
      <c r="OAG16" s="75"/>
      <c r="OAU16" s="75"/>
      <c r="OBI16" s="75"/>
      <c r="OBW16" s="75"/>
      <c r="OCK16" s="75"/>
      <c r="OCY16" s="75"/>
      <c r="ODM16" s="75"/>
      <c r="OEA16" s="75"/>
      <c r="OEO16" s="75"/>
      <c r="OFC16" s="75"/>
      <c r="OFQ16" s="75"/>
      <c r="OGE16" s="75"/>
      <c r="OGS16" s="75"/>
      <c r="OHG16" s="75"/>
      <c r="OHU16" s="75"/>
      <c r="OII16" s="75"/>
      <c r="OIW16" s="75"/>
      <c r="OJK16" s="75"/>
      <c r="OJY16" s="75"/>
      <c r="OKM16" s="75"/>
      <c r="OLA16" s="75"/>
      <c r="OLO16" s="75"/>
      <c r="OMC16" s="75"/>
      <c r="OMQ16" s="75"/>
      <c r="ONE16" s="75"/>
      <c r="ONS16" s="75"/>
      <c r="OOG16" s="75"/>
      <c r="OOU16" s="75"/>
      <c r="OPI16" s="75"/>
      <c r="OPW16" s="75"/>
      <c r="OQK16" s="75"/>
      <c r="OQY16" s="75"/>
      <c r="ORM16" s="75"/>
      <c r="OSA16" s="75"/>
      <c r="OSO16" s="75"/>
      <c r="OTC16" s="75"/>
      <c r="OTQ16" s="75"/>
      <c r="OUE16" s="75"/>
      <c r="OUS16" s="75"/>
      <c r="OVG16" s="75"/>
      <c r="OVU16" s="75"/>
      <c r="OWI16" s="75"/>
      <c r="OWW16" s="75"/>
      <c r="OXK16" s="75"/>
      <c r="OXY16" s="75"/>
      <c r="OYM16" s="75"/>
      <c r="OZA16" s="75"/>
      <c r="OZO16" s="75"/>
      <c r="PAC16" s="75"/>
      <c r="PAQ16" s="75"/>
      <c r="PBE16" s="75"/>
      <c r="PBS16" s="75"/>
      <c r="PCG16" s="75"/>
      <c r="PCU16" s="75"/>
      <c r="PDI16" s="75"/>
      <c r="PDW16" s="75"/>
      <c r="PEK16" s="75"/>
      <c r="PEY16" s="75"/>
      <c r="PFM16" s="75"/>
      <c r="PGA16" s="75"/>
      <c r="PGO16" s="75"/>
      <c r="PHC16" s="75"/>
      <c r="PHQ16" s="75"/>
      <c r="PIE16" s="75"/>
      <c r="PIS16" s="75"/>
      <c r="PJG16" s="75"/>
      <c r="PJU16" s="75"/>
      <c r="PKI16" s="75"/>
      <c r="PKW16" s="75"/>
      <c r="PLK16" s="75"/>
      <c r="PLY16" s="75"/>
      <c r="PMM16" s="75"/>
      <c r="PNA16" s="75"/>
      <c r="PNO16" s="75"/>
      <c r="POC16" s="75"/>
      <c r="POQ16" s="75"/>
      <c r="PPE16" s="75"/>
      <c r="PPS16" s="75"/>
      <c r="PQG16" s="75"/>
      <c r="PQU16" s="75"/>
      <c r="PRI16" s="75"/>
      <c r="PRW16" s="75"/>
      <c r="PSK16" s="75"/>
      <c r="PSY16" s="75"/>
      <c r="PTM16" s="75"/>
      <c r="PUA16" s="75"/>
      <c r="PUO16" s="75"/>
      <c r="PVC16" s="75"/>
      <c r="PVQ16" s="75"/>
      <c r="PWE16" s="75"/>
      <c r="PWS16" s="75"/>
      <c r="PXG16" s="75"/>
      <c r="PXU16" s="75"/>
      <c r="PYI16" s="75"/>
      <c r="PYW16" s="75"/>
      <c r="PZK16" s="75"/>
      <c r="PZY16" s="75"/>
      <c r="QAM16" s="75"/>
      <c r="QBA16" s="75"/>
      <c r="QBO16" s="75"/>
      <c r="QCC16" s="75"/>
      <c r="QCQ16" s="75"/>
      <c r="QDE16" s="75"/>
      <c r="QDS16" s="75"/>
      <c r="QEG16" s="75"/>
      <c r="QEU16" s="75"/>
      <c r="QFI16" s="75"/>
      <c r="QFW16" s="75"/>
      <c r="QGK16" s="75"/>
      <c r="QGY16" s="75"/>
      <c r="QHM16" s="75"/>
      <c r="QIA16" s="75"/>
      <c r="QIO16" s="75"/>
      <c r="QJC16" s="75"/>
      <c r="QJQ16" s="75"/>
      <c r="QKE16" s="75"/>
      <c r="QKS16" s="75"/>
      <c r="QLG16" s="75"/>
      <c r="QLU16" s="75"/>
      <c r="QMI16" s="75"/>
      <c r="QMW16" s="75"/>
      <c r="QNK16" s="75"/>
      <c r="QNY16" s="75"/>
      <c r="QOM16" s="75"/>
      <c r="QPA16" s="75"/>
      <c r="QPO16" s="75"/>
      <c r="QQC16" s="75"/>
      <c r="QQQ16" s="75"/>
      <c r="QRE16" s="75"/>
      <c r="QRS16" s="75"/>
      <c r="QSG16" s="75"/>
      <c r="QSU16" s="75"/>
      <c r="QTI16" s="75"/>
      <c r="QTW16" s="75"/>
      <c r="QUK16" s="75"/>
      <c r="QUY16" s="75"/>
      <c r="QVM16" s="75"/>
      <c r="QWA16" s="75"/>
      <c r="QWO16" s="75"/>
      <c r="QXC16" s="75"/>
      <c r="QXQ16" s="75"/>
      <c r="QYE16" s="75"/>
      <c r="QYS16" s="75"/>
      <c r="QZG16" s="75"/>
      <c r="QZU16" s="75"/>
      <c r="RAI16" s="75"/>
      <c r="RAW16" s="75"/>
      <c r="RBK16" s="75"/>
      <c r="RBY16" s="75"/>
      <c r="RCM16" s="75"/>
      <c r="RDA16" s="75"/>
      <c r="RDO16" s="75"/>
      <c r="REC16" s="75"/>
      <c r="REQ16" s="75"/>
      <c r="RFE16" s="75"/>
      <c r="RFS16" s="75"/>
      <c r="RGG16" s="75"/>
      <c r="RGU16" s="75"/>
      <c r="RHI16" s="75"/>
      <c r="RHW16" s="75"/>
      <c r="RIK16" s="75"/>
      <c r="RIY16" s="75"/>
      <c r="RJM16" s="75"/>
      <c r="RKA16" s="75"/>
      <c r="RKO16" s="75"/>
      <c r="RLC16" s="75"/>
      <c r="RLQ16" s="75"/>
      <c r="RME16" s="75"/>
      <c r="RMS16" s="75"/>
      <c r="RNG16" s="75"/>
      <c r="RNU16" s="75"/>
      <c r="ROI16" s="75"/>
      <c r="ROW16" s="75"/>
      <c r="RPK16" s="75"/>
      <c r="RPY16" s="75"/>
      <c r="RQM16" s="75"/>
      <c r="RRA16" s="75"/>
      <c r="RRO16" s="75"/>
      <c r="RSC16" s="75"/>
      <c r="RSQ16" s="75"/>
      <c r="RTE16" s="75"/>
      <c r="RTS16" s="75"/>
      <c r="RUG16" s="75"/>
      <c r="RUU16" s="75"/>
      <c r="RVI16" s="75"/>
      <c r="RVW16" s="75"/>
      <c r="RWK16" s="75"/>
      <c r="RWY16" s="75"/>
      <c r="RXM16" s="75"/>
      <c r="RYA16" s="75"/>
      <c r="RYO16" s="75"/>
      <c r="RZC16" s="75"/>
      <c r="RZQ16" s="75"/>
      <c r="SAE16" s="75"/>
      <c r="SAS16" s="75"/>
      <c r="SBG16" s="75"/>
      <c r="SBU16" s="75"/>
      <c r="SCI16" s="75"/>
      <c r="SCW16" s="75"/>
      <c r="SDK16" s="75"/>
      <c r="SDY16" s="75"/>
      <c r="SEM16" s="75"/>
      <c r="SFA16" s="75"/>
      <c r="SFO16" s="75"/>
      <c r="SGC16" s="75"/>
      <c r="SGQ16" s="75"/>
      <c r="SHE16" s="75"/>
      <c r="SHS16" s="75"/>
      <c r="SIG16" s="75"/>
      <c r="SIU16" s="75"/>
      <c r="SJI16" s="75"/>
      <c r="SJW16" s="75"/>
      <c r="SKK16" s="75"/>
      <c r="SKY16" s="75"/>
      <c r="SLM16" s="75"/>
      <c r="SMA16" s="75"/>
      <c r="SMO16" s="75"/>
      <c r="SNC16" s="75"/>
      <c r="SNQ16" s="75"/>
      <c r="SOE16" s="75"/>
      <c r="SOS16" s="75"/>
      <c r="SPG16" s="75"/>
      <c r="SPU16" s="75"/>
      <c r="SQI16" s="75"/>
      <c r="SQW16" s="75"/>
      <c r="SRK16" s="75"/>
      <c r="SRY16" s="75"/>
      <c r="SSM16" s="75"/>
      <c r="STA16" s="75"/>
      <c r="STO16" s="75"/>
      <c r="SUC16" s="75"/>
      <c r="SUQ16" s="75"/>
      <c r="SVE16" s="75"/>
      <c r="SVS16" s="75"/>
      <c r="SWG16" s="75"/>
      <c r="SWU16" s="75"/>
      <c r="SXI16" s="75"/>
      <c r="SXW16" s="75"/>
      <c r="SYK16" s="75"/>
      <c r="SYY16" s="75"/>
      <c r="SZM16" s="75"/>
      <c r="TAA16" s="75"/>
      <c r="TAO16" s="75"/>
      <c r="TBC16" s="75"/>
      <c r="TBQ16" s="75"/>
      <c r="TCE16" s="75"/>
      <c r="TCS16" s="75"/>
      <c r="TDG16" s="75"/>
      <c r="TDU16" s="75"/>
      <c r="TEI16" s="75"/>
      <c r="TEW16" s="75"/>
      <c r="TFK16" s="75"/>
      <c r="TFY16" s="75"/>
      <c r="TGM16" s="75"/>
      <c r="THA16" s="75"/>
      <c r="THO16" s="75"/>
      <c r="TIC16" s="75"/>
      <c r="TIQ16" s="75"/>
      <c r="TJE16" s="75"/>
      <c r="TJS16" s="75"/>
      <c r="TKG16" s="75"/>
      <c r="TKU16" s="75"/>
      <c r="TLI16" s="75"/>
      <c r="TLW16" s="75"/>
      <c r="TMK16" s="75"/>
      <c r="TMY16" s="75"/>
      <c r="TNM16" s="75"/>
      <c r="TOA16" s="75"/>
      <c r="TOO16" s="75"/>
      <c r="TPC16" s="75"/>
      <c r="TPQ16" s="75"/>
      <c r="TQE16" s="75"/>
      <c r="TQS16" s="75"/>
      <c r="TRG16" s="75"/>
      <c r="TRU16" s="75"/>
      <c r="TSI16" s="75"/>
      <c r="TSW16" s="75"/>
      <c r="TTK16" s="75"/>
      <c r="TTY16" s="75"/>
      <c r="TUM16" s="75"/>
      <c r="TVA16" s="75"/>
      <c r="TVO16" s="75"/>
      <c r="TWC16" s="75"/>
      <c r="TWQ16" s="75"/>
      <c r="TXE16" s="75"/>
      <c r="TXS16" s="75"/>
      <c r="TYG16" s="75"/>
      <c r="TYU16" s="75"/>
      <c r="TZI16" s="75"/>
      <c r="TZW16" s="75"/>
      <c r="UAK16" s="75"/>
      <c r="UAY16" s="75"/>
      <c r="UBM16" s="75"/>
      <c r="UCA16" s="75"/>
      <c r="UCO16" s="75"/>
      <c r="UDC16" s="75"/>
      <c r="UDQ16" s="75"/>
      <c r="UEE16" s="75"/>
      <c r="UES16" s="75"/>
      <c r="UFG16" s="75"/>
      <c r="UFU16" s="75"/>
      <c r="UGI16" s="75"/>
      <c r="UGW16" s="75"/>
      <c r="UHK16" s="75"/>
      <c r="UHY16" s="75"/>
      <c r="UIM16" s="75"/>
      <c r="UJA16" s="75"/>
      <c r="UJO16" s="75"/>
      <c r="UKC16" s="75"/>
      <c r="UKQ16" s="75"/>
      <c r="ULE16" s="75"/>
      <c r="ULS16" s="75"/>
      <c r="UMG16" s="75"/>
      <c r="UMU16" s="75"/>
      <c r="UNI16" s="75"/>
      <c r="UNW16" s="75"/>
      <c r="UOK16" s="75"/>
      <c r="UOY16" s="75"/>
      <c r="UPM16" s="75"/>
      <c r="UQA16" s="75"/>
      <c r="UQO16" s="75"/>
      <c r="URC16" s="75"/>
      <c r="URQ16" s="75"/>
      <c r="USE16" s="75"/>
      <c r="USS16" s="75"/>
      <c r="UTG16" s="75"/>
      <c r="UTU16" s="75"/>
      <c r="UUI16" s="75"/>
      <c r="UUW16" s="75"/>
      <c r="UVK16" s="75"/>
      <c r="UVY16" s="75"/>
      <c r="UWM16" s="75"/>
      <c r="UXA16" s="75"/>
      <c r="UXO16" s="75"/>
      <c r="UYC16" s="75"/>
      <c r="UYQ16" s="75"/>
      <c r="UZE16" s="75"/>
      <c r="UZS16" s="75"/>
      <c r="VAG16" s="75"/>
      <c r="VAU16" s="75"/>
      <c r="VBI16" s="75"/>
      <c r="VBW16" s="75"/>
      <c r="VCK16" s="75"/>
      <c r="VCY16" s="75"/>
      <c r="VDM16" s="75"/>
      <c r="VEA16" s="75"/>
      <c r="VEO16" s="75"/>
      <c r="VFC16" s="75"/>
      <c r="VFQ16" s="75"/>
      <c r="VGE16" s="75"/>
      <c r="VGS16" s="75"/>
      <c r="VHG16" s="75"/>
      <c r="VHU16" s="75"/>
      <c r="VII16" s="75"/>
      <c r="VIW16" s="75"/>
      <c r="VJK16" s="75"/>
      <c r="VJY16" s="75"/>
      <c r="VKM16" s="75"/>
      <c r="VLA16" s="75"/>
      <c r="VLO16" s="75"/>
      <c r="VMC16" s="75"/>
      <c r="VMQ16" s="75"/>
      <c r="VNE16" s="75"/>
      <c r="VNS16" s="75"/>
      <c r="VOG16" s="75"/>
      <c r="VOU16" s="75"/>
      <c r="VPI16" s="75"/>
      <c r="VPW16" s="75"/>
      <c r="VQK16" s="75"/>
      <c r="VQY16" s="75"/>
      <c r="VRM16" s="75"/>
      <c r="VSA16" s="75"/>
      <c r="VSO16" s="75"/>
      <c r="VTC16" s="75"/>
      <c r="VTQ16" s="75"/>
      <c r="VUE16" s="75"/>
      <c r="VUS16" s="75"/>
      <c r="VVG16" s="75"/>
      <c r="VVU16" s="75"/>
      <c r="VWI16" s="75"/>
      <c r="VWW16" s="75"/>
      <c r="VXK16" s="75"/>
      <c r="VXY16" s="75"/>
      <c r="VYM16" s="75"/>
      <c r="VZA16" s="75"/>
      <c r="VZO16" s="75"/>
      <c r="WAC16" s="75"/>
      <c r="WAQ16" s="75"/>
      <c r="WBE16" s="75"/>
      <c r="WBS16" s="75"/>
      <c r="WCG16" s="75"/>
      <c r="WCU16" s="75"/>
      <c r="WDI16" s="75"/>
      <c r="WDW16" s="75"/>
      <c r="WEK16" s="75"/>
      <c r="WEY16" s="75"/>
      <c r="WFM16" s="75"/>
      <c r="WGA16" s="75"/>
      <c r="WGO16" s="75"/>
      <c r="WHC16" s="75"/>
      <c r="WHQ16" s="75"/>
      <c r="WIE16" s="75"/>
      <c r="WIS16" s="75"/>
      <c r="WJG16" s="75"/>
      <c r="WJU16" s="75"/>
      <c r="WKI16" s="75"/>
      <c r="WKW16" s="75"/>
      <c r="WLK16" s="75"/>
      <c r="WLY16" s="75"/>
      <c r="WMM16" s="75"/>
      <c r="WNA16" s="75"/>
      <c r="WNO16" s="75"/>
      <c r="WOC16" s="75"/>
      <c r="WOQ16" s="75"/>
      <c r="WPE16" s="75"/>
      <c r="WPS16" s="75"/>
      <c r="WQG16" s="75"/>
      <c r="WQU16" s="75"/>
      <c r="WRI16" s="75"/>
      <c r="WRW16" s="75"/>
      <c r="WSK16" s="75"/>
      <c r="WSY16" s="75"/>
      <c r="WTM16" s="75"/>
      <c r="WUA16" s="75"/>
      <c r="WUO16" s="75"/>
      <c r="WVC16" s="75"/>
      <c r="WVQ16" s="75"/>
      <c r="WWE16" s="75"/>
      <c r="WWS16" s="75"/>
      <c r="WXG16" s="75"/>
      <c r="WXU16" s="75"/>
      <c r="WYI16" s="75"/>
      <c r="WYW16" s="75"/>
      <c r="WZK16" s="75"/>
      <c r="WZY16" s="75"/>
      <c r="XAM16" s="75"/>
      <c r="XBA16" s="75"/>
      <c r="XBO16" s="75"/>
      <c r="XCC16" s="75"/>
      <c r="XCQ16" s="75"/>
      <c r="XDE16" s="75"/>
      <c r="XDS16" s="75"/>
      <c r="XEG16" s="75"/>
      <c r="XEU16" s="75"/>
    </row>
    <row r="17" spans="1:1017 1031:2039 2053:3061 3075:4083 4097:5119 5133:6141 6155:7163 7177:8185 8199:9207 9221:10229 10243:11251 11265:12287 12301:13309 13323:14331 14345:15353 15367:16375" s="74" customFormat="1" x14ac:dyDescent="0.2">
      <c r="A17" s="249" t="s">
        <v>145</v>
      </c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1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2"/>
      <c r="AD17" s="252"/>
      <c r="AE17" s="252"/>
      <c r="AF17" s="25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  <c r="AZ17" s="252"/>
      <c r="BA17" s="252"/>
      <c r="BB17" s="252"/>
      <c r="BC17" s="252"/>
      <c r="BD17" s="252"/>
      <c r="BE17" s="252"/>
      <c r="BM17" s="75"/>
      <c r="CA17" s="75"/>
      <c r="CO17" s="75"/>
      <c r="DC17" s="75"/>
      <c r="DQ17" s="75"/>
      <c r="EE17" s="75"/>
      <c r="ES17" s="75"/>
      <c r="FG17" s="75"/>
      <c r="FU17" s="75"/>
      <c r="GI17" s="75"/>
      <c r="GW17" s="75"/>
      <c r="HK17" s="75"/>
      <c r="HY17" s="75"/>
      <c r="IM17" s="75"/>
      <c r="JA17" s="75"/>
      <c r="JO17" s="75"/>
      <c r="KC17" s="75"/>
      <c r="KQ17" s="75"/>
      <c r="LE17" s="75"/>
      <c r="LS17" s="75"/>
      <c r="MG17" s="75"/>
      <c r="MU17" s="75"/>
      <c r="NI17" s="75"/>
      <c r="NW17" s="75"/>
      <c r="OK17" s="75"/>
      <c r="OY17" s="75"/>
      <c r="PM17" s="75"/>
      <c r="QA17" s="75"/>
      <c r="QO17" s="75"/>
      <c r="RC17" s="75"/>
      <c r="RQ17" s="75"/>
      <c r="SE17" s="75"/>
      <c r="SS17" s="75"/>
      <c r="TG17" s="75"/>
      <c r="TU17" s="75"/>
      <c r="UI17" s="75"/>
      <c r="UW17" s="75"/>
      <c r="VK17" s="75"/>
      <c r="VY17" s="75"/>
      <c r="WM17" s="75"/>
      <c r="XA17" s="75"/>
      <c r="XO17" s="75"/>
      <c r="YC17" s="75"/>
      <c r="YQ17" s="75"/>
      <c r="ZE17" s="75"/>
      <c r="ZS17" s="75"/>
      <c r="AAG17" s="75"/>
      <c r="AAU17" s="75"/>
      <c r="ABI17" s="75"/>
      <c r="ABW17" s="75"/>
      <c r="ACK17" s="75"/>
      <c r="ACY17" s="75"/>
      <c r="ADM17" s="75"/>
      <c r="AEA17" s="75"/>
      <c r="AEO17" s="75"/>
      <c r="AFC17" s="75"/>
      <c r="AFQ17" s="75"/>
      <c r="AGE17" s="75"/>
      <c r="AGS17" s="75"/>
      <c r="AHG17" s="75"/>
      <c r="AHU17" s="75"/>
      <c r="AII17" s="75"/>
      <c r="AIW17" s="75"/>
      <c r="AJK17" s="75"/>
      <c r="AJY17" s="75"/>
      <c r="AKM17" s="75"/>
      <c r="ALA17" s="75"/>
      <c r="ALO17" s="75"/>
      <c r="AMC17" s="75"/>
      <c r="AMQ17" s="75"/>
      <c r="ANE17" s="75"/>
      <c r="ANS17" s="75"/>
      <c r="AOG17" s="75"/>
      <c r="AOU17" s="75"/>
      <c r="API17" s="75"/>
      <c r="APW17" s="75"/>
      <c r="AQK17" s="75"/>
      <c r="AQY17" s="75"/>
      <c r="ARM17" s="75"/>
      <c r="ASA17" s="75"/>
      <c r="ASO17" s="75"/>
      <c r="ATC17" s="75"/>
      <c r="ATQ17" s="75"/>
      <c r="AUE17" s="75"/>
      <c r="AUS17" s="75"/>
      <c r="AVG17" s="75"/>
      <c r="AVU17" s="75"/>
      <c r="AWI17" s="75"/>
      <c r="AWW17" s="75"/>
      <c r="AXK17" s="75"/>
      <c r="AXY17" s="75"/>
      <c r="AYM17" s="75"/>
      <c r="AZA17" s="75"/>
      <c r="AZO17" s="75"/>
      <c r="BAC17" s="75"/>
      <c r="BAQ17" s="75"/>
      <c r="BBE17" s="75"/>
      <c r="BBS17" s="75"/>
      <c r="BCG17" s="75"/>
      <c r="BCU17" s="75"/>
      <c r="BDI17" s="75"/>
      <c r="BDW17" s="75"/>
      <c r="BEK17" s="75"/>
      <c r="BEY17" s="75"/>
      <c r="BFM17" s="75"/>
      <c r="BGA17" s="75"/>
      <c r="BGO17" s="75"/>
      <c r="BHC17" s="75"/>
      <c r="BHQ17" s="75"/>
      <c r="BIE17" s="75"/>
      <c r="BIS17" s="75"/>
      <c r="BJG17" s="75"/>
      <c r="BJU17" s="75"/>
      <c r="BKI17" s="75"/>
      <c r="BKW17" s="75"/>
      <c r="BLK17" s="75"/>
      <c r="BLY17" s="75"/>
      <c r="BMM17" s="75"/>
      <c r="BNA17" s="75"/>
      <c r="BNO17" s="75"/>
      <c r="BOC17" s="75"/>
      <c r="BOQ17" s="75"/>
      <c r="BPE17" s="75"/>
      <c r="BPS17" s="75"/>
      <c r="BQG17" s="75"/>
      <c r="BQU17" s="75"/>
      <c r="BRI17" s="75"/>
      <c r="BRW17" s="75"/>
      <c r="BSK17" s="75"/>
      <c r="BSY17" s="75"/>
      <c r="BTM17" s="75"/>
      <c r="BUA17" s="75"/>
      <c r="BUO17" s="75"/>
      <c r="BVC17" s="75"/>
      <c r="BVQ17" s="75"/>
      <c r="BWE17" s="75"/>
      <c r="BWS17" s="75"/>
      <c r="BXG17" s="75"/>
      <c r="BXU17" s="75"/>
      <c r="BYI17" s="75"/>
      <c r="BYW17" s="75"/>
      <c r="BZK17" s="75"/>
      <c r="BZY17" s="75"/>
      <c r="CAM17" s="75"/>
      <c r="CBA17" s="75"/>
      <c r="CBO17" s="75"/>
      <c r="CCC17" s="75"/>
      <c r="CCQ17" s="75"/>
      <c r="CDE17" s="75"/>
      <c r="CDS17" s="75"/>
      <c r="CEG17" s="75"/>
      <c r="CEU17" s="75"/>
      <c r="CFI17" s="75"/>
      <c r="CFW17" s="75"/>
      <c r="CGK17" s="75"/>
      <c r="CGY17" s="75"/>
      <c r="CHM17" s="75"/>
      <c r="CIA17" s="75"/>
      <c r="CIO17" s="75"/>
      <c r="CJC17" s="75"/>
      <c r="CJQ17" s="75"/>
      <c r="CKE17" s="75"/>
      <c r="CKS17" s="75"/>
      <c r="CLG17" s="75"/>
      <c r="CLU17" s="75"/>
      <c r="CMI17" s="75"/>
      <c r="CMW17" s="75"/>
      <c r="CNK17" s="75"/>
      <c r="CNY17" s="75"/>
      <c r="COM17" s="75"/>
      <c r="CPA17" s="75"/>
      <c r="CPO17" s="75"/>
      <c r="CQC17" s="75"/>
      <c r="CQQ17" s="75"/>
      <c r="CRE17" s="75"/>
      <c r="CRS17" s="75"/>
      <c r="CSG17" s="75"/>
      <c r="CSU17" s="75"/>
      <c r="CTI17" s="75"/>
      <c r="CTW17" s="75"/>
      <c r="CUK17" s="75"/>
      <c r="CUY17" s="75"/>
      <c r="CVM17" s="75"/>
      <c r="CWA17" s="75"/>
      <c r="CWO17" s="75"/>
      <c r="CXC17" s="75"/>
      <c r="CXQ17" s="75"/>
      <c r="CYE17" s="75"/>
      <c r="CYS17" s="75"/>
      <c r="CZG17" s="75"/>
      <c r="CZU17" s="75"/>
      <c r="DAI17" s="75"/>
      <c r="DAW17" s="75"/>
      <c r="DBK17" s="75"/>
      <c r="DBY17" s="75"/>
      <c r="DCM17" s="75"/>
      <c r="DDA17" s="75"/>
      <c r="DDO17" s="75"/>
      <c r="DEC17" s="75"/>
      <c r="DEQ17" s="75"/>
      <c r="DFE17" s="75"/>
      <c r="DFS17" s="75"/>
      <c r="DGG17" s="75"/>
      <c r="DGU17" s="75"/>
      <c r="DHI17" s="75"/>
      <c r="DHW17" s="75"/>
      <c r="DIK17" s="75"/>
      <c r="DIY17" s="75"/>
      <c r="DJM17" s="75"/>
      <c r="DKA17" s="75"/>
      <c r="DKO17" s="75"/>
      <c r="DLC17" s="75"/>
      <c r="DLQ17" s="75"/>
      <c r="DME17" s="75"/>
      <c r="DMS17" s="75"/>
      <c r="DNG17" s="75"/>
      <c r="DNU17" s="75"/>
      <c r="DOI17" s="75"/>
      <c r="DOW17" s="75"/>
      <c r="DPK17" s="75"/>
      <c r="DPY17" s="75"/>
      <c r="DQM17" s="75"/>
      <c r="DRA17" s="75"/>
      <c r="DRO17" s="75"/>
      <c r="DSC17" s="75"/>
      <c r="DSQ17" s="75"/>
      <c r="DTE17" s="75"/>
      <c r="DTS17" s="75"/>
      <c r="DUG17" s="75"/>
      <c r="DUU17" s="75"/>
      <c r="DVI17" s="75"/>
      <c r="DVW17" s="75"/>
      <c r="DWK17" s="75"/>
      <c r="DWY17" s="75"/>
      <c r="DXM17" s="75"/>
      <c r="DYA17" s="75"/>
      <c r="DYO17" s="75"/>
      <c r="DZC17" s="75"/>
      <c r="DZQ17" s="75"/>
      <c r="EAE17" s="75"/>
      <c r="EAS17" s="75"/>
      <c r="EBG17" s="75"/>
      <c r="EBU17" s="75"/>
      <c r="ECI17" s="75"/>
      <c r="ECW17" s="75"/>
      <c r="EDK17" s="75"/>
      <c r="EDY17" s="75"/>
      <c r="EEM17" s="75"/>
      <c r="EFA17" s="75"/>
      <c r="EFO17" s="75"/>
      <c r="EGC17" s="75"/>
      <c r="EGQ17" s="75"/>
      <c r="EHE17" s="75"/>
      <c r="EHS17" s="75"/>
      <c r="EIG17" s="75"/>
      <c r="EIU17" s="75"/>
      <c r="EJI17" s="75"/>
      <c r="EJW17" s="75"/>
      <c r="EKK17" s="75"/>
      <c r="EKY17" s="75"/>
      <c r="ELM17" s="75"/>
      <c r="EMA17" s="75"/>
      <c r="EMO17" s="75"/>
      <c r="ENC17" s="75"/>
      <c r="ENQ17" s="75"/>
      <c r="EOE17" s="75"/>
      <c r="EOS17" s="75"/>
      <c r="EPG17" s="75"/>
      <c r="EPU17" s="75"/>
      <c r="EQI17" s="75"/>
      <c r="EQW17" s="75"/>
      <c r="ERK17" s="75"/>
      <c r="ERY17" s="75"/>
      <c r="ESM17" s="75"/>
      <c r="ETA17" s="75"/>
      <c r="ETO17" s="75"/>
      <c r="EUC17" s="75"/>
      <c r="EUQ17" s="75"/>
      <c r="EVE17" s="75"/>
      <c r="EVS17" s="75"/>
      <c r="EWG17" s="75"/>
      <c r="EWU17" s="75"/>
      <c r="EXI17" s="75"/>
      <c r="EXW17" s="75"/>
      <c r="EYK17" s="75"/>
      <c r="EYY17" s="75"/>
      <c r="EZM17" s="75"/>
      <c r="FAA17" s="75"/>
      <c r="FAO17" s="75"/>
      <c r="FBC17" s="75"/>
      <c r="FBQ17" s="75"/>
      <c r="FCE17" s="75"/>
      <c r="FCS17" s="75"/>
      <c r="FDG17" s="75"/>
      <c r="FDU17" s="75"/>
      <c r="FEI17" s="75"/>
      <c r="FEW17" s="75"/>
      <c r="FFK17" s="75"/>
      <c r="FFY17" s="75"/>
      <c r="FGM17" s="75"/>
      <c r="FHA17" s="75"/>
      <c r="FHO17" s="75"/>
      <c r="FIC17" s="75"/>
      <c r="FIQ17" s="75"/>
      <c r="FJE17" s="75"/>
      <c r="FJS17" s="75"/>
      <c r="FKG17" s="75"/>
      <c r="FKU17" s="75"/>
      <c r="FLI17" s="75"/>
      <c r="FLW17" s="75"/>
      <c r="FMK17" s="75"/>
      <c r="FMY17" s="75"/>
      <c r="FNM17" s="75"/>
      <c r="FOA17" s="75"/>
      <c r="FOO17" s="75"/>
      <c r="FPC17" s="75"/>
      <c r="FPQ17" s="75"/>
      <c r="FQE17" s="75"/>
      <c r="FQS17" s="75"/>
      <c r="FRG17" s="75"/>
      <c r="FRU17" s="75"/>
      <c r="FSI17" s="75"/>
      <c r="FSW17" s="75"/>
      <c r="FTK17" s="75"/>
      <c r="FTY17" s="75"/>
      <c r="FUM17" s="75"/>
      <c r="FVA17" s="75"/>
      <c r="FVO17" s="75"/>
      <c r="FWC17" s="75"/>
      <c r="FWQ17" s="75"/>
      <c r="FXE17" s="75"/>
      <c r="FXS17" s="75"/>
      <c r="FYG17" s="75"/>
      <c r="FYU17" s="75"/>
      <c r="FZI17" s="75"/>
      <c r="FZW17" s="75"/>
      <c r="GAK17" s="75"/>
      <c r="GAY17" s="75"/>
      <c r="GBM17" s="75"/>
      <c r="GCA17" s="75"/>
      <c r="GCO17" s="75"/>
      <c r="GDC17" s="75"/>
      <c r="GDQ17" s="75"/>
      <c r="GEE17" s="75"/>
      <c r="GES17" s="75"/>
      <c r="GFG17" s="75"/>
      <c r="GFU17" s="75"/>
      <c r="GGI17" s="75"/>
      <c r="GGW17" s="75"/>
      <c r="GHK17" s="75"/>
      <c r="GHY17" s="75"/>
      <c r="GIM17" s="75"/>
      <c r="GJA17" s="75"/>
      <c r="GJO17" s="75"/>
      <c r="GKC17" s="75"/>
      <c r="GKQ17" s="75"/>
      <c r="GLE17" s="75"/>
      <c r="GLS17" s="75"/>
      <c r="GMG17" s="75"/>
      <c r="GMU17" s="75"/>
      <c r="GNI17" s="75"/>
      <c r="GNW17" s="75"/>
      <c r="GOK17" s="75"/>
      <c r="GOY17" s="75"/>
      <c r="GPM17" s="75"/>
      <c r="GQA17" s="75"/>
      <c r="GQO17" s="75"/>
      <c r="GRC17" s="75"/>
      <c r="GRQ17" s="75"/>
      <c r="GSE17" s="75"/>
      <c r="GSS17" s="75"/>
      <c r="GTG17" s="75"/>
      <c r="GTU17" s="75"/>
      <c r="GUI17" s="75"/>
      <c r="GUW17" s="75"/>
      <c r="GVK17" s="75"/>
      <c r="GVY17" s="75"/>
      <c r="GWM17" s="75"/>
      <c r="GXA17" s="75"/>
      <c r="GXO17" s="75"/>
      <c r="GYC17" s="75"/>
      <c r="GYQ17" s="75"/>
      <c r="GZE17" s="75"/>
      <c r="GZS17" s="75"/>
      <c r="HAG17" s="75"/>
      <c r="HAU17" s="75"/>
      <c r="HBI17" s="75"/>
      <c r="HBW17" s="75"/>
      <c r="HCK17" s="75"/>
      <c r="HCY17" s="75"/>
      <c r="HDM17" s="75"/>
      <c r="HEA17" s="75"/>
      <c r="HEO17" s="75"/>
      <c r="HFC17" s="75"/>
      <c r="HFQ17" s="75"/>
      <c r="HGE17" s="75"/>
      <c r="HGS17" s="75"/>
      <c r="HHG17" s="75"/>
      <c r="HHU17" s="75"/>
      <c r="HII17" s="75"/>
      <c r="HIW17" s="75"/>
      <c r="HJK17" s="75"/>
      <c r="HJY17" s="75"/>
      <c r="HKM17" s="75"/>
      <c r="HLA17" s="75"/>
      <c r="HLO17" s="75"/>
      <c r="HMC17" s="75"/>
      <c r="HMQ17" s="75"/>
      <c r="HNE17" s="75"/>
      <c r="HNS17" s="75"/>
      <c r="HOG17" s="75"/>
      <c r="HOU17" s="75"/>
      <c r="HPI17" s="75"/>
      <c r="HPW17" s="75"/>
      <c r="HQK17" s="75"/>
      <c r="HQY17" s="75"/>
      <c r="HRM17" s="75"/>
      <c r="HSA17" s="75"/>
      <c r="HSO17" s="75"/>
      <c r="HTC17" s="75"/>
      <c r="HTQ17" s="75"/>
      <c r="HUE17" s="75"/>
      <c r="HUS17" s="75"/>
      <c r="HVG17" s="75"/>
      <c r="HVU17" s="75"/>
      <c r="HWI17" s="75"/>
      <c r="HWW17" s="75"/>
      <c r="HXK17" s="75"/>
      <c r="HXY17" s="75"/>
      <c r="HYM17" s="75"/>
      <c r="HZA17" s="75"/>
      <c r="HZO17" s="75"/>
      <c r="IAC17" s="75"/>
      <c r="IAQ17" s="75"/>
      <c r="IBE17" s="75"/>
      <c r="IBS17" s="75"/>
      <c r="ICG17" s="75"/>
      <c r="ICU17" s="75"/>
      <c r="IDI17" s="75"/>
      <c r="IDW17" s="75"/>
      <c r="IEK17" s="75"/>
      <c r="IEY17" s="75"/>
      <c r="IFM17" s="75"/>
      <c r="IGA17" s="75"/>
      <c r="IGO17" s="75"/>
      <c r="IHC17" s="75"/>
      <c r="IHQ17" s="75"/>
      <c r="IIE17" s="75"/>
      <c r="IIS17" s="75"/>
      <c r="IJG17" s="75"/>
      <c r="IJU17" s="75"/>
      <c r="IKI17" s="75"/>
      <c r="IKW17" s="75"/>
      <c r="ILK17" s="75"/>
      <c r="ILY17" s="75"/>
      <c r="IMM17" s="75"/>
      <c r="INA17" s="75"/>
      <c r="INO17" s="75"/>
      <c r="IOC17" s="75"/>
      <c r="IOQ17" s="75"/>
      <c r="IPE17" s="75"/>
      <c r="IPS17" s="75"/>
      <c r="IQG17" s="75"/>
      <c r="IQU17" s="75"/>
      <c r="IRI17" s="75"/>
      <c r="IRW17" s="75"/>
      <c r="ISK17" s="75"/>
      <c r="ISY17" s="75"/>
      <c r="ITM17" s="75"/>
      <c r="IUA17" s="75"/>
      <c r="IUO17" s="75"/>
      <c r="IVC17" s="75"/>
      <c r="IVQ17" s="75"/>
      <c r="IWE17" s="75"/>
      <c r="IWS17" s="75"/>
      <c r="IXG17" s="75"/>
      <c r="IXU17" s="75"/>
      <c r="IYI17" s="75"/>
      <c r="IYW17" s="75"/>
      <c r="IZK17" s="75"/>
      <c r="IZY17" s="75"/>
      <c r="JAM17" s="75"/>
      <c r="JBA17" s="75"/>
      <c r="JBO17" s="75"/>
      <c r="JCC17" s="75"/>
      <c r="JCQ17" s="75"/>
      <c r="JDE17" s="75"/>
      <c r="JDS17" s="75"/>
      <c r="JEG17" s="75"/>
      <c r="JEU17" s="75"/>
      <c r="JFI17" s="75"/>
      <c r="JFW17" s="75"/>
      <c r="JGK17" s="75"/>
      <c r="JGY17" s="75"/>
      <c r="JHM17" s="75"/>
      <c r="JIA17" s="75"/>
      <c r="JIO17" s="75"/>
      <c r="JJC17" s="75"/>
      <c r="JJQ17" s="75"/>
      <c r="JKE17" s="75"/>
      <c r="JKS17" s="75"/>
      <c r="JLG17" s="75"/>
      <c r="JLU17" s="75"/>
      <c r="JMI17" s="75"/>
      <c r="JMW17" s="75"/>
      <c r="JNK17" s="75"/>
      <c r="JNY17" s="75"/>
      <c r="JOM17" s="75"/>
      <c r="JPA17" s="75"/>
      <c r="JPO17" s="75"/>
      <c r="JQC17" s="75"/>
      <c r="JQQ17" s="75"/>
      <c r="JRE17" s="75"/>
      <c r="JRS17" s="75"/>
      <c r="JSG17" s="75"/>
      <c r="JSU17" s="75"/>
      <c r="JTI17" s="75"/>
      <c r="JTW17" s="75"/>
      <c r="JUK17" s="75"/>
      <c r="JUY17" s="75"/>
      <c r="JVM17" s="75"/>
      <c r="JWA17" s="75"/>
      <c r="JWO17" s="75"/>
      <c r="JXC17" s="75"/>
      <c r="JXQ17" s="75"/>
      <c r="JYE17" s="75"/>
      <c r="JYS17" s="75"/>
      <c r="JZG17" s="75"/>
      <c r="JZU17" s="75"/>
      <c r="KAI17" s="75"/>
      <c r="KAW17" s="75"/>
      <c r="KBK17" s="75"/>
      <c r="KBY17" s="75"/>
      <c r="KCM17" s="75"/>
      <c r="KDA17" s="75"/>
      <c r="KDO17" s="75"/>
      <c r="KEC17" s="75"/>
      <c r="KEQ17" s="75"/>
      <c r="KFE17" s="75"/>
      <c r="KFS17" s="75"/>
      <c r="KGG17" s="75"/>
      <c r="KGU17" s="75"/>
      <c r="KHI17" s="75"/>
      <c r="KHW17" s="75"/>
      <c r="KIK17" s="75"/>
      <c r="KIY17" s="75"/>
      <c r="KJM17" s="75"/>
      <c r="KKA17" s="75"/>
      <c r="KKO17" s="75"/>
      <c r="KLC17" s="75"/>
      <c r="KLQ17" s="75"/>
      <c r="KME17" s="75"/>
      <c r="KMS17" s="75"/>
      <c r="KNG17" s="75"/>
      <c r="KNU17" s="75"/>
      <c r="KOI17" s="75"/>
      <c r="KOW17" s="75"/>
      <c r="KPK17" s="75"/>
      <c r="KPY17" s="75"/>
      <c r="KQM17" s="75"/>
      <c r="KRA17" s="75"/>
      <c r="KRO17" s="75"/>
      <c r="KSC17" s="75"/>
      <c r="KSQ17" s="75"/>
      <c r="KTE17" s="75"/>
      <c r="KTS17" s="75"/>
      <c r="KUG17" s="75"/>
      <c r="KUU17" s="75"/>
      <c r="KVI17" s="75"/>
      <c r="KVW17" s="75"/>
      <c r="KWK17" s="75"/>
      <c r="KWY17" s="75"/>
      <c r="KXM17" s="75"/>
      <c r="KYA17" s="75"/>
      <c r="KYO17" s="75"/>
      <c r="KZC17" s="75"/>
      <c r="KZQ17" s="75"/>
      <c r="LAE17" s="75"/>
      <c r="LAS17" s="75"/>
      <c r="LBG17" s="75"/>
      <c r="LBU17" s="75"/>
      <c r="LCI17" s="75"/>
      <c r="LCW17" s="75"/>
      <c r="LDK17" s="75"/>
      <c r="LDY17" s="75"/>
      <c r="LEM17" s="75"/>
      <c r="LFA17" s="75"/>
      <c r="LFO17" s="75"/>
      <c r="LGC17" s="75"/>
      <c r="LGQ17" s="75"/>
      <c r="LHE17" s="75"/>
      <c r="LHS17" s="75"/>
      <c r="LIG17" s="75"/>
      <c r="LIU17" s="75"/>
      <c r="LJI17" s="75"/>
      <c r="LJW17" s="75"/>
      <c r="LKK17" s="75"/>
      <c r="LKY17" s="75"/>
      <c r="LLM17" s="75"/>
      <c r="LMA17" s="75"/>
      <c r="LMO17" s="75"/>
      <c r="LNC17" s="75"/>
      <c r="LNQ17" s="75"/>
      <c r="LOE17" s="75"/>
      <c r="LOS17" s="75"/>
      <c r="LPG17" s="75"/>
      <c r="LPU17" s="75"/>
      <c r="LQI17" s="75"/>
      <c r="LQW17" s="75"/>
      <c r="LRK17" s="75"/>
      <c r="LRY17" s="75"/>
      <c r="LSM17" s="75"/>
      <c r="LTA17" s="75"/>
      <c r="LTO17" s="75"/>
      <c r="LUC17" s="75"/>
      <c r="LUQ17" s="75"/>
      <c r="LVE17" s="75"/>
      <c r="LVS17" s="75"/>
      <c r="LWG17" s="75"/>
      <c r="LWU17" s="75"/>
      <c r="LXI17" s="75"/>
      <c r="LXW17" s="75"/>
      <c r="LYK17" s="75"/>
      <c r="LYY17" s="75"/>
      <c r="LZM17" s="75"/>
      <c r="MAA17" s="75"/>
      <c r="MAO17" s="75"/>
      <c r="MBC17" s="75"/>
      <c r="MBQ17" s="75"/>
      <c r="MCE17" s="75"/>
      <c r="MCS17" s="75"/>
      <c r="MDG17" s="75"/>
      <c r="MDU17" s="75"/>
      <c r="MEI17" s="75"/>
      <c r="MEW17" s="75"/>
      <c r="MFK17" s="75"/>
      <c r="MFY17" s="75"/>
      <c r="MGM17" s="75"/>
      <c r="MHA17" s="75"/>
      <c r="MHO17" s="75"/>
      <c r="MIC17" s="75"/>
      <c r="MIQ17" s="75"/>
      <c r="MJE17" s="75"/>
      <c r="MJS17" s="75"/>
      <c r="MKG17" s="75"/>
      <c r="MKU17" s="75"/>
      <c r="MLI17" s="75"/>
      <c r="MLW17" s="75"/>
      <c r="MMK17" s="75"/>
      <c r="MMY17" s="75"/>
      <c r="MNM17" s="75"/>
      <c r="MOA17" s="75"/>
      <c r="MOO17" s="75"/>
      <c r="MPC17" s="75"/>
      <c r="MPQ17" s="75"/>
      <c r="MQE17" s="75"/>
      <c r="MQS17" s="75"/>
      <c r="MRG17" s="75"/>
      <c r="MRU17" s="75"/>
      <c r="MSI17" s="75"/>
      <c r="MSW17" s="75"/>
      <c r="MTK17" s="75"/>
      <c r="MTY17" s="75"/>
      <c r="MUM17" s="75"/>
      <c r="MVA17" s="75"/>
      <c r="MVO17" s="75"/>
      <c r="MWC17" s="75"/>
      <c r="MWQ17" s="75"/>
      <c r="MXE17" s="75"/>
      <c r="MXS17" s="75"/>
      <c r="MYG17" s="75"/>
      <c r="MYU17" s="75"/>
      <c r="MZI17" s="75"/>
      <c r="MZW17" s="75"/>
      <c r="NAK17" s="75"/>
      <c r="NAY17" s="75"/>
      <c r="NBM17" s="75"/>
      <c r="NCA17" s="75"/>
      <c r="NCO17" s="75"/>
      <c r="NDC17" s="75"/>
      <c r="NDQ17" s="75"/>
      <c r="NEE17" s="75"/>
      <c r="NES17" s="75"/>
      <c r="NFG17" s="75"/>
      <c r="NFU17" s="75"/>
      <c r="NGI17" s="75"/>
      <c r="NGW17" s="75"/>
      <c r="NHK17" s="75"/>
      <c r="NHY17" s="75"/>
      <c r="NIM17" s="75"/>
      <c r="NJA17" s="75"/>
      <c r="NJO17" s="75"/>
      <c r="NKC17" s="75"/>
      <c r="NKQ17" s="75"/>
      <c r="NLE17" s="75"/>
      <c r="NLS17" s="75"/>
      <c r="NMG17" s="75"/>
      <c r="NMU17" s="75"/>
      <c r="NNI17" s="75"/>
      <c r="NNW17" s="75"/>
      <c r="NOK17" s="75"/>
      <c r="NOY17" s="75"/>
      <c r="NPM17" s="75"/>
      <c r="NQA17" s="75"/>
      <c r="NQO17" s="75"/>
      <c r="NRC17" s="75"/>
      <c r="NRQ17" s="75"/>
      <c r="NSE17" s="75"/>
      <c r="NSS17" s="75"/>
      <c r="NTG17" s="75"/>
      <c r="NTU17" s="75"/>
      <c r="NUI17" s="75"/>
      <c r="NUW17" s="75"/>
      <c r="NVK17" s="75"/>
      <c r="NVY17" s="75"/>
      <c r="NWM17" s="75"/>
      <c r="NXA17" s="75"/>
      <c r="NXO17" s="75"/>
      <c r="NYC17" s="75"/>
      <c r="NYQ17" s="75"/>
      <c r="NZE17" s="75"/>
      <c r="NZS17" s="75"/>
      <c r="OAG17" s="75"/>
      <c r="OAU17" s="75"/>
      <c r="OBI17" s="75"/>
      <c r="OBW17" s="75"/>
      <c r="OCK17" s="75"/>
      <c r="OCY17" s="75"/>
      <c r="ODM17" s="75"/>
      <c r="OEA17" s="75"/>
      <c r="OEO17" s="75"/>
      <c r="OFC17" s="75"/>
      <c r="OFQ17" s="75"/>
      <c r="OGE17" s="75"/>
      <c r="OGS17" s="75"/>
      <c r="OHG17" s="75"/>
      <c r="OHU17" s="75"/>
      <c r="OII17" s="75"/>
      <c r="OIW17" s="75"/>
      <c r="OJK17" s="75"/>
      <c r="OJY17" s="75"/>
      <c r="OKM17" s="75"/>
      <c r="OLA17" s="75"/>
      <c r="OLO17" s="75"/>
      <c r="OMC17" s="75"/>
      <c r="OMQ17" s="75"/>
      <c r="ONE17" s="75"/>
      <c r="ONS17" s="75"/>
      <c r="OOG17" s="75"/>
      <c r="OOU17" s="75"/>
      <c r="OPI17" s="75"/>
      <c r="OPW17" s="75"/>
      <c r="OQK17" s="75"/>
      <c r="OQY17" s="75"/>
      <c r="ORM17" s="75"/>
      <c r="OSA17" s="75"/>
      <c r="OSO17" s="75"/>
      <c r="OTC17" s="75"/>
      <c r="OTQ17" s="75"/>
      <c r="OUE17" s="75"/>
      <c r="OUS17" s="75"/>
      <c r="OVG17" s="75"/>
      <c r="OVU17" s="75"/>
      <c r="OWI17" s="75"/>
      <c r="OWW17" s="75"/>
      <c r="OXK17" s="75"/>
      <c r="OXY17" s="75"/>
      <c r="OYM17" s="75"/>
      <c r="OZA17" s="75"/>
      <c r="OZO17" s="75"/>
      <c r="PAC17" s="75"/>
      <c r="PAQ17" s="75"/>
      <c r="PBE17" s="75"/>
      <c r="PBS17" s="75"/>
      <c r="PCG17" s="75"/>
      <c r="PCU17" s="75"/>
      <c r="PDI17" s="75"/>
      <c r="PDW17" s="75"/>
      <c r="PEK17" s="75"/>
      <c r="PEY17" s="75"/>
      <c r="PFM17" s="75"/>
      <c r="PGA17" s="75"/>
      <c r="PGO17" s="75"/>
      <c r="PHC17" s="75"/>
      <c r="PHQ17" s="75"/>
      <c r="PIE17" s="75"/>
      <c r="PIS17" s="75"/>
      <c r="PJG17" s="75"/>
      <c r="PJU17" s="75"/>
      <c r="PKI17" s="75"/>
      <c r="PKW17" s="75"/>
      <c r="PLK17" s="75"/>
      <c r="PLY17" s="75"/>
      <c r="PMM17" s="75"/>
      <c r="PNA17" s="75"/>
      <c r="PNO17" s="75"/>
      <c r="POC17" s="75"/>
      <c r="POQ17" s="75"/>
      <c r="PPE17" s="75"/>
      <c r="PPS17" s="75"/>
      <c r="PQG17" s="75"/>
      <c r="PQU17" s="75"/>
      <c r="PRI17" s="75"/>
      <c r="PRW17" s="75"/>
      <c r="PSK17" s="75"/>
      <c r="PSY17" s="75"/>
      <c r="PTM17" s="75"/>
      <c r="PUA17" s="75"/>
      <c r="PUO17" s="75"/>
      <c r="PVC17" s="75"/>
      <c r="PVQ17" s="75"/>
      <c r="PWE17" s="75"/>
      <c r="PWS17" s="75"/>
      <c r="PXG17" s="75"/>
      <c r="PXU17" s="75"/>
      <c r="PYI17" s="75"/>
      <c r="PYW17" s="75"/>
      <c r="PZK17" s="75"/>
      <c r="PZY17" s="75"/>
      <c r="QAM17" s="75"/>
      <c r="QBA17" s="75"/>
      <c r="QBO17" s="75"/>
      <c r="QCC17" s="75"/>
      <c r="QCQ17" s="75"/>
      <c r="QDE17" s="75"/>
      <c r="QDS17" s="75"/>
      <c r="QEG17" s="75"/>
      <c r="QEU17" s="75"/>
      <c r="QFI17" s="75"/>
      <c r="QFW17" s="75"/>
      <c r="QGK17" s="75"/>
      <c r="QGY17" s="75"/>
      <c r="QHM17" s="75"/>
      <c r="QIA17" s="75"/>
      <c r="QIO17" s="75"/>
      <c r="QJC17" s="75"/>
      <c r="QJQ17" s="75"/>
      <c r="QKE17" s="75"/>
      <c r="QKS17" s="75"/>
      <c r="QLG17" s="75"/>
      <c r="QLU17" s="75"/>
      <c r="QMI17" s="75"/>
      <c r="QMW17" s="75"/>
      <c r="QNK17" s="75"/>
      <c r="QNY17" s="75"/>
      <c r="QOM17" s="75"/>
      <c r="QPA17" s="75"/>
      <c r="QPO17" s="75"/>
      <c r="QQC17" s="75"/>
      <c r="QQQ17" s="75"/>
      <c r="QRE17" s="75"/>
      <c r="QRS17" s="75"/>
      <c r="QSG17" s="75"/>
      <c r="QSU17" s="75"/>
      <c r="QTI17" s="75"/>
      <c r="QTW17" s="75"/>
      <c r="QUK17" s="75"/>
      <c r="QUY17" s="75"/>
      <c r="QVM17" s="75"/>
      <c r="QWA17" s="75"/>
      <c r="QWO17" s="75"/>
      <c r="QXC17" s="75"/>
      <c r="QXQ17" s="75"/>
      <c r="QYE17" s="75"/>
      <c r="QYS17" s="75"/>
      <c r="QZG17" s="75"/>
      <c r="QZU17" s="75"/>
      <c r="RAI17" s="75"/>
      <c r="RAW17" s="75"/>
      <c r="RBK17" s="75"/>
      <c r="RBY17" s="75"/>
      <c r="RCM17" s="75"/>
      <c r="RDA17" s="75"/>
      <c r="RDO17" s="75"/>
      <c r="REC17" s="75"/>
      <c r="REQ17" s="75"/>
      <c r="RFE17" s="75"/>
      <c r="RFS17" s="75"/>
      <c r="RGG17" s="75"/>
      <c r="RGU17" s="75"/>
      <c r="RHI17" s="75"/>
      <c r="RHW17" s="75"/>
      <c r="RIK17" s="75"/>
      <c r="RIY17" s="75"/>
      <c r="RJM17" s="75"/>
      <c r="RKA17" s="75"/>
      <c r="RKO17" s="75"/>
      <c r="RLC17" s="75"/>
      <c r="RLQ17" s="75"/>
      <c r="RME17" s="75"/>
      <c r="RMS17" s="75"/>
      <c r="RNG17" s="75"/>
      <c r="RNU17" s="75"/>
      <c r="ROI17" s="75"/>
      <c r="ROW17" s="75"/>
      <c r="RPK17" s="75"/>
      <c r="RPY17" s="75"/>
      <c r="RQM17" s="75"/>
      <c r="RRA17" s="75"/>
      <c r="RRO17" s="75"/>
      <c r="RSC17" s="75"/>
      <c r="RSQ17" s="75"/>
      <c r="RTE17" s="75"/>
      <c r="RTS17" s="75"/>
      <c r="RUG17" s="75"/>
      <c r="RUU17" s="75"/>
      <c r="RVI17" s="75"/>
      <c r="RVW17" s="75"/>
      <c r="RWK17" s="75"/>
      <c r="RWY17" s="75"/>
      <c r="RXM17" s="75"/>
      <c r="RYA17" s="75"/>
      <c r="RYO17" s="75"/>
      <c r="RZC17" s="75"/>
      <c r="RZQ17" s="75"/>
      <c r="SAE17" s="75"/>
      <c r="SAS17" s="75"/>
      <c r="SBG17" s="75"/>
      <c r="SBU17" s="75"/>
      <c r="SCI17" s="75"/>
      <c r="SCW17" s="75"/>
      <c r="SDK17" s="75"/>
      <c r="SDY17" s="75"/>
      <c r="SEM17" s="75"/>
      <c r="SFA17" s="75"/>
      <c r="SFO17" s="75"/>
      <c r="SGC17" s="75"/>
      <c r="SGQ17" s="75"/>
      <c r="SHE17" s="75"/>
      <c r="SHS17" s="75"/>
      <c r="SIG17" s="75"/>
      <c r="SIU17" s="75"/>
      <c r="SJI17" s="75"/>
      <c r="SJW17" s="75"/>
      <c r="SKK17" s="75"/>
      <c r="SKY17" s="75"/>
      <c r="SLM17" s="75"/>
      <c r="SMA17" s="75"/>
      <c r="SMO17" s="75"/>
      <c r="SNC17" s="75"/>
      <c r="SNQ17" s="75"/>
      <c r="SOE17" s="75"/>
      <c r="SOS17" s="75"/>
      <c r="SPG17" s="75"/>
      <c r="SPU17" s="75"/>
      <c r="SQI17" s="75"/>
      <c r="SQW17" s="75"/>
      <c r="SRK17" s="75"/>
      <c r="SRY17" s="75"/>
      <c r="SSM17" s="75"/>
      <c r="STA17" s="75"/>
      <c r="STO17" s="75"/>
      <c r="SUC17" s="75"/>
      <c r="SUQ17" s="75"/>
      <c r="SVE17" s="75"/>
      <c r="SVS17" s="75"/>
      <c r="SWG17" s="75"/>
      <c r="SWU17" s="75"/>
      <c r="SXI17" s="75"/>
      <c r="SXW17" s="75"/>
      <c r="SYK17" s="75"/>
      <c r="SYY17" s="75"/>
      <c r="SZM17" s="75"/>
      <c r="TAA17" s="75"/>
      <c r="TAO17" s="75"/>
      <c r="TBC17" s="75"/>
      <c r="TBQ17" s="75"/>
      <c r="TCE17" s="75"/>
      <c r="TCS17" s="75"/>
      <c r="TDG17" s="75"/>
      <c r="TDU17" s="75"/>
      <c r="TEI17" s="75"/>
      <c r="TEW17" s="75"/>
      <c r="TFK17" s="75"/>
      <c r="TFY17" s="75"/>
      <c r="TGM17" s="75"/>
      <c r="THA17" s="75"/>
      <c r="THO17" s="75"/>
      <c r="TIC17" s="75"/>
      <c r="TIQ17" s="75"/>
      <c r="TJE17" s="75"/>
      <c r="TJS17" s="75"/>
      <c r="TKG17" s="75"/>
      <c r="TKU17" s="75"/>
      <c r="TLI17" s="75"/>
      <c r="TLW17" s="75"/>
      <c r="TMK17" s="75"/>
      <c r="TMY17" s="75"/>
      <c r="TNM17" s="75"/>
      <c r="TOA17" s="75"/>
      <c r="TOO17" s="75"/>
      <c r="TPC17" s="75"/>
      <c r="TPQ17" s="75"/>
      <c r="TQE17" s="75"/>
      <c r="TQS17" s="75"/>
      <c r="TRG17" s="75"/>
      <c r="TRU17" s="75"/>
      <c r="TSI17" s="75"/>
      <c r="TSW17" s="75"/>
      <c r="TTK17" s="75"/>
      <c r="TTY17" s="75"/>
      <c r="TUM17" s="75"/>
      <c r="TVA17" s="75"/>
      <c r="TVO17" s="75"/>
      <c r="TWC17" s="75"/>
      <c r="TWQ17" s="75"/>
      <c r="TXE17" s="75"/>
      <c r="TXS17" s="75"/>
      <c r="TYG17" s="75"/>
      <c r="TYU17" s="75"/>
      <c r="TZI17" s="75"/>
      <c r="TZW17" s="75"/>
      <c r="UAK17" s="75"/>
      <c r="UAY17" s="75"/>
      <c r="UBM17" s="75"/>
      <c r="UCA17" s="75"/>
      <c r="UCO17" s="75"/>
      <c r="UDC17" s="75"/>
      <c r="UDQ17" s="75"/>
      <c r="UEE17" s="75"/>
      <c r="UES17" s="75"/>
      <c r="UFG17" s="75"/>
      <c r="UFU17" s="75"/>
      <c r="UGI17" s="75"/>
      <c r="UGW17" s="75"/>
      <c r="UHK17" s="75"/>
      <c r="UHY17" s="75"/>
      <c r="UIM17" s="75"/>
      <c r="UJA17" s="75"/>
      <c r="UJO17" s="75"/>
      <c r="UKC17" s="75"/>
      <c r="UKQ17" s="75"/>
      <c r="ULE17" s="75"/>
      <c r="ULS17" s="75"/>
      <c r="UMG17" s="75"/>
      <c r="UMU17" s="75"/>
      <c r="UNI17" s="75"/>
      <c r="UNW17" s="75"/>
      <c r="UOK17" s="75"/>
      <c r="UOY17" s="75"/>
      <c r="UPM17" s="75"/>
      <c r="UQA17" s="75"/>
      <c r="UQO17" s="75"/>
      <c r="URC17" s="75"/>
      <c r="URQ17" s="75"/>
      <c r="USE17" s="75"/>
      <c r="USS17" s="75"/>
      <c r="UTG17" s="75"/>
      <c r="UTU17" s="75"/>
      <c r="UUI17" s="75"/>
      <c r="UUW17" s="75"/>
      <c r="UVK17" s="75"/>
      <c r="UVY17" s="75"/>
      <c r="UWM17" s="75"/>
      <c r="UXA17" s="75"/>
      <c r="UXO17" s="75"/>
      <c r="UYC17" s="75"/>
      <c r="UYQ17" s="75"/>
      <c r="UZE17" s="75"/>
      <c r="UZS17" s="75"/>
      <c r="VAG17" s="75"/>
      <c r="VAU17" s="75"/>
      <c r="VBI17" s="75"/>
      <c r="VBW17" s="75"/>
      <c r="VCK17" s="75"/>
      <c r="VCY17" s="75"/>
      <c r="VDM17" s="75"/>
      <c r="VEA17" s="75"/>
      <c r="VEO17" s="75"/>
      <c r="VFC17" s="75"/>
      <c r="VFQ17" s="75"/>
      <c r="VGE17" s="75"/>
      <c r="VGS17" s="75"/>
      <c r="VHG17" s="75"/>
      <c r="VHU17" s="75"/>
      <c r="VII17" s="75"/>
      <c r="VIW17" s="75"/>
      <c r="VJK17" s="75"/>
      <c r="VJY17" s="75"/>
      <c r="VKM17" s="75"/>
      <c r="VLA17" s="75"/>
      <c r="VLO17" s="75"/>
      <c r="VMC17" s="75"/>
      <c r="VMQ17" s="75"/>
      <c r="VNE17" s="75"/>
      <c r="VNS17" s="75"/>
      <c r="VOG17" s="75"/>
      <c r="VOU17" s="75"/>
      <c r="VPI17" s="75"/>
      <c r="VPW17" s="75"/>
      <c r="VQK17" s="75"/>
      <c r="VQY17" s="75"/>
      <c r="VRM17" s="75"/>
      <c r="VSA17" s="75"/>
      <c r="VSO17" s="75"/>
      <c r="VTC17" s="75"/>
      <c r="VTQ17" s="75"/>
      <c r="VUE17" s="75"/>
      <c r="VUS17" s="75"/>
      <c r="VVG17" s="75"/>
      <c r="VVU17" s="75"/>
      <c r="VWI17" s="75"/>
      <c r="VWW17" s="75"/>
      <c r="VXK17" s="75"/>
      <c r="VXY17" s="75"/>
      <c r="VYM17" s="75"/>
      <c r="VZA17" s="75"/>
      <c r="VZO17" s="75"/>
      <c r="WAC17" s="75"/>
      <c r="WAQ17" s="75"/>
      <c r="WBE17" s="75"/>
      <c r="WBS17" s="75"/>
      <c r="WCG17" s="75"/>
      <c r="WCU17" s="75"/>
      <c r="WDI17" s="75"/>
      <c r="WDW17" s="75"/>
      <c r="WEK17" s="75"/>
      <c r="WEY17" s="75"/>
      <c r="WFM17" s="75"/>
      <c r="WGA17" s="75"/>
      <c r="WGO17" s="75"/>
      <c r="WHC17" s="75"/>
      <c r="WHQ17" s="75"/>
      <c r="WIE17" s="75"/>
      <c r="WIS17" s="75"/>
      <c r="WJG17" s="75"/>
      <c r="WJU17" s="75"/>
      <c r="WKI17" s="75"/>
      <c r="WKW17" s="75"/>
      <c r="WLK17" s="75"/>
      <c r="WLY17" s="75"/>
      <c r="WMM17" s="75"/>
      <c r="WNA17" s="75"/>
      <c r="WNO17" s="75"/>
      <c r="WOC17" s="75"/>
      <c r="WOQ17" s="75"/>
      <c r="WPE17" s="75"/>
      <c r="WPS17" s="75"/>
      <c r="WQG17" s="75"/>
      <c r="WQU17" s="75"/>
      <c r="WRI17" s="75"/>
      <c r="WRW17" s="75"/>
      <c r="WSK17" s="75"/>
      <c r="WSY17" s="75"/>
      <c r="WTM17" s="75"/>
      <c r="WUA17" s="75"/>
      <c r="WUO17" s="75"/>
      <c r="WVC17" s="75"/>
      <c r="WVQ17" s="75"/>
      <c r="WWE17" s="75"/>
      <c r="WWS17" s="75"/>
      <c r="WXG17" s="75"/>
      <c r="WXU17" s="75"/>
      <c r="WYI17" s="75"/>
      <c r="WYW17" s="75"/>
      <c r="WZK17" s="75"/>
      <c r="WZY17" s="75"/>
      <c r="XAM17" s="75"/>
      <c r="XBA17" s="75"/>
      <c r="XBO17" s="75"/>
      <c r="XCC17" s="75"/>
      <c r="XCQ17" s="75"/>
      <c r="XDE17" s="75"/>
      <c r="XDS17" s="75"/>
      <c r="XEG17" s="75"/>
      <c r="XEU17" s="75"/>
    </row>
    <row r="18" spans="1:1017 1031:2039 2053:3061 3075:4083 4097:5119 5133:6141 6155:7163 7177:8185 8199:9207 9221:10229 10243:11251 11265:12287 12301:13309 13323:14331 14345:15353 15367:16375" s="74" customFormat="1" x14ac:dyDescent="0.2">
      <c r="A18" s="253" t="s">
        <v>146</v>
      </c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54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M18" s="75"/>
      <c r="CA18" s="75"/>
      <c r="CO18" s="75"/>
      <c r="DC18" s="75"/>
      <c r="DQ18" s="75"/>
      <c r="EE18" s="75"/>
      <c r="ES18" s="75"/>
      <c r="FG18" s="75"/>
      <c r="FU18" s="75"/>
      <c r="GI18" s="75"/>
      <c r="GW18" s="75"/>
      <c r="HK18" s="75"/>
      <c r="HY18" s="75"/>
      <c r="IM18" s="75"/>
      <c r="JA18" s="75"/>
      <c r="JO18" s="75"/>
      <c r="KC18" s="75"/>
      <c r="KQ18" s="75"/>
      <c r="LE18" s="75"/>
      <c r="LS18" s="75"/>
      <c r="MG18" s="75"/>
      <c r="MU18" s="75"/>
      <c r="NI18" s="75"/>
      <c r="NW18" s="75"/>
      <c r="OK18" s="75"/>
      <c r="OY18" s="75"/>
      <c r="PM18" s="75"/>
      <c r="QA18" s="75"/>
      <c r="QO18" s="75"/>
      <c r="RC18" s="75"/>
      <c r="RQ18" s="75"/>
      <c r="SE18" s="75"/>
      <c r="SS18" s="75"/>
      <c r="TG18" s="75"/>
      <c r="TU18" s="75"/>
      <c r="UI18" s="75"/>
      <c r="UW18" s="75"/>
      <c r="VK18" s="75"/>
      <c r="VY18" s="75"/>
      <c r="WM18" s="75"/>
      <c r="XA18" s="75"/>
      <c r="XO18" s="75"/>
      <c r="YC18" s="75"/>
      <c r="YQ18" s="75"/>
      <c r="ZE18" s="75"/>
      <c r="ZS18" s="75"/>
      <c r="AAG18" s="75"/>
      <c r="AAU18" s="75"/>
      <c r="ABI18" s="75"/>
      <c r="ABW18" s="75"/>
      <c r="ACK18" s="75"/>
      <c r="ACY18" s="75"/>
      <c r="ADM18" s="75"/>
      <c r="AEA18" s="75"/>
      <c r="AEO18" s="75"/>
      <c r="AFC18" s="75"/>
      <c r="AFQ18" s="75"/>
      <c r="AGE18" s="75"/>
      <c r="AGS18" s="75"/>
      <c r="AHG18" s="75"/>
      <c r="AHU18" s="75"/>
      <c r="AII18" s="75"/>
      <c r="AIW18" s="75"/>
      <c r="AJK18" s="75"/>
      <c r="AJY18" s="75"/>
      <c r="AKM18" s="75"/>
      <c r="ALA18" s="75"/>
      <c r="ALO18" s="75"/>
      <c r="AMC18" s="75"/>
      <c r="AMQ18" s="75"/>
      <c r="ANE18" s="75"/>
      <c r="ANS18" s="75"/>
      <c r="AOG18" s="75"/>
      <c r="AOU18" s="75"/>
      <c r="API18" s="75"/>
      <c r="APW18" s="75"/>
      <c r="AQK18" s="75"/>
      <c r="AQY18" s="75"/>
      <c r="ARM18" s="75"/>
      <c r="ASA18" s="75"/>
      <c r="ASO18" s="75"/>
      <c r="ATC18" s="75"/>
      <c r="ATQ18" s="75"/>
      <c r="AUE18" s="75"/>
      <c r="AUS18" s="75"/>
      <c r="AVG18" s="75"/>
      <c r="AVU18" s="75"/>
      <c r="AWI18" s="75"/>
      <c r="AWW18" s="75"/>
      <c r="AXK18" s="75"/>
      <c r="AXY18" s="75"/>
      <c r="AYM18" s="75"/>
      <c r="AZA18" s="75"/>
      <c r="AZO18" s="75"/>
      <c r="BAC18" s="75"/>
      <c r="BAQ18" s="75"/>
      <c r="BBE18" s="75"/>
      <c r="BBS18" s="75"/>
      <c r="BCG18" s="75"/>
      <c r="BCU18" s="75"/>
      <c r="BDI18" s="75"/>
      <c r="BDW18" s="75"/>
      <c r="BEK18" s="75"/>
      <c r="BEY18" s="75"/>
      <c r="BFM18" s="75"/>
      <c r="BGA18" s="75"/>
      <c r="BGO18" s="75"/>
      <c r="BHC18" s="75"/>
      <c r="BHQ18" s="75"/>
      <c r="BIE18" s="75"/>
      <c r="BIS18" s="75"/>
      <c r="BJG18" s="75"/>
      <c r="BJU18" s="75"/>
      <c r="BKI18" s="75"/>
      <c r="BKW18" s="75"/>
      <c r="BLK18" s="75"/>
      <c r="BLY18" s="75"/>
      <c r="BMM18" s="75"/>
      <c r="BNA18" s="75"/>
      <c r="BNO18" s="75"/>
      <c r="BOC18" s="75"/>
      <c r="BOQ18" s="75"/>
      <c r="BPE18" s="75"/>
      <c r="BPS18" s="75"/>
      <c r="BQG18" s="75"/>
      <c r="BQU18" s="75"/>
      <c r="BRI18" s="75"/>
      <c r="BRW18" s="75"/>
      <c r="BSK18" s="75"/>
      <c r="BSY18" s="75"/>
      <c r="BTM18" s="75"/>
      <c r="BUA18" s="75"/>
      <c r="BUO18" s="75"/>
      <c r="BVC18" s="75"/>
      <c r="BVQ18" s="75"/>
      <c r="BWE18" s="75"/>
      <c r="BWS18" s="75"/>
      <c r="BXG18" s="75"/>
      <c r="BXU18" s="75"/>
      <c r="BYI18" s="75"/>
      <c r="BYW18" s="75"/>
      <c r="BZK18" s="75"/>
      <c r="BZY18" s="75"/>
      <c r="CAM18" s="75"/>
      <c r="CBA18" s="75"/>
      <c r="CBO18" s="75"/>
      <c r="CCC18" s="75"/>
      <c r="CCQ18" s="75"/>
      <c r="CDE18" s="75"/>
      <c r="CDS18" s="75"/>
      <c r="CEG18" s="75"/>
      <c r="CEU18" s="75"/>
      <c r="CFI18" s="75"/>
      <c r="CFW18" s="75"/>
      <c r="CGK18" s="75"/>
      <c r="CGY18" s="75"/>
      <c r="CHM18" s="75"/>
      <c r="CIA18" s="75"/>
      <c r="CIO18" s="75"/>
      <c r="CJC18" s="75"/>
      <c r="CJQ18" s="75"/>
      <c r="CKE18" s="75"/>
      <c r="CKS18" s="75"/>
      <c r="CLG18" s="75"/>
      <c r="CLU18" s="75"/>
      <c r="CMI18" s="75"/>
      <c r="CMW18" s="75"/>
      <c r="CNK18" s="75"/>
      <c r="CNY18" s="75"/>
      <c r="COM18" s="75"/>
      <c r="CPA18" s="75"/>
      <c r="CPO18" s="75"/>
      <c r="CQC18" s="75"/>
      <c r="CQQ18" s="75"/>
      <c r="CRE18" s="75"/>
      <c r="CRS18" s="75"/>
      <c r="CSG18" s="75"/>
      <c r="CSU18" s="75"/>
      <c r="CTI18" s="75"/>
      <c r="CTW18" s="75"/>
      <c r="CUK18" s="75"/>
      <c r="CUY18" s="75"/>
      <c r="CVM18" s="75"/>
      <c r="CWA18" s="75"/>
      <c r="CWO18" s="75"/>
      <c r="CXC18" s="75"/>
      <c r="CXQ18" s="75"/>
      <c r="CYE18" s="75"/>
      <c r="CYS18" s="75"/>
      <c r="CZG18" s="75"/>
      <c r="CZU18" s="75"/>
      <c r="DAI18" s="75"/>
      <c r="DAW18" s="75"/>
      <c r="DBK18" s="75"/>
      <c r="DBY18" s="75"/>
      <c r="DCM18" s="75"/>
      <c r="DDA18" s="75"/>
      <c r="DDO18" s="75"/>
      <c r="DEC18" s="75"/>
      <c r="DEQ18" s="75"/>
      <c r="DFE18" s="75"/>
      <c r="DFS18" s="75"/>
      <c r="DGG18" s="75"/>
      <c r="DGU18" s="75"/>
      <c r="DHI18" s="75"/>
      <c r="DHW18" s="75"/>
      <c r="DIK18" s="75"/>
      <c r="DIY18" s="75"/>
      <c r="DJM18" s="75"/>
      <c r="DKA18" s="75"/>
      <c r="DKO18" s="75"/>
      <c r="DLC18" s="75"/>
      <c r="DLQ18" s="75"/>
      <c r="DME18" s="75"/>
      <c r="DMS18" s="75"/>
      <c r="DNG18" s="75"/>
      <c r="DNU18" s="75"/>
      <c r="DOI18" s="75"/>
      <c r="DOW18" s="75"/>
      <c r="DPK18" s="75"/>
      <c r="DPY18" s="75"/>
      <c r="DQM18" s="75"/>
      <c r="DRA18" s="75"/>
      <c r="DRO18" s="75"/>
      <c r="DSC18" s="75"/>
      <c r="DSQ18" s="75"/>
      <c r="DTE18" s="75"/>
      <c r="DTS18" s="75"/>
      <c r="DUG18" s="75"/>
      <c r="DUU18" s="75"/>
      <c r="DVI18" s="75"/>
      <c r="DVW18" s="75"/>
      <c r="DWK18" s="75"/>
      <c r="DWY18" s="75"/>
      <c r="DXM18" s="75"/>
      <c r="DYA18" s="75"/>
      <c r="DYO18" s="75"/>
      <c r="DZC18" s="75"/>
      <c r="DZQ18" s="75"/>
      <c r="EAE18" s="75"/>
      <c r="EAS18" s="75"/>
      <c r="EBG18" s="75"/>
      <c r="EBU18" s="75"/>
      <c r="ECI18" s="75"/>
      <c r="ECW18" s="75"/>
      <c r="EDK18" s="75"/>
      <c r="EDY18" s="75"/>
      <c r="EEM18" s="75"/>
      <c r="EFA18" s="75"/>
      <c r="EFO18" s="75"/>
      <c r="EGC18" s="75"/>
      <c r="EGQ18" s="75"/>
      <c r="EHE18" s="75"/>
      <c r="EHS18" s="75"/>
      <c r="EIG18" s="75"/>
      <c r="EIU18" s="75"/>
      <c r="EJI18" s="75"/>
      <c r="EJW18" s="75"/>
      <c r="EKK18" s="75"/>
      <c r="EKY18" s="75"/>
      <c r="ELM18" s="75"/>
      <c r="EMA18" s="75"/>
      <c r="EMO18" s="75"/>
      <c r="ENC18" s="75"/>
      <c r="ENQ18" s="75"/>
      <c r="EOE18" s="75"/>
      <c r="EOS18" s="75"/>
      <c r="EPG18" s="75"/>
      <c r="EPU18" s="75"/>
      <c r="EQI18" s="75"/>
      <c r="EQW18" s="75"/>
      <c r="ERK18" s="75"/>
      <c r="ERY18" s="75"/>
      <c r="ESM18" s="75"/>
      <c r="ETA18" s="75"/>
      <c r="ETO18" s="75"/>
      <c r="EUC18" s="75"/>
      <c r="EUQ18" s="75"/>
      <c r="EVE18" s="75"/>
      <c r="EVS18" s="75"/>
      <c r="EWG18" s="75"/>
      <c r="EWU18" s="75"/>
      <c r="EXI18" s="75"/>
      <c r="EXW18" s="75"/>
      <c r="EYK18" s="75"/>
      <c r="EYY18" s="75"/>
      <c r="EZM18" s="75"/>
      <c r="FAA18" s="75"/>
      <c r="FAO18" s="75"/>
      <c r="FBC18" s="75"/>
      <c r="FBQ18" s="75"/>
      <c r="FCE18" s="75"/>
      <c r="FCS18" s="75"/>
      <c r="FDG18" s="75"/>
      <c r="FDU18" s="75"/>
      <c r="FEI18" s="75"/>
      <c r="FEW18" s="75"/>
      <c r="FFK18" s="75"/>
      <c r="FFY18" s="75"/>
      <c r="FGM18" s="75"/>
      <c r="FHA18" s="75"/>
      <c r="FHO18" s="75"/>
      <c r="FIC18" s="75"/>
      <c r="FIQ18" s="75"/>
      <c r="FJE18" s="75"/>
      <c r="FJS18" s="75"/>
      <c r="FKG18" s="75"/>
      <c r="FKU18" s="75"/>
      <c r="FLI18" s="75"/>
      <c r="FLW18" s="75"/>
      <c r="FMK18" s="75"/>
      <c r="FMY18" s="75"/>
      <c r="FNM18" s="75"/>
      <c r="FOA18" s="75"/>
      <c r="FOO18" s="75"/>
      <c r="FPC18" s="75"/>
      <c r="FPQ18" s="75"/>
      <c r="FQE18" s="75"/>
      <c r="FQS18" s="75"/>
      <c r="FRG18" s="75"/>
      <c r="FRU18" s="75"/>
      <c r="FSI18" s="75"/>
      <c r="FSW18" s="75"/>
      <c r="FTK18" s="75"/>
      <c r="FTY18" s="75"/>
      <c r="FUM18" s="75"/>
      <c r="FVA18" s="75"/>
      <c r="FVO18" s="75"/>
      <c r="FWC18" s="75"/>
      <c r="FWQ18" s="75"/>
      <c r="FXE18" s="75"/>
      <c r="FXS18" s="75"/>
      <c r="FYG18" s="75"/>
      <c r="FYU18" s="75"/>
      <c r="FZI18" s="75"/>
      <c r="FZW18" s="75"/>
      <c r="GAK18" s="75"/>
      <c r="GAY18" s="75"/>
      <c r="GBM18" s="75"/>
      <c r="GCA18" s="75"/>
      <c r="GCO18" s="75"/>
      <c r="GDC18" s="75"/>
      <c r="GDQ18" s="75"/>
      <c r="GEE18" s="75"/>
      <c r="GES18" s="75"/>
      <c r="GFG18" s="75"/>
      <c r="GFU18" s="75"/>
      <c r="GGI18" s="75"/>
      <c r="GGW18" s="75"/>
      <c r="GHK18" s="75"/>
      <c r="GHY18" s="75"/>
      <c r="GIM18" s="75"/>
      <c r="GJA18" s="75"/>
      <c r="GJO18" s="75"/>
      <c r="GKC18" s="75"/>
      <c r="GKQ18" s="75"/>
      <c r="GLE18" s="75"/>
      <c r="GLS18" s="75"/>
      <c r="GMG18" s="75"/>
      <c r="GMU18" s="75"/>
      <c r="GNI18" s="75"/>
      <c r="GNW18" s="75"/>
      <c r="GOK18" s="75"/>
      <c r="GOY18" s="75"/>
      <c r="GPM18" s="75"/>
      <c r="GQA18" s="75"/>
      <c r="GQO18" s="75"/>
      <c r="GRC18" s="75"/>
      <c r="GRQ18" s="75"/>
      <c r="GSE18" s="75"/>
      <c r="GSS18" s="75"/>
      <c r="GTG18" s="75"/>
      <c r="GTU18" s="75"/>
      <c r="GUI18" s="75"/>
      <c r="GUW18" s="75"/>
      <c r="GVK18" s="75"/>
      <c r="GVY18" s="75"/>
      <c r="GWM18" s="75"/>
      <c r="GXA18" s="75"/>
      <c r="GXO18" s="75"/>
      <c r="GYC18" s="75"/>
      <c r="GYQ18" s="75"/>
      <c r="GZE18" s="75"/>
      <c r="GZS18" s="75"/>
      <c r="HAG18" s="75"/>
      <c r="HAU18" s="75"/>
      <c r="HBI18" s="75"/>
      <c r="HBW18" s="75"/>
      <c r="HCK18" s="75"/>
      <c r="HCY18" s="75"/>
      <c r="HDM18" s="75"/>
      <c r="HEA18" s="75"/>
      <c r="HEO18" s="75"/>
      <c r="HFC18" s="75"/>
      <c r="HFQ18" s="75"/>
      <c r="HGE18" s="75"/>
      <c r="HGS18" s="75"/>
      <c r="HHG18" s="75"/>
      <c r="HHU18" s="75"/>
      <c r="HII18" s="75"/>
      <c r="HIW18" s="75"/>
      <c r="HJK18" s="75"/>
      <c r="HJY18" s="75"/>
      <c r="HKM18" s="75"/>
      <c r="HLA18" s="75"/>
      <c r="HLO18" s="75"/>
      <c r="HMC18" s="75"/>
      <c r="HMQ18" s="75"/>
      <c r="HNE18" s="75"/>
      <c r="HNS18" s="75"/>
      <c r="HOG18" s="75"/>
      <c r="HOU18" s="75"/>
      <c r="HPI18" s="75"/>
      <c r="HPW18" s="75"/>
      <c r="HQK18" s="75"/>
      <c r="HQY18" s="75"/>
      <c r="HRM18" s="75"/>
      <c r="HSA18" s="75"/>
      <c r="HSO18" s="75"/>
      <c r="HTC18" s="75"/>
      <c r="HTQ18" s="75"/>
      <c r="HUE18" s="75"/>
      <c r="HUS18" s="75"/>
      <c r="HVG18" s="75"/>
      <c r="HVU18" s="75"/>
      <c r="HWI18" s="75"/>
      <c r="HWW18" s="75"/>
      <c r="HXK18" s="75"/>
      <c r="HXY18" s="75"/>
      <c r="HYM18" s="75"/>
      <c r="HZA18" s="75"/>
      <c r="HZO18" s="75"/>
      <c r="IAC18" s="75"/>
      <c r="IAQ18" s="75"/>
      <c r="IBE18" s="75"/>
      <c r="IBS18" s="75"/>
      <c r="ICG18" s="75"/>
      <c r="ICU18" s="75"/>
      <c r="IDI18" s="75"/>
      <c r="IDW18" s="75"/>
      <c r="IEK18" s="75"/>
      <c r="IEY18" s="75"/>
      <c r="IFM18" s="75"/>
      <c r="IGA18" s="75"/>
      <c r="IGO18" s="75"/>
      <c r="IHC18" s="75"/>
      <c r="IHQ18" s="75"/>
      <c r="IIE18" s="75"/>
      <c r="IIS18" s="75"/>
      <c r="IJG18" s="75"/>
      <c r="IJU18" s="75"/>
      <c r="IKI18" s="75"/>
      <c r="IKW18" s="75"/>
      <c r="ILK18" s="75"/>
      <c r="ILY18" s="75"/>
      <c r="IMM18" s="75"/>
      <c r="INA18" s="75"/>
      <c r="INO18" s="75"/>
      <c r="IOC18" s="75"/>
      <c r="IOQ18" s="75"/>
      <c r="IPE18" s="75"/>
      <c r="IPS18" s="75"/>
      <c r="IQG18" s="75"/>
      <c r="IQU18" s="75"/>
      <c r="IRI18" s="75"/>
      <c r="IRW18" s="75"/>
      <c r="ISK18" s="75"/>
      <c r="ISY18" s="75"/>
      <c r="ITM18" s="75"/>
      <c r="IUA18" s="75"/>
      <c r="IUO18" s="75"/>
      <c r="IVC18" s="75"/>
      <c r="IVQ18" s="75"/>
      <c r="IWE18" s="75"/>
      <c r="IWS18" s="75"/>
      <c r="IXG18" s="75"/>
      <c r="IXU18" s="75"/>
      <c r="IYI18" s="75"/>
      <c r="IYW18" s="75"/>
      <c r="IZK18" s="75"/>
      <c r="IZY18" s="75"/>
      <c r="JAM18" s="75"/>
      <c r="JBA18" s="75"/>
      <c r="JBO18" s="75"/>
      <c r="JCC18" s="75"/>
      <c r="JCQ18" s="75"/>
      <c r="JDE18" s="75"/>
      <c r="JDS18" s="75"/>
      <c r="JEG18" s="75"/>
      <c r="JEU18" s="75"/>
      <c r="JFI18" s="75"/>
      <c r="JFW18" s="75"/>
      <c r="JGK18" s="75"/>
      <c r="JGY18" s="75"/>
      <c r="JHM18" s="75"/>
      <c r="JIA18" s="75"/>
      <c r="JIO18" s="75"/>
      <c r="JJC18" s="75"/>
      <c r="JJQ18" s="75"/>
      <c r="JKE18" s="75"/>
      <c r="JKS18" s="75"/>
      <c r="JLG18" s="75"/>
      <c r="JLU18" s="75"/>
      <c r="JMI18" s="75"/>
      <c r="JMW18" s="75"/>
      <c r="JNK18" s="75"/>
      <c r="JNY18" s="75"/>
      <c r="JOM18" s="75"/>
      <c r="JPA18" s="75"/>
      <c r="JPO18" s="75"/>
      <c r="JQC18" s="75"/>
      <c r="JQQ18" s="75"/>
      <c r="JRE18" s="75"/>
      <c r="JRS18" s="75"/>
      <c r="JSG18" s="75"/>
      <c r="JSU18" s="75"/>
      <c r="JTI18" s="75"/>
      <c r="JTW18" s="75"/>
      <c r="JUK18" s="75"/>
      <c r="JUY18" s="75"/>
      <c r="JVM18" s="75"/>
      <c r="JWA18" s="75"/>
      <c r="JWO18" s="75"/>
      <c r="JXC18" s="75"/>
      <c r="JXQ18" s="75"/>
      <c r="JYE18" s="75"/>
      <c r="JYS18" s="75"/>
      <c r="JZG18" s="75"/>
      <c r="JZU18" s="75"/>
      <c r="KAI18" s="75"/>
      <c r="KAW18" s="75"/>
      <c r="KBK18" s="75"/>
      <c r="KBY18" s="75"/>
      <c r="KCM18" s="75"/>
      <c r="KDA18" s="75"/>
      <c r="KDO18" s="75"/>
      <c r="KEC18" s="75"/>
      <c r="KEQ18" s="75"/>
      <c r="KFE18" s="75"/>
      <c r="KFS18" s="75"/>
      <c r="KGG18" s="75"/>
      <c r="KGU18" s="75"/>
      <c r="KHI18" s="75"/>
      <c r="KHW18" s="75"/>
      <c r="KIK18" s="75"/>
      <c r="KIY18" s="75"/>
      <c r="KJM18" s="75"/>
      <c r="KKA18" s="75"/>
      <c r="KKO18" s="75"/>
      <c r="KLC18" s="75"/>
      <c r="KLQ18" s="75"/>
      <c r="KME18" s="75"/>
      <c r="KMS18" s="75"/>
      <c r="KNG18" s="75"/>
      <c r="KNU18" s="75"/>
      <c r="KOI18" s="75"/>
      <c r="KOW18" s="75"/>
      <c r="KPK18" s="75"/>
      <c r="KPY18" s="75"/>
      <c r="KQM18" s="75"/>
      <c r="KRA18" s="75"/>
      <c r="KRO18" s="75"/>
      <c r="KSC18" s="75"/>
      <c r="KSQ18" s="75"/>
      <c r="KTE18" s="75"/>
      <c r="KTS18" s="75"/>
      <c r="KUG18" s="75"/>
      <c r="KUU18" s="75"/>
      <c r="KVI18" s="75"/>
      <c r="KVW18" s="75"/>
      <c r="KWK18" s="75"/>
      <c r="KWY18" s="75"/>
      <c r="KXM18" s="75"/>
      <c r="KYA18" s="75"/>
      <c r="KYO18" s="75"/>
      <c r="KZC18" s="75"/>
      <c r="KZQ18" s="75"/>
      <c r="LAE18" s="75"/>
      <c r="LAS18" s="75"/>
      <c r="LBG18" s="75"/>
      <c r="LBU18" s="75"/>
      <c r="LCI18" s="75"/>
      <c r="LCW18" s="75"/>
      <c r="LDK18" s="75"/>
      <c r="LDY18" s="75"/>
      <c r="LEM18" s="75"/>
      <c r="LFA18" s="75"/>
      <c r="LFO18" s="75"/>
      <c r="LGC18" s="75"/>
      <c r="LGQ18" s="75"/>
      <c r="LHE18" s="75"/>
      <c r="LHS18" s="75"/>
      <c r="LIG18" s="75"/>
      <c r="LIU18" s="75"/>
      <c r="LJI18" s="75"/>
      <c r="LJW18" s="75"/>
      <c r="LKK18" s="75"/>
      <c r="LKY18" s="75"/>
      <c r="LLM18" s="75"/>
      <c r="LMA18" s="75"/>
      <c r="LMO18" s="75"/>
      <c r="LNC18" s="75"/>
      <c r="LNQ18" s="75"/>
      <c r="LOE18" s="75"/>
      <c r="LOS18" s="75"/>
      <c r="LPG18" s="75"/>
      <c r="LPU18" s="75"/>
      <c r="LQI18" s="75"/>
      <c r="LQW18" s="75"/>
      <c r="LRK18" s="75"/>
      <c r="LRY18" s="75"/>
      <c r="LSM18" s="75"/>
      <c r="LTA18" s="75"/>
      <c r="LTO18" s="75"/>
      <c r="LUC18" s="75"/>
      <c r="LUQ18" s="75"/>
      <c r="LVE18" s="75"/>
      <c r="LVS18" s="75"/>
      <c r="LWG18" s="75"/>
      <c r="LWU18" s="75"/>
      <c r="LXI18" s="75"/>
      <c r="LXW18" s="75"/>
      <c r="LYK18" s="75"/>
      <c r="LYY18" s="75"/>
      <c r="LZM18" s="75"/>
      <c r="MAA18" s="75"/>
      <c r="MAO18" s="75"/>
      <c r="MBC18" s="75"/>
      <c r="MBQ18" s="75"/>
      <c r="MCE18" s="75"/>
      <c r="MCS18" s="75"/>
      <c r="MDG18" s="75"/>
      <c r="MDU18" s="75"/>
      <c r="MEI18" s="75"/>
      <c r="MEW18" s="75"/>
      <c r="MFK18" s="75"/>
      <c r="MFY18" s="75"/>
      <c r="MGM18" s="75"/>
      <c r="MHA18" s="75"/>
      <c r="MHO18" s="75"/>
      <c r="MIC18" s="75"/>
      <c r="MIQ18" s="75"/>
      <c r="MJE18" s="75"/>
      <c r="MJS18" s="75"/>
      <c r="MKG18" s="75"/>
      <c r="MKU18" s="75"/>
      <c r="MLI18" s="75"/>
      <c r="MLW18" s="75"/>
      <c r="MMK18" s="75"/>
      <c r="MMY18" s="75"/>
      <c r="MNM18" s="75"/>
      <c r="MOA18" s="75"/>
      <c r="MOO18" s="75"/>
      <c r="MPC18" s="75"/>
      <c r="MPQ18" s="75"/>
      <c r="MQE18" s="75"/>
      <c r="MQS18" s="75"/>
      <c r="MRG18" s="75"/>
      <c r="MRU18" s="75"/>
      <c r="MSI18" s="75"/>
      <c r="MSW18" s="75"/>
      <c r="MTK18" s="75"/>
      <c r="MTY18" s="75"/>
      <c r="MUM18" s="75"/>
      <c r="MVA18" s="75"/>
      <c r="MVO18" s="75"/>
      <c r="MWC18" s="75"/>
      <c r="MWQ18" s="75"/>
      <c r="MXE18" s="75"/>
      <c r="MXS18" s="75"/>
      <c r="MYG18" s="75"/>
      <c r="MYU18" s="75"/>
      <c r="MZI18" s="75"/>
      <c r="MZW18" s="75"/>
      <c r="NAK18" s="75"/>
      <c r="NAY18" s="75"/>
      <c r="NBM18" s="75"/>
      <c r="NCA18" s="75"/>
      <c r="NCO18" s="75"/>
      <c r="NDC18" s="75"/>
      <c r="NDQ18" s="75"/>
      <c r="NEE18" s="75"/>
      <c r="NES18" s="75"/>
      <c r="NFG18" s="75"/>
      <c r="NFU18" s="75"/>
      <c r="NGI18" s="75"/>
      <c r="NGW18" s="75"/>
      <c r="NHK18" s="75"/>
      <c r="NHY18" s="75"/>
      <c r="NIM18" s="75"/>
      <c r="NJA18" s="75"/>
      <c r="NJO18" s="75"/>
      <c r="NKC18" s="75"/>
      <c r="NKQ18" s="75"/>
      <c r="NLE18" s="75"/>
      <c r="NLS18" s="75"/>
      <c r="NMG18" s="75"/>
      <c r="NMU18" s="75"/>
      <c r="NNI18" s="75"/>
      <c r="NNW18" s="75"/>
      <c r="NOK18" s="75"/>
      <c r="NOY18" s="75"/>
      <c r="NPM18" s="75"/>
      <c r="NQA18" s="75"/>
      <c r="NQO18" s="75"/>
      <c r="NRC18" s="75"/>
      <c r="NRQ18" s="75"/>
      <c r="NSE18" s="75"/>
      <c r="NSS18" s="75"/>
      <c r="NTG18" s="75"/>
      <c r="NTU18" s="75"/>
      <c r="NUI18" s="75"/>
      <c r="NUW18" s="75"/>
      <c r="NVK18" s="75"/>
      <c r="NVY18" s="75"/>
      <c r="NWM18" s="75"/>
      <c r="NXA18" s="75"/>
      <c r="NXO18" s="75"/>
      <c r="NYC18" s="75"/>
      <c r="NYQ18" s="75"/>
      <c r="NZE18" s="75"/>
      <c r="NZS18" s="75"/>
      <c r="OAG18" s="75"/>
      <c r="OAU18" s="75"/>
      <c r="OBI18" s="75"/>
      <c r="OBW18" s="75"/>
      <c r="OCK18" s="75"/>
      <c r="OCY18" s="75"/>
      <c r="ODM18" s="75"/>
      <c r="OEA18" s="75"/>
      <c r="OEO18" s="75"/>
      <c r="OFC18" s="75"/>
      <c r="OFQ18" s="75"/>
      <c r="OGE18" s="75"/>
      <c r="OGS18" s="75"/>
      <c r="OHG18" s="75"/>
      <c r="OHU18" s="75"/>
      <c r="OII18" s="75"/>
      <c r="OIW18" s="75"/>
      <c r="OJK18" s="75"/>
      <c r="OJY18" s="75"/>
      <c r="OKM18" s="75"/>
      <c r="OLA18" s="75"/>
      <c r="OLO18" s="75"/>
      <c r="OMC18" s="75"/>
      <c r="OMQ18" s="75"/>
      <c r="ONE18" s="75"/>
      <c r="ONS18" s="75"/>
      <c r="OOG18" s="75"/>
      <c r="OOU18" s="75"/>
      <c r="OPI18" s="75"/>
      <c r="OPW18" s="75"/>
      <c r="OQK18" s="75"/>
      <c r="OQY18" s="75"/>
      <c r="ORM18" s="75"/>
      <c r="OSA18" s="75"/>
      <c r="OSO18" s="75"/>
      <c r="OTC18" s="75"/>
      <c r="OTQ18" s="75"/>
      <c r="OUE18" s="75"/>
      <c r="OUS18" s="75"/>
      <c r="OVG18" s="75"/>
      <c r="OVU18" s="75"/>
      <c r="OWI18" s="75"/>
      <c r="OWW18" s="75"/>
      <c r="OXK18" s="75"/>
      <c r="OXY18" s="75"/>
      <c r="OYM18" s="75"/>
      <c r="OZA18" s="75"/>
      <c r="OZO18" s="75"/>
      <c r="PAC18" s="75"/>
      <c r="PAQ18" s="75"/>
      <c r="PBE18" s="75"/>
      <c r="PBS18" s="75"/>
      <c r="PCG18" s="75"/>
      <c r="PCU18" s="75"/>
      <c r="PDI18" s="75"/>
      <c r="PDW18" s="75"/>
      <c r="PEK18" s="75"/>
      <c r="PEY18" s="75"/>
      <c r="PFM18" s="75"/>
      <c r="PGA18" s="75"/>
      <c r="PGO18" s="75"/>
      <c r="PHC18" s="75"/>
      <c r="PHQ18" s="75"/>
      <c r="PIE18" s="75"/>
      <c r="PIS18" s="75"/>
      <c r="PJG18" s="75"/>
      <c r="PJU18" s="75"/>
      <c r="PKI18" s="75"/>
      <c r="PKW18" s="75"/>
      <c r="PLK18" s="75"/>
      <c r="PLY18" s="75"/>
      <c r="PMM18" s="75"/>
      <c r="PNA18" s="75"/>
      <c r="PNO18" s="75"/>
      <c r="POC18" s="75"/>
      <c r="POQ18" s="75"/>
      <c r="PPE18" s="75"/>
      <c r="PPS18" s="75"/>
      <c r="PQG18" s="75"/>
      <c r="PQU18" s="75"/>
      <c r="PRI18" s="75"/>
      <c r="PRW18" s="75"/>
      <c r="PSK18" s="75"/>
      <c r="PSY18" s="75"/>
      <c r="PTM18" s="75"/>
      <c r="PUA18" s="75"/>
      <c r="PUO18" s="75"/>
      <c r="PVC18" s="75"/>
      <c r="PVQ18" s="75"/>
      <c r="PWE18" s="75"/>
      <c r="PWS18" s="75"/>
      <c r="PXG18" s="75"/>
      <c r="PXU18" s="75"/>
      <c r="PYI18" s="75"/>
      <c r="PYW18" s="75"/>
      <c r="PZK18" s="75"/>
      <c r="PZY18" s="75"/>
      <c r="QAM18" s="75"/>
      <c r="QBA18" s="75"/>
      <c r="QBO18" s="75"/>
      <c r="QCC18" s="75"/>
      <c r="QCQ18" s="75"/>
      <c r="QDE18" s="75"/>
      <c r="QDS18" s="75"/>
      <c r="QEG18" s="75"/>
      <c r="QEU18" s="75"/>
      <c r="QFI18" s="75"/>
      <c r="QFW18" s="75"/>
      <c r="QGK18" s="75"/>
      <c r="QGY18" s="75"/>
      <c r="QHM18" s="75"/>
      <c r="QIA18" s="75"/>
      <c r="QIO18" s="75"/>
      <c r="QJC18" s="75"/>
      <c r="QJQ18" s="75"/>
      <c r="QKE18" s="75"/>
      <c r="QKS18" s="75"/>
      <c r="QLG18" s="75"/>
      <c r="QLU18" s="75"/>
      <c r="QMI18" s="75"/>
      <c r="QMW18" s="75"/>
      <c r="QNK18" s="75"/>
      <c r="QNY18" s="75"/>
      <c r="QOM18" s="75"/>
      <c r="QPA18" s="75"/>
      <c r="QPO18" s="75"/>
      <c r="QQC18" s="75"/>
      <c r="QQQ18" s="75"/>
      <c r="QRE18" s="75"/>
      <c r="QRS18" s="75"/>
      <c r="QSG18" s="75"/>
      <c r="QSU18" s="75"/>
      <c r="QTI18" s="75"/>
      <c r="QTW18" s="75"/>
      <c r="QUK18" s="75"/>
      <c r="QUY18" s="75"/>
      <c r="QVM18" s="75"/>
      <c r="QWA18" s="75"/>
      <c r="QWO18" s="75"/>
      <c r="QXC18" s="75"/>
      <c r="QXQ18" s="75"/>
      <c r="QYE18" s="75"/>
      <c r="QYS18" s="75"/>
      <c r="QZG18" s="75"/>
      <c r="QZU18" s="75"/>
      <c r="RAI18" s="75"/>
      <c r="RAW18" s="75"/>
      <c r="RBK18" s="75"/>
      <c r="RBY18" s="75"/>
      <c r="RCM18" s="75"/>
      <c r="RDA18" s="75"/>
      <c r="RDO18" s="75"/>
      <c r="REC18" s="75"/>
      <c r="REQ18" s="75"/>
      <c r="RFE18" s="75"/>
      <c r="RFS18" s="75"/>
      <c r="RGG18" s="75"/>
      <c r="RGU18" s="75"/>
      <c r="RHI18" s="75"/>
      <c r="RHW18" s="75"/>
      <c r="RIK18" s="75"/>
      <c r="RIY18" s="75"/>
      <c r="RJM18" s="75"/>
      <c r="RKA18" s="75"/>
      <c r="RKO18" s="75"/>
      <c r="RLC18" s="75"/>
      <c r="RLQ18" s="75"/>
      <c r="RME18" s="75"/>
      <c r="RMS18" s="75"/>
      <c r="RNG18" s="75"/>
      <c r="RNU18" s="75"/>
      <c r="ROI18" s="75"/>
      <c r="ROW18" s="75"/>
      <c r="RPK18" s="75"/>
      <c r="RPY18" s="75"/>
      <c r="RQM18" s="75"/>
      <c r="RRA18" s="75"/>
      <c r="RRO18" s="75"/>
      <c r="RSC18" s="75"/>
      <c r="RSQ18" s="75"/>
      <c r="RTE18" s="75"/>
      <c r="RTS18" s="75"/>
      <c r="RUG18" s="75"/>
      <c r="RUU18" s="75"/>
      <c r="RVI18" s="75"/>
      <c r="RVW18" s="75"/>
      <c r="RWK18" s="75"/>
      <c r="RWY18" s="75"/>
      <c r="RXM18" s="75"/>
      <c r="RYA18" s="75"/>
      <c r="RYO18" s="75"/>
      <c r="RZC18" s="75"/>
      <c r="RZQ18" s="75"/>
      <c r="SAE18" s="75"/>
      <c r="SAS18" s="75"/>
      <c r="SBG18" s="75"/>
      <c r="SBU18" s="75"/>
      <c r="SCI18" s="75"/>
      <c r="SCW18" s="75"/>
      <c r="SDK18" s="75"/>
      <c r="SDY18" s="75"/>
      <c r="SEM18" s="75"/>
      <c r="SFA18" s="75"/>
      <c r="SFO18" s="75"/>
      <c r="SGC18" s="75"/>
      <c r="SGQ18" s="75"/>
      <c r="SHE18" s="75"/>
      <c r="SHS18" s="75"/>
      <c r="SIG18" s="75"/>
      <c r="SIU18" s="75"/>
      <c r="SJI18" s="75"/>
      <c r="SJW18" s="75"/>
      <c r="SKK18" s="75"/>
      <c r="SKY18" s="75"/>
      <c r="SLM18" s="75"/>
      <c r="SMA18" s="75"/>
      <c r="SMO18" s="75"/>
      <c r="SNC18" s="75"/>
      <c r="SNQ18" s="75"/>
      <c r="SOE18" s="75"/>
      <c r="SOS18" s="75"/>
      <c r="SPG18" s="75"/>
      <c r="SPU18" s="75"/>
      <c r="SQI18" s="75"/>
      <c r="SQW18" s="75"/>
      <c r="SRK18" s="75"/>
      <c r="SRY18" s="75"/>
      <c r="SSM18" s="75"/>
      <c r="STA18" s="75"/>
      <c r="STO18" s="75"/>
      <c r="SUC18" s="75"/>
      <c r="SUQ18" s="75"/>
      <c r="SVE18" s="75"/>
      <c r="SVS18" s="75"/>
      <c r="SWG18" s="75"/>
      <c r="SWU18" s="75"/>
      <c r="SXI18" s="75"/>
      <c r="SXW18" s="75"/>
      <c r="SYK18" s="75"/>
      <c r="SYY18" s="75"/>
      <c r="SZM18" s="75"/>
      <c r="TAA18" s="75"/>
      <c r="TAO18" s="75"/>
      <c r="TBC18" s="75"/>
      <c r="TBQ18" s="75"/>
      <c r="TCE18" s="75"/>
      <c r="TCS18" s="75"/>
      <c r="TDG18" s="75"/>
      <c r="TDU18" s="75"/>
      <c r="TEI18" s="75"/>
      <c r="TEW18" s="75"/>
      <c r="TFK18" s="75"/>
      <c r="TFY18" s="75"/>
      <c r="TGM18" s="75"/>
      <c r="THA18" s="75"/>
      <c r="THO18" s="75"/>
      <c r="TIC18" s="75"/>
      <c r="TIQ18" s="75"/>
      <c r="TJE18" s="75"/>
      <c r="TJS18" s="75"/>
      <c r="TKG18" s="75"/>
      <c r="TKU18" s="75"/>
      <c r="TLI18" s="75"/>
      <c r="TLW18" s="75"/>
      <c r="TMK18" s="75"/>
      <c r="TMY18" s="75"/>
      <c r="TNM18" s="75"/>
      <c r="TOA18" s="75"/>
      <c r="TOO18" s="75"/>
      <c r="TPC18" s="75"/>
      <c r="TPQ18" s="75"/>
      <c r="TQE18" s="75"/>
      <c r="TQS18" s="75"/>
      <c r="TRG18" s="75"/>
      <c r="TRU18" s="75"/>
      <c r="TSI18" s="75"/>
      <c r="TSW18" s="75"/>
      <c r="TTK18" s="75"/>
      <c r="TTY18" s="75"/>
      <c r="TUM18" s="75"/>
      <c r="TVA18" s="75"/>
      <c r="TVO18" s="75"/>
      <c r="TWC18" s="75"/>
      <c r="TWQ18" s="75"/>
      <c r="TXE18" s="75"/>
      <c r="TXS18" s="75"/>
      <c r="TYG18" s="75"/>
      <c r="TYU18" s="75"/>
      <c r="TZI18" s="75"/>
      <c r="TZW18" s="75"/>
      <c r="UAK18" s="75"/>
      <c r="UAY18" s="75"/>
      <c r="UBM18" s="75"/>
      <c r="UCA18" s="75"/>
      <c r="UCO18" s="75"/>
      <c r="UDC18" s="75"/>
      <c r="UDQ18" s="75"/>
      <c r="UEE18" s="75"/>
      <c r="UES18" s="75"/>
      <c r="UFG18" s="75"/>
      <c r="UFU18" s="75"/>
      <c r="UGI18" s="75"/>
      <c r="UGW18" s="75"/>
      <c r="UHK18" s="75"/>
      <c r="UHY18" s="75"/>
      <c r="UIM18" s="75"/>
      <c r="UJA18" s="75"/>
      <c r="UJO18" s="75"/>
      <c r="UKC18" s="75"/>
      <c r="UKQ18" s="75"/>
      <c r="ULE18" s="75"/>
      <c r="ULS18" s="75"/>
      <c r="UMG18" s="75"/>
      <c r="UMU18" s="75"/>
      <c r="UNI18" s="75"/>
      <c r="UNW18" s="75"/>
      <c r="UOK18" s="75"/>
      <c r="UOY18" s="75"/>
      <c r="UPM18" s="75"/>
      <c r="UQA18" s="75"/>
      <c r="UQO18" s="75"/>
      <c r="URC18" s="75"/>
      <c r="URQ18" s="75"/>
      <c r="USE18" s="75"/>
      <c r="USS18" s="75"/>
      <c r="UTG18" s="75"/>
      <c r="UTU18" s="75"/>
      <c r="UUI18" s="75"/>
      <c r="UUW18" s="75"/>
      <c r="UVK18" s="75"/>
      <c r="UVY18" s="75"/>
      <c r="UWM18" s="75"/>
      <c r="UXA18" s="75"/>
      <c r="UXO18" s="75"/>
      <c r="UYC18" s="75"/>
      <c r="UYQ18" s="75"/>
      <c r="UZE18" s="75"/>
      <c r="UZS18" s="75"/>
      <c r="VAG18" s="75"/>
      <c r="VAU18" s="75"/>
      <c r="VBI18" s="75"/>
      <c r="VBW18" s="75"/>
      <c r="VCK18" s="75"/>
      <c r="VCY18" s="75"/>
      <c r="VDM18" s="75"/>
      <c r="VEA18" s="75"/>
      <c r="VEO18" s="75"/>
      <c r="VFC18" s="75"/>
      <c r="VFQ18" s="75"/>
      <c r="VGE18" s="75"/>
      <c r="VGS18" s="75"/>
      <c r="VHG18" s="75"/>
      <c r="VHU18" s="75"/>
      <c r="VII18" s="75"/>
      <c r="VIW18" s="75"/>
      <c r="VJK18" s="75"/>
      <c r="VJY18" s="75"/>
      <c r="VKM18" s="75"/>
      <c r="VLA18" s="75"/>
      <c r="VLO18" s="75"/>
      <c r="VMC18" s="75"/>
      <c r="VMQ18" s="75"/>
      <c r="VNE18" s="75"/>
      <c r="VNS18" s="75"/>
      <c r="VOG18" s="75"/>
      <c r="VOU18" s="75"/>
      <c r="VPI18" s="75"/>
      <c r="VPW18" s="75"/>
      <c r="VQK18" s="75"/>
      <c r="VQY18" s="75"/>
      <c r="VRM18" s="75"/>
      <c r="VSA18" s="75"/>
      <c r="VSO18" s="75"/>
      <c r="VTC18" s="75"/>
      <c r="VTQ18" s="75"/>
      <c r="VUE18" s="75"/>
      <c r="VUS18" s="75"/>
      <c r="VVG18" s="75"/>
      <c r="VVU18" s="75"/>
      <c r="VWI18" s="75"/>
      <c r="VWW18" s="75"/>
      <c r="VXK18" s="75"/>
      <c r="VXY18" s="75"/>
      <c r="VYM18" s="75"/>
      <c r="VZA18" s="75"/>
      <c r="VZO18" s="75"/>
      <c r="WAC18" s="75"/>
      <c r="WAQ18" s="75"/>
      <c r="WBE18" s="75"/>
      <c r="WBS18" s="75"/>
      <c r="WCG18" s="75"/>
      <c r="WCU18" s="75"/>
      <c r="WDI18" s="75"/>
      <c r="WDW18" s="75"/>
      <c r="WEK18" s="75"/>
      <c r="WEY18" s="75"/>
      <c r="WFM18" s="75"/>
      <c r="WGA18" s="75"/>
      <c r="WGO18" s="75"/>
      <c r="WHC18" s="75"/>
      <c r="WHQ18" s="75"/>
      <c r="WIE18" s="75"/>
      <c r="WIS18" s="75"/>
      <c r="WJG18" s="75"/>
      <c r="WJU18" s="75"/>
      <c r="WKI18" s="75"/>
      <c r="WKW18" s="75"/>
      <c r="WLK18" s="75"/>
      <c r="WLY18" s="75"/>
      <c r="WMM18" s="75"/>
      <c r="WNA18" s="75"/>
      <c r="WNO18" s="75"/>
      <c r="WOC18" s="75"/>
      <c r="WOQ18" s="75"/>
      <c r="WPE18" s="75"/>
      <c r="WPS18" s="75"/>
      <c r="WQG18" s="75"/>
      <c r="WQU18" s="75"/>
      <c r="WRI18" s="75"/>
      <c r="WRW18" s="75"/>
      <c r="WSK18" s="75"/>
      <c r="WSY18" s="75"/>
      <c r="WTM18" s="75"/>
      <c r="WUA18" s="75"/>
      <c r="WUO18" s="75"/>
      <c r="WVC18" s="75"/>
      <c r="WVQ18" s="75"/>
      <c r="WWE18" s="75"/>
      <c r="WWS18" s="75"/>
      <c r="WXG18" s="75"/>
      <c r="WXU18" s="75"/>
      <c r="WYI18" s="75"/>
      <c r="WYW18" s="75"/>
      <c r="WZK18" s="75"/>
      <c r="WZY18" s="75"/>
      <c r="XAM18" s="75"/>
      <c r="XBA18" s="75"/>
      <c r="XBO18" s="75"/>
      <c r="XCC18" s="75"/>
      <c r="XCQ18" s="75"/>
      <c r="XDE18" s="75"/>
      <c r="XDS18" s="75"/>
      <c r="XEG18" s="75"/>
      <c r="XEU18" s="75"/>
    </row>
    <row r="19" spans="1:1017 1031:2039 2053:3061 3075:4083 4097:5119 5133:6141 6155:7163 7177:8185 8199:9207 9221:10229 10243:11251 11265:12287 12301:13309 13323:14331 14345:15353 15367:16375" ht="12" thickBot="1" x14ac:dyDescent="0.25"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</row>
    <row r="20" spans="1:1017 1031:2039 2053:3061 3075:4083 4097:5119 5133:6141 6155:7163 7177:8185 8199:9207 9221:10229 10243:11251 11265:12287 12301:13309 13323:14331 14345:15353 15367:16375" x14ac:dyDescent="0.2">
      <c r="A20" s="40" t="s">
        <v>176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 spans="1:1017 1031:2039 2053:3061 3075:4083 4097:5119 5133:6141 6155:7163 7177:8185 8199:9207 9221:10229 10243:11251 11265:12287 12301:13309 13323:14331 14345:15353 15367:16375" ht="12" thickBot="1" x14ac:dyDescent="0.25">
      <c r="A21" s="48"/>
      <c r="B21" s="48" t="e">
        <f t="shared" ref="B21:BE21" si="11">B4</f>
        <v>#REF!</v>
      </c>
      <c r="C21" s="48" t="e">
        <f t="shared" si="11"/>
        <v>#REF!</v>
      </c>
      <c r="D21" s="48" t="str">
        <f t="shared" si="11"/>
        <v xml:space="preserve">97/98 </v>
      </c>
      <c r="E21" s="48" t="str">
        <f t="shared" si="11"/>
        <v xml:space="preserve">98/99 </v>
      </c>
      <c r="F21" s="48" t="str">
        <f t="shared" si="11"/>
        <v xml:space="preserve">99/00 </v>
      </c>
      <c r="G21" s="48" t="str">
        <f t="shared" si="11"/>
        <v xml:space="preserve">00/01 </v>
      </c>
      <c r="H21" s="48" t="str">
        <f t="shared" si="11"/>
        <v xml:space="preserve">01/02 </v>
      </c>
      <c r="I21" s="48" t="str">
        <f t="shared" si="11"/>
        <v xml:space="preserve">02/03 </v>
      </c>
      <c r="J21" s="48" t="str">
        <f t="shared" si="11"/>
        <v xml:space="preserve">03/04 </v>
      </c>
      <c r="K21" s="48" t="str">
        <f t="shared" si="11"/>
        <v xml:space="preserve">04/05 </v>
      </c>
      <c r="L21" s="48" t="str">
        <f t="shared" si="11"/>
        <v xml:space="preserve">05/06 </v>
      </c>
      <c r="M21" s="48" t="str">
        <f t="shared" si="11"/>
        <v xml:space="preserve">06/07 </v>
      </c>
      <c r="N21" s="48" t="str">
        <f t="shared" si="11"/>
        <v xml:space="preserve">07/08 </v>
      </c>
      <c r="O21" s="48" t="str">
        <f t="shared" si="11"/>
        <v xml:space="preserve">08/09 </v>
      </c>
      <c r="P21" s="48" t="str">
        <f t="shared" si="11"/>
        <v xml:space="preserve">09/10 </v>
      </c>
      <c r="Q21" s="48" t="str">
        <f t="shared" si="11"/>
        <v xml:space="preserve">10/11 </v>
      </c>
      <c r="R21" s="48" t="str">
        <f t="shared" si="11"/>
        <v xml:space="preserve">11/12 </v>
      </c>
      <c r="S21" s="48" t="str">
        <f t="shared" si="11"/>
        <v xml:space="preserve">12/13 </v>
      </c>
      <c r="T21" s="48" t="str">
        <f t="shared" si="11"/>
        <v xml:space="preserve">13/14 </v>
      </c>
      <c r="U21" s="48" t="str">
        <f t="shared" si="11"/>
        <v xml:space="preserve">14/15 </v>
      </c>
      <c r="V21" s="48" t="str">
        <f t="shared" si="11"/>
        <v xml:space="preserve">15/16 </v>
      </c>
      <c r="W21" s="48" t="str">
        <f t="shared" si="11"/>
        <v xml:space="preserve">16/17 </v>
      </c>
      <c r="X21" s="48" t="str">
        <f t="shared" si="11"/>
        <v xml:space="preserve">17/18 </v>
      </c>
      <c r="Y21" s="48">
        <f t="shared" si="11"/>
        <v>2018</v>
      </c>
      <c r="Z21" s="48">
        <f t="shared" si="11"/>
        <v>2019</v>
      </c>
      <c r="AA21" s="48">
        <f t="shared" si="11"/>
        <v>2020</v>
      </c>
      <c r="AB21" s="48">
        <f t="shared" si="11"/>
        <v>2021</v>
      </c>
      <c r="AC21" s="48">
        <f t="shared" si="11"/>
        <v>2022</v>
      </c>
      <c r="AD21" s="48">
        <f t="shared" si="11"/>
        <v>2023</v>
      </c>
      <c r="AE21" s="48">
        <f t="shared" si="11"/>
        <v>2024</v>
      </c>
      <c r="AF21" s="48">
        <f t="shared" si="11"/>
        <v>2025</v>
      </c>
      <c r="AG21" s="48">
        <f t="shared" si="11"/>
        <v>2026</v>
      </c>
      <c r="AH21" s="48">
        <f t="shared" si="11"/>
        <v>2027</v>
      </c>
      <c r="AI21" s="48">
        <f t="shared" si="11"/>
        <v>2028</v>
      </c>
      <c r="AJ21" s="48">
        <f t="shared" si="11"/>
        <v>2029</v>
      </c>
      <c r="AK21" s="48">
        <f t="shared" si="11"/>
        <v>2030</v>
      </c>
      <c r="AL21" s="48">
        <f t="shared" si="11"/>
        <v>2031</v>
      </c>
      <c r="AM21" s="48">
        <f t="shared" si="11"/>
        <v>2032</v>
      </c>
      <c r="AN21" s="48">
        <f t="shared" si="11"/>
        <v>2033</v>
      </c>
      <c r="AO21" s="48">
        <f t="shared" si="11"/>
        <v>2034</v>
      </c>
      <c r="AP21" s="48">
        <f t="shared" si="11"/>
        <v>2035</v>
      </c>
      <c r="AQ21" s="48">
        <f t="shared" si="11"/>
        <v>2036</v>
      </c>
      <c r="AR21" s="48">
        <f t="shared" si="11"/>
        <v>2037</v>
      </c>
      <c r="AS21" s="48">
        <f t="shared" si="11"/>
        <v>2038</v>
      </c>
      <c r="AT21" s="48">
        <f t="shared" si="11"/>
        <v>2039</v>
      </c>
      <c r="AU21" s="48">
        <f t="shared" si="11"/>
        <v>2040</v>
      </c>
      <c r="AV21" s="48">
        <f t="shared" si="11"/>
        <v>2041</v>
      </c>
      <c r="AW21" s="48">
        <f t="shared" si="11"/>
        <v>2042</v>
      </c>
      <c r="AX21" s="48">
        <f t="shared" si="11"/>
        <v>2043</v>
      </c>
      <c r="AY21" s="48">
        <f t="shared" si="11"/>
        <v>2044</v>
      </c>
      <c r="AZ21" s="48">
        <f t="shared" si="11"/>
        <v>2045</v>
      </c>
      <c r="BA21" s="48">
        <f t="shared" si="11"/>
        <v>2046</v>
      </c>
      <c r="BB21" s="48">
        <f t="shared" si="11"/>
        <v>2047</v>
      </c>
      <c r="BC21" s="48">
        <f t="shared" si="11"/>
        <v>2048</v>
      </c>
      <c r="BD21" s="48">
        <f t="shared" si="11"/>
        <v>2049</v>
      </c>
      <c r="BE21" s="48">
        <f t="shared" si="11"/>
        <v>2050</v>
      </c>
    </row>
    <row r="22" spans="1:1017 1031:2039 2053:3061 3075:4083 4097:5119 5133:6141 6155:7163 7177:8185 8199:9207 9221:10229 10243:11251 11265:12287 12301:13309 13323:14331 14345:15353 15367:16375" x14ac:dyDescent="0.2">
      <c r="A22" s="49" t="str">
        <f>'[2]Poultry Byproduct Complex'!A16</f>
        <v>Carryin (Oct 1)</v>
      </c>
      <c r="B22" s="54">
        <f>'[2]Poultry Byproduct Complex'!D16</f>
        <v>16.3</v>
      </c>
      <c r="C22" s="54">
        <f>'[2]Poultry Byproduct Complex'!E16</f>
        <v>16.3</v>
      </c>
      <c r="D22" s="54">
        <f>'[2]Poultry Byproduct Complex'!F16</f>
        <v>16.3</v>
      </c>
      <c r="E22" s="54">
        <f>'[2]Poultry Byproduct Complex'!G16</f>
        <v>16.3</v>
      </c>
      <c r="F22" s="54">
        <f>'[2]Poultry Byproduct Complex'!H16</f>
        <v>16.3</v>
      </c>
      <c r="G22" s="54">
        <f>'[2]Poultry Byproduct Complex'!I16</f>
        <v>16.3</v>
      </c>
      <c r="H22" s="54">
        <f>'[2]Poultry Byproduct Complex'!J16</f>
        <v>16.3</v>
      </c>
      <c r="I22" s="54">
        <f>'[2]Poultry Byproduct Complex'!K16</f>
        <v>16.3</v>
      </c>
      <c r="J22" s="54">
        <f>'[2]Poultry Byproduct Complex'!L16</f>
        <v>13.354624999999997</v>
      </c>
      <c r="K22" s="54">
        <f>'[2]Poultry Byproduct Complex'!M16</f>
        <v>14.14549999999999</v>
      </c>
      <c r="L22" s="54">
        <f>'[2]Poultry Byproduct Complex'!N16</f>
        <v>14.936374999999982</v>
      </c>
      <c r="M22" s="54">
        <f>'[2]Poultry Byproduct Complex'!O16</f>
        <v>16.3</v>
      </c>
      <c r="N22" s="54">
        <f>'[2]Poultry Byproduct Complex'!P16</f>
        <v>20.3</v>
      </c>
      <c r="O22" s="54">
        <f>'[2]Poultry Byproduct Complex'!Q16</f>
        <v>30.5</v>
      </c>
      <c r="P22" s="54">
        <f>'[2]Poultry Byproduct Complex'!R16</f>
        <v>21</v>
      </c>
      <c r="Q22" s="54">
        <f>'[2]Poultry Byproduct Complex'!S16</f>
        <v>21.004000000000001</v>
      </c>
      <c r="R22" s="54">
        <f>'[2]Poultry Byproduct Complex'!T16</f>
        <v>32.616434782608692</v>
      </c>
      <c r="S22" s="54">
        <f>'[2]Poultry Byproduct Complex'!U16</f>
        <v>29.277043478260872</v>
      </c>
      <c r="T22" s="54">
        <f>'[2]Poultry Byproduct Complex'!V16</f>
        <v>25.937652173913058</v>
      </c>
      <c r="U22" s="54">
        <f>'[2]Poultry Byproduct Complex'!W16</f>
        <v>22.598260869565244</v>
      </c>
      <c r="V22" s="54">
        <f>'[2]Poultry Byproduct Complex'!X16</f>
        <v>22.899000000000001</v>
      </c>
      <c r="W22" s="54">
        <f>'[2]Poultry Byproduct Complex'!Y16</f>
        <v>22.649000000000001</v>
      </c>
      <c r="X22" s="54">
        <f>'[2]Poultry Byproduct Complex'!Z16</f>
        <v>23.077999999999999</v>
      </c>
      <c r="Y22" s="54">
        <f>'[2]Poultry Byproduct Complex'!AA16</f>
        <v>25.100999999999999</v>
      </c>
      <c r="Z22" s="54">
        <f>'[2]Poultry Byproduct Complex'!AA$324</f>
        <v>23.350999999999999</v>
      </c>
      <c r="AA22" s="54">
        <f>'[2]Poultry Byproduct Complex'!AB$324</f>
        <v>31.498999999999999</v>
      </c>
      <c r="AB22" s="54">
        <f>'[2]Poultry Byproduct Complex'!AC$324</f>
        <v>32.604999999999997</v>
      </c>
      <c r="AC22" s="54">
        <f>'[2]Poultry Byproduct Complex'!AD$324</f>
        <v>29.689</v>
      </c>
      <c r="AD22" s="54">
        <f>'[2]Poultry Byproduct Complex'!AE$324</f>
        <v>31.9</v>
      </c>
      <c r="AE22" s="54">
        <f>'[2]Poultry Byproduct Complex'!AF$324</f>
        <v>35.591000000000001</v>
      </c>
      <c r="AF22" s="54">
        <f>'[2]Poultry Byproduct Complex'!AG$324</f>
        <v>29.704000000000001</v>
      </c>
      <c r="AG22" s="54">
        <f>'[2]Poultry Byproduct Complex'!AH$324</f>
        <v>46.296051502485767</v>
      </c>
      <c r="AH22" s="54">
        <f>'[2]Poultry Byproduct Complex'!AI$324</f>
        <v>68.151475190734629</v>
      </c>
      <c r="AI22" s="54">
        <f>'[2]Poultry Byproduct Complex'!AJ$324</f>
        <v>49.510603148958836</v>
      </c>
      <c r="AJ22" s="54">
        <f>'[2]Poultry Byproduct Complex'!AK$324</f>
        <v>43.878862538840622</v>
      </c>
      <c r="AK22" s="54">
        <f>'[2]Poultry Byproduct Complex'!AL$324</f>
        <v>31.800680380182769</v>
      </c>
      <c r="AL22" s="54">
        <f>'[2]Poultry Byproduct Complex'!AM$324</f>
        <v>37.839016346039699</v>
      </c>
      <c r="AM22" s="54">
        <f>'[2]Poultry Byproduct Complex'!AN$324</f>
        <v>39.34949559519427</v>
      </c>
      <c r="AN22" s="54">
        <f>'[2]Poultry Byproduct Complex'!AO$324</f>
        <v>39.148148420582572</v>
      </c>
      <c r="AO22" s="54">
        <f>'[2]Poultry Byproduct Complex'!AP$324</f>
        <v>39.023784975691058</v>
      </c>
      <c r="AP22" s="54">
        <f>'[2]Poultry Byproduct Complex'!AQ$324</f>
        <v>32.949394353166014</v>
      </c>
      <c r="AQ22" s="54">
        <f>'[2]Poultry Byproduct Complex'!AR$324</f>
        <v>29.818018676756878</v>
      </c>
      <c r="AR22" s="54">
        <f>'[2]Poultry Byproduct Complex'!AS$324</f>
        <v>37.953176063396086</v>
      </c>
      <c r="AS22" s="54">
        <f>'[2]Poultry Byproduct Complex'!AT$324</f>
        <v>36.174573416206641</v>
      </c>
      <c r="AT22" s="54">
        <f>'[2]Poultry Byproduct Complex'!AU$324</f>
        <v>39.409643383860868</v>
      </c>
      <c r="AU22" s="54">
        <f>'[2]Poultry Byproduct Complex'!AV$324</f>
        <v>41.276451238384055</v>
      </c>
      <c r="AV22" s="54">
        <f>'[2]Poultry Byproduct Complex'!AW$324</f>
        <v>41.139192957021294</v>
      </c>
      <c r="AW22" s="54">
        <f>'[2]Poultry Byproduct Complex'!AX$324</f>
        <v>36.181645029743777</v>
      </c>
      <c r="AX22" s="54">
        <f>'[2]Poultry Byproduct Complex'!AY$324</f>
        <v>44.069159972834825</v>
      </c>
      <c r="AY22" s="54">
        <f>'[2]Poultry Byproduct Complex'!AZ$324</f>
        <v>44.35060562290559</v>
      </c>
      <c r="AZ22" s="54">
        <f>'[2]Poultry Byproduct Complex'!BA$324</f>
        <v>50.280993236044225</v>
      </c>
      <c r="BA22" s="54">
        <f>'[2]Poultry Byproduct Complex'!BB$324</f>
        <v>48.379335146202436</v>
      </c>
      <c r="BB22" s="54">
        <f>'[2]Poultry Byproduct Complex'!BC$324</f>
        <v>47.580292224572247</v>
      </c>
      <c r="BC22" s="54">
        <f>'[2]Poultry Byproduct Complex'!BD$324</f>
        <v>45.86686854594069</v>
      </c>
      <c r="BD22" s="54">
        <f>'[2]Poultry Byproduct Complex'!BE$324</f>
        <v>40.708969272863669</v>
      </c>
      <c r="BE22" s="54">
        <f>'[2]Poultry Byproduct Complex'!BF$324</f>
        <v>42.403450595039942</v>
      </c>
    </row>
    <row r="23" spans="1:1017 1031:2039 2053:3061 3075:4083 4097:5119 5133:6141 6155:7163 7177:8185 8199:9207 9221:10229 10243:11251 11265:12287 12301:13309 13323:14331 14345:15353 15367:16375" x14ac:dyDescent="0.2">
      <c r="A23" s="49" t="str">
        <f>'[2]Poultry Byproduct Complex'!A17</f>
        <v>Production</v>
      </c>
      <c r="B23" s="54">
        <f>'[2]Poultry Byproduct Complex'!D17</f>
        <v>534.76593661050447</v>
      </c>
      <c r="C23" s="54">
        <f>'[2]Poultry Byproduct Complex'!E17</f>
        <v>590.95347639460556</v>
      </c>
      <c r="D23" s="54">
        <f>'[2]Poultry Byproduct Complex'!F17</f>
        <v>643.07047124943256</v>
      </c>
      <c r="E23" s="54">
        <f>'[2]Poultry Byproduct Complex'!G17</f>
        <v>722.10305093144405</v>
      </c>
      <c r="F23" s="54">
        <f>'[2]Poultry Byproduct Complex'!H17</f>
        <v>786.30737326107783</v>
      </c>
      <c r="G23" s="54">
        <f>'[2]Poultry Byproduct Complex'!I17</f>
        <v>844.25778326534112</v>
      </c>
      <c r="H23" s="54">
        <f>'[2]Poultry Byproduct Complex'!J17</f>
        <v>928.20804653962182</v>
      </c>
      <c r="I23" s="54">
        <f>'[2]Poultry Byproduct Complex'!K17</f>
        <v>905.68045200000006</v>
      </c>
      <c r="J23" s="54">
        <f>'[2]Poultry Byproduct Complex'!L17</f>
        <v>991</v>
      </c>
      <c r="K23" s="54">
        <f>'[2]Poultry Byproduct Complex'!M17</f>
        <v>1144</v>
      </c>
      <c r="L23" s="54">
        <f>'[2]Poultry Byproduct Complex'!N17</f>
        <v>1235.2</v>
      </c>
      <c r="M23" s="54">
        <f>'[2]Poultry Byproduct Complex'!O17</f>
        <v>1346.9999999999998</v>
      </c>
      <c r="N23" s="54">
        <f>'[2]Poultry Byproduct Complex'!P17</f>
        <v>1494.7</v>
      </c>
      <c r="O23" s="54">
        <f>'[2]Poultry Byproduct Complex'!Q17</f>
        <v>1365.7</v>
      </c>
      <c r="P23" s="54">
        <f>'[2]Poultry Byproduct Complex'!R17</f>
        <v>1414.3719699999999</v>
      </c>
      <c r="Q23" s="54">
        <f>'[2]Poultry Byproduct Complex'!S17</f>
        <v>1417.6252786050691</v>
      </c>
      <c r="R23" s="54">
        <f>'[2]Poultry Byproduct Complex'!T17</f>
        <v>1375.6263167046498</v>
      </c>
      <c r="S23" s="54">
        <f>'[2]Poultry Byproduct Complex'!U17</f>
        <v>1405.81173925741</v>
      </c>
      <c r="T23" s="54">
        <f>'[2]Poultry Byproduct Complex'!V17</f>
        <v>1411.9017612682908</v>
      </c>
      <c r="U23" s="54">
        <f>'[2]Poultry Byproduct Complex'!W17</f>
        <v>1770.9299111639261</v>
      </c>
      <c r="V23" s="54">
        <f>'[2]Poultry Byproduct Complex'!X17</f>
        <v>2460.5100000000002</v>
      </c>
      <c r="W23" s="54">
        <f>'[2]Poultry Byproduct Complex'!Y17</f>
        <v>2404.5019999999995</v>
      </c>
      <c r="X23" s="54">
        <f>'[2]Poultry Byproduct Complex'!Z17</f>
        <v>2388.056</v>
      </c>
      <c r="Y23" s="54">
        <f>'[2]Poultry Byproduct Complex'!AA17</f>
        <v>2372.0450000000001</v>
      </c>
      <c r="Z23" s="54">
        <f>SUM('[2]Poultry Byproduct Complex'!AA$149:AA$157,'[2]Poultry Byproduct Complex'!AB$146:AB$148)</f>
        <v>2499.7830000000004</v>
      </c>
      <c r="AA23" s="54">
        <f>SUM('[2]Poultry Byproduct Complex'!AB$149:AB$157,'[2]Poultry Byproduct Complex'!AC$146:AC$148)</f>
        <v>2527.6399999999994</v>
      </c>
      <c r="AB23" s="54">
        <f>SUM('[2]Poultry Byproduct Complex'!AC$149:AC$157,'[2]Poultry Byproduct Complex'!AD$146:AD$148)</f>
        <v>2110.0580000000004</v>
      </c>
      <c r="AC23" s="54">
        <f>SUM('[2]Poultry Byproduct Complex'!AD$149:AD$157,'[2]Poultry Byproduct Complex'!AE$146:AE$148)</f>
        <v>2023.7369999999999</v>
      </c>
      <c r="AD23" s="54">
        <f>SUM('[2]Poultry Byproduct Complex'!AE$149:AE$157,'[2]Poultry Byproduct Complex'!AF$146:AF$148)</f>
        <v>2296.9290000000001</v>
      </c>
      <c r="AE23" s="54">
        <f>SUM('[2]Poultry Byproduct Complex'!AF$149:AF$157,'[2]Poultry Byproduct Complex'!AG$146:AG$148)</f>
        <v>2227.451</v>
      </c>
      <c r="AF23" s="54">
        <f>SUM('[2]Poultry Byproduct Complex'!AG$149:AG$157,'[2]Poultry Byproduct Complex'!AH$146:AH$148)</f>
        <v>2273.8869398205215</v>
      </c>
      <c r="AG23" s="54">
        <f>SUM('[2]Poultry Byproduct Complex'!AH$149:AH$157,'[2]Poultry Byproduct Complex'!AI$146:AI$148)</f>
        <v>2319.6475252872092</v>
      </c>
      <c r="AH23" s="54">
        <f>SUM('[2]Poultry Byproduct Complex'!AI$149:AI$157,'[2]Poultry Byproduct Complex'!AJ$146:AJ$148)</f>
        <v>2365.0271291092386</v>
      </c>
      <c r="AI23" s="54">
        <f>SUM('[2]Poultry Byproduct Complex'!AJ$149:AJ$157,'[2]Poultry Byproduct Complex'!AK$146:AK$148)</f>
        <v>2432.1514510548</v>
      </c>
      <c r="AJ23" s="54">
        <f>SUM('[2]Poultry Byproduct Complex'!AK$149:AK$157,'[2]Poultry Byproduct Complex'!AL$146:AL$148)</f>
        <v>2449.3223829555172</v>
      </c>
      <c r="AK23" s="54">
        <f>SUM('[2]Poultry Byproduct Complex'!AL$149:AL$157,'[2]Poultry Byproduct Complex'!AM$146:AM$148)</f>
        <v>2502.2121569735509</v>
      </c>
      <c r="AL23" s="54">
        <f>SUM('[2]Poultry Byproduct Complex'!AM$149:AM$157,'[2]Poultry Byproduct Complex'!AN$146:AN$148)</f>
        <v>2569.2759994233156</v>
      </c>
      <c r="AM23" s="54">
        <f>SUM('[2]Poultry Byproduct Complex'!AN$149:AN$157,'[2]Poultry Byproduct Complex'!AO$146:AO$148)</f>
        <v>2636.9247602141595</v>
      </c>
      <c r="AN23" s="54">
        <f>SUM('[2]Poultry Byproduct Complex'!AO$149:AO$157,'[2]Poultry Byproduct Complex'!AP$146:AP$148)</f>
        <v>2671.9351714785853</v>
      </c>
      <c r="AO23" s="54">
        <f>SUM('[2]Poultry Byproduct Complex'!AP$149:AP$157,'[2]Poultry Byproduct Complex'!AQ$146:AQ$148)</f>
        <v>2740.6394590075147</v>
      </c>
      <c r="AP23" s="54">
        <f>SUM('[2]Poultry Byproduct Complex'!AQ$149:AQ$157,'[2]Poultry Byproduct Complex'!AR$146:AR$148)</f>
        <v>2762.7509583089127</v>
      </c>
      <c r="AQ23" s="54">
        <f>SUM('[2]Poultry Byproduct Complex'!AR$149:AR$157,'[2]Poultry Byproduct Complex'!AS$146:AS$148)</f>
        <v>2810.1736297714233</v>
      </c>
      <c r="AR23" s="54">
        <f>SUM('[2]Poultry Byproduct Complex'!AS$149:AS$157,'[2]Poultry Byproduct Complex'!AT$146:AT$148)</f>
        <v>2874.9609796305244</v>
      </c>
      <c r="AS23" s="54">
        <f>SUM('[2]Poultry Byproduct Complex'!AT$149:AT$157,'[2]Poultry Byproduct Complex'!AU$146:AU$148)</f>
        <v>2908.8480614542609</v>
      </c>
      <c r="AT23" s="54">
        <f>SUM('[2]Poultry Byproduct Complex'!AU$149:AU$157,'[2]Poultry Byproduct Complex'!AV$146:AV$148)</f>
        <v>2966.5765802634446</v>
      </c>
      <c r="AU23" s="54">
        <f>SUM('[2]Poultry Byproduct Complex'!AV$149:AV$157,'[2]Poultry Byproduct Complex'!AW$146:AW$148)</f>
        <v>3027.6144316742834</v>
      </c>
      <c r="AV23" s="54">
        <f>SUM('[2]Poultry Byproduct Complex'!AW$149:AW$157,'[2]Poultry Byproduct Complex'!AX$146:AX$148)</f>
        <v>3080.830222006472</v>
      </c>
      <c r="AW23" s="54">
        <f>SUM('[2]Poultry Byproduct Complex'!AX$149:AX$157,'[2]Poultry Byproduct Complex'!AY$146:AY$148)</f>
        <v>3133.113319463816</v>
      </c>
      <c r="AX23" s="54">
        <f>SUM('[2]Poultry Byproduct Complex'!AY$149:AY$157,'[2]Poultry Byproduct Complex'!AZ$146:AZ$148)</f>
        <v>3186.3750125830434</v>
      </c>
      <c r="AY23" s="54">
        <f>SUM('[2]Poultry Byproduct Complex'!AZ$149:AZ$157,'[2]Poultry Byproduct Complex'!BA$146:BA$148)</f>
        <v>3243.7644095507635</v>
      </c>
      <c r="AZ23" s="54">
        <f>SUM('[2]Poultry Byproduct Complex'!BA$149:BA$157,'[2]Poultry Byproduct Complex'!BB$146:BB$148)</f>
        <v>3296.1549199130959</v>
      </c>
      <c r="BA23" s="54">
        <f>SUM('[2]Poultry Byproduct Complex'!BB$149:BB$157,'[2]Poultry Byproduct Complex'!BC$146:BC$148)</f>
        <v>3347.7658011480758</v>
      </c>
      <c r="BB23" s="54">
        <f>SUM('[2]Poultry Byproduct Complex'!BC$149:BC$157,'[2]Poultry Byproduct Complex'!BD$146:BD$148)</f>
        <v>3400.5190272403456</v>
      </c>
      <c r="BC23" s="54">
        <f>SUM('[2]Poultry Byproduct Complex'!BD$149:BD$157,'[2]Poultry Byproduct Complex'!BE$146:BE$148)</f>
        <v>3457.2554870154881</v>
      </c>
      <c r="BD23" s="54">
        <f>SUM('[2]Poultry Byproduct Complex'!BE$149:BE$157,'[2]Poultry Byproduct Complex'!BF$146:BF$148)</f>
        <v>3513.5035956547572</v>
      </c>
      <c r="BE23" s="54">
        <f>SUM('[2]Poultry Byproduct Complex'!BF$149:BF$157,'[2]Poultry Byproduct Complex'!BG$146:BG$148)</f>
        <v>3573.3528086117676</v>
      </c>
    </row>
    <row r="24" spans="1:1017 1031:2039 2053:3061 3075:4083 4097:5119 5133:6141 6155:7163 7177:8185 8199:9207 9221:10229 10243:11251 11265:12287 12301:13309 13323:14331 14345:15353 15367:16375" x14ac:dyDescent="0.2">
      <c r="A24" s="49" t="str">
        <f>'[2]Poultry Byproduct Complex'!A18</f>
        <v>Imports</v>
      </c>
      <c r="B24" s="54">
        <f>'[2]Poultry Byproduct Complex'!D18</f>
        <v>7.3072196190000005</v>
      </c>
      <c r="C24" s="54">
        <f>'[2]Poultry Byproduct Complex'!E18</f>
        <v>5.3184301128000007</v>
      </c>
      <c r="D24" s="54">
        <f>'[2]Poultry Byproduct Complex'!F18</f>
        <v>5.0814332477999997</v>
      </c>
      <c r="E24" s="54">
        <f>'[2]Poultry Byproduct Complex'!G18</f>
        <v>5.3195324238000001</v>
      </c>
      <c r="F24" s="54">
        <f>'[2]Poultry Byproduct Complex'!H18</f>
        <v>5.6672013131999996</v>
      </c>
      <c r="G24" s="54">
        <f>'[2]Poultry Byproduct Complex'!I18</f>
        <v>4.9526833229999996</v>
      </c>
      <c r="H24" s="54">
        <f>'[2]Poultry Byproduct Complex'!J18</f>
        <v>5.4295430615999987</v>
      </c>
      <c r="I24" s="54">
        <f>'[2]Poultry Byproduct Complex'!K18</f>
        <v>5.6852792135999994</v>
      </c>
      <c r="J24" s="54">
        <f>'[2]Poultry Byproduct Complex'!L18</f>
        <v>9.6227341055999993</v>
      </c>
      <c r="K24" s="54">
        <f>'[2]Poultry Byproduct Complex'!M18</f>
        <v>7.5830178312000021</v>
      </c>
      <c r="L24" s="54">
        <f>'[2]Poultry Byproduct Complex'!N18</f>
        <v>5.9178668346000007</v>
      </c>
      <c r="M24" s="54">
        <f>'[2]Poultry Byproduct Complex'!O18</f>
        <v>10.657804134600001</v>
      </c>
      <c r="N24" s="54">
        <f>'[2]Poultry Byproduct Complex'!P18</f>
        <v>5.4405661716000004</v>
      </c>
      <c r="O24" s="54">
        <f>'[2]Poultry Byproduct Complex'!Q18</f>
        <v>4.7520627210000006</v>
      </c>
      <c r="P24" s="54">
        <f>'[2]Poultry Byproduct Complex'!R18</f>
        <v>5.2716921263999996</v>
      </c>
      <c r="Q24" s="54">
        <f>'[2]Poultry Byproduct Complex'!S18</f>
        <v>7.4383946280000002</v>
      </c>
      <c r="R24" s="54">
        <f>'[2]Poultry Byproduct Complex'!T18</f>
        <v>5.2893291024</v>
      </c>
      <c r="S24" s="54">
        <f>'[2]Poultry Byproduct Complex'!U18</f>
        <v>0.94644422459999999</v>
      </c>
      <c r="T24" s="54">
        <f>'[2]Poultry Byproduct Complex'!V18</f>
        <v>0.86288905079999978</v>
      </c>
      <c r="U24" s="54">
        <f>'[2]Poultry Byproduct Complex'!W18</f>
        <v>1.6349476751999998</v>
      </c>
      <c r="V24" s="54">
        <f>'[2]Poultry Byproduct Complex'!X18</f>
        <v>1.9279419389999999</v>
      </c>
      <c r="W24" s="54">
        <f>'[2]Poultry Byproduct Complex'!Y18</f>
        <v>5.1275098475999998</v>
      </c>
      <c r="X24" s="54">
        <f>'[2]Poultry Byproduct Complex'!Z18</f>
        <v>1.7497415712</v>
      </c>
      <c r="Y24" s="54">
        <f>'[2]Poultry Byproduct Complex'!AA18</f>
        <v>6.6962334233400007</v>
      </c>
      <c r="Z24" s="54">
        <f>SUM('[2]Poultry Byproduct Complex'!AA$181:AA$189,'[2]Poultry Byproduct Complex'!AB$178:AB$180)</f>
        <v>8.1094215885600001</v>
      </c>
      <c r="AA24" s="54">
        <f>SUM('[2]Poultry Byproduct Complex'!AB$181:AB$189,'[2]Poultry Byproduct Complex'!AC$178:AC$180)</f>
        <v>4.9158835716600002</v>
      </c>
      <c r="AB24" s="54">
        <f>SUM('[2]Poultry Byproduct Complex'!AC$181:AC$189,'[2]Poultry Byproduct Complex'!AD$178:AD$180)</f>
        <v>3.0546835811399999</v>
      </c>
      <c r="AC24" s="54">
        <f>SUM('[2]Poultry Byproduct Complex'!AD$181:AD$189,'[2]Poultry Byproduct Complex'!AE$178:AE$180)</f>
        <v>6.596984</v>
      </c>
      <c r="AD24" s="54">
        <f>SUM('[2]Poultry Byproduct Complex'!AE$181:AE$189,'[2]Poultry Byproduct Complex'!AF$178:AF$180)</f>
        <v>5.1612010000000001</v>
      </c>
      <c r="AE24" s="54">
        <f>SUM('[2]Poultry Byproduct Complex'!AF$181:AF$189,'[2]Poultry Byproduct Complex'!AG$178:AG$180)</f>
        <v>1.6049284232000001</v>
      </c>
      <c r="AF24" s="54">
        <f>SUM('[2]Poultry Byproduct Complex'!AG$181:AG$189,'[2]Poultry Byproduct Complex'!AH$178:AH$180)</f>
        <v>6.1117562250102395</v>
      </c>
      <c r="AG24" s="54">
        <f>SUM('[2]Poultry Byproduct Complex'!AH$181:AH$189,'[2]Poultry Byproduct Complex'!AI$178:AI$180)</f>
        <v>4.7180672951680318</v>
      </c>
      <c r="AH24" s="54">
        <f>SUM('[2]Poultry Byproduct Complex'!AI$181:AI$189,'[2]Poultry Byproduct Complex'!AJ$178:AJ$180)</f>
        <v>5.0932910945552772</v>
      </c>
      <c r="AI24" s="54">
        <f>SUM('[2]Poultry Byproduct Complex'!AJ$181:AJ$189,'[2]Poultry Byproduct Complex'!AK$178:AK$180)</f>
        <v>5.0690623096334324</v>
      </c>
      <c r="AJ24" s="54">
        <f>SUM('[2]Poultry Byproduct Complex'!AK$181:AK$189,'[2]Poultry Byproduct Complex'!AL$178:AL$180)</f>
        <v>4.8755998652833741</v>
      </c>
      <c r="AK24" s="54">
        <f>SUM('[2]Poultry Byproduct Complex'!AL$181:AL$189,'[2]Poultry Byproduct Complex'!AM$178:AM$180)</f>
        <v>4.9035974672074527</v>
      </c>
      <c r="AL24" s="54">
        <f>SUM('[2]Poultry Byproduct Complex'!AM$181:AM$189,'[2]Poultry Byproduct Complex'!AN$178:AN$180)</f>
        <v>5.1735553579300717</v>
      </c>
      <c r="AM24" s="54">
        <f>SUM('[2]Poultry Byproduct Complex'!AN$181:AN$189,'[2]Poultry Byproduct Complex'!AO$178:AO$180)</f>
        <v>4.931923606369514</v>
      </c>
      <c r="AN24" s="54">
        <f>SUM('[2]Poultry Byproduct Complex'!AO$181:AO$189,'[2]Poultry Byproduct Complex'!AP$178:AP$180)</f>
        <v>5.0230212189219223</v>
      </c>
      <c r="AO24" s="54">
        <f>SUM('[2]Poultry Byproduct Complex'!AP$181:AP$189,'[2]Poultry Byproduct Complex'!AQ$178:AQ$180)</f>
        <v>4.9907477212847677</v>
      </c>
      <c r="AP24" s="54">
        <f>SUM('[2]Poultry Byproduct Complex'!AQ$181:AQ$189,'[2]Poultry Byproduct Complex'!AR$178:AR$180)</f>
        <v>4.981539503142467</v>
      </c>
      <c r="AQ24" s="54">
        <f>SUM('[2]Poultry Byproduct Complex'!AR$181:AR$189,'[2]Poultry Byproduct Complex'!AS$178:AS$180)</f>
        <v>5.0045690743427453</v>
      </c>
      <c r="AR24" s="54">
        <f>SUM('[2]Poultry Byproduct Complex'!AS$181:AS$189,'[2]Poultry Byproduct Complex'!AT$178:AT$180)</f>
        <v>5.0201574815297469</v>
      </c>
      <c r="AS24" s="54">
        <f>SUM('[2]Poultry Byproduct Complex'!AT$181:AT$189,'[2]Poultry Byproduct Complex'!AU$178:AU$180)</f>
        <v>4.9863602248122838</v>
      </c>
      <c r="AT24" s="54">
        <f>SUM('[2]Poultry Byproduct Complex'!AU$181:AU$189,'[2]Poultry Byproduct Complex'!AV$178:AV$180)</f>
        <v>5.0040069998443313</v>
      </c>
      <c r="AU24" s="54">
        <f>SUM('[2]Poultry Byproduct Complex'!AV$181:AV$189,'[2]Poultry Byproduct Complex'!AW$178:AW$180)</f>
        <v>4.9966748010224027</v>
      </c>
      <c r="AV24" s="54">
        <f>SUM('[2]Poultry Byproduct Complex'!AW$181:AW$189,'[2]Poultry Byproduct Complex'!AX$178:AX$180)</f>
        <v>4.999326656734314</v>
      </c>
      <c r="AW24" s="54">
        <f>SUM('[2]Poultry Byproduct Complex'!AX$181:AX$189,'[2]Poultry Byproduct Complex'!AY$178:AY$180)</f>
        <v>5.0023537163103011</v>
      </c>
      <c r="AX24" s="54">
        <f>SUM('[2]Poultry Byproduct Complex'!AY$181:AY$189,'[2]Poultry Byproduct Complex'!AZ$178:AZ$180)</f>
        <v>5.0013052327886145</v>
      </c>
      <c r="AY24" s="54">
        <f>SUM('[2]Poultry Byproduct Complex'!AZ$181:AZ$189,'[2]Poultry Byproduct Complex'!BA$178:BA$180)</f>
        <v>4.9977444797447266</v>
      </c>
      <c r="AZ24" s="54">
        <f>SUM('[2]Poultry Byproduct Complex'!BA$181:BA$189,'[2]Poultry Byproduct Complex'!BB$178:BB$180)</f>
        <v>5.0007334813399922</v>
      </c>
      <c r="BA24" s="54">
        <f>SUM('[2]Poultry Byproduct Complex'!BB$181:BB$189,'[2]Poultry Byproduct Complex'!BC$178:BC$180)</f>
        <v>4.9994809773200721</v>
      </c>
      <c r="BB24" s="54">
        <f>SUM('[2]Poultry Byproduct Complex'!BC$181:BC$189,'[2]Poultry Byproduct Complex'!BD$178:BD$180)</f>
        <v>5.0002927133835904</v>
      </c>
      <c r="BC24" s="54">
        <f>SUM('[2]Poultry Byproduct Complex'!BD$181:BD$189,'[2]Poultry Byproduct Complex'!BE$178:BE$180)</f>
        <v>5.0003235775007422</v>
      </c>
      <c r="BD24" s="54">
        <f>SUM('[2]Poultry Byproduct Complex'!BE$181:BE$189,'[2]Poultry Byproduct Complex'!BF$178:BF$180)</f>
        <v>4.9999113769153993</v>
      </c>
      <c r="BE24" s="54">
        <f>SUM('[2]Poultry Byproduct Complex'!BF$181:BF$189,'[2]Poultry Byproduct Complex'!BG$178:BG$180)</f>
        <v>4.9997150458578261</v>
      </c>
    </row>
    <row r="25" spans="1:1017 1031:2039 2053:3061 3075:4083 4097:5119 5133:6141 6155:7163 7177:8185 8199:9207 9221:10229 10243:11251 11265:12287 12301:13309 13323:14331 14345:15353 15367:16375" x14ac:dyDescent="0.2">
      <c r="A25" s="49" t="str">
        <f>'[2]Poultry Byproduct Complex'!A19</f>
        <v xml:space="preserve">    Total Supply</v>
      </c>
      <c r="B25" s="54">
        <f>'[2]Poultry Byproduct Complex'!D19</f>
        <v>558.37315622950439</v>
      </c>
      <c r="C25" s="54">
        <f>'[2]Poultry Byproduct Complex'!E19</f>
        <v>612.57190650740552</v>
      </c>
      <c r="D25" s="54">
        <f>'[2]Poultry Byproduct Complex'!F19</f>
        <v>664.45190449723248</v>
      </c>
      <c r="E25" s="54">
        <f>'[2]Poultry Byproduct Complex'!G19</f>
        <v>743.72258335524396</v>
      </c>
      <c r="F25" s="54">
        <f>'[2]Poultry Byproduct Complex'!H19</f>
        <v>808.27457457427784</v>
      </c>
      <c r="G25" s="54">
        <f>'[2]Poultry Byproduct Complex'!I19</f>
        <v>865.51046658834105</v>
      </c>
      <c r="H25" s="54">
        <f>'[2]Poultry Byproduct Complex'!J19</f>
        <v>949.93758960122182</v>
      </c>
      <c r="I25" s="54">
        <f>'[2]Poultry Byproduct Complex'!K19</f>
        <v>927.6657312136</v>
      </c>
      <c r="J25" s="54">
        <f>'[2]Poultry Byproduct Complex'!L19</f>
        <v>1013.9773591055999</v>
      </c>
      <c r="K25" s="54">
        <f>'[2]Poultry Byproduct Complex'!M19</f>
        <v>1165.7285178312002</v>
      </c>
      <c r="L25" s="54">
        <f>'[2]Poultry Byproduct Complex'!N19</f>
        <v>1256.0542418346001</v>
      </c>
      <c r="M25" s="54">
        <f>'[2]Poultry Byproduct Complex'!O19</f>
        <v>1373.9578041345997</v>
      </c>
      <c r="N25" s="54">
        <f>'[2]Poultry Byproduct Complex'!P19</f>
        <v>1520.4405661716</v>
      </c>
      <c r="O25" s="54">
        <f>'[2]Poultry Byproduct Complex'!Q19</f>
        <v>1400.9520627209999</v>
      </c>
      <c r="P25" s="54">
        <f>'[2]Poultry Byproduct Complex'!R19</f>
        <v>1440.6436621263999</v>
      </c>
      <c r="Q25" s="54">
        <f>'[2]Poultry Byproduct Complex'!S19</f>
        <v>1446.0676732330689</v>
      </c>
      <c r="R25" s="54">
        <f>'[2]Poultry Byproduct Complex'!T19</f>
        <v>1413.5320805896583</v>
      </c>
      <c r="S25" s="54">
        <f>'[2]Poultry Byproduct Complex'!U19</f>
        <v>1436.0352269602708</v>
      </c>
      <c r="T25" s="54">
        <f>'[2]Poultry Byproduct Complex'!V19</f>
        <v>1438.7023024930038</v>
      </c>
      <c r="U25" s="54">
        <f>'[2]Poultry Byproduct Complex'!W19</f>
        <v>1795.1631197086913</v>
      </c>
      <c r="V25" s="54">
        <f>'[2]Poultry Byproduct Complex'!X19</f>
        <v>2485.3369419390001</v>
      </c>
      <c r="W25" s="54">
        <f>'[2]Poultry Byproduct Complex'!Y19</f>
        <v>2432.2785098475993</v>
      </c>
      <c r="X25" s="54">
        <f>'[2]Poultry Byproduct Complex'!Z19</f>
        <v>2412.8837415712001</v>
      </c>
      <c r="Y25" s="54">
        <f>'[2]Poultry Byproduct Complex'!AA19</f>
        <v>2403.8422334233401</v>
      </c>
      <c r="Z25" s="54">
        <f>SUM(Z22:Z24)</f>
        <v>2531.2434215885605</v>
      </c>
      <c r="AA25" s="54">
        <f t="shared" ref="AA25:BE25" si="12">SUM(AA22:AA24)</f>
        <v>2564.054883571659</v>
      </c>
      <c r="AB25" s="54">
        <f t="shared" si="12"/>
        <v>2145.7176835811406</v>
      </c>
      <c r="AC25" s="54">
        <f t="shared" si="12"/>
        <v>2060.0229839999997</v>
      </c>
      <c r="AD25" s="54">
        <f t="shared" si="12"/>
        <v>2333.9902010000001</v>
      </c>
      <c r="AE25" s="54">
        <f t="shared" si="12"/>
        <v>2264.6469284231998</v>
      </c>
      <c r="AF25" s="54">
        <f t="shared" si="12"/>
        <v>2309.7026960455319</v>
      </c>
      <c r="AG25" s="54">
        <f t="shared" si="12"/>
        <v>2370.6616440848629</v>
      </c>
      <c r="AH25" s="54">
        <f t="shared" si="12"/>
        <v>2438.2718953945287</v>
      </c>
      <c r="AI25" s="54">
        <f t="shared" si="12"/>
        <v>2486.7311165133924</v>
      </c>
      <c r="AJ25" s="54">
        <f t="shared" si="12"/>
        <v>2498.0768453596411</v>
      </c>
      <c r="AK25" s="54">
        <f t="shared" si="12"/>
        <v>2538.916434820941</v>
      </c>
      <c r="AL25" s="54">
        <f t="shared" si="12"/>
        <v>2612.2885711272856</v>
      </c>
      <c r="AM25" s="54">
        <f t="shared" si="12"/>
        <v>2681.206179415723</v>
      </c>
      <c r="AN25" s="54">
        <f t="shared" si="12"/>
        <v>2716.1063411180894</v>
      </c>
      <c r="AO25" s="54">
        <f t="shared" si="12"/>
        <v>2784.6539917044902</v>
      </c>
      <c r="AP25" s="54">
        <f t="shared" si="12"/>
        <v>2800.6818921652211</v>
      </c>
      <c r="AQ25" s="54">
        <f t="shared" si="12"/>
        <v>2844.9962175225228</v>
      </c>
      <c r="AR25" s="54">
        <f t="shared" si="12"/>
        <v>2917.9343131754499</v>
      </c>
      <c r="AS25" s="54">
        <f t="shared" si="12"/>
        <v>2950.0089950952802</v>
      </c>
      <c r="AT25" s="54">
        <f t="shared" si="12"/>
        <v>3010.9902306471499</v>
      </c>
      <c r="AU25" s="54">
        <f t="shared" si="12"/>
        <v>3073.8875577136901</v>
      </c>
      <c r="AV25" s="54">
        <f t="shared" si="12"/>
        <v>3126.9687416202278</v>
      </c>
      <c r="AW25" s="54">
        <f t="shared" si="12"/>
        <v>3174.2973182098699</v>
      </c>
      <c r="AX25" s="54">
        <f t="shared" si="12"/>
        <v>3235.4454777886667</v>
      </c>
      <c r="AY25" s="54">
        <f t="shared" si="12"/>
        <v>3293.1127596534138</v>
      </c>
      <c r="AZ25" s="54">
        <f t="shared" si="12"/>
        <v>3351.43664663048</v>
      </c>
      <c r="BA25" s="54">
        <f t="shared" si="12"/>
        <v>3401.1446172715982</v>
      </c>
      <c r="BB25" s="54">
        <f t="shared" si="12"/>
        <v>3453.0996121783014</v>
      </c>
      <c r="BC25" s="54">
        <f t="shared" si="12"/>
        <v>3508.1226791389295</v>
      </c>
      <c r="BD25" s="54">
        <f t="shared" si="12"/>
        <v>3559.2124763045363</v>
      </c>
      <c r="BE25" s="54">
        <f t="shared" si="12"/>
        <v>3620.7559742526655</v>
      </c>
    </row>
    <row r="26" spans="1:1017 1031:2039 2053:3061 3075:4083 4097:5119 5133:6141 6155:7163 7177:8185 8199:9207 9221:10229 10243:11251 11265:12287 12301:13309 13323:14331 14345:15353 15367:16375" x14ac:dyDescent="0.2">
      <c r="A26" s="49" t="str">
        <f>'[2]Poultry Byproduct Complex'!A20</f>
        <v>Domestic Usage</v>
      </c>
      <c r="B26" s="54">
        <f>'[2]Poultry Byproduct Complex'!D20</f>
        <v>482.50625394930444</v>
      </c>
      <c r="C26" s="54">
        <f>'[2]Poultry Byproduct Complex'!E20</f>
        <v>525.9495353380056</v>
      </c>
      <c r="D26" s="54">
        <f>'[2]Poultry Byproduct Complex'!F20</f>
        <v>582.10804324323249</v>
      </c>
      <c r="E26" s="54">
        <f>'[2]Poultry Byproduct Complex'!G20</f>
        <v>641.56203632984398</v>
      </c>
      <c r="F26" s="54">
        <f>'[2]Poultry Byproduct Complex'!H20</f>
        <v>726.94483944027786</v>
      </c>
      <c r="G26" s="54">
        <f>'[2]Poultry Byproduct Complex'!I20</f>
        <v>783.28124567834107</v>
      </c>
      <c r="H26" s="54">
        <f>'[2]Poultry Byproduct Complex'!J20</f>
        <v>856.89271362142188</v>
      </c>
      <c r="I26" s="54">
        <f>'[2]Poultry Byproduct Complex'!K20</f>
        <v>832.28748331700001</v>
      </c>
      <c r="J26" s="54">
        <f>'[2]Poultry Byproduct Complex'!L20</f>
        <v>953.38311911199992</v>
      </c>
      <c r="K26" s="54">
        <f>'[2]Poultry Byproduct Complex'!M20</f>
        <v>1086.7282525954001</v>
      </c>
      <c r="L26" s="54">
        <f>'[2]Poultry Byproduct Complex'!N20</f>
        <v>1181.1952927328002</v>
      </c>
      <c r="M26" s="54">
        <f>'[2]Poultry Byproduct Complex'!O20</f>
        <v>1187.4905938261998</v>
      </c>
      <c r="N26" s="54">
        <f>'[2]Poultry Byproduct Complex'!P20</f>
        <v>1323.633141904</v>
      </c>
      <c r="O26" s="54">
        <f>'[2]Poultry Byproduct Complex'!Q20</f>
        <v>1283.5225578275999</v>
      </c>
      <c r="P26" s="54">
        <f>'[2]Poultry Byproduct Complex'!R20</f>
        <v>1326.5971180116001</v>
      </c>
      <c r="Q26" s="54">
        <f>'[2]Poultry Byproduct Complex'!S20</f>
        <v>1295.8652989962602</v>
      </c>
      <c r="R26" s="54">
        <f>'[2]Poultry Byproduct Complex'!T20</f>
        <v>1285.2179053163975</v>
      </c>
      <c r="S26" s="54">
        <f>'[2]Poultry Byproduct Complex'!U20</f>
        <v>1370.229851924958</v>
      </c>
      <c r="T26" s="54">
        <f>'[2]Poultry Byproduct Complex'!V20</f>
        <v>1368.2659488454387</v>
      </c>
      <c r="U26" s="54">
        <f>'[2]Poultry Byproduct Complex'!W20</f>
        <v>1721.2502689396913</v>
      </c>
      <c r="V26" s="54">
        <f>'[2]Poultry Byproduct Complex'!X20</f>
        <v>2423.4571343734001</v>
      </c>
      <c r="W26" s="54">
        <f>'[2]Poultry Byproduct Complex'!Y20</f>
        <v>2332.8103575475993</v>
      </c>
      <c r="X26" s="54">
        <f>'[2]Poultry Byproduct Complex'!Z20</f>
        <v>2339.5155848612198</v>
      </c>
      <c r="Y26" s="54">
        <f>'[2]Poultry Byproduct Complex'!AA20</f>
        <v>2346.9228530629803</v>
      </c>
      <c r="Z26" s="54">
        <f>Z32-Z31</f>
        <v>2471.3768498141808</v>
      </c>
      <c r="AA26" s="54">
        <f t="shared" ref="AA26:BE26" si="13">AA32-AA31</f>
        <v>2489.560262644779</v>
      </c>
      <c r="AB26" s="54">
        <f t="shared" si="13"/>
        <v>2078.4455146557407</v>
      </c>
      <c r="AC26" s="54">
        <f t="shared" si="13"/>
        <v>1990.5458399999995</v>
      </c>
      <c r="AD26" s="54">
        <f t="shared" si="13"/>
        <v>2256.0442691415201</v>
      </c>
      <c r="AE26" s="54">
        <f t="shared" si="13"/>
        <v>2182.4383047736997</v>
      </c>
      <c r="AF26" s="54">
        <f t="shared" si="13"/>
        <v>2214.8421206928178</v>
      </c>
      <c r="AG26" s="54">
        <f t="shared" si="13"/>
        <v>2252.0160486379546</v>
      </c>
      <c r="AH26" s="54">
        <f t="shared" si="13"/>
        <v>2339.0903985834316</v>
      </c>
      <c r="AI26" s="54">
        <f t="shared" si="13"/>
        <v>2392.7244309849502</v>
      </c>
      <c r="AJ26" s="54">
        <f t="shared" si="13"/>
        <v>2416.3114902445391</v>
      </c>
      <c r="AK26" s="54">
        <f t="shared" si="13"/>
        <v>2450.8574406712996</v>
      </c>
      <c r="AL26" s="54">
        <f t="shared" si="13"/>
        <v>2523.1746684334794</v>
      </c>
      <c r="AM26" s="54">
        <f t="shared" si="13"/>
        <v>2591.9625331058537</v>
      </c>
      <c r="AN26" s="54">
        <f t="shared" si="13"/>
        <v>2627.1330008846239</v>
      </c>
      <c r="AO26" s="54">
        <f t="shared" si="13"/>
        <v>2701.6701212481198</v>
      </c>
      <c r="AP26" s="54">
        <f t="shared" si="13"/>
        <v>2720.8650509316253</v>
      </c>
      <c r="AQ26" s="54">
        <f t="shared" si="13"/>
        <v>2757.0302586286307</v>
      </c>
      <c r="AR26" s="54">
        <f t="shared" si="13"/>
        <v>2831.7911879781</v>
      </c>
      <c r="AS26" s="54">
        <f t="shared" si="13"/>
        <v>2860.5811247838992</v>
      </c>
      <c r="AT26" s="54">
        <f t="shared" si="13"/>
        <v>2919.7209417028744</v>
      </c>
      <c r="AU26" s="54">
        <f t="shared" si="13"/>
        <v>2982.7417927168281</v>
      </c>
      <c r="AV26" s="54">
        <f t="shared" si="13"/>
        <v>3040.7888522301059</v>
      </c>
      <c r="AW26" s="54">
        <f t="shared" si="13"/>
        <v>3080.2283639800571</v>
      </c>
      <c r="AX26" s="54">
        <f t="shared" si="13"/>
        <v>3141.0979856028061</v>
      </c>
      <c r="AY26" s="54">
        <f t="shared" si="13"/>
        <v>3192.828631359248</v>
      </c>
      <c r="AZ26" s="54">
        <f t="shared" si="13"/>
        <v>3253.0584444990691</v>
      </c>
      <c r="BA26" s="54">
        <f t="shared" si="13"/>
        <v>3303.5633985913714</v>
      </c>
      <c r="BB26" s="54">
        <f t="shared" si="13"/>
        <v>3357.2333581876328</v>
      </c>
      <c r="BC26" s="54">
        <f t="shared" si="13"/>
        <v>3417.4137880022822</v>
      </c>
      <c r="BD26" s="54">
        <f t="shared" si="13"/>
        <v>3466.8091856081628</v>
      </c>
      <c r="BE26" s="54">
        <f t="shared" si="13"/>
        <v>3525.252590839717</v>
      </c>
    </row>
    <row r="27" spans="1:1017 1031:2039 2053:3061 3075:4083 4097:5119 5133:6141 6155:7163 7177:8185 8199:9207 9221:10229 10243:11251 11265:12287 12301:13309 13323:14331 14345:15353 15367:16375" x14ac:dyDescent="0.2">
      <c r="A27" s="49" t="str">
        <f>'[2]Poultry Byproduct Complex'!A21</f>
        <v xml:space="preserve">    Biomass-Based Diesel Production</v>
      </c>
      <c r="B27" s="54">
        <f>'[2]Poultry Byproduct Complex'!D21</f>
        <v>0</v>
      </c>
      <c r="C27" s="54">
        <f>'[2]Poultry Byproduct Complex'!E21</f>
        <v>0</v>
      </c>
      <c r="D27" s="54">
        <f>'[2]Poultry Byproduct Complex'!F21</f>
        <v>0</v>
      </c>
      <c r="E27" s="54">
        <f>'[2]Poultry Byproduct Complex'!G21</f>
        <v>0</v>
      </c>
      <c r="F27" s="54">
        <f>'[2]Poultry Byproduct Complex'!H21</f>
        <v>0</v>
      </c>
      <c r="G27" s="54">
        <f>'[2]Poultry Byproduct Complex'!I21</f>
        <v>0</v>
      </c>
      <c r="H27" s="54">
        <f>'[2]Poultry Byproduct Complex'!J21</f>
        <v>0</v>
      </c>
      <c r="I27" s="54">
        <f>'[2]Poultry Byproduct Complex'!K21</f>
        <v>0</v>
      </c>
      <c r="J27" s="54">
        <f>'[2]Poultry Byproduct Complex'!L21</f>
        <v>0</v>
      </c>
      <c r="K27" s="54">
        <f>'[2]Poultry Byproduct Complex'!M21</f>
        <v>0</v>
      </c>
      <c r="L27" s="54">
        <f>'[2]Poultry Byproduct Complex'!N21</f>
        <v>1.75</v>
      </c>
      <c r="M27" s="54">
        <f>'[2]Poultry Byproduct Complex'!O21</f>
        <v>54</v>
      </c>
      <c r="N27" s="54">
        <f>'[2]Poultry Byproduct Complex'!P21</f>
        <v>97.652999999999992</v>
      </c>
      <c r="O27" s="54">
        <f>'[2]Poultry Byproduct Complex'!Q21</f>
        <v>124.10900000000001</v>
      </c>
      <c r="P27" s="54">
        <f>'[2]Poultry Byproduct Complex'!R21</f>
        <v>102</v>
      </c>
      <c r="Q27" s="54">
        <f>'[2]Poultry Byproduct Complex'!S21</f>
        <v>215</v>
      </c>
      <c r="R27" s="54">
        <f>'[2]Poultry Byproduct Complex'!T21</f>
        <v>201</v>
      </c>
      <c r="S27" s="54">
        <f>'[2]Poultry Byproduct Complex'!U21</f>
        <v>160</v>
      </c>
      <c r="T27" s="54">
        <f>'[2]Poultry Byproduct Complex'!V21</f>
        <v>168.42</v>
      </c>
      <c r="U27" s="54">
        <f>'[2]Poultry Byproduct Complex'!W21</f>
        <v>179.19</v>
      </c>
      <c r="V27" s="54">
        <f>'[2]Poultry Byproduct Complex'!X21</f>
        <v>212.17999999999998</v>
      </c>
      <c r="W27" s="54">
        <f>'[2]Poultry Byproduct Complex'!Y21</f>
        <v>176.82999999999998</v>
      </c>
      <c r="X27" s="54">
        <f>'[2]Poultry Byproduct Complex'!Z21</f>
        <v>145.90309082031251</v>
      </c>
      <c r="Y27" s="54">
        <f>'[2]Poultry Byproduct Complex'!AA21</f>
        <v>164.2116666666667</v>
      </c>
      <c r="Z27" s="54">
        <f>SUM(Z28:Z29)</f>
        <v>163.00166666666669</v>
      </c>
      <c r="AA27" s="54">
        <f t="shared" ref="AA27:BE27" si="14">SUM(AA28:AA29)</f>
        <v>167.94402829629274</v>
      </c>
      <c r="AB27" s="54">
        <f t="shared" si="14"/>
        <v>307.34500000000003</v>
      </c>
      <c r="AC27" s="54">
        <f t="shared" si="14"/>
        <v>161.572</v>
      </c>
      <c r="AD27" s="54">
        <f t="shared" si="14"/>
        <v>158.77799999999999</v>
      </c>
      <c r="AE27" s="54">
        <f t="shared" si="14"/>
        <v>252.40347090898456</v>
      </c>
      <c r="AF27" s="54">
        <f t="shared" si="14"/>
        <v>207.96577540573344</v>
      </c>
      <c r="AG27" s="54">
        <f t="shared" si="14"/>
        <v>209.03552447763238</v>
      </c>
      <c r="AH27" s="54">
        <f t="shared" si="14"/>
        <v>199.92955637148293</v>
      </c>
      <c r="AI27" s="54">
        <f t="shared" si="14"/>
        <v>173.32163025496172</v>
      </c>
      <c r="AJ27" s="54">
        <f t="shared" si="14"/>
        <v>204.37194960043271</v>
      </c>
      <c r="AK27" s="54">
        <f t="shared" si="14"/>
        <v>207.44025620360054</v>
      </c>
      <c r="AL27" s="54">
        <f t="shared" si="14"/>
        <v>212.46457530664043</v>
      </c>
      <c r="AM27" s="54">
        <f t="shared" si="14"/>
        <v>235.26557011997656</v>
      </c>
      <c r="AN27" s="54">
        <f t="shared" si="14"/>
        <v>229.37836075628539</v>
      </c>
      <c r="AO27" s="54">
        <f t="shared" si="14"/>
        <v>227.6617284236894</v>
      </c>
      <c r="AP27" s="54">
        <f t="shared" si="14"/>
        <v>226.52607336165181</v>
      </c>
      <c r="AQ27" s="54">
        <f t="shared" si="14"/>
        <v>195.32463709898644</v>
      </c>
      <c r="AR27" s="54">
        <f t="shared" si="14"/>
        <v>181.55280432518754</v>
      </c>
      <c r="AS27" s="54">
        <f t="shared" si="14"/>
        <v>190.04650930327745</v>
      </c>
      <c r="AT27" s="54">
        <f t="shared" si="14"/>
        <v>188.28325188589167</v>
      </c>
      <c r="AU27" s="54">
        <f t="shared" si="14"/>
        <v>181.64652996856492</v>
      </c>
      <c r="AV27" s="54">
        <f t="shared" si="14"/>
        <v>185.66147991441107</v>
      </c>
      <c r="AW27" s="54">
        <f t="shared" si="14"/>
        <v>188.47384973435487</v>
      </c>
      <c r="AX27" s="54">
        <f t="shared" si="14"/>
        <v>192.99035786960218</v>
      </c>
      <c r="AY27" s="54">
        <f t="shared" si="14"/>
        <v>194.12103099158315</v>
      </c>
      <c r="AZ27" s="54">
        <f t="shared" si="14"/>
        <v>193.79337989070484</v>
      </c>
      <c r="BA27" s="54">
        <f t="shared" si="14"/>
        <v>191.08938780669303</v>
      </c>
      <c r="BB27" s="54">
        <f t="shared" si="14"/>
        <v>193.33707918931339</v>
      </c>
      <c r="BC27" s="54">
        <f t="shared" si="14"/>
        <v>195.38393832771328</v>
      </c>
      <c r="BD27" s="54">
        <f t="shared" si="14"/>
        <v>197.5201536788831</v>
      </c>
      <c r="BE27" s="54">
        <f t="shared" si="14"/>
        <v>200.16589736411282</v>
      </c>
    </row>
    <row r="28" spans="1:1017 1031:2039 2053:3061 3075:4083 4097:5119 5133:6141 6155:7163 7177:8185 8199:9207 9221:10229 10243:11251 11265:12287 12301:13309 13323:14331 14345:15353 15367:16375" x14ac:dyDescent="0.2">
      <c r="A28" s="49" t="str">
        <f>'[2]Poultry Byproduct Complex'!A22</f>
        <v xml:space="preserve">      Biodiesel Production</v>
      </c>
      <c r="B28" s="54">
        <f>'[2]Poultry Byproduct Complex'!D22</f>
        <v>0</v>
      </c>
      <c r="C28" s="54">
        <f>'[2]Poultry Byproduct Complex'!E22</f>
        <v>0</v>
      </c>
      <c r="D28" s="54">
        <f>'[2]Poultry Byproduct Complex'!F22</f>
        <v>0</v>
      </c>
      <c r="E28" s="54">
        <f>'[2]Poultry Byproduct Complex'!G22</f>
        <v>0</v>
      </c>
      <c r="F28" s="54">
        <f>'[2]Poultry Byproduct Complex'!H22</f>
        <v>0</v>
      </c>
      <c r="G28" s="54">
        <f>'[2]Poultry Byproduct Complex'!I22</f>
        <v>0</v>
      </c>
      <c r="H28" s="54">
        <f>'[2]Poultry Byproduct Complex'!J22</f>
        <v>0</v>
      </c>
      <c r="I28" s="54">
        <f>'[2]Poultry Byproduct Complex'!K22</f>
        <v>0</v>
      </c>
      <c r="J28" s="54">
        <f>'[2]Poultry Byproduct Complex'!L22</f>
        <v>0</v>
      </c>
      <c r="K28" s="54">
        <f>'[2]Poultry Byproduct Complex'!M22</f>
        <v>0</v>
      </c>
      <c r="L28" s="54">
        <f>'[2]Poultry Byproduct Complex'!N22</f>
        <v>1.75</v>
      </c>
      <c r="M28" s="54">
        <f>'[2]Poultry Byproduct Complex'!O22</f>
        <v>54</v>
      </c>
      <c r="N28" s="54">
        <f>'[2]Poultry Byproduct Complex'!P22</f>
        <v>97.652999999999992</v>
      </c>
      <c r="O28" s="54">
        <f>'[2]Poultry Byproduct Complex'!Q22</f>
        <v>124.10900000000001</v>
      </c>
      <c r="P28" s="54">
        <f>'[2]Poultry Byproduct Complex'!R22</f>
        <v>102</v>
      </c>
      <c r="Q28" s="54">
        <f>'[2]Poultry Byproduct Complex'!S22</f>
        <v>215</v>
      </c>
      <c r="R28" s="54">
        <f>'[2]Poultry Byproduct Complex'!T22</f>
        <v>201</v>
      </c>
      <c r="S28" s="54">
        <f>'[2]Poultry Byproduct Complex'!U22</f>
        <v>160</v>
      </c>
      <c r="T28" s="54">
        <f>'[2]Poultry Byproduct Complex'!V22</f>
        <v>168.42</v>
      </c>
      <c r="U28" s="54">
        <f>'[2]Poultry Byproduct Complex'!W22</f>
        <v>179.19</v>
      </c>
      <c r="V28" s="54">
        <f>'[2]Poultry Byproduct Complex'!X22</f>
        <v>212.17999999999998</v>
      </c>
      <c r="W28" s="54">
        <f>'[2]Poultry Byproduct Complex'!Y22</f>
        <v>176.82999999999998</v>
      </c>
      <c r="X28" s="54">
        <f>'[2]Poultry Byproduct Complex'!Z22</f>
        <v>145.90309082031251</v>
      </c>
      <c r="Y28" s="54">
        <f>'[2]Poultry Byproduct Complex'!AA22</f>
        <v>164.2116666666667</v>
      </c>
      <c r="Z28" s="54">
        <f>SUM('[2]Poultry Byproduct Complex'!AA$245:AA$253,'[2]Poultry Byproduct Complex'!AB$242:AB$244)</f>
        <v>163.00166666666669</v>
      </c>
      <c r="AA28" s="54">
        <f>SUM('[2]Poultry Byproduct Complex'!AB$245:AB$253,'[2]Poultry Byproduct Complex'!AC$242:AC$244)</f>
        <v>167.94402829629274</v>
      </c>
      <c r="AB28" s="54">
        <f>SUM('[2]Poultry Byproduct Complex'!AC$245:AC$253,'[2]Poultry Byproduct Complex'!AD$242:AD$244)</f>
        <v>303.16090229811107</v>
      </c>
      <c r="AC28" s="54">
        <f>SUM('[2]Poultry Byproduct Complex'!AD$245:AD$253,'[2]Poultry Byproduct Complex'!AE$242:AE$244)</f>
        <v>145.69281408422782</v>
      </c>
      <c r="AD28" s="54">
        <f>SUM('[2]Poultry Byproduct Complex'!AE$245:AE$253,'[2]Poultry Byproduct Complex'!AF$242:AF$244)</f>
        <v>131.87233974083549</v>
      </c>
      <c r="AE28" s="54">
        <f>SUM('[2]Poultry Byproduct Complex'!AF$245:AF$253,'[2]Poultry Byproduct Complex'!AG$242:AG$244)</f>
        <v>225.57563751432505</v>
      </c>
      <c r="AF28" s="54">
        <f>SUM('[2]Poultry Byproduct Complex'!AG$245:AG$253,'[2]Poultry Byproduct Complex'!AH$242:AH$244)</f>
        <v>184.9190863382596</v>
      </c>
      <c r="AG28" s="54">
        <f>SUM('[2]Poultry Byproduct Complex'!AH$245:AH$253,'[2]Poultry Byproduct Complex'!AI$242:AI$244)</f>
        <v>179.86077086818861</v>
      </c>
      <c r="AH28" s="54">
        <f>SUM('[2]Poultry Byproduct Complex'!AI$245:AI$253,'[2]Poultry Byproduct Complex'!AJ$242:AJ$244)</f>
        <v>162.32369105792537</v>
      </c>
      <c r="AI28" s="54">
        <f>SUM('[2]Poultry Byproduct Complex'!AJ$245:AJ$253,'[2]Poultry Byproduct Complex'!AK$242:AK$244)</f>
        <v>133.61740643056027</v>
      </c>
      <c r="AJ28" s="54">
        <f>SUM('[2]Poultry Byproduct Complex'!AK$245:AK$253,'[2]Poultry Byproduct Complex'!AL$242:AL$244)</f>
        <v>159.91815834918523</v>
      </c>
      <c r="AK28" s="54">
        <f>SUM('[2]Poultry Byproduct Complex'!AL$245:AL$253,'[2]Poultry Byproduct Complex'!AM$242:AM$244)</f>
        <v>155.58576665850202</v>
      </c>
      <c r="AL28" s="54">
        <f>SUM('[2]Poultry Byproduct Complex'!AM$245:AM$253,'[2]Poultry Byproduct Complex'!AN$242:AN$244)</f>
        <v>153.44900138315262</v>
      </c>
      <c r="AM28" s="54">
        <f>SUM('[2]Poultry Byproduct Complex'!AN$245:AN$253,'[2]Poultry Byproduct Complex'!AO$242:AO$244)</f>
        <v>159.59668559141988</v>
      </c>
      <c r="AN28" s="54">
        <f>SUM('[2]Poultry Byproduct Complex'!AO$245:AO$253,'[2]Poultry Byproduct Complex'!AP$242:AP$244)</f>
        <v>151.53837950644905</v>
      </c>
      <c r="AO28" s="54">
        <f>SUM('[2]Poultry Byproduct Complex'!AP$245:AP$253,'[2]Poultry Byproduct Complex'!AQ$242:AQ$244)</f>
        <v>147.48537988126682</v>
      </c>
      <c r="AP28" s="54">
        <f>SUM('[2]Poultry Byproduct Complex'!AQ$245:AQ$253,'[2]Poultry Byproduct Complex'!AR$242:AR$244)</f>
        <v>142.62696607627458</v>
      </c>
      <c r="AQ28" s="54">
        <f>SUM('[2]Poultry Byproduct Complex'!AR$245:AR$253,'[2]Poultry Byproduct Complex'!AS$242:AS$244)</f>
        <v>118.74942295009271</v>
      </c>
      <c r="AR28" s="54">
        <f>SUM('[2]Poultry Byproduct Complex'!AS$245:AS$253,'[2]Poultry Byproduct Complex'!AT$242:AT$244)</f>
        <v>95.983813638063808</v>
      </c>
      <c r="AS28" s="54">
        <f>SUM('[2]Poultry Byproduct Complex'!AT$245:AT$253,'[2]Poultry Byproduct Complex'!AU$242:AU$244)</f>
        <v>94.223317289076874</v>
      </c>
      <c r="AT28" s="54">
        <f>SUM('[2]Poultry Byproduct Complex'!AU$245:AU$253,'[2]Poultry Byproduct Complex'!AV$242:AV$244)</f>
        <v>92.451058209423962</v>
      </c>
      <c r="AU28" s="54">
        <f>SUM('[2]Poultry Byproduct Complex'!AV$245:AV$253,'[2]Poultry Byproduct Complex'!AW$242:AW$244)</f>
        <v>92.451058209423962</v>
      </c>
      <c r="AV28" s="54">
        <f>SUM('[2]Poultry Byproduct Complex'!AW$245:AW$253,'[2]Poultry Byproduct Complex'!AX$242:AX$244)</f>
        <v>92.451058209423962</v>
      </c>
      <c r="AW28" s="54">
        <f>SUM('[2]Poultry Byproduct Complex'!AX$245:AX$253,'[2]Poultry Byproduct Complex'!AY$242:AY$244)</f>
        <v>92.451058209423962</v>
      </c>
      <c r="AX28" s="54">
        <f>SUM('[2]Poultry Byproduct Complex'!AY$245:AY$253,'[2]Poultry Byproduct Complex'!AZ$242:AZ$244)</f>
        <v>92.451058209423962</v>
      </c>
      <c r="AY28" s="54">
        <f>SUM('[2]Poultry Byproduct Complex'!AZ$245:AZ$253,'[2]Poultry Byproduct Complex'!BA$242:BA$244)</f>
        <v>92.451058209423962</v>
      </c>
      <c r="AZ28" s="54">
        <f>SUM('[2]Poultry Byproduct Complex'!BA$245:BA$253,'[2]Poultry Byproduct Complex'!BB$242:BB$244)</f>
        <v>92.451058209423962</v>
      </c>
      <c r="BA28" s="54">
        <f>SUM('[2]Poultry Byproduct Complex'!BB$245:BB$253,'[2]Poultry Byproduct Complex'!BC$242:BC$244)</f>
        <v>92.451058209423962</v>
      </c>
      <c r="BB28" s="54">
        <f>SUM('[2]Poultry Byproduct Complex'!BC$245:BC$253,'[2]Poultry Byproduct Complex'!BD$242:BD$244)</f>
        <v>92.451058209423962</v>
      </c>
      <c r="BC28" s="54">
        <f>SUM('[2]Poultry Byproduct Complex'!BD$245:BD$253,'[2]Poultry Byproduct Complex'!BE$242:BE$244)</f>
        <v>92.451058209423962</v>
      </c>
      <c r="BD28" s="54">
        <f>SUM('[2]Poultry Byproduct Complex'!BE$245:BE$253,'[2]Poultry Byproduct Complex'!BF$242:BF$244)</f>
        <v>92.451058209423962</v>
      </c>
      <c r="BE28" s="54">
        <f>SUM('[2]Poultry Byproduct Complex'!BF$245:BF$253,'[2]Poultry Byproduct Complex'!BG$242:BG$244)</f>
        <v>92.451058209423962</v>
      </c>
    </row>
    <row r="29" spans="1:1017 1031:2039 2053:3061 3075:4083 4097:5119 5133:6141 6155:7163 7177:8185 8199:9207 9221:10229 10243:11251 11265:12287 12301:13309 13323:14331 14345:15353 15367:16375" x14ac:dyDescent="0.2">
      <c r="A29" s="49" t="str">
        <f>'[2]Poultry Byproduct Complex'!A23</f>
        <v xml:space="preserve">      Renewable Diesel/SAF Production</v>
      </c>
      <c r="B29" s="54">
        <f>'[2]Poultry Byproduct Complex'!D23+'[2]Poultry Byproduct Complex'!D$24</f>
        <v>0</v>
      </c>
      <c r="C29" s="54">
        <f>'[2]Poultry Byproduct Complex'!E23+'[2]Poultry Byproduct Complex'!E$24</f>
        <v>0</v>
      </c>
      <c r="D29" s="54">
        <f>'[2]Poultry Byproduct Complex'!F23+'[2]Poultry Byproduct Complex'!F$24</f>
        <v>0</v>
      </c>
      <c r="E29" s="54">
        <f>'[2]Poultry Byproduct Complex'!G23+'[2]Poultry Byproduct Complex'!G$24</f>
        <v>0</v>
      </c>
      <c r="F29" s="54">
        <f>'[2]Poultry Byproduct Complex'!H23+'[2]Poultry Byproduct Complex'!H$24</f>
        <v>0</v>
      </c>
      <c r="G29" s="54">
        <f>'[2]Poultry Byproduct Complex'!I23+'[2]Poultry Byproduct Complex'!I$24</f>
        <v>0</v>
      </c>
      <c r="H29" s="54">
        <f>'[2]Poultry Byproduct Complex'!J23+'[2]Poultry Byproduct Complex'!J$24</f>
        <v>0</v>
      </c>
      <c r="I29" s="54">
        <f>'[2]Poultry Byproduct Complex'!K23+'[2]Poultry Byproduct Complex'!K$24</f>
        <v>0</v>
      </c>
      <c r="J29" s="54">
        <f>'[2]Poultry Byproduct Complex'!L23+'[2]Poultry Byproduct Complex'!L$24</f>
        <v>0</v>
      </c>
      <c r="K29" s="54">
        <f>'[2]Poultry Byproduct Complex'!M23+'[2]Poultry Byproduct Complex'!M$24</f>
        <v>0</v>
      </c>
      <c r="L29" s="54">
        <f>'[2]Poultry Byproduct Complex'!N23+'[2]Poultry Byproduct Complex'!N$24</f>
        <v>0</v>
      </c>
      <c r="M29" s="54">
        <f>'[2]Poultry Byproduct Complex'!O23+'[2]Poultry Byproduct Complex'!O$24</f>
        <v>0</v>
      </c>
      <c r="N29" s="54">
        <f>'[2]Poultry Byproduct Complex'!P23+'[2]Poultry Byproduct Complex'!P$24</f>
        <v>0</v>
      </c>
      <c r="O29" s="54">
        <f>'[2]Poultry Byproduct Complex'!Q23+'[2]Poultry Byproduct Complex'!Q$24</f>
        <v>0</v>
      </c>
      <c r="P29" s="54">
        <f>'[2]Poultry Byproduct Complex'!R23+'[2]Poultry Byproduct Complex'!R$24</f>
        <v>0</v>
      </c>
      <c r="Q29" s="54">
        <f>'[2]Poultry Byproduct Complex'!S23+'[2]Poultry Byproduct Complex'!S$24</f>
        <v>0</v>
      </c>
      <c r="R29" s="54">
        <f>'[2]Poultry Byproduct Complex'!T23+'[2]Poultry Byproduct Complex'!T$24</f>
        <v>0</v>
      </c>
      <c r="S29" s="54">
        <f>'[2]Poultry Byproduct Complex'!U23+'[2]Poultry Byproduct Complex'!U$24</f>
        <v>0</v>
      </c>
      <c r="T29" s="54">
        <f>'[2]Poultry Byproduct Complex'!V23+'[2]Poultry Byproduct Complex'!V$24</f>
        <v>0</v>
      </c>
      <c r="U29" s="54">
        <f>'[2]Poultry Byproduct Complex'!W23+'[2]Poultry Byproduct Complex'!W$24</f>
        <v>0</v>
      </c>
      <c r="V29" s="54">
        <f>'[2]Poultry Byproduct Complex'!X23+'[2]Poultry Byproduct Complex'!X$24</f>
        <v>0</v>
      </c>
      <c r="W29" s="54">
        <f>'[2]Poultry Byproduct Complex'!Y23+'[2]Poultry Byproduct Complex'!Y$24</f>
        <v>0</v>
      </c>
      <c r="X29" s="54">
        <f>'[2]Poultry Byproduct Complex'!Z23+'[2]Poultry Byproduct Complex'!Z$24</f>
        <v>0</v>
      </c>
      <c r="Y29" s="54">
        <f>'[2]Poultry Byproduct Complex'!AA23+'[2]Poultry Byproduct Complex'!AA$24</f>
        <v>0</v>
      </c>
      <c r="Z29" s="54">
        <f>SUM('[2]Poultry Byproduct Complex'!AA$261:AA$269,'[2]Poultry Byproduct Complex'!AB$258:AB$260,'[2]Poultry Byproduct Complex'!AA$277:AA$285,'[2]Poultry Byproduct Complex'!AB$274:AB$276,'[2]Poultry Byproduct Complex'!AA$293:AA$301,'[2]Poultry Byproduct Complex'!AB$290:AB$292)</f>
        <v>0</v>
      </c>
      <c r="AA29" s="54">
        <f>SUM('[2]Poultry Byproduct Complex'!AB$261:AB$269,'[2]Poultry Byproduct Complex'!AC$258:AC$260,'[2]Poultry Byproduct Complex'!AB$277:AB$285,'[2]Poultry Byproduct Complex'!AC$274:AC$276,'[2]Poultry Byproduct Complex'!AB$293:AB$301,'[2]Poultry Byproduct Complex'!AC$290:AC$292)</f>
        <v>0</v>
      </c>
      <c r="AB29" s="54">
        <f>SUM('[2]Poultry Byproduct Complex'!AC$261:AC$269,'[2]Poultry Byproduct Complex'!AD$258:AD$260,'[2]Poultry Byproduct Complex'!AC$277:AC$285,'[2]Poultry Byproduct Complex'!AD$274:AD$276,'[2]Poultry Byproduct Complex'!AC$293:AC$301,'[2]Poultry Byproduct Complex'!AD$290:AD$292)</f>
        <v>4.1840977018889429</v>
      </c>
      <c r="AC29" s="54">
        <f>SUM('[2]Poultry Byproduct Complex'!AD$261:AD$269,'[2]Poultry Byproduct Complex'!AE$258:AE$260,'[2]Poultry Byproduct Complex'!AD$277:AD$285,'[2]Poultry Byproduct Complex'!AE$274:AE$276,'[2]Poultry Byproduct Complex'!AD$293:AD$301,'[2]Poultry Byproduct Complex'!AE$290:AE$292)</f>
        <v>15.879185915772192</v>
      </c>
      <c r="AD29" s="54">
        <f>SUM('[2]Poultry Byproduct Complex'!AE$261:AE$269,'[2]Poultry Byproduct Complex'!AF$258:AF$260,'[2]Poultry Byproduct Complex'!AE$277:AE$285,'[2]Poultry Byproduct Complex'!AF$274:AF$276,'[2]Poultry Byproduct Complex'!AE$293:AE$301,'[2]Poultry Byproduct Complex'!AF$290:AF$292)</f>
        <v>26.905660259164513</v>
      </c>
      <c r="AE29" s="54">
        <f>SUM('[2]Poultry Byproduct Complex'!AF$261:AF$269,'[2]Poultry Byproduct Complex'!AG$258:AG$260,'[2]Poultry Byproduct Complex'!AF$277:AF$285,'[2]Poultry Byproduct Complex'!AG$274:AG$276,'[2]Poultry Byproduct Complex'!AF$293:AF$301,'[2]Poultry Byproduct Complex'!AG$290:AG$292)</f>
        <v>26.827833394659514</v>
      </c>
      <c r="AF29" s="54">
        <f>SUM('[2]Poultry Byproduct Complex'!AG$261:AG$269,'[2]Poultry Byproduct Complex'!AH$258:AH$260,'[2]Poultry Byproduct Complex'!AG$277:AG$285,'[2]Poultry Byproduct Complex'!AH$274:AH$276,'[2]Poultry Byproduct Complex'!AG$293:AG$301,'[2]Poultry Byproduct Complex'!AH$290:AH$292)</f>
        <v>23.046689067473825</v>
      </c>
      <c r="AG29" s="54">
        <f>SUM('[2]Poultry Byproduct Complex'!AH$261:AH$269,'[2]Poultry Byproduct Complex'!AI$258:AI$260,'[2]Poultry Byproduct Complex'!AH$277:AH$285,'[2]Poultry Byproduct Complex'!AI$274:AI$276,'[2]Poultry Byproduct Complex'!AH$293:AH$301,'[2]Poultry Byproduct Complex'!AI$290:AI$292)</f>
        <v>29.174753609443759</v>
      </c>
      <c r="AH29" s="54">
        <f>SUM('[2]Poultry Byproduct Complex'!AI$261:AI$269,'[2]Poultry Byproduct Complex'!AJ$258:AJ$260,'[2]Poultry Byproduct Complex'!AI$277:AI$285,'[2]Poultry Byproduct Complex'!AJ$274:AJ$276,'[2]Poultry Byproduct Complex'!AI$293:AI$301,'[2]Poultry Byproduct Complex'!AJ$290:AJ$292)</f>
        <v>37.605865313557565</v>
      </c>
      <c r="AI29" s="54">
        <f>SUM('[2]Poultry Byproduct Complex'!AJ$261:AJ$269,'[2]Poultry Byproduct Complex'!AK$258:AK$260,'[2]Poultry Byproduct Complex'!AJ$277:AJ$285,'[2]Poultry Byproduct Complex'!AK$274:AK$276,'[2]Poultry Byproduct Complex'!AJ$293:AJ$301,'[2]Poultry Byproduct Complex'!AK$290:AK$292)</f>
        <v>39.70422382440146</v>
      </c>
      <c r="AJ29" s="54">
        <f>SUM('[2]Poultry Byproduct Complex'!AK$261:AK$269,'[2]Poultry Byproduct Complex'!AL$258:AL$260,'[2]Poultry Byproduct Complex'!AK$277:AK$285,'[2]Poultry Byproduct Complex'!AL$274:AL$276,'[2]Poultry Byproduct Complex'!AK$293:AK$301,'[2]Poultry Byproduct Complex'!AL$290:AL$292)</f>
        <v>44.453791251247473</v>
      </c>
      <c r="AK29" s="54">
        <f>SUM('[2]Poultry Byproduct Complex'!AL$261:AL$269,'[2]Poultry Byproduct Complex'!AM$258:AM$260,'[2]Poultry Byproduct Complex'!AL$277:AL$285,'[2]Poultry Byproduct Complex'!AM$274:AM$276,'[2]Poultry Byproduct Complex'!AL$293:AL$301,'[2]Poultry Byproduct Complex'!AM$290:AM$292)</f>
        <v>51.854489545098524</v>
      </c>
      <c r="AL29" s="54">
        <f>SUM('[2]Poultry Byproduct Complex'!AM$261:AM$269,'[2]Poultry Byproduct Complex'!AN$258:AN$260,'[2]Poultry Byproduct Complex'!AM$277:AM$285,'[2]Poultry Byproduct Complex'!AN$274:AN$276,'[2]Poultry Byproduct Complex'!AM$293:AM$301,'[2]Poultry Byproduct Complex'!AN$290:AN$292)</f>
        <v>59.015573923487821</v>
      </c>
      <c r="AM29" s="54">
        <f>SUM('[2]Poultry Byproduct Complex'!AN$261:AN$269,'[2]Poultry Byproduct Complex'!AO$258:AO$260,'[2]Poultry Byproduct Complex'!AN$277:AN$285,'[2]Poultry Byproduct Complex'!AO$274:AO$276,'[2]Poultry Byproduct Complex'!AN$293:AN$301,'[2]Poultry Byproduct Complex'!AO$290:AO$292)</f>
        <v>75.668884528556674</v>
      </c>
      <c r="AN29" s="54">
        <f>SUM('[2]Poultry Byproduct Complex'!AO$261:AO$269,'[2]Poultry Byproduct Complex'!AP$258:AP$260,'[2]Poultry Byproduct Complex'!AO$277:AO$285,'[2]Poultry Byproduct Complex'!AP$274:AP$276,'[2]Poultry Byproduct Complex'!AO$293:AO$301,'[2]Poultry Byproduct Complex'!AP$290:AP$292)</f>
        <v>77.839981249836342</v>
      </c>
      <c r="AO29" s="54">
        <f>SUM('[2]Poultry Byproduct Complex'!AP$261:AP$269,'[2]Poultry Byproduct Complex'!AQ$258:AQ$260,'[2]Poultry Byproduct Complex'!AP$277:AP$285,'[2]Poultry Byproduct Complex'!AQ$274:AQ$276,'[2]Poultry Byproduct Complex'!AP$293:AP$301,'[2]Poultry Byproduct Complex'!AQ$290:AQ$292)</f>
        <v>80.176348542422559</v>
      </c>
      <c r="AP29" s="54">
        <f>SUM('[2]Poultry Byproduct Complex'!AQ$261:AQ$269,'[2]Poultry Byproduct Complex'!AR$258:AR$260,'[2]Poultry Byproduct Complex'!AQ$277:AQ$285,'[2]Poultry Byproduct Complex'!AR$274:AR$276,'[2]Poultry Byproduct Complex'!AQ$293:AQ$301,'[2]Poultry Byproduct Complex'!AR$290:AR$292)</f>
        <v>83.899107285377241</v>
      </c>
      <c r="AQ29" s="54">
        <f>SUM('[2]Poultry Byproduct Complex'!AR$261:AR$269,'[2]Poultry Byproduct Complex'!AS$258:AS$260,'[2]Poultry Byproduct Complex'!AR$277:AR$285,'[2]Poultry Byproduct Complex'!AS$274:AS$276,'[2]Poultry Byproduct Complex'!AR$293:AR$301,'[2]Poultry Byproduct Complex'!AS$290:AS$292)</f>
        <v>76.57521414889375</v>
      </c>
      <c r="AR29" s="54">
        <f>SUM('[2]Poultry Byproduct Complex'!AS$261:AS$269,'[2]Poultry Byproduct Complex'!AT$258:AT$260,'[2]Poultry Byproduct Complex'!AS$277:AS$285,'[2]Poultry Byproduct Complex'!AT$274:AT$276,'[2]Poultry Byproduct Complex'!AS$293:AS$301,'[2]Poultry Byproduct Complex'!AT$290:AT$292)</f>
        <v>85.568990687123716</v>
      </c>
      <c r="AS29" s="54">
        <f>SUM('[2]Poultry Byproduct Complex'!AT$261:AT$269,'[2]Poultry Byproduct Complex'!AU$258:AU$260,'[2]Poultry Byproduct Complex'!AT$277:AT$285,'[2]Poultry Byproduct Complex'!AU$274:AU$276,'[2]Poultry Byproduct Complex'!AT$293:AT$301,'[2]Poultry Byproduct Complex'!AU$290:AU$292)</f>
        <v>95.823192014200586</v>
      </c>
      <c r="AT29" s="54">
        <f>SUM('[2]Poultry Byproduct Complex'!AU$261:AU$269,'[2]Poultry Byproduct Complex'!AV$258:AV$260,'[2]Poultry Byproduct Complex'!AU$277:AU$285,'[2]Poultry Byproduct Complex'!AV$274:AV$276,'[2]Poultry Byproduct Complex'!AU$293:AU$301,'[2]Poultry Byproduct Complex'!AV$290:AV$292)</f>
        <v>95.832193676467725</v>
      </c>
      <c r="AU29" s="54">
        <f>SUM('[2]Poultry Byproduct Complex'!AV$261:AV$269,'[2]Poultry Byproduct Complex'!AW$258:AW$260,'[2]Poultry Byproduct Complex'!AV$277:AV$285,'[2]Poultry Byproduct Complex'!AW$274:AW$276,'[2]Poultry Byproduct Complex'!AV$293:AV$301,'[2]Poultry Byproduct Complex'!AW$290:AW$292)</f>
        <v>89.195471759140958</v>
      </c>
      <c r="AV29" s="54">
        <f>SUM('[2]Poultry Byproduct Complex'!AW$261:AW$269,'[2]Poultry Byproduct Complex'!AX$258:AX$260,'[2]Poultry Byproduct Complex'!AW$277:AW$285,'[2]Poultry Byproduct Complex'!AX$274:AX$276,'[2]Poultry Byproduct Complex'!AW$293:AW$301,'[2]Poultry Byproduct Complex'!AX$290:AX$292)</f>
        <v>93.210421704987098</v>
      </c>
      <c r="AW29" s="54">
        <f>SUM('[2]Poultry Byproduct Complex'!AX$261:AX$269,'[2]Poultry Byproduct Complex'!AY$258:AY$260,'[2]Poultry Byproduct Complex'!AX$277:AX$285,'[2]Poultry Byproduct Complex'!AY$274:AY$276,'[2]Poultry Byproduct Complex'!AX$293:AX$301,'[2]Poultry Byproduct Complex'!AY$290:AY$292)</f>
        <v>96.022791524930909</v>
      </c>
      <c r="AX29" s="54">
        <f>SUM('[2]Poultry Byproduct Complex'!AY$261:AY$269,'[2]Poultry Byproduct Complex'!AZ$258:AZ$260,'[2]Poultry Byproduct Complex'!AY$277:AY$285,'[2]Poultry Byproduct Complex'!AZ$274:AZ$276,'[2]Poultry Byproduct Complex'!AY$293:AY$301,'[2]Poultry Byproduct Complex'!AZ$290:AZ$292)</f>
        <v>100.53929966017822</v>
      </c>
      <c r="AY29" s="54">
        <f>SUM('[2]Poultry Byproduct Complex'!AZ$261:AZ$269,'[2]Poultry Byproduct Complex'!BA$258:BA$260,'[2]Poultry Byproduct Complex'!AZ$277:AZ$285,'[2]Poultry Byproduct Complex'!BA$274:BA$276,'[2]Poultry Byproduct Complex'!AZ$293:AZ$301,'[2]Poultry Byproduct Complex'!BA$290:BA$292)</f>
        <v>101.66997278215919</v>
      </c>
      <c r="AZ29" s="54">
        <f>SUM('[2]Poultry Byproduct Complex'!BA$261:BA$269,'[2]Poultry Byproduct Complex'!BB$258:BB$260,'[2]Poultry Byproduct Complex'!BA$277:BA$285,'[2]Poultry Byproduct Complex'!BB$274:BB$276,'[2]Poultry Byproduct Complex'!BA$293:BA$301,'[2]Poultry Byproduct Complex'!BB$290:BB$292)</f>
        <v>101.34232168128086</v>
      </c>
      <c r="BA29" s="54">
        <f>SUM('[2]Poultry Byproduct Complex'!BB$261:BB$269,'[2]Poultry Byproduct Complex'!BC$258:BC$260,'[2]Poultry Byproduct Complex'!BB$277:BB$285,'[2]Poultry Byproduct Complex'!BC$274:BC$276,'[2]Poultry Byproduct Complex'!BB$293:BB$301,'[2]Poultry Byproduct Complex'!BC$290:BC$292)</f>
        <v>98.638329597269049</v>
      </c>
      <c r="BB29" s="54">
        <f>SUM('[2]Poultry Byproduct Complex'!BC$261:BC$269,'[2]Poultry Byproduct Complex'!BD$258:BD$260,'[2]Poultry Byproduct Complex'!BC$277:BC$285,'[2]Poultry Byproduct Complex'!BD$274:BD$276,'[2]Poultry Byproduct Complex'!BC$293:BC$301,'[2]Poultry Byproduct Complex'!BD$290:BD$292)</f>
        <v>100.88602097988941</v>
      </c>
      <c r="BC29" s="54">
        <f>SUM('[2]Poultry Byproduct Complex'!BD$261:BD$269,'[2]Poultry Byproduct Complex'!BE$258:BE$260,'[2]Poultry Byproduct Complex'!BD$277:BD$285,'[2]Poultry Byproduct Complex'!BE$274:BE$276,'[2]Poultry Byproduct Complex'!BD$293:BD$301,'[2]Poultry Byproduct Complex'!BE$290:BE$292)</f>
        <v>102.93288011828933</v>
      </c>
      <c r="BD29" s="54">
        <f>SUM('[2]Poultry Byproduct Complex'!BE$261:BE$269,'[2]Poultry Byproduct Complex'!BF$258:BF$260,'[2]Poultry Byproduct Complex'!BE$277:BE$285,'[2]Poultry Byproduct Complex'!BF$274:BF$276,'[2]Poultry Byproduct Complex'!BE$293:BE$301,'[2]Poultry Byproduct Complex'!BF$290:BF$292)</f>
        <v>105.06909546945913</v>
      </c>
      <c r="BE29" s="54">
        <f>SUM('[2]Poultry Byproduct Complex'!BF$261:BF$269,'[2]Poultry Byproduct Complex'!BG$258:BG$260,'[2]Poultry Byproduct Complex'!BF$277:BF$285,'[2]Poultry Byproduct Complex'!BG$274:BG$276,'[2]Poultry Byproduct Complex'!BF$293:BF$301,'[2]Poultry Byproduct Complex'!BG$290:BG$292)</f>
        <v>107.71483915468886</v>
      </c>
    </row>
    <row r="30" spans="1:1017 1031:2039 2053:3061 3075:4083 4097:5119 5133:6141 6155:7163 7177:8185 8199:9207 9221:10229 10243:11251 11265:12287 12301:13309 13323:14331 14345:15353 15367:16375" x14ac:dyDescent="0.2">
      <c r="A30" s="49" t="s">
        <v>57</v>
      </c>
      <c r="B30" s="54">
        <f>'[2]Poultry Byproduct Complex'!D25</f>
        <v>482.50625394930444</v>
      </c>
      <c r="C30" s="54">
        <f>'[2]Poultry Byproduct Complex'!E25</f>
        <v>525.9495353380056</v>
      </c>
      <c r="D30" s="54">
        <f>'[2]Poultry Byproduct Complex'!F25</f>
        <v>582.10804324323249</v>
      </c>
      <c r="E30" s="54">
        <f>'[2]Poultry Byproduct Complex'!G25</f>
        <v>641.56203632984398</v>
      </c>
      <c r="F30" s="54">
        <f>'[2]Poultry Byproduct Complex'!H25</f>
        <v>726.94483944027786</v>
      </c>
      <c r="G30" s="54">
        <f>'[2]Poultry Byproduct Complex'!I25</f>
        <v>783.28124567834107</v>
      </c>
      <c r="H30" s="54">
        <f>'[2]Poultry Byproduct Complex'!J25</f>
        <v>856.89271362142188</v>
      </c>
      <c r="I30" s="54">
        <f>'[2]Poultry Byproduct Complex'!K25</f>
        <v>832.28748331700001</v>
      </c>
      <c r="J30" s="54">
        <f>'[2]Poultry Byproduct Complex'!L25</f>
        <v>953.38311911199992</v>
      </c>
      <c r="K30" s="54">
        <f>'[2]Poultry Byproduct Complex'!M25</f>
        <v>1086.7282525954001</v>
      </c>
      <c r="L30" s="54">
        <f>'[2]Poultry Byproduct Complex'!N25</f>
        <v>1179.4452927328002</v>
      </c>
      <c r="M30" s="54">
        <f>'[2]Poultry Byproduct Complex'!O25</f>
        <v>1133.4905938261998</v>
      </c>
      <c r="N30" s="54">
        <f>'[2]Poultry Byproduct Complex'!P25</f>
        <v>1225.980141904</v>
      </c>
      <c r="O30" s="54">
        <f>'[2]Poultry Byproduct Complex'!Q25</f>
        <v>1159.4135578276</v>
      </c>
      <c r="P30" s="54">
        <f>'[2]Poultry Byproduct Complex'!R25</f>
        <v>1224.5971180116001</v>
      </c>
      <c r="Q30" s="54">
        <f>'[2]Poultry Byproduct Complex'!S25</f>
        <v>1080.8652989962602</v>
      </c>
      <c r="R30" s="54">
        <f>'[2]Poultry Byproduct Complex'!T25</f>
        <v>1084.2179053163975</v>
      </c>
      <c r="S30" s="54">
        <f>'[2]Poultry Byproduct Complex'!U25</f>
        <v>1210.229851924958</v>
      </c>
      <c r="T30" s="54">
        <f>'[2]Poultry Byproduct Complex'!V25</f>
        <v>1199.8459488454387</v>
      </c>
      <c r="U30" s="54">
        <f>'[2]Poultry Byproduct Complex'!W25</f>
        <v>1542.0602689396912</v>
      </c>
      <c r="V30" s="54">
        <f>'[2]Poultry Byproduct Complex'!X25</f>
        <v>2211.2771343734003</v>
      </c>
      <c r="W30" s="54">
        <f>'[2]Poultry Byproduct Complex'!Y25</f>
        <v>2155.9803575475994</v>
      </c>
      <c r="X30" s="54">
        <f>'[2]Poultry Byproduct Complex'!Z25</f>
        <v>2193.6124940409072</v>
      </c>
      <c r="Y30" s="54">
        <f>'[2]Poultry Byproduct Complex'!AA25</f>
        <v>2182.7111863963137</v>
      </c>
      <c r="Z30" s="54">
        <f>Z26-Z27</f>
        <v>2308.3751831475142</v>
      </c>
      <c r="AA30" s="54">
        <f t="shared" ref="AA30:BE30" si="15">AA26-AA27</f>
        <v>2321.6162343484862</v>
      </c>
      <c r="AB30" s="54">
        <f t="shared" si="15"/>
        <v>1771.1005146557407</v>
      </c>
      <c r="AC30" s="54">
        <f t="shared" si="15"/>
        <v>1828.9738399999997</v>
      </c>
      <c r="AD30" s="54">
        <f t="shared" si="15"/>
        <v>2097.2662691415203</v>
      </c>
      <c r="AE30" s="54">
        <f t="shared" si="15"/>
        <v>1930.034833864715</v>
      </c>
      <c r="AF30" s="54">
        <f t="shared" si="15"/>
        <v>2006.8763452870844</v>
      </c>
      <c r="AG30" s="54">
        <f t="shared" si="15"/>
        <v>2042.9805241603221</v>
      </c>
      <c r="AH30" s="54">
        <f t="shared" si="15"/>
        <v>2139.1608422119489</v>
      </c>
      <c r="AI30" s="54">
        <f t="shared" si="15"/>
        <v>2219.4028007299885</v>
      </c>
      <c r="AJ30" s="54">
        <f t="shared" si="15"/>
        <v>2211.9395406441063</v>
      </c>
      <c r="AK30" s="54">
        <f t="shared" si="15"/>
        <v>2243.4171844676989</v>
      </c>
      <c r="AL30" s="54">
        <f t="shared" si="15"/>
        <v>2310.7100931268387</v>
      </c>
      <c r="AM30" s="54">
        <f t="shared" si="15"/>
        <v>2356.6969629858772</v>
      </c>
      <c r="AN30" s="54">
        <f t="shared" si="15"/>
        <v>2397.7546401283385</v>
      </c>
      <c r="AO30" s="54">
        <f t="shared" si="15"/>
        <v>2474.0083928244303</v>
      </c>
      <c r="AP30" s="54">
        <f t="shared" si="15"/>
        <v>2494.3389775699734</v>
      </c>
      <c r="AQ30" s="54">
        <f t="shared" si="15"/>
        <v>2561.7056215296443</v>
      </c>
      <c r="AR30" s="54">
        <f t="shared" si="15"/>
        <v>2650.2383836529125</v>
      </c>
      <c r="AS30" s="54">
        <f t="shared" si="15"/>
        <v>2670.5346154806216</v>
      </c>
      <c r="AT30" s="54">
        <f t="shared" si="15"/>
        <v>2731.4376898169826</v>
      </c>
      <c r="AU30" s="54">
        <f t="shared" si="15"/>
        <v>2801.0952627482629</v>
      </c>
      <c r="AV30" s="54">
        <f t="shared" si="15"/>
        <v>2855.1273723156946</v>
      </c>
      <c r="AW30" s="54">
        <f t="shared" si="15"/>
        <v>2891.754514245702</v>
      </c>
      <c r="AX30" s="54">
        <f t="shared" si="15"/>
        <v>2948.107627733204</v>
      </c>
      <c r="AY30" s="54">
        <f t="shared" si="15"/>
        <v>2998.7076003676648</v>
      </c>
      <c r="AZ30" s="54">
        <f t="shared" si="15"/>
        <v>3059.2650646083644</v>
      </c>
      <c r="BA30" s="54">
        <f t="shared" si="15"/>
        <v>3112.4740107846783</v>
      </c>
      <c r="BB30" s="54">
        <f t="shared" si="15"/>
        <v>3163.8962789983193</v>
      </c>
      <c r="BC30" s="54">
        <f t="shared" si="15"/>
        <v>3222.029849674569</v>
      </c>
      <c r="BD30" s="54">
        <f t="shared" si="15"/>
        <v>3269.2890319292796</v>
      </c>
      <c r="BE30" s="54">
        <f t="shared" si="15"/>
        <v>3325.0866934756041</v>
      </c>
    </row>
    <row r="31" spans="1:1017 1031:2039 2053:3061 3075:4083 4097:5119 5133:6141 6155:7163 7177:8185 8199:9207 9221:10229 10243:11251 11265:12287 12301:13309 13323:14331 14345:15353 15367:16375" x14ac:dyDescent="0.2">
      <c r="A31" s="49" t="str">
        <f>'[2]Poultry Byproduct Complex'!A26</f>
        <v>Exports</v>
      </c>
      <c r="B31" s="54">
        <f>'[2]Poultry Byproduct Complex'!D26</f>
        <v>59.566902280200011</v>
      </c>
      <c r="C31" s="54">
        <f>'[2]Poultry Byproduct Complex'!E26</f>
        <v>70.3223711694</v>
      </c>
      <c r="D31" s="54">
        <f>'[2]Poultry Byproduct Complex'!F26</f>
        <v>66.043861254000007</v>
      </c>
      <c r="E31" s="54">
        <f>'[2]Poultry Byproduct Complex'!G26</f>
        <v>85.860547025399995</v>
      </c>
      <c r="F31" s="54">
        <f>'[2]Poultry Byproduct Complex'!H26</f>
        <v>65.029735134000006</v>
      </c>
      <c r="G31" s="54">
        <f>'[2]Poultry Byproduct Complex'!I26</f>
        <v>65.929220910000012</v>
      </c>
      <c r="H31" s="54">
        <f>'[2]Poultry Byproduct Complex'!J26</f>
        <v>76.7448759798</v>
      </c>
      <c r="I31" s="54">
        <f>'[2]Poultry Byproduct Complex'!K26</f>
        <v>82.023622896600017</v>
      </c>
      <c r="J31" s="54">
        <f>'[2]Poultry Byproduct Complex'!L26</f>
        <v>46.4487399936</v>
      </c>
      <c r="K31" s="54">
        <f>'[2]Poultry Byproduct Complex'!M26</f>
        <v>64.063890235800002</v>
      </c>
      <c r="L31" s="54">
        <f>'[2]Poultry Byproduct Complex'!N26</f>
        <v>58.558949101800003</v>
      </c>
      <c r="M31" s="54">
        <f>'[2]Poultry Byproduct Complex'!O26</f>
        <v>166.16721030840003</v>
      </c>
      <c r="N31" s="54">
        <f>'[2]Poultry Byproduct Complex'!P26</f>
        <v>166.3074242676</v>
      </c>
      <c r="O31" s="54">
        <f>'[2]Poultry Byproduct Complex'!Q26</f>
        <v>96.429504893399994</v>
      </c>
      <c r="P31" s="54">
        <f>'[2]Poultry Byproduct Complex'!R26</f>
        <v>93.042544114800009</v>
      </c>
      <c r="Q31" s="54">
        <f>'[2]Poultry Byproduct Complex'!S26</f>
        <v>117.5859394542</v>
      </c>
      <c r="R31" s="54">
        <f>'[2]Poultry Byproduct Complex'!T26</f>
        <v>99.037131795000008</v>
      </c>
      <c r="S31" s="54">
        <f>'[2]Poultry Byproduct Complex'!U26</f>
        <v>39.867722861400004</v>
      </c>
      <c r="T31" s="54">
        <f>'[2]Poultry Byproduct Complex'!V26</f>
        <v>47.838092778000004</v>
      </c>
      <c r="U31" s="54">
        <f>'[2]Poultry Byproduct Complex'!W26</f>
        <v>51.013850769000001</v>
      </c>
      <c r="V31" s="54">
        <f>'[2]Poultry Byproduct Complex'!X26</f>
        <v>39.230807565600003</v>
      </c>
      <c r="W31" s="54">
        <f>'[2]Poultry Byproduct Complex'!Y26</f>
        <v>76.390152300000011</v>
      </c>
      <c r="X31" s="54">
        <f>'[2]Poultry Byproduct Complex'!Z26</f>
        <v>48.26715670998</v>
      </c>
      <c r="Y31" s="54">
        <f>'[2]Poultry Byproduct Complex'!AA26</f>
        <v>28.408380360360002</v>
      </c>
      <c r="Z31" s="54">
        <f>SUM('[2]Poultry Byproduct Complex'!AA$197:AA$205,'[2]Poultry Byproduct Complex'!AB$194:AB$196)</f>
        <v>28.367571774380004</v>
      </c>
      <c r="AA31" s="54">
        <f>SUM('[2]Poultry Byproduct Complex'!AB$197:AB$205,'[2]Poultry Byproduct Complex'!AC$194:AC$196)</f>
        <v>41.889620926879992</v>
      </c>
      <c r="AB31" s="54">
        <f>SUM('[2]Poultry Byproduct Complex'!AC$197:AC$205,'[2]Poultry Byproduct Complex'!AD$194:AD$196)</f>
        <v>37.583168925400003</v>
      </c>
      <c r="AC31" s="54">
        <f>SUM('[2]Poultry Byproduct Complex'!AD$197:AD$205,'[2]Poultry Byproduct Complex'!AE$194:AE$196)</f>
        <v>37.577144000000004</v>
      </c>
      <c r="AD31" s="54">
        <f>SUM('[2]Poultry Byproduct Complex'!AE$197:AE$205,'[2]Poultry Byproduct Complex'!AF$194:AF$196)</f>
        <v>42.354931858480008</v>
      </c>
      <c r="AE31" s="54">
        <f>SUM('[2]Poultry Byproduct Complex'!AF$197:AF$205,'[2]Poultry Byproduct Complex'!AG$194:AG$196)</f>
        <v>52.504623649500004</v>
      </c>
      <c r="AF31" s="54">
        <f>SUM('[2]Poultry Byproduct Complex'!AG$197:AG$205,'[2]Poultry Byproduct Complex'!AH$194:AH$196)</f>
        <v>48.564523850228248</v>
      </c>
      <c r="AG31" s="54">
        <f>SUM('[2]Poultry Byproduct Complex'!AH$197:AH$205,'[2]Poultry Byproduct Complex'!AI$194:AI$196)</f>
        <v>50.494120256173389</v>
      </c>
      <c r="AH31" s="54">
        <f>SUM('[2]Poultry Byproduct Complex'!AI$197:AI$205,'[2]Poultry Byproduct Complex'!AJ$194:AJ$196)</f>
        <v>49.670893662138134</v>
      </c>
      <c r="AI31" s="54">
        <f>SUM('[2]Poultry Byproduct Complex'!AJ$197:AJ$205,'[2]Poultry Byproduct Complex'!AK$194:AK$196)</f>
        <v>50.127822989601619</v>
      </c>
      <c r="AJ31" s="54">
        <f>SUM('[2]Poultry Byproduct Complex'!AK$197:AK$205,'[2]Poultry Byproduct Complex'!AL$194:AL$196)</f>
        <v>49.964674734919392</v>
      </c>
      <c r="AK31" s="54">
        <f>SUM('[2]Poultry Byproduct Complex'!AL$197:AL$205,'[2]Poultry Byproduct Complex'!AM$194:AM$196)</f>
        <v>50.219977803601424</v>
      </c>
      <c r="AL31" s="54">
        <f>SUM('[2]Poultry Byproduct Complex'!AM$197:AM$205,'[2]Poultry Byproduct Complex'!AN$194:AN$196)</f>
        <v>49.764407098612168</v>
      </c>
      <c r="AM31" s="54">
        <f>SUM('[2]Poultry Byproduct Complex'!AN$197:AN$205,'[2]Poultry Byproduct Complex'!AO$194:AO$196)</f>
        <v>50.095497889286783</v>
      </c>
      <c r="AN31" s="54">
        <f>SUM('[2]Poultry Byproduct Complex'!AO$197:AO$205,'[2]Poultry Byproduct Complex'!AP$194:AP$196)</f>
        <v>49.949555257774541</v>
      </c>
      <c r="AO31" s="54">
        <f>SUM('[2]Poultry Byproduct Complex'!AP$197:AP$205,'[2]Poultry Byproduct Complex'!AQ$194:AQ$196)</f>
        <v>50.034476103204277</v>
      </c>
      <c r="AP31" s="54">
        <f>SUM('[2]Poultry Byproduct Complex'!AQ$197:AQ$205,'[2]Poultry Byproduct Complex'!AR$194:AR$196)</f>
        <v>49.99882255683886</v>
      </c>
      <c r="AQ31" s="54">
        <f>SUM('[2]Poultry Byproduct Complex'!AR$197:AR$205,'[2]Poultry Byproduct Complex'!AS$194:AS$196)</f>
        <v>50.012782830495837</v>
      </c>
      <c r="AR31" s="54">
        <f>SUM('[2]Poultry Byproduct Complex'!AS$197:AS$205,'[2]Poultry Byproduct Complex'!AT$194:AT$196)</f>
        <v>49.968551781143319</v>
      </c>
      <c r="AS31" s="54">
        <f>SUM('[2]Poultry Byproduct Complex'!AT$197:AT$205,'[2]Poultry Byproduct Complex'!AU$194:AU$196)</f>
        <v>50.018226927520068</v>
      </c>
      <c r="AT31" s="54">
        <f>SUM('[2]Poultry Byproduct Complex'!AU$197:AU$205,'[2]Poultry Byproduct Complex'!AV$194:AV$196)</f>
        <v>49.992837705891375</v>
      </c>
      <c r="AU31" s="54">
        <f>SUM('[2]Poultry Byproduct Complex'!AV$197:AV$205,'[2]Poultry Byproduct Complex'!AW$194:AW$196)</f>
        <v>50.006572039840478</v>
      </c>
      <c r="AV31" s="54">
        <f>SUM('[2]Poultry Byproduct Complex'!AW$197:AW$205,'[2]Poultry Byproduct Complex'!AX$194:AX$196)</f>
        <v>49.998244360377889</v>
      </c>
      <c r="AW31" s="54">
        <f>SUM('[2]Poultry Byproduct Complex'!AX$197:AX$205,'[2]Poultry Byproduct Complex'!AY$194:AY$196)</f>
        <v>49.99979425697822</v>
      </c>
      <c r="AX31" s="54">
        <f>SUM('[2]Poultry Byproduct Complex'!AY$197:AY$205,'[2]Poultry Byproduct Complex'!AZ$194:AZ$196)</f>
        <v>49.996886562954622</v>
      </c>
      <c r="AY31" s="54">
        <f>SUM('[2]Poultry Byproduct Complex'!AZ$197:AZ$205,'[2]Poultry Byproduct Complex'!BA$194:BA$196)</f>
        <v>50.0031350581216</v>
      </c>
      <c r="AZ31" s="54">
        <f>SUM('[2]Poultry Byproduct Complex'!BA$197:BA$205,'[2]Poultry Byproduct Complex'!BB$194:BB$196)</f>
        <v>49.998866985208515</v>
      </c>
      <c r="BA31" s="54">
        <f>SUM('[2]Poultry Byproduct Complex'!BB$197:BB$205,'[2]Poultry Byproduct Complex'!BC$194:BC$196)</f>
        <v>50.000926455654565</v>
      </c>
      <c r="BB31" s="54">
        <f>SUM('[2]Poultry Byproduct Complex'!BC$197:BC$205,'[2]Poultry Byproduct Complex'!BD$194:BD$196)</f>
        <v>49.999385444728169</v>
      </c>
      <c r="BC31" s="54">
        <f>SUM('[2]Poultry Byproduct Complex'!BD$197:BD$205,'[2]Poultry Byproduct Complex'!BE$194:BE$196)</f>
        <v>49.999921863783506</v>
      </c>
      <c r="BD31" s="54">
        <f>SUM('[2]Poultry Byproduct Complex'!BE$197:BE$205,'[2]Poultry Byproduct Complex'!BF$194:BF$196)</f>
        <v>49.999840101333497</v>
      </c>
      <c r="BE31" s="54">
        <f>SUM('[2]Poultry Byproduct Complex'!BF$197:BF$205,'[2]Poultry Byproduct Complex'!BG$194:BG$196)</f>
        <v>50.000447161499274</v>
      </c>
    </row>
    <row r="32" spans="1:1017 1031:2039 2053:3061 3075:4083 4097:5119 5133:6141 6155:7163 7177:8185 8199:9207 9221:10229 10243:11251 11265:12287 12301:13309 13323:14331 14345:15353 15367:16375" x14ac:dyDescent="0.2">
      <c r="A32" s="49" t="str">
        <f>'[2]Poultry Byproduct Complex'!A27</f>
        <v xml:space="preserve">    Total Use</v>
      </c>
      <c r="B32" s="54">
        <f>'[2]Poultry Byproduct Complex'!D27</f>
        <v>542.07315622950443</v>
      </c>
      <c r="C32" s="54">
        <f>'[2]Poultry Byproduct Complex'!E27</f>
        <v>596.27190650740556</v>
      </c>
      <c r="D32" s="54">
        <f>'[2]Poultry Byproduct Complex'!F27</f>
        <v>648.15190449723252</v>
      </c>
      <c r="E32" s="54">
        <f>'[2]Poultry Byproduct Complex'!G27</f>
        <v>727.422583355244</v>
      </c>
      <c r="F32" s="54">
        <f>'[2]Poultry Byproduct Complex'!H27</f>
        <v>791.97457457427788</v>
      </c>
      <c r="G32" s="54">
        <f>'[2]Poultry Byproduct Complex'!I27</f>
        <v>849.21046658834109</v>
      </c>
      <c r="H32" s="54">
        <f>'[2]Poultry Byproduct Complex'!J27</f>
        <v>933.63758960122186</v>
      </c>
      <c r="I32" s="54">
        <f>'[2]Poultry Byproduct Complex'!K27</f>
        <v>914.31110621360006</v>
      </c>
      <c r="J32" s="54">
        <f>'[2]Poultry Byproduct Complex'!L27</f>
        <v>999.83185910559996</v>
      </c>
      <c r="K32" s="54">
        <f>'[2]Poultry Byproduct Complex'!M27</f>
        <v>1150.7921428312002</v>
      </c>
      <c r="L32" s="54">
        <f>'[2]Poultry Byproduct Complex'!N27</f>
        <v>1239.7542418346002</v>
      </c>
      <c r="M32" s="54">
        <f>'[2]Poultry Byproduct Complex'!O27</f>
        <v>1353.6578041345997</v>
      </c>
      <c r="N32" s="54">
        <f>'[2]Poultry Byproduct Complex'!P27</f>
        <v>1489.9405661716</v>
      </c>
      <c r="O32" s="54">
        <f>'[2]Poultry Byproduct Complex'!Q27</f>
        <v>1379.9520627209999</v>
      </c>
      <c r="P32" s="54">
        <f>'[2]Poultry Byproduct Complex'!R27</f>
        <v>1419.6396621264</v>
      </c>
      <c r="Q32" s="54">
        <f>'[2]Poultry Byproduct Complex'!S27</f>
        <v>1413.4512384504603</v>
      </c>
      <c r="R32" s="54">
        <f>'[2]Poultry Byproduct Complex'!T27</f>
        <v>1384.2550371113975</v>
      </c>
      <c r="S32" s="54">
        <f>'[2]Poultry Byproduct Complex'!U27</f>
        <v>1410.0975747863579</v>
      </c>
      <c r="T32" s="54">
        <f>'[2]Poultry Byproduct Complex'!V27</f>
        <v>1416.1040416234387</v>
      </c>
      <c r="U32" s="54">
        <f>'[2]Poultry Byproduct Complex'!W27</f>
        <v>1772.2641197086914</v>
      </c>
      <c r="V32" s="54">
        <f>'[2]Poultry Byproduct Complex'!X27</f>
        <v>2462.6879419390002</v>
      </c>
      <c r="W32" s="54">
        <f>'[2]Poultry Byproduct Complex'!Y27</f>
        <v>2409.2005098475993</v>
      </c>
      <c r="X32" s="54">
        <f>'[2]Poultry Byproduct Complex'!Z27</f>
        <v>2387.7827415711999</v>
      </c>
      <c r="Y32" s="54">
        <f>'[2]Poultry Byproduct Complex'!AA27</f>
        <v>2375.3312334233401</v>
      </c>
      <c r="Z32" s="54">
        <f>Z25-Z33</f>
        <v>2499.7444215885607</v>
      </c>
      <c r="AA32" s="54">
        <f t="shared" ref="AA32:BE32" si="16">AA25-AA33</f>
        <v>2531.449883571659</v>
      </c>
      <c r="AB32" s="54">
        <f t="shared" si="16"/>
        <v>2116.0286835811407</v>
      </c>
      <c r="AC32" s="54">
        <f t="shared" si="16"/>
        <v>2028.1229839999996</v>
      </c>
      <c r="AD32" s="54">
        <f t="shared" si="16"/>
        <v>2298.3992010000002</v>
      </c>
      <c r="AE32" s="54">
        <f t="shared" si="16"/>
        <v>2234.9429284231996</v>
      </c>
      <c r="AF32" s="54">
        <f t="shared" si="16"/>
        <v>2263.4066445430462</v>
      </c>
      <c r="AG32" s="54">
        <f t="shared" si="16"/>
        <v>2302.5101688941281</v>
      </c>
      <c r="AH32" s="54">
        <f t="shared" si="16"/>
        <v>2388.7612922455696</v>
      </c>
      <c r="AI32" s="54">
        <f t="shared" si="16"/>
        <v>2442.8522539745518</v>
      </c>
      <c r="AJ32" s="54">
        <f t="shared" si="16"/>
        <v>2466.2761649794584</v>
      </c>
      <c r="AK32" s="54">
        <f t="shared" si="16"/>
        <v>2501.0774184749012</v>
      </c>
      <c r="AL32" s="54">
        <f t="shared" si="16"/>
        <v>2572.9390755320915</v>
      </c>
      <c r="AM32" s="54">
        <f t="shared" si="16"/>
        <v>2642.0580309951406</v>
      </c>
      <c r="AN32" s="54">
        <f t="shared" si="16"/>
        <v>2677.0825561423985</v>
      </c>
      <c r="AO32" s="54">
        <f t="shared" si="16"/>
        <v>2751.7045973513241</v>
      </c>
      <c r="AP32" s="54">
        <f t="shared" si="16"/>
        <v>2770.8638734884644</v>
      </c>
      <c r="AQ32" s="54">
        <f t="shared" si="16"/>
        <v>2807.0430414591265</v>
      </c>
      <c r="AR32" s="54">
        <f t="shared" si="16"/>
        <v>2881.7597397592431</v>
      </c>
      <c r="AS32" s="54">
        <f t="shared" si="16"/>
        <v>2910.5993517114193</v>
      </c>
      <c r="AT32" s="54">
        <f t="shared" si="16"/>
        <v>2969.7137794087657</v>
      </c>
      <c r="AU32" s="54">
        <f t="shared" si="16"/>
        <v>3032.7483647566687</v>
      </c>
      <c r="AV32" s="54">
        <f t="shared" si="16"/>
        <v>3090.787096590484</v>
      </c>
      <c r="AW32" s="54">
        <f t="shared" si="16"/>
        <v>3130.2281582370351</v>
      </c>
      <c r="AX32" s="54">
        <f t="shared" si="16"/>
        <v>3191.094872165761</v>
      </c>
      <c r="AY32" s="54">
        <f t="shared" si="16"/>
        <v>3242.8317664173696</v>
      </c>
      <c r="AZ32" s="54">
        <f t="shared" si="16"/>
        <v>3303.0573114842778</v>
      </c>
      <c r="BA32" s="54">
        <f t="shared" si="16"/>
        <v>3353.5643250470262</v>
      </c>
      <c r="BB32" s="54">
        <f t="shared" si="16"/>
        <v>3407.2327436323608</v>
      </c>
      <c r="BC32" s="54">
        <f t="shared" si="16"/>
        <v>3467.4137098660658</v>
      </c>
      <c r="BD32" s="54">
        <f t="shared" si="16"/>
        <v>3516.8090257094964</v>
      </c>
      <c r="BE32" s="54">
        <f t="shared" si="16"/>
        <v>3575.2530380012163</v>
      </c>
    </row>
    <row r="33" spans="1:57" x14ac:dyDescent="0.2">
      <c r="A33" s="49" t="s">
        <v>60</v>
      </c>
      <c r="B33" s="54">
        <f>'[2]Poultry Byproduct Complex'!D28</f>
        <v>16.3</v>
      </c>
      <c r="C33" s="54">
        <f>'[2]Poultry Byproduct Complex'!E28</f>
        <v>16.3</v>
      </c>
      <c r="D33" s="54">
        <f>'[2]Poultry Byproduct Complex'!F28</f>
        <v>16.3</v>
      </c>
      <c r="E33" s="54">
        <f>'[2]Poultry Byproduct Complex'!G28</f>
        <v>16.3</v>
      </c>
      <c r="F33" s="54">
        <f>'[2]Poultry Byproduct Complex'!H28</f>
        <v>16.3</v>
      </c>
      <c r="G33" s="54">
        <f>'[2]Poultry Byproduct Complex'!I28</f>
        <v>16.3</v>
      </c>
      <c r="H33" s="54">
        <f>'[2]Poultry Byproduct Complex'!J28</f>
        <v>16.3</v>
      </c>
      <c r="I33" s="54">
        <f>'[2]Poultry Byproduct Complex'!K28</f>
        <v>13.354624999999997</v>
      </c>
      <c r="J33" s="54">
        <f>'[2]Poultry Byproduct Complex'!L28</f>
        <v>14.14549999999999</v>
      </c>
      <c r="K33" s="54">
        <f>'[2]Poultry Byproduct Complex'!M28</f>
        <v>14.936374999999982</v>
      </c>
      <c r="L33" s="54">
        <f>'[2]Poultry Byproduct Complex'!N28</f>
        <v>16.3</v>
      </c>
      <c r="M33" s="54">
        <f>'[2]Poultry Byproduct Complex'!O28</f>
        <v>20.3</v>
      </c>
      <c r="N33" s="54">
        <f>'[2]Poultry Byproduct Complex'!P28</f>
        <v>30.5</v>
      </c>
      <c r="O33" s="54">
        <f>'[2]Poultry Byproduct Complex'!Q28</f>
        <v>21</v>
      </c>
      <c r="P33" s="54">
        <f>'[2]Poultry Byproduct Complex'!R28</f>
        <v>21.004000000000001</v>
      </c>
      <c r="Q33" s="54">
        <f>'[2]Poultry Byproduct Complex'!S28</f>
        <v>32.616434782608692</v>
      </c>
      <c r="R33" s="54">
        <f>'[2]Poultry Byproduct Complex'!T28</f>
        <v>29.277043478260872</v>
      </c>
      <c r="S33" s="54">
        <f>'[2]Poultry Byproduct Complex'!U28</f>
        <v>25.937652173913058</v>
      </c>
      <c r="T33" s="54">
        <f>'[2]Poultry Byproduct Complex'!V28</f>
        <v>22.598260869565244</v>
      </c>
      <c r="U33" s="54">
        <f>'[2]Poultry Byproduct Complex'!W28</f>
        <v>22.899000000000001</v>
      </c>
      <c r="V33" s="54">
        <f>'[2]Poultry Byproduct Complex'!X28</f>
        <v>22.649000000000001</v>
      </c>
      <c r="W33" s="54">
        <f>'[2]Poultry Byproduct Complex'!Y28</f>
        <v>23.077999999999999</v>
      </c>
      <c r="X33" s="54">
        <f>'[2]Poultry Byproduct Complex'!Z28</f>
        <v>25.100999999999999</v>
      </c>
      <c r="Y33" s="54">
        <f>'[2]Poultry Byproduct Complex'!AA28</f>
        <v>28.510999999999999</v>
      </c>
      <c r="Z33" s="54">
        <f>'[2]Poultry Byproduct Complex'!AB$324</f>
        <v>31.498999999999999</v>
      </c>
      <c r="AA33" s="54">
        <f>'[2]Poultry Byproduct Complex'!AC$324</f>
        <v>32.604999999999997</v>
      </c>
      <c r="AB33" s="54">
        <f>'[2]Poultry Byproduct Complex'!AD$324</f>
        <v>29.689</v>
      </c>
      <c r="AC33" s="54">
        <f>'[2]Poultry Byproduct Complex'!AE$324</f>
        <v>31.9</v>
      </c>
      <c r="AD33" s="54">
        <f>'[2]Poultry Byproduct Complex'!AF$324</f>
        <v>35.591000000000001</v>
      </c>
      <c r="AE33" s="54">
        <f>'[2]Poultry Byproduct Complex'!AG$324</f>
        <v>29.704000000000001</v>
      </c>
      <c r="AF33" s="54">
        <f>'[2]Poultry Byproduct Complex'!AH$324</f>
        <v>46.296051502485767</v>
      </c>
      <c r="AG33" s="54">
        <f>'[2]Poultry Byproduct Complex'!AI$324</f>
        <v>68.151475190734629</v>
      </c>
      <c r="AH33" s="54">
        <f>'[2]Poultry Byproduct Complex'!AJ$324</f>
        <v>49.510603148958836</v>
      </c>
      <c r="AI33" s="54">
        <f>'[2]Poultry Byproduct Complex'!AK$324</f>
        <v>43.878862538840622</v>
      </c>
      <c r="AJ33" s="54">
        <f>'[2]Poultry Byproduct Complex'!AL$324</f>
        <v>31.800680380182769</v>
      </c>
      <c r="AK33" s="54">
        <f>'[2]Poultry Byproduct Complex'!AM$324</f>
        <v>37.839016346039699</v>
      </c>
      <c r="AL33" s="54">
        <f>'[2]Poultry Byproduct Complex'!AN$324</f>
        <v>39.34949559519427</v>
      </c>
      <c r="AM33" s="54">
        <f>'[2]Poultry Byproduct Complex'!AO$324</f>
        <v>39.148148420582572</v>
      </c>
      <c r="AN33" s="54">
        <f>'[2]Poultry Byproduct Complex'!AP$324</f>
        <v>39.023784975691058</v>
      </c>
      <c r="AO33" s="54">
        <f>'[2]Poultry Byproduct Complex'!AQ$324</f>
        <v>32.949394353166014</v>
      </c>
      <c r="AP33" s="54">
        <f>'[2]Poultry Byproduct Complex'!AR$324</f>
        <v>29.818018676756878</v>
      </c>
      <c r="AQ33" s="54">
        <f>'[2]Poultry Byproduct Complex'!AS$324</f>
        <v>37.953176063396086</v>
      </c>
      <c r="AR33" s="54">
        <f>'[2]Poultry Byproduct Complex'!AT$324</f>
        <v>36.174573416206641</v>
      </c>
      <c r="AS33" s="54">
        <f>'[2]Poultry Byproduct Complex'!AU$324</f>
        <v>39.409643383860868</v>
      </c>
      <c r="AT33" s="54">
        <f>'[2]Poultry Byproduct Complex'!AV$324</f>
        <v>41.276451238384055</v>
      </c>
      <c r="AU33" s="54">
        <f>'[2]Poultry Byproduct Complex'!AW$324</f>
        <v>41.139192957021294</v>
      </c>
      <c r="AV33" s="54">
        <f>'[2]Poultry Byproduct Complex'!AX$324</f>
        <v>36.181645029743777</v>
      </c>
      <c r="AW33" s="54">
        <f>'[2]Poultry Byproduct Complex'!AY$324</f>
        <v>44.069159972834825</v>
      </c>
      <c r="AX33" s="54">
        <f>'[2]Poultry Byproduct Complex'!AZ$324</f>
        <v>44.35060562290559</v>
      </c>
      <c r="AY33" s="54">
        <f>'[2]Poultry Byproduct Complex'!BA$324</f>
        <v>50.280993236044225</v>
      </c>
      <c r="AZ33" s="54">
        <f>'[2]Poultry Byproduct Complex'!BB$324</f>
        <v>48.379335146202436</v>
      </c>
      <c r="BA33" s="54">
        <f>'[2]Poultry Byproduct Complex'!BC$324</f>
        <v>47.580292224572247</v>
      </c>
      <c r="BB33" s="54">
        <f>'[2]Poultry Byproduct Complex'!BD$324</f>
        <v>45.86686854594069</v>
      </c>
      <c r="BC33" s="54">
        <f>'[2]Poultry Byproduct Complex'!BE$324</f>
        <v>40.708969272863669</v>
      </c>
      <c r="BD33" s="54">
        <f>'[2]Poultry Byproduct Complex'!BF$324</f>
        <v>42.403450595039942</v>
      </c>
      <c r="BE33" s="54">
        <f>'[2]Poultry Byproduct Complex'!BG$324</f>
        <v>45.502936251449398</v>
      </c>
    </row>
    <row r="34" spans="1:57" ht="12" thickBot="1" x14ac:dyDescent="0.25">
      <c r="A34" s="49" t="s">
        <v>177</v>
      </c>
      <c r="B34" s="147">
        <f>MEDIAN('[2]Poultry Byproduct Complex'!D$321:D$332)</f>
        <v>16.3</v>
      </c>
      <c r="C34" s="147">
        <f>MEDIAN('[2]Poultry Byproduct Complex'!E$321:E$332)</f>
        <v>16.3</v>
      </c>
      <c r="D34" s="147">
        <f>MEDIAN('[2]Poultry Byproduct Complex'!F$321:F$332)</f>
        <v>16.3</v>
      </c>
      <c r="E34" s="147">
        <f>MEDIAN('[2]Poultry Byproduct Complex'!G$321:G$332)</f>
        <v>16.3</v>
      </c>
      <c r="F34" s="147">
        <f>MEDIAN('[2]Poultry Byproduct Complex'!H$321:H$332)</f>
        <v>16.3</v>
      </c>
      <c r="G34" s="147">
        <f>MEDIAN('[2]Poultry Byproduct Complex'!I$321:I$332)</f>
        <v>16.3</v>
      </c>
      <c r="H34" s="147">
        <f>MEDIAN('[2]Poultry Byproduct Complex'!J$321:J$332)</f>
        <v>16.3</v>
      </c>
      <c r="I34" s="147">
        <f>MEDIAN('[2]Poultry Byproduct Complex'!K$321:K$332)</f>
        <v>13</v>
      </c>
      <c r="J34" s="147">
        <f>MEDIAN('[2]Poultry Byproduct Complex'!L$321:L$332)</f>
        <v>13.750062499999993</v>
      </c>
      <c r="K34" s="147">
        <f>MEDIAN('[2]Poultry Byproduct Complex'!M$321:M$332)</f>
        <v>14.540937499999986</v>
      </c>
      <c r="L34" s="147">
        <f>MEDIAN('[2]Poultry Byproduct Complex'!N$321:N$332)</f>
        <v>15.7</v>
      </c>
      <c r="M34" s="147">
        <f>MEDIAN('[2]Poultry Byproduct Complex'!O$321:O$332)</f>
        <v>18.399999999999999</v>
      </c>
      <c r="N34" s="147">
        <f>MEDIAN('[2]Poultry Byproduct Complex'!P$321:P$332)</f>
        <v>23.1</v>
      </c>
      <c r="O34" s="147">
        <f>MEDIAN('[2]Poultry Byproduct Complex'!Q$321:Q$332)</f>
        <v>23.5</v>
      </c>
      <c r="P34" s="147">
        <f>MEDIAN('[2]Poultry Byproduct Complex'!R$321:R$332)</f>
        <v>23.2</v>
      </c>
      <c r="Q34" s="147">
        <f>MEDIAN('[2]Poultry Byproduct Complex'!S$321:S$332)</f>
        <v>24.631</v>
      </c>
      <c r="R34" s="147">
        <f>MEDIAN('[2]Poultry Byproduct Complex'!T$321:T$332)</f>
        <v>30.946739130434779</v>
      </c>
      <c r="S34" s="147">
        <f>MEDIAN('[2]Poultry Byproduct Complex'!U$321:U$332)</f>
        <v>27.607347826086965</v>
      </c>
      <c r="T34" s="147">
        <f>MEDIAN('[2]Poultry Byproduct Complex'!V$321:V$332)</f>
        <v>24.267956521739151</v>
      </c>
      <c r="U34" s="147">
        <f>MEDIAN('[2]Poultry Byproduct Complex'!W$321:W$332)</f>
        <v>20.928565217391338</v>
      </c>
      <c r="V34" s="147">
        <f>MEDIAN('[2]Poultry Byproduct Complex'!X$321:X$332)</f>
        <v>21.459</v>
      </c>
      <c r="W34" s="147">
        <f>MEDIAN('[2]Poultry Byproduct Complex'!Y$321:Y$332)</f>
        <v>23.47</v>
      </c>
      <c r="X34" s="147">
        <f>MEDIAN('[2]Poultry Byproduct Complex'!Z$321:Z$332)</f>
        <v>24.16</v>
      </c>
      <c r="Y34" s="147">
        <f>MEDIAN('[2]Poultry Byproduct Complex'!AA$321:AA$332)</f>
        <v>24.405999999999999</v>
      </c>
      <c r="Z34" s="147">
        <f>MEDIAN('[2]Poultry Byproduct Complex'!AB$321:AB$332)</f>
        <v>31.231000000000002</v>
      </c>
      <c r="AA34" s="147">
        <f>MEDIAN('[2]Poultry Byproduct Complex'!AC$321:AC$332)</f>
        <v>30.974</v>
      </c>
      <c r="AB34" s="147">
        <f>MEDIAN('[2]Poultry Byproduct Complex'!AD$321:AD$332)</f>
        <v>32.06</v>
      </c>
      <c r="AC34" s="147">
        <f>MEDIAN('[2]Poultry Byproduct Complex'!AE$321:AE$332)</f>
        <v>26.09</v>
      </c>
      <c r="AD34" s="148">
        <f>MROUND(MEDIAN('[2]Poultry Byproduct Complex'!AF$321:AF$332),0.25)</f>
        <v>33.25</v>
      </c>
      <c r="AE34" s="148">
        <f>MROUND(MEDIAN('[2]Poultry Byproduct Complex'!AG$321:AG$332),0.25)</f>
        <v>31.25</v>
      </c>
      <c r="AF34" s="148">
        <f>MROUND(MEDIAN('[2]Poultry Byproduct Complex'!AH$321:AH$332),0.25)</f>
        <v>38</v>
      </c>
      <c r="AG34" s="148">
        <f>MROUND(MEDIAN('[2]Poultry Byproduct Complex'!AI$321:AI$332),0.25)</f>
        <v>58.75</v>
      </c>
      <c r="AH34" s="148">
        <f>MROUND(MEDIAN('[2]Poultry Byproduct Complex'!AJ$321:AJ$332),0.25)</f>
        <v>41.5</v>
      </c>
      <c r="AI34" s="148">
        <f>MROUND(MEDIAN('[2]Poultry Byproduct Complex'!AK$321:AK$332),0.25)</f>
        <v>42.25</v>
      </c>
      <c r="AJ34" s="148">
        <f>MROUND(MEDIAN('[2]Poultry Byproduct Complex'!AL$321:AL$332),0.25)</f>
        <v>43</v>
      </c>
      <c r="AK34" s="148">
        <f>MROUND(MEDIAN('[2]Poultry Byproduct Complex'!AM$321:AM$332),0.25)</f>
        <v>52.75</v>
      </c>
      <c r="AL34" s="148">
        <f>MROUND(MEDIAN('[2]Poultry Byproduct Complex'!AN$321:AN$332),0.25)</f>
        <v>61.5</v>
      </c>
      <c r="AM34" s="148">
        <f>MROUND(MEDIAN('[2]Poultry Byproduct Complex'!AO$321:AO$332),0.25)</f>
        <v>57.25</v>
      </c>
      <c r="AN34" s="148">
        <f>MROUND(MEDIAN('[2]Poultry Byproduct Complex'!AP$321:AP$332),0.25)</f>
        <v>56</v>
      </c>
      <c r="AO34" s="256">
        <f>MROUND(MEDIAN('[2]Poultry Byproduct Complex'!AQ$321:AQ$332),1)</f>
        <v>36</v>
      </c>
      <c r="AP34" s="256">
        <f>MROUND(MEDIAN('[2]Poultry Byproduct Complex'!AR$321:AR$332),1)</f>
        <v>35</v>
      </c>
      <c r="AQ34" s="256">
        <f>MROUND(MEDIAN('[2]Poultry Byproduct Complex'!AS$321:AS$332),1)</f>
        <v>35</v>
      </c>
      <c r="AR34" s="256">
        <f>MROUND(MEDIAN('[2]Poultry Byproduct Complex'!AT$321:AT$332),1)</f>
        <v>25</v>
      </c>
      <c r="AS34" s="256">
        <f>MROUND(MEDIAN('[2]Poultry Byproduct Complex'!AU$321:AU$332),1)</f>
        <v>38</v>
      </c>
      <c r="AT34" s="256">
        <f>MROUND(MEDIAN('[2]Poultry Byproduct Complex'!AV$321:AV$332),1)</f>
        <v>56</v>
      </c>
      <c r="AU34" s="256">
        <f>MROUND(MEDIAN('[2]Poultry Byproduct Complex'!AW$321:AW$332),1)</f>
        <v>61</v>
      </c>
      <c r="AV34" s="256">
        <f>MROUND(MEDIAN('[2]Poultry Byproduct Complex'!AX$321:AX$332),1)</f>
        <v>63</v>
      </c>
      <c r="AW34" s="256">
        <f>MROUND(MEDIAN('[2]Poultry Byproduct Complex'!AY$321:AY$332),1)</f>
        <v>66</v>
      </c>
      <c r="AX34" s="256">
        <f>MROUND(MEDIAN('[2]Poultry Byproduct Complex'!AZ$321:AZ$332),1)</f>
        <v>65</v>
      </c>
      <c r="AY34" s="256">
        <f>MROUND(MEDIAN('[2]Poultry Byproduct Complex'!BA$321:BA$332),1)</f>
        <v>64</v>
      </c>
      <c r="AZ34" s="256">
        <f>MROUND(MEDIAN('[2]Poultry Byproduct Complex'!BB$321:BB$332),1)</f>
        <v>51</v>
      </c>
      <c r="BA34" s="256">
        <f>MROUND(MEDIAN('[2]Poultry Byproduct Complex'!BC$321:BC$332),1)</f>
        <v>47</v>
      </c>
      <c r="BB34" s="256">
        <f>MROUND(MEDIAN('[2]Poultry Byproduct Complex'!BD$321:BD$332),1)</f>
        <v>48</v>
      </c>
      <c r="BC34" s="256">
        <f>MROUND(MEDIAN('[2]Poultry Byproduct Complex'!BE$321:BE$332),1)</f>
        <v>52</v>
      </c>
      <c r="BD34" s="256">
        <f>MROUND(MEDIAN('[2]Poultry Byproduct Complex'!BF$321:BF$332),1)</f>
        <v>63</v>
      </c>
      <c r="BE34" s="256">
        <f>MROUND(MEDIAN('[2]Poultry Byproduct Complex'!BG$321:BG$332),1)</f>
        <v>70</v>
      </c>
    </row>
    <row r="35" spans="1:57" ht="12" thickBot="1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</row>
    <row r="36" spans="1:57" x14ac:dyDescent="0.2">
      <c r="A36" s="40" t="s">
        <v>178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</row>
    <row r="37" spans="1:57" ht="12" thickBot="1" x14ac:dyDescent="0.25">
      <c r="A37" s="48"/>
      <c r="B37" s="48" t="e">
        <f t="shared" ref="B37:BE37" si="17">B4</f>
        <v>#REF!</v>
      </c>
      <c r="C37" s="48" t="e">
        <f t="shared" si="17"/>
        <v>#REF!</v>
      </c>
      <c r="D37" s="48" t="str">
        <f t="shared" si="17"/>
        <v xml:space="preserve">97/98 </v>
      </c>
      <c r="E37" s="48" t="str">
        <f t="shared" si="17"/>
        <v xml:space="preserve">98/99 </v>
      </c>
      <c r="F37" s="48" t="str">
        <f t="shared" si="17"/>
        <v xml:space="preserve">99/00 </v>
      </c>
      <c r="G37" s="48" t="str">
        <f t="shared" si="17"/>
        <v xml:space="preserve">00/01 </v>
      </c>
      <c r="H37" s="48" t="str">
        <f t="shared" si="17"/>
        <v xml:space="preserve">01/02 </v>
      </c>
      <c r="I37" s="48" t="str">
        <f t="shared" si="17"/>
        <v xml:space="preserve">02/03 </v>
      </c>
      <c r="J37" s="48" t="str">
        <f t="shared" si="17"/>
        <v xml:space="preserve">03/04 </v>
      </c>
      <c r="K37" s="48" t="str">
        <f t="shared" si="17"/>
        <v xml:space="preserve">04/05 </v>
      </c>
      <c r="L37" s="48" t="str">
        <f t="shared" si="17"/>
        <v xml:space="preserve">05/06 </v>
      </c>
      <c r="M37" s="48" t="str">
        <f t="shared" si="17"/>
        <v xml:space="preserve">06/07 </v>
      </c>
      <c r="N37" s="48" t="str">
        <f t="shared" si="17"/>
        <v xml:space="preserve">07/08 </v>
      </c>
      <c r="O37" s="48" t="str">
        <f t="shared" si="17"/>
        <v xml:space="preserve">08/09 </v>
      </c>
      <c r="P37" s="48" t="str">
        <f t="shared" si="17"/>
        <v xml:space="preserve">09/10 </v>
      </c>
      <c r="Q37" s="48" t="str">
        <f t="shared" si="17"/>
        <v xml:space="preserve">10/11 </v>
      </c>
      <c r="R37" s="48" t="str">
        <f t="shared" si="17"/>
        <v xml:space="preserve">11/12 </v>
      </c>
      <c r="S37" s="48" t="str">
        <f t="shared" si="17"/>
        <v xml:space="preserve">12/13 </v>
      </c>
      <c r="T37" s="48" t="str">
        <f t="shared" si="17"/>
        <v xml:space="preserve">13/14 </v>
      </c>
      <c r="U37" s="48" t="str">
        <f t="shared" si="17"/>
        <v xml:space="preserve">14/15 </v>
      </c>
      <c r="V37" s="48" t="str">
        <f t="shared" si="17"/>
        <v xml:space="preserve">15/16 </v>
      </c>
      <c r="W37" s="48" t="str">
        <f t="shared" si="17"/>
        <v xml:space="preserve">16/17 </v>
      </c>
      <c r="X37" s="48" t="str">
        <f t="shared" si="17"/>
        <v xml:space="preserve">17/18 </v>
      </c>
      <c r="Y37" s="48">
        <f t="shared" si="17"/>
        <v>2018</v>
      </c>
      <c r="Z37" s="48">
        <f t="shared" si="17"/>
        <v>2019</v>
      </c>
      <c r="AA37" s="48">
        <f t="shared" si="17"/>
        <v>2020</v>
      </c>
      <c r="AB37" s="48">
        <f t="shared" si="17"/>
        <v>2021</v>
      </c>
      <c r="AC37" s="48">
        <f t="shared" si="17"/>
        <v>2022</v>
      </c>
      <c r="AD37" s="48">
        <f t="shared" si="17"/>
        <v>2023</v>
      </c>
      <c r="AE37" s="48">
        <f t="shared" si="17"/>
        <v>2024</v>
      </c>
      <c r="AF37" s="48">
        <f t="shared" si="17"/>
        <v>2025</v>
      </c>
      <c r="AG37" s="48">
        <f t="shared" si="17"/>
        <v>2026</v>
      </c>
      <c r="AH37" s="48">
        <f t="shared" si="17"/>
        <v>2027</v>
      </c>
      <c r="AI37" s="48">
        <f t="shared" si="17"/>
        <v>2028</v>
      </c>
      <c r="AJ37" s="48">
        <f t="shared" si="17"/>
        <v>2029</v>
      </c>
      <c r="AK37" s="48">
        <f t="shared" si="17"/>
        <v>2030</v>
      </c>
      <c r="AL37" s="48">
        <f t="shared" si="17"/>
        <v>2031</v>
      </c>
      <c r="AM37" s="48">
        <f t="shared" si="17"/>
        <v>2032</v>
      </c>
      <c r="AN37" s="48">
        <f t="shared" si="17"/>
        <v>2033</v>
      </c>
      <c r="AO37" s="48">
        <f t="shared" si="17"/>
        <v>2034</v>
      </c>
      <c r="AP37" s="48">
        <f t="shared" si="17"/>
        <v>2035</v>
      </c>
      <c r="AQ37" s="48">
        <f t="shared" si="17"/>
        <v>2036</v>
      </c>
      <c r="AR37" s="48">
        <f t="shared" si="17"/>
        <v>2037</v>
      </c>
      <c r="AS37" s="48">
        <f t="shared" si="17"/>
        <v>2038</v>
      </c>
      <c r="AT37" s="48">
        <f t="shared" si="17"/>
        <v>2039</v>
      </c>
      <c r="AU37" s="48">
        <f t="shared" si="17"/>
        <v>2040</v>
      </c>
      <c r="AV37" s="48">
        <f t="shared" si="17"/>
        <v>2041</v>
      </c>
      <c r="AW37" s="48">
        <f t="shared" si="17"/>
        <v>2042</v>
      </c>
      <c r="AX37" s="48">
        <f t="shared" si="17"/>
        <v>2043</v>
      </c>
      <c r="AY37" s="48">
        <f t="shared" si="17"/>
        <v>2044</v>
      </c>
      <c r="AZ37" s="48">
        <f t="shared" si="17"/>
        <v>2045</v>
      </c>
      <c r="BA37" s="48">
        <f t="shared" si="17"/>
        <v>2046</v>
      </c>
      <c r="BB37" s="48">
        <f t="shared" si="17"/>
        <v>2047</v>
      </c>
      <c r="BC37" s="48">
        <f t="shared" si="17"/>
        <v>2048</v>
      </c>
      <c r="BD37" s="48">
        <f t="shared" si="17"/>
        <v>2049</v>
      </c>
      <c r="BE37" s="48">
        <f t="shared" si="17"/>
        <v>2050</v>
      </c>
    </row>
    <row r="38" spans="1:57" x14ac:dyDescent="0.2">
      <c r="A38" s="49" t="s">
        <v>49</v>
      </c>
      <c r="B38" s="54" t="e">
        <f>#REF!*2204.622/1000</f>
        <v>#REF!</v>
      </c>
      <c r="C38" s="54" t="e">
        <f>#REF!*2204.622/1000</f>
        <v>#REF!</v>
      </c>
      <c r="D38" s="54" t="e">
        <f>#REF!*2204.622/1000</f>
        <v>#REF!</v>
      </c>
      <c r="E38" s="54" t="e">
        <f>#REF!*2204.622/1000</f>
        <v>#REF!</v>
      </c>
      <c r="F38" s="54" t="e">
        <f>#REF!*2204.622/1000</f>
        <v>#REF!</v>
      </c>
      <c r="G38" s="54" t="e">
        <f>#REF!*2204.622/1000</f>
        <v>#REF!</v>
      </c>
      <c r="H38" s="54" t="e">
        <f>#REF!*2204.622/1000</f>
        <v>#REF!</v>
      </c>
      <c r="I38" s="54" t="e">
        <f>#REF!*2204.622/1000</f>
        <v>#REF!</v>
      </c>
      <c r="J38" s="54" t="e">
        <f>#REF!*2204.622/1000</f>
        <v>#REF!</v>
      </c>
      <c r="K38" s="54" t="e">
        <f>#REF!*2204.622/1000</f>
        <v>#REF!</v>
      </c>
      <c r="L38" s="54" t="e">
        <f>#REF!*2204.622/1000</f>
        <v>#REF!</v>
      </c>
      <c r="M38" s="54" t="e">
        <f>#REF!*2204.622/1000</f>
        <v>#REF!</v>
      </c>
      <c r="N38" s="54" t="e">
        <f>#REF!*2204.622/1000</f>
        <v>#REF!</v>
      </c>
      <c r="O38" s="54" t="e">
        <f>#REF!*2204.622/1000</f>
        <v>#REF!</v>
      </c>
      <c r="P38" s="54" t="e">
        <f>#REF!*2204.622/1000</f>
        <v>#REF!</v>
      </c>
      <c r="Q38" s="54" t="e">
        <f>#REF!*2204.622/1000</f>
        <v>#REF!</v>
      </c>
      <c r="R38" s="54" t="e">
        <f>#REF!*2204.622/1000</f>
        <v>#REF!</v>
      </c>
      <c r="S38" s="54" t="e">
        <f>#REF!*2204.622/1000</f>
        <v>#REF!</v>
      </c>
      <c r="T38" s="54" t="e">
        <f>#REF!*2204.622/1000</f>
        <v>#REF!</v>
      </c>
      <c r="U38" s="54" t="e">
        <f>#REF!*2204.622/1000</f>
        <v>#REF!</v>
      </c>
      <c r="V38" s="54" t="e">
        <f>#REF!*2204.622/1000</f>
        <v>#REF!</v>
      </c>
      <c r="W38" s="54" t="e">
        <f>#REF!*2204.622/1000</f>
        <v>#REF!</v>
      </c>
      <c r="X38" s="54" t="e">
        <f>#REF!*2204.622/1000</f>
        <v>#REF!</v>
      </c>
      <c r="Y38" s="54" t="e">
        <f>#REF!*2204.622/1000</f>
        <v>#REF!</v>
      </c>
      <c r="Z38" s="54">
        <f>'[5]Canada Poultry Fat'!AC3*2.204622</f>
        <v>11.023110000000001</v>
      </c>
      <c r="AA38" s="54">
        <f>'[5]Canada Poultry Fat'!AD3*2.204622</f>
        <v>11.023110000000001</v>
      </c>
      <c r="AB38" s="54">
        <f>'[5]Canada Poultry Fat'!AE3*2.204622</f>
        <v>11.023110000000001</v>
      </c>
      <c r="AC38" s="54">
        <f>'[5]Canada Poultry Fat'!AF3*2.204622</f>
        <v>11.023110000000001</v>
      </c>
      <c r="AD38" s="54">
        <f>'[5]Canada Poultry Fat'!AG3*2.204622</f>
        <v>11.023110000000001</v>
      </c>
      <c r="AE38" s="54">
        <f>'[5]Canada Poultry Fat'!AH3*2.204622</f>
        <v>11.023110000000001</v>
      </c>
      <c r="AF38" s="54">
        <f>'[5]Canada Poultry Fat'!AI3*2.204622</f>
        <v>19.068042795383899</v>
      </c>
      <c r="AG38" s="54">
        <f>'[5]Canada Poultry Fat'!AJ3*2.204622</f>
        <v>22.337662138886284</v>
      </c>
      <c r="AH38" s="54">
        <f>'[5]Canada Poultry Fat'!AK3*2.204622</f>
        <v>22.612023400743062</v>
      </c>
      <c r="AI38" s="54">
        <f>'[5]Canada Poultry Fat'!AL3*2.204622</f>
        <v>19.932842013200958</v>
      </c>
      <c r="AJ38" s="54">
        <f>'[5]Canada Poultry Fat'!AM3*2.204622</f>
        <v>20.83093946144681</v>
      </c>
      <c r="AK38" s="54">
        <f>'[5]Canada Poultry Fat'!AN3*2.204622</f>
        <v>25.516830420402286</v>
      </c>
      <c r="AL38" s="54">
        <f>'[5]Canada Poultry Fat'!AO3*2.204622</f>
        <v>23.189794475665174</v>
      </c>
      <c r="AM38" s="54">
        <f>'[5]Canada Poultry Fat'!AP3*2.204622</f>
        <v>24.779272528944457</v>
      </c>
      <c r="AN38" s="54">
        <f>'[5]Canada Poultry Fat'!AQ3*2.204622</f>
        <v>25.874695648446068</v>
      </c>
      <c r="AO38" s="54">
        <f>'[5]Canada Poultry Fat'!AR3*2.204622</f>
        <v>29.522766984164075</v>
      </c>
      <c r="AP38" s="54">
        <f>'[5]Canada Poultry Fat'!AS3*2.204622</f>
        <v>31.587508319522271</v>
      </c>
      <c r="AQ38" s="54">
        <f>'[5]Canada Poultry Fat'!AT3*2.204622</f>
        <v>32.981154648791666</v>
      </c>
      <c r="AR38" s="54">
        <f>'[5]Canada Poultry Fat'!AU3*2.204622</f>
        <v>33.870755047059205</v>
      </c>
      <c r="AS38" s="54">
        <f>'[5]Canada Poultry Fat'!AV3*2.204622</f>
        <v>35.049556917889355</v>
      </c>
      <c r="AT38" s="54">
        <f>'[5]Canada Poultry Fat'!AW3*2.204622</f>
        <v>39.930154725013502</v>
      </c>
      <c r="AU38" s="54">
        <f>'[5]Canada Poultry Fat'!AX3*2.204622</f>
        <v>37.208819187856655</v>
      </c>
      <c r="AV38" s="54">
        <f>'[5]Canada Poultry Fat'!AY3*2.204622</f>
        <v>37.859979639757746</v>
      </c>
      <c r="AW38" s="54">
        <f>'[5]Canada Poultry Fat'!AZ3*2.204622</f>
        <v>40.800610570247706</v>
      </c>
      <c r="AX38" s="54">
        <f>'[5]Canada Poultry Fat'!BA3*2.204622</f>
        <v>44.78590705868227</v>
      </c>
      <c r="AY38" s="54">
        <f>'[5]Canada Poultry Fat'!BB3*2.204622</f>
        <v>49.700398854702662</v>
      </c>
      <c r="AZ38" s="54">
        <f>'[5]Canada Poultry Fat'!BC3*2.204622</f>
        <v>57.437575855072268</v>
      </c>
      <c r="BA38" s="54">
        <f>'[5]Canada Poultry Fat'!BD3*2.204622</f>
        <v>68.149096972486674</v>
      </c>
      <c r="BB38" s="54">
        <f>'[5]Canada Poultry Fat'!BE3*2.204622</f>
        <v>81.491473528363329</v>
      </c>
      <c r="BC38" s="54">
        <f>'[5]Canada Poultry Fat'!BF3*2.204622</f>
        <v>97.539793725346811</v>
      </c>
      <c r="BD38" s="54">
        <f>'[5]Canada Poultry Fat'!BG3*2.204622</f>
        <v>116.39222716247794</v>
      </c>
      <c r="BE38" s="54">
        <f>'[5]Canada Poultry Fat'!BH3*2.204622</f>
        <v>138.19103894989883</v>
      </c>
    </row>
    <row r="39" spans="1:57" x14ac:dyDescent="0.2">
      <c r="A39" s="49" t="s">
        <v>50</v>
      </c>
      <c r="B39" s="54" t="e">
        <f>SUM(#REF!,#REF!)*2204.622/1000</f>
        <v>#REF!</v>
      </c>
      <c r="C39" s="54" t="e">
        <f>SUM(#REF!,#REF!)*2204.622/1000</f>
        <v>#REF!</v>
      </c>
      <c r="D39" s="54" t="e">
        <f>SUM(#REF!,#REF!)*2204.622/1000</f>
        <v>#REF!</v>
      </c>
      <c r="E39" s="54" t="e">
        <f>SUM(#REF!,#REF!)*2204.622/1000</f>
        <v>#REF!</v>
      </c>
      <c r="F39" s="54" t="e">
        <f>SUM(#REF!,#REF!)*2204.622/1000</f>
        <v>#REF!</v>
      </c>
      <c r="G39" s="54" t="e">
        <f>SUM(#REF!,#REF!)*2204.622/1000</f>
        <v>#REF!</v>
      </c>
      <c r="H39" s="54" t="e">
        <f>SUM(#REF!,#REF!)*2204.622/1000</f>
        <v>#REF!</v>
      </c>
      <c r="I39" s="54" t="e">
        <f>SUM(#REF!,#REF!)*2204.622/1000</f>
        <v>#REF!</v>
      </c>
      <c r="J39" s="54" t="e">
        <f>SUM(#REF!,#REF!)*2204.622/1000</f>
        <v>#REF!</v>
      </c>
      <c r="K39" s="54" t="e">
        <f>SUM(#REF!,#REF!)*2204.622/1000</f>
        <v>#REF!</v>
      </c>
      <c r="L39" s="54" t="e">
        <f>SUM(#REF!,#REF!)*2204.622/1000</f>
        <v>#REF!</v>
      </c>
      <c r="M39" s="54" t="e">
        <f>SUM(#REF!,#REF!)*2204.622/1000</f>
        <v>#REF!</v>
      </c>
      <c r="N39" s="54" t="e">
        <f>SUM(#REF!,#REF!)*2204.622/1000</f>
        <v>#REF!</v>
      </c>
      <c r="O39" s="54" t="e">
        <f>SUM(#REF!,#REF!)*2204.622/1000</f>
        <v>#REF!</v>
      </c>
      <c r="P39" s="54" t="e">
        <f>SUM(#REF!,#REF!)*2204.622/1000</f>
        <v>#REF!</v>
      </c>
      <c r="Q39" s="54" t="e">
        <f>SUM(#REF!,#REF!)*2204.622/1000</f>
        <v>#REF!</v>
      </c>
      <c r="R39" s="54" t="e">
        <f>SUM(#REF!,#REF!)*2204.622/1000</f>
        <v>#REF!</v>
      </c>
      <c r="S39" s="54" t="e">
        <f>SUM(#REF!,#REF!)*2204.622/1000</f>
        <v>#REF!</v>
      </c>
      <c r="T39" s="54" t="e">
        <f>SUM(#REF!,#REF!)*2204.622/1000</f>
        <v>#REF!</v>
      </c>
      <c r="U39" s="54" t="e">
        <f>SUM(#REF!,#REF!)*2204.622/1000</f>
        <v>#REF!</v>
      </c>
      <c r="V39" s="54" t="e">
        <f>SUM(#REF!,#REF!)*2204.622/1000</f>
        <v>#REF!</v>
      </c>
      <c r="W39" s="54" t="e">
        <f>SUM(#REF!,#REF!)*2204.622/1000</f>
        <v>#REF!</v>
      </c>
      <c r="X39" s="54" t="e">
        <f>SUM(#REF!,#REF!)*2204.622/1000</f>
        <v>#REF!</v>
      </c>
      <c r="Y39" s="54" t="e">
        <f>SUM(#REF!,#REF!)*2204.622/1000</f>
        <v>#REF!</v>
      </c>
      <c r="Z39" s="54">
        <f>'[5]Canada Poultry Fat'!AC4*2.204622</f>
        <v>298.50797731728989</v>
      </c>
      <c r="AA39" s="54">
        <f>'[5]Canada Poultry Fat'!AD4*2.204622</f>
        <v>286.99040706281005</v>
      </c>
      <c r="AB39" s="54">
        <f>'[5]Canada Poultry Fat'!AE4*2.204622</f>
        <v>295.47377754698067</v>
      </c>
      <c r="AC39" s="54">
        <f>'[5]Canada Poultry Fat'!AF4*2.204622</f>
        <v>327.47263225503127</v>
      </c>
      <c r="AD39" s="54">
        <f>'[5]Canada Poultry Fat'!AG4*2.204622</f>
        <v>332.34371481277589</v>
      </c>
      <c r="AE39" s="54">
        <f>'[5]Canada Poultry Fat'!AH4*2.204622</f>
        <v>333.220702376237</v>
      </c>
      <c r="AF39" s="54">
        <f>'[5]Canada Poultry Fat'!AI4*2.204622</f>
        <v>340.57678534350225</v>
      </c>
      <c r="AG39" s="54">
        <f>'[5]Canada Poultry Fat'!AJ4*2.204622</f>
        <v>348.60463726185674</v>
      </c>
      <c r="AH39" s="54">
        <f>'[5]Canada Poultry Fat'!AK4*2.204622</f>
        <v>356.67420461245786</v>
      </c>
      <c r="AI39" s="54">
        <f>'[5]Canada Poultry Fat'!AL4*2.204622</f>
        <v>364.66072744824589</v>
      </c>
      <c r="AJ39" s="54">
        <f>'[5]Canada Poultry Fat'!AM4*2.204622</f>
        <v>372.85776495895556</v>
      </c>
      <c r="AK39" s="54">
        <f>'[5]Canada Poultry Fat'!AN4*2.204622</f>
        <v>381.2771920552629</v>
      </c>
      <c r="AL39" s="54">
        <f>'[5]Canada Poultry Fat'!AO4*2.204622</f>
        <v>389.6029500532793</v>
      </c>
      <c r="AM39" s="54">
        <f>'[5]Canada Poultry Fat'!AP4*2.204622</f>
        <v>397.92738311950154</v>
      </c>
      <c r="AN39" s="54">
        <f>'[5]Canada Poultry Fat'!AQ4*2.204622</f>
        <v>404.88927533571803</v>
      </c>
      <c r="AO39" s="54">
        <f>'[5]Canada Poultry Fat'!AR4*2.204622</f>
        <v>412.12443333535816</v>
      </c>
      <c r="AP39" s="54">
        <f>'[5]Canada Poultry Fat'!AS4*2.204622</f>
        <v>420.2718263292694</v>
      </c>
      <c r="AQ39" s="54">
        <f>'[5]Canada Poultry Fat'!AT4*2.204622</f>
        <v>428.58626839826752</v>
      </c>
      <c r="AR39" s="54">
        <f>'[5]Canada Poultry Fat'!AU4*2.204622</f>
        <v>437.69395787083022</v>
      </c>
      <c r="AS39" s="54">
        <f>'[5]Canada Poultry Fat'!AV4*2.204622</f>
        <v>448.00961980712424</v>
      </c>
      <c r="AT39" s="54">
        <f>'[5]Canada Poultry Fat'!AW4*2.204622</f>
        <v>458.04466246284318</v>
      </c>
      <c r="AU39" s="54">
        <f>'[5]Canada Poultry Fat'!AX4*2.204622</f>
        <v>468.03102445190109</v>
      </c>
      <c r="AV39" s="54">
        <f>'[5]Canada Poultry Fat'!AY4*2.204622</f>
        <v>476.9343609304899</v>
      </c>
      <c r="AW39" s="54">
        <f>'[5]Canada Poultry Fat'!AZ4*2.204622</f>
        <v>484.59289248843459</v>
      </c>
      <c r="AX39" s="54">
        <f>'[5]Canada Poultry Fat'!BA4*2.204622</f>
        <v>492.13595379602032</v>
      </c>
      <c r="AY39" s="54">
        <f>'[5]Canada Poultry Fat'!BB4*2.204622</f>
        <v>501.57250500036963</v>
      </c>
      <c r="AZ39" s="54">
        <f>'[5]Canada Poultry Fat'!BC4*2.204622</f>
        <v>511.16071511741438</v>
      </c>
      <c r="BA39" s="54">
        <f>'[5]Canada Poultry Fat'!BD4*2.204622</f>
        <v>520.40543655587669</v>
      </c>
      <c r="BB39" s="54">
        <f>'[5]Canada Poultry Fat'!BE4*2.204622</f>
        <v>529.72524619698356</v>
      </c>
      <c r="BC39" s="54">
        <f>'[5]Canada Poultry Fat'!BF4*2.204622</f>
        <v>539.14322543713115</v>
      </c>
      <c r="BD39" s="54">
        <f>'[5]Canada Poultry Fat'!BG4*2.204622</f>
        <v>548.70346978742077</v>
      </c>
      <c r="BE39" s="54">
        <f>'[5]Canada Poultry Fat'!BH4*2.204622</f>
        <v>558.83659091390416</v>
      </c>
    </row>
    <row r="40" spans="1:57" x14ac:dyDescent="0.2">
      <c r="A40" s="49" t="s">
        <v>51</v>
      </c>
      <c r="B40" s="54" t="e">
        <f>SUM(#REF!,#REF!)*2204.622/1000</f>
        <v>#REF!</v>
      </c>
      <c r="C40" s="54" t="e">
        <f>SUM(#REF!,#REF!)*2204.622/1000</f>
        <v>#REF!</v>
      </c>
      <c r="D40" s="54" t="e">
        <f>SUM(#REF!,#REF!)*2204.622/1000</f>
        <v>#REF!</v>
      </c>
      <c r="E40" s="54" t="e">
        <f>SUM(#REF!,#REF!)*2204.622/1000</f>
        <v>#REF!</v>
      </c>
      <c r="F40" s="54" t="e">
        <f>SUM(#REF!,#REF!)*2204.622/1000</f>
        <v>#REF!</v>
      </c>
      <c r="G40" s="54" t="e">
        <f>SUM(#REF!,#REF!)*2204.622/1000</f>
        <v>#REF!</v>
      </c>
      <c r="H40" s="54" t="e">
        <f>SUM(#REF!,#REF!)*2204.622/1000</f>
        <v>#REF!</v>
      </c>
      <c r="I40" s="54" t="e">
        <f>SUM(#REF!,#REF!)*2204.622/1000</f>
        <v>#REF!</v>
      </c>
      <c r="J40" s="54" t="e">
        <f>SUM(#REF!,#REF!)*2204.622/1000</f>
        <v>#REF!</v>
      </c>
      <c r="K40" s="54" t="e">
        <f>SUM(#REF!,#REF!)*2204.622/1000</f>
        <v>#REF!</v>
      </c>
      <c r="L40" s="54" t="e">
        <f>SUM(#REF!,#REF!)*2204.622/1000</f>
        <v>#REF!</v>
      </c>
      <c r="M40" s="54" t="e">
        <f>SUM(#REF!,#REF!)*2204.622/1000</f>
        <v>#REF!</v>
      </c>
      <c r="N40" s="54" t="e">
        <f>SUM(#REF!,#REF!)*2204.622/1000</f>
        <v>#REF!</v>
      </c>
      <c r="O40" s="54" t="e">
        <f>SUM(#REF!,#REF!)*2204.622/1000</f>
        <v>#REF!</v>
      </c>
      <c r="P40" s="54" t="e">
        <f>SUM(#REF!,#REF!)*2204.622/1000</f>
        <v>#REF!</v>
      </c>
      <c r="Q40" s="54" t="e">
        <f>SUM(#REF!,#REF!)*2204.622/1000</f>
        <v>#REF!</v>
      </c>
      <c r="R40" s="54" t="e">
        <f>SUM(#REF!,#REF!)*2204.622/1000</f>
        <v>#REF!</v>
      </c>
      <c r="S40" s="54" t="e">
        <f>SUM(#REF!,#REF!)*2204.622/1000</f>
        <v>#REF!</v>
      </c>
      <c r="T40" s="54" t="e">
        <f>SUM(#REF!,#REF!)*2204.622/1000</f>
        <v>#REF!</v>
      </c>
      <c r="U40" s="54" t="e">
        <f>SUM(#REF!,#REF!)*2204.622/1000</f>
        <v>#REF!</v>
      </c>
      <c r="V40" s="54" t="e">
        <f>SUM(#REF!,#REF!)*2204.622/1000</f>
        <v>#REF!</v>
      </c>
      <c r="W40" s="54" t="e">
        <f>SUM(#REF!,#REF!)*2204.622/1000</f>
        <v>#REF!</v>
      </c>
      <c r="X40" s="54" t="e">
        <f>SUM(#REF!,#REF!)*2204.622/1000</f>
        <v>#REF!</v>
      </c>
      <c r="Y40" s="54" t="e">
        <f>SUM(#REF!,#REF!)*2204.622/1000</f>
        <v>#REF!</v>
      </c>
      <c r="Z40" s="54">
        <f>'[5]Canada Poultry Fat'!AC5*2.204622</f>
        <v>16.245859518000003</v>
      </c>
      <c r="AA40" s="54">
        <f>'[5]Canada Poultry Fat'!AD5*2.204622</f>
        <v>15.308895168000003</v>
      </c>
      <c r="AB40" s="54">
        <f>'[5]Canada Poultry Fat'!AE5*2.204622</f>
        <v>12.771375246000002</v>
      </c>
      <c r="AC40" s="54">
        <f>'[5]Canada Poultry Fat'!AF5*2.204622</f>
        <v>9.0587917980000014</v>
      </c>
      <c r="AD40" s="54">
        <f>'[5]Canada Poultry Fat'!AG5*2.204622</f>
        <v>10.390383486000001</v>
      </c>
      <c r="AE40" s="54">
        <f>'[5]Canada Poultry Fat'!AH5*2.204622</f>
        <v>14.316815267999999</v>
      </c>
      <c r="AF40" s="54">
        <f>'[5]Canada Poultry Fat'!AI5*2.204622</f>
        <v>11.023110000000001</v>
      </c>
      <c r="AG40" s="54">
        <f>'[5]Canada Poultry Fat'!AJ5*2.204622</f>
        <v>11.023110000000001</v>
      </c>
      <c r="AH40" s="54">
        <f>'[5]Canada Poultry Fat'!AK5*2.204622</f>
        <v>11.023110000000001</v>
      </c>
      <c r="AI40" s="54">
        <f>'[5]Canada Poultry Fat'!AL5*2.204622</f>
        <v>11.023110000000001</v>
      </c>
      <c r="AJ40" s="54">
        <f>'[5]Canada Poultry Fat'!AM5*2.204622</f>
        <v>11.023110000000001</v>
      </c>
      <c r="AK40" s="54">
        <f>'[5]Canada Poultry Fat'!AN5*2.204622</f>
        <v>11.023110000000001</v>
      </c>
      <c r="AL40" s="54">
        <f>'[5]Canada Poultry Fat'!AO5*2.204622</f>
        <v>11.023110000000001</v>
      </c>
      <c r="AM40" s="54">
        <f>'[5]Canada Poultry Fat'!AP5*2.204622</f>
        <v>11.023110000000001</v>
      </c>
      <c r="AN40" s="54">
        <f>'[5]Canada Poultry Fat'!AQ5*2.204622</f>
        <v>11.023110000000001</v>
      </c>
      <c r="AO40" s="54">
        <f>'[5]Canada Poultry Fat'!AR5*2.204622</f>
        <v>11.023110000000001</v>
      </c>
      <c r="AP40" s="54">
        <f>'[5]Canada Poultry Fat'!AS5*2.204622</f>
        <v>11.023110000000001</v>
      </c>
      <c r="AQ40" s="54">
        <f>'[5]Canada Poultry Fat'!AT5*2.204622</f>
        <v>11.023110000000001</v>
      </c>
      <c r="AR40" s="54">
        <f>'[5]Canada Poultry Fat'!AU5*2.204622</f>
        <v>11.023110000000001</v>
      </c>
      <c r="AS40" s="54">
        <f>'[5]Canada Poultry Fat'!AV5*2.204622</f>
        <v>11.023110000000001</v>
      </c>
      <c r="AT40" s="54">
        <f>'[5]Canada Poultry Fat'!AW5*2.204622</f>
        <v>11.023110000000001</v>
      </c>
      <c r="AU40" s="54">
        <f>'[5]Canada Poultry Fat'!AX5*2.204622</f>
        <v>11.023110000000001</v>
      </c>
      <c r="AV40" s="54">
        <f>'[5]Canada Poultry Fat'!AY5*2.204622</f>
        <v>13.227732</v>
      </c>
      <c r="AW40" s="54">
        <f>'[5]Canada Poultry Fat'!AZ5*2.204622</f>
        <v>15.432354</v>
      </c>
      <c r="AX40" s="54">
        <f>'[5]Canada Poultry Fat'!BA5*2.204622</f>
        <v>17.636976000000001</v>
      </c>
      <c r="AY40" s="54">
        <f>'[5]Canada Poultry Fat'!BB5*2.204622</f>
        <v>19.841598000000001</v>
      </c>
      <c r="AZ40" s="54">
        <f>'[5]Canada Poultry Fat'!BC5*2.204622</f>
        <v>22.046220000000002</v>
      </c>
      <c r="BA40" s="54">
        <f>'[5]Canada Poultry Fat'!BD5*2.204622</f>
        <v>24.250842000000002</v>
      </c>
      <c r="BB40" s="54">
        <f>'[5]Canada Poultry Fat'!BE5*2.204622</f>
        <v>26.455463999999999</v>
      </c>
      <c r="BC40" s="54">
        <f>'[5]Canada Poultry Fat'!BF5*2.204622</f>
        <v>28.660086</v>
      </c>
      <c r="BD40" s="54">
        <f>'[5]Canada Poultry Fat'!BG5*2.204622</f>
        <v>30.864708</v>
      </c>
      <c r="BE40" s="54">
        <f>'[5]Canada Poultry Fat'!BH5*2.204622</f>
        <v>33.069330000000001</v>
      </c>
    </row>
    <row r="41" spans="1:57" x14ac:dyDescent="0.2">
      <c r="A41" s="49" t="s">
        <v>52</v>
      </c>
      <c r="B41" s="54" t="e">
        <f>SUM(B38:B40)</f>
        <v>#REF!</v>
      </c>
      <c r="C41" s="54" t="e">
        <f t="shared" ref="C41:BE41" si="18">SUM(C38:C40)</f>
        <v>#REF!</v>
      </c>
      <c r="D41" s="54" t="e">
        <f t="shared" si="18"/>
        <v>#REF!</v>
      </c>
      <c r="E41" s="54" t="e">
        <f t="shared" si="18"/>
        <v>#REF!</v>
      </c>
      <c r="F41" s="54" t="e">
        <f t="shared" si="18"/>
        <v>#REF!</v>
      </c>
      <c r="G41" s="54" t="e">
        <f t="shared" si="18"/>
        <v>#REF!</v>
      </c>
      <c r="H41" s="54" t="e">
        <f t="shared" si="18"/>
        <v>#REF!</v>
      </c>
      <c r="I41" s="54" t="e">
        <f t="shared" si="18"/>
        <v>#REF!</v>
      </c>
      <c r="J41" s="54" t="e">
        <f t="shared" si="18"/>
        <v>#REF!</v>
      </c>
      <c r="K41" s="54" t="e">
        <f t="shared" si="18"/>
        <v>#REF!</v>
      </c>
      <c r="L41" s="54" t="e">
        <f t="shared" si="18"/>
        <v>#REF!</v>
      </c>
      <c r="M41" s="54" t="e">
        <f t="shared" si="18"/>
        <v>#REF!</v>
      </c>
      <c r="N41" s="54" t="e">
        <f t="shared" si="18"/>
        <v>#REF!</v>
      </c>
      <c r="O41" s="54" t="e">
        <f t="shared" si="18"/>
        <v>#REF!</v>
      </c>
      <c r="P41" s="54" t="e">
        <f t="shared" si="18"/>
        <v>#REF!</v>
      </c>
      <c r="Q41" s="54" t="e">
        <f t="shared" si="18"/>
        <v>#REF!</v>
      </c>
      <c r="R41" s="54" t="e">
        <f t="shared" si="18"/>
        <v>#REF!</v>
      </c>
      <c r="S41" s="54" t="e">
        <f t="shared" si="18"/>
        <v>#REF!</v>
      </c>
      <c r="T41" s="54" t="e">
        <f t="shared" si="18"/>
        <v>#REF!</v>
      </c>
      <c r="U41" s="54" t="e">
        <f t="shared" si="18"/>
        <v>#REF!</v>
      </c>
      <c r="V41" s="54" t="e">
        <f t="shared" si="18"/>
        <v>#REF!</v>
      </c>
      <c r="W41" s="54" t="e">
        <f t="shared" si="18"/>
        <v>#REF!</v>
      </c>
      <c r="X41" s="54" t="e">
        <f t="shared" si="18"/>
        <v>#REF!</v>
      </c>
      <c r="Y41" s="54" t="e">
        <f t="shared" si="18"/>
        <v>#REF!</v>
      </c>
      <c r="Z41" s="54">
        <f t="shared" si="18"/>
        <v>325.77694683528989</v>
      </c>
      <c r="AA41" s="54">
        <f t="shared" si="18"/>
        <v>313.32241223081002</v>
      </c>
      <c r="AB41" s="54">
        <f t="shared" si="18"/>
        <v>319.26826279298064</v>
      </c>
      <c r="AC41" s="54">
        <f t="shared" si="18"/>
        <v>347.55453405303126</v>
      </c>
      <c r="AD41" s="54">
        <f t="shared" si="18"/>
        <v>353.75720829877588</v>
      </c>
      <c r="AE41" s="54">
        <f t="shared" si="18"/>
        <v>358.560627644237</v>
      </c>
      <c r="AF41" s="54">
        <f t="shared" si="18"/>
        <v>370.66793813888614</v>
      </c>
      <c r="AG41" s="54">
        <f t="shared" si="18"/>
        <v>381.965409400743</v>
      </c>
      <c r="AH41" s="54">
        <f t="shared" si="18"/>
        <v>390.30933801320089</v>
      </c>
      <c r="AI41" s="54">
        <f t="shared" si="18"/>
        <v>395.61667946144684</v>
      </c>
      <c r="AJ41" s="54">
        <f t="shared" si="18"/>
        <v>404.71181442040233</v>
      </c>
      <c r="AK41" s="54">
        <f t="shared" si="18"/>
        <v>417.81713247566518</v>
      </c>
      <c r="AL41" s="54">
        <f t="shared" si="18"/>
        <v>423.81585452894444</v>
      </c>
      <c r="AM41" s="54">
        <f t="shared" si="18"/>
        <v>433.72976564844595</v>
      </c>
      <c r="AN41" s="54">
        <f t="shared" si="18"/>
        <v>441.78708098416405</v>
      </c>
      <c r="AO41" s="54">
        <f t="shared" si="18"/>
        <v>452.67031031952223</v>
      </c>
      <c r="AP41" s="54">
        <f t="shared" si="18"/>
        <v>462.88244464879165</v>
      </c>
      <c r="AQ41" s="54">
        <f t="shared" si="18"/>
        <v>472.59053304705918</v>
      </c>
      <c r="AR41" s="54">
        <f t="shared" si="18"/>
        <v>482.58782291788941</v>
      </c>
      <c r="AS41" s="54">
        <f t="shared" si="18"/>
        <v>494.08228672501355</v>
      </c>
      <c r="AT41" s="54">
        <f t="shared" si="18"/>
        <v>508.99792718785665</v>
      </c>
      <c r="AU41" s="54">
        <f t="shared" si="18"/>
        <v>516.26295363975771</v>
      </c>
      <c r="AV41" s="54">
        <f t="shared" si="18"/>
        <v>528.02207257024759</v>
      </c>
      <c r="AW41" s="54">
        <f t="shared" si="18"/>
        <v>540.82585705868235</v>
      </c>
      <c r="AX41" s="54">
        <f t="shared" si="18"/>
        <v>554.55883685470258</v>
      </c>
      <c r="AY41" s="54">
        <f t="shared" si="18"/>
        <v>571.11450185507226</v>
      </c>
      <c r="AZ41" s="54">
        <f t="shared" si="18"/>
        <v>590.64451097248661</v>
      </c>
      <c r="BA41" s="54">
        <f t="shared" si="18"/>
        <v>612.80537552836336</v>
      </c>
      <c r="BB41" s="54">
        <f t="shared" si="18"/>
        <v>637.67218372534694</v>
      </c>
      <c r="BC41" s="54">
        <f t="shared" si="18"/>
        <v>665.34310516247797</v>
      </c>
      <c r="BD41" s="54">
        <f t="shared" si="18"/>
        <v>695.9604049498987</v>
      </c>
      <c r="BE41" s="54">
        <f t="shared" si="18"/>
        <v>730.09695986380302</v>
      </c>
    </row>
    <row r="42" spans="1:57" x14ac:dyDescent="0.2">
      <c r="A42" s="49" t="s">
        <v>53</v>
      </c>
      <c r="B42" s="57" t="e">
        <f>B48-B47</f>
        <v>#REF!</v>
      </c>
      <c r="C42" s="57" t="e">
        <f t="shared" ref="C42:BE42" si="19">C48-C47</f>
        <v>#REF!</v>
      </c>
      <c r="D42" s="57" t="e">
        <f t="shared" si="19"/>
        <v>#REF!</v>
      </c>
      <c r="E42" s="57" t="e">
        <f t="shared" si="19"/>
        <v>#REF!</v>
      </c>
      <c r="F42" s="57" t="e">
        <f t="shared" si="19"/>
        <v>#REF!</v>
      </c>
      <c r="G42" s="57" t="e">
        <f t="shared" si="19"/>
        <v>#REF!</v>
      </c>
      <c r="H42" s="57" t="e">
        <f t="shared" si="19"/>
        <v>#REF!</v>
      </c>
      <c r="I42" s="57" t="e">
        <f t="shared" si="19"/>
        <v>#REF!</v>
      </c>
      <c r="J42" s="57" t="e">
        <f t="shared" si="19"/>
        <v>#REF!</v>
      </c>
      <c r="K42" s="57" t="e">
        <f t="shared" si="19"/>
        <v>#REF!</v>
      </c>
      <c r="L42" s="57" t="e">
        <f t="shared" si="19"/>
        <v>#REF!</v>
      </c>
      <c r="M42" s="57" t="e">
        <f t="shared" si="19"/>
        <v>#REF!</v>
      </c>
      <c r="N42" s="57" t="e">
        <f t="shared" si="19"/>
        <v>#REF!</v>
      </c>
      <c r="O42" s="57" t="e">
        <f t="shared" si="19"/>
        <v>#REF!</v>
      </c>
      <c r="P42" s="57" t="e">
        <f t="shared" si="19"/>
        <v>#REF!</v>
      </c>
      <c r="Q42" s="57" t="e">
        <f t="shared" si="19"/>
        <v>#REF!</v>
      </c>
      <c r="R42" s="57" t="e">
        <f t="shared" si="19"/>
        <v>#REF!</v>
      </c>
      <c r="S42" s="57" t="e">
        <f t="shared" si="19"/>
        <v>#REF!</v>
      </c>
      <c r="T42" s="57" t="e">
        <f t="shared" si="19"/>
        <v>#REF!</v>
      </c>
      <c r="U42" s="57" t="e">
        <f t="shared" si="19"/>
        <v>#REF!</v>
      </c>
      <c r="V42" s="57" t="e">
        <f t="shared" si="19"/>
        <v>#REF!</v>
      </c>
      <c r="W42" s="57" t="e">
        <f t="shared" si="19"/>
        <v>#REF!</v>
      </c>
      <c r="X42" s="57" t="e">
        <f t="shared" si="19"/>
        <v>#REF!</v>
      </c>
      <c r="Y42" s="57" t="e">
        <f t="shared" si="19"/>
        <v>#REF!</v>
      </c>
      <c r="Z42" s="57">
        <f t="shared" si="19"/>
        <v>307.22064346128991</v>
      </c>
      <c r="AA42" s="57">
        <f t="shared" si="19"/>
        <v>297.63873132281003</v>
      </c>
      <c r="AB42" s="57">
        <f t="shared" si="19"/>
        <v>305.21600216498064</v>
      </c>
      <c r="AC42" s="57">
        <f t="shared" si="19"/>
        <v>329.90653494303126</v>
      </c>
      <c r="AD42" s="57">
        <f t="shared" si="19"/>
        <v>337.70094627277592</v>
      </c>
      <c r="AE42" s="57">
        <f t="shared" si="19"/>
        <v>337.97580491285311</v>
      </c>
      <c r="AF42" s="57">
        <f t="shared" si="19"/>
        <v>343.92103199999985</v>
      </c>
      <c r="AG42" s="57">
        <f t="shared" si="19"/>
        <v>354.94414199999994</v>
      </c>
      <c r="AH42" s="57">
        <f t="shared" si="19"/>
        <v>365.96725199999992</v>
      </c>
      <c r="AI42" s="57">
        <f t="shared" si="19"/>
        <v>370.37649600000003</v>
      </c>
      <c r="AJ42" s="57">
        <f t="shared" si="19"/>
        <v>374.78574000000003</v>
      </c>
      <c r="AK42" s="57">
        <f t="shared" si="19"/>
        <v>390.21809400000001</v>
      </c>
      <c r="AL42" s="57">
        <f t="shared" si="19"/>
        <v>394.62733800000001</v>
      </c>
      <c r="AM42" s="57">
        <f t="shared" si="19"/>
        <v>403.4458259999999</v>
      </c>
      <c r="AN42" s="57">
        <f t="shared" si="19"/>
        <v>407.85506999999996</v>
      </c>
      <c r="AO42" s="57">
        <f t="shared" si="19"/>
        <v>416.67355799999996</v>
      </c>
      <c r="AP42" s="57">
        <f t="shared" si="19"/>
        <v>425.49204599999996</v>
      </c>
      <c r="AQ42" s="57">
        <f t="shared" si="19"/>
        <v>434.31053399999996</v>
      </c>
      <c r="AR42" s="57">
        <f t="shared" si="19"/>
        <v>443.12902200000008</v>
      </c>
      <c r="AS42" s="57">
        <f t="shared" si="19"/>
        <v>449.74288800000005</v>
      </c>
      <c r="AT42" s="57">
        <f t="shared" si="19"/>
        <v>467.379864</v>
      </c>
      <c r="AU42" s="57">
        <f t="shared" si="19"/>
        <v>473.99372999999997</v>
      </c>
      <c r="AV42" s="57">
        <f t="shared" si="19"/>
        <v>480.60759599999989</v>
      </c>
      <c r="AW42" s="57">
        <f t="shared" si="19"/>
        <v>487.22146200000009</v>
      </c>
      <c r="AX42" s="57">
        <f t="shared" si="19"/>
        <v>493.83532799999995</v>
      </c>
      <c r="AY42" s="57">
        <f t="shared" si="19"/>
        <v>500.44919399999998</v>
      </c>
      <c r="AZ42" s="57">
        <f t="shared" si="19"/>
        <v>507.06306000000001</v>
      </c>
      <c r="BA42" s="57">
        <f t="shared" si="19"/>
        <v>513.67692599999998</v>
      </c>
      <c r="BB42" s="57">
        <f t="shared" si="19"/>
        <v>520.29079200000012</v>
      </c>
      <c r="BC42" s="57">
        <f t="shared" si="19"/>
        <v>526.90465800000004</v>
      </c>
      <c r="BD42" s="57">
        <f t="shared" si="19"/>
        <v>533.51852399999984</v>
      </c>
      <c r="BE42" s="57">
        <f t="shared" si="19"/>
        <v>540.13239000000021</v>
      </c>
    </row>
    <row r="43" spans="1:57" x14ac:dyDescent="0.2">
      <c r="A43" s="49" t="s">
        <v>54</v>
      </c>
      <c r="B43" s="54" t="e">
        <f>B44+B45</f>
        <v>#REF!</v>
      </c>
      <c r="C43" s="54" t="e">
        <f t="shared" ref="C43:BE43" si="20">C44+C45</f>
        <v>#REF!</v>
      </c>
      <c r="D43" s="54" t="e">
        <f t="shared" si="20"/>
        <v>#REF!</v>
      </c>
      <c r="E43" s="54" t="e">
        <f t="shared" si="20"/>
        <v>#REF!</v>
      </c>
      <c r="F43" s="54" t="e">
        <f t="shared" si="20"/>
        <v>#REF!</v>
      </c>
      <c r="G43" s="54" t="e">
        <f t="shared" si="20"/>
        <v>#REF!</v>
      </c>
      <c r="H43" s="54" t="e">
        <f t="shared" si="20"/>
        <v>#REF!</v>
      </c>
      <c r="I43" s="54" t="e">
        <f t="shared" si="20"/>
        <v>#REF!</v>
      </c>
      <c r="J43" s="54" t="e">
        <f t="shared" si="20"/>
        <v>#REF!</v>
      </c>
      <c r="K43" s="54" t="e">
        <f t="shared" si="20"/>
        <v>#REF!</v>
      </c>
      <c r="L43" s="54" t="e">
        <f t="shared" si="20"/>
        <v>#REF!</v>
      </c>
      <c r="M43" s="54" t="e">
        <f t="shared" si="20"/>
        <v>#REF!</v>
      </c>
      <c r="N43" s="54" t="e">
        <f t="shared" si="20"/>
        <v>#REF!</v>
      </c>
      <c r="O43" s="54" t="e">
        <f t="shared" si="20"/>
        <v>#REF!</v>
      </c>
      <c r="P43" s="54" t="e">
        <f t="shared" si="20"/>
        <v>#REF!</v>
      </c>
      <c r="Q43" s="54" t="e">
        <f t="shared" si="20"/>
        <v>#REF!</v>
      </c>
      <c r="R43" s="54" t="e">
        <f t="shared" si="20"/>
        <v>#REF!</v>
      </c>
      <c r="S43" s="54" t="e">
        <f t="shared" si="20"/>
        <v>#REF!</v>
      </c>
      <c r="T43" s="54" t="e">
        <f t="shared" si="20"/>
        <v>#REF!</v>
      </c>
      <c r="U43" s="54" t="e">
        <f t="shared" si="20"/>
        <v>#REF!</v>
      </c>
      <c r="V43" s="54" t="e">
        <f t="shared" si="20"/>
        <v>#REF!</v>
      </c>
      <c r="W43" s="54" t="e">
        <f t="shared" si="20"/>
        <v>#REF!</v>
      </c>
      <c r="X43" s="54" t="e">
        <f t="shared" si="20"/>
        <v>#REF!</v>
      </c>
      <c r="Y43" s="54" t="e">
        <f t="shared" si="20"/>
        <v>#REF!</v>
      </c>
      <c r="Z43" s="54">
        <f t="shared" si="20"/>
        <v>0</v>
      </c>
      <c r="AA43" s="54">
        <f t="shared" si="20"/>
        <v>0</v>
      </c>
      <c r="AB43" s="54">
        <f t="shared" si="20"/>
        <v>0</v>
      </c>
      <c r="AC43" s="54">
        <f t="shared" si="20"/>
        <v>0</v>
      </c>
      <c r="AD43" s="54">
        <f t="shared" si="20"/>
        <v>0</v>
      </c>
      <c r="AE43" s="54">
        <f t="shared" si="20"/>
        <v>0</v>
      </c>
      <c r="AF43" s="54">
        <f t="shared" si="20"/>
        <v>0</v>
      </c>
      <c r="AG43" s="54">
        <f t="shared" si="20"/>
        <v>0</v>
      </c>
      <c r="AH43" s="54">
        <f t="shared" si="20"/>
        <v>0</v>
      </c>
      <c r="AI43" s="54">
        <f t="shared" si="20"/>
        <v>0</v>
      </c>
      <c r="AJ43" s="54">
        <f t="shared" si="20"/>
        <v>0</v>
      </c>
      <c r="AK43" s="54">
        <f t="shared" si="20"/>
        <v>0</v>
      </c>
      <c r="AL43" s="54">
        <f t="shared" si="20"/>
        <v>0</v>
      </c>
      <c r="AM43" s="54">
        <f t="shared" si="20"/>
        <v>0</v>
      </c>
      <c r="AN43" s="54">
        <f t="shared" si="20"/>
        <v>0</v>
      </c>
      <c r="AO43" s="54">
        <f t="shared" si="20"/>
        <v>0</v>
      </c>
      <c r="AP43" s="54">
        <f t="shared" si="20"/>
        <v>0</v>
      </c>
      <c r="AQ43" s="54">
        <f t="shared" si="20"/>
        <v>0</v>
      </c>
      <c r="AR43" s="54">
        <f t="shared" si="20"/>
        <v>0</v>
      </c>
      <c r="AS43" s="54">
        <f t="shared" si="20"/>
        <v>0</v>
      </c>
      <c r="AT43" s="54">
        <f t="shared" si="20"/>
        <v>0</v>
      </c>
      <c r="AU43" s="54">
        <f t="shared" si="20"/>
        <v>0</v>
      </c>
      <c r="AV43" s="54">
        <f t="shared" si="20"/>
        <v>0</v>
      </c>
      <c r="AW43" s="54">
        <f t="shared" si="20"/>
        <v>0</v>
      </c>
      <c r="AX43" s="54">
        <f t="shared" si="20"/>
        <v>0</v>
      </c>
      <c r="AY43" s="54">
        <f t="shared" si="20"/>
        <v>0</v>
      </c>
      <c r="AZ43" s="54">
        <f t="shared" si="20"/>
        <v>0</v>
      </c>
      <c r="BA43" s="54">
        <f t="shared" si="20"/>
        <v>0</v>
      </c>
      <c r="BB43" s="54">
        <f t="shared" si="20"/>
        <v>0</v>
      </c>
      <c r="BC43" s="54">
        <f t="shared" si="20"/>
        <v>0</v>
      </c>
      <c r="BD43" s="54">
        <f t="shared" si="20"/>
        <v>0</v>
      </c>
      <c r="BE43" s="54">
        <f t="shared" si="20"/>
        <v>0</v>
      </c>
    </row>
    <row r="44" spans="1:57" x14ac:dyDescent="0.2">
      <c r="A44" s="49" t="s">
        <v>142</v>
      </c>
      <c r="B44" s="54" t="e">
        <f>SUM(#REF!,#REF!)*2204.622/1000</f>
        <v>#REF!</v>
      </c>
      <c r="C44" s="54" t="e">
        <f>SUM(#REF!,#REF!)*2204.622/1000</f>
        <v>#REF!</v>
      </c>
      <c r="D44" s="54" t="e">
        <f>SUM(#REF!,#REF!)*2204.622/1000</f>
        <v>#REF!</v>
      </c>
      <c r="E44" s="54" t="e">
        <f>SUM(#REF!,#REF!)*2204.622/1000</f>
        <v>#REF!</v>
      </c>
      <c r="F44" s="54" t="e">
        <f>SUM(#REF!,#REF!)*2204.622/1000</f>
        <v>#REF!</v>
      </c>
      <c r="G44" s="54" t="e">
        <f>SUM(#REF!,#REF!)*2204.622/1000</f>
        <v>#REF!</v>
      </c>
      <c r="H44" s="54" t="e">
        <f>SUM(#REF!,#REF!)*2204.622/1000</f>
        <v>#REF!</v>
      </c>
      <c r="I44" s="54" t="e">
        <f>SUM(#REF!,#REF!)*2204.622/1000</f>
        <v>#REF!</v>
      </c>
      <c r="J44" s="54" t="e">
        <f>SUM(#REF!,#REF!)*2204.622/1000</f>
        <v>#REF!</v>
      </c>
      <c r="K44" s="54" t="e">
        <f>SUM(#REF!,#REF!)*2204.622/1000</f>
        <v>#REF!</v>
      </c>
      <c r="L44" s="54" t="e">
        <f>SUM(#REF!,#REF!)*2204.622/1000</f>
        <v>#REF!</v>
      </c>
      <c r="M44" s="54" t="e">
        <f>SUM(#REF!,#REF!)*2204.622/1000</f>
        <v>#REF!</v>
      </c>
      <c r="N44" s="54" t="e">
        <f>SUM(#REF!,#REF!)*2204.622/1000</f>
        <v>#REF!</v>
      </c>
      <c r="O44" s="54" t="e">
        <f>SUM(#REF!,#REF!)*2204.622/1000</f>
        <v>#REF!</v>
      </c>
      <c r="P44" s="54" t="e">
        <f>SUM(#REF!,#REF!)*2204.622/1000</f>
        <v>#REF!</v>
      </c>
      <c r="Q44" s="54" t="e">
        <f>SUM(#REF!,#REF!)*2204.622/1000</f>
        <v>#REF!</v>
      </c>
      <c r="R44" s="54" t="e">
        <f>SUM(#REF!,#REF!)*2204.622/1000</f>
        <v>#REF!</v>
      </c>
      <c r="S44" s="54" t="e">
        <f>SUM(#REF!,#REF!)*2204.622/1000</f>
        <v>#REF!</v>
      </c>
      <c r="T44" s="54" t="e">
        <f>SUM(#REF!,#REF!)*2204.622/1000</f>
        <v>#REF!</v>
      </c>
      <c r="U44" s="54" t="e">
        <f>SUM(#REF!,#REF!)*2204.622/1000</f>
        <v>#REF!</v>
      </c>
      <c r="V44" s="54" t="e">
        <f>SUM(#REF!,#REF!)*2204.622/1000</f>
        <v>#REF!</v>
      </c>
      <c r="W44" s="54" t="e">
        <f>SUM(#REF!,#REF!)*2204.622/1000</f>
        <v>#REF!</v>
      </c>
      <c r="X44" s="54" t="e">
        <f>SUM(#REF!,#REF!)*2204.622/1000</f>
        <v>#REF!</v>
      </c>
      <c r="Y44" s="54" t="e">
        <f>SUM(#REF!,#REF!)*2204.622/1000</f>
        <v>#REF!</v>
      </c>
      <c r="Z44" s="54">
        <f>'[5]Canada Poultry Fat'!AC9*2.204622</f>
        <v>0</v>
      </c>
      <c r="AA44" s="54">
        <f>'[5]Canada Poultry Fat'!AD9*2.204622</f>
        <v>0</v>
      </c>
      <c r="AB44" s="54">
        <f>'[5]Canada Poultry Fat'!AE9*2.204622</f>
        <v>0</v>
      </c>
      <c r="AC44" s="54">
        <f>'[5]Canada Poultry Fat'!AF9*2.204622</f>
        <v>0</v>
      </c>
      <c r="AD44" s="54">
        <f>'[5]Canada Poultry Fat'!AG9*2.204622</f>
        <v>0</v>
      </c>
      <c r="AE44" s="54">
        <f>'[5]Canada Poultry Fat'!AH9*2.204622</f>
        <v>0</v>
      </c>
      <c r="AF44" s="54">
        <f>'[5]Canada Poultry Fat'!AI9*2.204622</f>
        <v>0</v>
      </c>
      <c r="AG44" s="54">
        <f>'[5]Canada Poultry Fat'!AJ9*2.204622</f>
        <v>0</v>
      </c>
      <c r="AH44" s="54">
        <f>'[5]Canada Poultry Fat'!AK9*2.204622</f>
        <v>0</v>
      </c>
      <c r="AI44" s="54">
        <f>'[5]Canada Poultry Fat'!AL9*2.204622</f>
        <v>0</v>
      </c>
      <c r="AJ44" s="54">
        <f>'[5]Canada Poultry Fat'!AM9*2.204622</f>
        <v>0</v>
      </c>
      <c r="AK44" s="54">
        <f>'[5]Canada Poultry Fat'!AN9*2.204622</f>
        <v>0</v>
      </c>
      <c r="AL44" s="54">
        <f>'[5]Canada Poultry Fat'!AO9*2.204622</f>
        <v>0</v>
      </c>
      <c r="AM44" s="54">
        <f>'[5]Canada Poultry Fat'!AP9*2.204622</f>
        <v>0</v>
      </c>
      <c r="AN44" s="54">
        <f>'[5]Canada Poultry Fat'!AQ9*2.204622</f>
        <v>0</v>
      </c>
      <c r="AO44" s="54">
        <f>'[5]Canada Poultry Fat'!AR9*2.204622</f>
        <v>0</v>
      </c>
      <c r="AP44" s="54">
        <f>'[5]Canada Poultry Fat'!AS9*2.204622</f>
        <v>0</v>
      </c>
      <c r="AQ44" s="54">
        <f>'[5]Canada Poultry Fat'!AT9*2.204622</f>
        <v>0</v>
      </c>
      <c r="AR44" s="54">
        <f>'[5]Canada Poultry Fat'!AU9*2.204622</f>
        <v>0</v>
      </c>
      <c r="AS44" s="54">
        <f>'[5]Canada Poultry Fat'!AV9*2.204622</f>
        <v>0</v>
      </c>
      <c r="AT44" s="54">
        <f>'[5]Canada Poultry Fat'!AW9*2.204622</f>
        <v>0</v>
      </c>
      <c r="AU44" s="54">
        <f>'[5]Canada Poultry Fat'!AX9*2.204622</f>
        <v>0</v>
      </c>
      <c r="AV44" s="54">
        <f>'[5]Canada Poultry Fat'!AY9*2.204622</f>
        <v>0</v>
      </c>
      <c r="AW44" s="54">
        <f>'[5]Canada Poultry Fat'!AZ9*2.204622</f>
        <v>0</v>
      </c>
      <c r="AX44" s="54">
        <f>'[5]Canada Poultry Fat'!BA9*2.204622</f>
        <v>0</v>
      </c>
      <c r="AY44" s="54">
        <f>'[5]Canada Poultry Fat'!BB9*2.204622</f>
        <v>0</v>
      </c>
      <c r="AZ44" s="54">
        <f>'[5]Canada Poultry Fat'!BC9*2.204622</f>
        <v>0</v>
      </c>
      <c r="BA44" s="54">
        <f>'[5]Canada Poultry Fat'!BD9*2.204622</f>
        <v>0</v>
      </c>
      <c r="BB44" s="54">
        <f>'[5]Canada Poultry Fat'!BE9*2.204622</f>
        <v>0</v>
      </c>
      <c r="BC44" s="54">
        <f>'[5]Canada Poultry Fat'!BF9*2.204622</f>
        <v>0</v>
      </c>
      <c r="BD44" s="54">
        <f>'[5]Canada Poultry Fat'!BG9*2.204622</f>
        <v>0</v>
      </c>
      <c r="BE44" s="54">
        <f>'[5]Canada Poultry Fat'!BH9*2.204622</f>
        <v>0</v>
      </c>
    </row>
    <row r="45" spans="1:57" x14ac:dyDescent="0.2">
      <c r="A45" s="49" t="s">
        <v>143</v>
      </c>
      <c r="B45" s="54" t="e">
        <f>SUM(#REF!,#REF!,#REF!,#REF!)*2204.622/1000</f>
        <v>#REF!</v>
      </c>
      <c r="C45" s="54" t="e">
        <f>SUM(#REF!,#REF!,#REF!,#REF!)*2204.622/1000</f>
        <v>#REF!</v>
      </c>
      <c r="D45" s="54" t="e">
        <f>SUM(#REF!,#REF!,#REF!,#REF!)*2204.622/1000</f>
        <v>#REF!</v>
      </c>
      <c r="E45" s="54" t="e">
        <f>SUM(#REF!,#REF!,#REF!,#REF!)*2204.622/1000</f>
        <v>#REF!</v>
      </c>
      <c r="F45" s="54" t="e">
        <f>SUM(#REF!,#REF!,#REF!,#REF!)*2204.622/1000</f>
        <v>#REF!</v>
      </c>
      <c r="G45" s="54" t="e">
        <f>SUM(#REF!,#REF!,#REF!,#REF!)*2204.622/1000</f>
        <v>#REF!</v>
      </c>
      <c r="H45" s="54" t="e">
        <f>SUM(#REF!,#REF!,#REF!,#REF!)*2204.622/1000</f>
        <v>#REF!</v>
      </c>
      <c r="I45" s="54" t="e">
        <f>SUM(#REF!,#REF!,#REF!,#REF!)*2204.622/1000</f>
        <v>#REF!</v>
      </c>
      <c r="J45" s="54" t="e">
        <f>SUM(#REF!,#REF!,#REF!,#REF!)*2204.622/1000</f>
        <v>#REF!</v>
      </c>
      <c r="K45" s="54" t="e">
        <f>SUM(#REF!,#REF!,#REF!,#REF!)*2204.622/1000</f>
        <v>#REF!</v>
      </c>
      <c r="L45" s="54" t="e">
        <f>SUM(#REF!,#REF!,#REF!,#REF!)*2204.622/1000</f>
        <v>#REF!</v>
      </c>
      <c r="M45" s="54" t="e">
        <f>SUM(#REF!,#REF!,#REF!,#REF!)*2204.622/1000</f>
        <v>#REF!</v>
      </c>
      <c r="N45" s="54" t="e">
        <f>SUM(#REF!,#REF!,#REF!,#REF!)*2204.622/1000</f>
        <v>#REF!</v>
      </c>
      <c r="O45" s="54" t="e">
        <f>SUM(#REF!,#REF!,#REF!,#REF!)*2204.622/1000</f>
        <v>#REF!</v>
      </c>
      <c r="P45" s="54" t="e">
        <f>SUM(#REF!,#REF!,#REF!,#REF!)*2204.622/1000</f>
        <v>#REF!</v>
      </c>
      <c r="Q45" s="54" t="e">
        <f>SUM(#REF!,#REF!,#REF!,#REF!)*2204.622/1000</f>
        <v>#REF!</v>
      </c>
      <c r="R45" s="54" t="e">
        <f>SUM(#REF!,#REF!,#REF!,#REF!)*2204.622/1000</f>
        <v>#REF!</v>
      </c>
      <c r="S45" s="54" t="e">
        <f>SUM(#REF!,#REF!,#REF!,#REF!)*2204.622/1000</f>
        <v>#REF!</v>
      </c>
      <c r="T45" s="54" t="e">
        <f>SUM(#REF!,#REF!,#REF!,#REF!)*2204.622/1000</f>
        <v>#REF!</v>
      </c>
      <c r="U45" s="54" t="e">
        <f>SUM(#REF!,#REF!,#REF!,#REF!)*2204.622/1000</f>
        <v>#REF!</v>
      </c>
      <c r="V45" s="54" t="e">
        <f>SUM(#REF!,#REF!,#REF!,#REF!)*2204.622/1000</f>
        <v>#REF!</v>
      </c>
      <c r="W45" s="54" t="e">
        <f>SUM(#REF!,#REF!,#REF!,#REF!)*2204.622/1000</f>
        <v>#REF!</v>
      </c>
      <c r="X45" s="54" t="e">
        <f>SUM(#REF!,#REF!,#REF!,#REF!)*2204.622/1000</f>
        <v>#REF!</v>
      </c>
      <c r="Y45" s="54" t="e">
        <f>SUM(#REF!,#REF!,#REF!,#REF!)*2204.622/1000</f>
        <v>#REF!</v>
      </c>
      <c r="Z45" s="54">
        <f>'[5]Canada Poultry Fat'!AC10*2.204622</f>
        <v>0</v>
      </c>
      <c r="AA45" s="54">
        <f>'[5]Canada Poultry Fat'!AD10*2.204622</f>
        <v>0</v>
      </c>
      <c r="AB45" s="54">
        <f>'[5]Canada Poultry Fat'!AE10*2.204622</f>
        <v>0</v>
      </c>
      <c r="AC45" s="54">
        <f>'[5]Canada Poultry Fat'!AF10*2.204622</f>
        <v>0</v>
      </c>
      <c r="AD45" s="54">
        <f>'[5]Canada Poultry Fat'!AG10*2.204622</f>
        <v>0</v>
      </c>
      <c r="AE45" s="54">
        <f>'[5]Canada Poultry Fat'!AH10*2.204622</f>
        <v>0</v>
      </c>
      <c r="AF45" s="54">
        <f>'[5]Canada Poultry Fat'!AI10*2.204622</f>
        <v>0</v>
      </c>
      <c r="AG45" s="54">
        <f>'[5]Canada Poultry Fat'!AJ10*2.204622</f>
        <v>0</v>
      </c>
      <c r="AH45" s="54">
        <f>'[5]Canada Poultry Fat'!AK10*2.204622</f>
        <v>0</v>
      </c>
      <c r="AI45" s="54">
        <f>'[5]Canada Poultry Fat'!AL10*2.204622</f>
        <v>0</v>
      </c>
      <c r="AJ45" s="54">
        <f>'[5]Canada Poultry Fat'!AM10*2.204622</f>
        <v>0</v>
      </c>
      <c r="AK45" s="54">
        <f>'[5]Canada Poultry Fat'!AN10*2.204622</f>
        <v>0</v>
      </c>
      <c r="AL45" s="54">
        <f>'[5]Canada Poultry Fat'!AO10*2.204622</f>
        <v>0</v>
      </c>
      <c r="AM45" s="54">
        <f>'[5]Canada Poultry Fat'!AP10*2.204622</f>
        <v>0</v>
      </c>
      <c r="AN45" s="54">
        <f>'[5]Canada Poultry Fat'!AQ10*2.204622</f>
        <v>0</v>
      </c>
      <c r="AO45" s="54">
        <f>'[5]Canada Poultry Fat'!AR10*2.204622</f>
        <v>0</v>
      </c>
      <c r="AP45" s="54">
        <f>'[5]Canada Poultry Fat'!AS10*2.204622</f>
        <v>0</v>
      </c>
      <c r="AQ45" s="54">
        <f>'[5]Canada Poultry Fat'!AT10*2.204622</f>
        <v>0</v>
      </c>
      <c r="AR45" s="54">
        <f>'[5]Canada Poultry Fat'!AU10*2.204622</f>
        <v>0</v>
      </c>
      <c r="AS45" s="54">
        <f>'[5]Canada Poultry Fat'!AV10*2.204622</f>
        <v>0</v>
      </c>
      <c r="AT45" s="54">
        <f>'[5]Canada Poultry Fat'!AW10*2.204622</f>
        <v>0</v>
      </c>
      <c r="AU45" s="54">
        <f>'[5]Canada Poultry Fat'!AX10*2.204622</f>
        <v>0</v>
      </c>
      <c r="AV45" s="54">
        <f>'[5]Canada Poultry Fat'!AY10*2.204622</f>
        <v>0</v>
      </c>
      <c r="AW45" s="54">
        <f>'[5]Canada Poultry Fat'!AZ10*2.204622</f>
        <v>0</v>
      </c>
      <c r="AX45" s="54">
        <f>'[5]Canada Poultry Fat'!BA10*2.204622</f>
        <v>0</v>
      </c>
      <c r="AY45" s="54">
        <f>'[5]Canada Poultry Fat'!BB10*2.204622</f>
        <v>0</v>
      </c>
      <c r="AZ45" s="54">
        <f>'[5]Canada Poultry Fat'!BC10*2.204622</f>
        <v>0</v>
      </c>
      <c r="BA45" s="54">
        <f>'[5]Canada Poultry Fat'!BD10*2.204622</f>
        <v>0</v>
      </c>
      <c r="BB45" s="54">
        <f>'[5]Canada Poultry Fat'!BE10*2.204622</f>
        <v>0</v>
      </c>
      <c r="BC45" s="54">
        <f>'[5]Canada Poultry Fat'!BF10*2.204622</f>
        <v>0</v>
      </c>
      <c r="BD45" s="54">
        <f>'[5]Canada Poultry Fat'!BG10*2.204622</f>
        <v>0</v>
      </c>
      <c r="BE45" s="54">
        <f>'[5]Canada Poultry Fat'!BH10*2.204622</f>
        <v>0</v>
      </c>
    </row>
    <row r="46" spans="1:57" x14ac:dyDescent="0.2">
      <c r="A46" s="49" t="s">
        <v>57</v>
      </c>
      <c r="B46" s="54" t="e">
        <f>B42-B43</f>
        <v>#REF!</v>
      </c>
      <c r="C46" s="54" t="e">
        <f t="shared" ref="C46:BE46" si="21">C42-C43</f>
        <v>#REF!</v>
      </c>
      <c r="D46" s="54" t="e">
        <f t="shared" si="21"/>
        <v>#REF!</v>
      </c>
      <c r="E46" s="54" t="e">
        <f t="shared" si="21"/>
        <v>#REF!</v>
      </c>
      <c r="F46" s="54" t="e">
        <f t="shared" si="21"/>
        <v>#REF!</v>
      </c>
      <c r="G46" s="54" t="e">
        <f t="shared" si="21"/>
        <v>#REF!</v>
      </c>
      <c r="H46" s="54" t="e">
        <f t="shared" si="21"/>
        <v>#REF!</v>
      </c>
      <c r="I46" s="54" t="e">
        <f t="shared" si="21"/>
        <v>#REF!</v>
      </c>
      <c r="J46" s="54" t="e">
        <f t="shared" si="21"/>
        <v>#REF!</v>
      </c>
      <c r="K46" s="54" t="e">
        <f t="shared" si="21"/>
        <v>#REF!</v>
      </c>
      <c r="L46" s="54" t="e">
        <f t="shared" si="21"/>
        <v>#REF!</v>
      </c>
      <c r="M46" s="54" t="e">
        <f t="shared" si="21"/>
        <v>#REF!</v>
      </c>
      <c r="N46" s="54" t="e">
        <f t="shared" si="21"/>
        <v>#REF!</v>
      </c>
      <c r="O46" s="54" t="e">
        <f t="shared" si="21"/>
        <v>#REF!</v>
      </c>
      <c r="P46" s="54" t="e">
        <f t="shared" si="21"/>
        <v>#REF!</v>
      </c>
      <c r="Q46" s="54" t="e">
        <f t="shared" si="21"/>
        <v>#REF!</v>
      </c>
      <c r="R46" s="54" t="e">
        <f t="shared" si="21"/>
        <v>#REF!</v>
      </c>
      <c r="S46" s="54" t="e">
        <f t="shared" si="21"/>
        <v>#REF!</v>
      </c>
      <c r="T46" s="54" t="e">
        <f t="shared" si="21"/>
        <v>#REF!</v>
      </c>
      <c r="U46" s="54" t="e">
        <f t="shared" si="21"/>
        <v>#REF!</v>
      </c>
      <c r="V46" s="54" t="e">
        <f t="shared" si="21"/>
        <v>#REF!</v>
      </c>
      <c r="W46" s="54" t="e">
        <f t="shared" si="21"/>
        <v>#REF!</v>
      </c>
      <c r="X46" s="54" t="e">
        <f t="shared" si="21"/>
        <v>#REF!</v>
      </c>
      <c r="Y46" s="54" t="e">
        <f t="shared" si="21"/>
        <v>#REF!</v>
      </c>
      <c r="Z46" s="54">
        <f t="shared" si="21"/>
        <v>307.22064346128991</v>
      </c>
      <c r="AA46" s="54">
        <f t="shared" si="21"/>
        <v>297.63873132281003</v>
      </c>
      <c r="AB46" s="54">
        <f t="shared" si="21"/>
        <v>305.21600216498064</v>
      </c>
      <c r="AC46" s="54">
        <f t="shared" si="21"/>
        <v>329.90653494303126</v>
      </c>
      <c r="AD46" s="54">
        <f t="shared" si="21"/>
        <v>337.70094627277592</v>
      </c>
      <c r="AE46" s="54">
        <f t="shared" si="21"/>
        <v>337.97580491285311</v>
      </c>
      <c r="AF46" s="54">
        <f t="shared" si="21"/>
        <v>343.92103199999985</v>
      </c>
      <c r="AG46" s="54">
        <f t="shared" si="21"/>
        <v>354.94414199999994</v>
      </c>
      <c r="AH46" s="54">
        <f t="shared" si="21"/>
        <v>365.96725199999992</v>
      </c>
      <c r="AI46" s="54">
        <f t="shared" si="21"/>
        <v>370.37649600000003</v>
      </c>
      <c r="AJ46" s="54">
        <f t="shared" si="21"/>
        <v>374.78574000000003</v>
      </c>
      <c r="AK46" s="54">
        <f t="shared" si="21"/>
        <v>390.21809400000001</v>
      </c>
      <c r="AL46" s="54">
        <f t="shared" si="21"/>
        <v>394.62733800000001</v>
      </c>
      <c r="AM46" s="54">
        <f t="shared" si="21"/>
        <v>403.4458259999999</v>
      </c>
      <c r="AN46" s="54">
        <f t="shared" si="21"/>
        <v>407.85506999999996</v>
      </c>
      <c r="AO46" s="54">
        <f t="shared" si="21"/>
        <v>416.67355799999996</v>
      </c>
      <c r="AP46" s="54">
        <f t="shared" si="21"/>
        <v>425.49204599999996</v>
      </c>
      <c r="AQ46" s="54">
        <f t="shared" si="21"/>
        <v>434.31053399999996</v>
      </c>
      <c r="AR46" s="54">
        <f t="shared" si="21"/>
        <v>443.12902200000008</v>
      </c>
      <c r="AS46" s="54">
        <f t="shared" si="21"/>
        <v>449.74288800000005</v>
      </c>
      <c r="AT46" s="54">
        <f t="shared" si="21"/>
        <v>467.379864</v>
      </c>
      <c r="AU46" s="54">
        <f t="shared" si="21"/>
        <v>473.99372999999997</v>
      </c>
      <c r="AV46" s="54">
        <f t="shared" si="21"/>
        <v>480.60759599999989</v>
      </c>
      <c r="AW46" s="54">
        <f t="shared" si="21"/>
        <v>487.22146200000009</v>
      </c>
      <c r="AX46" s="54">
        <f t="shared" si="21"/>
        <v>493.83532799999995</v>
      </c>
      <c r="AY46" s="54">
        <f t="shared" si="21"/>
        <v>500.44919399999998</v>
      </c>
      <c r="AZ46" s="54">
        <f t="shared" si="21"/>
        <v>507.06306000000001</v>
      </c>
      <c r="BA46" s="54">
        <f t="shared" si="21"/>
        <v>513.67692599999998</v>
      </c>
      <c r="BB46" s="54">
        <f t="shared" si="21"/>
        <v>520.29079200000012</v>
      </c>
      <c r="BC46" s="54">
        <f t="shared" si="21"/>
        <v>526.90465800000004</v>
      </c>
      <c r="BD46" s="54">
        <f t="shared" si="21"/>
        <v>533.51852399999984</v>
      </c>
      <c r="BE46" s="54">
        <f t="shared" si="21"/>
        <v>540.13239000000021</v>
      </c>
    </row>
    <row r="47" spans="1:57" x14ac:dyDescent="0.2">
      <c r="A47" s="49" t="s">
        <v>58</v>
      </c>
      <c r="B47" s="54" t="e">
        <f>SUM(#REF!,#REF!)*2204.622/1000</f>
        <v>#REF!</v>
      </c>
      <c r="C47" s="54" t="e">
        <f>SUM(#REF!,#REF!)*2204.622/1000</f>
        <v>#REF!</v>
      </c>
      <c r="D47" s="54" t="e">
        <f>SUM(#REF!,#REF!)*2204.622/1000</f>
        <v>#REF!</v>
      </c>
      <c r="E47" s="54" t="e">
        <f>SUM(#REF!,#REF!)*2204.622/1000</f>
        <v>#REF!</v>
      </c>
      <c r="F47" s="54" t="e">
        <f>SUM(#REF!,#REF!)*2204.622/1000</f>
        <v>#REF!</v>
      </c>
      <c r="G47" s="54" t="e">
        <f>SUM(#REF!,#REF!)*2204.622/1000</f>
        <v>#REF!</v>
      </c>
      <c r="H47" s="54" t="e">
        <f>SUM(#REF!,#REF!)*2204.622/1000</f>
        <v>#REF!</v>
      </c>
      <c r="I47" s="54" t="e">
        <f>SUM(#REF!,#REF!)*2204.622/1000</f>
        <v>#REF!</v>
      </c>
      <c r="J47" s="54" t="e">
        <f>SUM(#REF!,#REF!)*2204.622/1000</f>
        <v>#REF!</v>
      </c>
      <c r="K47" s="54" t="e">
        <f>SUM(#REF!,#REF!)*2204.622/1000</f>
        <v>#REF!</v>
      </c>
      <c r="L47" s="54" t="e">
        <f>SUM(#REF!,#REF!)*2204.622/1000</f>
        <v>#REF!</v>
      </c>
      <c r="M47" s="54" t="e">
        <f>SUM(#REF!,#REF!)*2204.622/1000</f>
        <v>#REF!</v>
      </c>
      <c r="N47" s="54" t="e">
        <f>SUM(#REF!,#REF!)*2204.622/1000</f>
        <v>#REF!</v>
      </c>
      <c r="O47" s="54" t="e">
        <f>SUM(#REF!,#REF!)*2204.622/1000</f>
        <v>#REF!</v>
      </c>
      <c r="P47" s="54" t="e">
        <f>SUM(#REF!,#REF!)*2204.622/1000</f>
        <v>#REF!</v>
      </c>
      <c r="Q47" s="54" t="e">
        <f>SUM(#REF!,#REF!)*2204.622/1000</f>
        <v>#REF!</v>
      </c>
      <c r="R47" s="54" t="e">
        <f>SUM(#REF!,#REF!)*2204.622/1000</f>
        <v>#REF!</v>
      </c>
      <c r="S47" s="54" t="e">
        <f>SUM(#REF!,#REF!)*2204.622/1000</f>
        <v>#REF!</v>
      </c>
      <c r="T47" s="54" t="e">
        <f>SUM(#REF!,#REF!)*2204.622/1000</f>
        <v>#REF!</v>
      </c>
      <c r="U47" s="54" t="e">
        <f>SUM(#REF!,#REF!)*2204.622/1000</f>
        <v>#REF!</v>
      </c>
      <c r="V47" s="54" t="e">
        <f>SUM(#REF!,#REF!)*2204.622/1000</f>
        <v>#REF!</v>
      </c>
      <c r="W47" s="54" t="e">
        <f>SUM(#REF!,#REF!)*2204.622/1000</f>
        <v>#REF!</v>
      </c>
      <c r="X47" s="54" t="e">
        <f>SUM(#REF!,#REF!)*2204.622/1000</f>
        <v>#REF!</v>
      </c>
      <c r="Y47" s="54" t="e">
        <f>SUM(#REF!,#REF!)*2204.622/1000</f>
        <v>#REF!</v>
      </c>
      <c r="Z47" s="54">
        <f>'[5]Canada Poultry Fat'!AC12*2.204622</f>
        <v>7.5331933739999997</v>
      </c>
      <c r="AA47" s="54">
        <f>'[5]Canada Poultry Fat'!AD12*2.204622</f>
        <v>4.6605709079999995</v>
      </c>
      <c r="AB47" s="54">
        <f>'[5]Canada Poultry Fat'!AE12*2.204622</f>
        <v>3.0291506280000005</v>
      </c>
      <c r="AC47" s="54">
        <f>'[5]Canada Poultry Fat'!AF12*2.204622</f>
        <v>6.6248891099999998</v>
      </c>
      <c r="AD47" s="54">
        <f>'[5]Canada Poultry Fat'!AG12*2.204622</f>
        <v>5.0331520260000007</v>
      </c>
      <c r="AE47" s="54">
        <f>'[5]Canada Poultry Fat'!AH12*2.204622</f>
        <v>1.5167799360000005</v>
      </c>
      <c r="AF47" s="54">
        <f>'[5]Canada Poultry Fat'!AI12*2.204622</f>
        <v>4.4092440000000002</v>
      </c>
      <c r="AG47" s="54">
        <f>'[5]Canada Poultry Fat'!AJ12*2.204622</f>
        <v>4.4092440000000002</v>
      </c>
      <c r="AH47" s="54">
        <f>'[5]Canada Poultry Fat'!AK12*2.204622</f>
        <v>4.4092440000000002</v>
      </c>
      <c r="AI47" s="54">
        <f>'[5]Canada Poultry Fat'!AL12*2.204622</f>
        <v>4.4092440000000002</v>
      </c>
      <c r="AJ47" s="54">
        <f>'[5]Canada Poultry Fat'!AM12*2.204622</f>
        <v>4.4092440000000002</v>
      </c>
      <c r="AK47" s="54">
        <f>'[5]Canada Poultry Fat'!AN12*2.204622</f>
        <v>4.4092440000000002</v>
      </c>
      <c r="AL47" s="54">
        <f>'[5]Canada Poultry Fat'!AO12*2.204622</f>
        <v>4.4092440000000002</v>
      </c>
      <c r="AM47" s="54">
        <f>'[5]Canada Poultry Fat'!AP12*2.204622</f>
        <v>4.4092440000000002</v>
      </c>
      <c r="AN47" s="54">
        <f>'[5]Canada Poultry Fat'!AQ12*2.204622</f>
        <v>4.4092440000000002</v>
      </c>
      <c r="AO47" s="54">
        <f>'[5]Canada Poultry Fat'!AR12*2.204622</f>
        <v>4.4092440000000002</v>
      </c>
      <c r="AP47" s="54">
        <f>'[5]Canada Poultry Fat'!AS12*2.204622</f>
        <v>4.4092440000000002</v>
      </c>
      <c r="AQ47" s="54">
        <f>'[5]Canada Poultry Fat'!AT12*2.204622</f>
        <v>4.4092440000000002</v>
      </c>
      <c r="AR47" s="54">
        <f>'[5]Canada Poultry Fat'!AU12*2.204622</f>
        <v>4.4092440000000002</v>
      </c>
      <c r="AS47" s="54">
        <f>'[5]Canada Poultry Fat'!AV12*2.204622</f>
        <v>4.4092440000000002</v>
      </c>
      <c r="AT47" s="54">
        <f>'[5]Canada Poultry Fat'!AW12*2.204622</f>
        <v>4.4092440000000002</v>
      </c>
      <c r="AU47" s="54">
        <f>'[5]Canada Poultry Fat'!AX12*2.204622</f>
        <v>4.4092440000000002</v>
      </c>
      <c r="AV47" s="54">
        <f>'[5]Canada Poultry Fat'!AY12*2.204622</f>
        <v>6.6138659999999998</v>
      </c>
      <c r="AW47" s="54">
        <f>'[5]Canada Poultry Fat'!AZ12*2.204622</f>
        <v>8.8184880000000003</v>
      </c>
      <c r="AX47" s="54">
        <f>'[5]Canada Poultry Fat'!BA12*2.204622</f>
        <v>11.023110000000001</v>
      </c>
      <c r="AY47" s="54">
        <f>'[5]Canada Poultry Fat'!BB12*2.204622</f>
        <v>13.227732</v>
      </c>
      <c r="AZ47" s="54">
        <f>'[5]Canada Poultry Fat'!BC12*2.204622</f>
        <v>15.432354</v>
      </c>
      <c r="BA47" s="54">
        <f>'[5]Canada Poultry Fat'!BD12*2.204622</f>
        <v>17.636976000000001</v>
      </c>
      <c r="BB47" s="54">
        <f>'[5]Canada Poultry Fat'!BE12*2.204622</f>
        <v>19.841598000000001</v>
      </c>
      <c r="BC47" s="54">
        <f>'[5]Canada Poultry Fat'!BF12*2.204622</f>
        <v>22.046220000000002</v>
      </c>
      <c r="BD47" s="54">
        <f>'[5]Canada Poultry Fat'!BG12*2.204622</f>
        <v>24.250842000000002</v>
      </c>
      <c r="BE47" s="54">
        <f>'[5]Canada Poultry Fat'!BH12*2.204622</f>
        <v>26.455463999999999</v>
      </c>
    </row>
    <row r="48" spans="1:57" x14ac:dyDescent="0.2">
      <c r="A48" s="49" t="s">
        <v>59</v>
      </c>
      <c r="B48" s="57" t="e">
        <f>B41-B49</f>
        <v>#REF!</v>
      </c>
      <c r="C48" s="57" t="e">
        <f t="shared" ref="C48:BE48" si="22">C41-C49</f>
        <v>#REF!</v>
      </c>
      <c r="D48" s="57" t="e">
        <f t="shared" si="22"/>
        <v>#REF!</v>
      </c>
      <c r="E48" s="57" t="e">
        <f t="shared" si="22"/>
        <v>#REF!</v>
      </c>
      <c r="F48" s="57" t="e">
        <f t="shared" si="22"/>
        <v>#REF!</v>
      </c>
      <c r="G48" s="57" t="e">
        <f t="shared" si="22"/>
        <v>#REF!</v>
      </c>
      <c r="H48" s="57" t="e">
        <f t="shared" si="22"/>
        <v>#REF!</v>
      </c>
      <c r="I48" s="57" t="e">
        <f t="shared" si="22"/>
        <v>#REF!</v>
      </c>
      <c r="J48" s="57" t="e">
        <f t="shared" si="22"/>
        <v>#REF!</v>
      </c>
      <c r="K48" s="57" t="e">
        <f t="shared" si="22"/>
        <v>#REF!</v>
      </c>
      <c r="L48" s="57" t="e">
        <f t="shared" si="22"/>
        <v>#REF!</v>
      </c>
      <c r="M48" s="57" t="e">
        <f t="shared" si="22"/>
        <v>#REF!</v>
      </c>
      <c r="N48" s="57" t="e">
        <f t="shared" si="22"/>
        <v>#REF!</v>
      </c>
      <c r="O48" s="57" t="e">
        <f t="shared" si="22"/>
        <v>#REF!</v>
      </c>
      <c r="P48" s="57" t="e">
        <f t="shared" si="22"/>
        <v>#REF!</v>
      </c>
      <c r="Q48" s="57" t="e">
        <f t="shared" si="22"/>
        <v>#REF!</v>
      </c>
      <c r="R48" s="57" t="e">
        <f t="shared" si="22"/>
        <v>#REF!</v>
      </c>
      <c r="S48" s="57" t="e">
        <f t="shared" si="22"/>
        <v>#REF!</v>
      </c>
      <c r="T48" s="57" t="e">
        <f t="shared" si="22"/>
        <v>#REF!</v>
      </c>
      <c r="U48" s="57" t="e">
        <f t="shared" si="22"/>
        <v>#REF!</v>
      </c>
      <c r="V48" s="57" t="e">
        <f t="shared" si="22"/>
        <v>#REF!</v>
      </c>
      <c r="W48" s="57" t="e">
        <f t="shared" si="22"/>
        <v>#REF!</v>
      </c>
      <c r="X48" s="57" t="e">
        <f t="shared" si="22"/>
        <v>#REF!</v>
      </c>
      <c r="Y48" s="57" t="e">
        <f t="shared" si="22"/>
        <v>#REF!</v>
      </c>
      <c r="Z48" s="57">
        <f t="shared" si="22"/>
        <v>314.75383683528992</v>
      </c>
      <c r="AA48" s="57">
        <f t="shared" si="22"/>
        <v>302.29930223081004</v>
      </c>
      <c r="AB48" s="57">
        <f t="shared" si="22"/>
        <v>308.24515279298066</v>
      </c>
      <c r="AC48" s="57">
        <f t="shared" si="22"/>
        <v>336.53142405303129</v>
      </c>
      <c r="AD48" s="57">
        <f t="shared" si="22"/>
        <v>342.7340982987759</v>
      </c>
      <c r="AE48" s="57">
        <f t="shared" si="22"/>
        <v>339.49258484885308</v>
      </c>
      <c r="AF48" s="57">
        <f t="shared" si="22"/>
        <v>348.33027599999986</v>
      </c>
      <c r="AG48" s="57">
        <f t="shared" si="22"/>
        <v>359.35338599999994</v>
      </c>
      <c r="AH48" s="57">
        <f t="shared" si="22"/>
        <v>370.37649599999992</v>
      </c>
      <c r="AI48" s="57">
        <f t="shared" si="22"/>
        <v>374.78574000000003</v>
      </c>
      <c r="AJ48" s="57">
        <f t="shared" si="22"/>
        <v>379.19498400000003</v>
      </c>
      <c r="AK48" s="57">
        <f t="shared" si="22"/>
        <v>394.62733800000001</v>
      </c>
      <c r="AL48" s="57">
        <f t="shared" si="22"/>
        <v>399.03658200000001</v>
      </c>
      <c r="AM48" s="57">
        <f t="shared" si="22"/>
        <v>407.8550699999999</v>
      </c>
      <c r="AN48" s="57">
        <f t="shared" si="22"/>
        <v>412.26431399999996</v>
      </c>
      <c r="AO48" s="57">
        <f t="shared" si="22"/>
        <v>421.08280199999996</v>
      </c>
      <c r="AP48" s="57">
        <f t="shared" si="22"/>
        <v>429.90128999999996</v>
      </c>
      <c r="AQ48" s="57">
        <f t="shared" si="22"/>
        <v>438.71977799999996</v>
      </c>
      <c r="AR48" s="57">
        <f t="shared" si="22"/>
        <v>447.53826600000008</v>
      </c>
      <c r="AS48" s="57">
        <f t="shared" si="22"/>
        <v>454.15213200000005</v>
      </c>
      <c r="AT48" s="57">
        <f t="shared" si="22"/>
        <v>471.789108</v>
      </c>
      <c r="AU48" s="57">
        <f t="shared" si="22"/>
        <v>478.40297399999997</v>
      </c>
      <c r="AV48" s="57">
        <f t="shared" si="22"/>
        <v>487.22146199999986</v>
      </c>
      <c r="AW48" s="57">
        <f t="shared" si="22"/>
        <v>496.03995000000009</v>
      </c>
      <c r="AX48" s="57">
        <f t="shared" si="22"/>
        <v>504.85843799999992</v>
      </c>
      <c r="AY48" s="57">
        <f t="shared" si="22"/>
        <v>513.67692599999998</v>
      </c>
      <c r="AZ48" s="57">
        <f t="shared" si="22"/>
        <v>522.49541399999998</v>
      </c>
      <c r="BA48" s="57">
        <f t="shared" si="22"/>
        <v>531.31390199999998</v>
      </c>
      <c r="BB48" s="57">
        <f t="shared" si="22"/>
        <v>540.1323900000001</v>
      </c>
      <c r="BC48" s="57">
        <f t="shared" si="22"/>
        <v>548.95087799999999</v>
      </c>
      <c r="BD48" s="57">
        <f t="shared" si="22"/>
        <v>557.76936599999988</v>
      </c>
      <c r="BE48" s="57">
        <f t="shared" si="22"/>
        <v>566.58785400000022</v>
      </c>
    </row>
    <row r="49" spans="1:57" ht="12" thickBot="1" x14ac:dyDescent="0.25">
      <c r="A49" s="49" t="s">
        <v>60</v>
      </c>
      <c r="B49" s="54" t="e">
        <f>#REF!*2204.622/1000</f>
        <v>#REF!</v>
      </c>
      <c r="C49" s="54" t="e">
        <f>#REF!*2204.622/1000</f>
        <v>#REF!</v>
      </c>
      <c r="D49" s="54" t="e">
        <f>#REF!*2204.622/1000</f>
        <v>#REF!</v>
      </c>
      <c r="E49" s="54" t="e">
        <f>#REF!*2204.622/1000</f>
        <v>#REF!</v>
      </c>
      <c r="F49" s="54" t="e">
        <f>#REF!*2204.622/1000</f>
        <v>#REF!</v>
      </c>
      <c r="G49" s="54" t="e">
        <f>#REF!*2204.622/1000</f>
        <v>#REF!</v>
      </c>
      <c r="H49" s="54" t="e">
        <f>#REF!*2204.622/1000</f>
        <v>#REF!</v>
      </c>
      <c r="I49" s="54" t="e">
        <f>#REF!*2204.622/1000</f>
        <v>#REF!</v>
      </c>
      <c r="J49" s="54" t="e">
        <f>#REF!*2204.622/1000</f>
        <v>#REF!</v>
      </c>
      <c r="K49" s="54" t="e">
        <f>#REF!*2204.622/1000</f>
        <v>#REF!</v>
      </c>
      <c r="L49" s="54" t="e">
        <f>#REF!*2204.622/1000</f>
        <v>#REF!</v>
      </c>
      <c r="M49" s="54" t="e">
        <f>#REF!*2204.622/1000</f>
        <v>#REF!</v>
      </c>
      <c r="N49" s="54" t="e">
        <f>#REF!*2204.622/1000</f>
        <v>#REF!</v>
      </c>
      <c r="O49" s="54" t="e">
        <f>#REF!*2204.622/1000</f>
        <v>#REF!</v>
      </c>
      <c r="P49" s="54" t="e">
        <f>#REF!*2204.622/1000</f>
        <v>#REF!</v>
      </c>
      <c r="Q49" s="54" t="e">
        <f>#REF!*2204.622/1000</f>
        <v>#REF!</v>
      </c>
      <c r="R49" s="54" t="e">
        <f>#REF!*2204.622/1000</f>
        <v>#REF!</v>
      </c>
      <c r="S49" s="54" t="e">
        <f>#REF!*2204.622/1000</f>
        <v>#REF!</v>
      </c>
      <c r="T49" s="54" t="e">
        <f>#REF!*2204.622/1000</f>
        <v>#REF!</v>
      </c>
      <c r="U49" s="54" t="e">
        <f>#REF!*2204.622/1000</f>
        <v>#REF!</v>
      </c>
      <c r="V49" s="54" t="e">
        <f>#REF!*2204.622/1000</f>
        <v>#REF!</v>
      </c>
      <c r="W49" s="54" t="e">
        <f>#REF!*2204.622/1000</f>
        <v>#REF!</v>
      </c>
      <c r="X49" s="54" t="e">
        <f>#REF!*2204.622/1000</f>
        <v>#REF!</v>
      </c>
      <c r="Y49" s="54" t="e">
        <f>#REF!*2204.622/1000</f>
        <v>#REF!</v>
      </c>
      <c r="Z49" s="54">
        <f>'[5]Canada Poultry Fat'!AC14*2.204622</f>
        <v>11.023110000000001</v>
      </c>
      <c r="AA49" s="54">
        <f>'[5]Canada Poultry Fat'!AD14*2.204622</f>
        <v>11.023110000000001</v>
      </c>
      <c r="AB49" s="54">
        <f>'[5]Canada Poultry Fat'!AE14*2.204622</f>
        <v>11.023110000000001</v>
      </c>
      <c r="AC49" s="54">
        <f>'[5]Canada Poultry Fat'!AF14*2.204622</f>
        <v>11.023110000000001</v>
      </c>
      <c r="AD49" s="54">
        <f>'[5]Canada Poultry Fat'!AG14*2.204622</f>
        <v>11.023110000000001</v>
      </c>
      <c r="AE49" s="54">
        <f>'[5]Canada Poultry Fat'!AH14*2.204622</f>
        <v>19.068042795383899</v>
      </c>
      <c r="AF49" s="54">
        <f>'[5]Canada Poultry Fat'!AI14*2.204622</f>
        <v>22.337662138886284</v>
      </c>
      <c r="AG49" s="54">
        <f>'[5]Canada Poultry Fat'!AJ14*2.204622</f>
        <v>22.612023400743062</v>
      </c>
      <c r="AH49" s="54">
        <f>'[5]Canada Poultry Fat'!AK14*2.204622</f>
        <v>19.932842013200958</v>
      </c>
      <c r="AI49" s="54">
        <f>'[5]Canada Poultry Fat'!AL14*2.204622</f>
        <v>20.83093946144681</v>
      </c>
      <c r="AJ49" s="54">
        <f>'[5]Canada Poultry Fat'!AM14*2.204622</f>
        <v>25.516830420402286</v>
      </c>
      <c r="AK49" s="54">
        <f>'[5]Canada Poultry Fat'!AN14*2.204622</f>
        <v>23.189794475665174</v>
      </c>
      <c r="AL49" s="54">
        <f>'[5]Canada Poultry Fat'!AO14*2.204622</f>
        <v>24.779272528944457</v>
      </c>
      <c r="AM49" s="54">
        <f>'[5]Canada Poultry Fat'!AP14*2.204622</f>
        <v>25.874695648446068</v>
      </c>
      <c r="AN49" s="54">
        <f>'[5]Canada Poultry Fat'!AQ14*2.204622</f>
        <v>29.522766984164075</v>
      </c>
      <c r="AO49" s="54">
        <f>'[5]Canada Poultry Fat'!AR14*2.204622</f>
        <v>31.587508319522271</v>
      </c>
      <c r="AP49" s="54">
        <f>'[5]Canada Poultry Fat'!AS14*2.204622</f>
        <v>32.981154648791666</v>
      </c>
      <c r="AQ49" s="54">
        <f>'[5]Canada Poultry Fat'!AT14*2.204622</f>
        <v>33.870755047059205</v>
      </c>
      <c r="AR49" s="54">
        <f>'[5]Canada Poultry Fat'!AU14*2.204622</f>
        <v>35.049556917889355</v>
      </c>
      <c r="AS49" s="54">
        <f>'[5]Canada Poultry Fat'!AV14*2.204622</f>
        <v>39.930154725013502</v>
      </c>
      <c r="AT49" s="54">
        <f>'[5]Canada Poultry Fat'!AW14*2.204622</f>
        <v>37.208819187856655</v>
      </c>
      <c r="AU49" s="54">
        <f>'[5]Canada Poultry Fat'!AX14*2.204622</f>
        <v>37.859979639757746</v>
      </c>
      <c r="AV49" s="54">
        <f>'[5]Canada Poultry Fat'!AY14*2.204622</f>
        <v>40.800610570247706</v>
      </c>
      <c r="AW49" s="54">
        <f>'[5]Canada Poultry Fat'!AZ14*2.204622</f>
        <v>44.78590705868227</v>
      </c>
      <c r="AX49" s="54">
        <f>'[5]Canada Poultry Fat'!BA14*2.204622</f>
        <v>49.700398854702662</v>
      </c>
      <c r="AY49" s="54">
        <f>'[5]Canada Poultry Fat'!BB14*2.204622</f>
        <v>57.437575855072268</v>
      </c>
      <c r="AZ49" s="54">
        <f>'[5]Canada Poultry Fat'!BC14*2.204622</f>
        <v>68.149096972486674</v>
      </c>
      <c r="BA49" s="54">
        <f>'[5]Canada Poultry Fat'!BD14*2.204622</f>
        <v>81.491473528363329</v>
      </c>
      <c r="BB49" s="54">
        <f>'[5]Canada Poultry Fat'!BE14*2.204622</f>
        <v>97.539793725346811</v>
      </c>
      <c r="BC49" s="54">
        <f>'[5]Canada Poultry Fat'!BF14*2.204622</f>
        <v>116.39222716247794</v>
      </c>
      <c r="BD49" s="54">
        <f>'[5]Canada Poultry Fat'!BG14*2.204622</f>
        <v>138.19103894989883</v>
      </c>
      <c r="BE49" s="54">
        <f>'[5]Canada Poultry Fat'!BH14*2.204622</f>
        <v>163.50910586380283</v>
      </c>
    </row>
    <row r="50" spans="1:57" ht="12" thickBot="1" x14ac:dyDescent="0.25">
      <c r="A50" s="257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8"/>
      <c r="AD50" s="258"/>
      <c r="AE50" s="258"/>
      <c r="AF50" s="258"/>
      <c r="AG50" s="258"/>
      <c r="AH50" s="258"/>
      <c r="AI50" s="258"/>
      <c r="AJ50" s="258"/>
      <c r="AK50" s="258"/>
      <c r="AL50" s="258"/>
      <c r="AM50" s="258"/>
      <c r="AN50" s="258"/>
      <c r="AO50" s="258"/>
      <c r="AP50" s="258"/>
      <c r="AQ50" s="258"/>
      <c r="AR50" s="258"/>
      <c r="AS50" s="258"/>
      <c r="AT50" s="258"/>
      <c r="AU50" s="258"/>
      <c r="AV50" s="258"/>
      <c r="AW50" s="258"/>
      <c r="AX50" s="258"/>
      <c r="AY50" s="258"/>
      <c r="AZ50" s="258"/>
      <c r="BA50" s="258"/>
      <c r="BB50" s="258"/>
      <c r="BC50" s="258"/>
      <c r="BD50" s="258"/>
      <c r="BE50" s="258"/>
    </row>
    <row r="51" spans="1:57" x14ac:dyDescent="0.2">
      <c r="A51" s="157" t="s">
        <v>179</v>
      </c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</row>
    <row r="52" spans="1:57" ht="12" thickBot="1" x14ac:dyDescent="0.25">
      <c r="A52" s="259"/>
      <c r="B52" s="48" t="e">
        <f t="shared" ref="B52:BE52" si="23">B4</f>
        <v>#REF!</v>
      </c>
      <c r="C52" s="48" t="e">
        <f t="shared" si="23"/>
        <v>#REF!</v>
      </c>
      <c r="D52" s="48" t="str">
        <f t="shared" si="23"/>
        <v xml:space="preserve">97/98 </v>
      </c>
      <c r="E52" s="48" t="str">
        <f t="shared" si="23"/>
        <v xml:space="preserve">98/99 </v>
      </c>
      <c r="F52" s="48" t="str">
        <f t="shared" si="23"/>
        <v xml:space="preserve">99/00 </v>
      </c>
      <c r="G52" s="48" t="str">
        <f t="shared" si="23"/>
        <v xml:space="preserve">00/01 </v>
      </c>
      <c r="H52" s="48" t="str">
        <f t="shared" si="23"/>
        <v xml:space="preserve">01/02 </v>
      </c>
      <c r="I52" s="48" t="str">
        <f t="shared" si="23"/>
        <v xml:space="preserve">02/03 </v>
      </c>
      <c r="J52" s="48" t="str">
        <f t="shared" si="23"/>
        <v xml:space="preserve">03/04 </v>
      </c>
      <c r="K52" s="48" t="str">
        <f t="shared" si="23"/>
        <v xml:space="preserve">04/05 </v>
      </c>
      <c r="L52" s="48" t="str">
        <f t="shared" si="23"/>
        <v xml:space="preserve">05/06 </v>
      </c>
      <c r="M52" s="48" t="str">
        <f t="shared" si="23"/>
        <v xml:space="preserve">06/07 </v>
      </c>
      <c r="N52" s="48" t="str">
        <f t="shared" si="23"/>
        <v xml:space="preserve">07/08 </v>
      </c>
      <c r="O52" s="48" t="str">
        <f t="shared" si="23"/>
        <v xml:space="preserve">08/09 </v>
      </c>
      <c r="P52" s="48" t="str">
        <f t="shared" si="23"/>
        <v xml:space="preserve">09/10 </v>
      </c>
      <c r="Q52" s="48" t="str">
        <f t="shared" si="23"/>
        <v xml:space="preserve">10/11 </v>
      </c>
      <c r="R52" s="48" t="str">
        <f t="shared" si="23"/>
        <v xml:space="preserve">11/12 </v>
      </c>
      <c r="S52" s="48" t="str">
        <f t="shared" si="23"/>
        <v xml:space="preserve">12/13 </v>
      </c>
      <c r="T52" s="48" t="str">
        <f t="shared" si="23"/>
        <v xml:space="preserve">13/14 </v>
      </c>
      <c r="U52" s="48" t="str">
        <f t="shared" si="23"/>
        <v xml:space="preserve">14/15 </v>
      </c>
      <c r="V52" s="48" t="str">
        <f t="shared" si="23"/>
        <v xml:space="preserve">15/16 </v>
      </c>
      <c r="W52" s="48" t="str">
        <f t="shared" si="23"/>
        <v xml:space="preserve">16/17 </v>
      </c>
      <c r="X52" s="48" t="str">
        <f t="shared" si="23"/>
        <v xml:space="preserve">17/18 </v>
      </c>
      <c r="Y52" s="48">
        <f t="shared" si="23"/>
        <v>2018</v>
      </c>
      <c r="Z52" s="48">
        <f t="shared" si="23"/>
        <v>2019</v>
      </c>
      <c r="AA52" s="48">
        <f t="shared" si="23"/>
        <v>2020</v>
      </c>
      <c r="AB52" s="48">
        <f t="shared" si="23"/>
        <v>2021</v>
      </c>
      <c r="AC52" s="48">
        <f t="shared" si="23"/>
        <v>2022</v>
      </c>
      <c r="AD52" s="48">
        <f t="shared" si="23"/>
        <v>2023</v>
      </c>
      <c r="AE52" s="48">
        <f t="shared" si="23"/>
        <v>2024</v>
      </c>
      <c r="AF52" s="48">
        <f t="shared" si="23"/>
        <v>2025</v>
      </c>
      <c r="AG52" s="48">
        <f t="shared" si="23"/>
        <v>2026</v>
      </c>
      <c r="AH52" s="48">
        <f t="shared" si="23"/>
        <v>2027</v>
      </c>
      <c r="AI52" s="48">
        <f t="shared" si="23"/>
        <v>2028</v>
      </c>
      <c r="AJ52" s="48">
        <f t="shared" si="23"/>
        <v>2029</v>
      </c>
      <c r="AK52" s="48">
        <f t="shared" si="23"/>
        <v>2030</v>
      </c>
      <c r="AL52" s="48">
        <f t="shared" si="23"/>
        <v>2031</v>
      </c>
      <c r="AM52" s="48">
        <f t="shared" si="23"/>
        <v>2032</v>
      </c>
      <c r="AN52" s="48">
        <f t="shared" si="23"/>
        <v>2033</v>
      </c>
      <c r="AO52" s="48">
        <f t="shared" si="23"/>
        <v>2034</v>
      </c>
      <c r="AP52" s="48">
        <f t="shared" si="23"/>
        <v>2035</v>
      </c>
      <c r="AQ52" s="48">
        <f t="shared" si="23"/>
        <v>2036</v>
      </c>
      <c r="AR52" s="48">
        <f t="shared" si="23"/>
        <v>2037</v>
      </c>
      <c r="AS52" s="48">
        <f t="shared" si="23"/>
        <v>2038</v>
      </c>
      <c r="AT52" s="48">
        <f t="shared" si="23"/>
        <v>2039</v>
      </c>
      <c r="AU52" s="48">
        <f t="shared" si="23"/>
        <v>2040</v>
      </c>
      <c r="AV52" s="48">
        <f t="shared" si="23"/>
        <v>2041</v>
      </c>
      <c r="AW52" s="48">
        <f t="shared" si="23"/>
        <v>2042</v>
      </c>
      <c r="AX52" s="48">
        <f t="shared" si="23"/>
        <v>2043</v>
      </c>
      <c r="AY52" s="48">
        <f t="shared" si="23"/>
        <v>2044</v>
      </c>
      <c r="AZ52" s="48">
        <f t="shared" si="23"/>
        <v>2045</v>
      </c>
      <c r="BA52" s="48">
        <f t="shared" si="23"/>
        <v>2046</v>
      </c>
      <c r="BB52" s="48">
        <f t="shared" si="23"/>
        <v>2047</v>
      </c>
      <c r="BC52" s="48">
        <f t="shared" si="23"/>
        <v>2048</v>
      </c>
      <c r="BD52" s="48">
        <f t="shared" si="23"/>
        <v>2049</v>
      </c>
      <c r="BE52" s="48">
        <f t="shared" si="23"/>
        <v>2050</v>
      </c>
    </row>
    <row r="53" spans="1:57" x14ac:dyDescent="0.2">
      <c r="A53" s="49" t="s">
        <v>49</v>
      </c>
      <c r="B53" s="54" t="e">
        <f>#REF!*2204.622/1000</f>
        <v>#REF!</v>
      </c>
      <c r="C53" s="54" t="e">
        <f>#REF!*2204.622/1000</f>
        <v>#REF!</v>
      </c>
      <c r="D53" s="54" t="e">
        <f>#REF!*2204.622/1000</f>
        <v>#REF!</v>
      </c>
      <c r="E53" s="54" t="e">
        <f>#REF!*2204.622/1000</f>
        <v>#REF!</v>
      </c>
      <c r="F53" s="54" t="e">
        <f>#REF!*2204.622/1000</f>
        <v>#REF!</v>
      </c>
      <c r="G53" s="54" t="e">
        <f>#REF!*2204.622/1000</f>
        <v>#REF!</v>
      </c>
      <c r="H53" s="54" t="e">
        <f>#REF!*2204.622/1000</f>
        <v>#REF!</v>
      </c>
      <c r="I53" s="54" t="e">
        <f>#REF!*2204.622/1000</f>
        <v>#REF!</v>
      </c>
      <c r="J53" s="54" t="e">
        <f>#REF!*2204.622/1000</f>
        <v>#REF!</v>
      </c>
      <c r="K53" s="54" t="e">
        <f>#REF!*2204.622/1000</f>
        <v>#REF!</v>
      </c>
      <c r="L53" s="54" t="e">
        <f>#REF!*2204.622/1000</f>
        <v>#REF!</v>
      </c>
      <c r="M53" s="54" t="e">
        <f>#REF!*2204.622/1000</f>
        <v>#REF!</v>
      </c>
      <c r="N53" s="54" t="e">
        <f>#REF!*2204.622/1000</f>
        <v>#REF!</v>
      </c>
      <c r="O53" s="54" t="e">
        <f>#REF!*2204.622/1000</f>
        <v>#REF!</v>
      </c>
      <c r="P53" s="54" t="e">
        <f>#REF!*2204.622/1000</f>
        <v>#REF!</v>
      </c>
      <c r="Q53" s="54" t="e">
        <f>#REF!*2204.622/1000</f>
        <v>#REF!</v>
      </c>
      <c r="R53" s="54" t="e">
        <f>#REF!*2204.622/1000</f>
        <v>#REF!</v>
      </c>
      <c r="S53" s="54" t="e">
        <f>#REF!*2204.622/1000</f>
        <v>#REF!</v>
      </c>
      <c r="T53" s="54" t="e">
        <f>#REF!*2204.622/1000</f>
        <v>#REF!</v>
      </c>
      <c r="U53" s="54" t="e">
        <f>#REF!*2204.622/1000</f>
        <v>#REF!</v>
      </c>
      <c r="V53" s="54" t="e">
        <f>#REF!*2204.622/1000</f>
        <v>#REF!</v>
      </c>
      <c r="W53" s="54" t="e">
        <f>#REF!*2204.622/1000</f>
        <v>#REF!</v>
      </c>
      <c r="X53" s="54" t="e">
        <f>#REF!*2204.622/1000</f>
        <v>#REF!</v>
      </c>
      <c r="Y53" s="54" t="e">
        <f>#REF!*2204.622/1000</f>
        <v>#REF!</v>
      </c>
      <c r="Z53" s="54">
        <f>'[5]Mexico Poultry Fat '!AC3*2.204622</f>
        <v>16.447288178542273</v>
      </c>
      <c r="AA53" s="54">
        <f>'[5]Mexico Poultry Fat '!AD3*2.204622</f>
        <v>18.367464398995153</v>
      </c>
      <c r="AB53" s="54">
        <f>'[5]Mexico Poultry Fat '!AE3*2.204622</f>
        <v>21.5447735992018</v>
      </c>
      <c r="AC53" s="54">
        <f>'[5]Mexico Poultry Fat '!AF3*2.204622</f>
        <v>21.746511282152312</v>
      </c>
      <c r="AD53" s="54">
        <f>'[5]Mexico Poultry Fat '!AG3*2.204622</f>
        <v>19.591189715764173</v>
      </c>
      <c r="AE53" s="54">
        <f>'[5]Mexico Poultry Fat '!AH3*2.204622</f>
        <v>23.166026341438041</v>
      </c>
      <c r="AF53" s="54">
        <f>'[5]Mexico Poultry Fat '!AI3*2.204622</f>
        <v>21.862061873092081</v>
      </c>
      <c r="AG53" s="54">
        <f>'[5]Mexico Poultry Fat '!AJ3*2.204622</f>
        <v>22.046220000000002</v>
      </c>
      <c r="AH53" s="54">
        <f>'[5]Mexico Poultry Fat '!AK3*2.204622</f>
        <v>22.046220000000002</v>
      </c>
      <c r="AI53" s="54">
        <f>'[5]Mexico Poultry Fat '!AL3*2.204622</f>
        <v>22.046220000000002</v>
      </c>
      <c r="AJ53" s="54">
        <f>'[5]Mexico Poultry Fat '!AM3*2.204622</f>
        <v>22.046220000000002</v>
      </c>
      <c r="AK53" s="54">
        <f>'[5]Mexico Poultry Fat '!AN3*2.204622</f>
        <v>22.046220000000002</v>
      </c>
      <c r="AL53" s="54">
        <f>'[5]Mexico Poultry Fat '!AO3*2.204622</f>
        <v>22.046220000000002</v>
      </c>
      <c r="AM53" s="54">
        <f>'[5]Mexico Poultry Fat '!AP3*2.204622</f>
        <v>22.046220000000002</v>
      </c>
      <c r="AN53" s="54">
        <f>'[5]Mexico Poultry Fat '!AQ3*2.204622</f>
        <v>22.046220000000002</v>
      </c>
      <c r="AO53" s="54">
        <f>'[5]Mexico Poultry Fat '!AR3*2.204622</f>
        <v>22.046220000000002</v>
      </c>
      <c r="AP53" s="54">
        <f>'[5]Mexico Poultry Fat '!AS3*2.204622</f>
        <v>22.046220000000002</v>
      </c>
      <c r="AQ53" s="54">
        <f>'[5]Mexico Poultry Fat '!AT3*2.204622</f>
        <v>22.046220000000002</v>
      </c>
      <c r="AR53" s="54">
        <f>'[5]Mexico Poultry Fat '!AU3*2.204622</f>
        <v>22.046220000000002</v>
      </c>
      <c r="AS53" s="54">
        <f>'[5]Mexico Poultry Fat '!AV3*2.204622</f>
        <v>22.046220000000002</v>
      </c>
      <c r="AT53" s="54">
        <f>'[5]Mexico Poultry Fat '!AW3*2.204622</f>
        <v>22.046220000000002</v>
      </c>
      <c r="AU53" s="54">
        <f>'[5]Mexico Poultry Fat '!AX3*2.204622</f>
        <v>22.046220000000002</v>
      </c>
      <c r="AV53" s="54">
        <f>'[5]Mexico Poultry Fat '!AY3*2.204622</f>
        <v>22.046220000000002</v>
      </c>
      <c r="AW53" s="54">
        <f>'[5]Mexico Poultry Fat '!AZ3*2.204622</f>
        <v>22.046220000000002</v>
      </c>
      <c r="AX53" s="54">
        <f>'[5]Mexico Poultry Fat '!BA3*2.204622</f>
        <v>22.046220000000002</v>
      </c>
      <c r="AY53" s="54">
        <f>'[5]Mexico Poultry Fat '!BB3*2.204622</f>
        <v>22.046220000000002</v>
      </c>
      <c r="AZ53" s="54">
        <f>'[5]Mexico Poultry Fat '!BC3*2.204622</f>
        <v>22.046220000000002</v>
      </c>
      <c r="BA53" s="54">
        <f>'[5]Mexico Poultry Fat '!BD3*2.204622</f>
        <v>22.046220000000002</v>
      </c>
      <c r="BB53" s="54">
        <f>'[5]Mexico Poultry Fat '!BE3*2.204622</f>
        <v>22.046220000000002</v>
      </c>
      <c r="BC53" s="54">
        <f>'[5]Mexico Poultry Fat '!BF3*2.204622</f>
        <v>22.046220000000002</v>
      </c>
      <c r="BD53" s="54">
        <f>'[5]Mexico Poultry Fat '!BG3*2.204622</f>
        <v>22.046220000000002</v>
      </c>
      <c r="BE53" s="54">
        <f>'[5]Mexico Poultry Fat '!BH3*2.204622</f>
        <v>22.046220000000002</v>
      </c>
    </row>
    <row r="54" spans="1:57" x14ac:dyDescent="0.2">
      <c r="A54" s="49" t="s">
        <v>50</v>
      </c>
      <c r="B54" s="54" t="e">
        <f>SUM(#REF!,#REF!)*2204.622/1000</f>
        <v>#REF!</v>
      </c>
      <c r="C54" s="54" t="e">
        <f>SUM(#REF!,#REF!)*2204.622/1000</f>
        <v>#REF!</v>
      </c>
      <c r="D54" s="54" t="e">
        <f>SUM(#REF!,#REF!)*2204.622/1000</f>
        <v>#REF!</v>
      </c>
      <c r="E54" s="54" t="e">
        <f>SUM(#REF!,#REF!)*2204.622/1000</f>
        <v>#REF!</v>
      </c>
      <c r="F54" s="54" t="e">
        <f>SUM(#REF!,#REF!)*2204.622/1000</f>
        <v>#REF!</v>
      </c>
      <c r="G54" s="54" t="e">
        <f>SUM(#REF!,#REF!)*2204.622/1000</f>
        <v>#REF!</v>
      </c>
      <c r="H54" s="54" t="e">
        <f>SUM(#REF!,#REF!)*2204.622/1000</f>
        <v>#REF!</v>
      </c>
      <c r="I54" s="54" t="e">
        <f>SUM(#REF!,#REF!)*2204.622/1000</f>
        <v>#REF!</v>
      </c>
      <c r="J54" s="54" t="e">
        <f>SUM(#REF!,#REF!)*2204.622/1000</f>
        <v>#REF!</v>
      </c>
      <c r="K54" s="54" t="e">
        <f>SUM(#REF!,#REF!)*2204.622/1000</f>
        <v>#REF!</v>
      </c>
      <c r="L54" s="54" t="e">
        <f>SUM(#REF!,#REF!)*2204.622/1000</f>
        <v>#REF!</v>
      </c>
      <c r="M54" s="54" t="e">
        <f>SUM(#REF!,#REF!)*2204.622/1000</f>
        <v>#REF!</v>
      </c>
      <c r="N54" s="54" t="e">
        <f>SUM(#REF!,#REF!)*2204.622/1000</f>
        <v>#REF!</v>
      </c>
      <c r="O54" s="54" t="e">
        <f>SUM(#REF!,#REF!)*2204.622/1000</f>
        <v>#REF!</v>
      </c>
      <c r="P54" s="54" t="e">
        <f>SUM(#REF!,#REF!)*2204.622/1000</f>
        <v>#REF!</v>
      </c>
      <c r="Q54" s="54" t="e">
        <f>SUM(#REF!,#REF!)*2204.622/1000</f>
        <v>#REF!</v>
      </c>
      <c r="R54" s="54" t="e">
        <f>SUM(#REF!,#REF!)*2204.622/1000</f>
        <v>#REF!</v>
      </c>
      <c r="S54" s="54" t="e">
        <f>SUM(#REF!,#REF!)*2204.622/1000</f>
        <v>#REF!</v>
      </c>
      <c r="T54" s="54" t="e">
        <f>SUM(#REF!,#REF!)*2204.622/1000</f>
        <v>#REF!</v>
      </c>
      <c r="U54" s="54" t="e">
        <f>SUM(#REF!,#REF!)*2204.622/1000</f>
        <v>#REF!</v>
      </c>
      <c r="V54" s="54" t="e">
        <f>SUM(#REF!,#REF!)*2204.622/1000</f>
        <v>#REF!</v>
      </c>
      <c r="W54" s="54" t="e">
        <f>SUM(#REF!,#REF!)*2204.622/1000</f>
        <v>#REF!</v>
      </c>
      <c r="X54" s="54" t="e">
        <f>SUM(#REF!,#REF!)*2204.622/1000</f>
        <v>#REF!</v>
      </c>
      <c r="Y54" s="54" t="e">
        <f>SUM(#REF!,#REF!)*2204.622/1000</f>
        <v>#REF!</v>
      </c>
      <c r="Z54" s="54">
        <f>'[5]Mexico Poultry Fat '!AC4*2.204622</f>
        <v>898.52196147081759</v>
      </c>
      <c r="AA54" s="54">
        <f>'[5]Mexico Poultry Fat '!AD4*2.204622</f>
        <v>932.64119359604842</v>
      </c>
      <c r="AB54" s="54">
        <f>'[5]Mexico Poultry Fat '!AE4*2.204622</f>
        <v>910.18948818372428</v>
      </c>
      <c r="AC54" s="54">
        <f>'[5]Mexico Poultry Fat '!AF4*2.204622</f>
        <v>948.64638632558376</v>
      </c>
      <c r="AD54" s="54">
        <f>'[5]Mexico Poultry Fat '!AG4*2.204622</f>
        <v>987.40167440834819</v>
      </c>
      <c r="AE54" s="54">
        <f>'[5]Mexico Poultry Fat '!AH4*2.204622</f>
        <v>984.31428210805393</v>
      </c>
      <c r="AF54" s="54">
        <f>'[5]Mexico Poultry Fat '!AI4*2.204622</f>
        <v>1034.5182650457602</v>
      </c>
      <c r="AG54" s="54">
        <f>'[5]Mexico Poultry Fat '!AJ4*2.204622</f>
        <v>1069.5970371267028</v>
      </c>
      <c r="AH54" s="54">
        <f>'[5]Mexico Poultry Fat '!AK4*2.204622</f>
        <v>1104.5929929163224</v>
      </c>
      <c r="AI54" s="54">
        <f>'[5]Mexico Poultry Fat '!AL4*2.204622</f>
        <v>1139.5027123306247</v>
      </c>
      <c r="AJ54" s="54">
        <f>'[5]Mexico Poultry Fat '!AM4*2.204622</f>
        <v>1174.3820672431964</v>
      </c>
      <c r="AK54" s="54">
        <f>'[5]Mexico Poultry Fat '!AN4*2.204622</f>
        <v>1209.4040905966642</v>
      </c>
      <c r="AL54" s="54">
        <f>'[5]Mexico Poultry Fat '!AO4*2.204622</f>
        <v>1244.6116435519245</v>
      </c>
      <c r="AM54" s="54">
        <f>'[5]Mexico Poultry Fat '!AP4*2.204622</f>
        <v>1280.082346412293</v>
      </c>
      <c r="AN54" s="54">
        <f>'[5]Mexico Poultry Fat '!AQ4*2.204622</f>
        <v>1315.9608810263542</v>
      </c>
      <c r="AO54" s="54">
        <f>'[5]Mexico Poultry Fat '!AR4*2.204622</f>
        <v>1352.2351249690744</v>
      </c>
      <c r="AP54" s="54">
        <f>'[5]Mexico Poultry Fat '!AS4*2.204622</f>
        <v>1388.9107112444556</v>
      </c>
      <c r="AQ54" s="54">
        <f>'[5]Mexico Poultry Fat '!AT4*2.204622</f>
        <v>1425.9672383057784</v>
      </c>
      <c r="AR54" s="54">
        <f>'[5]Mexico Poultry Fat '!AU4*2.204622</f>
        <v>1463.3892243858734</v>
      </c>
      <c r="AS54" s="54">
        <f>'[5]Mexico Poultry Fat '!AV4*2.204622</f>
        <v>1501.1918993484851</v>
      </c>
      <c r="AT54" s="54">
        <f>'[5]Mexico Poultry Fat '!AW4*2.204622</f>
        <v>1539.3977685656478</v>
      </c>
      <c r="AU54" s="54">
        <f>'[5]Mexico Poultry Fat '!AX4*2.204622</f>
        <v>1573.2411138027221</v>
      </c>
      <c r="AV54" s="54">
        <f>'[5]Mexico Poultry Fat '!AY4*2.204622</f>
        <v>1611.9957032699149</v>
      </c>
      <c r="AW54" s="54">
        <f>'[5]Mexico Poultry Fat '!AZ4*2.204622</f>
        <v>1651.4382218072378</v>
      </c>
      <c r="AX54" s="54">
        <f>'[5]Mexico Poultry Fat '!BA4*2.204622</f>
        <v>1691.1076964613915</v>
      </c>
      <c r="AY54" s="54">
        <f>'[5]Mexico Poultry Fat '!BB4*2.204622</f>
        <v>1731.7818492433023</v>
      </c>
      <c r="AZ54" s="54">
        <f>'[5]Mexico Poultry Fat '!BC4*2.204622</f>
        <v>1772.5004308270302</v>
      </c>
      <c r="BA54" s="54">
        <f>'[5]Mexico Poultry Fat '!BD4*2.204622</f>
        <v>1814.3223640329543</v>
      </c>
      <c r="BB54" s="54">
        <f>'[5]Mexico Poultry Fat '!BE4*2.204622</f>
        <v>1856.2842851499702</v>
      </c>
      <c r="BC54" s="54">
        <f>'[5]Mexico Poultry Fat '!BF4*2.204622</f>
        <v>1899.4921789138996</v>
      </c>
      <c r="BD54" s="54">
        <f>'[5]Mexico Poultry Fat '!BG4*2.204622</f>
        <v>1942.9997018969543</v>
      </c>
      <c r="BE54" s="54">
        <f>'[5]Mexico Poultry Fat '!BH4*2.204622</f>
        <v>2643.3627450861386</v>
      </c>
    </row>
    <row r="55" spans="1:57" x14ac:dyDescent="0.2">
      <c r="A55" s="49" t="s">
        <v>51</v>
      </c>
      <c r="B55" s="54" t="e">
        <f>SUM(#REF!,#REF!)*2204.622/1000</f>
        <v>#REF!</v>
      </c>
      <c r="C55" s="54" t="e">
        <f>SUM(#REF!,#REF!)*2204.622/1000</f>
        <v>#REF!</v>
      </c>
      <c r="D55" s="54" t="e">
        <f>SUM(#REF!,#REF!)*2204.622/1000</f>
        <v>#REF!</v>
      </c>
      <c r="E55" s="54" t="e">
        <f>SUM(#REF!,#REF!)*2204.622/1000</f>
        <v>#REF!</v>
      </c>
      <c r="F55" s="54" t="e">
        <f>SUM(#REF!,#REF!)*2204.622/1000</f>
        <v>#REF!</v>
      </c>
      <c r="G55" s="54" t="e">
        <f>SUM(#REF!,#REF!)*2204.622/1000</f>
        <v>#REF!</v>
      </c>
      <c r="H55" s="54" t="e">
        <f>SUM(#REF!,#REF!)*2204.622/1000</f>
        <v>#REF!</v>
      </c>
      <c r="I55" s="54" t="e">
        <f>SUM(#REF!,#REF!)*2204.622/1000</f>
        <v>#REF!</v>
      </c>
      <c r="J55" s="54" t="e">
        <f>SUM(#REF!,#REF!)*2204.622/1000</f>
        <v>#REF!</v>
      </c>
      <c r="K55" s="54" t="e">
        <f>SUM(#REF!,#REF!)*2204.622/1000</f>
        <v>#REF!</v>
      </c>
      <c r="L55" s="54" t="e">
        <f>SUM(#REF!,#REF!)*2204.622/1000</f>
        <v>#REF!</v>
      </c>
      <c r="M55" s="54" t="e">
        <f>SUM(#REF!,#REF!)*2204.622/1000</f>
        <v>#REF!</v>
      </c>
      <c r="N55" s="54" t="e">
        <f>SUM(#REF!,#REF!)*2204.622/1000</f>
        <v>#REF!</v>
      </c>
      <c r="O55" s="54" t="e">
        <f>SUM(#REF!,#REF!)*2204.622/1000</f>
        <v>#REF!</v>
      </c>
      <c r="P55" s="54" t="e">
        <f>SUM(#REF!,#REF!)*2204.622/1000</f>
        <v>#REF!</v>
      </c>
      <c r="Q55" s="54" t="e">
        <f>SUM(#REF!,#REF!)*2204.622/1000</f>
        <v>#REF!</v>
      </c>
      <c r="R55" s="54" t="e">
        <f>SUM(#REF!,#REF!)*2204.622/1000</f>
        <v>#REF!</v>
      </c>
      <c r="S55" s="54" t="e">
        <f>SUM(#REF!,#REF!)*2204.622/1000</f>
        <v>#REF!</v>
      </c>
      <c r="T55" s="54" t="e">
        <f>SUM(#REF!,#REF!)*2204.622/1000</f>
        <v>#REF!</v>
      </c>
      <c r="U55" s="54" t="e">
        <f>SUM(#REF!,#REF!)*2204.622/1000</f>
        <v>#REF!</v>
      </c>
      <c r="V55" s="54" t="e">
        <f>SUM(#REF!,#REF!)*2204.622/1000</f>
        <v>#REF!</v>
      </c>
      <c r="W55" s="54" t="e">
        <f>SUM(#REF!,#REF!)*2204.622/1000</f>
        <v>#REF!</v>
      </c>
      <c r="X55" s="54" t="e">
        <f>SUM(#REF!,#REF!)*2204.622/1000</f>
        <v>#REF!</v>
      </c>
      <c r="Y55" s="54" t="e">
        <f>SUM(#REF!,#REF!)*2204.622/1000</f>
        <v>#REF!</v>
      </c>
      <c r="Z55" s="54">
        <f>'[5]Mexico Poultry Fat '!AC5*2.204622</f>
        <v>2.0657308139999997</v>
      </c>
      <c r="AA55" s="54">
        <f>'[5]Mexico Poultry Fat '!AD5*2.204622</f>
        <v>2.3391039419999999</v>
      </c>
      <c r="AB55" s="54">
        <f>'[5]Mexico Poultry Fat '!AE5*2.204622</f>
        <v>2.3148530999999997</v>
      </c>
      <c r="AC55" s="54">
        <f>'[5]Mexico Poultry Fat '!AF5*2.204622</f>
        <v>0.37258111799999999</v>
      </c>
      <c r="AD55" s="54">
        <f>'[5]Mexico Poultry Fat '!AG5*2.204622</f>
        <v>0.17636976000000001</v>
      </c>
      <c r="AE55" s="54">
        <f>'[5]Mexico Poultry Fat '!AH5*2.204622</f>
        <v>0.44533364400000003</v>
      </c>
      <c r="AF55" s="54">
        <f>'[5]Mexico Poultry Fat '!AI5*2.204622</f>
        <v>0.55115550000000002</v>
      </c>
      <c r="AG55" s="54">
        <f>'[5]Mexico Poultry Fat '!AJ5*2.204622</f>
        <v>0.38580884999999998</v>
      </c>
      <c r="AH55" s="54">
        <f>'[5]Mexico Poultry Fat '!AK5*2.204622</f>
        <v>0.38580884999999998</v>
      </c>
      <c r="AI55" s="54">
        <f>'[5]Mexico Poultry Fat '!AL5*2.204622</f>
        <v>0.38580884999999998</v>
      </c>
      <c r="AJ55" s="54">
        <f>'[5]Mexico Poultry Fat '!AM5*2.204622</f>
        <v>0.38580884999999998</v>
      </c>
      <c r="AK55" s="54">
        <f>'[5]Mexico Poultry Fat '!AN5*2.204622</f>
        <v>0.38580884999999998</v>
      </c>
      <c r="AL55" s="54">
        <f>'[5]Mexico Poultry Fat '!AO5*2.204622</f>
        <v>0.38580884999999998</v>
      </c>
      <c r="AM55" s="54">
        <f>'[5]Mexico Poultry Fat '!AP5*2.204622</f>
        <v>0.38580884999999998</v>
      </c>
      <c r="AN55" s="54">
        <f>'[5]Mexico Poultry Fat '!AQ5*2.204622</f>
        <v>0.38580884999999998</v>
      </c>
      <c r="AO55" s="54">
        <f>'[5]Mexico Poultry Fat '!AR5*2.204622</f>
        <v>0.38580884999999998</v>
      </c>
      <c r="AP55" s="54">
        <f>'[5]Mexico Poultry Fat '!AS5*2.204622</f>
        <v>0.38580884999999998</v>
      </c>
      <c r="AQ55" s="54">
        <f>'[5]Mexico Poultry Fat '!AT5*2.204622</f>
        <v>0.38580884999999998</v>
      </c>
      <c r="AR55" s="54">
        <f>'[5]Mexico Poultry Fat '!AU5*2.204622</f>
        <v>0.38580884999999998</v>
      </c>
      <c r="AS55" s="54">
        <f>'[5]Mexico Poultry Fat '!AV5*2.204622</f>
        <v>0.38580884999999998</v>
      </c>
      <c r="AT55" s="54">
        <f>'[5]Mexico Poultry Fat '!AW5*2.204622</f>
        <v>0.38580884999999998</v>
      </c>
      <c r="AU55" s="54">
        <f>'[5]Mexico Poultry Fat '!AX5*2.204622</f>
        <v>0.38580884999999998</v>
      </c>
      <c r="AV55" s="54">
        <f>'[5]Mexico Poultry Fat '!AY5*2.204622</f>
        <v>0.38580884999999998</v>
      </c>
      <c r="AW55" s="54">
        <f>'[5]Mexico Poultry Fat '!AZ5*2.204622</f>
        <v>0.38580884999999998</v>
      </c>
      <c r="AX55" s="54">
        <f>'[5]Mexico Poultry Fat '!BA5*2.204622</f>
        <v>0.38580884999999998</v>
      </c>
      <c r="AY55" s="54">
        <f>'[5]Mexico Poultry Fat '!BB5*2.204622</f>
        <v>0.38580884999999998</v>
      </c>
      <c r="AZ55" s="54">
        <f>'[5]Mexico Poultry Fat '!BC5*2.204622</f>
        <v>0.38580884999999998</v>
      </c>
      <c r="BA55" s="54">
        <f>'[5]Mexico Poultry Fat '!BD5*2.204622</f>
        <v>0.38580884999999998</v>
      </c>
      <c r="BB55" s="54">
        <f>'[5]Mexico Poultry Fat '!BE5*2.204622</f>
        <v>0.38580884999999998</v>
      </c>
      <c r="BC55" s="54">
        <f>'[5]Mexico Poultry Fat '!BF5*2.204622</f>
        <v>0.38580884999999998</v>
      </c>
      <c r="BD55" s="54">
        <f>'[5]Mexico Poultry Fat '!BG5*2.204622</f>
        <v>0.38580884999999998</v>
      </c>
      <c r="BE55" s="54">
        <f>'[5]Mexico Poultry Fat '!BH5*2.204622</f>
        <v>0.38580884999999998</v>
      </c>
    </row>
    <row r="56" spans="1:57" x14ac:dyDescent="0.2">
      <c r="A56" s="49" t="s">
        <v>52</v>
      </c>
      <c r="B56" s="54" t="e">
        <f>SUM(B53:B55)</f>
        <v>#REF!</v>
      </c>
      <c r="C56" s="54" t="e">
        <f t="shared" ref="C56:BE56" si="24">SUM(C53:C55)</f>
        <v>#REF!</v>
      </c>
      <c r="D56" s="54" t="e">
        <f t="shared" si="24"/>
        <v>#REF!</v>
      </c>
      <c r="E56" s="54" t="e">
        <f t="shared" si="24"/>
        <v>#REF!</v>
      </c>
      <c r="F56" s="54" t="e">
        <f t="shared" si="24"/>
        <v>#REF!</v>
      </c>
      <c r="G56" s="54" t="e">
        <f t="shared" si="24"/>
        <v>#REF!</v>
      </c>
      <c r="H56" s="54" t="e">
        <f t="shared" si="24"/>
        <v>#REF!</v>
      </c>
      <c r="I56" s="54" t="e">
        <f t="shared" si="24"/>
        <v>#REF!</v>
      </c>
      <c r="J56" s="54" t="e">
        <f t="shared" si="24"/>
        <v>#REF!</v>
      </c>
      <c r="K56" s="54" t="e">
        <f t="shared" si="24"/>
        <v>#REF!</v>
      </c>
      <c r="L56" s="54" t="e">
        <f t="shared" si="24"/>
        <v>#REF!</v>
      </c>
      <c r="M56" s="54" t="e">
        <f t="shared" si="24"/>
        <v>#REF!</v>
      </c>
      <c r="N56" s="54" t="e">
        <f t="shared" si="24"/>
        <v>#REF!</v>
      </c>
      <c r="O56" s="54" t="e">
        <f t="shared" si="24"/>
        <v>#REF!</v>
      </c>
      <c r="P56" s="54" t="e">
        <f t="shared" si="24"/>
        <v>#REF!</v>
      </c>
      <c r="Q56" s="54" t="e">
        <f t="shared" si="24"/>
        <v>#REF!</v>
      </c>
      <c r="R56" s="54" t="e">
        <f t="shared" si="24"/>
        <v>#REF!</v>
      </c>
      <c r="S56" s="54" t="e">
        <f t="shared" si="24"/>
        <v>#REF!</v>
      </c>
      <c r="T56" s="54" t="e">
        <f t="shared" si="24"/>
        <v>#REF!</v>
      </c>
      <c r="U56" s="54" t="e">
        <f t="shared" si="24"/>
        <v>#REF!</v>
      </c>
      <c r="V56" s="54" t="e">
        <f t="shared" si="24"/>
        <v>#REF!</v>
      </c>
      <c r="W56" s="54" t="e">
        <f t="shared" si="24"/>
        <v>#REF!</v>
      </c>
      <c r="X56" s="54" t="e">
        <f t="shared" si="24"/>
        <v>#REF!</v>
      </c>
      <c r="Y56" s="54" t="e">
        <f t="shared" si="24"/>
        <v>#REF!</v>
      </c>
      <c r="Z56" s="54">
        <f t="shared" si="24"/>
        <v>917.03498046335983</v>
      </c>
      <c r="AA56" s="54">
        <f t="shared" si="24"/>
        <v>953.34776193704351</v>
      </c>
      <c r="AB56" s="54">
        <f t="shared" si="24"/>
        <v>934.04911488292612</v>
      </c>
      <c r="AC56" s="54">
        <f t="shared" si="24"/>
        <v>970.7654787257361</v>
      </c>
      <c r="AD56" s="54">
        <f t="shared" si="24"/>
        <v>1007.1692338841124</v>
      </c>
      <c r="AE56" s="54">
        <f t="shared" si="24"/>
        <v>1007.925642093492</v>
      </c>
      <c r="AF56" s="54">
        <f t="shared" si="24"/>
        <v>1056.9314824188523</v>
      </c>
      <c r="AG56" s="54">
        <f t="shared" si="24"/>
        <v>1092.0290659767029</v>
      </c>
      <c r="AH56" s="54">
        <f t="shared" si="24"/>
        <v>1127.0250217663224</v>
      </c>
      <c r="AI56" s="54">
        <f t="shared" si="24"/>
        <v>1161.9347411806248</v>
      </c>
      <c r="AJ56" s="54">
        <f t="shared" si="24"/>
        <v>1196.8140960931964</v>
      </c>
      <c r="AK56" s="54">
        <f t="shared" si="24"/>
        <v>1231.8361194466643</v>
      </c>
      <c r="AL56" s="54">
        <f t="shared" si="24"/>
        <v>1267.0436724019246</v>
      </c>
      <c r="AM56" s="54">
        <f t="shared" si="24"/>
        <v>1302.514375262293</v>
      </c>
      <c r="AN56" s="54">
        <f t="shared" si="24"/>
        <v>1338.3929098763542</v>
      </c>
      <c r="AO56" s="54">
        <f t="shared" si="24"/>
        <v>1374.6671538190744</v>
      </c>
      <c r="AP56" s="54">
        <f t="shared" si="24"/>
        <v>1411.3427400944556</v>
      </c>
      <c r="AQ56" s="54">
        <f t="shared" si="24"/>
        <v>1448.3992671557785</v>
      </c>
      <c r="AR56" s="54">
        <f t="shared" si="24"/>
        <v>1485.8212532358734</v>
      </c>
      <c r="AS56" s="54">
        <f t="shared" si="24"/>
        <v>1523.6239281984851</v>
      </c>
      <c r="AT56" s="54">
        <f t="shared" si="24"/>
        <v>1561.8297974156478</v>
      </c>
      <c r="AU56" s="54">
        <f t="shared" si="24"/>
        <v>1595.6731426527222</v>
      </c>
      <c r="AV56" s="54">
        <f t="shared" si="24"/>
        <v>1634.4277321199149</v>
      </c>
      <c r="AW56" s="54">
        <f t="shared" si="24"/>
        <v>1673.8702506572379</v>
      </c>
      <c r="AX56" s="54">
        <f t="shared" si="24"/>
        <v>1713.5397253113915</v>
      </c>
      <c r="AY56" s="54">
        <f t="shared" si="24"/>
        <v>1754.2138780933024</v>
      </c>
      <c r="AZ56" s="54">
        <f t="shared" si="24"/>
        <v>1794.9324596770302</v>
      </c>
      <c r="BA56" s="54">
        <f t="shared" si="24"/>
        <v>1836.7543928829543</v>
      </c>
      <c r="BB56" s="54">
        <f t="shared" si="24"/>
        <v>1878.7163139999702</v>
      </c>
      <c r="BC56" s="54">
        <f t="shared" si="24"/>
        <v>1921.9242077638996</v>
      </c>
      <c r="BD56" s="54">
        <f t="shared" si="24"/>
        <v>1965.4317307469544</v>
      </c>
      <c r="BE56" s="54">
        <f t="shared" si="24"/>
        <v>2665.7947739361389</v>
      </c>
    </row>
    <row r="57" spans="1:57" x14ac:dyDescent="0.2">
      <c r="A57" s="56" t="s">
        <v>53</v>
      </c>
      <c r="B57" s="57" t="e">
        <f>B63-B62</f>
        <v>#REF!</v>
      </c>
      <c r="C57" s="57" t="e">
        <f t="shared" ref="C57:BE57" si="25">C63-C62</f>
        <v>#REF!</v>
      </c>
      <c r="D57" s="57" t="e">
        <f t="shared" si="25"/>
        <v>#REF!</v>
      </c>
      <c r="E57" s="57" t="e">
        <f t="shared" si="25"/>
        <v>#REF!</v>
      </c>
      <c r="F57" s="57" t="e">
        <f t="shared" si="25"/>
        <v>#REF!</v>
      </c>
      <c r="G57" s="57" t="e">
        <f t="shared" si="25"/>
        <v>#REF!</v>
      </c>
      <c r="H57" s="57" t="e">
        <f t="shared" si="25"/>
        <v>#REF!</v>
      </c>
      <c r="I57" s="57" t="e">
        <f t="shared" si="25"/>
        <v>#REF!</v>
      </c>
      <c r="J57" s="57" t="e">
        <f t="shared" si="25"/>
        <v>#REF!</v>
      </c>
      <c r="K57" s="57" t="e">
        <f t="shared" si="25"/>
        <v>#REF!</v>
      </c>
      <c r="L57" s="57" t="e">
        <f t="shared" si="25"/>
        <v>#REF!</v>
      </c>
      <c r="M57" s="57" t="e">
        <f t="shared" si="25"/>
        <v>#REF!</v>
      </c>
      <c r="N57" s="57" t="e">
        <f t="shared" si="25"/>
        <v>#REF!</v>
      </c>
      <c r="O57" s="57" t="e">
        <f t="shared" si="25"/>
        <v>#REF!</v>
      </c>
      <c r="P57" s="57" t="e">
        <f t="shared" si="25"/>
        <v>#REF!</v>
      </c>
      <c r="Q57" s="57" t="e">
        <f t="shared" si="25"/>
        <v>#REF!</v>
      </c>
      <c r="R57" s="57" t="e">
        <f t="shared" si="25"/>
        <v>#REF!</v>
      </c>
      <c r="S57" s="57" t="e">
        <f t="shared" si="25"/>
        <v>#REF!</v>
      </c>
      <c r="T57" s="57" t="e">
        <f t="shared" si="25"/>
        <v>#REF!</v>
      </c>
      <c r="U57" s="57" t="e">
        <f t="shared" si="25"/>
        <v>#REF!</v>
      </c>
      <c r="V57" s="57" t="e">
        <f t="shared" si="25"/>
        <v>#REF!</v>
      </c>
      <c r="W57" s="57" t="e">
        <f t="shared" si="25"/>
        <v>#REF!</v>
      </c>
      <c r="X57" s="57" t="e">
        <f t="shared" si="25"/>
        <v>#REF!</v>
      </c>
      <c r="Y57" s="57" t="e">
        <f t="shared" si="25"/>
        <v>#REF!</v>
      </c>
      <c r="Z57" s="57">
        <f t="shared" si="25"/>
        <v>898.66751606436469</v>
      </c>
      <c r="AA57" s="57">
        <f t="shared" si="25"/>
        <v>931.80298833784173</v>
      </c>
      <c r="AB57" s="57">
        <f t="shared" si="25"/>
        <v>912.20560023277392</v>
      </c>
      <c r="AC57" s="57">
        <f t="shared" si="25"/>
        <v>951.17428900997197</v>
      </c>
      <c r="AD57" s="57">
        <f t="shared" si="25"/>
        <v>984.00320754267432</v>
      </c>
      <c r="AE57" s="57">
        <f t="shared" si="25"/>
        <v>986.0635802203999</v>
      </c>
      <c r="AF57" s="57">
        <f t="shared" si="25"/>
        <v>1034.8676254428524</v>
      </c>
      <c r="AG57" s="57">
        <f t="shared" si="25"/>
        <v>1069.965209000703</v>
      </c>
      <c r="AH57" s="57">
        <f t="shared" si="25"/>
        <v>1104.9611647903225</v>
      </c>
      <c r="AI57" s="57">
        <f t="shared" si="25"/>
        <v>1139.8708842046249</v>
      </c>
      <c r="AJ57" s="57">
        <f t="shared" si="25"/>
        <v>1174.7502391171965</v>
      </c>
      <c r="AK57" s="57">
        <f t="shared" si="25"/>
        <v>1209.7722624706644</v>
      </c>
      <c r="AL57" s="57">
        <f t="shared" si="25"/>
        <v>1244.9798154259247</v>
      </c>
      <c r="AM57" s="57">
        <f t="shared" si="25"/>
        <v>1280.4505182862931</v>
      </c>
      <c r="AN57" s="57">
        <f t="shared" si="25"/>
        <v>1316.3290529003543</v>
      </c>
      <c r="AO57" s="57">
        <f t="shared" si="25"/>
        <v>1352.6032968430745</v>
      </c>
      <c r="AP57" s="57">
        <f t="shared" si="25"/>
        <v>1389.2788831184557</v>
      </c>
      <c r="AQ57" s="57">
        <f t="shared" si="25"/>
        <v>1426.3354101797786</v>
      </c>
      <c r="AR57" s="57">
        <f t="shared" si="25"/>
        <v>1463.7573962598735</v>
      </c>
      <c r="AS57" s="57">
        <f t="shared" si="25"/>
        <v>1501.5600712224852</v>
      </c>
      <c r="AT57" s="57">
        <f t="shared" si="25"/>
        <v>1539.7659404396479</v>
      </c>
      <c r="AU57" s="57">
        <f t="shared" si="25"/>
        <v>1573.6092856767223</v>
      </c>
      <c r="AV57" s="57">
        <f t="shared" si="25"/>
        <v>1612.363875143915</v>
      </c>
      <c r="AW57" s="57">
        <f t="shared" si="25"/>
        <v>1651.806393681238</v>
      </c>
      <c r="AX57" s="57">
        <f t="shared" si="25"/>
        <v>1691.4758683353916</v>
      </c>
      <c r="AY57" s="57">
        <f t="shared" si="25"/>
        <v>1732.1500211173025</v>
      </c>
      <c r="AZ57" s="57">
        <f t="shared" si="25"/>
        <v>1772.8686027010303</v>
      </c>
      <c r="BA57" s="57">
        <f t="shared" si="25"/>
        <v>1814.6905359069544</v>
      </c>
      <c r="BB57" s="57">
        <f t="shared" si="25"/>
        <v>1856.6524570239703</v>
      </c>
      <c r="BC57" s="57">
        <f t="shared" si="25"/>
        <v>1899.8603507878997</v>
      </c>
      <c r="BD57" s="57">
        <f t="shared" si="25"/>
        <v>1943.3678737709545</v>
      </c>
      <c r="BE57" s="57">
        <f t="shared" si="25"/>
        <v>2643.7309169601385</v>
      </c>
    </row>
    <row r="58" spans="1:57" x14ac:dyDescent="0.2">
      <c r="A58" s="49" t="s">
        <v>54</v>
      </c>
      <c r="B58" s="54" t="e">
        <f>B59+B60</f>
        <v>#REF!</v>
      </c>
      <c r="C58" s="54" t="e">
        <f t="shared" ref="C58:BE58" si="26">C59+C60</f>
        <v>#REF!</v>
      </c>
      <c r="D58" s="54" t="e">
        <f t="shared" si="26"/>
        <v>#REF!</v>
      </c>
      <c r="E58" s="54" t="e">
        <f t="shared" si="26"/>
        <v>#REF!</v>
      </c>
      <c r="F58" s="54" t="e">
        <f t="shared" si="26"/>
        <v>#REF!</v>
      </c>
      <c r="G58" s="54" t="e">
        <f t="shared" si="26"/>
        <v>#REF!</v>
      </c>
      <c r="H58" s="54" t="e">
        <f t="shared" si="26"/>
        <v>#REF!</v>
      </c>
      <c r="I58" s="54" t="e">
        <f t="shared" si="26"/>
        <v>#REF!</v>
      </c>
      <c r="J58" s="54" t="e">
        <f t="shared" si="26"/>
        <v>#REF!</v>
      </c>
      <c r="K58" s="54" t="e">
        <f t="shared" si="26"/>
        <v>#REF!</v>
      </c>
      <c r="L58" s="54" t="e">
        <f t="shared" si="26"/>
        <v>#REF!</v>
      </c>
      <c r="M58" s="54" t="e">
        <f t="shared" si="26"/>
        <v>#REF!</v>
      </c>
      <c r="N58" s="54" t="e">
        <f t="shared" si="26"/>
        <v>#REF!</v>
      </c>
      <c r="O58" s="54" t="e">
        <f t="shared" si="26"/>
        <v>#REF!</v>
      </c>
      <c r="P58" s="54" t="e">
        <f t="shared" si="26"/>
        <v>#REF!</v>
      </c>
      <c r="Q58" s="54" t="e">
        <f t="shared" si="26"/>
        <v>#REF!</v>
      </c>
      <c r="R58" s="54" t="e">
        <f t="shared" si="26"/>
        <v>#REF!</v>
      </c>
      <c r="S58" s="54" t="e">
        <f t="shared" si="26"/>
        <v>#REF!</v>
      </c>
      <c r="T58" s="54" t="e">
        <f t="shared" si="26"/>
        <v>#REF!</v>
      </c>
      <c r="U58" s="54" t="e">
        <f t="shared" si="26"/>
        <v>#REF!</v>
      </c>
      <c r="V58" s="54" t="e">
        <f t="shared" si="26"/>
        <v>#REF!</v>
      </c>
      <c r="W58" s="54" t="e">
        <f t="shared" si="26"/>
        <v>#REF!</v>
      </c>
      <c r="X58" s="54" t="e">
        <f t="shared" si="26"/>
        <v>#REF!</v>
      </c>
      <c r="Y58" s="54" t="e">
        <f t="shared" si="26"/>
        <v>#REF!</v>
      </c>
      <c r="Z58" s="54">
        <f t="shared" si="26"/>
        <v>0</v>
      </c>
      <c r="AA58" s="54">
        <f t="shared" si="26"/>
        <v>0</v>
      </c>
      <c r="AB58" s="54">
        <f t="shared" si="26"/>
        <v>0</v>
      </c>
      <c r="AC58" s="54">
        <f t="shared" si="26"/>
        <v>0</v>
      </c>
      <c r="AD58" s="54">
        <f t="shared" si="26"/>
        <v>0</v>
      </c>
      <c r="AE58" s="54">
        <f t="shared" si="26"/>
        <v>0</v>
      </c>
      <c r="AF58" s="54">
        <f t="shared" si="26"/>
        <v>0</v>
      </c>
      <c r="AG58" s="54">
        <f t="shared" si="26"/>
        <v>0</v>
      </c>
      <c r="AH58" s="54">
        <f t="shared" si="26"/>
        <v>0</v>
      </c>
      <c r="AI58" s="54">
        <f t="shared" si="26"/>
        <v>0</v>
      </c>
      <c r="AJ58" s="54">
        <f t="shared" si="26"/>
        <v>0</v>
      </c>
      <c r="AK58" s="54">
        <f t="shared" si="26"/>
        <v>0</v>
      </c>
      <c r="AL58" s="54">
        <f t="shared" si="26"/>
        <v>0</v>
      </c>
      <c r="AM58" s="54">
        <f t="shared" si="26"/>
        <v>0</v>
      </c>
      <c r="AN58" s="54">
        <f t="shared" si="26"/>
        <v>0</v>
      </c>
      <c r="AO58" s="54">
        <f t="shared" si="26"/>
        <v>0</v>
      </c>
      <c r="AP58" s="54">
        <f t="shared" si="26"/>
        <v>0</v>
      </c>
      <c r="AQ58" s="54">
        <f t="shared" si="26"/>
        <v>0</v>
      </c>
      <c r="AR58" s="54">
        <f t="shared" si="26"/>
        <v>0</v>
      </c>
      <c r="AS58" s="54">
        <f t="shared" si="26"/>
        <v>0</v>
      </c>
      <c r="AT58" s="54">
        <f t="shared" si="26"/>
        <v>0</v>
      </c>
      <c r="AU58" s="54">
        <f t="shared" si="26"/>
        <v>0</v>
      </c>
      <c r="AV58" s="54">
        <f t="shared" si="26"/>
        <v>0</v>
      </c>
      <c r="AW58" s="54">
        <f t="shared" si="26"/>
        <v>0</v>
      </c>
      <c r="AX58" s="54">
        <f t="shared" si="26"/>
        <v>0</v>
      </c>
      <c r="AY58" s="54">
        <f t="shared" si="26"/>
        <v>0</v>
      </c>
      <c r="AZ58" s="54">
        <f t="shared" si="26"/>
        <v>0</v>
      </c>
      <c r="BA58" s="54">
        <f t="shared" si="26"/>
        <v>0</v>
      </c>
      <c r="BB58" s="54">
        <f t="shared" si="26"/>
        <v>0</v>
      </c>
      <c r="BC58" s="54">
        <f t="shared" si="26"/>
        <v>0</v>
      </c>
      <c r="BD58" s="54">
        <f t="shared" si="26"/>
        <v>0</v>
      </c>
      <c r="BE58" s="54">
        <f t="shared" si="26"/>
        <v>0</v>
      </c>
    </row>
    <row r="59" spans="1:57" x14ac:dyDescent="0.2">
      <c r="A59" s="49" t="s">
        <v>142</v>
      </c>
      <c r="B59" s="54" t="e">
        <f>SUM(#REF!,#REF!)*2204.622/1000</f>
        <v>#REF!</v>
      </c>
      <c r="C59" s="54" t="e">
        <f>SUM(#REF!,#REF!)*2204.622/1000</f>
        <v>#REF!</v>
      </c>
      <c r="D59" s="54" t="e">
        <f>SUM(#REF!,#REF!)*2204.622/1000</f>
        <v>#REF!</v>
      </c>
      <c r="E59" s="54" t="e">
        <f>SUM(#REF!,#REF!)*2204.622/1000</f>
        <v>#REF!</v>
      </c>
      <c r="F59" s="54" t="e">
        <f>SUM(#REF!,#REF!)*2204.622/1000</f>
        <v>#REF!</v>
      </c>
      <c r="G59" s="54" t="e">
        <f>SUM(#REF!,#REF!)*2204.622/1000</f>
        <v>#REF!</v>
      </c>
      <c r="H59" s="54" t="e">
        <f>SUM(#REF!,#REF!)*2204.622/1000</f>
        <v>#REF!</v>
      </c>
      <c r="I59" s="54" t="e">
        <f>SUM(#REF!,#REF!)*2204.622/1000</f>
        <v>#REF!</v>
      </c>
      <c r="J59" s="54" t="e">
        <f>SUM(#REF!,#REF!)*2204.622/1000</f>
        <v>#REF!</v>
      </c>
      <c r="K59" s="54" t="e">
        <f>SUM(#REF!,#REF!)*2204.622/1000</f>
        <v>#REF!</v>
      </c>
      <c r="L59" s="54" t="e">
        <f>SUM(#REF!,#REF!)*2204.622/1000</f>
        <v>#REF!</v>
      </c>
      <c r="M59" s="54" t="e">
        <f>SUM(#REF!,#REF!)*2204.622/1000</f>
        <v>#REF!</v>
      </c>
      <c r="N59" s="54" t="e">
        <f>SUM(#REF!,#REF!)*2204.622/1000</f>
        <v>#REF!</v>
      </c>
      <c r="O59" s="54" t="e">
        <f>SUM(#REF!,#REF!)*2204.622/1000</f>
        <v>#REF!</v>
      </c>
      <c r="P59" s="54" t="e">
        <f>SUM(#REF!,#REF!)*2204.622/1000</f>
        <v>#REF!</v>
      </c>
      <c r="Q59" s="54" t="e">
        <f>SUM(#REF!,#REF!)*2204.622/1000</f>
        <v>#REF!</v>
      </c>
      <c r="R59" s="54" t="e">
        <f>SUM(#REF!,#REF!)*2204.622/1000</f>
        <v>#REF!</v>
      </c>
      <c r="S59" s="54" t="e">
        <f>SUM(#REF!,#REF!)*2204.622/1000</f>
        <v>#REF!</v>
      </c>
      <c r="T59" s="54" t="e">
        <f>SUM(#REF!,#REF!)*2204.622/1000</f>
        <v>#REF!</v>
      </c>
      <c r="U59" s="54" t="e">
        <f>SUM(#REF!,#REF!)*2204.622/1000</f>
        <v>#REF!</v>
      </c>
      <c r="V59" s="54" t="e">
        <f>SUM(#REF!,#REF!)*2204.622/1000</f>
        <v>#REF!</v>
      </c>
      <c r="W59" s="54" t="e">
        <f>SUM(#REF!,#REF!)*2204.622/1000</f>
        <v>#REF!</v>
      </c>
      <c r="X59" s="54" t="e">
        <f>SUM(#REF!,#REF!)*2204.622/1000</f>
        <v>#REF!</v>
      </c>
      <c r="Y59" s="54" t="e">
        <f>SUM(#REF!,#REF!)*2204.622/1000</f>
        <v>#REF!</v>
      </c>
      <c r="Z59" s="54">
        <f>'[5]Mexico Poultry Fat '!AC9*2.204622</f>
        <v>0</v>
      </c>
      <c r="AA59" s="54">
        <f>'[5]Mexico Poultry Fat '!AD9*2.204622</f>
        <v>0</v>
      </c>
      <c r="AB59" s="54">
        <f>'[5]Mexico Poultry Fat '!AE9*2.204622</f>
        <v>0</v>
      </c>
      <c r="AC59" s="54">
        <f>'[5]Mexico Poultry Fat '!AF9*2.204622</f>
        <v>0</v>
      </c>
      <c r="AD59" s="54">
        <f>'[5]Mexico Poultry Fat '!AG9*2.204622</f>
        <v>0</v>
      </c>
      <c r="AE59" s="54">
        <f>'[5]Mexico Poultry Fat '!AH9*2.204622</f>
        <v>0</v>
      </c>
      <c r="AF59" s="54">
        <f>'[5]Mexico Poultry Fat '!AI9*2.204622</f>
        <v>0</v>
      </c>
      <c r="AG59" s="54">
        <f>'[5]Mexico Poultry Fat '!AJ9*2.204622</f>
        <v>0</v>
      </c>
      <c r="AH59" s="54">
        <f>'[5]Mexico Poultry Fat '!AK9*2.204622</f>
        <v>0</v>
      </c>
      <c r="AI59" s="54">
        <f>'[5]Mexico Poultry Fat '!AL9*2.204622</f>
        <v>0</v>
      </c>
      <c r="AJ59" s="54">
        <f>'[5]Mexico Poultry Fat '!AM9*2.204622</f>
        <v>0</v>
      </c>
      <c r="AK59" s="54">
        <f>'[5]Mexico Poultry Fat '!AN9*2.204622</f>
        <v>0</v>
      </c>
      <c r="AL59" s="54">
        <f>'[5]Mexico Poultry Fat '!AO9*2.204622</f>
        <v>0</v>
      </c>
      <c r="AM59" s="54">
        <f>'[5]Mexico Poultry Fat '!AP9*2.204622</f>
        <v>0</v>
      </c>
      <c r="AN59" s="54">
        <f>'[5]Mexico Poultry Fat '!AQ9*2.204622</f>
        <v>0</v>
      </c>
      <c r="AO59" s="54">
        <f>'[5]Mexico Poultry Fat '!AR9*2.204622</f>
        <v>0</v>
      </c>
      <c r="AP59" s="54">
        <f>'[5]Mexico Poultry Fat '!AS9*2.204622</f>
        <v>0</v>
      </c>
      <c r="AQ59" s="54">
        <f>'[5]Mexico Poultry Fat '!AT9*2.204622</f>
        <v>0</v>
      </c>
      <c r="AR59" s="54">
        <f>'[5]Mexico Poultry Fat '!AU9*2.204622</f>
        <v>0</v>
      </c>
      <c r="AS59" s="54">
        <f>'[5]Mexico Poultry Fat '!AV9*2.204622</f>
        <v>0</v>
      </c>
      <c r="AT59" s="54">
        <f>'[5]Mexico Poultry Fat '!AW9*2.204622</f>
        <v>0</v>
      </c>
      <c r="AU59" s="54">
        <f>'[5]Mexico Poultry Fat '!AX9*2.204622</f>
        <v>0</v>
      </c>
      <c r="AV59" s="54">
        <f>'[5]Mexico Poultry Fat '!AY9*2.204622</f>
        <v>0</v>
      </c>
      <c r="AW59" s="54">
        <f>'[5]Mexico Poultry Fat '!AZ9*2.204622</f>
        <v>0</v>
      </c>
      <c r="AX59" s="54">
        <f>'[5]Mexico Poultry Fat '!BA9*2.204622</f>
        <v>0</v>
      </c>
      <c r="AY59" s="54">
        <f>'[5]Mexico Poultry Fat '!BB9*2.204622</f>
        <v>0</v>
      </c>
      <c r="AZ59" s="54">
        <f>'[5]Mexico Poultry Fat '!BC9*2.204622</f>
        <v>0</v>
      </c>
      <c r="BA59" s="54">
        <f>'[5]Mexico Poultry Fat '!BD9*2.204622</f>
        <v>0</v>
      </c>
      <c r="BB59" s="54">
        <f>'[5]Mexico Poultry Fat '!BE9*2.204622</f>
        <v>0</v>
      </c>
      <c r="BC59" s="54">
        <f>'[5]Mexico Poultry Fat '!BF9*2.204622</f>
        <v>0</v>
      </c>
      <c r="BD59" s="54">
        <f>'[5]Mexico Poultry Fat '!BG9*2.204622</f>
        <v>0</v>
      </c>
      <c r="BE59" s="54">
        <f>'[5]Mexico Poultry Fat '!BH9*2.204622</f>
        <v>0</v>
      </c>
    </row>
    <row r="60" spans="1:57" x14ac:dyDescent="0.2">
      <c r="A60" s="49" t="s">
        <v>143</v>
      </c>
      <c r="B60" s="54" t="e">
        <f>SUM(#REF!,#REF!,#REF!,#REF!)*2204.622/1000</f>
        <v>#REF!</v>
      </c>
      <c r="C60" s="54" t="e">
        <f>SUM(#REF!,#REF!,#REF!,#REF!)*2204.622/1000</f>
        <v>#REF!</v>
      </c>
      <c r="D60" s="54" t="e">
        <f>SUM(#REF!,#REF!,#REF!,#REF!)*2204.622/1000</f>
        <v>#REF!</v>
      </c>
      <c r="E60" s="54" t="e">
        <f>SUM(#REF!,#REF!,#REF!,#REF!)*2204.622/1000</f>
        <v>#REF!</v>
      </c>
      <c r="F60" s="54" t="e">
        <f>SUM(#REF!,#REF!,#REF!,#REF!)*2204.622/1000</f>
        <v>#REF!</v>
      </c>
      <c r="G60" s="54" t="e">
        <f>SUM(#REF!,#REF!,#REF!,#REF!)*2204.622/1000</f>
        <v>#REF!</v>
      </c>
      <c r="H60" s="54" t="e">
        <f>SUM(#REF!,#REF!,#REF!,#REF!)*2204.622/1000</f>
        <v>#REF!</v>
      </c>
      <c r="I60" s="54" t="e">
        <f>SUM(#REF!,#REF!,#REF!,#REF!)*2204.622/1000</f>
        <v>#REF!</v>
      </c>
      <c r="J60" s="54" t="e">
        <f>SUM(#REF!,#REF!,#REF!,#REF!)*2204.622/1000</f>
        <v>#REF!</v>
      </c>
      <c r="K60" s="54" t="e">
        <f>SUM(#REF!,#REF!,#REF!,#REF!)*2204.622/1000</f>
        <v>#REF!</v>
      </c>
      <c r="L60" s="54" t="e">
        <f>SUM(#REF!,#REF!,#REF!,#REF!)*2204.622/1000</f>
        <v>#REF!</v>
      </c>
      <c r="M60" s="54" t="e">
        <f>SUM(#REF!,#REF!,#REF!,#REF!)*2204.622/1000</f>
        <v>#REF!</v>
      </c>
      <c r="N60" s="54" t="e">
        <f>SUM(#REF!,#REF!,#REF!,#REF!)*2204.622/1000</f>
        <v>#REF!</v>
      </c>
      <c r="O60" s="54" t="e">
        <f>SUM(#REF!,#REF!,#REF!,#REF!)*2204.622/1000</f>
        <v>#REF!</v>
      </c>
      <c r="P60" s="54" t="e">
        <f>SUM(#REF!,#REF!,#REF!,#REF!)*2204.622/1000</f>
        <v>#REF!</v>
      </c>
      <c r="Q60" s="54" t="e">
        <f>SUM(#REF!,#REF!,#REF!,#REF!)*2204.622/1000</f>
        <v>#REF!</v>
      </c>
      <c r="R60" s="54" t="e">
        <f>SUM(#REF!,#REF!,#REF!,#REF!)*2204.622/1000</f>
        <v>#REF!</v>
      </c>
      <c r="S60" s="54" t="e">
        <f>SUM(#REF!,#REF!,#REF!,#REF!)*2204.622/1000</f>
        <v>#REF!</v>
      </c>
      <c r="T60" s="54" t="e">
        <f>SUM(#REF!,#REF!,#REF!,#REF!)*2204.622/1000</f>
        <v>#REF!</v>
      </c>
      <c r="U60" s="54" t="e">
        <f>SUM(#REF!,#REF!,#REF!,#REF!)*2204.622/1000</f>
        <v>#REF!</v>
      </c>
      <c r="V60" s="54" t="e">
        <f>SUM(#REF!,#REF!,#REF!,#REF!)*2204.622/1000</f>
        <v>#REF!</v>
      </c>
      <c r="W60" s="54" t="e">
        <f>SUM(#REF!,#REF!,#REF!,#REF!)*2204.622/1000</f>
        <v>#REF!</v>
      </c>
      <c r="X60" s="54" t="e">
        <f>SUM(#REF!,#REF!,#REF!,#REF!)*2204.622/1000</f>
        <v>#REF!</v>
      </c>
      <c r="Y60" s="54" t="e">
        <f>SUM(#REF!,#REF!,#REF!,#REF!)*2204.622/1000</f>
        <v>#REF!</v>
      </c>
      <c r="Z60" s="54">
        <f>'[5]Mexico Poultry Fat '!AC10*2.204622</f>
        <v>0</v>
      </c>
      <c r="AA60" s="54">
        <f>'[5]Mexico Poultry Fat '!AD10*2.204622</f>
        <v>0</v>
      </c>
      <c r="AB60" s="54">
        <f>'[5]Mexico Poultry Fat '!AE10*2.204622</f>
        <v>0</v>
      </c>
      <c r="AC60" s="54">
        <f>'[5]Mexico Poultry Fat '!AF10*2.204622</f>
        <v>0</v>
      </c>
      <c r="AD60" s="54">
        <f>'[5]Mexico Poultry Fat '!AG10*2.204622</f>
        <v>0</v>
      </c>
      <c r="AE60" s="54">
        <f>'[5]Mexico Poultry Fat '!AH10*2.204622</f>
        <v>0</v>
      </c>
      <c r="AF60" s="54">
        <f>'[5]Mexico Poultry Fat '!AI10*2.204622</f>
        <v>0</v>
      </c>
      <c r="AG60" s="54">
        <f>'[5]Mexico Poultry Fat '!AJ10*2.204622</f>
        <v>0</v>
      </c>
      <c r="AH60" s="54">
        <f>'[5]Mexico Poultry Fat '!AK10*2.204622</f>
        <v>0</v>
      </c>
      <c r="AI60" s="54">
        <f>'[5]Mexico Poultry Fat '!AL10*2.204622</f>
        <v>0</v>
      </c>
      <c r="AJ60" s="54">
        <f>'[5]Mexico Poultry Fat '!AM10*2.204622</f>
        <v>0</v>
      </c>
      <c r="AK60" s="54">
        <f>'[5]Mexico Poultry Fat '!AN10*2.204622</f>
        <v>0</v>
      </c>
      <c r="AL60" s="54">
        <f>'[5]Mexico Poultry Fat '!AO10*2.204622</f>
        <v>0</v>
      </c>
      <c r="AM60" s="54">
        <f>'[5]Mexico Poultry Fat '!AP10*2.204622</f>
        <v>0</v>
      </c>
      <c r="AN60" s="54">
        <f>'[5]Mexico Poultry Fat '!AQ10*2.204622</f>
        <v>0</v>
      </c>
      <c r="AO60" s="54">
        <f>'[5]Mexico Poultry Fat '!AR10*2.204622</f>
        <v>0</v>
      </c>
      <c r="AP60" s="54">
        <f>'[5]Mexico Poultry Fat '!AS10*2.204622</f>
        <v>0</v>
      </c>
      <c r="AQ60" s="54">
        <f>'[5]Mexico Poultry Fat '!AT10*2.204622</f>
        <v>0</v>
      </c>
      <c r="AR60" s="54">
        <f>'[5]Mexico Poultry Fat '!AU10*2.204622</f>
        <v>0</v>
      </c>
      <c r="AS60" s="54">
        <f>'[5]Mexico Poultry Fat '!AV10*2.204622</f>
        <v>0</v>
      </c>
      <c r="AT60" s="54">
        <f>'[5]Mexico Poultry Fat '!AW10*2.204622</f>
        <v>0</v>
      </c>
      <c r="AU60" s="54">
        <f>'[5]Mexico Poultry Fat '!AX10*2.204622</f>
        <v>0</v>
      </c>
      <c r="AV60" s="54">
        <f>'[5]Mexico Poultry Fat '!AY10*2.204622</f>
        <v>0</v>
      </c>
      <c r="AW60" s="54">
        <f>'[5]Mexico Poultry Fat '!AZ10*2.204622</f>
        <v>0</v>
      </c>
      <c r="AX60" s="54">
        <f>'[5]Mexico Poultry Fat '!BA10*2.204622</f>
        <v>0</v>
      </c>
      <c r="AY60" s="54">
        <f>'[5]Mexico Poultry Fat '!BB10*2.204622</f>
        <v>0</v>
      </c>
      <c r="AZ60" s="54">
        <f>'[5]Mexico Poultry Fat '!BC10*2.204622</f>
        <v>0</v>
      </c>
      <c r="BA60" s="54">
        <f>'[5]Mexico Poultry Fat '!BD10*2.204622</f>
        <v>0</v>
      </c>
      <c r="BB60" s="54">
        <f>'[5]Mexico Poultry Fat '!BE10*2.204622</f>
        <v>0</v>
      </c>
      <c r="BC60" s="54">
        <f>'[5]Mexico Poultry Fat '!BF10*2.204622</f>
        <v>0</v>
      </c>
      <c r="BD60" s="54">
        <f>'[5]Mexico Poultry Fat '!BG10*2.204622</f>
        <v>0</v>
      </c>
      <c r="BE60" s="54">
        <f>'[5]Mexico Poultry Fat '!BH10*2.204622</f>
        <v>0</v>
      </c>
    </row>
    <row r="61" spans="1:57" x14ac:dyDescent="0.2">
      <c r="A61" s="49" t="s">
        <v>57</v>
      </c>
      <c r="B61" s="54" t="e">
        <f>B57-B58</f>
        <v>#REF!</v>
      </c>
      <c r="C61" s="54" t="e">
        <f t="shared" ref="C61:BE61" si="27">C57-C58</f>
        <v>#REF!</v>
      </c>
      <c r="D61" s="54" t="e">
        <f t="shared" si="27"/>
        <v>#REF!</v>
      </c>
      <c r="E61" s="54" t="e">
        <f t="shared" si="27"/>
        <v>#REF!</v>
      </c>
      <c r="F61" s="54" t="e">
        <f t="shared" si="27"/>
        <v>#REF!</v>
      </c>
      <c r="G61" s="54" t="e">
        <f t="shared" si="27"/>
        <v>#REF!</v>
      </c>
      <c r="H61" s="54" t="e">
        <f t="shared" si="27"/>
        <v>#REF!</v>
      </c>
      <c r="I61" s="54" t="e">
        <f t="shared" si="27"/>
        <v>#REF!</v>
      </c>
      <c r="J61" s="54" t="e">
        <f t="shared" si="27"/>
        <v>#REF!</v>
      </c>
      <c r="K61" s="54" t="e">
        <f t="shared" si="27"/>
        <v>#REF!</v>
      </c>
      <c r="L61" s="54" t="e">
        <f t="shared" si="27"/>
        <v>#REF!</v>
      </c>
      <c r="M61" s="54" t="e">
        <f t="shared" si="27"/>
        <v>#REF!</v>
      </c>
      <c r="N61" s="54" t="e">
        <f t="shared" si="27"/>
        <v>#REF!</v>
      </c>
      <c r="O61" s="54" t="e">
        <f t="shared" si="27"/>
        <v>#REF!</v>
      </c>
      <c r="P61" s="54" t="e">
        <f t="shared" si="27"/>
        <v>#REF!</v>
      </c>
      <c r="Q61" s="54" t="e">
        <f t="shared" si="27"/>
        <v>#REF!</v>
      </c>
      <c r="R61" s="54" t="e">
        <f t="shared" si="27"/>
        <v>#REF!</v>
      </c>
      <c r="S61" s="54" t="e">
        <f t="shared" si="27"/>
        <v>#REF!</v>
      </c>
      <c r="T61" s="54" t="e">
        <f t="shared" si="27"/>
        <v>#REF!</v>
      </c>
      <c r="U61" s="54" t="e">
        <f t="shared" si="27"/>
        <v>#REF!</v>
      </c>
      <c r="V61" s="54" t="e">
        <f t="shared" si="27"/>
        <v>#REF!</v>
      </c>
      <c r="W61" s="54" t="e">
        <f t="shared" si="27"/>
        <v>#REF!</v>
      </c>
      <c r="X61" s="54" t="e">
        <f t="shared" si="27"/>
        <v>#REF!</v>
      </c>
      <c r="Y61" s="54" t="e">
        <f t="shared" si="27"/>
        <v>#REF!</v>
      </c>
      <c r="Z61" s="54">
        <f t="shared" si="27"/>
        <v>898.66751606436469</v>
      </c>
      <c r="AA61" s="54">
        <f t="shared" si="27"/>
        <v>931.80298833784173</v>
      </c>
      <c r="AB61" s="54">
        <f t="shared" si="27"/>
        <v>912.20560023277392</v>
      </c>
      <c r="AC61" s="54">
        <f t="shared" si="27"/>
        <v>951.17428900997197</v>
      </c>
      <c r="AD61" s="54">
        <f t="shared" si="27"/>
        <v>984.00320754267432</v>
      </c>
      <c r="AE61" s="54">
        <f t="shared" si="27"/>
        <v>986.0635802203999</v>
      </c>
      <c r="AF61" s="54">
        <f t="shared" si="27"/>
        <v>1034.8676254428524</v>
      </c>
      <c r="AG61" s="54">
        <f t="shared" si="27"/>
        <v>1069.965209000703</v>
      </c>
      <c r="AH61" s="54">
        <f t="shared" si="27"/>
        <v>1104.9611647903225</v>
      </c>
      <c r="AI61" s="54">
        <f t="shared" si="27"/>
        <v>1139.8708842046249</v>
      </c>
      <c r="AJ61" s="54">
        <f t="shared" si="27"/>
        <v>1174.7502391171965</v>
      </c>
      <c r="AK61" s="54">
        <f t="shared" si="27"/>
        <v>1209.7722624706644</v>
      </c>
      <c r="AL61" s="54">
        <f t="shared" si="27"/>
        <v>1244.9798154259247</v>
      </c>
      <c r="AM61" s="54">
        <f t="shared" si="27"/>
        <v>1280.4505182862931</v>
      </c>
      <c r="AN61" s="54">
        <f t="shared" si="27"/>
        <v>1316.3290529003543</v>
      </c>
      <c r="AO61" s="54">
        <f t="shared" si="27"/>
        <v>1352.6032968430745</v>
      </c>
      <c r="AP61" s="54">
        <f t="shared" si="27"/>
        <v>1389.2788831184557</v>
      </c>
      <c r="AQ61" s="54">
        <f t="shared" si="27"/>
        <v>1426.3354101797786</v>
      </c>
      <c r="AR61" s="54">
        <f t="shared" si="27"/>
        <v>1463.7573962598735</v>
      </c>
      <c r="AS61" s="54">
        <f t="shared" si="27"/>
        <v>1501.5600712224852</v>
      </c>
      <c r="AT61" s="54">
        <f t="shared" si="27"/>
        <v>1539.7659404396479</v>
      </c>
      <c r="AU61" s="54">
        <f t="shared" si="27"/>
        <v>1573.6092856767223</v>
      </c>
      <c r="AV61" s="54">
        <f t="shared" si="27"/>
        <v>1612.363875143915</v>
      </c>
      <c r="AW61" s="54">
        <f t="shared" si="27"/>
        <v>1651.806393681238</v>
      </c>
      <c r="AX61" s="54">
        <f t="shared" si="27"/>
        <v>1691.4758683353916</v>
      </c>
      <c r="AY61" s="54">
        <f t="shared" si="27"/>
        <v>1732.1500211173025</v>
      </c>
      <c r="AZ61" s="54">
        <f t="shared" si="27"/>
        <v>1772.8686027010303</v>
      </c>
      <c r="BA61" s="54">
        <f t="shared" si="27"/>
        <v>1814.6905359069544</v>
      </c>
      <c r="BB61" s="54">
        <f t="shared" si="27"/>
        <v>1856.6524570239703</v>
      </c>
      <c r="BC61" s="54">
        <f t="shared" si="27"/>
        <v>1899.8603507878997</v>
      </c>
      <c r="BD61" s="54">
        <f t="shared" si="27"/>
        <v>1943.3678737709545</v>
      </c>
      <c r="BE61" s="54">
        <f t="shared" si="27"/>
        <v>2643.7309169601385</v>
      </c>
    </row>
    <row r="62" spans="1:57" x14ac:dyDescent="0.2">
      <c r="A62" s="49" t="s">
        <v>58</v>
      </c>
      <c r="B62" s="54" t="e">
        <f>SUM(#REF!,#REF!)*2204.622/1000</f>
        <v>#REF!</v>
      </c>
      <c r="C62" s="54" t="e">
        <f>SUM(#REF!,#REF!)*2204.622/1000</f>
        <v>#REF!</v>
      </c>
      <c r="D62" s="54" t="e">
        <f>SUM(#REF!,#REF!)*2204.622/1000</f>
        <v>#REF!</v>
      </c>
      <c r="E62" s="54" t="e">
        <f>SUM(#REF!,#REF!)*2204.622/1000</f>
        <v>#REF!</v>
      </c>
      <c r="F62" s="54" t="e">
        <f>SUM(#REF!,#REF!)*2204.622/1000</f>
        <v>#REF!</v>
      </c>
      <c r="G62" s="54" t="e">
        <f>SUM(#REF!,#REF!)*2204.622/1000</f>
        <v>#REF!</v>
      </c>
      <c r="H62" s="54" t="e">
        <f>SUM(#REF!,#REF!)*2204.622/1000</f>
        <v>#REF!</v>
      </c>
      <c r="I62" s="54" t="e">
        <f>SUM(#REF!,#REF!)*2204.622/1000</f>
        <v>#REF!</v>
      </c>
      <c r="J62" s="54" t="e">
        <f>SUM(#REF!,#REF!)*2204.622/1000</f>
        <v>#REF!</v>
      </c>
      <c r="K62" s="54" t="e">
        <f>SUM(#REF!,#REF!)*2204.622/1000</f>
        <v>#REF!</v>
      </c>
      <c r="L62" s="54" t="e">
        <f>SUM(#REF!,#REF!)*2204.622/1000</f>
        <v>#REF!</v>
      </c>
      <c r="M62" s="54" t="e">
        <f>SUM(#REF!,#REF!)*2204.622/1000</f>
        <v>#REF!</v>
      </c>
      <c r="N62" s="54" t="e">
        <f>SUM(#REF!,#REF!)*2204.622/1000</f>
        <v>#REF!</v>
      </c>
      <c r="O62" s="54" t="e">
        <f>SUM(#REF!,#REF!)*2204.622/1000</f>
        <v>#REF!</v>
      </c>
      <c r="P62" s="54" t="e">
        <f>SUM(#REF!,#REF!)*2204.622/1000</f>
        <v>#REF!</v>
      </c>
      <c r="Q62" s="54" t="e">
        <f>SUM(#REF!,#REF!)*2204.622/1000</f>
        <v>#REF!</v>
      </c>
      <c r="R62" s="54" t="e">
        <f>SUM(#REF!,#REF!)*2204.622/1000</f>
        <v>#REF!</v>
      </c>
      <c r="S62" s="54" t="e">
        <f>SUM(#REF!,#REF!)*2204.622/1000</f>
        <v>#REF!</v>
      </c>
      <c r="T62" s="54" t="e">
        <f>SUM(#REF!,#REF!)*2204.622/1000</f>
        <v>#REF!</v>
      </c>
      <c r="U62" s="54" t="e">
        <f>SUM(#REF!,#REF!)*2204.622/1000</f>
        <v>#REF!</v>
      </c>
      <c r="V62" s="54" t="e">
        <f>SUM(#REF!,#REF!)*2204.622/1000</f>
        <v>#REF!</v>
      </c>
      <c r="W62" s="54" t="e">
        <f>SUM(#REF!,#REF!)*2204.622/1000</f>
        <v>#REF!</v>
      </c>
      <c r="X62" s="54" t="e">
        <f>SUM(#REF!,#REF!)*2204.622/1000</f>
        <v>#REF!</v>
      </c>
      <c r="Y62" s="54" t="e">
        <f>SUM(#REF!,#REF!)*2204.622/1000</f>
        <v>#REF!</v>
      </c>
      <c r="Z62" s="54">
        <f>'[5]Mexico Poultry Fat '!AC12*2.204622</f>
        <v>0</v>
      </c>
      <c r="AA62" s="54">
        <f>'[5]Mexico Poultry Fat '!AD12*2.204622</f>
        <v>0</v>
      </c>
      <c r="AB62" s="54">
        <f>'[5]Mexico Poultry Fat '!AE12*2.204622</f>
        <v>9.7003367999999993E-2</v>
      </c>
      <c r="AC62" s="54">
        <f>'[5]Mexico Poultry Fat '!AF12*2.204622</f>
        <v>0</v>
      </c>
      <c r="AD62" s="54">
        <f>'[5]Mexico Poultry Fat '!AG12*2.204622</f>
        <v>0</v>
      </c>
      <c r="AE62" s="54">
        <f>'[5]Mexico Poultry Fat '!AH12*2.204622</f>
        <v>0</v>
      </c>
      <c r="AF62" s="54">
        <f>'[5]Mexico Poultry Fat '!AI12*2.204622</f>
        <v>1.7636976000000002E-2</v>
      </c>
      <c r="AG62" s="54">
        <f>'[5]Mexico Poultry Fat '!AJ12*2.204622</f>
        <v>1.7636976000000002E-2</v>
      </c>
      <c r="AH62" s="54">
        <f>'[5]Mexico Poultry Fat '!AK12*2.204622</f>
        <v>1.7636976000000002E-2</v>
      </c>
      <c r="AI62" s="54">
        <f>'[5]Mexico Poultry Fat '!AL12*2.204622</f>
        <v>1.7636976000000002E-2</v>
      </c>
      <c r="AJ62" s="54">
        <f>'[5]Mexico Poultry Fat '!AM12*2.204622</f>
        <v>1.7636976000000002E-2</v>
      </c>
      <c r="AK62" s="54">
        <f>'[5]Mexico Poultry Fat '!AN12*2.204622</f>
        <v>1.7636976000000002E-2</v>
      </c>
      <c r="AL62" s="54">
        <f>'[5]Mexico Poultry Fat '!AO12*2.204622</f>
        <v>1.7636976000000002E-2</v>
      </c>
      <c r="AM62" s="54">
        <f>'[5]Mexico Poultry Fat '!AP12*2.204622</f>
        <v>1.7636976000000002E-2</v>
      </c>
      <c r="AN62" s="54">
        <f>'[5]Mexico Poultry Fat '!AQ12*2.204622</f>
        <v>1.7636976000000002E-2</v>
      </c>
      <c r="AO62" s="54">
        <f>'[5]Mexico Poultry Fat '!AR12*2.204622</f>
        <v>1.7636976000000002E-2</v>
      </c>
      <c r="AP62" s="54">
        <f>'[5]Mexico Poultry Fat '!AS12*2.204622</f>
        <v>1.7636976000000002E-2</v>
      </c>
      <c r="AQ62" s="54">
        <f>'[5]Mexico Poultry Fat '!AT12*2.204622</f>
        <v>1.7636976000000002E-2</v>
      </c>
      <c r="AR62" s="54">
        <f>'[5]Mexico Poultry Fat '!AU12*2.204622</f>
        <v>1.7636976000000002E-2</v>
      </c>
      <c r="AS62" s="54">
        <f>'[5]Mexico Poultry Fat '!AV12*2.204622</f>
        <v>1.7636976000000002E-2</v>
      </c>
      <c r="AT62" s="54">
        <f>'[5]Mexico Poultry Fat '!AW12*2.204622</f>
        <v>1.7636976000000002E-2</v>
      </c>
      <c r="AU62" s="54">
        <f>'[5]Mexico Poultry Fat '!AX12*2.204622</f>
        <v>1.7636976000000002E-2</v>
      </c>
      <c r="AV62" s="54">
        <f>'[5]Mexico Poultry Fat '!AY12*2.204622</f>
        <v>1.7636976000000002E-2</v>
      </c>
      <c r="AW62" s="54">
        <f>'[5]Mexico Poultry Fat '!AZ12*2.204622</f>
        <v>1.7636976000000002E-2</v>
      </c>
      <c r="AX62" s="54">
        <f>'[5]Mexico Poultry Fat '!BA12*2.204622</f>
        <v>1.7636976000000002E-2</v>
      </c>
      <c r="AY62" s="54">
        <f>'[5]Mexico Poultry Fat '!BB12*2.204622</f>
        <v>1.7636976000000002E-2</v>
      </c>
      <c r="AZ62" s="54">
        <f>'[5]Mexico Poultry Fat '!BC12*2.204622</f>
        <v>1.7636976000000002E-2</v>
      </c>
      <c r="BA62" s="54">
        <f>'[5]Mexico Poultry Fat '!BD12*2.204622</f>
        <v>1.7636976000000002E-2</v>
      </c>
      <c r="BB62" s="54">
        <f>'[5]Mexico Poultry Fat '!BE12*2.204622</f>
        <v>1.7636976000000002E-2</v>
      </c>
      <c r="BC62" s="54">
        <f>'[5]Mexico Poultry Fat '!BF12*2.204622</f>
        <v>1.7636976000000002E-2</v>
      </c>
      <c r="BD62" s="54">
        <f>'[5]Mexico Poultry Fat '!BG12*2.204622</f>
        <v>1.7636976000000002E-2</v>
      </c>
      <c r="BE62" s="54">
        <f>'[5]Mexico Poultry Fat '!BH12*2.204622</f>
        <v>1.7636976000000002E-2</v>
      </c>
    </row>
    <row r="63" spans="1:57" x14ac:dyDescent="0.2">
      <c r="A63" s="49" t="s">
        <v>59</v>
      </c>
      <c r="B63" s="54" t="e">
        <f>B56-B64</f>
        <v>#REF!</v>
      </c>
      <c r="C63" s="54" t="e">
        <f t="shared" ref="C63:BE63" si="28">C56-C64</f>
        <v>#REF!</v>
      </c>
      <c r="D63" s="54" t="e">
        <f t="shared" si="28"/>
        <v>#REF!</v>
      </c>
      <c r="E63" s="54" t="e">
        <f t="shared" si="28"/>
        <v>#REF!</v>
      </c>
      <c r="F63" s="54" t="e">
        <f t="shared" si="28"/>
        <v>#REF!</v>
      </c>
      <c r="G63" s="54" t="e">
        <f t="shared" si="28"/>
        <v>#REF!</v>
      </c>
      <c r="H63" s="54" t="e">
        <f t="shared" si="28"/>
        <v>#REF!</v>
      </c>
      <c r="I63" s="54" t="e">
        <f t="shared" si="28"/>
        <v>#REF!</v>
      </c>
      <c r="J63" s="54" t="e">
        <f t="shared" si="28"/>
        <v>#REF!</v>
      </c>
      <c r="K63" s="54" t="e">
        <f t="shared" si="28"/>
        <v>#REF!</v>
      </c>
      <c r="L63" s="54" t="e">
        <f t="shared" si="28"/>
        <v>#REF!</v>
      </c>
      <c r="M63" s="54" t="e">
        <f t="shared" si="28"/>
        <v>#REF!</v>
      </c>
      <c r="N63" s="54" t="e">
        <f t="shared" si="28"/>
        <v>#REF!</v>
      </c>
      <c r="O63" s="54" t="e">
        <f t="shared" si="28"/>
        <v>#REF!</v>
      </c>
      <c r="P63" s="54" t="e">
        <f t="shared" si="28"/>
        <v>#REF!</v>
      </c>
      <c r="Q63" s="54" t="e">
        <f t="shared" si="28"/>
        <v>#REF!</v>
      </c>
      <c r="R63" s="54" t="e">
        <f t="shared" si="28"/>
        <v>#REF!</v>
      </c>
      <c r="S63" s="54" t="e">
        <f t="shared" si="28"/>
        <v>#REF!</v>
      </c>
      <c r="T63" s="54" t="e">
        <f t="shared" si="28"/>
        <v>#REF!</v>
      </c>
      <c r="U63" s="54" t="e">
        <f t="shared" si="28"/>
        <v>#REF!</v>
      </c>
      <c r="V63" s="54" t="e">
        <f t="shared" si="28"/>
        <v>#REF!</v>
      </c>
      <c r="W63" s="54" t="e">
        <f t="shared" si="28"/>
        <v>#REF!</v>
      </c>
      <c r="X63" s="54" t="e">
        <f t="shared" si="28"/>
        <v>#REF!</v>
      </c>
      <c r="Y63" s="54" t="e">
        <f t="shared" si="28"/>
        <v>#REF!</v>
      </c>
      <c r="Z63" s="54">
        <f t="shared" si="28"/>
        <v>898.66751606436469</v>
      </c>
      <c r="AA63" s="54">
        <f t="shared" si="28"/>
        <v>931.80298833784173</v>
      </c>
      <c r="AB63" s="54">
        <f t="shared" si="28"/>
        <v>912.30260360077386</v>
      </c>
      <c r="AC63" s="54">
        <f t="shared" si="28"/>
        <v>951.17428900997197</v>
      </c>
      <c r="AD63" s="54">
        <f t="shared" si="28"/>
        <v>984.00320754267432</v>
      </c>
      <c r="AE63" s="54">
        <f t="shared" si="28"/>
        <v>986.0635802203999</v>
      </c>
      <c r="AF63" s="54">
        <f t="shared" si="28"/>
        <v>1034.8852624188523</v>
      </c>
      <c r="AG63" s="54">
        <f t="shared" si="28"/>
        <v>1069.9828459767029</v>
      </c>
      <c r="AH63" s="54">
        <f t="shared" si="28"/>
        <v>1104.9788017663225</v>
      </c>
      <c r="AI63" s="54">
        <f t="shared" si="28"/>
        <v>1139.8885211806248</v>
      </c>
      <c r="AJ63" s="54">
        <f t="shared" si="28"/>
        <v>1174.7678760931965</v>
      </c>
      <c r="AK63" s="54">
        <f t="shared" si="28"/>
        <v>1209.7898994466643</v>
      </c>
      <c r="AL63" s="54">
        <f t="shared" si="28"/>
        <v>1244.9974524019246</v>
      </c>
      <c r="AM63" s="54">
        <f t="shared" si="28"/>
        <v>1280.4681552622931</v>
      </c>
      <c r="AN63" s="54">
        <f t="shared" si="28"/>
        <v>1316.3466898763543</v>
      </c>
      <c r="AO63" s="54">
        <f t="shared" si="28"/>
        <v>1352.6209338190745</v>
      </c>
      <c r="AP63" s="54">
        <f t="shared" si="28"/>
        <v>1389.2965200944557</v>
      </c>
      <c r="AQ63" s="54">
        <f t="shared" si="28"/>
        <v>1426.3530471557785</v>
      </c>
      <c r="AR63" s="54">
        <f t="shared" si="28"/>
        <v>1463.7750332358735</v>
      </c>
      <c r="AS63" s="54">
        <f t="shared" si="28"/>
        <v>1501.5777081984852</v>
      </c>
      <c r="AT63" s="54">
        <f t="shared" si="28"/>
        <v>1539.7835774156479</v>
      </c>
      <c r="AU63" s="54">
        <f t="shared" si="28"/>
        <v>1573.6269226527222</v>
      </c>
      <c r="AV63" s="54">
        <f t="shared" si="28"/>
        <v>1612.381512119915</v>
      </c>
      <c r="AW63" s="54">
        <f t="shared" si="28"/>
        <v>1651.8240306572379</v>
      </c>
      <c r="AX63" s="54">
        <f t="shared" si="28"/>
        <v>1691.4935053113916</v>
      </c>
      <c r="AY63" s="54">
        <f t="shared" si="28"/>
        <v>1732.1676580933024</v>
      </c>
      <c r="AZ63" s="54">
        <f t="shared" si="28"/>
        <v>1772.8862396770303</v>
      </c>
      <c r="BA63" s="54">
        <f t="shared" si="28"/>
        <v>1814.7081728829544</v>
      </c>
      <c r="BB63" s="54">
        <f t="shared" si="28"/>
        <v>1856.6700939999703</v>
      </c>
      <c r="BC63" s="54">
        <f t="shared" si="28"/>
        <v>1899.8779877638997</v>
      </c>
      <c r="BD63" s="54">
        <f t="shared" si="28"/>
        <v>1943.3855107469544</v>
      </c>
      <c r="BE63" s="54">
        <f t="shared" si="28"/>
        <v>2643.7485539361387</v>
      </c>
    </row>
    <row r="64" spans="1:57" ht="12" thickBot="1" x14ac:dyDescent="0.25">
      <c r="A64" s="56" t="s">
        <v>60</v>
      </c>
      <c r="B64" s="57" t="e">
        <f>#REF!*2204.622/1000</f>
        <v>#REF!</v>
      </c>
      <c r="C64" s="57" t="e">
        <f>#REF!*2204.622/1000</f>
        <v>#REF!</v>
      </c>
      <c r="D64" s="57" t="e">
        <f>#REF!*2204.622/1000</f>
        <v>#REF!</v>
      </c>
      <c r="E64" s="57" t="e">
        <f>#REF!*2204.622/1000</f>
        <v>#REF!</v>
      </c>
      <c r="F64" s="57" t="e">
        <f>#REF!*2204.622/1000</f>
        <v>#REF!</v>
      </c>
      <c r="G64" s="57" t="e">
        <f>#REF!*2204.622/1000</f>
        <v>#REF!</v>
      </c>
      <c r="H64" s="57" t="e">
        <f>#REF!*2204.622/1000</f>
        <v>#REF!</v>
      </c>
      <c r="I64" s="57" t="e">
        <f>#REF!*2204.622/1000</f>
        <v>#REF!</v>
      </c>
      <c r="J64" s="57" t="e">
        <f>#REF!*2204.622/1000</f>
        <v>#REF!</v>
      </c>
      <c r="K64" s="57" t="e">
        <f>#REF!*2204.622/1000</f>
        <v>#REF!</v>
      </c>
      <c r="L64" s="57" t="e">
        <f>#REF!*2204.622/1000</f>
        <v>#REF!</v>
      </c>
      <c r="M64" s="57" t="e">
        <f>#REF!*2204.622/1000</f>
        <v>#REF!</v>
      </c>
      <c r="N64" s="57" t="e">
        <f>#REF!*2204.622/1000</f>
        <v>#REF!</v>
      </c>
      <c r="O64" s="57" t="e">
        <f>#REF!*2204.622/1000</f>
        <v>#REF!</v>
      </c>
      <c r="P64" s="57" t="e">
        <f>#REF!*2204.622/1000</f>
        <v>#REF!</v>
      </c>
      <c r="Q64" s="57" t="e">
        <f>#REF!*2204.622/1000</f>
        <v>#REF!</v>
      </c>
      <c r="R64" s="57" t="e">
        <f>#REF!*2204.622/1000</f>
        <v>#REF!</v>
      </c>
      <c r="S64" s="57" t="e">
        <f>#REF!*2204.622/1000</f>
        <v>#REF!</v>
      </c>
      <c r="T64" s="57" t="e">
        <f>#REF!*2204.622/1000</f>
        <v>#REF!</v>
      </c>
      <c r="U64" s="57" t="e">
        <f>#REF!*2204.622/1000</f>
        <v>#REF!</v>
      </c>
      <c r="V64" s="57" t="e">
        <f>#REF!*2204.622/1000</f>
        <v>#REF!</v>
      </c>
      <c r="W64" s="57" t="e">
        <f>#REF!*2204.622/1000</f>
        <v>#REF!</v>
      </c>
      <c r="X64" s="57" t="e">
        <f>#REF!*2204.622/1000</f>
        <v>#REF!</v>
      </c>
      <c r="Y64" s="57" t="e">
        <f>#REF!*2204.622/1000</f>
        <v>#REF!</v>
      </c>
      <c r="Z64" s="57">
        <f>'[5]Mexico Poultry Fat '!AC14*2.204622</f>
        <v>18.367464398995153</v>
      </c>
      <c r="AA64" s="57">
        <f>'[5]Mexico Poultry Fat '!AD14*2.204622</f>
        <v>21.5447735992018</v>
      </c>
      <c r="AB64" s="57">
        <f>'[5]Mexico Poultry Fat '!AE14*2.204622</f>
        <v>21.746511282152312</v>
      </c>
      <c r="AC64" s="57">
        <f>'[5]Mexico Poultry Fat '!AF14*2.204622</f>
        <v>19.591189715764173</v>
      </c>
      <c r="AD64" s="57">
        <f>'[5]Mexico Poultry Fat '!AG14*2.204622</f>
        <v>23.166026341438041</v>
      </c>
      <c r="AE64" s="57">
        <f>'[5]Mexico Poultry Fat '!AH14*2.204622</f>
        <v>21.862061873092081</v>
      </c>
      <c r="AF64" s="57">
        <f>'[5]Mexico Poultry Fat '!AI14*2.204622</f>
        <v>22.046220000000002</v>
      </c>
      <c r="AG64" s="57">
        <f>'[5]Mexico Poultry Fat '!AJ14*2.204622</f>
        <v>22.046220000000002</v>
      </c>
      <c r="AH64" s="57">
        <f>'[5]Mexico Poultry Fat '!AK14*2.204622</f>
        <v>22.046220000000002</v>
      </c>
      <c r="AI64" s="57">
        <f>'[5]Mexico Poultry Fat '!AL14*2.204622</f>
        <v>22.046220000000002</v>
      </c>
      <c r="AJ64" s="57">
        <f>'[5]Mexico Poultry Fat '!AM14*2.204622</f>
        <v>22.046220000000002</v>
      </c>
      <c r="AK64" s="57">
        <f>'[5]Mexico Poultry Fat '!AN14*2.204622</f>
        <v>22.046220000000002</v>
      </c>
      <c r="AL64" s="57">
        <f>'[5]Mexico Poultry Fat '!AO14*2.204622</f>
        <v>22.046220000000002</v>
      </c>
      <c r="AM64" s="57">
        <f>'[5]Mexico Poultry Fat '!AP14*2.204622</f>
        <v>22.046220000000002</v>
      </c>
      <c r="AN64" s="57">
        <f>'[5]Mexico Poultry Fat '!AQ14*2.204622</f>
        <v>22.046220000000002</v>
      </c>
      <c r="AO64" s="57">
        <f>'[5]Mexico Poultry Fat '!AR14*2.204622</f>
        <v>22.046220000000002</v>
      </c>
      <c r="AP64" s="57">
        <f>'[5]Mexico Poultry Fat '!AS14*2.204622</f>
        <v>22.046220000000002</v>
      </c>
      <c r="AQ64" s="57">
        <f>'[5]Mexico Poultry Fat '!AT14*2.204622</f>
        <v>22.046220000000002</v>
      </c>
      <c r="AR64" s="57">
        <f>'[5]Mexico Poultry Fat '!AU14*2.204622</f>
        <v>22.046220000000002</v>
      </c>
      <c r="AS64" s="57">
        <f>'[5]Mexico Poultry Fat '!AV14*2.204622</f>
        <v>22.046220000000002</v>
      </c>
      <c r="AT64" s="57">
        <f>'[5]Mexico Poultry Fat '!AW14*2.204622</f>
        <v>22.046220000000002</v>
      </c>
      <c r="AU64" s="57">
        <f>'[5]Mexico Poultry Fat '!AX14*2.204622</f>
        <v>22.046220000000002</v>
      </c>
      <c r="AV64" s="57">
        <f>'[5]Mexico Poultry Fat '!AY14*2.204622</f>
        <v>22.046220000000002</v>
      </c>
      <c r="AW64" s="57">
        <f>'[5]Mexico Poultry Fat '!AZ14*2.204622</f>
        <v>22.046220000000002</v>
      </c>
      <c r="AX64" s="57">
        <f>'[5]Mexico Poultry Fat '!BA14*2.204622</f>
        <v>22.046220000000002</v>
      </c>
      <c r="AY64" s="57">
        <f>'[5]Mexico Poultry Fat '!BB14*2.204622</f>
        <v>22.046220000000002</v>
      </c>
      <c r="AZ64" s="57">
        <f>'[5]Mexico Poultry Fat '!BC14*2.204622</f>
        <v>22.046220000000002</v>
      </c>
      <c r="BA64" s="57">
        <f>'[5]Mexico Poultry Fat '!BD14*2.204622</f>
        <v>22.046220000000002</v>
      </c>
      <c r="BB64" s="57">
        <f>'[5]Mexico Poultry Fat '!BE14*2.204622</f>
        <v>22.046220000000002</v>
      </c>
      <c r="BC64" s="57">
        <f>'[5]Mexico Poultry Fat '!BF14*2.204622</f>
        <v>22.046220000000002</v>
      </c>
      <c r="BD64" s="57">
        <f>'[5]Mexico Poultry Fat '!BG14*2.204622</f>
        <v>22.046220000000002</v>
      </c>
      <c r="BE64" s="57">
        <f>'[5]Mexico Poultry Fat '!BH14*2.204622</f>
        <v>22.046220000000002</v>
      </c>
    </row>
    <row r="65" spans="1:57" x14ac:dyDescent="0.2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</row>
    <row r="69" spans="1:57" x14ac:dyDescent="0.2">
      <c r="A69" s="38" t="s">
        <v>159</v>
      </c>
    </row>
    <row r="70" spans="1:57" x14ac:dyDescent="0.2">
      <c r="A70" s="49" t="s">
        <v>161</v>
      </c>
      <c r="V70" s="260" t="e">
        <f>V56-V62</f>
        <v>#REF!</v>
      </c>
      <c r="W70" s="260" t="e">
        <f t="shared" ref="W70:BE70" si="29">W56-W63</f>
        <v>#REF!</v>
      </c>
      <c r="X70" s="260" t="e">
        <f t="shared" si="29"/>
        <v>#REF!</v>
      </c>
      <c r="Y70" s="260" t="e">
        <f t="shared" si="29"/>
        <v>#REF!</v>
      </c>
      <c r="Z70" s="260">
        <f t="shared" si="29"/>
        <v>18.367464398995139</v>
      </c>
      <c r="AA70" s="260">
        <f t="shared" si="29"/>
        <v>21.54477359920179</v>
      </c>
      <c r="AB70" s="260">
        <f t="shared" si="29"/>
        <v>21.746511282152255</v>
      </c>
      <c r="AC70" s="260">
        <f t="shared" si="29"/>
        <v>19.591189715764131</v>
      </c>
      <c r="AD70" s="260">
        <f t="shared" si="29"/>
        <v>23.166026341438055</v>
      </c>
      <c r="AE70" s="260">
        <f t="shared" si="29"/>
        <v>21.862061873092102</v>
      </c>
      <c r="AF70" s="260">
        <f t="shared" si="29"/>
        <v>22.046219999999948</v>
      </c>
      <c r="AG70" s="260">
        <f t="shared" si="29"/>
        <v>22.046219999999948</v>
      </c>
      <c r="AH70" s="260">
        <f t="shared" si="29"/>
        <v>22.046219999999948</v>
      </c>
      <c r="AI70" s="260">
        <f t="shared" si="29"/>
        <v>22.046219999999948</v>
      </c>
      <c r="AJ70" s="260">
        <f t="shared" si="29"/>
        <v>22.046219999999948</v>
      </c>
      <c r="AK70" s="260">
        <f t="shared" si="29"/>
        <v>22.046219999999948</v>
      </c>
      <c r="AL70" s="260">
        <f t="shared" si="29"/>
        <v>22.046219999999948</v>
      </c>
      <c r="AM70" s="260">
        <f t="shared" si="29"/>
        <v>22.046219999999948</v>
      </c>
      <c r="AN70" s="260">
        <f t="shared" si="29"/>
        <v>22.046219999999948</v>
      </c>
      <c r="AO70" s="260">
        <f t="shared" si="29"/>
        <v>22.046219999999948</v>
      </c>
      <c r="AP70" s="260">
        <f t="shared" si="29"/>
        <v>22.046219999999948</v>
      </c>
      <c r="AQ70" s="260">
        <f t="shared" si="29"/>
        <v>22.046219999999948</v>
      </c>
      <c r="AR70" s="260">
        <f t="shared" si="29"/>
        <v>22.046219999999948</v>
      </c>
      <c r="AS70" s="260">
        <f t="shared" si="29"/>
        <v>22.046219999999948</v>
      </c>
      <c r="AT70" s="260">
        <f t="shared" si="29"/>
        <v>22.046219999999948</v>
      </c>
      <c r="AU70" s="260">
        <f t="shared" si="29"/>
        <v>22.046219999999948</v>
      </c>
      <c r="AV70" s="260">
        <f t="shared" si="29"/>
        <v>22.046219999999948</v>
      </c>
      <c r="AW70" s="260">
        <f t="shared" si="29"/>
        <v>22.046219999999948</v>
      </c>
      <c r="AX70" s="260">
        <f t="shared" si="29"/>
        <v>22.046219999999948</v>
      </c>
      <c r="AY70" s="260">
        <f t="shared" si="29"/>
        <v>22.046219999999948</v>
      </c>
      <c r="AZ70" s="260">
        <f t="shared" si="29"/>
        <v>22.046219999999948</v>
      </c>
      <c r="BA70" s="260">
        <f t="shared" si="29"/>
        <v>22.046219999999948</v>
      </c>
      <c r="BB70" s="260">
        <f t="shared" si="29"/>
        <v>22.046219999999948</v>
      </c>
      <c r="BC70" s="260">
        <f t="shared" si="29"/>
        <v>22.046219999999948</v>
      </c>
      <c r="BD70" s="260">
        <f t="shared" si="29"/>
        <v>22.046219999999948</v>
      </c>
      <c r="BE70" s="260">
        <f t="shared" si="29"/>
        <v>22.046220000000176</v>
      </c>
    </row>
    <row r="71" spans="1:57" x14ac:dyDescent="0.2">
      <c r="V71" s="260" t="e">
        <f>SUM(#REF!,#REF!)*2204.622/1000</f>
        <v>#REF!</v>
      </c>
      <c r="W71" s="260" t="e">
        <f>SUM(#REF!,#REF!)*2204.622/1000</f>
        <v>#REF!</v>
      </c>
      <c r="X71" s="260" t="e">
        <f>SUM(#REF!,#REF!)*2204.622/1000</f>
        <v>#REF!</v>
      </c>
      <c r="Y71" s="260" t="e">
        <f>SUM(#REF!,#REF!)*2204.622/1000</f>
        <v>#REF!</v>
      </c>
      <c r="Z71" s="260" t="e">
        <f>SUM(#REF!,#REF!)*2204.622/1000</f>
        <v>#REF!</v>
      </c>
      <c r="AA71" s="260" t="e">
        <f>SUM(#REF!,#REF!)*2204.622/1000</f>
        <v>#REF!</v>
      </c>
      <c r="AB71" s="260" t="e">
        <f>SUM(#REF!,#REF!)*2204.622/1000</f>
        <v>#REF!</v>
      </c>
      <c r="AC71" s="260" t="e">
        <f>SUM(#REF!,#REF!)*2204.622/1000</f>
        <v>#REF!</v>
      </c>
      <c r="AD71" s="260" t="e">
        <f>SUM(#REF!,#REF!)*2204.622/1000</f>
        <v>#REF!</v>
      </c>
      <c r="AE71" s="260" t="e">
        <f>SUM(#REF!,#REF!)*2204.622/1000</f>
        <v>#REF!</v>
      </c>
      <c r="AF71" s="260" t="e">
        <f>SUM(#REF!,#REF!)*2204.622/1000</f>
        <v>#REF!</v>
      </c>
      <c r="AG71" s="260" t="e">
        <f>SUM(#REF!,#REF!)*2204.622/1000</f>
        <v>#REF!</v>
      </c>
      <c r="AH71" s="260" t="e">
        <f>SUM(#REF!,#REF!)*2204.622/1000</f>
        <v>#REF!</v>
      </c>
      <c r="AI71" s="260" t="e">
        <f>SUM(#REF!,#REF!)*2204.622/1000</f>
        <v>#REF!</v>
      </c>
      <c r="AJ71" s="260" t="e">
        <f>SUM(#REF!,#REF!)*2204.622/1000</f>
        <v>#REF!</v>
      </c>
      <c r="AK71" s="260" t="e">
        <f>SUM(#REF!,#REF!)*2204.622/1000</f>
        <v>#REF!</v>
      </c>
      <c r="AL71" s="260" t="e">
        <f>SUM(#REF!,#REF!)*2204.622/1000</f>
        <v>#REF!</v>
      </c>
      <c r="AM71" s="260" t="e">
        <f>SUM(#REF!,#REF!)*2204.622/1000</f>
        <v>#REF!</v>
      </c>
      <c r="AN71" s="260" t="e">
        <f>SUM(#REF!,#REF!)*2204.622/1000</f>
        <v>#REF!</v>
      </c>
      <c r="AO71" s="260" t="e">
        <f>SUM(#REF!,#REF!)*2204.622/1000</f>
        <v>#REF!</v>
      </c>
      <c r="AP71" s="260" t="e">
        <f>SUM(#REF!,#REF!)*2204.622/1000</f>
        <v>#REF!</v>
      </c>
      <c r="AQ71" s="260" t="e">
        <f>SUM(#REF!,#REF!)*2204.622/1000</f>
        <v>#REF!</v>
      </c>
      <c r="AR71" s="260" t="e">
        <f>SUM(#REF!,#REF!)*2204.622/1000</f>
        <v>#REF!</v>
      </c>
      <c r="AS71" s="260" t="e">
        <f>SUM(#REF!,#REF!)*2204.622/1000</f>
        <v>#REF!</v>
      </c>
      <c r="AT71" s="260" t="e">
        <f>SUM(#REF!,#REF!)*2204.622/1000</f>
        <v>#REF!</v>
      </c>
      <c r="AU71" s="260" t="e">
        <f>SUM(#REF!,#REF!)*2204.622/1000</f>
        <v>#REF!</v>
      </c>
      <c r="AV71" s="260" t="e">
        <f>SUM(#REF!,#REF!)*2204.622/1000</f>
        <v>#REF!</v>
      </c>
      <c r="AW71" s="260" t="e">
        <f>SUM(#REF!,#REF!)*2204.622/1000</f>
        <v>#REF!</v>
      </c>
      <c r="AX71" s="260" t="e">
        <f>SUM(#REF!,#REF!)*2204.622/1000</f>
        <v>#REF!</v>
      </c>
      <c r="AY71" s="260" t="e">
        <f>SUM(#REF!,#REF!)*2204.622/1000</f>
        <v>#REF!</v>
      </c>
      <c r="AZ71" s="260" t="e">
        <f>SUM(#REF!,#REF!)*2204.622/1000</f>
        <v>#REF!</v>
      </c>
      <c r="BA71" s="260" t="e">
        <f>SUM(#REF!,#REF!)*2204.622/1000</f>
        <v>#REF!</v>
      </c>
      <c r="BB71" s="260" t="e">
        <f>SUM(#REF!,#REF!)*2204.622/1000</f>
        <v>#REF!</v>
      </c>
      <c r="BC71" s="260" t="e">
        <f>SUM(#REF!,#REF!)*2204.622/1000</f>
        <v>#REF!</v>
      </c>
      <c r="BD71" s="260" t="e">
        <f>SUM(#REF!,#REF!)*2204.622/1000</f>
        <v>#REF!</v>
      </c>
      <c r="BE71" s="260" t="e">
        <f>SUM(#REF!,#REF!)*2204.622/1000</f>
        <v>#REF!</v>
      </c>
    </row>
    <row r="73" spans="1:57" x14ac:dyDescent="0.2">
      <c r="A73" s="49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C411-4454-4D15-A4FD-F9F09B452FFC}">
  <dimension ref="A1:BE33"/>
  <sheetViews>
    <sheetView workbookViewId="0">
      <pane xSplit="2" ySplit="3" topLeftCell="T4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2.1640625" bestFit="1" customWidth="1"/>
  </cols>
  <sheetData>
    <row r="1" spans="1:57" ht="20.25" x14ac:dyDescent="0.3">
      <c r="A1" s="261" t="s">
        <v>180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  <c r="AR1" s="261"/>
      <c r="AS1" s="261"/>
      <c r="AT1" s="261"/>
      <c r="AU1" s="261"/>
      <c r="AV1" s="261"/>
      <c r="AW1" s="261"/>
      <c r="AX1" s="261"/>
      <c r="AY1" s="261"/>
      <c r="AZ1" s="261"/>
      <c r="BA1" s="261"/>
      <c r="BB1" s="261"/>
      <c r="BC1" s="261"/>
      <c r="BD1" s="261"/>
      <c r="BE1" s="261"/>
    </row>
    <row r="2" spans="1:57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  <c r="AR2" s="262">
        <f>'Soybean Complex'!AQ3</f>
        <v>2036</v>
      </c>
      <c r="AS2" s="262">
        <f>'Soybean Complex'!AR3</f>
        <v>2037</v>
      </c>
      <c r="AT2" s="262">
        <f>'Soybean Complex'!AS3</f>
        <v>2038</v>
      </c>
      <c r="AU2" s="262">
        <f>'Soybean Complex'!AT3</f>
        <v>2039</v>
      </c>
      <c r="AV2" s="262">
        <f>'Soybean Complex'!AU3</f>
        <v>2040</v>
      </c>
      <c r="AW2" s="262">
        <f>'Soybean Complex'!AV3</f>
        <v>2041</v>
      </c>
      <c r="AX2" s="262">
        <f>'Soybean Complex'!AW3</f>
        <v>2042</v>
      </c>
      <c r="AY2" s="262">
        <f>'Soybean Complex'!AX3</f>
        <v>2043</v>
      </c>
      <c r="AZ2" s="262">
        <f>'Soybean Complex'!AY3</f>
        <v>2044</v>
      </c>
      <c r="BA2" s="262">
        <f>'Soybean Complex'!AZ3</f>
        <v>2045</v>
      </c>
      <c r="BB2" s="262">
        <f>'Soybean Complex'!BA3</f>
        <v>2046</v>
      </c>
      <c r="BC2" s="262">
        <f>'Soybean Complex'!BB3</f>
        <v>2047</v>
      </c>
      <c r="BD2" s="262">
        <f>'Soybean Complex'!BC3</f>
        <v>2048</v>
      </c>
      <c r="BE2" s="262">
        <f>'Soybean Complex'!BD3</f>
        <v>2049</v>
      </c>
    </row>
    <row r="3" spans="1:57" x14ac:dyDescent="0.2">
      <c r="A3" s="263" t="s">
        <v>182</v>
      </c>
      <c r="B3" s="263"/>
      <c r="C3" s="264">
        <f>'[1]Mexico Soy Complex'!D$10</f>
        <v>2633.5050000000001</v>
      </c>
      <c r="D3" s="264">
        <f>'[1]Mexico Soy Complex'!E$10</f>
        <v>3189.9750000000004</v>
      </c>
      <c r="E3" s="264">
        <f>'[1]Mexico Soy Complex'!F$10</f>
        <v>3501.6239999999993</v>
      </c>
      <c r="F3" s="264">
        <f>'[1]Mexico Soy Complex'!G$10</f>
        <v>3765.8889999999997</v>
      </c>
      <c r="G3" s="264">
        <f>'[1]Mexico Soy Complex'!H$10</f>
        <v>4038.8719999999998</v>
      </c>
      <c r="H3" s="264">
        <f>'[1]Mexico Soy Complex'!I$10</f>
        <v>4380.9539999999997</v>
      </c>
      <c r="I3" s="264">
        <f>'[1]Mexico Soy Complex'!J$10</f>
        <v>4509.8490000000002</v>
      </c>
      <c r="J3" s="264">
        <f>'[1]Mexico Soy Complex'!K$10</f>
        <v>4228.9180000000006</v>
      </c>
      <c r="K3" s="264">
        <f>'[1]Mexico Soy Complex'!L$10</f>
        <v>3796.6489999999999</v>
      </c>
      <c r="L3" s="264">
        <f>'[1]Mexico Soy Complex'!M$10</f>
        <v>3640.3030000000003</v>
      </c>
      <c r="M3" s="264">
        <f>'[1]Mexico Soy Complex'!N$10</f>
        <v>3667.6399999999994</v>
      </c>
      <c r="N3" s="264">
        <f>'[1]Mexico Soy Complex'!O$10</f>
        <v>3844.1600000000008</v>
      </c>
      <c r="O3" s="264">
        <f>'[1]Mexico Soy Complex'!P$10</f>
        <v>3613.68</v>
      </c>
      <c r="P3" s="264">
        <f>'[1]Mexico Soy Complex'!Q$10</f>
        <v>3327.6219999999998</v>
      </c>
      <c r="Q3" s="264">
        <f>'[1]Mexico Soy Complex'!R$10</f>
        <v>3522.627</v>
      </c>
      <c r="R3" s="264">
        <f>'[1]Mexico Soy Complex'!S$10</f>
        <v>3498.1409999999996</v>
      </c>
      <c r="S3" s="264">
        <f>'[1]Mexico Soy Complex'!T$10</f>
        <v>3605.991</v>
      </c>
      <c r="T3" s="264">
        <f>'[1]Mexico Soy Complex'!U$10</f>
        <v>3408.9429999999998</v>
      </c>
      <c r="U3" s="264">
        <f>'[1]Mexico Soy Complex'!V$10</f>
        <v>3841.9780000000001</v>
      </c>
      <c r="V3" s="264">
        <f>'[1]Mexico Soy Complex'!W$10</f>
        <v>3818.8679999999999</v>
      </c>
      <c r="W3" s="264">
        <f>'[1]Mexico Soy Complex'!X$10</f>
        <v>4125.6645540000009</v>
      </c>
      <c r="X3" s="264">
        <f>'[1]Mexico Soy Complex'!Y$10</f>
        <v>4126.24521</v>
      </c>
      <c r="Y3" s="264">
        <f>'[1]Mexico Soy Complex'!Z$10</f>
        <v>4872.5193440000003</v>
      </c>
      <c r="Z3" s="264">
        <f>'[1]Mexico Soy Complex'!AA$10</f>
        <v>5908.4875310000007</v>
      </c>
      <c r="AA3" s="264">
        <f>'[1]Mexico Soy Complex'!AB$10</f>
        <v>5742.9875400000001</v>
      </c>
      <c r="AB3" s="264">
        <f>'[1]Mexico Soy Complex'!AC$10</f>
        <v>6101.2323900000001</v>
      </c>
      <c r="AC3" s="264">
        <f>'[1]Mexico Soy Complex'!AD$10</f>
        <v>5028.8429985460698</v>
      </c>
      <c r="AD3" s="265">
        <f>'[1]Mexico Soy Complex'!AE$10</f>
        <v>6442</v>
      </c>
      <c r="AE3" s="265">
        <f>'[1]Mexico Soy Complex'!AF$10</f>
        <v>6400</v>
      </c>
      <c r="AF3" s="265">
        <f>'[1]Mexico Soy Complex'!AG$10</f>
        <v>6275</v>
      </c>
      <c r="AG3" s="265">
        <f>'[1]Mexico Soy Complex'!AH$10</f>
        <v>6250</v>
      </c>
      <c r="AH3" s="265">
        <f>'[1]Mexico Soy Complex'!AI$10</f>
        <v>6300</v>
      </c>
      <c r="AI3" s="265">
        <f>'[1]Mexico Soy Complex'!AJ$10</f>
        <v>6300</v>
      </c>
      <c r="AJ3" s="265">
        <f>'[1]Mexico Soy Complex'!AK$10</f>
        <v>6300</v>
      </c>
      <c r="AK3" s="265">
        <f>'[1]Mexico Soy Complex'!AL$10</f>
        <v>6350</v>
      </c>
      <c r="AL3" s="265">
        <f>'[1]Mexico Soy Complex'!AM$10</f>
        <v>6350</v>
      </c>
      <c r="AM3" s="265">
        <f>'[1]Mexico Soy Complex'!AN$10</f>
        <v>6350</v>
      </c>
      <c r="AN3" s="265">
        <f>'[1]Mexico Soy Complex'!AO$10</f>
        <v>6400</v>
      </c>
      <c r="AO3" s="265">
        <f>'[1]Mexico Soy Complex'!AP$10</f>
        <v>6400</v>
      </c>
      <c r="AP3" s="265">
        <f>'[1]Mexico Soy Complex'!AQ$10</f>
        <v>6375</v>
      </c>
      <c r="AQ3" s="265">
        <f>'[1]Mexico Soy Complex'!AR$10</f>
        <v>6425</v>
      </c>
      <c r="AR3" s="265">
        <f>'[1]Mexico Soy Complex'!AS$10</f>
        <v>6425</v>
      </c>
      <c r="AS3" s="265">
        <f>'[1]Mexico Soy Complex'!AT$10</f>
        <v>6425</v>
      </c>
      <c r="AT3" s="265">
        <f>'[1]Mexico Soy Complex'!AU$10</f>
        <v>6475</v>
      </c>
      <c r="AU3" s="265">
        <f>'[1]Mexico Soy Complex'!AV$10</f>
        <v>6475</v>
      </c>
      <c r="AV3" s="265">
        <f>'[1]Mexico Soy Complex'!AW$10</f>
        <v>6475</v>
      </c>
      <c r="AW3" s="265">
        <f>'[1]Mexico Soy Complex'!AX$10</f>
        <v>6476</v>
      </c>
      <c r="AX3" s="265">
        <f>'[1]Mexico Soy Complex'!AY$10</f>
        <v>6477</v>
      </c>
      <c r="AY3" s="265">
        <f>'[1]Mexico Soy Complex'!AZ$10</f>
        <v>6478</v>
      </c>
      <c r="AZ3" s="265">
        <f>'[1]Mexico Soy Complex'!BA$10</f>
        <v>6479</v>
      </c>
      <c r="BA3" s="265">
        <f>'[1]Mexico Soy Complex'!BB$10</f>
        <v>6480</v>
      </c>
      <c r="BB3" s="265">
        <f>'[1]Mexico Soy Complex'!BC$10</f>
        <v>6481</v>
      </c>
      <c r="BC3" s="265">
        <f>'[1]Mexico Soy Complex'!BD$10</f>
        <v>6482</v>
      </c>
      <c r="BD3" s="265">
        <f>'[1]Mexico Soy Complex'!BE$10</f>
        <v>6483</v>
      </c>
      <c r="BE3" s="265">
        <f>'[1]Mexico Soy Complex'!BF$10</f>
        <v>6484</v>
      </c>
    </row>
    <row r="4" spans="1:57" x14ac:dyDescent="0.2">
      <c r="A4" s="266"/>
      <c r="B4" s="266" t="s">
        <v>183</v>
      </c>
      <c r="C4" s="267">
        <f>'[3]Mexico Soybean Imports'!D$284</f>
        <v>2632.7329999999997</v>
      </c>
      <c r="D4" s="267">
        <f>'[3]Mexico Soybean Imports'!E$284</f>
        <v>3088.0279999999998</v>
      </c>
      <c r="E4" s="267">
        <f>'[3]Mexico Soybean Imports'!F$284</f>
        <v>3226.1459999999997</v>
      </c>
      <c r="F4" s="267">
        <f>'[3]Mexico Soybean Imports'!G$284</f>
        <v>3739.3439999999996</v>
      </c>
      <c r="G4" s="267">
        <f>'[3]Mexico Soybean Imports'!H$284</f>
        <v>3893.5749999999998</v>
      </c>
      <c r="H4" s="267">
        <f>'[3]Mexico Soybean Imports'!I$284</f>
        <v>4173.3899999999994</v>
      </c>
      <c r="I4" s="267">
        <f>'[3]Mexico Soybean Imports'!J$284</f>
        <v>4433.0290000000005</v>
      </c>
      <c r="J4" s="267">
        <f>'[3]Mexico Soybean Imports'!K$284</f>
        <v>4151.9120000000003</v>
      </c>
      <c r="K4" s="267">
        <f>'[3]Mexico Soybean Imports'!L$284</f>
        <v>3037.8519999999994</v>
      </c>
      <c r="L4" s="267">
        <f>'[3]Mexico Soybean Imports'!M$284</f>
        <v>3542.3820000000005</v>
      </c>
      <c r="M4" s="267">
        <f>'[3]Mexico Soybean Imports'!N$284</f>
        <v>3666.8430000000003</v>
      </c>
      <c r="N4" s="267">
        <f>'[3]Mexico Soybean Imports'!O$284</f>
        <v>3843.4</v>
      </c>
      <c r="O4" s="267">
        <f>'[3]Mexico Soybean Imports'!P$284</f>
        <v>3613.0680000000002</v>
      </c>
      <c r="P4" s="267">
        <f>'[3]Mexico Soybean Imports'!Q$284</f>
        <v>3281.4679999999998</v>
      </c>
      <c r="Q4" s="267">
        <f>'[3]Mexico Soybean Imports'!R$284</f>
        <v>3354.2690000000002</v>
      </c>
      <c r="R4" s="267">
        <f>'[3]Mexico Soybean Imports'!S$284</f>
        <v>3337.3349999999996</v>
      </c>
      <c r="S4" s="267">
        <f>'[3]Mexico Soybean Imports'!T$284</f>
        <v>3378.2359999999999</v>
      </c>
      <c r="T4" s="267">
        <f>'[3]Mexico Soybean Imports'!U$284</f>
        <v>2688.7660000000001</v>
      </c>
      <c r="U4" s="267">
        <f>'[3]Mexico Soybean Imports'!V$284</f>
        <v>3383.1779999999994</v>
      </c>
      <c r="V4" s="267">
        <f>'[3]Mexico Soybean Imports'!W$284</f>
        <v>3563.7340000000004</v>
      </c>
      <c r="W4" s="267">
        <f>'[3]Mexico Soybean Imports'!X$284</f>
        <v>3673.7242740000002</v>
      </c>
      <c r="X4" s="267">
        <f>'[3]Mexico Soybean Imports'!Y$284</f>
        <v>3763.4539629999999</v>
      </c>
      <c r="Y4" s="267">
        <f>'[3]Mexico Soybean Imports'!Z$284</f>
        <v>4533.0349529999994</v>
      </c>
      <c r="Z4" s="267">
        <f>'[3]Mexico Soybean Imports'!AA$284</f>
        <v>5278.2691820000009</v>
      </c>
      <c r="AA4" s="267">
        <f>'[3]Mexico Soybean Imports'!AB$284</f>
        <v>4847.7850679999992</v>
      </c>
      <c r="AB4" s="267">
        <f>'[3]Mexico Soybean Imports'!AC$284</f>
        <v>4922.7294340000008</v>
      </c>
      <c r="AC4" s="267">
        <f>'[3]Mexico Soybean Imports'!AD$284</f>
        <v>4251.7959203504433</v>
      </c>
      <c r="AD4" s="268">
        <f>'[3]Mexico Soybean Imports'!AE$284</f>
        <v>3484.8443220139029</v>
      </c>
      <c r="AE4" s="268">
        <f>'[3]Mexico Soybean Imports'!AF$284</f>
        <v>2136.9056769999997</v>
      </c>
      <c r="AF4" s="268">
        <f>'[3]Mexico Soybean Imports'!AG$284</f>
        <v>3560.6110463636387</v>
      </c>
      <c r="AG4" s="268">
        <f>'[3]Mexico Soybean Imports'!AH$284</f>
        <v>4460.6228498356195</v>
      </c>
      <c r="AH4" s="268">
        <f>'[3]Mexico Soybean Imports'!AI$284</f>
        <v>4378.8470785838626</v>
      </c>
      <c r="AI4" s="268">
        <f>'[3]Mexico Soybean Imports'!AJ$284</f>
        <v>4213.3853303304122</v>
      </c>
      <c r="AJ4" s="268">
        <f>'[3]Mexico Soybean Imports'!AK$284</f>
        <v>4213.0478811978764</v>
      </c>
      <c r="AK4" s="268">
        <f>'[3]Mexico Soybean Imports'!AL$284</f>
        <v>4429.802245279162</v>
      </c>
      <c r="AL4" s="268">
        <f>'[3]Mexico Soybean Imports'!AM$284</f>
        <v>4373.5787046409841</v>
      </c>
      <c r="AM4" s="268">
        <f>'[3]Mexico Soybean Imports'!AN$284</f>
        <v>4342.2467998166176</v>
      </c>
      <c r="AN4" s="268">
        <f>'[3]Mexico Soybean Imports'!AO$284</f>
        <v>4362.1229115986198</v>
      </c>
      <c r="AO4" s="268">
        <f>'[3]Mexico Soybean Imports'!AP$284</f>
        <v>4378.3656904633972</v>
      </c>
      <c r="AP4" s="268">
        <f>'[3]Mexico Soybean Imports'!AQ$284</f>
        <v>4380.6590814039946</v>
      </c>
      <c r="AQ4" s="268">
        <f>'[3]Mexico Soybean Imports'!AR$284</f>
        <v>4401.648713173623</v>
      </c>
      <c r="AR4" s="268">
        <f>'[3]Mexico Soybean Imports'!AS$284</f>
        <v>0</v>
      </c>
      <c r="AS4" s="268">
        <f>'[3]Mexico Soybean Imports'!AT$284</f>
        <v>0</v>
      </c>
      <c r="AT4" s="268">
        <f>'[3]Mexico Soybean Imports'!AU$284</f>
        <v>0</v>
      </c>
      <c r="AU4" s="268">
        <f>'[3]Mexico Soybean Imports'!AV$284</f>
        <v>0</v>
      </c>
      <c r="AV4" s="268">
        <f>'[3]Mexico Soybean Imports'!AW$284</f>
        <v>0</v>
      </c>
      <c r="AW4" s="268">
        <f>'[3]Mexico Soybean Imports'!AX$284</f>
        <v>0</v>
      </c>
      <c r="AX4" s="268">
        <f>'[3]Mexico Soybean Imports'!AY$284</f>
        <v>0</v>
      </c>
      <c r="AY4" s="268">
        <f>'[3]Mexico Soybean Imports'!AZ$284</f>
        <v>0</v>
      </c>
      <c r="AZ4" s="268">
        <f>'[3]Mexico Soybean Imports'!BA$284</f>
        <v>0</v>
      </c>
      <c r="BA4" s="268">
        <f>'[3]Mexico Soybean Imports'!BB$284</f>
        <v>0</v>
      </c>
      <c r="BB4" s="268">
        <f>'[3]Mexico Soybean Imports'!BC$284</f>
        <v>0</v>
      </c>
      <c r="BC4" s="268">
        <f>'[3]Mexico Soybean Imports'!BD$284</f>
        <v>0</v>
      </c>
      <c r="BD4" s="268">
        <f>'[3]Mexico Soybean Imports'!BE$284</f>
        <v>0</v>
      </c>
      <c r="BE4" s="268">
        <f>'[3]Mexico Soybean Imports'!BF$284</f>
        <v>0</v>
      </c>
    </row>
    <row r="5" spans="1:57" x14ac:dyDescent="0.2">
      <c r="B5" t="s">
        <v>184</v>
      </c>
      <c r="C5" s="227">
        <f>'[3]Mexico Soybean Imports'!D$243</f>
        <v>0</v>
      </c>
      <c r="D5" s="227">
        <f>'[3]Mexico Soybean Imports'!E$243</f>
        <v>0</v>
      </c>
      <c r="E5" s="227">
        <f>'[3]Mexico Soybean Imports'!F$243</f>
        <v>0</v>
      </c>
      <c r="F5" s="227">
        <f>'[3]Mexico Soybean Imports'!G$243</f>
        <v>0</v>
      </c>
      <c r="G5" s="227">
        <f>'[3]Mexico Soybean Imports'!H$243</f>
        <v>0</v>
      </c>
      <c r="H5" s="227">
        <f>'[3]Mexico Soybean Imports'!I$243</f>
        <v>0</v>
      </c>
      <c r="I5" s="227">
        <f>'[3]Mexico Soybean Imports'!J$243</f>
        <v>0</v>
      </c>
      <c r="J5" s="227">
        <f>'[3]Mexico Soybean Imports'!K$243</f>
        <v>0.13800000000000001</v>
      </c>
      <c r="K5" s="227">
        <f>'[3]Mexico Soybean Imports'!L$243</f>
        <v>0</v>
      </c>
      <c r="L5" s="227">
        <f>'[3]Mexico Soybean Imports'!M$243</f>
        <v>26.158999999999999</v>
      </c>
      <c r="M5" s="227">
        <f>'[3]Mexico Soybean Imports'!N$243</f>
        <v>6.8000000000000005E-2</v>
      </c>
      <c r="N5" s="227">
        <f>'[3]Mexico Soybean Imports'!O$243</f>
        <v>6.8000000000000005E-2</v>
      </c>
      <c r="O5" s="227">
        <f>'[3]Mexico Soybean Imports'!P$243</f>
        <v>6.9000000000000006E-2</v>
      </c>
      <c r="P5" s="227">
        <f>'[3]Mexico Soybean Imports'!Q$243</f>
        <v>0</v>
      </c>
      <c r="Q5" s="227">
        <f>'[3]Mexico Soybean Imports'!R$243</f>
        <v>0</v>
      </c>
      <c r="R5" s="227">
        <f>'[3]Mexico Soybean Imports'!S$243</f>
        <v>0.13700000000000001</v>
      </c>
      <c r="S5" s="227">
        <f>'[3]Mexico Soybean Imports'!T$243</f>
        <v>0</v>
      </c>
      <c r="T5" s="227">
        <f>'[3]Mexico Soybean Imports'!U$243</f>
        <v>0</v>
      </c>
      <c r="U5" s="227">
        <f>'[3]Mexico Soybean Imports'!V$243</f>
        <v>6.9180000000000001</v>
      </c>
      <c r="V5" s="227">
        <f>'[3]Mexico Soybean Imports'!W$243</f>
        <v>6.4000000000000001E-2</v>
      </c>
      <c r="W5" s="227">
        <f>'[3]Mexico Soybean Imports'!X$243</f>
        <v>0</v>
      </c>
      <c r="X5" s="227">
        <f>'[3]Mexico Soybean Imports'!Y$243</f>
        <v>0</v>
      </c>
      <c r="Y5" s="227">
        <f>'[3]Mexico Soybean Imports'!Z$243</f>
        <v>0</v>
      </c>
      <c r="Z5" s="227">
        <f>'[3]Mexico Soybean Imports'!AA$243</f>
        <v>0</v>
      </c>
      <c r="AA5" s="227">
        <f>'[3]Mexico Soybean Imports'!AB$243</f>
        <v>0</v>
      </c>
      <c r="AB5" s="227">
        <f>'[3]Mexico Soybean Imports'!AC$243</f>
        <v>0</v>
      </c>
      <c r="AC5" s="227">
        <f>'[3]Mexico Soybean Imports'!AD$243</f>
        <v>9.8190000000000008</v>
      </c>
      <c r="AD5" s="269">
        <f>'[3]Mexico Soybean Imports'!AE$243</f>
        <v>0</v>
      </c>
      <c r="AE5" s="269">
        <f>'[3]Mexico Soybean Imports'!AF$243</f>
        <v>0</v>
      </c>
      <c r="AF5" s="269">
        <f>'[3]Mexico Soybean Imports'!AG$243</f>
        <v>0</v>
      </c>
      <c r="AG5" s="269">
        <f>'[3]Mexico Soybean Imports'!AH$243</f>
        <v>3.4363697216986022</v>
      </c>
      <c r="AH5" s="269">
        <f>'[3]Mexico Soybean Imports'!AI$243</f>
        <v>4.4928116480058087</v>
      </c>
      <c r="AI5" s="269">
        <f>'[3]Mexico Soybean Imports'!AJ$243</f>
        <v>2.6086147238835009</v>
      </c>
      <c r="AJ5" s="269">
        <f>'[3]Mexico Soybean Imports'!AK$243</f>
        <v>3.471832842182617</v>
      </c>
      <c r="AK5" s="269">
        <f>'[3]Mexico Soybean Imports'!AL$243</f>
        <v>3.5132579988257997</v>
      </c>
      <c r="AL5" s="269">
        <f>'[3]Mexico Soybean Imports'!AM$243</f>
        <v>3.5323914931646572</v>
      </c>
      <c r="AM5" s="269">
        <f>'[3]Mexico Soybean Imports'!AN$243</f>
        <v>3.5405085532751945</v>
      </c>
      <c r="AN5" s="269">
        <f>'[3]Mexico Soybean Imports'!AO$243</f>
        <v>3.3701824932866775</v>
      </c>
      <c r="AO5" s="269">
        <f>'[3]Mexico Soybean Imports'!AP$243</f>
        <v>3.5130806184788552</v>
      </c>
      <c r="AP5" s="269">
        <f>'[3]Mexico Soybean Imports'!AQ$243</f>
        <v>3.4966266837071833</v>
      </c>
      <c r="AQ5" s="269">
        <f>'[3]Mexico Soybean Imports'!AR$243</f>
        <v>3.5179348936247292</v>
      </c>
      <c r="AR5" s="269">
        <f>'[3]Mexico Soybean Imports'!AS$243</f>
        <v>0</v>
      </c>
      <c r="AS5" s="269">
        <f>'[3]Mexico Soybean Imports'!AT$243</f>
        <v>0</v>
      </c>
      <c r="AT5" s="269">
        <f>'[3]Mexico Soybean Imports'!AU$243</f>
        <v>0</v>
      </c>
      <c r="AU5" s="269">
        <f>'[3]Mexico Soybean Imports'!AV$243</f>
        <v>0</v>
      </c>
      <c r="AV5" s="269">
        <f>'[3]Mexico Soybean Imports'!AW$243</f>
        <v>0</v>
      </c>
      <c r="AW5" s="269">
        <f>'[3]Mexico Soybean Imports'!AX$243</f>
        <v>0</v>
      </c>
      <c r="AX5" s="269">
        <f>'[3]Mexico Soybean Imports'!AY$243</f>
        <v>0</v>
      </c>
      <c r="AY5" s="269">
        <f>'[3]Mexico Soybean Imports'!AZ$243</f>
        <v>0</v>
      </c>
      <c r="AZ5" s="269">
        <f>'[3]Mexico Soybean Imports'!BA$243</f>
        <v>0</v>
      </c>
      <c r="BA5" s="269">
        <f>'[3]Mexico Soybean Imports'!BB$243</f>
        <v>0</v>
      </c>
      <c r="BB5" s="269">
        <f>'[3]Mexico Soybean Imports'!BC$243</f>
        <v>0</v>
      </c>
      <c r="BC5" s="269">
        <f>'[3]Mexico Soybean Imports'!BD$243</f>
        <v>0</v>
      </c>
      <c r="BD5" s="269">
        <f>'[3]Mexico Soybean Imports'!BE$243</f>
        <v>0</v>
      </c>
      <c r="BE5" s="269">
        <f>'[3]Mexico Soybean Imports'!BF$243</f>
        <v>0</v>
      </c>
    </row>
    <row r="6" spans="1:57" x14ac:dyDescent="0.2">
      <c r="B6" t="s">
        <v>185</v>
      </c>
      <c r="C6" s="227">
        <f>C3-C4-C5</f>
        <v>0.77200000000038926</v>
      </c>
      <c r="D6" s="227">
        <f t="shared" ref="D6:AB6" si="0">D3-D4-D5</f>
        <v>101.94700000000057</v>
      </c>
      <c r="E6" s="227">
        <f t="shared" si="0"/>
        <v>275.47799999999961</v>
      </c>
      <c r="F6" s="227">
        <f t="shared" si="0"/>
        <v>26.545000000000073</v>
      </c>
      <c r="G6" s="227">
        <f t="shared" si="0"/>
        <v>145.29700000000003</v>
      </c>
      <c r="H6" s="227">
        <f t="shared" si="0"/>
        <v>207.56400000000031</v>
      </c>
      <c r="I6" s="227">
        <f t="shared" si="0"/>
        <v>76.819999999999709</v>
      </c>
      <c r="J6" s="227">
        <f t="shared" si="0"/>
        <v>76.868000000000308</v>
      </c>
      <c r="K6" s="227">
        <f t="shared" si="0"/>
        <v>758.79700000000048</v>
      </c>
      <c r="L6" s="227">
        <f t="shared" si="0"/>
        <v>71.76199999999983</v>
      </c>
      <c r="M6" s="227">
        <f t="shared" si="0"/>
        <v>0.72899999999911591</v>
      </c>
      <c r="N6" s="227">
        <f t="shared" si="0"/>
        <v>0.69200000000067297</v>
      </c>
      <c r="O6" s="227">
        <f t="shared" si="0"/>
        <v>0.54299999999962534</v>
      </c>
      <c r="P6" s="227">
        <f t="shared" si="0"/>
        <v>46.153999999999996</v>
      </c>
      <c r="Q6" s="227">
        <f t="shared" si="0"/>
        <v>168.35799999999972</v>
      </c>
      <c r="R6" s="227">
        <f t="shared" si="0"/>
        <v>160.66900000000004</v>
      </c>
      <c r="S6" s="227">
        <f t="shared" si="0"/>
        <v>227.75500000000011</v>
      </c>
      <c r="T6" s="227">
        <f t="shared" si="0"/>
        <v>720.17699999999968</v>
      </c>
      <c r="U6" s="227">
        <f t="shared" si="0"/>
        <v>451.88200000000063</v>
      </c>
      <c r="V6" s="227">
        <f t="shared" si="0"/>
        <v>255.06999999999957</v>
      </c>
      <c r="W6" s="227">
        <f t="shared" si="0"/>
        <v>451.94028000000071</v>
      </c>
      <c r="X6" s="227">
        <f t="shared" si="0"/>
        <v>362.79124700000011</v>
      </c>
      <c r="Y6" s="227">
        <f t="shared" si="0"/>
        <v>339.48439100000087</v>
      </c>
      <c r="Z6" s="227">
        <f t="shared" si="0"/>
        <v>630.21834899999976</v>
      </c>
      <c r="AA6" s="227">
        <f t="shared" si="0"/>
        <v>895.20247200000085</v>
      </c>
      <c r="AB6" s="227">
        <f t="shared" si="0"/>
        <v>1178.5029559999994</v>
      </c>
      <c r="AC6" s="227">
        <f>AC3-AC4-AC5</f>
        <v>767.22807819562649</v>
      </c>
      <c r="AD6" s="269">
        <f>AD3-AD4-AD5</f>
        <v>2957.1556779860971</v>
      </c>
      <c r="AE6" s="269">
        <f t="shared" ref="AE6:BE6" si="1">AE3-AE4-AE5</f>
        <v>4263.0943230000003</v>
      </c>
      <c r="AF6" s="269">
        <f t="shared" si="1"/>
        <v>2714.3889536363613</v>
      </c>
      <c r="AG6" s="269">
        <f t="shared" si="1"/>
        <v>1785.9407804426819</v>
      </c>
      <c r="AH6" s="269">
        <f t="shared" si="1"/>
        <v>1916.6601097681316</v>
      </c>
      <c r="AI6" s="269">
        <f t="shared" si="1"/>
        <v>2084.0060549457044</v>
      </c>
      <c r="AJ6" s="269">
        <f t="shared" si="1"/>
        <v>2083.4802859599408</v>
      </c>
      <c r="AK6" s="269">
        <f t="shared" si="1"/>
        <v>1916.6844967220122</v>
      </c>
      <c r="AL6" s="269">
        <f t="shared" si="1"/>
        <v>1972.8889038658513</v>
      </c>
      <c r="AM6" s="269">
        <f t="shared" si="1"/>
        <v>2004.2126916301072</v>
      </c>
      <c r="AN6" s="269">
        <f t="shared" si="1"/>
        <v>2034.5069059080936</v>
      </c>
      <c r="AO6" s="269">
        <f t="shared" si="1"/>
        <v>2018.121228918124</v>
      </c>
      <c r="AP6" s="269">
        <f t="shared" si="1"/>
        <v>1990.8442919122981</v>
      </c>
      <c r="AQ6" s="269">
        <f t="shared" si="1"/>
        <v>2019.8333519327523</v>
      </c>
      <c r="AR6" s="269">
        <f t="shared" si="1"/>
        <v>6425</v>
      </c>
      <c r="AS6" s="269">
        <f t="shared" si="1"/>
        <v>6425</v>
      </c>
      <c r="AT6" s="269">
        <f t="shared" si="1"/>
        <v>6475</v>
      </c>
      <c r="AU6" s="269">
        <f t="shared" si="1"/>
        <v>6475</v>
      </c>
      <c r="AV6" s="269">
        <f t="shared" si="1"/>
        <v>6475</v>
      </c>
      <c r="AW6" s="269">
        <f t="shared" si="1"/>
        <v>6476</v>
      </c>
      <c r="AX6" s="269">
        <f t="shared" si="1"/>
        <v>6477</v>
      </c>
      <c r="AY6" s="269">
        <f t="shared" si="1"/>
        <v>6478</v>
      </c>
      <c r="AZ6" s="269">
        <f t="shared" si="1"/>
        <v>6479</v>
      </c>
      <c r="BA6" s="269">
        <f t="shared" si="1"/>
        <v>6480</v>
      </c>
      <c r="BB6" s="269">
        <f t="shared" si="1"/>
        <v>6481</v>
      </c>
      <c r="BC6" s="269">
        <f t="shared" si="1"/>
        <v>6482</v>
      </c>
      <c r="BD6" s="269">
        <f t="shared" si="1"/>
        <v>6483</v>
      </c>
      <c r="BE6" s="269">
        <f t="shared" si="1"/>
        <v>6484</v>
      </c>
    </row>
    <row r="7" spans="1:57" x14ac:dyDescent="0.2">
      <c r="A7" t="s">
        <v>186</v>
      </c>
      <c r="C7" s="270">
        <f>'[1]Mexico Soy Complex'!D$13</f>
        <v>7.5000000000000011E-2</v>
      </c>
      <c r="D7" s="270">
        <f>'[1]Mexico Soy Complex'!E$13</f>
        <v>0.15000000000000002</v>
      </c>
      <c r="E7" s="270">
        <f>'[1]Mexico Soy Complex'!F$13</f>
        <v>3.133999999999999</v>
      </c>
      <c r="F7" s="270">
        <f>'[1]Mexico Soy Complex'!G$13</f>
        <v>1.1929999999999998</v>
      </c>
      <c r="G7" s="270">
        <f>'[1]Mexico Soy Complex'!H$13</f>
        <v>1.732</v>
      </c>
      <c r="H7" s="270">
        <f>'[1]Mexico Soy Complex'!I$13</f>
        <v>0.121</v>
      </c>
      <c r="I7" s="270">
        <f>'[1]Mexico Soy Complex'!J$13</f>
        <v>0.21999999999999997</v>
      </c>
      <c r="J7" s="270">
        <f>'[1]Mexico Soy Complex'!K$13</f>
        <v>1.1259999999999999</v>
      </c>
      <c r="K7" s="270">
        <f>'[1]Mexico Soy Complex'!L$13</f>
        <v>3.1259999999999999</v>
      </c>
      <c r="L7" s="270">
        <f>'[1]Mexico Soy Complex'!M$13</f>
        <v>1.2219999999999998</v>
      </c>
      <c r="M7" s="270">
        <f>'[1]Mexico Soy Complex'!N$13</f>
        <v>0.24100000000000005</v>
      </c>
      <c r="N7" s="270">
        <f>'[1]Mexico Soy Complex'!O$13</f>
        <v>0.12800000000000003</v>
      </c>
      <c r="O7" s="270">
        <f>'[1]Mexico Soy Complex'!P$13</f>
        <v>0.3670000000000001</v>
      </c>
      <c r="P7" s="270">
        <f>'[1]Mexico Soy Complex'!Q$13</f>
        <v>0.15</v>
      </c>
      <c r="Q7" s="270">
        <f>'[1]Mexico Soy Complex'!R$13</f>
        <v>7.9000000000000015E-2</v>
      </c>
      <c r="R7" s="270">
        <f>'[1]Mexico Soy Complex'!S$13</f>
        <v>8.0999999999999989E-2</v>
      </c>
      <c r="S7" s="270">
        <f>'[1]Mexico Soy Complex'!T$13</f>
        <v>0.10800000000000001</v>
      </c>
      <c r="T7" s="270">
        <f>'[1]Mexico Soy Complex'!U$13</f>
        <v>0.20499999999999999</v>
      </c>
      <c r="U7" s="270">
        <f>'[1]Mexico Soy Complex'!V$13</f>
        <v>0.37300000000000005</v>
      </c>
      <c r="V7" s="270">
        <f>'[1]Mexico Soy Complex'!W$13</f>
        <v>0.255</v>
      </c>
      <c r="W7" s="270">
        <f>'[1]Mexico Soy Complex'!X$13</f>
        <v>8.1000000000000016E-2</v>
      </c>
      <c r="X7" s="270">
        <f>'[1]Mexico Soy Complex'!Y$13</f>
        <v>0.44621899999999998</v>
      </c>
      <c r="Y7" s="270">
        <f>'[1]Mexico Soy Complex'!Z$13</f>
        <v>0.18720100000000001</v>
      </c>
      <c r="Z7" s="270">
        <f>'[1]Mexico Soy Complex'!AA$13</f>
        <v>1.9063209999999999</v>
      </c>
      <c r="AA7" s="270">
        <f>'[1]Mexico Soy Complex'!AB$13</f>
        <v>6.2695569999999998</v>
      </c>
      <c r="AB7" s="270">
        <f>'[1]Mexico Soy Complex'!AC$13</f>
        <v>5.4284109999999997</v>
      </c>
      <c r="AC7" s="270">
        <f>'[1]Mexico Soy Complex'!AD$13</f>
        <v>3.9433319999999998</v>
      </c>
      <c r="AD7" s="271">
        <f>'[1]Mexico Soy Complex'!AE$13</f>
        <v>7.5</v>
      </c>
      <c r="AE7" s="271">
        <f>'[1]Mexico Soy Complex'!AF$13</f>
        <v>7.5</v>
      </c>
      <c r="AF7" s="271">
        <f>'[1]Mexico Soy Complex'!AG$13</f>
        <v>7.5</v>
      </c>
      <c r="AG7" s="271">
        <f>'[1]Mexico Soy Complex'!AH$13</f>
        <v>7.5</v>
      </c>
      <c r="AH7" s="271">
        <f>'[1]Mexico Soy Complex'!AI$13</f>
        <v>7.5</v>
      </c>
      <c r="AI7" s="271">
        <f>'[1]Mexico Soy Complex'!AJ$13</f>
        <v>7.5</v>
      </c>
      <c r="AJ7" s="271">
        <f>'[1]Mexico Soy Complex'!AK$13</f>
        <v>7.5</v>
      </c>
      <c r="AK7" s="271">
        <f>'[1]Mexico Soy Complex'!AL$13</f>
        <v>7.5</v>
      </c>
      <c r="AL7" s="271">
        <f>'[1]Mexico Soy Complex'!AM$13</f>
        <v>7.5</v>
      </c>
      <c r="AM7" s="271">
        <f>'[1]Mexico Soy Complex'!AN$13</f>
        <v>7.5</v>
      </c>
      <c r="AN7" s="271">
        <f>'[1]Mexico Soy Complex'!AO$13</f>
        <v>7.5</v>
      </c>
      <c r="AO7" s="271">
        <f>'[1]Mexico Soy Complex'!AP$13</f>
        <v>7.5</v>
      </c>
      <c r="AP7" s="271">
        <f>'[1]Mexico Soy Complex'!AQ$13</f>
        <v>7.5</v>
      </c>
      <c r="AQ7" s="271">
        <f>'[1]Mexico Soy Complex'!AR$13</f>
        <v>7.5</v>
      </c>
      <c r="AR7" s="271">
        <f>'[1]Mexico Soy Complex'!AS$13</f>
        <v>7.5</v>
      </c>
      <c r="AS7" s="271">
        <f>'[1]Mexico Soy Complex'!AT$13</f>
        <v>7.5</v>
      </c>
      <c r="AT7" s="271">
        <f>'[1]Mexico Soy Complex'!AU$13</f>
        <v>7.5</v>
      </c>
      <c r="AU7" s="271">
        <f>'[1]Mexico Soy Complex'!AV$13</f>
        <v>7.5</v>
      </c>
      <c r="AV7" s="271">
        <f>'[1]Mexico Soy Complex'!AW$13</f>
        <v>7.5</v>
      </c>
      <c r="AW7" s="271">
        <f>'[1]Mexico Soy Complex'!AX$13</f>
        <v>8.5</v>
      </c>
      <c r="AX7" s="271">
        <f>'[1]Mexico Soy Complex'!AY$13</f>
        <v>9.5</v>
      </c>
      <c r="AY7" s="271">
        <f>'[1]Mexico Soy Complex'!AZ$13</f>
        <v>10.5</v>
      </c>
      <c r="AZ7" s="271">
        <f>'[1]Mexico Soy Complex'!BA$13</f>
        <v>11.5</v>
      </c>
      <c r="BA7" s="271">
        <f>'[1]Mexico Soy Complex'!BB$13</f>
        <v>12.5</v>
      </c>
      <c r="BB7" s="271">
        <f>'[1]Mexico Soy Complex'!BC$13</f>
        <v>13.5</v>
      </c>
      <c r="BC7" s="271">
        <f>'[1]Mexico Soy Complex'!BD$13</f>
        <v>14.5</v>
      </c>
      <c r="BD7" s="271">
        <f>'[1]Mexico Soy Complex'!BE$13</f>
        <v>15.5</v>
      </c>
      <c r="BE7" s="271">
        <f>'[1]Mexico Soy Complex'!BF$13</f>
        <v>16.5</v>
      </c>
    </row>
    <row r="8" spans="1:57" x14ac:dyDescent="0.2">
      <c r="A8" s="266"/>
      <c r="B8" s="266" t="s">
        <v>187</v>
      </c>
      <c r="C8" s="272">
        <f>'[3]Mexico Soybean Exports'!D$284</f>
        <v>6.7000000000000004E-2</v>
      </c>
      <c r="D8" s="272">
        <f>'[3]Mexico Soybean Exports'!E$284</f>
        <v>0.12400000000000001</v>
      </c>
      <c r="E8" s="272">
        <f>'[3]Mexico Soybean Exports'!F$284</f>
        <v>2.7819999999999996</v>
      </c>
      <c r="F8" s="272">
        <f>'[3]Mexico Soybean Exports'!G$284</f>
        <v>0.48900000000000005</v>
      </c>
      <c r="G8" s="272">
        <f>'[3]Mexico Soybean Exports'!H$284</f>
        <v>0.129</v>
      </c>
      <c r="H8" s="272">
        <f>'[3]Mexico Soybean Exports'!I$284</f>
        <v>9.0000000000000011E-2</v>
      </c>
      <c r="I8" s="272">
        <f>'[3]Mexico Soybean Exports'!J$284</f>
        <v>0.21899999999999997</v>
      </c>
      <c r="J8" s="272">
        <f>'[3]Mexico Soybean Exports'!K$284</f>
        <v>1.0860000000000001</v>
      </c>
      <c r="K8" s="272">
        <f>'[3]Mexico Soybean Exports'!L$284</f>
        <v>1.3579999999999999</v>
      </c>
      <c r="L8" s="272">
        <f>'[3]Mexico Soybean Exports'!M$284</f>
        <v>1.1409999999999998</v>
      </c>
      <c r="M8" s="272">
        <f>'[3]Mexico Soybean Exports'!N$284</f>
        <v>0.24100000000000005</v>
      </c>
      <c r="N8" s="272">
        <f>'[3]Mexico Soybean Exports'!O$284</f>
        <v>0.12800000000000003</v>
      </c>
      <c r="O8" s="272">
        <f>'[3]Mexico Soybean Exports'!P$284</f>
        <v>0.15800000000000003</v>
      </c>
      <c r="P8" s="272">
        <f>'[3]Mexico Soybean Exports'!Q$284</f>
        <v>0.15</v>
      </c>
      <c r="Q8" s="272">
        <f>'[3]Mexico Soybean Exports'!R$284</f>
        <v>7.9000000000000015E-2</v>
      </c>
      <c r="R8" s="272">
        <f>'[3]Mexico Soybean Exports'!S$284</f>
        <v>7.9999999999999988E-2</v>
      </c>
      <c r="S8" s="272">
        <f>'[3]Mexico Soybean Exports'!T$284</f>
        <v>0.10300000000000002</v>
      </c>
      <c r="T8" s="272">
        <f>'[3]Mexico Soybean Exports'!U$284</f>
        <v>0.11299999999999999</v>
      </c>
      <c r="U8" s="272">
        <f>'[3]Mexico Soybean Exports'!V$284</f>
        <v>0.28400000000000003</v>
      </c>
      <c r="V8" s="272">
        <f>'[3]Mexico Soybean Exports'!W$284</f>
        <v>0.14100000000000001</v>
      </c>
      <c r="W8" s="272">
        <f>'[3]Mexico Soybean Exports'!X$284</f>
        <v>5.3000000000000005E-2</v>
      </c>
      <c r="X8" s="272">
        <f>'[3]Mexico Soybean Exports'!Y$284</f>
        <v>0.409719</v>
      </c>
      <c r="Y8" s="272">
        <f>'[3]Mexico Soybean Exports'!Z$284</f>
        <v>0.129301</v>
      </c>
      <c r="Z8" s="272">
        <f>'[3]Mexico Soybean Exports'!AA$284</f>
        <v>1.8876660000000001</v>
      </c>
      <c r="AA8" s="272">
        <f>'[3]Mexico Soybean Exports'!AB$284</f>
        <v>6.1783519999999994</v>
      </c>
      <c r="AB8" s="272">
        <f>'[3]Mexico Soybean Exports'!AC$284</f>
        <v>5.2995529999999995</v>
      </c>
      <c r="AC8" s="272">
        <f>'[3]Mexico Soybean Exports'!AD$284</f>
        <v>3.658112</v>
      </c>
      <c r="AD8" s="273">
        <f>'[3]Mexico Soybean Exports'!AE$284</f>
        <v>0</v>
      </c>
      <c r="AE8" s="273">
        <f>'[3]Mexico Soybean Exports'!AF$284</f>
        <v>0</v>
      </c>
      <c r="AF8" s="273">
        <f>'[3]Mexico Soybean Exports'!AG$284</f>
        <v>4.1678369548740255</v>
      </c>
      <c r="AG8" s="273">
        <f>'[3]Mexico Soybean Exports'!AH$284</f>
        <v>7.2496729277806704</v>
      </c>
      <c r="AH8" s="273">
        <f>'[3]Mexico Soybean Exports'!AI$284</f>
        <v>7.2660934350009585</v>
      </c>
      <c r="AI8" s="273">
        <f>'[3]Mexico Soybean Exports'!AJ$284</f>
        <v>7.3008986914670437</v>
      </c>
      <c r="AJ8" s="273">
        <f>'[3]Mexico Soybean Exports'!AK$284</f>
        <v>7.266168145855322</v>
      </c>
      <c r="AK8" s="273">
        <f>'[3]Mexico Soybean Exports'!AL$284</f>
        <v>7.2971797672522394</v>
      </c>
      <c r="AL8" s="273">
        <f>'[3]Mexico Soybean Exports'!AM$284</f>
        <v>7.270855658555071</v>
      </c>
      <c r="AM8" s="273">
        <f>'[3]Mexico Soybean Exports'!AN$284</f>
        <v>7.2826583429030878</v>
      </c>
      <c r="AN8" s="273">
        <f>'[3]Mexico Soybean Exports'!AO$284</f>
        <v>7.2815288529315954</v>
      </c>
      <c r="AO8" s="273">
        <f>'[3]Mexico Soybean Exports'!AP$284</f>
        <v>7.2829973718790546</v>
      </c>
      <c r="AP8" s="273">
        <f>'[3]Mexico Soybean Exports'!AQ$284</f>
        <v>7.2788492438184464</v>
      </c>
      <c r="AQ8" s="273">
        <f>'[3]Mexico Soybean Exports'!AR$284</f>
        <v>7.2821421205558483</v>
      </c>
      <c r="AR8" s="273">
        <f>'[3]Mexico Soybean Exports'!AS$284</f>
        <v>0</v>
      </c>
      <c r="AS8" s="273">
        <f>'[3]Mexico Soybean Exports'!AT$284</f>
        <v>0</v>
      </c>
      <c r="AT8" s="273">
        <f>'[3]Mexico Soybean Exports'!AU$284</f>
        <v>0</v>
      </c>
      <c r="AU8" s="273">
        <f>'[3]Mexico Soybean Exports'!AV$284</f>
        <v>0</v>
      </c>
      <c r="AV8" s="273">
        <f>'[3]Mexico Soybean Exports'!AW$284</f>
        <v>0</v>
      </c>
      <c r="AW8" s="273">
        <f>'[3]Mexico Soybean Exports'!AX$284</f>
        <v>0</v>
      </c>
      <c r="AX8" s="273">
        <f>'[3]Mexico Soybean Exports'!AY$284</f>
        <v>0</v>
      </c>
      <c r="AY8" s="273">
        <f>'[3]Mexico Soybean Exports'!AZ$284</f>
        <v>0</v>
      </c>
      <c r="AZ8" s="273">
        <f>'[3]Mexico Soybean Exports'!BA$284</f>
        <v>0</v>
      </c>
      <c r="BA8" s="273">
        <f>'[3]Mexico Soybean Exports'!BB$284</f>
        <v>0</v>
      </c>
      <c r="BB8" s="273">
        <f>'[3]Mexico Soybean Exports'!BC$284</f>
        <v>0</v>
      </c>
      <c r="BC8" s="273">
        <f>'[3]Mexico Soybean Exports'!BD$284</f>
        <v>0</v>
      </c>
      <c r="BD8" s="273">
        <f>'[3]Mexico Soybean Exports'!BE$284</f>
        <v>0</v>
      </c>
      <c r="BE8" s="273">
        <f>'[3]Mexico Soybean Exports'!BF$284</f>
        <v>0</v>
      </c>
    </row>
    <row r="9" spans="1:57" x14ac:dyDescent="0.2">
      <c r="B9" t="s">
        <v>188</v>
      </c>
      <c r="C9" s="270">
        <f>'[3]Mexico Soybean Exports'!D$243</f>
        <v>0</v>
      </c>
      <c r="D9" s="270">
        <f>'[3]Mexico Soybean Exports'!E$243</f>
        <v>0</v>
      </c>
      <c r="E9" s="270">
        <f>'[3]Mexico Soybean Exports'!F$243</f>
        <v>0</v>
      </c>
      <c r="F9" s="270">
        <f>'[3]Mexico Soybean Exports'!G$243</f>
        <v>0</v>
      </c>
      <c r="G9" s="270">
        <f>'[3]Mexico Soybean Exports'!H$243</f>
        <v>0</v>
      </c>
      <c r="H9" s="270">
        <f>'[3]Mexico Soybean Exports'!I$243</f>
        <v>0</v>
      </c>
      <c r="I9" s="270">
        <f>'[3]Mexico Soybean Exports'!J$243</f>
        <v>0</v>
      </c>
      <c r="J9" s="270">
        <f>'[3]Mexico Soybean Exports'!K$243</f>
        <v>0</v>
      </c>
      <c r="K9" s="270">
        <f>'[3]Mexico Soybean Exports'!L$243</f>
        <v>0</v>
      </c>
      <c r="L9" s="270">
        <f>'[3]Mexico Soybean Exports'!M$243</f>
        <v>0</v>
      </c>
      <c r="M9" s="270">
        <f>'[3]Mexico Soybean Exports'!N$243</f>
        <v>0</v>
      </c>
      <c r="N9" s="270">
        <f>'[3]Mexico Soybean Exports'!O$243</f>
        <v>0</v>
      </c>
      <c r="O9" s="270">
        <f>'[3]Mexico Soybean Exports'!P$243</f>
        <v>0</v>
      </c>
      <c r="P9" s="270">
        <f>'[3]Mexico Soybean Exports'!Q$243</f>
        <v>0</v>
      </c>
      <c r="Q9" s="270">
        <f>'[3]Mexico Soybean Exports'!R$243</f>
        <v>0</v>
      </c>
      <c r="R9" s="270">
        <f>'[3]Mexico Soybean Exports'!S$243</f>
        <v>0</v>
      </c>
      <c r="S9" s="270">
        <f>'[3]Mexico Soybean Exports'!T$243</f>
        <v>1E-3</v>
      </c>
      <c r="T9" s="270">
        <f>'[3]Mexico Soybean Exports'!U$243</f>
        <v>0</v>
      </c>
      <c r="U9" s="270">
        <f>'[3]Mexico Soybean Exports'!V$243</f>
        <v>0</v>
      </c>
      <c r="V9" s="270">
        <f>'[3]Mexico Soybean Exports'!W$243</f>
        <v>0</v>
      </c>
      <c r="W9" s="270">
        <f>'[3]Mexico Soybean Exports'!X$243</f>
        <v>0</v>
      </c>
      <c r="X9" s="270">
        <f>'[3]Mexico Soybean Exports'!Y$243</f>
        <v>0</v>
      </c>
      <c r="Y9" s="270">
        <f>'[3]Mexico Soybean Exports'!Z$243</f>
        <v>0</v>
      </c>
      <c r="Z9" s="270">
        <f>'[3]Mexico Soybean Exports'!AA$243</f>
        <v>0</v>
      </c>
      <c r="AA9" s="270">
        <f>'[3]Mexico Soybean Exports'!AB$243</f>
        <v>0</v>
      </c>
      <c r="AB9" s="270">
        <f>'[3]Mexico Soybean Exports'!AC$243</f>
        <v>0</v>
      </c>
      <c r="AC9" s="270">
        <f>'[3]Mexico Soybean Exports'!AD$243</f>
        <v>0</v>
      </c>
      <c r="AD9" s="271">
        <f>'[3]Mexico Soybean Exports'!AE$243</f>
        <v>0</v>
      </c>
      <c r="AE9" s="271">
        <f>'[3]Mexico Soybean Exports'!AF$243</f>
        <v>0</v>
      </c>
      <c r="AF9" s="271">
        <f>'[3]Mexico Soybean Exports'!AG$243</f>
        <v>0</v>
      </c>
      <c r="AG9" s="271">
        <f>'[3]Mexico Soybean Exports'!AH$243</f>
        <v>0</v>
      </c>
      <c r="AH9" s="271">
        <f>'[3]Mexico Soybean Exports'!AI$243</f>
        <v>0</v>
      </c>
      <c r="AI9" s="271">
        <f>'[3]Mexico Soybean Exports'!AJ$243</f>
        <v>0</v>
      </c>
      <c r="AJ9" s="271">
        <f>'[3]Mexico Soybean Exports'!AK$243</f>
        <v>0</v>
      </c>
      <c r="AK9" s="271">
        <f>'[3]Mexico Soybean Exports'!AL$243</f>
        <v>0</v>
      </c>
      <c r="AL9" s="271">
        <f>'[3]Mexico Soybean Exports'!AM$243</f>
        <v>0</v>
      </c>
      <c r="AM9" s="271">
        <f>'[3]Mexico Soybean Exports'!AN$243</f>
        <v>0</v>
      </c>
      <c r="AN9" s="271">
        <f>'[3]Mexico Soybean Exports'!AO$243</f>
        <v>0</v>
      </c>
      <c r="AO9" s="271">
        <f>'[3]Mexico Soybean Exports'!AP$243</f>
        <v>0</v>
      </c>
      <c r="AP9" s="271">
        <f>'[3]Mexico Soybean Exports'!AQ$243</f>
        <v>0</v>
      </c>
      <c r="AQ9" s="271">
        <f>'[3]Mexico Soybean Exports'!AR$243</f>
        <v>0</v>
      </c>
      <c r="AR9" s="271">
        <f>'[3]Mexico Soybean Exports'!AS$243</f>
        <v>0</v>
      </c>
      <c r="AS9" s="271">
        <f>'[3]Mexico Soybean Exports'!AT$243</f>
        <v>0</v>
      </c>
      <c r="AT9" s="271">
        <f>'[3]Mexico Soybean Exports'!AU$243</f>
        <v>0</v>
      </c>
      <c r="AU9" s="271">
        <f>'[3]Mexico Soybean Exports'!AV$243</f>
        <v>0</v>
      </c>
      <c r="AV9" s="271">
        <f>'[3]Mexico Soybean Exports'!AW$243</f>
        <v>0</v>
      </c>
      <c r="AW9" s="271">
        <f>'[3]Mexico Soybean Exports'!AX$243</f>
        <v>0</v>
      </c>
      <c r="AX9" s="271">
        <f>'[3]Mexico Soybean Exports'!AY$243</f>
        <v>0</v>
      </c>
      <c r="AY9" s="271">
        <f>'[3]Mexico Soybean Exports'!AZ$243</f>
        <v>0</v>
      </c>
      <c r="AZ9" s="271">
        <f>'[3]Mexico Soybean Exports'!BA$243</f>
        <v>0</v>
      </c>
      <c r="BA9" s="271">
        <f>'[3]Mexico Soybean Exports'!BB$243</f>
        <v>0</v>
      </c>
      <c r="BB9" s="271">
        <f>'[3]Mexico Soybean Exports'!BC$243</f>
        <v>0</v>
      </c>
      <c r="BC9" s="271">
        <f>'[3]Mexico Soybean Exports'!BD$243</f>
        <v>0</v>
      </c>
      <c r="BD9" s="271">
        <f>'[3]Mexico Soybean Exports'!BE$243</f>
        <v>0</v>
      </c>
      <c r="BE9" s="271">
        <f>'[3]Mexico Soybean Exports'!BF$243</f>
        <v>0</v>
      </c>
    </row>
    <row r="10" spans="1:57" x14ac:dyDescent="0.2">
      <c r="B10" t="s">
        <v>185</v>
      </c>
      <c r="C10" s="270">
        <f>C7-C8-C9</f>
        <v>8.0000000000000071E-3</v>
      </c>
      <c r="D10" s="270">
        <f t="shared" ref="D10:AB10" si="2">D7-D8-D9</f>
        <v>2.6000000000000009E-2</v>
      </c>
      <c r="E10" s="270">
        <f t="shared" si="2"/>
        <v>0.35199999999999942</v>
      </c>
      <c r="F10" s="270">
        <f t="shared" si="2"/>
        <v>0.70399999999999974</v>
      </c>
      <c r="G10" s="270">
        <f t="shared" si="2"/>
        <v>1.603</v>
      </c>
      <c r="H10" s="270">
        <f t="shared" si="2"/>
        <v>3.0999999999999986E-2</v>
      </c>
      <c r="I10" s="270">
        <f t="shared" si="2"/>
        <v>1.0000000000000009E-3</v>
      </c>
      <c r="J10" s="270">
        <f t="shared" si="2"/>
        <v>3.9999999999999813E-2</v>
      </c>
      <c r="K10" s="270">
        <f t="shared" si="2"/>
        <v>1.768</v>
      </c>
      <c r="L10" s="270">
        <f t="shared" si="2"/>
        <v>8.0999999999999961E-2</v>
      </c>
      <c r="M10" s="270">
        <f t="shared" si="2"/>
        <v>0</v>
      </c>
      <c r="N10" s="270">
        <f t="shared" si="2"/>
        <v>0</v>
      </c>
      <c r="O10" s="270">
        <f t="shared" si="2"/>
        <v>0.20900000000000007</v>
      </c>
      <c r="P10" s="270">
        <f t="shared" si="2"/>
        <v>0</v>
      </c>
      <c r="Q10" s="270">
        <f t="shared" si="2"/>
        <v>0</v>
      </c>
      <c r="R10" s="270">
        <f t="shared" si="2"/>
        <v>1.0000000000000009E-3</v>
      </c>
      <c r="S10" s="270">
        <f t="shared" si="2"/>
        <v>3.9999999999999905E-3</v>
      </c>
      <c r="T10" s="270">
        <f t="shared" si="2"/>
        <v>9.1999999999999998E-2</v>
      </c>
      <c r="U10" s="270">
        <f t="shared" si="2"/>
        <v>8.9000000000000024E-2</v>
      </c>
      <c r="V10" s="270">
        <f t="shared" si="2"/>
        <v>0.11399999999999999</v>
      </c>
      <c r="W10" s="270">
        <f t="shared" si="2"/>
        <v>2.8000000000000011E-2</v>
      </c>
      <c r="X10" s="270">
        <f t="shared" si="2"/>
        <v>3.6499999999999977E-2</v>
      </c>
      <c r="Y10" s="270">
        <f t="shared" si="2"/>
        <v>5.7900000000000007E-2</v>
      </c>
      <c r="Z10" s="270">
        <f t="shared" si="2"/>
        <v>1.8654999999999866E-2</v>
      </c>
      <c r="AA10" s="270">
        <f t="shared" si="2"/>
        <v>9.1205000000000425E-2</v>
      </c>
      <c r="AB10" s="270">
        <f t="shared" si="2"/>
        <v>0.12885800000000014</v>
      </c>
      <c r="AC10" s="270">
        <f>AC7-AC8-AC9</f>
        <v>0.28521999999999981</v>
      </c>
      <c r="AD10" s="271">
        <f>AD7-AD8-AD9</f>
        <v>7.5</v>
      </c>
      <c r="AE10" s="271">
        <f t="shared" ref="AE10:BE10" si="3">AE7-AE8-AE9</f>
        <v>7.5</v>
      </c>
      <c r="AF10" s="271">
        <f t="shared" si="3"/>
        <v>3.3321630451259745</v>
      </c>
      <c r="AG10" s="271">
        <f t="shared" si="3"/>
        <v>0.25032707221932959</v>
      </c>
      <c r="AH10" s="271">
        <f t="shared" si="3"/>
        <v>0.2339065649990415</v>
      </c>
      <c r="AI10" s="271">
        <f t="shared" si="3"/>
        <v>0.19910130853295627</v>
      </c>
      <c r="AJ10" s="271">
        <f t="shared" si="3"/>
        <v>0.233831854144678</v>
      </c>
      <c r="AK10" s="271">
        <f t="shared" si="3"/>
        <v>0.20282023274776062</v>
      </c>
      <c r="AL10" s="271">
        <f t="shared" si="3"/>
        <v>0.22914434144492901</v>
      </c>
      <c r="AM10" s="271">
        <f t="shared" si="3"/>
        <v>0.21734165709691222</v>
      </c>
      <c r="AN10" s="271">
        <f t="shared" si="3"/>
        <v>0.21847114706840465</v>
      </c>
      <c r="AO10" s="271">
        <f t="shared" si="3"/>
        <v>0.2170026281209454</v>
      </c>
      <c r="AP10" s="271">
        <f t="shared" si="3"/>
        <v>0.22115075618155355</v>
      </c>
      <c r="AQ10" s="271">
        <f t="shared" si="3"/>
        <v>0.21785787944415169</v>
      </c>
      <c r="AR10" s="271">
        <f t="shared" si="3"/>
        <v>7.5</v>
      </c>
      <c r="AS10" s="271">
        <f t="shared" si="3"/>
        <v>7.5</v>
      </c>
      <c r="AT10" s="271">
        <f t="shared" si="3"/>
        <v>7.5</v>
      </c>
      <c r="AU10" s="271">
        <f t="shared" si="3"/>
        <v>7.5</v>
      </c>
      <c r="AV10" s="271">
        <f t="shared" si="3"/>
        <v>7.5</v>
      </c>
      <c r="AW10" s="271">
        <f t="shared" si="3"/>
        <v>8.5</v>
      </c>
      <c r="AX10" s="271">
        <f t="shared" si="3"/>
        <v>9.5</v>
      </c>
      <c r="AY10" s="271">
        <f t="shared" si="3"/>
        <v>10.5</v>
      </c>
      <c r="AZ10" s="271">
        <f t="shared" si="3"/>
        <v>11.5</v>
      </c>
      <c r="BA10" s="271">
        <f t="shared" si="3"/>
        <v>12.5</v>
      </c>
      <c r="BB10" s="271">
        <f t="shared" si="3"/>
        <v>13.5</v>
      </c>
      <c r="BC10" s="271">
        <f t="shared" si="3"/>
        <v>14.5</v>
      </c>
      <c r="BD10" s="271">
        <f t="shared" si="3"/>
        <v>15.5</v>
      </c>
      <c r="BE10" s="271">
        <f t="shared" si="3"/>
        <v>16.5</v>
      </c>
    </row>
    <row r="11" spans="1:57" x14ac:dyDescent="0.2">
      <c r="A11" t="s">
        <v>189</v>
      </c>
      <c r="C11" s="227">
        <f>'[1]Canada Soy Complex'!AG$9</f>
        <v>70.097000000000008</v>
      </c>
      <c r="D11" s="227">
        <f>'[1]Canada Soy Complex'!AH$9</f>
        <v>232.21600000000001</v>
      </c>
      <c r="E11" s="227">
        <f>'[1]Canada Soy Complex'!AI$9</f>
        <v>149.05000000000001</v>
      </c>
      <c r="F11" s="227">
        <f>'[1]Canada Soy Complex'!AJ$9</f>
        <v>253.82499999999999</v>
      </c>
      <c r="G11" s="227">
        <f>'[1]Canada Soy Complex'!AK$9</f>
        <v>454.83699999999999</v>
      </c>
      <c r="H11" s="227">
        <f>'[1]Canada Soy Complex'!AL$9</f>
        <v>430.98000000000008</v>
      </c>
      <c r="I11" s="227">
        <f>'[1]Canada Soy Complex'!AM$9</f>
        <v>982.28700000000003</v>
      </c>
      <c r="J11" s="227">
        <f>'[1]Canada Soy Complex'!AN$9</f>
        <v>650.9369999999999</v>
      </c>
      <c r="K11" s="227">
        <f>'[1]Canada Soy Complex'!AO$9</f>
        <v>586.77099999999984</v>
      </c>
      <c r="L11" s="227">
        <f>'[1]Canada Soy Complex'!AP$9</f>
        <v>393.48399999999998</v>
      </c>
      <c r="M11" s="227">
        <f>'[1]Canada Soy Complex'!AQ$9</f>
        <v>339.214</v>
      </c>
      <c r="N11" s="227">
        <f>'[1]Canada Soy Complex'!AR$9</f>
        <v>240.68899999999999</v>
      </c>
      <c r="O11" s="227">
        <f>'[1]Canada Soy Complex'!AS$9</f>
        <v>336.79700000000008</v>
      </c>
      <c r="P11" s="227">
        <f>'[1]Canada Soy Complex'!AT$9</f>
        <v>350.57100000000003</v>
      </c>
      <c r="Q11" s="227">
        <f>'[1]Canada Soy Complex'!AU$9</f>
        <v>371.74600000000004</v>
      </c>
      <c r="R11" s="227">
        <f>'[1]Canada Soy Complex'!AV$9</f>
        <v>266.28199999999998</v>
      </c>
      <c r="S11" s="227">
        <f>'[1]Canada Soy Complex'!AW$9</f>
        <v>232.464</v>
      </c>
      <c r="T11" s="227">
        <f>'[1]Canada Soy Complex'!AX$9</f>
        <v>257.601</v>
      </c>
      <c r="U11" s="227">
        <f>'[1]Canada Soy Complex'!AY$9</f>
        <v>343.10300000000007</v>
      </c>
      <c r="V11" s="227">
        <f>'[1]Canada Soy Complex'!AZ$9</f>
        <v>331.24799999999999</v>
      </c>
      <c r="W11" s="227">
        <f>'[1]Canada Soy Complex'!BA$9</f>
        <v>319.02900000000005</v>
      </c>
      <c r="X11" s="227">
        <f>'[1]Canada Soy Complex'!BB$9</f>
        <v>482.403369</v>
      </c>
      <c r="Y11" s="227">
        <f>'[1]Canada Soy Complex'!BC$9</f>
        <v>533.93817799999999</v>
      </c>
      <c r="Z11" s="227">
        <f>'[1]Canada Soy Complex'!BD$9</f>
        <v>1130.863873</v>
      </c>
      <c r="AA11" s="227">
        <f>'[1]Canada Soy Complex'!BE$9</f>
        <v>242.31373199999999</v>
      </c>
      <c r="AB11" s="227">
        <f>'[1]Canada Soy Complex'!BF$9</f>
        <v>519.3278029999999</v>
      </c>
      <c r="AC11" s="227">
        <f>'[1]Canada Soy Complex'!BG$9</f>
        <v>551.37897900000007</v>
      </c>
      <c r="AD11" s="269">
        <f>'[1]Canada Soy Complex'!BH$9</f>
        <v>500</v>
      </c>
      <c r="AE11" s="269">
        <f>'[1]Canada Soy Complex'!BI$9</f>
        <v>500</v>
      </c>
      <c r="AF11" s="269">
        <f>'[1]Canada Soy Complex'!BJ$9</f>
        <v>500</v>
      </c>
      <c r="AG11" s="269">
        <f>'[1]Canada Soy Complex'!BK$9</f>
        <v>500</v>
      </c>
      <c r="AH11" s="269">
        <f>'[1]Canada Soy Complex'!BL$9</f>
        <v>500</v>
      </c>
      <c r="AI11" s="269">
        <f>'[1]Canada Soy Complex'!BM$9</f>
        <v>500</v>
      </c>
      <c r="AJ11" s="269">
        <f>'[1]Canada Soy Complex'!BN$9</f>
        <v>500</v>
      </c>
      <c r="AK11" s="269">
        <f>'[1]Canada Soy Complex'!BO$9</f>
        <v>500</v>
      </c>
      <c r="AL11" s="269">
        <f>'[1]Canada Soy Complex'!BP$9</f>
        <v>500</v>
      </c>
      <c r="AM11" s="269">
        <f>'[1]Canada Soy Complex'!BQ$9</f>
        <v>500</v>
      </c>
      <c r="AN11" s="269">
        <f>'[1]Canada Soy Complex'!BR$9</f>
        <v>500</v>
      </c>
      <c r="AO11" s="269">
        <f>'[1]Canada Soy Complex'!BS$9</f>
        <v>500</v>
      </c>
      <c r="AP11" s="269">
        <f>'[1]Canada Soy Complex'!BT$9</f>
        <v>500</v>
      </c>
      <c r="AQ11" s="269">
        <f>'[1]Canada Soy Complex'!BU$9</f>
        <v>500</v>
      </c>
      <c r="AR11" s="269">
        <f>'[1]Canada Soy Complex'!BV$9</f>
        <v>500</v>
      </c>
      <c r="AS11" s="269">
        <f>'[1]Canada Soy Complex'!BW$9</f>
        <v>500</v>
      </c>
      <c r="AT11" s="269">
        <f>'[1]Canada Soy Complex'!BX$9</f>
        <v>500</v>
      </c>
      <c r="AU11" s="269">
        <f>'[1]Canada Soy Complex'!BY$9</f>
        <v>500</v>
      </c>
      <c r="AV11" s="269">
        <f>'[1]Canada Soy Complex'!BZ$9</f>
        <v>500</v>
      </c>
      <c r="AW11" s="269">
        <f>'[1]Canada Soy Complex'!CA$9</f>
        <v>501</v>
      </c>
      <c r="AX11" s="269">
        <f>'[1]Canada Soy Complex'!CB$9</f>
        <v>502</v>
      </c>
      <c r="AY11" s="269">
        <f>'[1]Canada Soy Complex'!CC$9</f>
        <v>503</v>
      </c>
      <c r="AZ11" s="269">
        <f>'[1]Canada Soy Complex'!CD$9</f>
        <v>504</v>
      </c>
      <c r="BA11" s="269">
        <f>'[1]Canada Soy Complex'!CE$9</f>
        <v>505</v>
      </c>
      <c r="BB11" s="269">
        <f>'[1]Canada Soy Complex'!CF$9</f>
        <v>506</v>
      </c>
      <c r="BC11" s="269">
        <f>'[1]Canada Soy Complex'!CG$9</f>
        <v>507</v>
      </c>
      <c r="BD11" s="269">
        <f>'[1]Canada Soy Complex'!CH$9</f>
        <v>508</v>
      </c>
      <c r="BE11" s="269">
        <f>'[1]Canada Soy Complex'!CI$9</f>
        <v>509</v>
      </c>
    </row>
    <row r="12" spans="1:57" x14ac:dyDescent="0.2">
      <c r="A12" s="266"/>
      <c r="B12" s="266" t="s">
        <v>183</v>
      </c>
      <c r="C12" s="267">
        <f>'[3]Canada Soybean Imports'!D$284</f>
        <v>69.274000000000001</v>
      </c>
      <c r="D12" s="267">
        <f>'[3]Canada Soybean Imports'!E$284</f>
        <v>231.01400000000004</v>
      </c>
      <c r="E12" s="267">
        <f>'[3]Canada Soybean Imports'!F$284</f>
        <v>145.55500000000001</v>
      </c>
      <c r="F12" s="267">
        <f>'[3]Canada Soybean Imports'!G$284</f>
        <v>251.26400000000001</v>
      </c>
      <c r="G12" s="267">
        <f>'[3]Canada Soybean Imports'!H$284</f>
        <v>442.68099999999998</v>
      </c>
      <c r="H12" s="267">
        <f>'[3]Canada Soybean Imports'!I$284</f>
        <v>427.28300000000002</v>
      </c>
      <c r="I12" s="267">
        <f>'[3]Canada Soybean Imports'!J$284</f>
        <v>977.76099999999997</v>
      </c>
      <c r="J12" s="267">
        <f>'[3]Canada Soybean Imports'!K$284</f>
        <v>646.41700000000003</v>
      </c>
      <c r="K12" s="267">
        <f>'[3]Canada Soybean Imports'!L$284</f>
        <v>582.40199999999993</v>
      </c>
      <c r="L12" s="267">
        <f>'[3]Canada Soybean Imports'!M$284</f>
        <v>387.63299999999998</v>
      </c>
      <c r="M12" s="267">
        <f>'[3]Canada Soybean Imports'!N$284</f>
        <v>334.654</v>
      </c>
      <c r="N12" s="267">
        <f>'[3]Canada Soybean Imports'!O$284</f>
        <v>234.55499999999998</v>
      </c>
      <c r="O12" s="267">
        <f>'[3]Canada Soybean Imports'!P$284</f>
        <v>328.37900000000002</v>
      </c>
      <c r="P12" s="267">
        <f>'[3]Canada Soybean Imports'!Q$284</f>
        <v>340.76600000000002</v>
      </c>
      <c r="Q12" s="267">
        <f>'[3]Canada Soybean Imports'!R$284</f>
        <v>357.41400000000004</v>
      </c>
      <c r="R12" s="267">
        <f>'[3]Canada Soybean Imports'!S$284</f>
        <v>245.53899999999999</v>
      </c>
      <c r="S12" s="267">
        <f>'[3]Canada Soybean Imports'!T$284</f>
        <v>203.56800000000001</v>
      </c>
      <c r="T12" s="267">
        <f>'[3]Canada Soybean Imports'!U$284</f>
        <v>217.78600000000003</v>
      </c>
      <c r="U12" s="267">
        <f>'[3]Canada Soybean Imports'!V$284</f>
        <v>292.11299999999994</v>
      </c>
      <c r="V12" s="267">
        <f>'[3]Canada Soybean Imports'!W$284</f>
        <v>244.429</v>
      </c>
      <c r="W12" s="267">
        <f>'[3]Canada Soybean Imports'!X$284</f>
        <v>258.57899999999995</v>
      </c>
      <c r="X12" s="267">
        <f>'[3]Canada Soybean Imports'!Y$284</f>
        <v>393.33666800000003</v>
      </c>
      <c r="Y12" s="267">
        <f>'[3]Canada Soybean Imports'!Z$284</f>
        <v>450.104061</v>
      </c>
      <c r="Z12" s="267">
        <f>'[3]Canada Soybean Imports'!AA$284</f>
        <v>1064.5996939999998</v>
      </c>
      <c r="AA12" s="267">
        <f>'[3]Canada Soybean Imports'!AB$284</f>
        <v>211.73872699999998</v>
      </c>
      <c r="AB12" s="267">
        <f>'[3]Canada Soybean Imports'!AC$284</f>
        <v>456.81154000000004</v>
      </c>
      <c r="AC12" s="267">
        <f>'[3]Canada Soybean Imports'!AD$284</f>
        <v>447.16210599999999</v>
      </c>
      <c r="AD12" s="268">
        <f>'[3]Canada Soybean Imports'!AE$284</f>
        <v>383.76265100000001</v>
      </c>
      <c r="AE12" s="268">
        <f>'[3]Canada Soybean Imports'!AF$284</f>
        <v>247.275474</v>
      </c>
      <c r="AF12" s="268">
        <f>'[3]Canada Soybean Imports'!AG$284</f>
        <v>298.7043036043861</v>
      </c>
      <c r="AG12" s="268">
        <f>'[3]Canada Soybean Imports'!AH$284</f>
        <v>429.62221771844952</v>
      </c>
      <c r="AH12" s="268">
        <f>'[3]Canada Soybean Imports'!AI$284</f>
        <v>427.39821668541248</v>
      </c>
      <c r="AI12" s="268">
        <f>'[3]Canada Soybean Imports'!AJ$284</f>
        <v>432.01535460318985</v>
      </c>
      <c r="AJ12" s="268">
        <f>'[3]Canada Soybean Imports'!AK$284</f>
        <v>433.41533302471993</v>
      </c>
      <c r="AK12" s="268">
        <f>'[3]Canada Soybean Imports'!AL$284</f>
        <v>433.032570226085</v>
      </c>
      <c r="AL12" s="268">
        <f>'[3]Canada Soybean Imports'!AM$284</f>
        <v>431.51831406804064</v>
      </c>
      <c r="AM12" s="268">
        <f>'[3]Canada Soybean Imports'!AN$284</f>
        <v>431.18755639559924</v>
      </c>
      <c r="AN12" s="268">
        <f>'[3]Canada Soybean Imports'!AO$284</f>
        <v>432.0985757883434</v>
      </c>
      <c r="AO12" s="268">
        <f>'[3]Canada Soybean Imports'!AP$284</f>
        <v>432.21072354795564</v>
      </c>
      <c r="AP12" s="268">
        <f>'[3]Canada Soybean Imports'!AQ$284</f>
        <v>432.12509898903227</v>
      </c>
      <c r="AQ12" s="268">
        <f>'[3]Canada Soybean Imports'!AR$284</f>
        <v>431.85700231255595</v>
      </c>
      <c r="AR12" s="268">
        <f>'[3]Canada Soybean Imports'!AS$284</f>
        <v>0</v>
      </c>
      <c r="AS12" s="268">
        <f>'[3]Canada Soybean Imports'!AT$284</f>
        <v>0</v>
      </c>
      <c r="AT12" s="268">
        <f>'[3]Canada Soybean Imports'!AU$284</f>
        <v>0</v>
      </c>
      <c r="AU12" s="268">
        <f>'[3]Canada Soybean Imports'!AV$284</f>
        <v>0</v>
      </c>
      <c r="AV12" s="268">
        <f>'[3]Canada Soybean Imports'!AW$284</f>
        <v>0</v>
      </c>
      <c r="AW12" s="268">
        <f>'[3]Canada Soybean Imports'!AX$284</f>
        <v>0</v>
      </c>
      <c r="AX12" s="268">
        <f>'[3]Canada Soybean Imports'!AY$284</f>
        <v>0</v>
      </c>
      <c r="AY12" s="268">
        <f>'[3]Canada Soybean Imports'!AZ$284</f>
        <v>0</v>
      </c>
      <c r="AZ12" s="268">
        <f>'[3]Canada Soybean Imports'!BA$284</f>
        <v>0</v>
      </c>
      <c r="BA12" s="268">
        <f>'[3]Canada Soybean Imports'!BB$284</f>
        <v>0</v>
      </c>
      <c r="BB12" s="268">
        <f>'[3]Canada Soybean Imports'!BC$284</f>
        <v>0</v>
      </c>
      <c r="BC12" s="268">
        <f>'[3]Canada Soybean Imports'!BD$284</f>
        <v>0</v>
      </c>
      <c r="BD12" s="268">
        <f>'[3]Canada Soybean Imports'!BE$284</f>
        <v>0</v>
      </c>
      <c r="BE12" s="268">
        <f>'[3]Canada Soybean Imports'!BF$284</f>
        <v>0</v>
      </c>
    </row>
    <row r="13" spans="1:57" x14ac:dyDescent="0.2">
      <c r="B13" t="s">
        <v>190</v>
      </c>
      <c r="C13" s="227">
        <f>'[3]Canada Soybean Imports'!D$266</f>
        <v>0</v>
      </c>
      <c r="D13" s="227">
        <f>'[3]Canada Soybean Imports'!E$266</f>
        <v>0</v>
      </c>
      <c r="E13" s="227">
        <f>'[3]Canada Soybean Imports'!F$266</f>
        <v>0</v>
      </c>
      <c r="F13" s="227">
        <f>'[3]Canada Soybean Imports'!G$266</f>
        <v>0</v>
      </c>
      <c r="G13" s="227">
        <f>'[3]Canada Soybean Imports'!H$266</f>
        <v>0</v>
      </c>
      <c r="H13" s="227">
        <f>'[3]Canada Soybean Imports'!I$266</f>
        <v>0</v>
      </c>
      <c r="I13" s="227">
        <f>'[3]Canada Soybean Imports'!J$266</f>
        <v>0</v>
      </c>
      <c r="J13" s="227">
        <f>'[3]Canada Soybean Imports'!K$266</f>
        <v>0</v>
      </c>
      <c r="K13" s="227">
        <f>'[3]Canada Soybean Imports'!L$266</f>
        <v>0</v>
      </c>
      <c r="L13" s="227">
        <f>'[3]Canada Soybean Imports'!M$266</f>
        <v>0</v>
      </c>
      <c r="M13" s="227">
        <f>'[3]Canada Soybean Imports'!N$266</f>
        <v>0</v>
      </c>
      <c r="N13" s="227">
        <f>'[3]Canada Soybean Imports'!O$266</f>
        <v>0</v>
      </c>
      <c r="O13" s="227">
        <f>'[3]Canada Soybean Imports'!P$266</f>
        <v>0</v>
      </c>
      <c r="P13" s="227">
        <f>'[3]Canada Soybean Imports'!Q$266</f>
        <v>0</v>
      </c>
      <c r="Q13" s="227">
        <f>'[3]Canada Soybean Imports'!R$266</f>
        <v>0</v>
      </c>
      <c r="R13" s="227">
        <f>'[3]Canada Soybean Imports'!S$266</f>
        <v>0</v>
      </c>
      <c r="S13" s="227">
        <f>'[3]Canada Soybean Imports'!T$266</f>
        <v>0</v>
      </c>
      <c r="T13" s="227">
        <f>'[3]Canada Soybean Imports'!U$266</f>
        <v>0</v>
      </c>
      <c r="U13" s="227">
        <f>'[3]Canada Soybean Imports'!V$266</f>
        <v>0</v>
      </c>
      <c r="V13" s="227">
        <f>'[3]Canada Soybean Imports'!W$266</f>
        <v>0</v>
      </c>
      <c r="W13" s="227">
        <f>'[3]Canada Soybean Imports'!X$266</f>
        <v>0</v>
      </c>
      <c r="X13" s="227">
        <f>'[3]Canada Soybean Imports'!Y$266</f>
        <v>0</v>
      </c>
      <c r="Y13" s="227">
        <f>'[3]Canada Soybean Imports'!Z$266</f>
        <v>5.0000000000000004E-6</v>
      </c>
      <c r="Z13" s="227">
        <f>'[3]Canada Soybean Imports'!AA$266</f>
        <v>0</v>
      </c>
      <c r="AA13" s="227">
        <f>'[3]Canada Soybean Imports'!AB$266</f>
        <v>1.5999999999999999E-5</v>
      </c>
      <c r="AB13" s="227">
        <f>'[3]Canada Soybean Imports'!AC$266</f>
        <v>9.4499999999999988E-4</v>
      </c>
      <c r="AC13" s="227">
        <f>'[3]Canada Soybean Imports'!AD$266</f>
        <v>9.8899999999999986E-4</v>
      </c>
      <c r="AD13" s="269">
        <f>'[3]Canada Soybean Imports'!AE$266</f>
        <v>3.4200000000000002E-4</v>
      </c>
      <c r="AE13" s="269">
        <f>'[3]Canada Soybean Imports'!AF$266</f>
        <v>2.6400000000000002E-4</v>
      </c>
      <c r="AF13" s="269">
        <f>'[3]Canada Soybean Imports'!AG$266</f>
        <v>5.3198102115951051E-4</v>
      </c>
      <c r="AG13" s="269">
        <f>'[3]Canada Soybean Imports'!AH$266</f>
        <v>6.9528205109926054E-4</v>
      </c>
      <c r="AH13" s="269">
        <f>'[3]Canada Soybean Imports'!AI$266</f>
        <v>6.7277152290025333E-4</v>
      </c>
      <c r="AI13" s="269">
        <f>'[3]Canada Soybean Imports'!AJ$266</f>
        <v>6.1456047222751805E-4</v>
      </c>
      <c r="AJ13" s="269">
        <f>'[3]Canada Soybean Imports'!AK$266</f>
        <v>6.1872890917036944E-4</v>
      </c>
      <c r="AK13" s="269">
        <f>'[3]Canada Soybean Imports'!AL$266</f>
        <v>6.4345574845490268E-4</v>
      </c>
      <c r="AL13" s="269">
        <f>'[3]Canada Soybean Imports'!AM$266</f>
        <v>6.4268041641815155E-4</v>
      </c>
      <c r="AM13" s="269">
        <f>'[3]Canada Soybean Imports'!AN$266</f>
        <v>6.4306035463931649E-4</v>
      </c>
      <c r="AN13" s="269">
        <f>'[3]Canada Soybean Imports'!AO$266</f>
        <v>6.3419236588373152E-4</v>
      </c>
      <c r="AO13" s="269">
        <f>'[3]Canada Soybean Imports'!AP$266</f>
        <v>6.3751570160130154E-4</v>
      </c>
      <c r="AP13" s="269">
        <f>'[3]Canada Soybean Imports'!AQ$266</f>
        <v>6.3789616034667668E-4</v>
      </c>
      <c r="AQ13" s="269">
        <f>'[3]Canada Soybean Imports'!AR$266</f>
        <v>6.3883691251572742E-4</v>
      </c>
      <c r="AR13" s="269">
        <f>'[3]Canada Soybean Imports'!AS$266</f>
        <v>0</v>
      </c>
      <c r="AS13" s="269">
        <f>'[3]Canada Soybean Imports'!AT$266</f>
        <v>0</v>
      </c>
      <c r="AT13" s="269">
        <f>'[3]Canada Soybean Imports'!AU$266</f>
        <v>0</v>
      </c>
      <c r="AU13" s="269">
        <f>'[3]Canada Soybean Imports'!AV$266</f>
        <v>0</v>
      </c>
      <c r="AV13" s="269">
        <f>'[3]Canada Soybean Imports'!AW$266</f>
        <v>0</v>
      </c>
      <c r="AW13" s="269">
        <f>'[3]Canada Soybean Imports'!AX$266</f>
        <v>0</v>
      </c>
      <c r="AX13" s="269">
        <f>'[3]Canada Soybean Imports'!AY$266</f>
        <v>0</v>
      </c>
      <c r="AY13" s="269">
        <f>'[3]Canada Soybean Imports'!AZ$266</f>
        <v>0</v>
      </c>
      <c r="AZ13" s="269">
        <f>'[3]Canada Soybean Imports'!BA$266</f>
        <v>0</v>
      </c>
      <c r="BA13" s="269">
        <f>'[3]Canada Soybean Imports'!BB$266</f>
        <v>0</v>
      </c>
      <c r="BB13" s="269">
        <f>'[3]Canada Soybean Imports'!BC$266</f>
        <v>0</v>
      </c>
      <c r="BC13" s="269">
        <f>'[3]Canada Soybean Imports'!BD$266</f>
        <v>0</v>
      </c>
      <c r="BD13" s="269">
        <f>'[3]Canada Soybean Imports'!BE$266</f>
        <v>0</v>
      </c>
      <c r="BE13" s="269">
        <f>'[3]Canada Soybean Imports'!BF$266</f>
        <v>0</v>
      </c>
    </row>
    <row r="14" spans="1:57" x14ac:dyDescent="0.2">
      <c r="B14" t="s">
        <v>185</v>
      </c>
      <c r="C14" s="227">
        <f>C11-C12-C13</f>
        <v>0.8230000000000075</v>
      </c>
      <c r="D14" s="227">
        <f t="shared" ref="D14:BE14" si="4">D11-D12-D13</f>
        <v>1.2019999999999698</v>
      </c>
      <c r="E14" s="227">
        <f t="shared" si="4"/>
        <v>3.4950000000000045</v>
      </c>
      <c r="F14" s="227">
        <f t="shared" si="4"/>
        <v>2.5609999999999786</v>
      </c>
      <c r="G14" s="227">
        <f t="shared" si="4"/>
        <v>12.156000000000006</v>
      </c>
      <c r="H14" s="227">
        <f t="shared" si="4"/>
        <v>3.6970000000000596</v>
      </c>
      <c r="I14" s="227">
        <f t="shared" si="4"/>
        <v>4.5260000000000673</v>
      </c>
      <c r="J14" s="227">
        <f t="shared" si="4"/>
        <v>4.5199999999998681</v>
      </c>
      <c r="K14" s="227">
        <f t="shared" si="4"/>
        <v>4.3689999999999145</v>
      </c>
      <c r="L14" s="227">
        <f t="shared" si="4"/>
        <v>5.8509999999999991</v>
      </c>
      <c r="M14" s="227">
        <f t="shared" si="4"/>
        <v>4.5600000000000023</v>
      </c>
      <c r="N14" s="227">
        <f t="shared" si="4"/>
        <v>6.1340000000000146</v>
      </c>
      <c r="O14" s="227">
        <f t="shared" si="4"/>
        <v>8.4180000000000632</v>
      </c>
      <c r="P14" s="227">
        <f t="shared" si="4"/>
        <v>9.8050000000000068</v>
      </c>
      <c r="Q14" s="227">
        <f t="shared" si="4"/>
        <v>14.331999999999994</v>
      </c>
      <c r="R14" s="227">
        <f t="shared" si="4"/>
        <v>20.742999999999995</v>
      </c>
      <c r="S14" s="227">
        <f t="shared" si="4"/>
        <v>28.895999999999987</v>
      </c>
      <c r="T14" s="227">
        <f t="shared" si="4"/>
        <v>39.814999999999969</v>
      </c>
      <c r="U14" s="227">
        <f t="shared" si="4"/>
        <v>50.990000000000123</v>
      </c>
      <c r="V14" s="227">
        <f t="shared" si="4"/>
        <v>86.818999999999988</v>
      </c>
      <c r="W14" s="227">
        <f t="shared" si="4"/>
        <v>60.450000000000102</v>
      </c>
      <c r="X14" s="227">
        <f t="shared" si="4"/>
        <v>89.066700999999966</v>
      </c>
      <c r="Y14" s="227">
        <f t="shared" si="4"/>
        <v>83.83411199999999</v>
      </c>
      <c r="Z14" s="227">
        <f t="shared" si="4"/>
        <v>66.26417900000024</v>
      </c>
      <c r="AA14" s="227">
        <f t="shared" si="4"/>
        <v>30.574989000000006</v>
      </c>
      <c r="AB14" s="227">
        <f t="shared" si="4"/>
        <v>62.515317999999866</v>
      </c>
      <c r="AC14" s="227">
        <f t="shared" si="4"/>
        <v>104.21588400000007</v>
      </c>
      <c r="AD14" s="269">
        <f t="shared" si="4"/>
        <v>116.23700699999999</v>
      </c>
      <c r="AE14" s="269">
        <f t="shared" si="4"/>
        <v>252.72426200000001</v>
      </c>
      <c r="AF14" s="269">
        <f t="shared" si="4"/>
        <v>201.29516441459273</v>
      </c>
      <c r="AG14" s="269">
        <f t="shared" si="4"/>
        <v>70.377086999499383</v>
      </c>
      <c r="AH14" s="269">
        <f t="shared" si="4"/>
        <v>72.601110543064621</v>
      </c>
      <c r="AI14" s="269">
        <f t="shared" si="4"/>
        <v>67.984030836337922</v>
      </c>
      <c r="AJ14" s="269">
        <f t="shared" si="4"/>
        <v>66.584048246370898</v>
      </c>
      <c r="AK14" s="269">
        <f t="shared" si="4"/>
        <v>66.966786318166541</v>
      </c>
      <c r="AL14" s="269">
        <f t="shared" si="4"/>
        <v>68.481043251542943</v>
      </c>
      <c r="AM14" s="269">
        <f t="shared" si="4"/>
        <v>68.811800544046122</v>
      </c>
      <c r="AN14" s="269">
        <f t="shared" si="4"/>
        <v>67.900790019290724</v>
      </c>
      <c r="AO14" s="269">
        <f t="shared" si="4"/>
        <v>67.788638936342764</v>
      </c>
      <c r="AP14" s="269">
        <f t="shared" si="4"/>
        <v>67.874263114807391</v>
      </c>
      <c r="AQ14" s="269">
        <f t="shared" si="4"/>
        <v>68.142358850531537</v>
      </c>
      <c r="AR14" s="269">
        <f t="shared" si="4"/>
        <v>500</v>
      </c>
      <c r="AS14" s="269">
        <f t="shared" si="4"/>
        <v>500</v>
      </c>
      <c r="AT14" s="269">
        <f t="shared" si="4"/>
        <v>500</v>
      </c>
      <c r="AU14" s="269">
        <f t="shared" si="4"/>
        <v>500</v>
      </c>
      <c r="AV14" s="269">
        <f t="shared" si="4"/>
        <v>500</v>
      </c>
      <c r="AW14" s="269">
        <f t="shared" si="4"/>
        <v>501</v>
      </c>
      <c r="AX14" s="269">
        <f t="shared" si="4"/>
        <v>502</v>
      </c>
      <c r="AY14" s="269">
        <f t="shared" si="4"/>
        <v>503</v>
      </c>
      <c r="AZ14" s="269">
        <f t="shared" si="4"/>
        <v>504</v>
      </c>
      <c r="BA14" s="269">
        <f t="shared" si="4"/>
        <v>505</v>
      </c>
      <c r="BB14" s="269">
        <f t="shared" si="4"/>
        <v>506</v>
      </c>
      <c r="BC14" s="269">
        <f t="shared" si="4"/>
        <v>507</v>
      </c>
      <c r="BD14" s="269">
        <f t="shared" si="4"/>
        <v>508</v>
      </c>
      <c r="BE14" s="269">
        <f t="shared" si="4"/>
        <v>509</v>
      </c>
    </row>
    <row r="15" spans="1:57" x14ac:dyDescent="0.2">
      <c r="A15" t="s">
        <v>191</v>
      </c>
      <c r="C15" s="227">
        <f>'[1]Canada Soy Complex'!AG$12</f>
        <v>598.678</v>
      </c>
      <c r="D15" s="227">
        <f>'[1]Canada Soy Complex'!AH$12</f>
        <v>477.83400000000006</v>
      </c>
      <c r="E15" s="227">
        <f>'[1]Canada Soy Complex'!AI$12</f>
        <v>769.20700000000011</v>
      </c>
      <c r="F15" s="227">
        <f>'[1]Canada Soy Complex'!AJ$12</f>
        <v>876.16200000000015</v>
      </c>
      <c r="G15" s="227">
        <f>'[1]Canada Soy Complex'!AK$12</f>
        <v>949.10300000000007</v>
      </c>
      <c r="H15" s="227">
        <f>'[1]Canada Soy Complex'!AL$12</f>
        <v>747.44100000000003</v>
      </c>
      <c r="I15" s="227">
        <f>'[1]Canada Soy Complex'!AM$12</f>
        <v>502.43599999999998</v>
      </c>
      <c r="J15" s="227">
        <f>'[1]Canada Soy Complex'!AN$12</f>
        <v>726.42699999999991</v>
      </c>
      <c r="K15" s="227">
        <f>'[1]Canada Soy Complex'!AO$12</f>
        <v>913.82899999999995</v>
      </c>
      <c r="L15" s="227">
        <f>'[1]Canada Soy Complex'!AP$12</f>
        <v>1123.7579999999998</v>
      </c>
      <c r="M15" s="227">
        <f>'[1]Canada Soy Complex'!AQ$12</f>
        <v>1318.2569999999998</v>
      </c>
      <c r="N15" s="227">
        <f>'[1]Canada Soy Complex'!AR$12</f>
        <v>1746.1310000000001</v>
      </c>
      <c r="O15" s="227">
        <f>'[1]Canada Soy Complex'!AS$12</f>
        <v>1711.6399999999996</v>
      </c>
      <c r="P15" s="227">
        <f>'[1]Canada Soy Complex'!AT$12</f>
        <v>1994.8039999999999</v>
      </c>
      <c r="Q15" s="227">
        <f>'[1]Canada Soy Complex'!AU$12</f>
        <v>2320.4639999999995</v>
      </c>
      <c r="R15" s="227">
        <f>'[1]Canada Soy Complex'!AV$12</f>
        <v>2902.3010000000004</v>
      </c>
      <c r="S15" s="227">
        <f>'[1]Canada Soy Complex'!AW$12</f>
        <v>2934.2220000000002</v>
      </c>
      <c r="T15" s="227">
        <f>'[1]Canada Soy Complex'!AX$12</f>
        <v>3465.8159999999998</v>
      </c>
      <c r="U15" s="227">
        <f>'[1]Canada Soy Complex'!AY$12</f>
        <v>3447.6069999999995</v>
      </c>
      <c r="V15" s="227">
        <f>'[1]Canada Soy Complex'!AZ$12</f>
        <v>3915.6210000000005</v>
      </c>
      <c r="W15" s="227">
        <f>'[1]Canada Soy Complex'!BA$12</f>
        <v>4299.0173640000003</v>
      </c>
      <c r="X15" s="227">
        <f>'[1]Canada Soy Complex'!BB$12</f>
        <v>4468.4110150000006</v>
      </c>
      <c r="Y15" s="227">
        <f>'[1]Canada Soy Complex'!BC$12</f>
        <v>4946.6536490000017</v>
      </c>
      <c r="Z15" s="227">
        <f>'[1]Canada Soy Complex'!BD$12</f>
        <v>5654.6510630000002</v>
      </c>
      <c r="AA15" s="227">
        <f>'[1]Canada Soy Complex'!BE$12</f>
        <v>3583.9811749999999</v>
      </c>
      <c r="AB15" s="227">
        <f>'[1]Canada Soy Complex'!BF$12</f>
        <v>4506.1797489999999</v>
      </c>
      <c r="AC15" s="227">
        <f>'[1]Canada Soy Complex'!BG$12</f>
        <v>4166.5379450000009</v>
      </c>
      <c r="AD15" s="269">
        <f>'[1]Canada Soy Complex'!BH$12</f>
        <v>3786.4752249999997</v>
      </c>
      <c r="AE15" s="269">
        <f>'[1]Canada Soy Complex'!BI$12</f>
        <v>4450</v>
      </c>
      <c r="AF15" s="269">
        <f>'[1]Canada Soy Complex'!BJ$12</f>
        <v>4525</v>
      </c>
      <c r="AG15" s="269">
        <f>'[1]Canada Soy Complex'!BK$12</f>
        <v>4650</v>
      </c>
      <c r="AH15" s="269">
        <f>'[1]Canada Soy Complex'!BL$12</f>
        <v>4800</v>
      </c>
      <c r="AI15" s="269">
        <f>'[1]Canada Soy Complex'!BM$12</f>
        <v>4950</v>
      </c>
      <c r="AJ15" s="269">
        <f>'[1]Canada Soy Complex'!BN$12</f>
        <v>5025</v>
      </c>
      <c r="AK15" s="269">
        <f>'[1]Canada Soy Complex'!BO$12</f>
        <v>5125</v>
      </c>
      <c r="AL15" s="269">
        <f>'[1]Canada Soy Complex'!BP$12</f>
        <v>5175</v>
      </c>
      <c r="AM15" s="269">
        <f>'[1]Canada Soy Complex'!BQ$12</f>
        <v>5325</v>
      </c>
      <c r="AN15" s="269">
        <f>'[1]Canada Soy Complex'!BR$12</f>
        <v>5400</v>
      </c>
      <c r="AO15" s="269">
        <f>'[1]Canada Soy Complex'!BS$12</f>
        <v>5500</v>
      </c>
      <c r="AP15" s="269">
        <f>'[1]Canada Soy Complex'!BT$12</f>
        <v>5650</v>
      </c>
      <c r="AQ15" s="269">
        <f>'[1]Canada Soy Complex'!BU$12</f>
        <v>5750</v>
      </c>
      <c r="AR15" s="269">
        <f>'[1]Canada Soy Complex'!BV$12</f>
        <v>5850</v>
      </c>
      <c r="AS15" s="269">
        <f>'[1]Canada Soy Complex'!BW$12</f>
        <v>5925</v>
      </c>
      <c r="AT15" s="269">
        <f>'[1]Canada Soy Complex'!BX$12</f>
        <v>6050</v>
      </c>
      <c r="AU15" s="269">
        <f>'[1]Canada Soy Complex'!BY$12</f>
        <v>6150</v>
      </c>
      <c r="AV15" s="269">
        <f>'[1]Canada Soy Complex'!BZ$12</f>
        <v>6300</v>
      </c>
      <c r="AW15" s="269">
        <f>'[1]Canada Soy Complex'!CA$12</f>
        <v>6301</v>
      </c>
      <c r="AX15" s="269">
        <f>'[1]Canada Soy Complex'!CB$12</f>
        <v>6302</v>
      </c>
      <c r="AY15" s="269">
        <f>'[1]Canada Soy Complex'!CC$12</f>
        <v>6303</v>
      </c>
      <c r="AZ15" s="269">
        <f>'[1]Canada Soy Complex'!CD$12</f>
        <v>6304</v>
      </c>
      <c r="BA15" s="269">
        <f>'[1]Canada Soy Complex'!CE$12</f>
        <v>6305</v>
      </c>
      <c r="BB15" s="269">
        <f>'[1]Canada Soy Complex'!CF$12</f>
        <v>6306</v>
      </c>
      <c r="BC15" s="269">
        <f>'[1]Canada Soy Complex'!CG$12</f>
        <v>6307</v>
      </c>
      <c r="BD15" s="269">
        <f>'[1]Canada Soy Complex'!CH$12</f>
        <v>6308</v>
      </c>
      <c r="BE15" s="269">
        <f>'[1]Canada Soy Complex'!CI$12</f>
        <v>6309</v>
      </c>
    </row>
    <row r="16" spans="1:57" x14ac:dyDescent="0.2">
      <c r="A16" s="266"/>
      <c r="B16" s="266" t="s">
        <v>187</v>
      </c>
      <c r="C16" s="267">
        <f>'[3]Canada Soybean Exports'!D$284</f>
        <v>126.88700000000001</v>
      </c>
      <c r="D16" s="267">
        <f>'[3]Canada Soybean Exports'!E$284</f>
        <v>48.114000000000004</v>
      </c>
      <c r="E16" s="267">
        <f>'[3]Canada Soybean Exports'!F$284</f>
        <v>134.82499999999999</v>
      </c>
      <c r="F16" s="267">
        <f>'[3]Canada Soybean Exports'!G$284</f>
        <v>101.83199999999999</v>
      </c>
      <c r="G16" s="267">
        <f>'[3]Canada Soybean Exports'!H$284</f>
        <v>121.85999999999999</v>
      </c>
      <c r="H16" s="267">
        <f>'[3]Canada Soybean Exports'!I$284</f>
        <v>92.869</v>
      </c>
      <c r="I16" s="267">
        <f>'[3]Canada Soybean Exports'!J$284</f>
        <v>60.222999999999999</v>
      </c>
      <c r="J16" s="267">
        <f>'[3]Canada Soybean Exports'!K$284</f>
        <v>131.39699999999999</v>
      </c>
      <c r="K16" s="267">
        <f>'[3]Canada Soybean Exports'!L$284</f>
        <v>129.19</v>
      </c>
      <c r="L16" s="267">
        <f>'[3]Canada Soybean Exports'!M$284</f>
        <v>105.91</v>
      </c>
      <c r="M16" s="267">
        <f>'[3]Canada Soybean Exports'!N$284</f>
        <v>50.373999999999995</v>
      </c>
      <c r="N16" s="267">
        <f>'[3]Canada Soybean Exports'!O$284</f>
        <v>198.37899999999999</v>
      </c>
      <c r="O16" s="267">
        <f>'[3]Canada Soybean Exports'!P$284</f>
        <v>216.167</v>
      </c>
      <c r="P16" s="267">
        <f>'[3]Canada Soybean Exports'!Q$284</f>
        <v>283.52499999999998</v>
      </c>
      <c r="Q16" s="267">
        <f>'[3]Canada Soybean Exports'!R$284</f>
        <v>361.05299999999994</v>
      </c>
      <c r="R16" s="267">
        <f>'[3]Canada Soybean Exports'!S$284</f>
        <v>363.07600000000002</v>
      </c>
      <c r="S16" s="267">
        <f>'[3]Canada Soybean Exports'!T$284</f>
        <v>357.28800000000001</v>
      </c>
      <c r="T16" s="267">
        <f>'[3]Canada Soybean Exports'!U$284</f>
        <v>511.017</v>
      </c>
      <c r="U16" s="267">
        <f>'[3]Canada Soybean Exports'!V$284</f>
        <v>588.29700000000003</v>
      </c>
      <c r="V16" s="267">
        <f>'[3]Canada Soybean Exports'!W$284</f>
        <v>551.86800000000017</v>
      </c>
      <c r="W16" s="267">
        <f>'[3]Canada Soybean Exports'!X$284</f>
        <v>291.62563600000004</v>
      </c>
      <c r="X16" s="267">
        <f>'[3]Canada Soybean Exports'!Y$284</f>
        <v>195.83416999999997</v>
      </c>
      <c r="Y16" s="267">
        <f>'[3]Canada Soybean Exports'!Z$284</f>
        <v>233.33312500000005</v>
      </c>
      <c r="Z16" s="267">
        <f>'[3]Canada Soybean Exports'!AA$284</f>
        <v>132.51177300000001</v>
      </c>
      <c r="AA16" s="267">
        <f>'[3]Canada Soybean Exports'!AB$284</f>
        <v>159.01985900000003</v>
      </c>
      <c r="AB16" s="267">
        <f>'[3]Canada Soybean Exports'!AC$284</f>
        <v>143.68350000000001</v>
      </c>
      <c r="AC16" s="267">
        <f>'[3]Canada Soybean Exports'!AD$284</f>
        <v>151.43993600000002</v>
      </c>
      <c r="AD16" s="267">
        <f>'[3]Canada Soybean Exports'!AE$284</f>
        <v>94.640116000000006</v>
      </c>
      <c r="AE16" s="267">
        <f>'[3]Canada Soybean Exports'!AF$284</f>
        <v>254.82864600000002</v>
      </c>
      <c r="AF16" s="267">
        <f>'[3]Canada Soybean Exports'!AG$284</f>
        <v>283.9991567256464</v>
      </c>
      <c r="AG16" s="267">
        <f>'[3]Canada Soybean Exports'!AH$284</f>
        <v>198.03035758958293</v>
      </c>
      <c r="AH16" s="267">
        <f>'[3]Canada Soybean Exports'!AI$284</f>
        <v>209.34486625116563</v>
      </c>
      <c r="AI16" s="267">
        <f>'[3]Canada Soybean Exports'!AJ$284</f>
        <v>226.38184146575057</v>
      </c>
      <c r="AJ16" s="267">
        <f>'[3]Canada Soybean Exports'!AK$284</f>
        <v>243.78941849650221</v>
      </c>
      <c r="AK16" s="267">
        <f>'[3]Canada Soybean Exports'!AL$284</f>
        <v>249.14579380441194</v>
      </c>
      <c r="AL16" s="267">
        <f>'[3]Canada Soybean Exports'!AM$284</f>
        <v>240.79962006163129</v>
      </c>
      <c r="AM16" s="267">
        <f>'[3]Canada Soybean Exports'!AN$284</f>
        <v>250.29341858273793</v>
      </c>
      <c r="AN16" s="267">
        <f>'[3]Canada Soybean Exports'!AO$284</f>
        <v>255.59315766358105</v>
      </c>
      <c r="AO16" s="267">
        <f>'[3]Canada Soybean Exports'!AP$284</f>
        <v>262.24270565444715</v>
      </c>
      <c r="AP16" s="267">
        <f>'[3]Canada Soybean Exports'!AQ$284</f>
        <v>219.14229917777868</v>
      </c>
      <c r="AQ16" s="267">
        <f>'[3]Canada Soybean Exports'!AR$284</f>
        <v>272.98957581193793</v>
      </c>
      <c r="AR16" s="267">
        <f>'[3]Canada Soybean Exports'!AS$284</f>
        <v>0</v>
      </c>
      <c r="AS16" s="267">
        <f>'[3]Canada Soybean Exports'!AT$284</f>
        <v>0</v>
      </c>
      <c r="AT16" s="267">
        <f>'[3]Canada Soybean Exports'!AU$284</f>
        <v>0</v>
      </c>
      <c r="AU16" s="267">
        <f>'[3]Canada Soybean Exports'!AV$284</f>
        <v>0</v>
      </c>
      <c r="AV16" s="267">
        <f>'[3]Canada Soybean Exports'!AW$284</f>
        <v>0</v>
      </c>
      <c r="AW16" s="267">
        <f>'[3]Canada Soybean Exports'!AX$284</f>
        <v>0</v>
      </c>
      <c r="AX16" s="267">
        <f>'[3]Canada Soybean Exports'!AY$284</f>
        <v>0</v>
      </c>
      <c r="AY16" s="267">
        <f>'[3]Canada Soybean Exports'!AZ$284</f>
        <v>0</v>
      </c>
      <c r="AZ16" s="267">
        <f>'[3]Canada Soybean Exports'!BA$284</f>
        <v>0</v>
      </c>
      <c r="BA16" s="267">
        <f>'[3]Canada Soybean Exports'!BB$284</f>
        <v>0</v>
      </c>
      <c r="BB16" s="267">
        <f>'[3]Canada Soybean Exports'!BC$284</f>
        <v>0</v>
      </c>
      <c r="BC16" s="267">
        <f>'[3]Canada Soybean Exports'!BD$284</f>
        <v>0</v>
      </c>
      <c r="BD16" s="267">
        <f>'[3]Canada Soybean Exports'!BE$284</f>
        <v>0</v>
      </c>
      <c r="BE16" s="267">
        <f>'[3]Canada Soybean Exports'!BF$284</f>
        <v>0</v>
      </c>
    </row>
    <row r="17" spans="1:57" x14ac:dyDescent="0.2">
      <c r="B17" t="s">
        <v>192</v>
      </c>
      <c r="C17" s="227">
        <f>'[3]Canada Soybean Exports'!D$266</f>
        <v>0.14400000000000002</v>
      </c>
      <c r="D17" s="227">
        <f>'[3]Canada Soybean Exports'!E$266</f>
        <v>0</v>
      </c>
      <c r="E17" s="227">
        <f>'[3]Canada Soybean Exports'!F$266</f>
        <v>2.1000000000000001E-2</v>
      </c>
      <c r="F17" s="227">
        <f>'[3]Canada Soybean Exports'!G$266</f>
        <v>0</v>
      </c>
      <c r="G17" s="227">
        <f>'[3]Canada Soybean Exports'!H$266</f>
        <v>0</v>
      </c>
      <c r="H17" s="227">
        <f>'[3]Canada Soybean Exports'!I$266</f>
        <v>0</v>
      </c>
      <c r="I17" s="227">
        <f>'[3]Canada Soybean Exports'!J$266</f>
        <v>0.09</v>
      </c>
      <c r="J17" s="227">
        <f>'[3]Canada Soybean Exports'!K$266</f>
        <v>7.0000000000000007E-2</v>
      </c>
      <c r="K17" s="227">
        <f>'[3]Canada Soybean Exports'!L$266</f>
        <v>0</v>
      </c>
      <c r="L17" s="227">
        <f>'[3]Canada Soybean Exports'!M$266</f>
        <v>26.158999999999999</v>
      </c>
      <c r="M17" s="227">
        <f>'[3]Canada Soybean Exports'!N$266</f>
        <v>8.8000000000000009E-2</v>
      </c>
      <c r="N17" s="227">
        <f>'[3]Canada Soybean Exports'!O$266</f>
        <v>6.9000000000000006E-2</v>
      </c>
      <c r="O17" s="227">
        <f>'[3]Canada Soybean Exports'!P$266</f>
        <v>7.0000000000000007E-2</v>
      </c>
      <c r="P17" s="227">
        <f>'[3]Canada Soybean Exports'!Q$266</f>
        <v>0</v>
      </c>
      <c r="Q17" s="227">
        <f>'[3]Canada Soybean Exports'!R$266</f>
        <v>0</v>
      </c>
      <c r="R17" s="227">
        <f>'[3]Canada Soybean Exports'!S$266</f>
        <v>0.13600000000000001</v>
      </c>
      <c r="S17" s="227">
        <f>'[3]Canada Soybean Exports'!T$266</f>
        <v>0</v>
      </c>
      <c r="T17" s="227">
        <f>'[3]Canada Soybean Exports'!U$266</f>
        <v>0</v>
      </c>
      <c r="U17" s="227">
        <f>'[3]Canada Soybean Exports'!V$266</f>
        <v>0</v>
      </c>
      <c r="V17" s="227">
        <f>'[3]Canada Soybean Exports'!W$266</f>
        <v>0</v>
      </c>
      <c r="W17" s="227">
        <f>'[3]Canada Soybean Exports'!X$266</f>
        <v>0</v>
      </c>
      <c r="X17" s="227">
        <f>'[3]Canada Soybean Exports'!Y$266</f>
        <v>0</v>
      </c>
      <c r="Y17" s="227">
        <f>'[3]Canada Soybean Exports'!Z$266</f>
        <v>0</v>
      </c>
      <c r="Z17" s="227">
        <f>'[3]Canada Soybean Exports'!AA$266</f>
        <v>0</v>
      </c>
      <c r="AA17" s="227">
        <f>'[3]Canada Soybean Exports'!AB$266</f>
        <v>0</v>
      </c>
      <c r="AB17" s="227">
        <f>'[3]Canada Soybean Exports'!AC$266</f>
        <v>0</v>
      </c>
      <c r="AC17" s="227">
        <f>'[3]Canada Soybean Exports'!AD$266</f>
        <v>9.7375699999999998</v>
      </c>
      <c r="AD17" s="227">
        <f>'[3]Canada Soybean Exports'!AE$266</f>
        <v>8.5000000000000006E-2</v>
      </c>
      <c r="AE17" s="227">
        <f>'[3]Canada Soybean Exports'!AF$266</f>
        <v>0</v>
      </c>
      <c r="AF17" s="227">
        <f>'[3]Canada Soybean Exports'!AG$266</f>
        <v>0</v>
      </c>
      <c r="AG17" s="227">
        <f>'[3]Canada Soybean Exports'!AH$266</f>
        <v>1.7683199620694376</v>
      </c>
      <c r="AH17" s="227">
        <f>'[3]Canada Soybean Exports'!AI$266</f>
        <v>2.119227444051806</v>
      </c>
      <c r="AI17" s="227">
        <f>'[3]Canada Soybean Exports'!AJ$266</f>
        <v>0.74376202044250483</v>
      </c>
      <c r="AJ17" s="227">
        <f>'[3]Canada Soybean Exports'!AK$266</f>
        <v>0.89714363360449423</v>
      </c>
      <c r="AK17" s="227">
        <f>'[3]Canada Soybean Exports'!AL$266</f>
        <v>1.0876534980277128</v>
      </c>
      <c r="AL17" s="227">
        <f>'[3]Canada Soybean Exports'!AM$266</f>
        <v>1.4057217777987905</v>
      </c>
      <c r="AM17" s="227">
        <f>'[3]Canada Soybean Exports'!AN$266</f>
        <v>1.3230353758770048</v>
      </c>
      <c r="AN17" s="227">
        <f>'[3]Canada Soybean Exports'!AO$266</f>
        <v>1.1498119455793288</v>
      </c>
      <c r="AO17" s="227">
        <f>'[3]Canada Soybean Exports'!AP$266</f>
        <v>1.2397946362546497</v>
      </c>
      <c r="AP17" s="227">
        <f>'[3]Canada Soybean Exports'!AQ$266</f>
        <v>1.3223495688386673</v>
      </c>
      <c r="AQ17" s="227">
        <f>'[3]Canada Soybean Exports'!AR$266</f>
        <v>1.3679122033992028</v>
      </c>
      <c r="AR17" s="227">
        <f>'[3]Canada Soybean Exports'!AS$266</f>
        <v>0</v>
      </c>
      <c r="AS17" s="227">
        <f>'[3]Canada Soybean Exports'!AT$266</f>
        <v>0</v>
      </c>
      <c r="AT17" s="227">
        <f>'[3]Canada Soybean Exports'!AU$266</f>
        <v>0</v>
      </c>
      <c r="AU17" s="227">
        <f>'[3]Canada Soybean Exports'!AV$266</f>
        <v>0</v>
      </c>
      <c r="AV17" s="227">
        <f>'[3]Canada Soybean Exports'!AW$266</f>
        <v>0</v>
      </c>
      <c r="AW17" s="227">
        <f>'[3]Canada Soybean Exports'!AX$266</f>
        <v>0</v>
      </c>
      <c r="AX17" s="227">
        <f>'[3]Canada Soybean Exports'!AY$266</f>
        <v>0</v>
      </c>
      <c r="AY17" s="227">
        <f>'[3]Canada Soybean Exports'!AZ$266</f>
        <v>0</v>
      </c>
      <c r="AZ17" s="227">
        <f>'[3]Canada Soybean Exports'!BA$266</f>
        <v>0</v>
      </c>
      <c r="BA17" s="227">
        <f>'[3]Canada Soybean Exports'!BB$266</f>
        <v>0</v>
      </c>
      <c r="BB17" s="227">
        <f>'[3]Canada Soybean Exports'!BC$266</f>
        <v>0</v>
      </c>
      <c r="BC17" s="227">
        <f>'[3]Canada Soybean Exports'!BD$266</f>
        <v>0</v>
      </c>
      <c r="BD17" s="227">
        <f>'[3]Canada Soybean Exports'!BE$266</f>
        <v>0</v>
      </c>
      <c r="BE17" s="227">
        <f>'[3]Canada Soybean Exports'!BF$266</f>
        <v>0</v>
      </c>
    </row>
    <row r="18" spans="1:57" x14ac:dyDescent="0.2">
      <c r="B18" t="s">
        <v>185</v>
      </c>
      <c r="C18" s="227">
        <f>C15-C16-C17</f>
        <v>471.64699999999999</v>
      </c>
      <c r="D18" s="227">
        <f t="shared" ref="D18:BE18" si="5">D15-D16-D17</f>
        <v>429.72</v>
      </c>
      <c r="E18" s="227">
        <f t="shared" si="5"/>
        <v>634.3610000000001</v>
      </c>
      <c r="F18" s="227">
        <f t="shared" si="5"/>
        <v>774.33000000000015</v>
      </c>
      <c r="G18" s="227">
        <f t="shared" si="5"/>
        <v>827.24300000000005</v>
      </c>
      <c r="H18" s="227">
        <f t="shared" si="5"/>
        <v>654.572</v>
      </c>
      <c r="I18" s="227">
        <f t="shared" si="5"/>
        <v>442.12299999999999</v>
      </c>
      <c r="J18" s="227">
        <f t="shared" si="5"/>
        <v>594.95999999999992</v>
      </c>
      <c r="K18" s="227">
        <f t="shared" si="5"/>
        <v>784.6389999999999</v>
      </c>
      <c r="L18" s="227">
        <f t="shared" si="5"/>
        <v>991.68899999999985</v>
      </c>
      <c r="M18" s="227">
        <f t="shared" si="5"/>
        <v>1267.7949999999998</v>
      </c>
      <c r="N18" s="227">
        <f t="shared" si="5"/>
        <v>1547.6830000000002</v>
      </c>
      <c r="O18" s="227">
        <f t="shared" si="5"/>
        <v>1495.4029999999998</v>
      </c>
      <c r="P18" s="227">
        <f t="shared" si="5"/>
        <v>1711.279</v>
      </c>
      <c r="Q18" s="227">
        <f t="shared" si="5"/>
        <v>1959.4109999999996</v>
      </c>
      <c r="R18" s="227">
        <f t="shared" si="5"/>
        <v>2539.0890000000004</v>
      </c>
      <c r="S18" s="227">
        <f t="shared" si="5"/>
        <v>2576.9340000000002</v>
      </c>
      <c r="T18" s="227">
        <f t="shared" si="5"/>
        <v>2954.799</v>
      </c>
      <c r="U18" s="227">
        <f t="shared" si="5"/>
        <v>2859.3099999999995</v>
      </c>
      <c r="V18" s="227">
        <f t="shared" si="5"/>
        <v>3363.7530000000006</v>
      </c>
      <c r="W18" s="227">
        <f t="shared" si="5"/>
        <v>4007.3917280000001</v>
      </c>
      <c r="X18" s="227">
        <f t="shared" si="5"/>
        <v>4272.5768450000005</v>
      </c>
      <c r="Y18" s="227">
        <f t="shared" si="5"/>
        <v>4713.3205240000016</v>
      </c>
      <c r="Z18" s="227">
        <f t="shared" si="5"/>
        <v>5522.1392900000001</v>
      </c>
      <c r="AA18" s="227">
        <f t="shared" si="5"/>
        <v>3424.9613159999999</v>
      </c>
      <c r="AB18" s="227">
        <f t="shared" si="5"/>
        <v>4362.4962489999998</v>
      </c>
      <c r="AC18" s="227">
        <f t="shared" si="5"/>
        <v>4005.360439000001</v>
      </c>
      <c r="AD18" s="269">
        <f t="shared" si="5"/>
        <v>3691.7501089999996</v>
      </c>
      <c r="AE18" s="269">
        <f t="shared" si="5"/>
        <v>4195.1713540000001</v>
      </c>
      <c r="AF18" s="269">
        <f t="shared" si="5"/>
        <v>4241.0008432743534</v>
      </c>
      <c r="AG18" s="269">
        <f t="shared" si="5"/>
        <v>4450.2013224483471</v>
      </c>
      <c r="AH18" s="269">
        <f t="shared" si="5"/>
        <v>4588.5359063047827</v>
      </c>
      <c r="AI18" s="269">
        <f t="shared" si="5"/>
        <v>4722.8743965138065</v>
      </c>
      <c r="AJ18" s="269">
        <f t="shared" si="5"/>
        <v>4780.3134378698933</v>
      </c>
      <c r="AK18" s="269">
        <f t="shared" si="5"/>
        <v>4874.7665526975597</v>
      </c>
      <c r="AL18" s="269">
        <f t="shared" si="5"/>
        <v>4932.7946581605693</v>
      </c>
      <c r="AM18" s="269">
        <f t="shared" si="5"/>
        <v>5073.3835460413848</v>
      </c>
      <c r="AN18" s="269">
        <f t="shared" si="5"/>
        <v>5143.2570303908396</v>
      </c>
      <c r="AO18" s="269">
        <f t="shared" si="5"/>
        <v>5236.5174997092981</v>
      </c>
      <c r="AP18" s="269">
        <f t="shared" si="5"/>
        <v>5429.535351253382</v>
      </c>
      <c r="AQ18" s="269">
        <f t="shared" si="5"/>
        <v>5475.6425119846626</v>
      </c>
      <c r="AR18" s="269">
        <f t="shared" si="5"/>
        <v>5850</v>
      </c>
      <c r="AS18" s="269">
        <f t="shared" si="5"/>
        <v>5925</v>
      </c>
      <c r="AT18" s="269">
        <f t="shared" si="5"/>
        <v>6050</v>
      </c>
      <c r="AU18" s="269">
        <f t="shared" si="5"/>
        <v>6150</v>
      </c>
      <c r="AV18" s="269">
        <f t="shared" si="5"/>
        <v>6300</v>
      </c>
      <c r="AW18" s="269">
        <f t="shared" si="5"/>
        <v>6301</v>
      </c>
      <c r="AX18" s="269">
        <f t="shared" si="5"/>
        <v>6302</v>
      </c>
      <c r="AY18" s="269">
        <f t="shared" si="5"/>
        <v>6303</v>
      </c>
      <c r="AZ18" s="269">
        <f t="shared" si="5"/>
        <v>6304</v>
      </c>
      <c r="BA18" s="269">
        <f t="shared" si="5"/>
        <v>6305</v>
      </c>
      <c r="BB18" s="269">
        <f t="shared" si="5"/>
        <v>6306</v>
      </c>
      <c r="BC18" s="269">
        <f t="shared" si="5"/>
        <v>6307</v>
      </c>
      <c r="BD18" s="269">
        <f t="shared" si="5"/>
        <v>6308</v>
      </c>
      <c r="BE18" s="269">
        <f t="shared" si="5"/>
        <v>6309</v>
      </c>
    </row>
    <row r="19" spans="1:57" x14ac:dyDescent="0.2">
      <c r="A19" t="s">
        <v>193</v>
      </c>
      <c r="C19" s="227">
        <f>'[8]Soy Complex'!AK$10/36.7437*1000</f>
        <v>121.27249025002926</v>
      </c>
      <c r="D19" s="227">
        <f>'[8]Soy Complex'!AL$10/36.7437*1000</f>
        <v>242.35447165092248</v>
      </c>
      <c r="E19" s="227">
        <f>'[8]Soy Complex'!AM$10/36.7437*1000</f>
        <v>136.24104268214691</v>
      </c>
      <c r="F19" s="227">
        <f>'[8]Soy Complex'!AN$10/36.7437*1000</f>
        <v>95.880382215182479</v>
      </c>
      <c r="G19" s="227">
        <f>'[8]Soy Complex'!AO$10/36.7437*1000</f>
        <v>113.624920734711</v>
      </c>
      <c r="H19" s="227">
        <f>'[8]Soy Complex'!AP$10/36.7437*1000</f>
        <v>97.159513059381609</v>
      </c>
      <c r="I19" s="227">
        <f>'[8]Soy Complex'!AQ$10/36.7437*1000</f>
        <v>63.167291263536349</v>
      </c>
      <c r="J19" s="227">
        <f>'[8]Soy Complex'!AR$10/36.7437*1000</f>
        <v>126.9061090744808</v>
      </c>
      <c r="K19" s="227">
        <f>'[8]Soy Complex'!AS$10/36.7437*1000</f>
        <v>151.45453506315371</v>
      </c>
      <c r="L19" s="227">
        <f>'[8]Soy Complex'!AT$10/36.7437*1000</f>
        <v>151.83555276142576</v>
      </c>
      <c r="M19" s="227">
        <f>'[8]Soy Complex'!AU$10/36.7437*1000</f>
        <v>91.689187534189529</v>
      </c>
      <c r="N19" s="227">
        <f>'[8]Soy Complex'!AV$10/36.7437*1000</f>
        <v>245.91970868475414</v>
      </c>
      <c r="O19" s="227">
        <f>'[8]Soy Complex'!AW$10/36.7437*1000</f>
        <v>268.64469283169637</v>
      </c>
      <c r="P19" s="227">
        <f>'[8]Soy Complex'!AX$10/36.7437*1000</f>
        <v>361.20477796193637</v>
      </c>
      <c r="Q19" s="227">
        <f>'[8]Soy Complex'!AY$10/36.7437*1000</f>
        <v>397.10208824914201</v>
      </c>
      <c r="R19" s="227">
        <f>'[8]Soy Complex'!AZ$10/36.7437*1000</f>
        <v>393.26469571654462</v>
      </c>
      <c r="S19" s="227">
        <f>'[8]Soy Complex'!BA$10/36.7437*1000</f>
        <v>439.04125060894802</v>
      </c>
      <c r="T19" s="227">
        <f>'[8]Soy Complex'!BB$10/36.7437*1000</f>
        <v>1102.7196498991666</v>
      </c>
      <c r="U19" s="227">
        <f>'[8]Soy Complex'!BC$10/36.7437*1000</f>
        <v>1953.3960923913492</v>
      </c>
      <c r="V19" s="227">
        <f>'[8]Soy Complex'!BD$10/36.7437*1000</f>
        <v>903.69233365175523</v>
      </c>
      <c r="W19" s="227">
        <f>'[8]Soy Complex'!BE$10/36.7437*1000</f>
        <v>581.76397297795279</v>
      </c>
      <c r="X19" s="227">
        <f>'[8]Soy Complex'!BF$10/36.7437*1000</f>
        <v>627.94969319974177</v>
      </c>
      <c r="Y19" s="227">
        <f>'[8]Soy Complex'!BG$10/36.7437*1000</f>
        <v>623.74984814298386</v>
      </c>
      <c r="Z19" s="227">
        <f>'[8]Soy Complex'!BH$10/36.7437*1000</f>
        <v>382.59620016492619</v>
      </c>
      <c r="AA19" s="227">
        <f>'[8]Soy Complex'!BI$10/36.7437*1000</f>
        <v>419.58508773803408</v>
      </c>
      <c r="AB19" s="227">
        <f>'[8]Soy Complex'!BJ$10/36.7437*1000</f>
        <v>540.61925012342238</v>
      </c>
      <c r="AC19" s="227">
        <f>'[8]Soy Complex'!BK$10/36.7437*1000</f>
        <v>449.28899999999993</v>
      </c>
      <c r="AD19" s="269">
        <f>'[8]Soy Complex'!BL$10/36.7437*1000</f>
        <v>677.99919999999986</v>
      </c>
      <c r="AE19" s="269">
        <f>'[8]Soy Complex'!BM$10/36.7437*1000</f>
        <v>580.49279999999987</v>
      </c>
      <c r="AF19" s="269">
        <f>'[8]Soy Complex'!BN$10/36.7437*1000</f>
        <v>680.38874691443709</v>
      </c>
      <c r="AG19" s="269">
        <f>'[8]Soy Complex'!BO$10/36.7437*1000</f>
        <v>544.31099753154967</v>
      </c>
      <c r="AH19" s="269">
        <f>'[8]Soy Complex'!BP$10/36.7437*1000</f>
        <v>544.31099753154967</v>
      </c>
      <c r="AI19" s="269">
        <f>'[8]Soy Complex'!BQ$10/36.7437*1000</f>
        <v>544.31099753154967</v>
      </c>
      <c r="AJ19" s="269">
        <f>'[8]Soy Complex'!BR$10/36.7437*1000</f>
        <v>544.31099753154967</v>
      </c>
      <c r="AK19" s="269">
        <f>'[8]Soy Complex'!BS$10/36.7437*1000</f>
        <v>544.31099753154967</v>
      </c>
      <c r="AL19" s="269">
        <f>'[8]Soy Complex'!BT$10/36.7437*1000</f>
        <v>544.31099753154967</v>
      </c>
      <c r="AM19" s="269">
        <f>'[8]Soy Complex'!BU$10/36.7437*1000</f>
        <v>544.31099753154967</v>
      </c>
      <c r="AN19" s="269">
        <f>'[8]Soy Complex'!BV$10/36.7437*1000</f>
        <v>544.31099753154967</v>
      </c>
      <c r="AO19" s="269">
        <f>'[8]Soy Complex'!BW$10/36.7437*1000</f>
        <v>544.31099753154967</v>
      </c>
      <c r="AP19" s="269">
        <f>'[8]Soy Complex'!BX$10/36.7437*1000</f>
        <v>544.31099753154967</v>
      </c>
      <c r="AQ19" s="269">
        <f>'[8]Soy Complex'!BY$10/36.7437*1000</f>
        <v>544.31099753154967</v>
      </c>
      <c r="AR19" s="269">
        <f>'[8]Soy Complex'!BZ$10/36.7437*1000</f>
        <v>544.31099753154967</v>
      </c>
      <c r="AS19" s="269">
        <f>'[8]Soy Complex'!CA$10/36.7437*1000</f>
        <v>544.31099753154967</v>
      </c>
      <c r="AT19" s="269">
        <f>'[8]Soy Complex'!CB$10/36.7437*1000</f>
        <v>544.31099753154967</v>
      </c>
      <c r="AU19" s="269">
        <f>'[8]Soy Complex'!CC$10/36.7437*1000</f>
        <v>544.31099753154967</v>
      </c>
      <c r="AV19" s="269">
        <f>'[8]Soy Complex'!CD$10/36.7437*1000</f>
        <v>544.31099753154967</v>
      </c>
      <c r="AW19" s="269">
        <f>'[8]Soy Complex'!CE$10/36.7437*1000</f>
        <v>544.31099753154967</v>
      </c>
      <c r="AX19" s="269">
        <f>'[8]Soy Complex'!CF$10/36.7437*1000</f>
        <v>544.31099753154967</v>
      </c>
      <c r="AY19" s="269">
        <f>'[8]Soy Complex'!CG$10/36.7437*1000</f>
        <v>544.31099753154967</v>
      </c>
      <c r="AZ19" s="269">
        <f>'[8]Soy Complex'!CH$10/36.7437*1000</f>
        <v>571.52654740812716</v>
      </c>
      <c r="BA19" s="269">
        <f>'[8]Soy Complex'!CI$10/36.7437*1000</f>
        <v>598.74209728470464</v>
      </c>
      <c r="BB19" s="269">
        <f>'[8]Soy Complex'!CJ$10/36.7437*1000</f>
        <v>625.95764716128213</v>
      </c>
      <c r="BC19" s="269">
        <f>'[8]Soy Complex'!CK$10/36.7437*1000</f>
        <v>653.17319703785961</v>
      </c>
      <c r="BD19" s="269">
        <f>'[8]Soy Complex'!CL$10/36.7437*1000</f>
        <v>680.38874691443709</v>
      </c>
      <c r="BE19" s="269">
        <f>'[8]Soy Complex'!CM$10/36.7437*1000</f>
        <v>707.60429679101458</v>
      </c>
    </row>
    <row r="20" spans="1:57" x14ac:dyDescent="0.2">
      <c r="A20" s="266"/>
      <c r="B20" s="266" t="s">
        <v>184</v>
      </c>
      <c r="C20" s="267">
        <f>'[10]Soybean Imports'!D$243/36.7437*1000</f>
        <v>120.97311920138692</v>
      </c>
      <c r="D20" s="267">
        <f>'[10]Soybean Imports'!E$243/36.7437*1000</f>
        <v>46.293650340058299</v>
      </c>
      <c r="E20" s="267">
        <f>'[10]Soybean Imports'!F$243/36.7437*1000</f>
        <v>133.08403889646388</v>
      </c>
      <c r="F20" s="267">
        <f>'[10]Soybean Imports'!G$243/36.7437*1000</f>
        <v>93.784784874686011</v>
      </c>
      <c r="G20" s="267">
        <f>'[10]Soybean Imports'!H$243/36.7437*1000</f>
        <v>111.03944349643614</v>
      </c>
      <c r="H20" s="267">
        <f>'[10]Soybean Imports'!I$243/36.7437*1000</f>
        <v>91.253738736164308</v>
      </c>
      <c r="I20" s="267">
        <f>'[10]Soybean Imports'!J$243/36.7437*1000</f>
        <v>57.914690137356885</v>
      </c>
      <c r="J20" s="267">
        <f>'[10]Soybean Imports'!K$243/36.7437*1000</f>
        <v>115.88381137446692</v>
      </c>
      <c r="K20" s="267">
        <f>'[10]Soybean Imports'!L$243/36.7437*1000</f>
        <v>121.02755030114007</v>
      </c>
      <c r="L20" s="267">
        <f>'[10]Soybean Imports'!M$243/36.7437*1000</f>
        <v>90.328410040360666</v>
      </c>
      <c r="M20" s="267">
        <f>'[10]Soybean Imports'!N$243/36.7437*1000</f>
        <v>45.6949082427736</v>
      </c>
      <c r="N20" s="267">
        <f>'[10]Soybean Imports'!O$243/36.7437*1000</f>
        <v>192.49558427703255</v>
      </c>
      <c r="O20" s="267">
        <f>'[10]Soybean Imports'!P$243/36.7437*1000</f>
        <v>203.19129537852751</v>
      </c>
      <c r="P20" s="267">
        <f>'[10]Soybean Imports'!Q$243/36.7437*1000</f>
        <v>275.69352024972994</v>
      </c>
      <c r="Q20" s="267">
        <f>'[10]Soybean Imports'!R$243/36.7437*1000</f>
        <v>342.86149734512315</v>
      </c>
      <c r="R20" s="267">
        <f>'[10]Soybean Imports'!S$243/36.7437*1000</f>
        <v>352.93125079945679</v>
      </c>
      <c r="S20" s="267">
        <f>'[10]Soybean Imports'!T$243/36.7437*1000</f>
        <v>348.87613386784676</v>
      </c>
      <c r="T20" s="267">
        <f>'[10]Soybean Imports'!U$243/36.7437*1000</f>
        <v>495.51351660284627</v>
      </c>
      <c r="U20" s="267">
        <f>'[10]Soybean Imports'!V$243/36.7437*1000</f>
        <v>577.97663272887598</v>
      </c>
      <c r="V20" s="267">
        <f>'[10]Soybean Imports'!W$243/36.7437*1000</f>
        <v>527.219632209059</v>
      </c>
      <c r="W20" s="267">
        <f>'[10]Soybean Imports'!X$243/36.7437*1000</f>
        <v>273.63889404971923</v>
      </c>
      <c r="X20" s="267">
        <f>'[10]Soybean Imports'!Y$243/36.7437*1000</f>
        <v>168.81351214852265</v>
      </c>
      <c r="Y20" s="267">
        <f>'[10]Soybean Imports'!Z$243/36.7437*1000</f>
        <v>216.22467584404058</v>
      </c>
      <c r="Z20" s="267">
        <f>'[10]Soybean Imports'!AA$243/36.7437*1000</f>
        <v>117.60817130753492</v>
      </c>
      <c r="AA20" s="267">
        <f>'[10]Soybean Imports'!AB$243/36.7437*1000</f>
        <v>152.16109624884453</v>
      </c>
      <c r="AB20" s="267">
        <f>'[10]Soybean Imports'!AC$243/36.7437*1000</f>
        <v>140.72800000000001</v>
      </c>
      <c r="AC20" s="267">
        <f>'[10]Soybean Imports'!AD$243/36.7437*1000</f>
        <v>142.73500000000001</v>
      </c>
      <c r="AD20" s="268">
        <f>'[10]Soybean Imports'!AE$243/36.7437*1000</f>
        <v>81.73</v>
      </c>
      <c r="AE20" s="268">
        <f>'[10]Soybean Imports'!AF$243/36.7437*1000</f>
        <v>238.33637952976989</v>
      </c>
      <c r="AF20" s="268">
        <f>'[10]Soybean Imports'!AG$243/36.7437*1000</f>
        <v>325.27605399573372</v>
      </c>
      <c r="AG20" s="268">
        <f>'[10]Soybean Imports'!AH$243/36.7437*1000</f>
        <v>376.80080585852227</v>
      </c>
      <c r="AH20" s="268">
        <f>'[10]Soybean Imports'!AI$243/36.7437*1000</f>
        <v>298.89594655356325</v>
      </c>
      <c r="AI20" s="268">
        <f>'[10]Soybean Imports'!AJ$243/36.7437*1000</f>
        <v>309.67849285031929</v>
      </c>
      <c r="AJ20" s="268">
        <f>'[10]Soybean Imports'!AK$243/36.7437*1000</f>
        <v>312.42212585327832</v>
      </c>
      <c r="AK20" s="268">
        <f>'[10]Soybean Imports'!AL$243/36.7437*1000</f>
        <v>295.29053550465466</v>
      </c>
      <c r="AL20" s="268">
        <f>'[10]Soybean Imports'!AM$243/36.7437*1000</f>
        <v>297.60575594181682</v>
      </c>
      <c r="AM20" s="268">
        <f>'[10]Soybean Imports'!AN$243/36.7437*1000</f>
        <v>305.59110851843928</v>
      </c>
      <c r="AN20" s="268">
        <f>'[10]Soybean Imports'!AO$243/36.7437*1000</f>
        <v>304.28373138098794</v>
      </c>
      <c r="AO20" s="268">
        <f>'[10]Soybean Imports'!AP$243/36.7437*1000</f>
        <v>302.82690628589819</v>
      </c>
      <c r="AP20" s="268">
        <f>'[10]Soybean Imports'!AQ$243/36.7437*1000</f>
        <v>301.97401602718463</v>
      </c>
      <c r="AQ20" s="268">
        <f>'[10]Soybean Imports'!AR$243/36.7437*1000</f>
        <v>301.69427722042252</v>
      </c>
      <c r="AR20" s="268">
        <f>'[10]Soybean Imports'!AS$243/36.7437*1000</f>
        <v>0</v>
      </c>
      <c r="AS20" s="268">
        <f>'[10]Soybean Imports'!AT$243/36.7437*1000</f>
        <v>898.11314592705696</v>
      </c>
      <c r="AT20" s="268">
        <f>'[10]Soybean Imports'!AU$243/36.7437*1000</f>
        <v>19867.351409901563</v>
      </c>
      <c r="AU20" s="268">
        <f>'[10]Soybean Imports'!AV$243/36.7437*1000</f>
        <v>29120.638367937907</v>
      </c>
      <c r="AV20" s="268">
        <f>'[10]Soybean Imports'!AW$243/36.7437*1000</f>
        <v>15621.725629155475</v>
      </c>
      <c r="AW20" s="268">
        <f>'[10]Soybean Imports'!AX$243/36.7437*1000</f>
        <v>8953.9159093939907</v>
      </c>
      <c r="AX20" s="268">
        <f>'[10]Soybean Imports'!AY$243/36.7437*1000</f>
        <v>9362.1491575426553</v>
      </c>
      <c r="AY20" s="268">
        <f>'[10]Soybean Imports'!AZ$243/36.7437*1000</f>
        <v>13335.619439522967</v>
      </c>
      <c r="AZ20" s="268">
        <f>'[10]Soybean Imports'!BA$243/36.7437*1000</f>
        <v>20874.326755334929</v>
      </c>
      <c r="BA20" s="268">
        <f>'[10]Soybean Imports'!BB$243/36.7437*1000</f>
        <v>18914.807164221351</v>
      </c>
      <c r="BB20" s="268">
        <f>'[10]Soybean Imports'!BC$243/36.7437*1000</f>
        <v>16547.05432495911</v>
      </c>
      <c r="BC20" s="268">
        <f>'[10]Soybean Imports'!BD$243/36.7437*1000</f>
        <v>14805.259132858151</v>
      </c>
      <c r="BD20" s="268">
        <f>'[10]Soybean Imports'!BE$243/36.7437*1000</f>
        <v>5824.1276735875808</v>
      </c>
      <c r="BE20" s="268">
        <f>'[10]Soybean Imports'!BF$243/36.7437*1000</f>
        <v>1687.364092347804</v>
      </c>
    </row>
    <row r="21" spans="1:57" x14ac:dyDescent="0.2">
      <c r="B21" t="s">
        <v>190</v>
      </c>
      <c r="C21" s="227">
        <f>'[10]Soybean Imports'!D$266/36.7437*1000</f>
        <v>0</v>
      </c>
      <c r="D21" s="227">
        <f>'[10]Soybean Imports'!E$266/36.7437*1000</f>
        <v>0</v>
      </c>
      <c r="E21" s="227">
        <f>'[10]Soybean Imports'!F$266/36.7437*1000</f>
        <v>0</v>
      </c>
      <c r="F21" s="227">
        <f>'[10]Soybean Imports'!G$266/36.7437*1000</f>
        <v>0</v>
      </c>
      <c r="G21" s="227">
        <f>'[10]Soybean Imports'!H$266/36.7437*1000</f>
        <v>0</v>
      </c>
      <c r="H21" s="227">
        <f>'[10]Soybean Imports'!I$266/36.7437*1000</f>
        <v>0</v>
      </c>
      <c r="I21" s="227">
        <f>'[10]Soybean Imports'!J$266/36.7437*1000</f>
        <v>0</v>
      </c>
      <c r="J21" s="227">
        <f>'[10]Soybean Imports'!K$266/36.7437*1000</f>
        <v>0</v>
      </c>
      <c r="K21" s="227">
        <f>'[10]Soybean Imports'!L$266/36.7437*1000</f>
        <v>0</v>
      </c>
      <c r="L21" s="227">
        <f>'[10]Soybean Imports'!M$266/36.7437*1000</f>
        <v>0</v>
      </c>
      <c r="M21" s="227">
        <f>'[10]Soybean Imports'!N$266/36.7437*1000</f>
        <v>0</v>
      </c>
      <c r="N21" s="227">
        <f>'[10]Soybean Imports'!O$266/36.7437*1000</f>
        <v>0</v>
      </c>
      <c r="O21" s="227">
        <f>'[10]Soybean Imports'!P$266/36.7437*1000</f>
        <v>2.7215549876577486E-2</v>
      </c>
      <c r="P21" s="227">
        <f>'[10]Soybean Imports'!Q$266/36.7437*1000</f>
        <v>0</v>
      </c>
      <c r="Q21" s="227">
        <f>'[10]Soybean Imports'!R$266/36.7437*1000</f>
        <v>0</v>
      </c>
      <c r="R21" s="227">
        <f>'[10]Soybean Imports'!S$266/36.7437*1000</f>
        <v>0</v>
      </c>
      <c r="S21" s="227">
        <f>'[10]Soybean Imports'!T$266/36.7437*1000</f>
        <v>0</v>
      </c>
      <c r="T21" s="227">
        <f>'[10]Soybean Imports'!U$266/36.7437*1000</f>
        <v>2.7215549876577486E-2</v>
      </c>
      <c r="U21" s="227">
        <f>'[10]Soybean Imports'!V$266/36.7437*1000</f>
        <v>0.13607774938288741</v>
      </c>
      <c r="V21" s="227">
        <f>'[10]Soybean Imports'!W$266/36.7437*1000</f>
        <v>0</v>
      </c>
      <c r="W21" s="227">
        <f>'[10]Soybean Imports'!X$266/36.7437*1000</f>
        <v>4.7219531729248844E-2</v>
      </c>
      <c r="X21" s="227">
        <f>'[10]Soybean Imports'!Y$266/36.7437*1000</f>
        <v>0.37564565921958537</v>
      </c>
      <c r="Y21" s="227">
        <f>'[10]Soybean Imports'!Z$266/36.7437*1000</f>
        <v>3.2399970607206166E-3</v>
      </c>
      <c r="Z21" s="227">
        <f>'[10]Soybean Imports'!AA$266/36.7437*1000</f>
        <v>1.8204983484697168</v>
      </c>
      <c r="AA21" s="227">
        <f>'[10]Soybean Imports'!AB$266/36.7437*1000</f>
        <v>5.8907616709077564</v>
      </c>
      <c r="AB21" s="227">
        <f>'[10]Soybean Imports'!AC$266/36.7437*1000</f>
        <v>5.2499999999999991</v>
      </c>
      <c r="AC21" s="227">
        <f>'[10]Soybean Imports'!AD$266/36.7437*1000</f>
        <v>6.1739999999999986</v>
      </c>
      <c r="AD21" s="269">
        <f>'[10]Soybean Imports'!AE$266/36.7437*1000</f>
        <v>0.64399999999999991</v>
      </c>
      <c r="AE21" s="269">
        <f>'[10]Soybean Imports'!AF$266/36.7437*1000</f>
        <v>7.7279876140490362</v>
      </c>
      <c r="AF21" s="269">
        <f>'[10]Soybean Imports'!AG$266/36.7437*1000</f>
        <v>7.2971161298807994</v>
      </c>
      <c r="AG21" s="269">
        <f>'[10]Soybean Imports'!AH$266/36.7437*1000</f>
        <v>6.1241642302536166</v>
      </c>
      <c r="AH21" s="269">
        <f>'[10]Soybean Imports'!AI$266/36.7437*1000</f>
        <v>4.8231937120329542</v>
      </c>
      <c r="AI21" s="269">
        <f>'[10]Soybean Imports'!AJ$266/36.7437*1000</f>
        <v>4.7122260999217351</v>
      </c>
      <c r="AJ21" s="269">
        <f>'[10]Soybean Imports'!AK$266/36.7437*1000</f>
        <v>5.1498434096128909</v>
      </c>
      <c r="AK21" s="269">
        <f>'[10]Soybean Imports'!AL$266/36.7437*1000</f>
        <v>5.119512289885412</v>
      </c>
      <c r="AL21" s="269">
        <f>'[10]Soybean Imports'!AM$266/36.7437*1000</f>
        <v>5.2010904116860317</v>
      </c>
      <c r="AM21" s="269">
        <f>'[10]Soybean Imports'!AN$266/36.7437*1000</f>
        <v>4.9206808187170159</v>
      </c>
      <c r="AN21" s="269">
        <f>'[10]Soybean Imports'!AO$266/36.7437*1000</f>
        <v>4.9988024237357216</v>
      </c>
      <c r="AO21" s="269">
        <f>'[10]Soybean Imports'!AP$266/36.7437*1000</f>
        <v>5.0796373879019585</v>
      </c>
      <c r="AP21" s="269">
        <f>'[10]Soybean Imports'!AQ$266/36.7437*1000</f>
        <v>5.0155427138536171</v>
      </c>
      <c r="AQ21" s="269">
        <f>'[10]Soybean Imports'!AR$266/36.7437*1000</f>
        <v>5.0947430236198121</v>
      </c>
      <c r="AR21" s="269">
        <f>'[10]Soybean Imports'!AS$266/36.7437*1000</f>
        <v>0</v>
      </c>
      <c r="AS21" s="269">
        <f>'[10]Soybean Imports'!AT$266/36.7437*1000</f>
        <v>0</v>
      </c>
      <c r="AT21" s="269">
        <f>'[10]Soybean Imports'!AU$266/36.7437*1000</f>
        <v>0</v>
      </c>
      <c r="AU21" s="269">
        <f>'[10]Soybean Imports'!AV$266/36.7437*1000</f>
        <v>0</v>
      </c>
      <c r="AV21" s="269">
        <f>'[10]Soybean Imports'!AW$266/36.7437*1000</f>
        <v>0</v>
      </c>
      <c r="AW21" s="269">
        <f>'[10]Soybean Imports'!AX$266/36.7437*1000</f>
        <v>0</v>
      </c>
      <c r="AX21" s="269">
        <f>'[10]Soybean Imports'!AY$266/36.7437*1000</f>
        <v>0</v>
      </c>
      <c r="AY21" s="269">
        <f>'[10]Soybean Imports'!AZ$266/36.7437*1000</f>
        <v>0</v>
      </c>
      <c r="AZ21" s="269">
        <f>'[10]Soybean Imports'!BA$266/36.7437*1000</f>
        <v>0</v>
      </c>
      <c r="BA21" s="269">
        <f>'[10]Soybean Imports'!BB$266/36.7437*1000</f>
        <v>0</v>
      </c>
      <c r="BB21" s="269">
        <f>'[10]Soybean Imports'!BC$266/36.7437*1000</f>
        <v>0</v>
      </c>
      <c r="BC21" s="269">
        <f>'[10]Soybean Imports'!BD$266/36.7437*1000</f>
        <v>0</v>
      </c>
      <c r="BD21" s="269">
        <f>'[10]Soybean Imports'!BE$266/36.7437*1000</f>
        <v>0</v>
      </c>
      <c r="BE21" s="269">
        <f>'[10]Soybean Imports'!BF$266/36.7437*1000</f>
        <v>0</v>
      </c>
    </row>
    <row r="22" spans="1:57" x14ac:dyDescent="0.2">
      <c r="B22" t="s">
        <v>185</v>
      </c>
      <c r="C22" s="227">
        <f>C19-C20-C21</f>
        <v>0.29937104864234243</v>
      </c>
      <c r="D22" s="227">
        <f t="shared" ref="D22:BE22" si="6">D19-D20-D21</f>
        <v>196.06082131086418</v>
      </c>
      <c r="E22" s="227">
        <f t="shared" si="6"/>
        <v>3.1570037856830311</v>
      </c>
      <c r="F22" s="227">
        <f t="shared" si="6"/>
        <v>2.0955973404964681</v>
      </c>
      <c r="G22" s="227">
        <f t="shared" si="6"/>
        <v>2.5854772382748621</v>
      </c>
      <c r="H22" s="227">
        <f t="shared" si="6"/>
        <v>5.905774323217301</v>
      </c>
      <c r="I22" s="227">
        <f t="shared" si="6"/>
        <v>5.2526011261794636</v>
      </c>
      <c r="J22" s="227">
        <f t="shared" si="6"/>
        <v>11.02229770001388</v>
      </c>
      <c r="K22" s="227">
        <f t="shared" si="6"/>
        <v>30.426984762013646</v>
      </c>
      <c r="L22" s="227">
        <f t="shared" si="6"/>
        <v>61.507142721065094</v>
      </c>
      <c r="M22" s="227">
        <f t="shared" si="6"/>
        <v>45.994279291415928</v>
      </c>
      <c r="N22" s="227">
        <f t="shared" si="6"/>
        <v>53.424124407721592</v>
      </c>
      <c r="O22" s="227">
        <f t="shared" si="6"/>
        <v>65.426181903292289</v>
      </c>
      <c r="P22" s="227">
        <f t="shared" si="6"/>
        <v>85.511257712206429</v>
      </c>
      <c r="Q22" s="227">
        <f t="shared" si="6"/>
        <v>54.240590904018859</v>
      </c>
      <c r="R22" s="227">
        <f t="shared" si="6"/>
        <v>40.333444917087832</v>
      </c>
      <c r="S22" s="227">
        <f t="shared" si="6"/>
        <v>90.165116741101258</v>
      </c>
      <c r="T22" s="227">
        <f t="shared" si="6"/>
        <v>607.17891774644374</v>
      </c>
      <c r="U22" s="227">
        <f t="shared" si="6"/>
        <v>1375.2833819130904</v>
      </c>
      <c r="V22" s="227">
        <f t="shared" si="6"/>
        <v>376.47270144269623</v>
      </c>
      <c r="W22" s="227">
        <f t="shared" si="6"/>
        <v>308.07785939650432</v>
      </c>
      <c r="X22" s="227">
        <f t="shared" si="6"/>
        <v>458.76053539199955</v>
      </c>
      <c r="Y22" s="227">
        <f t="shared" si="6"/>
        <v>407.52193230188254</v>
      </c>
      <c r="Z22" s="227">
        <f t="shared" si="6"/>
        <v>263.16753050892157</v>
      </c>
      <c r="AA22" s="227">
        <f t="shared" si="6"/>
        <v>261.53322981828182</v>
      </c>
      <c r="AB22" s="227">
        <f t="shared" si="6"/>
        <v>394.64125012342237</v>
      </c>
      <c r="AC22" s="227">
        <f t="shared" si="6"/>
        <v>300.37999999999994</v>
      </c>
      <c r="AD22" s="269">
        <f t="shared" si="6"/>
        <v>595.62519999999984</v>
      </c>
      <c r="AE22" s="269">
        <f t="shared" si="6"/>
        <v>334.42843285618096</v>
      </c>
      <c r="AF22" s="269">
        <f t="shared" si="6"/>
        <v>347.81557678882257</v>
      </c>
      <c r="AG22" s="269">
        <f t="shared" si="6"/>
        <v>161.38602744277378</v>
      </c>
      <c r="AH22" s="269">
        <f t="shared" si="6"/>
        <v>240.59185726595348</v>
      </c>
      <c r="AI22" s="269">
        <f t="shared" si="6"/>
        <v>229.92027858130865</v>
      </c>
      <c r="AJ22" s="269">
        <f t="shared" si="6"/>
        <v>226.73902826865847</v>
      </c>
      <c r="AK22" s="269">
        <f t="shared" si="6"/>
        <v>243.9009497370096</v>
      </c>
      <c r="AL22" s="269">
        <f t="shared" si="6"/>
        <v>241.50415117804681</v>
      </c>
      <c r="AM22" s="269">
        <f t="shared" si="6"/>
        <v>233.79920819439337</v>
      </c>
      <c r="AN22" s="269">
        <f t="shared" si="6"/>
        <v>235.028463726826</v>
      </c>
      <c r="AO22" s="269">
        <f t="shared" si="6"/>
        <v>236.40445385774953</v>
      </c>
      <c r="AP22" s="269">
        <f t="shared" si="6"/>
        <v>237.32143879051142</v>
      </c>
      <c r="AQ22" s="269">
        <f t="shared" si="6"/>
        <v>237.52197728750735</v>
      </c>
      <c r="AR22" s="269">
        <f t="shared" si="6"/>
        <v>544.31099753154967</v>
      </c>
      <c r="AS22" s="269">
        <f t="shared" si="6"/>
        <v>-353.80214839550729</v>
      </c>
      <c r="AT22" s="269">
        <f t="shared" si="6"/>
        <v>-19323.040412370014</v>
      </c>
      <c r="AU22" s="269">
        <f t="shared" si="6"/>
        <v>-28576.327370406358</v>
      </c>
      <c r="AV22" s="269">
        <f t="shared" si="6"/>
        <v>-15077.414631623926</v>
      </c>
      <c r="AW22" s="269">
        <f t="shared" si="6"/>
        <v>-8409.6049118624414</v>
      </c>
      <c r="AX22" s="269">
        <f t="shared" si="6"/>
        <v>-8817.8381600111061</v>
      </c>
      <c r="AY22" s="269">
        <f t="shared" si="6"/>
        <v>-12791.308441991418</v>
      </c>
      <c r="AZ22" s="269">
        <f t="shared" si="6"/>
        <v>-20302.800207926801</v>
      </c>
      <c r="BA22" s="269">
        <f t="shared" si="6"/>
        <v>-18316.065066936648</v>
      </c>
      <c r="BB22" s="269">
        <f t="shared" si="6"/>
        <v>-15921.096677797828</v>
      </c>
      <c r="BC22" s="269">
        <f t="shared" si="6"/>
        <v>-14152.085935820291</v>
      </c>
      <c r="BD22" s="269">
        <f t="shared" si="6"/>
        <v>-5143.7389266731434</v>
      </c>
      <c r="BE22" s="269">
        <f t="shared" si="6"/>
        <v>-979.75979555678941</v>
      </c>
    </row>
    <row r="23" spans="1:57" x14ac:dyDescent="0.2">
      <c r="A23" t="s">
        <v>194</v>
      </c>
      <c r="C23" s="227">
        <f>'[8]Soy Complex'!AK$13/36.7437*1000</f>
        <v>23108</v>
      </c>
      <c r="D23" s="227">
        <f>'[8]Soy Complex'!AL$13/36.7437*1000</f>
        <v>24110.000000000004</v>
      </c>
      <c r="E23" s="227">
        <f>'[8]Soy Complex'!AM$13/36.7437*1000</f>
        <v>23796.000000000004</v>
      </c>
      <c r="F23" s="227">
        <f>'[8]Soy Complex'!AN$13/36.7437*1000</f>
        <v>21899</v>
      </c>
      <c r="G23" s="227">
        <f>'[8]Soy Complex'!AO$13/36.7437*1000</f>
        <v>26537.000000000004</v>
      </c>
      <c r="H23" s="227">
        <f>'[8]Soy Complex'!AP$13/36.7437*1000</f>
        <v>27103</v>
      </c>
      <c r="I23" s="227">
        <f>'[8]Soy Complex'!AQ$13/36.7437*1000</f>
        <v>28948.000010886222</v>
      </c>
      <c r="J23" s="227">
        <f>'[8]Soy Complex'!AR$13/36.7437*1000</f>
        <v>28422.99999727845</v>
      </c>
      <c r="K23" s="227">
        <f>'[8]Soy Complex'!AS$13/36.7437*1000</f>
        <v>24128</v>
      </c>
      <c r="L23" s="227">
        <f>'[8]Soy Complex'!AT$13/36.7437*1000</f>
        <v>29860.000000000004</v>
      </c>
      <c r="M23" s="227">
        <f>'[8]Soy Complex'!AU$13/36.7437*1000</f>
        <v>25579.000000000004</v>
      </c>
      <c r="N23" s="227">
        <f>'[8]Soy Complex'!AV$13/36.7437*1000</f>
        <v>30385.999994556889</v>
      </c>
      <c r="O23" s="227">
        <f>'[8]Soy Complex'!AW$13/36.7437*1000</f>
        <v>31538.000010886222</v>
      </c>
      <c r="P23" s="227">
        <f>'[8]Soy Complex'!AX$13/36.7437*1000</f>
        <v>34817.000002721557</v>
      </c>
      <c r="Q23" s="227">
        <f>'[8]Soy Complex'!AY$13/36.7437*1000</f>
        <v>40798.00001088623</v>
      </c>
      <c r="R23" s="227">
        <f>'[8]Soy Complex'!AZ$13/36.7437*1000</f>
        <v>40958.999991835342</v>
      </c>
      <c r="S23" s="227">
        <f>'[8]Soy Complex'!BA$13/36.7437*1000</f>
        <v>37185.999994556892</v>
      </c>
      <c r="T23" s="227">
        <f>'[8]Soy Complex'!BB$13/36.7437*1000</f>
        <v>36128.999991835335</v>
      </c>
      <c r="U23" s="227">
        <f>'[8]Soy Complex'!BC$13/36.7437*1000</f>
        <v>44594.000005443115</v>
      </c>
      <c r="V23" s="227">
        <f>'[8]Soy Complex'!BD$13/36.7437*1000</f>
        <v>50142.99999727845</v>
      </c>
      <c r="W23" s="227">
        <f>'[8]Soy Complex'!BE$13/36.7437*1000</f>
        <v>52860.000000000007</v>
      </c>
      <c r="X23" s="227">
        <f>'[8]Soy Complex'!BF$13/36.7437*1000</f>
        <v>59157.000002721557</v>
      </c>
      <c r="Y23" s="227">
        <f>'[8]Soy Complex'!BG$13/36.7437*1000</f>
        <v>58230.499188116955</v>
      </c>
      <c r="Z23" s="227">
        <f>'[8]Soy Complex'!BH$13/36.7437*1000</f>
        <v>47832.965041612486</v>
      </c>
      <c r="AA23" s="227">
        <f>'[8]Soy Complex'!BI$13/36.7437*1000</f>
        <v>45831.571158155813</v>
      </c>
      <c r="AB23" s="227">
        <f>'[8]Soy Complex'!BJ$13/36.7437*1000</f>
        <v>61763.230398999978</v>
      </c>
      <c r="AC23" s="227">
        <f>'[8]Soy Complex'!BK$13/36.7437*1000</f>
        <v>58699.944569000007</v>
      </c>
      <c r="AD23" s="269">
        <f>'[8]Soy Complex'!BL$13/36.7437*1000</f>
        <v>53847.693194348045</v>
      </c>
      <c r="AE23" s="269">
        <f>'[8]Soy Complex'!BM$13/36.7437*1000</f>
        <v>46352.604258000007</v>
      </c>
      <c r="AF23" s="269">
        <f>'[8]Soy Complex'!BN$13/36.7437*1000</f>
        <v>50348.767271668345</v>
      </c>
      <c r="AG23" s="269">
        <f>'[8]Soy Complex'!BO$13/36.7437*1000</f>
        <v>47627.212284010595</v>
      </c>
      <c r="AH23" s="269">
        <f>'[8]Soy Complex'!BP$13/36.7437*1000</f>
        <v>46266.434790181716</v>
      </c>
      <c r="AI23" s="269">
        <f>'[8]Soy Complex'!BQ$13/36.7437*1000</f>
        <v>46266.434790181716</v>
      </c>
      <c r="AJ23" s="269">
        <f>'[8]Soy Complex'!BR$13/36.7437*1000</f>
        <v>48987.989777839473</v>
      </c>
      <c r="AK23" s="269">
        <f>'[8]Soy Complex'!BS$13/36.7437*1000</f>
        <v>48987.989777839473</v>
      </c>
      <c r="AL23" s="269">
        <f>'[8]Soy Complex'!BT$13/36.7437*1000</f>
        <v>48987.989777839473</v>
      </c>
      <c r="AM23" s="269">
        <f>'[8]Soy Complex'!BU$13/36.7437*1000</f>
        <v>48987.989777839473</v>
      </c>
      <c r="AN23" s="269">
        <f>'[8]Soy Complex'!BV$13/36.7437*1000</f>
        <v>48987.989777839473</v>
      </c>
      <c r="AO23" s="269">
        <f>'[8]Soy Complex'!BW$13/36.7437*1000</f>
        <v>47627.212284010595</v>
      </c>
      <c r="AP23" s="269">
        <f>'[8]Soy Complex'!BX$13/36.7437*1000</f>
        <v>47627.212284010595</v>
      </c>
      <c r="AQ23" s="269">
        <f>'[8]Soy Complex'!BY$13/36.7437*1000</f>
        <v>47627.212284010595</v>
      </c>
      <c r="AR23" s="269">
        <f>'[8]Soy Complex'!BZ$13/36.7437*1000</f>
        <v>39462.547321037346</v>
      </c>
      <c r="AS23" s="269">
        <f>'[8]Soy Complex'!CA$13/36.7437*1000</f>
        <v>39462.547321037346</v>
      </c>
      <c r="AT23" s="269">
        <f>'[8]Soy Complex'!CB$13/36.7437*1000</f>
        <v>36740.992333379603</v>
      </c>
      <c r="AU23" s="269">
        <f>'[8]Soy Complex'!CC$13/36.7437*1000</f>
        <v>34019.437345721853</v>
      </c>
      <c r="AV23" s="269">
        <f>'[8]Soy Complex'!CD$13/36.7437*1000</f>
        <v>31297.882358064107</v>
      </c>
      <c r="AW23" s="269">
        <f>'[8]Soy Complex'!CE$13/36.7437*1000</f>
        <v>31297.882358064107</v>
      </c>
      <c r="AX23" s="269">
        <f>'[8]Soy Complex'!CF$13/36.7437*1000</f>
        <v>31297.882358064107</v>
      </c>
      <c r="AY23" s="269">
        <f>'[8]Soy Complex'!CG$13/36.7437*1000</f>
        <v>31297.882358064107</v>
      </c>
      <c r="AZ23" s="269">
        <f>'[8]Soy Complex'!CH$13/36.7437*1000</f>
        <v>31297.882358064107</v>
      </c>
      <c r="BA23" s="269">
        <f>'[8]Soy Complex'!CI$13/36.7437*1000</f>
        <v>31297.882358064107</v>
      </c>
      <c r="BB23" s="269">
        <f>'[8]Soy Complex'!CJ$13/36.7437*1000</f>
        <v>31297.882358064107</v>
      </c>
      <c r="BC23" s="269">
        <f>'[8]Soy Complex'!CK$13/36.7437*1000</f>
        <v>31297.882358064107</v>
      </c>
      <c r="BD23" s="269">
        <f>'[8]Soy Complex'!CL$13/36.7437*1000</f>
        <v>31297.882358064107</v>
      </c>
      <c r="BE23" s="269">
        <f>'[8]Soy Complex'!CM$13/36.7437*1000</f>
        <v>31297.882358064107</v>
      </c>
    </row>
    <row r="24" spans="1:57" x14ac:dyDescent="0.2">
      <c r="A24" s="266"/>
      <c r="B24" s="266" t="s">
        <v>188</v>
      </c>
      <c r="C24" s="267">
        <f>'[10]Soybean Exports'!D$243/36.7437*1000</f>
        <v>61.234987222299338</v>
      </c>
      <c r="D24" s="267">
        <f>'[10]Soybean Exports'!E$243/36.7437*1000</f>
        <v>225.15424412892551</v>
      </c>
      <c r="E24" s="267">
        <f>'[10]Soybean Exports'!F$243/36.7437*1000</f>
        <v>132.29478795004314</v>
      </c>
      <c r="F24" s="267">
        <f>'[10]Soybean Exports'!G$243/36.7437*1000</f>
        <v>213.75092873063954</v>
      </c>
      <c r="G24" s="267">
        <f>'[10]Soybean Exports'!H$243/36.7437*1000</f>
        <v>351.27110225698561</v>
      </c>
      <c r="H24" s="267">
        <f>'[10]Soybean Exports'!I$243/36.7437*1000</f>
        <v>342.18110859820871</v>
      </c>
      <c r="I24" s="267">
        <f>'[10]Soybean Exports'!J$243/36.7437*1000</f>
        <v>804.79102540027282</v>
      </c>
      <c r="J24" s="267">
        <f>'[10]Soybean Exports'!K$243/36.7437*1000</f>
        <v>652.65610159020468</v>
      </c>
      <c r="K24" s="267">
        <f>'[10]Soybean Exports'!L$243/36.7437*1000</f>
        <v>572.15250505528843</v>
      </c>
      <c r="L24" s="267">
        <f>'[10]Soybean Exports'!M$243/36.7437*1000</f>
        <v>388.74691443703279</v>
      </c>
      <c r="M24" s="267">
        <f>'[10]Soybean Exports'!N$243/36.7437*1000</f>
        <v>330.28791330214432</v>
      </c>
      <c r="N24" s="267">
        <f>'[10]Soybean Exports'!O$243/36.7437*1000</f>
        <v>237.56453487264483</v>
      </c>
      <c r="O24" s="267">
        <f>'[10]Soybean Exports'!P$243/36.7437*1000</f>
        <v>325.36189877448379</v>
      </c>
      <c r="P24" s="267">
        <f>'[10]Soybean Exports'!Q$243/36.7437*1000</f>
        <v>336.65635197326344</v>
      </c>
      <c r="Q24" s="267">
        <f>'[10]Soybean Exports'!R$243/36.7437*1000</f>
        <v>349.0938582668594</v>
      </c>
      <c r="R24" s="267">
        <f>'[10]Soybean Exports'!S$243/36.7437*1000</f>
        <v>243.19815369709639</v>
      </c>
      <c r="S24" s="267">
        <f>'[10]Soybean Exports'!T$243/36.7437*1000</f>
        <v>195.24435481456686</v>
      </c>
      <c r="T24" s="267">
        <f>'[10]Soybean Exports'!U$243/36.7437*1000</f>
        <v>208.8521297528556</v>
      </c>
      <c r="U24" s="267">
        <f>'[10]Soybean Exports'!V$243/36.7437*1000</f>
        <v>287.4506377964114</v>
      </c>
      <c r="V24" s="267">
        <f>'[10]Soybean Exports'!W$243/36.7437*1000</f>
        <v>233.94486673906007</v>
      </c>
      <c r="W24" s="267">
        <f>'[10]Soybean Exports'!X$243/36.7437*1000</f>
        <v>254.05715809785085</v>
      </c>
      <c r="X24" s="267">
        <f>'[10]Soybean Exports'!Y$243/36.7437*1000</f>
        <v>394.73124704080823</v>
      </c>
      <c r="Y24" s="267">
        <f>'[10]Soybean Exports'!Z$243/36.7437*1000</f>
        <v>449.24679544967836</v>
      </c>
      <c r="Z24" s="267">
        <f>'[10]Soybean Exports'!AA$243/36.7437*1000</f>
        <v>1060.2441791615174</v>
      </c>
      <c r="AA24" s="267">
        <f>'[10]Soybean Exports'!AB$243/36.7437*1000</f>
        <v>213.13888025659736</v>
      </c>
      <c r="AB24" s="267">
        <f>'[10]Soybean Exports'!AC$243/36.7437*1000</f>
        <v>458.42699999999996</v>
      </c>
      <c r="AC24" s="267">
        <f>'[10]Soybean Exports'!AD$243/36.7437*1000</f>
        <v>459.01</v>
      </c>
      <c r="AD24" s="268">
        <f>'[10]Soybean Exports'!AE$243/36.7437*1000</f>
        <v>386.72699999999992</v>
      </c>
      <c r="AE24" s="268">
        <f>'[10]Soybean Exports'!AF$243/36.7437*1000</f>
        <v>231.43999109135407</v>
      </c>
      <c r="AF24" s="268">
        <f>'[10]Soybean Exports'!AG$243/36.7437*1000</f>
        <v>293.62849416712857</v>
      </c>
      <c r="AG24" s="268">
        <f>'[10]Soybean Exports'!AH$243/36.7437*1000</f>
        <v>345.15490436067455</v>
      </c>
      <c r="AH24" s="268">
        <f>'[10]Soybean Exports'!AI$243/36.7437*1000</f>
        <v>302.84868006070235</v>
      </c>
      <c r="AI24" s="268">
        <f>'[10]Soybean Exports'!AJ$243/36.7437*1000</f>
        <v>301.69071680612336</v>
      </c>
      <c r="AJ24" s="268">
        <f>'[10]Soybean Exports'!AK$243/36.7437*1000</f>
        <v>300.08816560926249</v>
      </c>
      <c r="AK24" s="268">
        <f>'[10]Soybean Exports'!AL$243/36.7437*1000</f>
        <v>318.22926132668778</v>
      </c>
      <c r="AL24" s="268">
        <f>'[10]Soybean Exports'!AM$243/36.7437*1000</f>
        <v>323.72096972982945</v>
      </c>
      <c r="AM24" s="268">
        <f>'[10]Soybean Exports'!AN$243/36.7437*1000</f>
        <v>317.99739945220904</v>
      </c>
      <c r="AN24" s="268">
        <f>'[10]Soybean Exports'!AO$243/36.7437*1000</f>
        <v>315.9946384447868</v>
      </c>
      <c r="AO24" s="268">
        <f>'[10]Soybean Exports'!AP$243/36.7437*1000</f>
        <v>306.10831570432765</v>
      </c>
      <c r="AP24" s="268">
        <f>'[10]Soybean Exports'!AQ$243/36.7437*1000</f>
        <v>309.24474670166546</v>
      </c>
      <c r="AQ24" s="268">
        <f>'[10]Soybean Exports'!AR$243/36.7437*1000</f>
        <v>309.39899071057255</v>
      </c>
      <c r="AR24" s="268">
        <f>'[10]Soybean Exports'!AS$243/36.7437*1000</f>
        <v>0</v>
      </c>
      <c r="AS24" s="268">
        <f>'[10]Soybean Exports'!AT$243/36.7437*1000</f>
        <v>29528.87161608657</v>
      </c>
      <c r="AT24" s="268">
        <f>'[10]Soybean Exports'!AU$243/36.7437*1000</f>
        <v>680.38874691443709</v>
      </c>
      <c r="AU24" s="268">
        <f>'[10]Soybean Exports'!AV$243/36.7437*1000</f>
        <v>979.75979555678941</v>
      </c>
      <c r="AV24" s="268">
        <f>'[10]Soybean Exports'!AW$243/36.7437*1000</f>
        <v>1088.6219950630993</v>
      </c>
      <c r="AW24" s="268">
        <f>'[10]Soybean Exports'!AX$243/36.7437*1000</f>
        <v>7429.8451163056534</v>
      </c>
      <c r="AX24" s="268">
        <f>'[10]Soybean Exports'!AY$243/36.7437*1000</f>
        <v>7919.725014084047</v>
      </c>
      <c r="AY24" s="268">
        <f>'[10]Soybean Exports'!AZ$243/36.7437*1000</f>
        <v>2558.2616883982837</v>
      </c>
      <c r="AZ24" s="268">
        <f>'[10]Soybean Exports'!BA$243/36.7437*1000</f>
        <v>1088.6219950630993</v>
      </c>
      <c r="BA24" s="268">
        <f>'[10]Soybean Exports'!BB$243/36.7437*1000</f>
        <v>598.74209728470464</v>
      </c>
      <c r="BB24" s="268">
        <f>'[10]Soybean Exports'!BC$243/36.7437*1000</f>
        <v>680.38874691443709</v>
      </c>
      <c r="BC24" s="268">
        <f>'[10]Soybean Exports'!BD$243/36.7437*1000</f>
        <v>816.46649629732451</v>
      </c>
      <c r="BD24" s="268">
        <f>'[10]Soybean Exports'!BE$243/36.7437*1000</f>
        <v>272.15549876577484</v>
      </c>
      <c r="BE24" s="268">
        <f>'[10]Soybean Exports'!BF$243/36.7437*1000</f>
        <v>1578.5018928414941</v>
      </c>
    </row>
    <row r="25" spans="1:57" x14ac:dyDescent="0.2">
      <c r="B25" t="s">
        <v>192</v>
      </c>
      <c r="C25" s="227">
        <f>'[10]Soybean Exports'!$D$266/36.7437/1000</f>
        <v>2.4013368278099378E-3</v>
      </c>
      <c r="D25" s="227">
        <f>'[10]Soybean Exports'!$D$266/36.7437/1000</f>
        <v>2.4013368278099378E-3</v>
      </c>
      <c r="E25" s="227">
        <f>'[10]Soybean Exports'!$D$266/36.7437/1000</f>
        <v>2.4013368278099378E-3</v>
      </c>
      <c r="F25" s="227">
        <f>'[10]Soybean Exports'!$D$266/36.7437/1000</f>
        <v>2.4013368278099378E-3</v>
      </c>
      <c r="G25" s="227">
        <f>'[10]Soybean Exports'!$D$266/36.7437/1000</f>
        <v>2.4013368278099378E-3</v>
      </c>
      <c r="H25" s="227">
        <f>'[10]Soybean Exports'!$D$266/36.7437/1000</f>
        <v>2.4013368278099378E-3</v>
      </c>
      <c r="I25" s="227">
        <f>'[10]Soybean Exports'!$D$266/36.7437/1000</f>
        <v>2.4013368278099378E-3</v>
      </c>
      <c r="J25" s="227">
        <f>'[10]Soybean Exports'!$D$266/36.7437/1000</f>
        <v>2.4013368278099378E-3</v>
      </c>
      <c r="K25" s="227">
        <f>'[10]Soybean Exports'!$D$266/36.7437/1000</f>
        <v>2.4013368278099378E-3</v>
      </c>
      <c r="L25" s="227">
        <f>'[10]Soybean Exports'!$D$266/36.7437/1000</f>
        <v>2.4013368278099378E-3</v>
      </c>
      <c r="M25" s="227">
        <f>'[10]Soybean Exports'!$D$266/36.7437/1000</f>
        <v>2.4013368278099378E-3</v>
      </c>
      <c r="N25" s="227">
        <f>'[10]Soybean Exports'!$D$266/36.7437/1000</f>
        <v>2.4013368278099378E-3</v>
      </c>
      <c r="O25" s="227">
        <f>'[10]Soybean Exports'!$D$266/36.7437/1000</f>
        <v>2.4013368278099378E-3</v>
      </c>
      <c r="P25" s="227">
        <f>'[10]Soybean Exports'!$D$266/36.7437/1000</f>
        <v>2.4013368278099378E-3</v>
      </c>
      <c r="Q25" s="227">
        <f>'[10]Soybean Exports'!$D$266/36.7437/1000</f>
        <v>2.4013368278099378E-3</v>
      </c>
      <c r="R25" s="227">
        <f>'[10]Soybean Exports'!$D$266/36.7437/1000</f>
        <v>2.4013368278099378E-3</v>
      </c>
      <c r="S25" s="227">
        <f>'[10]Soybean Exports'!$D$266/36.7437/1000</f>
        <v>2.4013368278099378E-3</v>
      </c>
      <c r="T25" s="227">
        <f>'[10]Soybean Exports'!$D$266/36.7437/1000</f>
        <v>2.4013368278099378E-3</v>
      </c>
      <c r="U25" s="227">
        <f>'[10]Soybean Exports'!$D$266/36.7437/1000</f>
        <v>2.4013368278099378E-3</v>
      </c>
      <c r="V25" s="227">
        <f>'[10]Soybean Exports'!$D$266/36.7437/1000</f>
        <v>2.4013368278099378E-3</v>
      </c>
      <c r="W25" s="227">
        <f>'[10]Soybean Exports'!$D$266/36.7437/1000</f>
        <v>2.4013368278099378E-3</v>
      </c>
      <c r="X25" s="227">
        <f>'[10]Soybean Exports'!$D$266/36.7437/1000</f>
        <v>2.4013368278099378E-3</v>
      </c>
      <c r="Y25" s="227">
        <f>'[10]Soybean Exports'!$D$266/36.7437/1000</f>
        <v>2.4013368278099378E-3</v>
      </c>
      <c r="Z25" s="227">
        <f>'[10]Soybean Exports'!$D$266/36.7437/1000</f>
        <v>2.4013368278099378E-3</v>
      </c>
      <c r="AA25" s="227">
        <f>'[10]Soybean Exports'!$D$266/36.7437/1000</f>
        <v>2.4013368278099378E-3</v>
      </c>
      <c r="AB25" s="227">
        <f>'[10]Soybean Exports'!$D$266/36.7437/1000</f>
        <v>2.4013368278099378E-3</v>
      </c>
      <c r="AC25" s="227">
        <f>'[10]Soybean Exports'!$D$266/36.7437/1000</f>
        <v>2.4013368278099378E-3</v>
      </c>
      <c r="AD25" s="269">
        <f>'[10]Soybean Exports'!$D$266/36.7437/1000</f>
        <v>2.4013368278099378E-3</v>
      </c>
      <c r="AE25" s="269">
        <f>'[10]Soybean Exports'!$D$266/36.7437/1000</f>
        <v>2.4013368278099378E-3</v>
      </c>
      <c r="AF25" s="269">
        <f>'[10]Soybean Exports'!$D$266/36.7437/1000</f>
        <v>2.4013368278099378E-3</v>
      </c>
      <c r="AG25" s="269">
        <f>'[10]Soybean Exports'!$D$266/36.7437/1000</f>
        <v>2.4013368278099378E-3</v>
      </c>
      <c r="AH25" s="269">
        <f>'[10]Soybean Exports'!$D$266/36.7437/1000</f>
        <v>2.4013368278099378E-3</v>
      </c>
      <c r="AI25" s="269">
        <f>'[10]Soybean Exports'!$D$266/36.7437/1000</f>
        <v>2.4013368278099378E-3</v>
      </c>
      <c r="AJ25" s="269">
        <f>'[10]Soybean Exports'!$D$266/36.7437/1000</f>
        <v>2.4013368278099378E-3</v>
      </c>
      <c r="AK25" s="269">
        <f>'[10]Soybean Exports'!$D$266/36.7437/1000</f>
        <v>2.4013368278099378E-3</v>
      </c>
      <c r="AL25" s="269">
        <f>'[10]Soybean Exports'!$D$266/36.7437/1000</f>
        <v>2.4013368278099378E-3</v>
      </c>
      <c r="AM25" s="269">
        <f>'[10]Soybean Exports'!$D$266/36.7437/1000</f>
        <v>2.4013368278099378E-3</v>
      </c>
      <c r="AN25" s="269">
        <f>'[10]Soybean Exports'!$D$266/36.7437/1000</f>
        <v>2.4013368278099378E-3</v>
      </c>
      <c r="AO25" s="269">
        <f>'[10]Soybean Exports'!$D$266/36.7437/1000</f>
        <v>2.4013368278099378E-3</v>
      </c>
      <c r="AP25" s="269">
        <f>'[10]Soybean Exports'!$D$266/36.7437/1000</f>
        <v>2.4013368278099378E-3</v>
      </c>
      <c r="AQ25" s="269">
        <f>'[10]Soybean Exports'!$D$266/36.7437/1000</f>
        <v>2.4013368278099378E-3</v>
      </c>
      <c r="AR25" s="269">
        <f>'[10]Soybean Exports'!$D$266/36.7437/1000</f>
        <v>2.4013368278099378E-3</v>
      </c>
      <c r="AS25" s="269">
        <f>'[10]Soybean Exports'!$D$266/36.7437/1000</f>
        <v>2.4013368278099378E-3</v>
      </c>
      <c r="AT25" s="269">
        <f>'[10]Soybean Exports'!$D$266/36.7437/1000</f>
        <v>2.4013368278099378E-3</v>
      </c>
      <c r="AU25" s="269">
        <f>'[10]Soybean Exports'!$D$266/36.7437/1000</f>
        <v>2.4013368278099378E-3</v>
      </c>
      <c r="AV25" s="269">
        <f>'[10]Soybean Exports'!$D$266/36.7437/1000</f>
        <v>2.4013368278099378E-3</v>
      </c>
      <c r="AW25" s="269">
        <f>'[10]Soybean Exports'!$D$266/36.7437/1000</f>
        <v>2.4013368278099378E-3</v>
      </c>
      <c r="AX25" s="269">
        <f>'[10]Soybean Exports'!$D$266/36.7437/1000</f>
        <v>2.4013368278099378E-3</v>
      </c>
      <c r="AY25" s="269">
        <f>'[10]Soybean Exports'!$D$266/36.7437/1000</f>
        <v>2.4013368278099378E-3</v>
      </c>
      <c r="AZ25" s="269">
        <f>'[10]Soybean Exports'!$D$266/36.7437/1000</f>
        <v>2.4013368278099378E-3</v>
      </c>
      <c r="BA25" s="269">
        <f>'[10]Soybean Exports'!$D$266/36.7437/1000</f>
        <v>2.4013368278099378E-3</v>
      </c>
      <c r="BB25" s="269">
        <f>'[10]Soybean Exports'!$D$266/36.7437/1000</f>
        <v>2.4013368278099378E-3</v>
      </c>
      <c r="BC25" s="269">
        <f>'[10]Soybean Exports'!$D$266/36.7437/1000</f>
        <v>2.4013368278099378E-3</v>
      </c>
      <c r="BD25" s="269">
        <f>'[10]Soybean Exports'!$D$266/36.7437/1000</f>
        <v>2.4013368278099378E-3</v>
      </c>
      <c r="BE25" s="269">
        <f>'[10]Soybean Exports'!$D$266/36.7437/1000</f>
        <v>2.4013368278099378E-3</v>
      </c>
    </row>
    <row r="26" spans="1:57" ht="13.5" thickBot="1" x14ac:dyDescent="0.25">
      <c r="B26" t="s">
        <v>185</v>
      </c>
      <c r="C26" s="227">
        <f>C23-C24-C25</f>
        <v>23046.762611440874</v>
      </c>
      <c r="D26" s="227">
        <f t="shared" ref="D26:BE26" si="7">D23-D24-D25</f>
        <v>23884.843354534252</v>
      </c>
      <c r="E26" s="227">
        <f t="shared" si="7"/>
        <v>23663.702810713134</v>
      </c>
      <c r="F26" s="227">
        <f t="shared" si="7"/>
        <v>21685.246669932534</v>
      </c>
      <c r="G26" s="227">
        <f t="shared" si="7"/>
        <v>26185.726496406191</v>
      </c>
      <c r="H26" s="227">
        <f t="shared" si="7"/>
        <v>26760.816490064964</v>
      </c>
      <c r="I26" s="227">
        <f t="shared" si="7"/>
        <v>28143.20658414912</v>
      </c>
      <c r="J26" s="227">
        <f t="shared" si="7"/>
        <v>27770.341494351418</v>
      </c>
      <c r="K26" s="227">
        <f t="shared" si="7"/>
        <v>23555.845093607884</v>
      </c>
      <c r="L26" s="227">
        <f t="shared" si="7"/>
        <v>29471.250684226143</v>
      </c>
      <c r="M26" s="227">
        <f t="shared" si="7"/>
        <v>25248.709685361031</v>
      </c>
      <c r="N26" s="227">
        <f t="shared" si="7"/>
        <v>30148.433058347415</v>
      </c>
      <c r="O26" s="227">
        <f t="shared" si="7"/>
        <v>31212.63571077491</v>
      </c>
      <c r="P26" s="227">
        <f t="shared" si="7"/>
        <v>34480.34124941146</v>
      </c>
      <c r="Q26" s="227">
        <f t="shared" si="7"/>
        <v>40448.903751282538</v>
      </c>
      <c r="R26" s="227">
        <f t="shared" si="7"/>
        <v>40715.799436801412</v>
      </c>
      <c r="S26" s="227">
        <f t="shared" si="7"/>
        <v>36990.753238405494</v>
      </c>
      <c r="T26" s="227">
        <f t="shared" si="7"/>
        <v>35920.145460745647</v>
      </c>
      <c r="U26" s="227">
        <f t="shared" si="7"/>
        <v>44306.54696630987</v>
      </c>
      <c r="V26" s="227">
        <f t="shared" si="7"/>
        <v>49909.052729202558</v>
      </c>
      <c r="W26" s="227">
        <f t="shared" si="7"/>
        <v>52605.940440565326</v>
      </c>
      <c r="X26" s="227">
        <f t="shared" si="7"/>
        <v>58762.266354343919</v>
      </c>
      <c r="Y26" s="227">
        <f t="shared" si="7"/>
        <v>57781.249991330449</v>
      </c>
      <c r="Z26" s="227">
        <f t="shared" si="7"/>
        <v>46772.718461114135</v>
      </c>
      <c r="AA26" s="227">
        <f t="shared" si="7"/>
        <v>45618.429876562383</v>
      </c>
      <c r="AB26" s="227">
        <f t="shared" si="7"/>
        <v>61304.800997663144</v>
      </c>
      <c r="AC26" s="227">
        <f t="shared" si="7"/>
        <v>58240.932167663173</v>
      </c>
      <c r="AD26" s="269">
        <f t="shared" si="7"/>
        <v>53460.963793011215</v>
      </c>
      <c r="AE26" s="269">
        <f t="shared" si="7"/>
        <v>46121.161865571819</v>
      </c>
      <c r="AF26" s="269">
        <f t="shared" si="7"/>
        <v>50055.136376164388</v>
      </c>
      <c r="AG26" s="269">
        <f t="shared" si="7"/>
        <v>47282.054978313092</v>
      </c>
      <c r="AH26" s="269">
        <f t="shared" si="7"/>
        <v>45963.583708784186</v>
      </c>
      <c r="AI26" s="269">
        <f t="shared" si="7"/>
        <v>45964.741672038763</v>
      </c>
      <c r="AJ26" s="269">
        <f t="shared" si="7"/>
        <v>48687.899210893382</v>
      </c>
      <c r="AK26" s="269">
        <f t="shared" si="7"/>
        <v>48669.758115175951</v>
      </c>
      <c r="AL26" s="269">
        <f t="shared" si="7"/>
        <v>48664.266406772811</v>
      </c>
      <c r="AM26" s="269">
        <f t="shared" si="7"/>
        <v>48669.989977050434</v>
      </c>
      <c r="AN26" s="269">
        <f t="shared" si="7"/>
        <v>48671.992738057852</v>
      </c>
      <c r="AO26" s="269">
        <f t="shared" si="7"/>
        <v>47321.101566969439</v>
      </c>
      <c r="AP26" s="269">
        <f t="shared" si="7"/>
        <v>47317.965135972096</v>
      </c>
      <c r="AQ26" s="269">
        <f t="shared" si="7"/>
        <v>47317.810891963192</v>
      </c>
      <c r="AR26" s="269">
        <f t="shared" si="7"/>
        <v>39462.544919700515</v>
      </c>
      <c r="AS26" s="269">
        <f t="shared" si="7"/>
        <v>9933.6733036139485</v>
      </c>
      <c r="AT26" s="269">
        <f t="shared" si="7"/>
        <v>36060.601185128333</v>
      </c>
      <c r="AU26" s="269">
        <f t="shared" si="7"/>
        <v>33039.675148828232</v>
      </c>
      <c r="AV26" s="269">
        <f t="shared" si="7"/>
        <v>30209.257961664181</v>
      </c>
      <c r="AW26" s="269">
        <f t="shared" si="7"/>
        <v>23868.034840421627</v>
      </c>
      <c r="AX26" s="269">
        <f t="shared" si="7"/>
        <v>23378.154942643232</v>
      </c>
      <c r="AY26" s="269">
        <f t="shared" si="7"/>
        <v>28739.618268328995</v>
      </c>
      <c r="AZ26" s="269">
        <f t="shared" si="7"/>
        <v>30209.257961664181</v>
      </c>
      <c r="BA26" s="269">
        <f t="shared" si="7"/>
        <v>30699.137859442577</v>
      </c>
      <c r="BB26" s="269">
        <f t="shared" si="7"/>
        <v>30617.491209812844</v>
      </c>
      <c r="BC26" s="269">
        <f t="shared" si="7"/>
        <v>30481.413460429954</v>
      </c>
      <c r="BD26" s="269">
        <f t="shared" si="7"/>
        <v>31025.724457961504</v>
      </c>
      <c r="BE26" s="269">
        <f t="shared" si="7"/>
        <v>29719.378063885786</v>
      </c>
    </row>
    <row r="27" spans="1:57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</row>
    <row r="28" spans="1:57" ht="13.5" x14ac:dyDescent="0.25">
      <c r="A28" s="275" t="s">
        <v>181</v>
      </c>
    </row>
    <row r="29" spans="1:57" x14ac:dyDescent="0.2">
      <c r="B29" t="s">
        <v>196</v>
      </c>
      <c r="C29" s="227">
        <f t="shared" ref="C29:BE29" si="8">C6+C14+C22</f>
        <v>1.8943710486427392</v>
      </c>
      <c r="D29" s="227">
        <f t="shared" si="8"/>
        <v>299.20982131086475</v>
      </c>
      <c r="E29" s="227">
        <f t="shared" si="8"/>
        <v>282.13000378568267</v>
      </c>
      <c r="F29" s="227">
        <f t="shared" si="8"/>
        <v>31.201597340496519</v>
      </c>
      <c r="G29" s="227">
        <f t="shared" si="8"/>
        <v>160.03847723827488</v>
      </c>
      <c r="H29" s="227">
        <f t="shared" si="8"/>
        <v>217.16677432321768</v>
      </c>
      <c r="I29" s="227">
        <f t="shared" si="8"/>
        <v>86.598601126179233</v>
      </c>
      <c r="J29" s="227">
        <f t="shared" si="8"/>
        <v>92.410297700014056</v>
      </c>
      <c r="K29" s="227">
        <f t="shared" si="8"/>
        <v>793.592984762014</v>
      </c>
      <c r="L29" s="227">
        <f t="shared" si="8"/>
        <v>139.12014272106492</v>
      </c>
      <c r="M29" s="227">
        <f t="shared" si="8"/>
        <v>51.283279291415049</v>
      </c>
      <c r="N29" s="227">
        <f t="shared" si="8"/>
        <v>60.250124407722282</v>
      </c>
      <c r="O29" s="227">
        <f t="shared" si="8"/>
        <v>74.387181903291975</v>
      </c>
      <c r="P29" s="227">
        <f t="shared" si="8"/>
        <v>141.47025771220643</v>
      </c>
      <c r="Q29" s="227">
        <f t="shared" si="8"/>
        <v>236.93059090401857</v>
      </c>
      <c r="R29" s="227">
        <f t="shared" si="8"/>
        <v>221.74544491708787</v>
      </c>
      <c r="S29" s="227">
        <f t="shared" si="8"/>
        <v>346.81611674110133</v>
      </c>
      <c r="T29" s="227">
        <f t="shared" si="8"/>
        <v>1367.1709177464434</v>
      </c>
      <c r="U29" s="227">
        <f t="shared" si="8"/>
        <v>1878.1553819130911</v>
      </c>
      <c r="V29" s="227">
        <f t="shared" si="8"/>
        <v>718.36170144269579</v>
      </c>
      <c r="W29" s="227">
        <f t="shared" si="8"/>
        <v>820.46813939650508</v>
      </c>
      <c r="X29" s="227">
        <f t="shared" si="8"/>
        <v>910.61848339199969</v>
      </c>
      <c r="Y29" s="227">
        <f t="shared" si="8"/>
        <v>830.84043530188342</v>
      </c>
      <c r="Z29" s="227">
        <f t="shared" si="8"/>
        <v>959.65005850892157</v>
      </c>
      <c r="AA29" s="227">
        <f t="shared" si="8"/>
        <v>1187.3106908182826</v>
      </c>
      <c r="AB29" s="227">
        <f t="shared" si="8"/>
        <v>1635.6595241234215</v>
      </c>
      <c r="AC29" s="227">
        <f t="shared" si="8"/>
        <v>1171.8239621956266</v>
      </c>
      <c r="AD29" s="227">
        <f t="shared" si="8"/>
        <v>3669.0178849860972</v>
      </c>
      <c r="AE29" s="227">
        <f t="shared" si="8"/>
        <v>4850.2470178561807</v>
      </c>
      <c r="AF29" s="227">
        <f t="shared" si="8"/>
        <v>3263.4996948397766</v>
      </c>
      <c r="AG29" s="227">
        <f t="shared" si="8"/>
        <v>2017.7038948849552</v>
      </c>
      <c r="AH29" s="227">
        <f t="shared" si="8"/>
        <v>2229.8530775771496</v>
      </c>
      <c r="AI29" s="227">
        <f t="shared" si="8"/>
        <v>2381.9103643633507</v>
      </c>
      <c r="AJ29" s="227">
        <f t="shared" si="8"/>
        <v>2376.8033624749701</v>
      </c>
      <c r="AK29" s="227">
        <f t="shared" si="8"/>
        <v>2227.5522327771882</v>
      </c>
      <c r="AL29" s="227">
        <f t="shared" si="8"/>
        <v>2282.8740982954409</v>
      </c>
      <c r="AM29" s="227">
        <f t="shared" si="8"/>
        <v>2306.8237003685467</v>
      </c>
      <c r="AN29" s="227">
        <f t="shared" si="8"/>
        <v>2337.4361596542103</v>
      </c>
      <c r="AO29" s="227">
        <f t="shared" si="8"/>
        <v>2322.3143217122165</v>
      </c>
      <c r="AP29" s="227">
        <f t="shared" si="8"/>
        <v>2296.039993817617</v>
      </c>
      <c r="AQ29" s="227">
        <f t="shared" si="8"/>
        <v>2325.4976880707914</v>
      </c>
      <c r="AR29" s="227">
        <f t="shared" si="8"/>
        <v>7469.3109975315492</v>
      </c>
      <c r="AS29" s="227">
        <f t="shared" si="8"/>
        <v>6571.1978516044928</v>
      </c>
      <c r="AT29" s="227">
        <f t="shared" si="8"/>
        <v>-12348.040412370014</v>
      </c>
      <c r="AU29" s="227">
        <f t="shared" si="8"/>
        <v>-21601.327370406358</v>
      </c>
      <c r="AV29" s="227">
        <f t="shared" si="8"/>
        <v>-8102.4146316239257</v>
      </c>
      <c r="AW29" s="227">
        <f t="shared" si="8"/>
        <v>-1432.6049118624414</v>
      </c>
      <c r="AX29" s="227">
        <f t="shared" si="8"/>
        <v>-1838.8381600111061</v>
      </c>
      <c r="AY29" s="227">
        <f t="shared" si="8"/>
        <v>-5810.3084419914176</v>
      </c>
      <c r="AZ29" s="227">
        <f t="shared" si="8"/>
        <v>-13319.800207926801</v>
      </c>
      <c r="BA29" s="227">
        <f t="shared" si="8"/>
        <v>-11331.065066936648</v>
      </c>
      <c r="BB29" s="227">
        <f t="shared" si="8"/>
        <v>-8934.0966777978283</v>
      </c>
      <c r="BC29" s="227">
        <f t="shared" si="8"/>
        <v>-7163.0859358202906</v>
      </c>
      <c r="BD29" s="227">
        <f t="shared" si="8"/>
        <v>1847.2610733268566</v>
      </c>
      <c r="BE29" s="227">
        <f t="shared" si="8"/>
        <v>6013.240204443211</v>
      </c>
    </row>
    <row r="30" spans="1:57" x14ac:dyDescent="0.2">
      <c r="B30" t="s">
        <v>197</v>
      </c>
      <c r="C30" s="227">
        <f t="shared" ref="C30:BE30" si="9">C10+C18+C26</f>
        <v>23518.417611440873</v>
      </c>
      <c r="D30" s="227">
        <f t="shared" si="9"/>
        <v>24314.589354534251</v>
      </c>
      <c r="E30" s="227">
        <f t="shared" si="9"/>
        <v>24298.415810713133</v>
      </c>
      <c r="F30" s="227">
        <f t="shared" si="9"/>
        <v>22460.280669932534</v>
      </c>
      <c r="G30" s="227">
        <f t="shared" si="9"/>
        <v>27014.572496406192</v>
      </c>
      <c r="H30" s="227">
        <f t="shared" si="9"/>
        <v>27415.419490064964</v>
      </c>
      <c r="I30" s="227">
        <f t="shared" si="9"/>
        <v>28585.33058414912</v>
      </c>
      <c r="J30" s="227">
        <f t="shared" si="9"/>
        <v>28365.341494351418</v>
      </c>
      <c r="K30" s="227">
        <f t="shared" si="9"/>
        <v>24342.252093607884</v>
      </c>
      <c r="L30" s="227">
        <f t="shared" si="9"/>
        <v>30463.020684226143</v>
      </c>
      <c r="M30" s="227">
        <f t="shared" si="9"/>
        <v>26516.504685361029</v>
      </c>
      <c r="N30" s="227">
        <f t="shared" si="9"/>
        <v>31696.116058347416</v>
      </c>
      <c r="O30" s="227">
        <f t="shared" si="9"/>
        <v>32708.247710774911</v>
      </c>
      <c r="P30" s="227">
        <f t="shared" si="9"/>
        <v>36191.620249411462</v>
      </c>
      <c r="Q30" s="227">
        <f t="shared" si="9"/>
        <v>42408.314751282538</v>
      </c>
      <c r="R30" s="227">
        <f t="shared" si="9"/>
        <v>43254.889436801415</v>
      </c>
      <c r="S30" s="227">
        <f t="shared" si="9"/>
        <v>39567.691238405496</v>
      </c>
      <c r="T30" s="227">
        <f t="shared" si="9"/>
        <v>38875.03646074565</v>
      </c>
      <c r="U30" s="227">
        <f t="shared" si="9"/>
        <v>47165.945966309868</v>
      </c>
      <c r="V30" s="227">
        <f t="shared" si="9"/>
        <v>53272.919729202556</v>
      </c>
      <c r="W30" s="227">
        <f t="shared" si="9"/>
        <v>56613.360168565327</v>
      </c>
      <c r="X30" s="227">
        <f t="shared" si="9"/>
        <v>63034.879699343917</v>
      </c>
      <c r="Y30" s="227">
        <f t="shared" si="9"/>
        <v>62494.628415330451</v>
      </c>
      <c r="Z30" s="227">
        <f t="shared" si="9"/>
        <v>52294.876406114134</v>
      </c>
      <c r="AA30" s="227">
        <f t="shared" si="9"/>
        <v>49043.48239756238</v>
      </c>
      <c r="AB30" s="227">
        <f t="shared" si="9"/>
        <v>65667.426104663144</v>
      </c>
      <c r="AC30" s="227">
        <f t="shared" si="9"/>
        <v>62246.577826663175</v>
      </c>
      <c r="AD30" s="227">
        <f t="shared" si="9"/>
        <v>57160.213902011215</v>
      </c>
      <c r="AE30" s="227">
        <f t="shared" si="9"/>
        <v>50323.833219571818</v>
      </c>
      <c r="AF30" s="227">
        <f t="shared" si="9"/>
        <v>54299.469382483869</v>
      </c>
      <c r="AG30" s="227">
        <f t="shared" si="9"/>
        <v>51732.50662783366</v>
      </c>
      <c r="AH30" s="227">
        <f t="shared" si="9"/>
        <v>50552.353521653968</v>
      </c>
      <c r="AI30" s="227">
        <f t="shared" si="9"/>
        <v>50687.815169861104</v>
      </c>
      <c r="AJ30" s="227">
        <f t="shared" si="9"/>
        <v>53468.446480617422</v>
      </c>
      <c r="AK30" s="227">
        <f t="shared" si="9"/>
        <v>53544.727488106262</v>
      </c>
      <c r="AL30" s="227">
        <f t="shared" si="9"/>
        <v>53597.290209274826</v>
      </c>
      <c r="AM30" s="227">
        <f t="shared" si="9"/>
        <v>53743.590864748912</v>
      </c>
      <c r="AN30" s="227">
        <f t="shared" si="9"/>
        <v>53815.468239595757</v>
      </c>
      <c r="AO30" s="227">
        <f t="shared" si="9"/>
        <v>52557.836069306861</v>
      </c>
      <c r="AP30" s="227">
        <f t="shared" si="9"/>
        <v>52747.72163798166</v>
      </c>
      <c r="AQ30" s="227">
        <f t="shared" si="9"/>
        <v>52793.671261827301</v>
      </c>
      <c r="AR30" s="227">
        <f t="shared" si="9"/>
        <v>45320.044919700515</v>
      </c>
      <c r="AS30" s="227">
        <f t="shared" si="9"/>
        <v>15866.173303613949</v>
      </c>
      <c r="AT30" s="227">
        <f t="shared" si="9"/>
        <v>42118.101185128333</v>
      </c>
      <c r="AU30" s="227">
        <f t="shared" si="9"/>
        <v>39197.175148828232</v>
      </c>
      <c r="AV30" s="227">
        <f t="shared" si="9"/>
        <v>36516.757961664181</v>
      </c>
      <c r="AW30" s="227">
        <f t="shared" si="9"/>
        <v>30177.534840421627</v>
      </c>
      <c r="AX30" s="227">
        <f t="shared" si="9"/>
        <v>29689.654942643232</v>
      </c>
      <c r="AY30" s="227">
        <f t="shared" si="9"/>
        <v>35053.118268328995</v>
      </c>
      <c r="AZ30" s="227">
        <f t="shared" si="9"/>
        <v>36524.757961664181</v>
      </c>
      <c r="BA30" s="227">
        <f t="shared" si="9"/>
        <v>37016.637859442577</v>
      </c>
      <c r="BB30" s="227">
        <f t="shared" si="9"/>
        <v>36936.991209812841</v>
      </c>
      <c r="BC30" s="227">
        <f t="shared" si="9"/>
        <v>36802.913460429954</v>
      </c>
      <c r="BD30" s="227">
        <f t="shared" si="9"/>
        <v>37349.224457961507</v>
      </c>
      <c r="BE30" s="227">
        <f t="shared" si="9"/>
        <v>36044.878063885786</v>
      </c>
    </row>
    <row r="31" spans="1:57" ht="13.5" x14ac:dyDescent="0.25">
      <c r="A31" s="275" t="s">
        <v>198</v>
      </c>
    </row>
    <row r="32" spans="1:57" x14ac:dyDescent="0.2">
      <c r="B32" t="s">
        <v>196</v>
      </c>
      <c r="C32" s="227">
        <f>C29*36.7437/1000</f>
        <v>6.9606201500014203E-2</v>
      </c>
      <c r="D32" s="227">
        <f t="shared" ref="D32:BE33" si="10">D29*36.7437/1000</f>
        <v>10.994075911300021</v>
      </c>
      <c r="E32" s="227">
        <f t="shared" si="10"/>
        <v>10.366500220099988</v>
      </c>
      <c r="F32" s="227">
        <f t="shared" si="10"/>
        <v>1.1464621322000019</v>
      </c>
      <c r="G32" s="227">
        <f t="shared" si="10"/>
        <v>5.8804057960999998</v>
      </c>
      <c r="H32" s="227">
        <f t="shared" si="10"/>
        <v>7.9795108057000128</v>
      </c>
      <c r="I32" s="227">
        <f t="shared" si="10"/>
        <v>3.1819530201999915</v>
      </c>
      <c r="J32" s="227">
        <f t="shared" si="10"/>
        <v>3.3954962556000061</v>
      </c>
      <c r="K32" s="227">
        <f t="shared" si="10"/>
        <v>29.159542554200012</v>
      </c>
      <c r="L32" s="227">
        <f t="shared" si="10"/>
        <v>5.1117887880999922</v>
      </c>
      <c r="M32" s="227">
        <f t="shared" si="10"/>
        <v>1.8843374292999671</v>
      </c>
      <c r="N32" s="227">
        <f t="shared" si="10"/>
        <v>2.213812496200025</v>
      </c>
      <c r="O32" s="227">
        <f t="shared" si="10"/>
        <v>2.733260295699989</v>
      </c>
      <c r="P32" s="227">
        <f t="shared" si="10"/>
        <v>5.1981407082999995</v>
      </c>
      <c r="Q32" s="227">
        <f t="shared" si="10"/>
        <v>8.7057065529999864</v>
      </c>
      <c r="R32" s="227">
        <f t="shared" si="10"/>
        <v>8.1477481043999997</v>
      </c>
      <c r="S32" s="227">
        <f t="shared" si="10"/>
        <v>12.743307348700004</v>
      </c>
      <c r="T32" s="227">
        <f t="shared" si="10"/>
        <v>50.23491805039999</v>
      </c>
      <c r="U32" s="227">
        <f t="shared" si="10"/>
        <v>69.010377906400038</v>
      </c>
      <c r="V32" s="227">
        <f t="shared" si="10"/>
        <v>26.395266849299979</v>
      </c>
      <c r="W32" s="227">
        <f t="shared" si="10"/>
        <v>30.147035173543362</v>
      </c>
      <c r="X32" s="227">
        <f t="shared" si="10"/>
        <v>33.459492368210618</v>
      </c>
      <c r="Y32" s="227">
        <f t="shared" si="10"/>
        <v>30.528151702601811</v>
      </c>
      <c r="Z32" s="227">
        <f t="shared" si="10"/>
        <v>35.261093854834257</v>
      </c>
      <c r="AA32" s="227">
        <f t="shared" si="10"/>
        <v>43.626187830219727</v>
      </c>
      <c r="AB32" s="227">
        <f t="shared" si="10"/>
        <v>60.100182856533756</v>
      </c>
      <c r="AC32" s="227">
        <f t="shared" si="10"/>
        <v>43.057148119727444</v>
      </c>
      <c r="AD32" s="227">
        <f t="shared" si="10"/>
        <v>134.81329246056364</v>
      </c>
      <c r="AE32" s="227">
        <f t="shared" si="10"/>
        <v>178.21602135000211</v>
      </c>
      <c r="AF32" s="227">
        <f t="shared" si="10"/>
        <v>119.91305373728429</v>
      </c>
      <c r="AG32" s="227">
        <f t="shared" si="10"/>
        <v>74.137906602484321</v>
      </c>
      <c r="AH32" s="227">
        <f t="shared" si="10"/>
        <v>81.933052526571515</v>
      </c>
      <c r="AI32" s="227">
        <f t="shared" si="10"/>
        <v>87.520199855057641</v>
      </c>
      <c r="AJ32" s="227">
        <f t="shared" si="10"/>
        <v>87.332549709771556</v>
      </c>
      <c r="AK32" s="227">
        <f t="shared" si="10"/>
        <v>81.848510975495174</v>
      </c>
      <c r="AL32" s="227">
        <f t="shared" si="10"/>
        <v>83.881241005538186</v>
      </c>
      <c r="AM32" s="227">
        <f t="shared" si="10"/>
        <v>84.761237999231753</v>
      </c>
      <c r="AN32" s="227">
        <f t="shared" si="10"/>
        <v>85.886053019486397</v>
      </c>
      <c r="AO32" s="227">
        <f t="shared" si="10"/>
        <v>85.330420742697157</v>
      </c>
      <c r="AP32" s="227">
        <f t="shared" si="10"/>
        <v>84.365004720836367</v>
      </c>
      <c r="AQ32" s="227">
        <f t="shared" si="10"/>
        <v>85.447389401166731</v>
      </c>
      <c r="AR32" s="227">
        <f t="shared" si="10"/>
        <v>274.45012249999996</v>
      </c>
      <c r="AS32" s="227">
        <f t="shared" si="10"/>
        <v>241.45012249999996</v>
      </c>
      <c r="AT32" s="227">
        <f t="shared" si="10"/>
        <v>-453.7126925</v>
      </c>
      <c r="AU32" s="227">
        <f t="shared" si="10"/>
        <v>-793.7126925</v>
      </c>
      <c r="AV32" s="227">
        <f t="shared" si="10"/>
        <v>-297.7126925</v>
      </c>
      <c r="AW32" s="227">
        <f t="shared" si="10"/>
        <v>-52.639205099999984</v>
      </c>
      <c r="AX32" s="227">
        <f t="shared" si="10"/>
        <v>-67.565717700000064</v>
      </c>
      <c r="AY32" s="227">
        <f t="shared" si="10"/>
        <v>-213.49223030000002</v>
      </c>
      <c r="AZ32" s="227">
        <f t="shared" si="10"/>
        <v>-489.41874289999993</v>
      </c>
      <c r="BA32" s="227">
        <f t="shared" si="10"/>
        <v>-416.34525550000006</v>
      </c>
      <c r="BB32" s="227">
        <f t="shared" si="10"/>
        <v>-328.27176810000003</v>
      </c>
      <c r="BC32" s="227">
        <f t="shared" si="10"/>
        <v>-263.1982807</v>
      </c>
      <c r="BD32" s="227">
        <f t="shared" si="10"/>
        <v>67.875206700000007</v>
      </c>
      <c r="BE32" s="227">
        <f t="shared" si="10"/>
        <v>220.94869409999998</v>
      </c>
    </row>
    <row r="33" spans="2:57" x14ac:dyDescent="0.2">
      <c r="B33" t="s">
        <v>197</v>
      </c>
      <c r="C33" s="227">
        <f>C30*36.7437/1000</f>
        <v>864.15368118949993</v>
      </c>
      <c r="D33" s="227">
        <f t="shared" si="10"/>
        <v>893.4079768662001</v>
      </c>
      <c r="E33" s="227">
        <f t="shared" si="10"/>
        <v>892.81370102410006</v>
      </c>
      <c r="F33" s="227">
        <f t="shared" si="10"/>
        <v>825.27381485180001</v>
      </c>
      <c r="G33" s="227">
        <f t="shared" si="10"/>
        <v>992.61534743620018</v>
      </c>
      <c r="H33" s="227">
        <f t="shared" si="10"/>
        <v>1007.3439491170999</v>
      </c>
      <c r="I33" s="227">
        <f t="shared" si="10"/>
        <v>1050.3308113848</v>
      </c>
      <c r="J33" s="227">
        <f t="shared" si="10"/>
        <v>1042.2475982660001</v>
      </c>
      <c r="K33" s="227">
        <f t="shared" si="10"/>
        <v>894.42440825189988</v>
      </c>
      <c r="L33" s="227">
        <f t="shared" si="10"/>
        <v>1119.3240931150001</v>
      </c>
      <c r="M33" s="227">
        <f t="shared" si="10"/>
        <v>974.31449320749994</v>
      </c>
      <c r="N33" s="227">
        <f t="shared" si="10"/>
        <v>1164.6325796130998</v>
      </c>
      <c r="O33" s="227">
        <f t="shared" si="10"/>
        <v>1201.8220414104001</v>
      </c>
      <c r="P33" s="227">
        <f t="shared" si="10"/>
        <v>1329.8140369582998</v>
      </c>
      <c r="Q33" s="227">
        <f t="shared" si="10"/>
        <v>1558.2383947267001</v>
      </c>
      <c r="R33" s="227">
        <f t="shared" si="10"/>
        <v>1589.344680999</v>
      </c>
      <c r="S33" s="227">
        <f t="shared" si="10"/>
        <v>1453.8633765566001</v>
      </c>
      <c r="T33" s="227">
        <f t="shared" si="10"/>
        <v>1428.4126772027</v>
      </c>
      <c r="U33" s="227">
        <f t="shared" si="10"/>
        <v>1733.0513688022997</v>
      </c>
      <c r="V33" s="227">
        <f t="shared" si="10"/>
        <v>1957.4441806538998</v>
      </c>
      <c r="W33" s="227">
        <f t="shared" si="10"/>
        <v>2080.1843220257133</v>
      </c>
      <c r="X33" s="227">
        <f t="shared" si="10"/>
        <v>2316.1347092087826</v>
      </c>
      <c r="Y33" s="227">
        <f t="shared" si="10"/>
        <v>2296.2838781043774</v>
      </c>
      <c r="Z33" s="227">
        <f t="shared" si="10"/>
        <v>1921.5072502033356</v>
      </c>
      <c r="AA33" s="227">
        <f t="shared" si="10"/>
        <v>1802.0390041713129</v>
      </c>
      <c r="AB33" s="227">
        <f t="shared" si="10"/>
        <v>2412.8642045619113</v>
      </c>
      <c r="AC33" s="227">
        <f t="shared" si="10"/>
        <v>2287.1695816895635</v>
      </c>
      <c r="AD33" s="227">
        <f t="shared" si="10"/>
        <v>2100.2777515513289</v>
      </c>
      <c r="AE33" s="227">
        <f t="shared" si="10"/>
        <v>1849.0838306699807</v>
      </c>
      <c r="AF33" s="227">
        <f t="shared" si="10"/>
        <v>1995.1634131491724</v>
      </c>
      <c r="AG33" s="227">
        <f t="shared" si="10"/>
        <v>1900.8437037811314</v>
      </c>
      <c r="AH33" s="227">
        <f t="shared" si="10"/>
        <v>1857.4805120935966</v>
      </c>
      <c r="AI33" s="227">
        <f t="shared" si="10"/>
        <v>1862.4578742568253</v>
      </c>
      <c r="AJ33" s="227">
        <f t="shared" si="10"/>
        <v>1964.6285569498623</v>
      </c>
      <c r="AK33" s="227">
        <f t="shared" si="10"/>
        <v>1967.43140340473</v>
      </c>
      <c r="AL33" s="227">
        <f t="shared" si="10"/>
        <v>1969.3627522625313</v>
      </c>
      <c r="AM33" s="227">
        <f t="shared" si="10"/>
        <v>1974.7383796570743</v>
      </c>
      <c r="AN33" s="227">
        <f t="shared" si="10"/>
        <v>1977.3794203552345</v>
      </c>
      <c r="AO33" s="227">
        <f t="shared" si="10"/>
        <v>1931.1693611797903</v>
      </c>
      <c r="AP33" s="227">
        <f t="shared" si="10"/>
        <v>1938.1464595495067</v>
      </c>
      <c r="AQ33" s="227">
        <f t="shared" si="10"/>
        <v>1939.8348187432036</v>
      </c>
      <c r="AR33" s="227">
        <f t="shared" si="10"/>
        <v>1665.2261345159995</v>
      </c>
      <c r="AS33" s="227">
        <f t="shared" si="10"/>
        <v>582.9819120159998</v>
      </c>
      <c r="AT33" s="227">
        <f t="shared" si="10"/>
        <v>1547.5748745159999</v>
      </c>
      <c r="AU33" s="227">
        <f t="shared" si="10"/>
        <v>1440.2492445159996</v>
      </c>
      <c r="AV33" s="227">
        <f t="shared" si="10"/>
        <v>1341.7607995160001</v>
      </c>
      <c r="AW33" s="227">
        <f t="shared" si="10"/>
        <v>1108.8342869160001</v>
      </c>
      <c r="AX33" s="227">
        <f t="shared" si="10"/>
        <v>1090.9077743160001</v>
      </c>
      <c r="AY33" s="227">
        <f t="shared" si="10"/>
        <v>1287.9812617160001</v>
      </c>
      <c r="AZ33" s="227">
        <f t="shared" si="10"/>
        <v>1342.054749116</v>
      </c>
      <c r="BA33" s="227">
        <f t="shared" si="10"/>
        <v>1360.128236516</v>
      </c>
      <c r="BB33" s="227">
        <f t="shared" si="10"/>
        <v>1357.201723916</v>
      </c>
      <c r="BC33" s="227">
        <f t="shared" si="10"/>
        <v>1352.275211316</v>
      </c>
      <c r="BD33" s="227">
        <f t="shared" si="10"/>
        <v>1372.3486987160002</v>
      </c>
      <c r="BE33" s="227">
        <f t="shared" si="10"/>
        <v>1324.4221861159999</v>
      </c>
    </row>
  </sheetData>
  <mergeCells count="1">
    <mergeCell ref="A2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5679-6882-48C4-A54C-AB204A8692F6}">
  <dimension ref="A1:AQ33"/>
  <sheetViews>
    <sheetView zoomScaleNormal="100" workbookViewId="0">
      <pane xSplit="2" ySplit="2" topLeftCell="W3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2.1640625" bestFit="1" customWidth="1"/>
  </cols>
  <sheetData>
    <row r="1" spans="1:43" ht="20.25" x14ac:dyDescent="0.3">
      <c r="A1" s="261" t="s">
        <v>199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4">
        <f>'[1]Mexico Soy Complex'!D$24</f>
        <v>242.06</v>
      </c>
      <c r="D3" s="264">
        <f>'[1]Mexico Soy Complex'!E$24</f>
        <v>37.688000000000002</v>
      </c>
      <c r="E3" s="264">
        <f>'[1]Mexico Soy Complex'!F$24</f>
        <v>124.79400000000001</v>
      </c>
      <c r="F3" s="264">
        <f>'[1]Mexico Soy Complex'!G$24</f>
        <v>162.51499999999999</v>
      </c>
      <c r="G3" s="264">
        <f>'[1]Mexico Soy Complex'!H$24</f>
        <v>218.614</v>
      </c>
      <c r="H3" s="264">
        <f>'[1]Mexico Soy Complex'!I$24</f>
        <v>340.34800000000001</v>
      </c>
      <c r="I3" s="264">
        <f>'[1]Mexico Soy Complex'!J$24</f>
        <v>453.85699999999997</v>
      </c>
      <c r="J3" s="264">
        <f>'[1]Mexico Soy Complex'!K$24</f>
        <v>706.5440000000001</v>
      </c>
      <c r="K3" s="264">
        <f>'[1]Mexico Soy Complex'!L$24</f>
        <v>817.48399999999992</v>
      </c>
      <c r="L3" s="264">
        <f>'[1]Mexico Soy Complex'!M$24</f>
        <v>1311.423</v>
      </c>
      <c r="M3" s="264">
        <f>'[1]Mexico Soy Complex'!N$24</f>
        <v>1714.2469999999998</v>
      </c>
      <c r="N3" s="264">
        <f>'[1]Mexico Soy Complex'!O$24</f>
        <v>1758.0570000000002</v>
      </c>
      <c r="O3" s="264">
        <f>'[1]Mexico Soy Complex'!P$24</f>
        <v>1395.7049999999999</v>
      </c>
      <c r="P3" s="264">
        <f>'[1]Mexico Soy Complex'!Q$24</f>
        <v>1514.8789999999999</v>
      </c>
      <c r="Q3" s="264">
        <f>'[1]Mexico Soy Complex'!R$24</f>
        <v>1208.7270000000001</v>
      </c>
      <c r="R3" s="264">
        <f>'[1]Mexico Soy Complex'!S$24</f>
        <v>1507.396</v>
      </c>
      <c r="S3" s="264">
        <f>'[1]Mexico Soy Complex'!T$24</f>
        <v>1531.2929999999997</v>
      </c>
      <c r="T3" s="264">
        <f>'[1]Mexico Soy Complex'!U$24</f>
        <v>1269.68</v>
      </c>
      <c r="U3" s="264">
        <f>'[1]Mexico Soy Complex'!V$24</f>
        <v>1428.864</v>
      </c>
      <c r="V3" s="264">
        <f>'[1]Mexico Soy Complex'!W$24</f>
        <v>1879.4559999999997</v>
      </c>
      <c r="W3" s="264">
        <f>'[1]Mexico Soy Complex'!X$24</f>
        <v>2328.5910000000003</v>
      </c>
      <c r="X3" s="264">
        <f>'[1]Mexico Soy Complex'!Y$24</f>
        <v>1965.8220100000001</v>
      </c>
      <c r="Y3" s="264">
        <f>'[1]Mexico Soy Complex'!Z$24</f>
        <v>1873.0470490000002</v>
      </c>
      <c r="Z3" s="264">
        <f>'[1]Mexico Soy Complex'!AA$24</f>
        <v>1883.728656</v>
      </c>
      <c r="AA3" s="264">
        <f>'[1]Mexico Soy Complex'!AB$24</f>
        <v>1831.9758890000003</v>
      </c>
      <c r="AB3" s="264">
        <f>'[1]Mexico Soy Complex'!AC$24</f>
        <v>1871.4706340000002</v>
      </c>
      <c r="AC3" s="264">
        <f>'[1]Mexico Soy Complex'!AD$24</f>
        <v>1700</v>
      </c>
      <c r="AD3" s="265">
        <f>'[1]Mexico Soy Complex'!AE$24</f>
        <v>1375</v>
      </c>
      <c r="AE3" s="265">
        <f>'[1]Mexico Soy Complex'!AF$24</f>
        <v>1575</v>
      </c>
      <c r="AF3" s="265">
        <f>'[1]Mexico Soy Complex'!AG$24</f>
        <v>1675</v>
      </c>
      <c r="AG3" s="265">
        <f>'[1]Mexico Soy Complex'!AH$24</f>
        <v>1700</v>
      </c>
      <c r="AH3" s="265">
        <f>'[1]Mexico Soy Complex'!AI$24</f>
        <v>1650</v>
      </c>
      <c r="AI3" s="265">
        <f>'[1]Mexico Soy Complex'!AJ$24</f>
        <v>1675</v>
      </c>
      <c r="AJ3" s="265">
        <f>'[1]Mexico Soy Complex'!AK$24</f>
        <v>1725</v>
      </c>
      <c r="AK3" s="265">
        <f>'[1]Mexico Soy Complex'!AL$24</f>
        <v>1750</v>
      </c>
      <c r="AL3" s="265">
        <f>'[1]Mexico Soy Complex'!AM$24</f>
        <v>1775</v>
      </c>
      <c r="AM3" s="265">
        <f>'[1]Mexico Soy Complex'!AN$24</f>
        <v>1825</v>
      </c>
      <c r="AN3" s="265">
        <f>'[1]Mexico Soy Complex'!AO$24</f>
        <v>1800</v>
      </c>
      <c r="AO3" s="265">
        <f>'[1]Mexico Soy Complex'!AP$24</f>
        <v>1850</v>
      </c>
      <c r="AP3" s="265">
        <f>'[1]Mexico Soy Complex'!AQ$24</f>
        <v>1900</v>
      </c>
      <c r="AQ3" s="265">
        <f>'[1]Mexico Soy Complex'!AR$24</f>
        <v>1900</v>
      </c>
    </row>
    <row r="4" spans="1:43" x14ac:dyDescent="0.2">
      <c r="A4" s="266"/>
      <c r="B4" s="266" t="s">
        <v>183</v>
      </c>
      <c r="C4" s="267">
        <f>'[3]Mexico Soybean Meal Imports'!D$284</f>
        <v>242.029</v>
      </c>
      <c r="D4" s="267">
        <f>'[3]Mexico Soybean Meal Imports'!E$284</f>
        <v>37.686</v>
      </c>
      <c r="E4" s="267">
        <f>'[3]Mexico Soybean Meal Imports'!F$284</f>
        <v>124.75600000000001</v>
      </c>
      <c r="F4" s="267">
        <f>'[3]Mexico Soybean Meal Imports'!G$284</f>
        <v>162.51499999999999</v>
      </c>
      <c r="G4" s="267">
        <f>'[3]Mexico Soybean Meal Imports'!H$284</f>
        <v>218.613</v>
      </c>
      <c r="H4" s="267">
        <f>'[3]Mexico Soybean Meal Imports'!I$284</f>
        <v>340.34800000000001</v>
      </c>
      <c r="I4" s="267">
        <f>'[3]Mexico Soybean Meal Imports'!J$284</f>
        <v>453.85500000000002</v>
      </c>
      <c r="J4" s="267">
        <f>'[3]Mexico Soybean Meal Imports'!K$284</f>
        <v>706.50099999999998</v>
      </c>
      <c r="K4" s="267">
        <f>'[3]Mexico Soybean Meal Imports'!L$284</f>
        <v>817.48399999999992</v>
      </c>
      <c r="L4" s="267">
        <f>'[3]Mexico Soybean Meal Imports'!M$284</f>
        <v>1311.4180000000001</v>
      </c>
      <c r="M4" s="267">
        <f>'[3]Mexico Soybean Meal Imports'!N$284</f>
        <v>1714.2350000000001</v>
      </c>
      <c r="N4" s="267">
        <f>'[3]Mexico Soybean Meal Imports'!O$284</f>
        <v>1757.8870000000004</v>
      </c>
      <c r="O4" s="267">
        <f>'[3]Mexico Soybean Meal Imports'!P$284</f>
        <v>1395.3280000000002</v>
      </c>
      <c r="P4" s="267">
        <f>'[3]Mexico Soybean Meal Imports'!Q$284</f>
        <v>1514.0630000000003</v>
      </c>
      <c r="Q4" s="267">
        <f>'[3]Mexico Soybean Meal Imports'!R$284</f>
        <v>1208.394</v>
      </c>
      <c r="R4" s="267">
        <f>'[3]Mexico Soybean Meal Imports'!S$284</f>
        <v>1507.1160000000002</v>
      </c>
      <c r="S4" s="267">
        <f>'[3]Mexico Soybean Meal Imports'!T$284</f>
        <v>1530.9689999999998</v>
      </c>
      <c r="T4" s="267">
        <f>'[3]Mexico Soybean Meal Imports'!U$284</f>
        <v>1269.6400000000001</v>
      </c>
      <c r="U4" s="267">
        <f>'[3]Mexico Soybean Meal Imports'!V$284</f>
        <v>1428.6709999999998</v>
      </c>
      <c r="V4" s="267">
        <f>'[3]Mexico Soybean Meal Imports'!W$284</f>
        <v>1878.5679999999998</v>
      </c>
      <c r="W4" s="267">
        <f>'[3]Mexico Soybean Meal Imports'!X$284</f>
        <v>2322.1969999999997</v>
      </c>
      <c r="X4" s="267">
        <f>'[3]Mexico Soybean Meal Imports'!Y$284</f>
        <v>1958.2584189999998</v>
      </c>
      <c r="Y4" s="267">
        <f>'[3]Mexico Soybean Meal Imports'!Z$284</f>
        <v>1871.6439849999999</v>
      </c>
      <c r="Z4" s="267">
        <f>'[3]Mexico Soybean Meal Imports'!AA$284</f>
        <v>1882.793979</v>
      </c>
      <c r="AA4" s="267">
        <f>'[3]Mexico Soybean Meal Imports'!AB$284</f>
        <v>1829.922849</v>
      </c>
      <c r="AB4" s="267">
        <f>'[3]Mexico Soybean Meal Imports'!AC$284</f>
        <v>1869.126031</v>
      </c>
      <c r="AC4" s="267">
        <f>'[3]Mexico Soybean Meal Imports'!AD$284</f>
        <v>1649.1364470000003</v>
      </c>
      <c r="AD4" s="268">
        <f>'[3]Mexico Soybean Meal Imports'!AE$284</f>
        <v>1550.848929</v>
      </c>
      <c r="AE4" s="268">
        <f>'[3]Mexico Soybean Meal Imports'!AF$284</f>
        <v>1288.2828380000001</v>
      </c>
      <c r="AF4" s="268">
        <f>'[3]Mexico Soybean Meal Imports'!AG$284</f>
        <v>1799.1906755144546</v>
      </c>
      <c r="AG4" s="268">
        <f>'[3]Mexico Soybean Meal Imports'!AH$284</f>
        <v>1524.6864299725041</v>
      </c>
      <c r="AH4" s="268">
        <f>'[3]Mexico Soybean Meal Imports'!AI$284</f>
        <v>1444.1549611365569</v>
      </c>
      <c r="AI4" s="268">
        <f>'[3]Mexico Soybean Meal Imports'!AJ$284</f>
        <v>1424.9738122737867</v>
      </c>
      <c r="AJ4" s="268">
        <f>'[3]Mexico Soybean Meal Imports'!AK$284</f>
        <v>1448.2830676512992</v>
      </c>
      <c r="AK4" s="268">
        <f>'[3]Mexico Soybean Meal Imports'!AL$284</f>
        <v>1533.8217947611067</v>
      </c>
      <c r="AL4" s="268">
        <f>'[3]Mexico Soybean Meal Imports'!AM$284</f>
        <v>1538.9998013026557</v>
      </c>
      <c r="AM4" s="268">
        <f>'[3]Mexico Soybean Meal Imports'!AN$284</f>
        <v>1573.1685252399097</v>
      </c>
      <c r="AN4" s="268">
        <f>'[3]Mexico Soybean Meal Imports'!AO$284</f>
        <v>1546.4962207613748</v>
      </c>
      <c r="AO4" s="268">
        <f>'[3]Mexico Soybean Meal Imports'!AP$284</f>
        <v>1592.371938575403</v>
      </c>
      <c r="AP4" s="268">
        <f>'[3]Mexico Soybean Meal Imports'!AQ$284</f>
        <v>1643.727039307797</v>
      </c>
      <c r="AQ4" s="268">
        <f>'[3]Mexico Soybean Meal Imports'!AR$284</f>
        <v>1639.7004313881155</v>
      </c>
    </row>
    <row r="5" spans="1:43" x14ac:dyDescent="0.2">
      <c r="B5" t="s">
        <v>184</v>
      </c>
      <c r="C5" s="227">
        <f>'[3]Mexico Soybean Meal Imports'!D$243</f>
        <v>0</v>
      </c>
      <c r="D5" s="227">
        <f>'[3]Mexico Soybean Meal Imports'!E$243</f>
        <v>0</v>
      </c>
      <c r="E5" s="227">
        <f>'[3]Mexico Soybean Meal Imports'!F$243</f>
        <v>0</v>
      </c>
      <c r="F5" s="227">
        <f>'[3]Mexico Soybean Meal Imports'!G$243</f>
        <v>0</v>
      </c>
      <c r="G5" s="227">
        <f>'[3]Mexico Soybean Meal Imports'!H$243</f>
        <v>0</v>
      </c>
      <c r="H5" s="227">
        <f>'[3]Mexico Soybean Meal Imports'!I$243</f>
        <v>0</v>
      </c>
      <c r="I5" s="227">
        <f>'[3]Mexico Soybean Meal Imports'!J$243</f>
        <v>0</v>
      </c>
      <c r="J5" s="227">
        <f>'[3]Mexico Soybean Meal Imports'!K$243</f>
        <v>0</v>
      </c>
      <c r="K5" s="227">
        <f>'[3]Mexico Soybean Meal Imports'!L$243</f>
        <v>0</v>
      </c>
      <c r="L5" s="227">
        <f>'[3]Mexico Soybean Meal Imports'!M$243</f>
        <v>0</v>
      </c>
      <c r="M5" s="227">
        <f>'[3]Mexico Soybean Meal Imports'!N$243</f>
        <v>0</v>
      </c>
      <c r="N5" s="227">
        <f>'[3]Mexico Soybean Meal Imports'!O$243</f>
        <v>0.16800000000000001</v>
      </c>
      <c r="O5" s="227">
        <f>'[3]Mexico Soybean Meal Imports'!P$243</f>
        <v>0</v>
      </c>
      <c r="P5" s="227">
        <f>'[3]Mexico Soybean Meal Imports'!Q$243</f>
        <v>0</v>
      </c>
      <c r="Q5" s="227">
        <f>'[3]Mexico Soybean Meal Imports'!R$243</f>
        <v>0</v>
      </c>
      <c r="R5" s="227">
        <f>'[3]Mexico Soybean Meal Imports'!S$243</f>
        <v>0</v>
      </c>
      <c r="S5" s="227">
        <f>'[3]Mexico Soybean Meal Imports'!T$243</f>
        <v>0</v>
      </c>
      <c r="T5" s="227">
        <f>'[3]Mexico Soybean Meal Imports'!U$243</f>
        <v>0</v>
      </c>
      <c r="U5" s="227">
        <f>'[3]Mexico Soybean Meal Imports'!V$243</f>
        <v>0</v>
      </c>
      <c r="V5" s="227">
        <f>'[3]Mexico Soybean Meal Imports'!W$243</f>
        <v>0</v>
      </c>
      <c r="W5" s="227">
        <f>'[3]Mexico Soybean Meal Imports'!X$243</f>
        <v>0</v>
      </c>
      <c r="X5" s="227">
        <f>'[3]Mexico Soybean Meal Imports'!Y$243</f>
        <v>2.0000000000000002E-5</v>
      </c>
      <c r="Y5" s="227">
        <f>'[3]Mexico Soybean Meal Imports'!Z$243</f>
        <v>1.9999999999999999E-6</v>
      </c>
      <c r="Z5" s="227">
        <f>'[3]Mexico Soybean Meal Imports'!AA$243</f>
        <v>0</v>
      </c>
      <c r="AA5" s="227">
        <f>'[3]Mexico Soybean Meal Imports'!AB$243</f>
        <v>0</v>
      </c>
      <c r="AB5" s="227">
        <f>'[3]Mexico Soybean Meal Imports'!AC$243</f>
        <v>0</v>
      </c>
      <c r="AC5" s="227">
        <f>'[3]Mexico Soybean Meal Imports'!AD$243</f>
        <v>0</v>
      </c>
      <c r="AD5" s="269">
        <f>'[3]Mexico Soybean Meal Imports'!AE$243</f>
        <v>0</v>
      </c>
      <c r="AE5" s="269">
        <f>'[3]Mexico Soybean Meal Imports'!AF$243</f>
        <v>0</v>
      </c>
      <c r="AF5" s="269">
        <f>'[3]Mexico Soybean Meal Imports'!AG$243</f>
        <v>0</v>
      </c>
      <c r="AG5" s="269">
        <f>'[3]Mexico Soybean Meal Imports'!AH$243</f>
        <v>0</v>
      </c>
      <c r="AH5" s="269">
        <f>'[3]Mexico Soybean Meal Imports'!AI$243</f>
        <v>0</v>
      </c>
      <c r="AI5" s="269">
        <f>'[3]Mexico Soybean Meal Imports'!AJ$243</f>
        <v>0</v>
      </c>
      <c r="AJ5" s="269">
        <f>'[3]Mexico Soybean Meal Imports'!AK$243</f>
        <v>0</v>
      </c>
      <c r="AK5" s="269">
        <f>'[3]Mexico Soybean Meal Imports'!AL$243</f>
        <v>0</v>
      </c>
      <c r="AL5" s="269">
        <f>'[3]Mexico Soybean Meal Imports'!AM$243</f>
        <v>0</v>
      </c>
      <c r="AM5" s="269">
        <f>'[3]Mexico Soybean Meal Imports'!AN$243</f>
        <v>0</v>
      </c>
      <c r="AN5" s="269">
        <f>'[3]Mexico Soybean Meal Imports'!AO$243</f>
        <v>0</v>
      </c>
      <c r="AO5" s="269">
        <f>'[3]Mexico Soybean Meal Imports'!AP$243</f>
        <v>0</v>
      </c>
      <c r="AP5" s="269">
        <f>'[3]Mexico Soybean Meal Imports'!AQ$243</f>
        <v>0</v>
      </c>
      <c r="AQ5" s="269">
        <f>'[3]Mexico Soybean Meal Imports'!AR$243</f>
        <v>0</v>
      </c>
    </row>
    <row r="6" spans="1:43" x14ac:dyDescent="0.2">
      <c r="B6" t="s">
        <v>185</v>
      </c>
      <c r="C6" s="227">
        <f>C3-C4-C5</f>
        <v>3.1000000000005912E-2</v>
      </c>
      <c r="D6" s="227">
        <f t="shared" ref="D6:AQ6" si="0">D3-D4-D5</f>
        <v>2.0000000000024443E-3</v>
      </c>
      <c r="E6" s="227">
        <f t="shared" si="0"/>
        <v>3.7999999999996703E-2</v>
      </c>
      <c r="F6" s="227">
        <f t="shared" si="0"/>
        <v>0</v>
      </c>
      <c r="G6" s="227">
        <f t="shared" si="0"/>
        <v>1.0000000000047748E-3</v>
      </c>
      <c r="H6" s="227">
        <f t="shared" si="0"/>
        <v>0</v>
      </c>
      <c r="I6" s="227">
        <f t="shared" si="0"/>
        <v>1.9999999999527063E-3</v>
      </c>
      <c r="J6" s="227">
        <f t="shared" si="0"/>
        <v>4.3000000000120053E-2</v>
      </c>
      <c r="K6" s="227">
        <f t="shared" si="0"/>
        <v>0</v>
      </c>
      <c r="L6" s="227">
        <f t="shared" si="0"/>
        <v>4.9999999998817657E-3</v>
      </c>
      <c r="M6" s="227">
        <f t="shared" si="0"/>
        <v>1.1999999999716238E-2</v>
      </c>
      <c r="N6" s="227">
        <f t="shared" si="0"/>
        <v>1.9999999998453755E-3</v>
      </c>
      <c r="O6" s="227">
        <f t="shared" si="0"/>
        <v>0.37699999999972533</v>
      </c>
      <c r="P6" s="227">
        <f t="shared" si="0"/>
        <v>0.81599999999957618</v>
      </c>
      <c r="Q6" s="227">
        <f t="shared" si="0"/>
        <v>0.33300000000008367</v>
      </c>
      <c r="R6" s="227">
        <f t="shared" si="0"/>
        <v>0.27999999999974534</v>
      </c>
      <c r="S6" s="227">
        <f t="shared" si="0"/>
        <v>0.32399999999984175</v>
      </c>
      <c r="T6" s="227">
        <f t="shared" si="0"/>
        <v>3.999999999996362E-2</v>
      </c>
      <c r="U6" s="227">
        <f t="shared" si="0"/>
        <v>0.193000000000211</v>
      </c>
      <c r="V6" s="227">
        <f t="shared" si="0"/>
        <v>0.88799999999991996</v>
      </c>
      <c r="W6" s="227">
        <f t="shared" si="0"/>
        <v>6.3940000000006876</v>
      </c>
      <c r="X6" s="227">
        <f t="shared" si="0"/>
        <v>7.5635710000003149</v>
      </c>
      <c r="Y6" s="227">
        <f t="shared" si="0"/>
        <v>1.4030620000003131</v>
      </c>
      <c r="Z6" s="227">
        <f t="shared" si="0"/>
        <v>0.93467699999996512</v>
      </c>
      <c r="AA6" s="227">
        <f t="shared" si="0"/>
        <v>2.0530400000002373</v>
      </c>
      <c r="AB6" s="227">
        <f t="shared" si="0"/>
        <v>2.3446030000002338</v>
      </c>
      <c r="AC6" s="227">
        <f>AC3-AC4-AC5</f>
        <v>50.863552999999683</v>
      </c>
      <c r="AD6" s="269">
        <f t="shared" si="0"/>
        <v>-175.848929</v>
      </c>
      <c r="AE6" s="269">
        <f t="shared" si="0"/>
        <v>286.71716199999992</v>
      </c>
      <c r="AF6" s="269">
        <f t="shared" si="0"/>
        <v>-124.1906755144546</v>
      </c>
      <c r="AG6" s="269">
        <f t="shared" si="0"/>
        <v>175.31357002749587</v>
      </c>
      <c r="AH6" s="269">
        <f t="shared" si="0"/>
        <v>205.84503886344305</v>
      </c>
      <c r="AI6" s="269">
        <f t="shared" si="0"/>
        <v>250.02618772621327</v>
      </c>
      <c r="AJ6" s="269">
        <f t="shared" si="0"/>
        <v>276.71693234870077</v>
      </c>
      <c r="AK6" s="269">
        <f t="shared" si="0"/>
        <v>216.17820523889327</v>
      </c>
      <c r="AL6" s="269">
        <f t="shared" si="0"/>
        <v>236.00019869734433</v>
      </c>
      <c r="AM6" s="269">
        <f t="shared" si="0"/>
        <v>251.83147476009026</v>
      </c>
      <c r="AN6" s="269">
        <f t="shared" si="0"/>
        <v>253.50377923862516</v>
      </c>
      <c r="AO6" s="269">
        <f t="shared" si="0"/>
        <v>257.62806142459704</v>
      </c>
      <c r="AP6" s="269">
        <f t="shared" si="0"/>
        <v>256.27296069220301</v>
      </c>
      <c r="AQ6" s="269">
        <f t="shared" si="0"/>
        <v>260.29956861188452</v>
      </c>
    </row>
    <row r="7" spans="1:43" x14ac:dyDescent="0.2">
      <c r="A7" t="s">
        <v>186</v>
      </c>
      <c r="C7" s="270">
        <f>'[1]Mexico Soy Complex'!D$27</f>
        <v>3.5000000000000004</v>
      </c>
      <c r="D7" s="270">
        <f>'[1]Mexico Soy Complex'!E$27</f>
        <v>7.3950000000000005</v>
      </c>
      <c r="E7" s="270">
        <f>'[1]Mexico Soy Complex'!F$27</f>
        <v>4.5289999999999999</v>
      </c>
      <c r="F7" s="270">
        <f>'[1]Mexico Soy Complex'!G$27</f>
        <v>6.4429999999999996</v>
      </c>
      <c r="G7" s="270">
        <f>'[1]Mexico Soy Complex'!H$27</f>
        <v>5.6930000000000014</v>
      </c>
      <c r="H7" s="270">
        <f>'[1]Mexico Soy Complex'!I$27</f>
        <v>21.466999999999995</v>
      </c>
      <c r="I7" s="270">
        <f>'[1]Mexico Soy Complex'!J$27</f>
        <v>0.77900000000000003</v>
      </c>
      <c r="J7" s="270">
        <f>'[1]Mexico Soy Complex'!K$27</f>
        <v>1.1570000000000003</v>
      </c>
      <c r="K7" s="270">
        <f>'[1]Mexico Soy Complex'!L$27</f>
        <v>0.33200000000000002</v>
      </c>
      <c r="L7" s="270">
        <f>'[1]Mexico Soy Complex'!M$27</f>
        <v>2.496</v>
      </c>
      <c r="M7" s="270">
        <f>'[1]Mexico Soy Complex'!N$27</f>
        <v>4.0190000000000001</v>
      </c>
      <c r="N7" s="270">
        <f>'[1]Mexico Soy Complex'!O$27</f>
        <v>5.734</v>
      </c>
      <c r="O7" s="270">
        <f>'[1]Mexico Soy Complex'!P$27</f>
        <v>7.596000000000001</v>
      </c>
      <c r="P7" s="270">
        <f>'[1]Mexico Soy Complex'!Q$27</f>
        <v>6.2970000000000006</v>
      </c>
      <c r="Q7" s="270">
        <f>'[1]Mexico Soy Complex'!R$27</f>
        <v>6.0099999999999989</v>
      </c>
      <c r="R7" s="270">
        <f>'[1]Mexico Soy Complex'!S$27</f>
        <v>6.7959999999999994</v>
      </c>
      <c r="S7" s="270">
        <f>'[1]Mexico Soy Complex'!T$27</f>
        <v>11.315</v>
      </c>
      <c r="T7" s="270">
        <f>'[1]Mexico Soy Complex'!U$27</f>
        <v>13.92</v>
      </c>
      <c r="U7" s="270">
        <f>'[1]Mexico Soy Complex'!V$27</f>
        <v>19.300999999999998</v>
      </c>
      <c r="V7" s="270">
        <f>'[1]Mexico Soy Complex'!W$27</f>
        <v>14.675000000000002</v>
      </c>
      <c r="W7" s="270">
        <f>'[1]Mexico Soy Complex'!X$27</f>
        <v>14.175000000000001</v>
      </c>
      <c r="X7" s="270">
        <f>'[1]Mexico Soy Complex'!Y$27</f>
        <v>12.853728</v>
      </c>
      <c r="Y7" s="270">
        <f>'[1]Mexico Soy Complex'!Z$27</f>
        <v>14.184892999999999</v>
      </c>
      <c r="Z7" s="270">
        <f>'[1]Mexico Soy Complex'!AA$27</f>
        <v>7.9696090000000002</v>
      </c>
      <c r="AA7" s="270">
        <f>'[1]Mexico Soy Complex'!AB$27</f>
        <v>7.0810430000000002</v>
      </c>
      <c r="AB7" s="270">
        <f>'[1]Mexico Soy Complex'!AC$27</f>
        <v>7</v>
      </c>
      <c r="AC7" s="270">
        <f>'[1]Mexico Soy Complex'!AD$27</f>
        <v>2</v>
      </c>
      <c r="AD7" s="271">
        <f>'[1]Mexico Soy Complex'!AE$27</f>
        <v>7</v>
      </c>
      <c r="AE7" s="271">
        <f>'[1]Mexico Soy Complex'!AF$27</f>
        <v>7</v>
      </c>
      <c r="AF7" s="271">
        <f>'[1]Mexico Soy Complex'!AG$27</f>
        <v>7</v>
      </c>
      <c r="AG7" s="271">
        <f>'[1]Mexico Soy Complex'!AH$27</f>
        <v>7</v>
      </c>
      <c r="AH7" s="271">
        <f>'[1]Mexico Soy Complex'!AI$27</f>
        <v>7</v>
      </c>
      <c r="AI7" s="271">
        <f>'[1]Mexico Soy Complex'!AJ$27</f>
        <v>7</v>
      </c>
      <c r="AJ7" s="271">
        <f>'[1]Mexico Soy Complex'!AK$27</f>
        <v>7</v>
      </c>
      <c r="AK7" s="271">
        <f>'[1]Mexico Soy Complex'!AL$27</f>
        <v>7</v>
      </c>
      <c r="AL7" s="271">
        <f>'[1]Mexico Soy Complex'!AM$27</f>
        <v>7</v>
      </c>
      <c r="AM7" s="271">
        <f>'[1]Mexico Soy Complex'!AN$27</f>
        <v>7</v>
      </c>
      <c r="AN7" s="271">
        <f>'[1]Mexico Soy Complex'!AO$27</f>
        <v>7</v>
      </c>
      <c r="AO7" s="271">
        <f>'[1]Mexico Soy Complex'!AP$27</f>
        <v>7</v>
      </c>
      <c r="AP7" s="271">
        <f>'[1]Mexico Soy Complex'!AQ$27</f>
        <v>7</v>
      </c>
      <c r="AQ7" s="271">
        <f>'[1]Mexico Soy Complex'!AR$27</f>
        <v>7</v>
      </c>
    </row>
    <row r="8" spans="1:43" x14ac:dyDescent="0.2">
      <c r="A8" s="266"/>
      <c r="B8" s="266" t="s">
        <v>187</v>
      </c>
      <c r="C8" s="272">
        <f>'[3]Mexico Soybean Meal Exports'!D$284</f>
        <v>0</v>
      </c>
      <c r="D8" s="272">
        <f>'[3]Mexico Soybean Meal Exports'!E$284</f>
        <v>1E-3</v>
      </c>
      <c r="E8" s="272">
        <f>'[3]Mexico Soybean Meal Exports'!F$284</f>
        <v>1.62</v>
      </c>
      <c r="F8" s="272">
        <f>'[3]Mexico Soybean Meal Exports'!G$284</f>
        <v>4.5499999999999989</v>
      </c>
      <c r="G8" s="272">
        <f>'[3]Mexico Soybean Meal Exports'!H$284</f>
        <v>0.04</v>
      </c>
      <c r="H8" s="272">
        <f>'[3]Mexico Soybean Meal Exports'!I$284</f>
        <v>0</v>
      </c>
      <c r="I8" s="272">
        <f>'[3]Mexico Soybean Meal Exports'!J$284</f>
        <v>2.4E-2</v>
      </c>
      <c r="J8" s="272">
        <f>'[3]Mexico Soybean Meal Exports'!K$284</f>
        <v>4.0000000000000001E-3</v>
      </c>
      <c r="K8" s="272">
        <f>'[3]Mexico Soybean Meal Exports'!L$284</f>
        <v>1E-3</v>
      </c>
      <c r="L8" s="272">
        <f>'[3]Mexico Soybean Meal Exports'!M$284</f>
        <v>3.0000000000000001E-3</v>
      </c>
      <c r="M8" s="272">
        <f>'[3]Mexico Soybean Meal Exports'!N$284</f>
        <v>1.3000000000000001E-2</v>
      </c>
      <c r="N8" s="272">
        <f>'[3]Mexico Soybean Meal Exports'!O$284</f>
        <v>4.8999999999999995E-2</v>
      </c>
      <c r="O8" s="272">
        <f>'[3]Mexico Soybean Meal Exports'!P$284</f>
        <v>2.7000000000000003E-2</v>
      </c>
      <c r="P8" s="272">
        <f>'[3]Mexico Soybean Meal Exports'!Q$284</f>
        <v>4.3999999999999997E-2</v>
      </c>
      <c r="Q8" s="272">
        <f>'[3]Mexico Soybean Meal Exports'!R$284</f>
        <v>7.6000000000000012E-2</v>
      </c>
      <c r="R8" s="272">
        <f>'[3]Mexico Soybean Meal Exports'!S$284</f>
        <v>4.1999999999999996E-2</v>
      </c>
      <c r="S8" s="272">
        <f>'[3]Mexico Soybean Meal Exports'!T$284</f>
        <v>6.8999999999999992E-2</v>
      </c>
      <c r="T8" s="272">
        <f>'[3]Mexico Soybean Meal Exports'!U$284</f>
        <v>0.03</v>
      </c>
      <c r="U8" s="272">
        <f>'[3]Mexico Soybean Meal Exports'!V$284</f>
        <v>8.0000000000000002E-3</v>
      </c>
      <c r="V8" s="272">
        <f>'[3]Mexico Soybean Meal Exports'!W$284</f>
        <v>8.0000000000000002E-3</v>
      </c>
      <c r="W8" s="272">
        <f>'[3]Mexico Soybean Meal Exports'!X$284</f>
        <v>7.0000000000000001E-3</v>
      </c>
      <c r="X8" s="272">
        <f>'[3]Mexico Soybean Meal Exports'!Y$284</f>
        <v>2.0402E-2</v>
      </c>
      <c r="Y8" s="272">
        <f>'[3]Mexico Soybean Meal Exports'!Z$284</f>
        <v>0.32785999999999998</v>
      </c>
      <c r="Z8" s="272">
        <f>'[3]Mexico Soybean Meal Exports'!AS$284</f>
        <v>0</v>
      </c>
      <c r="AA8" s="272">
        <f>'[3]Mexico Soybean Meal Exports'!AT$284</f>
        <v>0</v>
      </c>
      <c r="AB8" s="272">
        <f>'[3]Mexico Soybean Meal Exports'!AU$284</f>
        <v>0</v>
      </c>
      <c r="AC8" s="272">
        <f>'[3]Mexico Soybean Meal Exports'!AV$284</f>
        <v>0</v>
      </c>
      <c r="AD8" s="273">
        <f>'[3]Mexico Soybean Meal Exports'!AW$284</f>
        <v>0</v>
      </c>
      <c r="AE8" s="273">
        <f>'[3]Mexico Soybean Meal Exports'!AX$284</f>
        <v>0</v>
      </c>
      <c r="AF8" s="273">
        <f>'[3]Mexico Soybean Meal Exports'!AY$284</f>
        <v>0</v>
      </c>
      <c r="AG8" s="273">
        <f>'[3]Mexico Soybean Meal Exports'!AZ$284</f>
        <v>0</v>
      </c>
      <c r="AH8" s="273">
        <f>'[3]Mexico Soybean Meal Exports'!BA$284</f>
        <v>0</v>
      </c>
      <c r="AI8" s="273">
        <f>'[3]Mexico Soybean Meal Exports'!BB$284</f>
        <v>0</v>
      </c>
      <c r="AJ8" s="273">
        <f>'[3]Mexico Soybean Meal Exports'!BC$284</f>
        <v>0</v>
      </c>
      <c r="AK8" s="273">
        <f>'[3]Mexico Soybean Meal Exports'!BD$284</f>
        <v>0</v>
      </c>
      <c r="AL8" s="273">
        <f>'[3]Mexico Soybean Meal Exports'!BE$284</f>
        <v>0</v>
      </c>
      <c r="AM8" s="273">
        <f>'[3]Mexico Soybean Meal Exports'!BF$284</f>
        <v>0</v>
      </c>
      <c r="AN8" s="273">
        <f>'[3]Mexico Soybean Meal Exports'!BG$284</f>
        <v>0</v>
      </c>
      <c r="AO8" s="273">
        <f>'[3]Mexico Soybean Meal Exports'!BH$284</f>
        <v>0</v>
      </c>
      <c r="AP8" s="273">
        <f>'[3]Mexico Soybean Meal Exports'!BI$284</f>
        <v>0</v>
      </c>
      <c r="AQ8" s="273">
        <f>'[3]Mexico Soybean Meal Exports'!BJ$284</f>
        <v>0</v>
      </c>
    </row>
    <row r="9" spans="1:43" x14ac:dyDescent="0.2">
      <c r="B9" t="s">
        <v>188</v>
      </c>
      <c r="C9" s="270">
        <f>'[3]Mexico Soybean Meal Exports'!D$243</f>
        <v>0</v>
      </c>
      <c r="D9" s="270">
        <f>'[3]Mexico Soybean Meal Exports'!E$243</f>
        <v>0</v>
      </c>
      <c r="E9" s="270">
        <f>'[3]Mexico Soybean Meal Exports'!F$243</f>
        <v>0</v>
      </c>
      <c r="F9" s="270">
        <f>'[3]Mexico Soybean Meal Exports'!G$243</f>
        <v>0</v>
      </c>
      <c r="G9" s="270">
        <f>'[3]Mexico Soybean Meal Exports'!H$243</f>
        <v>0</v>
      </c>
      <c r="H9" s="270">
        <f>'[3]Mexico Soybean Meal Exports'!I$243</f>
        <v>0</v>
      </c>
      <c r="I9" s="270">
        <f>'[3]Mexico Soybean Meal Exports'!J$243</f>
        <v>0</v>
      </c>
      <c r="J9" s="270">
        <f>'[3]Mexico Soybean Meal Exports'!K$243</f>
        <v>0</v>
      </c>
      <c r="K9" s="270">
        <f>'[3]Mexico Soybean Meal Exports'!L$243</f>
        <v>0</v>
      </c>
      <c r="L9" s="270">
        <f>'[3]Mexico Soybean Meal Exports'!M$243</f>
        <v>0</v>
      </c>
      <c r="M9" s="270">
        <f>'[3]Mexico Soybean Meal Exports'!N$243</f>
        <v>0</v>
      </c>
      <c r="N9" s="270">
        <f>'[3]Mexico Soybean Meal Exports'!O$243</f>
        <v>0</v>
      </c>
      <c r="O9" s="270">
        <f>'[3]Mexico Soybean Meal Exports'!P$243</f>
        <v>0</v>
      </c>
      <c r="P9" s="270">
        <f>'[3]Mexico Soybean Meal Exports'!Q$243</f>
        <v>0</v>
      </c>
      <c r="Q9" s="270">
        <f>'[3]Mexico Soybean Meal Exports'!R$243</f>
        <v>0</v>
      </c>
      <c r="R9" s="270">
        <f>'[3]Mexico Soybean Meal Exports'!S$243</f>
        <v>0</v>
      </c>
      <c r="S9" s="270">
        <f>'[3]Mexico Soybean Meal Exports'!T$243</f>
        <v>0</v>
      </c>
      <c r="T9" s="270">
        <f>'[3]Mexico Soybean Meal Exports'!U$243</f>
        <v>0</v>
      </c>
      <c r="U9" s="270">
        <f>'[3]Mexico Soybean Meal Exports'!V$243</f>
        <v>0</v>
      </c>
      <c r="V9" s="270">
        <f>'[3]Mexico Soybean Meal Exports'!W$243</f>
        <v>2E-3</v>
      </c>
      <c r="W9" s="270">
        <f>'[3]Mexico Soybean Meal Exports'!X$243</f>
        <v>0</v>
      </c>
      <c r="X9" s="270">
        <f>'[3]Mexico Soybean Meal Exports'!Y$243</f>
        <v>0</v>
      </c>
      <c r="Y9" s="270">
        <f>'[3]Mexico Soybean Meal Exports'!Z$243</f>
        <v>1.2000000000000002E-4</v>
      </c>
      <c r="Z9" s="270">
        <f>'[3]Mexico Soybean Meal Exports'!AS$243</f>
        <v>0</v>
      </c>
      <c r="AA9" s="270">
        <f>'[3]Mexico Soybean Meal Exports'!AT$243</f>
        <v>0</v>
      </c>
      <c r="AB9" s="270">
        <f>'[3]Mexico Soybean Meal Exports'!AU$243</f>
        <v>0</v>
      </c>
      <c r="AC9" s="270">
        <f>'[3]Mexico Soybean Meal Exports'!AV$243</f>
        <v>0</v>
      </c>
      <c r="AD9" s="271">
        <f>'[3]Mexico Soybean Meal Exports'!AW$243</f>
        <v>0</v>
      </c>
      <c r="AE9" s="271">
        <f>'[3]Mexico Soybean Meal Exports'!AX$243</f>
        <v>0</v>
      </c>
      <c r="AF9" s="271">
        <f>'[3]Mexico Soybean Meal Exports'!AY$243</f>
        <v>0</v>
      </c>
      <c r="AG9" s="271">
        <f>'[3]Mexico Soybean Meal Exports'!AZ$243</f>
        <v>0</v>
      </c>
      <c r="AH9" s="271">
        <f>'[3]Mexico Soybean Meal Exports'!BA$243</f>
        <v>0</v>
      </c>
      <c r="AI9" s="271">
        <f>'[3]Mexico Soybean Meal Exports'!BB$243</f>
        <v>0</v>
      </c>
      <c r="AJ9" s="271">
        <f>'[3]Mexico Soybean Meal Exports'!BC$243</f>
        <v>0</v>
      </c>
      <c r="AK9" s="271">
        <f>'[3]Mexico Soybean Meal Exports'!BD$243</f>
        <v>0</v>
      </c>
      <c r="AL9" s="271">
        <f>'[3]Mexico Soybean Meal Exports'!BE$243</f>
        <v>0</v>
      </c>
      <c r="AM9" s="271">
        <f>'[3]Mexico Soybean Meal Exports'!BF$243</f>
        <v>0</v>
      </c>
      <c r="AN9" s="271">
        <f>'[3]Mexico Soybean Meal Exports'!BG$243</f>
        <v>0</v>
      </c>
      <c r="AO9" s="271">
        <f>'[3]Mexico Soybean Meal Exports'!BH$243</f>
        <v>0</v>
      </c>
      <c r="AP9" s="271">
        <f>'[3]Mexico Soybean Meal Exports'!BI$243</f>
        <v>0</v>
      </c>
      <c r="AQ9" s="271">
        <f>'[3]Mexico Soybean Meal Exports'!BJ$243</f>
        <v>0</v>
      </c>
    </row>
    <row r="10" spans="1:43" x14ac:dyDescent="0.2">
      <c r="B10" t="s">
        <v>185</v>
      </c>
      <c r="C10" s="270">
        <f>C7-C8-C9</f>
        <v>3.5000000000000004</v>
      </c>
      <c r="D10" s="270">
        <f t="shared" ref="D10:AQ10" si="1">D7-D8-D9</f>
        <v>7.3940000000000001</v>
      </c>
      <c r="E10" s="270">
        <f t="shared" si="1"/>
        <v>2.9089999999999998</v>
      </c>
      <c r="F10" s="270">
        <f t="shared" si="1"/>
        <v>1.8930000000000007</v>
      </c>
      <c r="G10" s="270">
        <f t="shared" si="1"/>
        <v>5.6530000000000014</v>
      </c>
      <c r="H10" s="270">
        <f t="shared" si="1"/>
        <v>21.466999999999995</v>
      </c>
      <c r="I10" s="270">
        <f t="shared" si="1"/>
        <v>0.755</v>
      </c>
      <c r="J10" s="270">
        <f t="shared" si="1"/>
        <v>1.1530000000000002</v>
      </c>
      <c r="K10" s="270">
        <f t="shared" si="1"/>
        <v>0.33100000000000002</v>
      </c>
      <c r="L10" s="270">
        <f t="shared" si="1"/>
        <v>2.4929999999999999</v>
      </c>
      <c r="M10" s="270">
        <f t="shared" si="1"/>
        <v>4.0060000000000002</v>
      </c>
      <c r="N10" s="270">
        <f t="shared" si="1"/>
        <v>5.6849999999999996</v>
      </c>
      <c r="O10" s="270">
        <f t="shared" si="1"/>
        <v>7.5690000000000008</v>
      </c>
      <c r="P10" s="270">
        <f t="shared" si="1"/>
        <v>6.253000000000001</v>
      </c>
      <c r="Q10" s="270">
        <f t="shared" si="1"/>
        <v>5.9339999999999993</v>
      </c>
      <c r="R10" s="270">
        <f t="shared" si="1"/>
        <v>6.7539999999999996</v>
      </c>
      <c r="S10" s="270">
        <f t="shared" si="1"/>
        <v>11.245999999999999</v>
      </c>
      <c r="T10" s="270">
        <f t="shared" si="1"/>
        <v>13.89</v>
      </c>
      <c r="U10" s="270">
        <f t="shared" si="1"/>
        <v>19.292999999999999</v>
      </c>
      <c r="V10" s="270">
        <f t="shared" si="1"/>
        <v>14.665000000000003</v>
      </c>
      <c r="W10" s="270">
        <f t="shared" si="1"/>
        <v>14.168000000000001</v>
      </c>
      <c r="X10" s="270">
        <f t="shared" si="1"/>
        <v>12.833326</v>
      </c>
      <c r="Y10" s="270">
        <f t="shared" si="1"/>
        <v>13.856912999999999</v>
      </c>
      <c r="Z10" s="270">
        <f t="shared" si="1"/>
        <v>7.9696090000000002</v>
      </c>
      <c r="AA10" s="270">
        <f t="shared" si="1"/>
        <v>7.0810430000000002</v>
      </c>
      <c r="AB10" s="270">
        <f t="shared" si="1"/>
        <v>7</v>
      </c>
      <c r="AC10" s="270">
        <f>AC7-AC8-AC9</f>
        <v>2</v>
      </c>
      <c r="AD10" s="271">
        <f t="shared" si="1"/>
        <v>7</v>
      </c>
      <c r="AE10" s="271">
        <f t="shared" si="1"/>
        <v>7</v>
      </c>
      <c r="AF10" s="271">
        <f t="shared" si="1"/>
        <v>7</v>
      </c>
      <c r="AG10" s="271">
        <f t="shared" si="1"/>
        <v>7</v>
      </c>
      <c r="AH10" s="271">
        <f t="shared" si="1"/>
        <v>7</v>
      </c>
      <c r="AI10" s="271">
        <f t="shared" si="1"/>
        <v>7</v>
      </c>
      <c r="AJ10" s="271">
        <f t="shared" si="1"/>
        <v>7</v>
      </c>
      <c r="AK10" s="271">
        <f t="shared" si="1"/>
        <v>7</v>
      </c>
      <c r="AL10" s="271">
        <f t="shared" si="1"/>
        <v>7</v>
      </c>
      <c r="AM10" s="271">
        <f t="shared" si="1"/>
        <v>7</v>
      </c>
      <c r="AN10" s="271">
        <f t="shared" si="1"/>
        <v>7</v>
      </c>
      <c r="AO10" s="271">
        <f t="shared" si="1"/>
        <v>7</v>
      </c>
      <c r="AP10" s="271">
        <f t="shared" si="1"/>
        <v>7</v>
      </c>
      <c r="AQ10" s="271">
        <f t="shared" si="1"/>
        <v>7</v>
      </c>
    </row>
    <row r="11" spans="1:43" x14ac:dyDescent="0.2">
      <c r="A11" t="s">
        <v>189</v>
      </c>
      <c r="C11" s="227">
        <f>SUM('[1]Canada Soy Complex'!AG$132:AG$142,'[1]Canada Soy Complex'!AH$131)</f>
        <v>728.98799999999983</v>
      </c>
      <c r="D11" s="227">
        <f>SUM('[1]Canada Soy Complex'!AH$132:AH$142,'[1]Canada Soy Complex'!AI$131)</f>
        <v>701.53599999999994</v>
      </c>
      <c r="E11" s="227">
        <f>SUM('[1]Canada Soy Complex'!AI$132:AI$142,'[1]Canada Soy Complex'!AJ$131)</f>
        <v>754.48399999999992</v>
      </c>
      <c r="F11" s="227">
        <f>SUM('[1]Canada Soy Complex'!AJ$132:AJ$142,'[1]Canada Soy Complex'!AK$131)</f>
        <v>807.99600000000009</v>
      </c>
      <c r="G11" s="227">
        <f>SUM('[1]Canada Soy Complex'!AK$132:AK$142,'[1]Canada Soy Complex'!AL$131)</f>
        <v>816.54700000000003</v>
      </c>
      <c r="H11" s="227">
        <f>SUM('[1]Canada Soy Complex'!AL$132:AL$142,'[1]Canada Soy Complex'!AM$131)</f>
        <v>953.86999999999989</v>
      </c>
      <c r="I11" s="227">
        <f>SUM('[1]Canada Soy Complex'!AM$132:AM$142,'[1]Canada Soy Complex'!AN$131)</f>
        <v>1136.261</v>
      </c>
      <c r="J11" s="227">
        <f>SUM('[1]Canada Soy Complex'!AN$132:AN$142,'[1]Canada Soy Complex'!AO$131)</f>
        <v>1074.433</v>
      </c>
      <c r="K11" s="227">
        <f>SUM('[1]Canada Soy Complex'!AO$132:AO$142,'[1]Canada Soy Complex'!AP$131)</f>
        <v>1071.3230000000001</v>
      </c>
      <c r="L11" s="227">
        <f>SUM('[1]Canada Soy Complex'!AP$132:AP$142,'[1]Canada Soy Complex'!AQ$131)</f>
        <v>1175.4949999999999</v>
      </c>
      <c r="M11" s="227">
        <f>SUM('[1]Canada Soy Complex'!AQ$132:AQ$142,'[1]Canada Soy Complex'!AR$131)</f>
        <v>1364.6369999999999</v>
      </c>
      <c r="N11" s="227">
        <f>SUM('[1]Canada Soy Complex'!AR$132:AR$142,'[1]Canada Soy Complex'!AS$131)</f>
        <v>1452.0020000000002</v>
      </c>
      <c r="O11" s="227">
        <f>SUM('[1]Canada Soy Complex'!AS$132:AS$142,'[1]Canada Soy Complex'!AT$131)</f>
        <v>1509.3329999999996</v>
      </c>
      <c r="P11" s="227">
        <f>SUM('[1]Canada Soy Complex'!AT$132:AT$142,'[1]Canada Soy Complex'!AU$131)</f>
        <v>1214.731</v>
      </c>
      <c r="Q11" s="227">
        <f>SUM('[1]Canada Soy Complex'!AU$132:AU$142,'[1]Canada Soy Complex'!AV$131)</f>
        <v>1067.8989999999999</v>
      </c>
      <c r="R11" s="227">
        <f>SUM('[1]Canada Soy Complex'!AV$132:AV$142,'[1]Canada Soy Complex'!AW$131)</f>
        <v>1093.3330000000001</v>
      </c>
      <c r="S11" s="227">
        <f>SUM('[1]Canada Soy Complex'!AW$132:AW$142,'[1]Canada Soy Complex'!AX$131)</f>
        <v>1108.2730000000001</v>
      </c>
      <c r="T11" s="227">
        <f>SUM('[1]Canada Soy Complex'!AX$132:AX$142,'[1]Canada Soy Complex'!AY$131)</f>
        <v>984.18000000000018</v>
      </c>
      <c r="U11" s="227">
        <f>SUM('[1]Canada Soy Complex'!AY$132:AY$142,'[1]Canada Soy Complex'!AZ$131)</f>
        <v>998.75999999999988</v>
      </c>
      <c r="V11" s="227">
        <f>SUM('[1]Canada Soy Complex'!AZ$132:AZ$142,'[1]Canada Soy Complex'!BA$131)</f>
        <v>877.79399999999998</v>
      </c>
      <c r="W11" s="227">
        <f>SUM('[1]Canada Soy Complex'!BA$132:BA$142,'[1]Canada Soy Complex'!BB$131)</f>
        <v>788.77700000000004</v>
      </c>
      <c r="X11" s="227">
        <f>SUM('[1]Canada Soy Complex'!BB$132:BB$142,'[1]Canada Soy Complex'!BC$131)</f>
        <v>866.81379299999992</v>
      </c>
      <c r="Y11" s="227">
        <f>SUM('[1]Canada Soy Complex'!BC$132:BC$142,'[1]Canada Soy Complex'!BD$131)</f>
        <v>1025.8341680000001</v>
      </c>
      <c r="Z11" s="227">
        <f>SUM('[1]Canada Soy Complex'!BD$132:BD$142,'[1]Canada Soy Complex'!BE$131)</f>
        <v>1021.4465839999999</v>
      </c>
      <c r="AA11" s="227">
        <f>SUM('[1]Canada Soy Complex'!BE$132:BE$142,'[1]Canada Soy Complex'!BF$131)</f>
        <v>1156.3789159999999</v>
      </c>
      <c r="AB11" s="227">
        <f>SUM('[1]Canada Soy Complex'!BF$132:BF$142,'[1]Canada Soy Complex'!BG$131)</f>
        <v>1260.357471</v>
      </c>
      <c r="AC11" s="227">
        <f>SUM('[1]Canada Soy Complex'!BG$132:BG$142,'[1]Canada Soy Complex'!BH$131)</f>
        <v>1172.8090228693673</v>
      </c>
      <c r="AD11" s="269">
        <f>SUM('[1]Canada Soy Complex'!BH$132:BH$142,'[1]Canada Soy Complex'!BI$131)</f>
        <v>1495.8406917021784</v>
      </c>
      <c r="AE11" s="269">
        <f>SUM('[1]Canada Soy Complex'!BI$132:BI$142,'[1]Canada Soy Complex'!BJ$131)</f>
        <v>1476.4576547611662</v>
      </c>
      <c r="AF11" s="269">
        <f>SUM('[1]Canada Soy Complex'!BJ$132:BJ$142,'[1]Canada Soy Complex'!BK$131)</f>
        <v>1467.9368715425326</v>
      </c>
      <c r="AG11" s="269">
        <f>SUM('[1]Canada Soy Complex'!BK$132:BK$142,'[1]Canada Soy Complex'!BL$131)</f>
        <v>1467.7980358189398</v>
      </c>
      <c r="AH11" s="269">
        <f>SUM('[1]Canada Soy Complex'!BL$132:BL$142,'[1]Canada Soy Complex'!BM$131)</f>
        <v>1464.3664250888996</v>
      </c>
      <c r="AI11" s="269">
        <f>SUM('[1]Canada Soy Complex'!BM$132:BM$142,'[1]Canada Soy Complex'!BN$131)</f>
        <v>1464.7697442408567</v>
      </c>
      <c r="AJ11" s="269">
        <f>SUM('[1]Canada Soy Complex'!BN$132:BN$142,'[1]Canada Soy Complex'!BO$131)</f>
        <v>1463.6534432367462</v>
      </c>
      <c r="AK11" s="269">
        <f>SUM('[1]Canada Soy Complex'!BO$132:BO$142,'[1]Canada Soy Complex'!BP$131)</f>
        <v>1468.2657462904792</v>
      </c>
      <c r="AL11" s="269">
        <f>SUM('[1]Canada Soy Complex'!BP$132:BP$142,'[1]Canada Soy Complex'!BQ$131)</f>
        <v>1465.7049039855949</v>
      </c>
      <c r="AM11" s="269">
        <f>SUM('[1]Canada Soy Complex'!BQ$132:BQ$142,'[1]Canada Soy Complex'!BR$131)</f>
        <v>1465.7706789351844</v>
      </c>
      <c r="AN11" s="269">
        <f>SUM('[1]Canada Soy Complex'!BR$132:BR$142,'[1]Canada Soy Complex'!BS$131)</f>
        <v>1465.3520525685155</v>
      </c>
      <c r="AO11" s="269">
        <f>SUM('[1]Canada Soy Complex'!BS$132:BS$142,'[1]Canada Soy Complex'!BT$131)</f>
        <v>1465.6329033377722</v>
      </c>
      <c r="AP11" s="269">
        <f>SUM('[1]Canada Soy Complex'!BT$132:BT$142,'[1]Canada Soy Complex'!BU$131)</f>
        <v>1465.7493650033039</v>
      </c>
      <c r="AQ11" s="269">
        <f>SUM('[1]Canada Soy Complex'!BU$132:BU$142,'[1]Canada Soy Complex'!BV$131)</f>
        <v>1466.1452570235094</v>
      </c>
    </row>
    <row r="12" spans="1:43" x14ac:dyDescent="0.2">
      <c r="A12" s="266"/>
      <c r="B12" s="266" t="s">
        <v>183</v>
      </c>
      <c r="C12" s="267">
        <f>'[3]Canada Soybean Meal Imports'!D$284</f>
        <v>728.7059999999999</v>
      </c>
      <c r="D12" s="267">
        <f>'[3]Canada Soybean Meal Imports'!E$284</f>
        <v>701.35</v>
      </c>
      <c r="E12" s="267">
        <f>'[3]Canada Soybean Meal Imports'!F$284</f>
        <v>754.09799999999996</v>
      </c>
      <c r="F12" s="267">
        <f>'[3]Canada Soybean Meal Imports'!G$284</f>
        <v>797.25</v>
      </c>
      <c r="G12" s="267">
        <f>'[3]Canada Soybean Meal Imports'!H$284</f>
        <v>815.51599999999996</v>
      </c>
      <c r="H12" s="267">
        <f>'[3]Canada Soybean Meal Imports'!I$284</f>
        <v>952.78</v>
      </c>
      <c r="I12" s="267">
        <f>'[3]Canada Soybean Meal Imports'!J$284</f>
        <v>1134.9870000000001</v>
      </c>
      <c r="J12" s="267">
        <f>'[3]Canada Soybean Meal Imports'!K$284</f>
        <v>1072.5450000000001</v>
      </c>
      <c r="K12" s="267">
        <f>'[3]Canada Soybean Meal Imports'!L$284</f>
        <v>1067.002</v>
      </c>
      <c r="L12" s="267">
        <f>'[3]Canada Soybean Meal Imports'!M$284</f>
        <v>1172.9839999999999</v>
      </c>
      <c r="M12" s="267">
        <f>'[3]Canada Soybean Meal Imports'!N$284</f>
        <v>1357.924</v>
      </c>
      <c r="N12" s="267">
        <f>'[3]Canada Soybean Meal Imports'!O$284</f>
        <v>1439.087</v>
      </c>
      <c r="O12" s="267">
        <f>'[3]Canada Soybean Meal Imports'!P$284</f>
        <v>1493.395</v>
      </c>
      <c r="P12" s="267">
        <f>'[3]Canada Soybean Meal Imports'!Q$284</f>
        <v>1210.4260000000002</v>
      </c>
      <c r="Q12" s="267">
        <f>'[3]Canada Soybean Meal Imports'!R$284</f>
        <v>1062.711</v>
      </c>
      <c r="R12" s="267">
        <f>'[3]Canada Soybean Meal Imports'!S$284</f>
        <v>1085.1510000000001</v>
      </c>
      <c r="S12" s="267">
        <f>'[3]Canada Soybean Meal Imports'!T$284</f>
        <v>1099.434</v>
      </c>
      <c r="T12" s="267">
        <f>'[3]Canada Soybean Meal Imports'!U$284</f>
        <v>973.16699999999992</v>
      </c>
      <c r="U12" s="267">
        <f>'[3]Canada Soybean Meal Imports'!V$284</f>
        <v>983.47199999999998</v>
      </c>
      <c r="V12" s="267">
        <f>'[3]Canada Soybean Meal Imports'!W$284</f>
        <v>861.73199999999997</v>
      </c>
      <c r="W12" s="267">
        <f>'[3]Canada Soybean Meal Imports'!X$284</f>
        <v>769.67200000000003</v>
      </c>
      <c r="X12" s="267">
        <f>'[3]Canada Soybean Meal Imports'!Y$284</f>
        <v>845.10921300000007</v>
      </c>
      <c r="Y12" s="267">
        <f>'[3]Canada Soybean Meal Imports'!Z$284</f>
        <v>979.998152</v>
      </c>
      <c r="Z12" s="267">
        <f>'[3]Canada Soybean Meal Imports'!AA$284</f>
        <v>966.69461200000001</v>
      </c>
      <c r="AA12" s="267">
        <f>'[3]Canada Soybean Meal Imports'!AB$284</f>
        <v>1090.9861440000002</v>
      </c>
      <c r="AB12" s="267">
        <f>'[3]Canada Soybean Meal Imports'!AC$284</f>
        <v>1205.9330660000001</v>
      </c>
      <c r="AC12" s="267">
        <f>'[3]Canada Soybean Meal Imports'!AD$284</f>
        <v>1286.8334929999999</v>
      </c>
      <c r="AD12" s="268">
        <f>'[3]Canada Soybean Meal Imports'!AE$284</f>
        <v>1138.8664100000001</v>
      </c>
      <c r="AE12" s="268">
        <f>'[3]Canada Soybean Meal Imports'!AF$284</f>
        <v>1376.0958209999999</v>
      </c>
      <c r="AF12" s="268">
        <f>'[3]Canada Soybean Meal Imports'!AG$284</f>
        <v>1474.4689968830307</v>
      </c>
      <c r="AG12" s="268">
        <f>'[3]Canada Soybean Meal Imports'!AH$284</f>
        <v>1433.6066648906658</v>
      </c>
      <c r="AH12" s="268">
        <f>'[3]Canada Soybean Meal Imports'!AI$284</f>
        <v>1434.3429113781949</v>
      </c>
      <c r="AI12" s="268">
        <f>'[3]Canada Soybean Meal Imports'!AJ$284</f>
        <v>1437.5154190230419</v>
      </c>
      <c r="AJ12" s="268">
        <f>'[3]Canada Soybean Meal Imports'!AK$284</f>
        <v>1436.213100594779</v>
      </c>
      <c r="AK12" s="268">
        <f>'[3]Canada Soybean Meal Imports'!AL$284</f>
        <v>1438.2538583701278</v>
      </c>
      <c r="AL12" s="268">
        <f>'[3]Canada Soybean Meal Imports'!AM$284</f>
        <v>1435.9241685619411</v>
      </c>
      <c r="AM12" s="268">
        <f>'[3]Canada Soybean Meal Imports'!AN$284</f>
        <v>1436.8567251525562</v>
      </c>
      <c r="AN12" s="268">
        <f>'[3]Canada Soybean Meal Imports'!AO$284</f>
        <v>1436.6751651762122</v>
      </c>
      <c r="AO12" s="268">
        <f>'[3]Canada Soybean Meal Imports'!AP$284</f>
        <v>1436.6758776933395</v>
      </c>
      <c r="AP12" s="268">
        <f>'[3]Canada Soybean Meal Imports'!AQ$284</f>
        <v>1436.4837456216751</v>
      </c>
      <c r="AQ12" s="268">
        <f>'[3]Canada Soybean Meal Imports'!AR$284</f>
        <v>1329.2217124829358</v>
      </c>
    </row>
    <row r="13" spans="1:43" x14ac:dyDescent="0.2">
      <c r="B13" t="s">
        <v>190</v>
      </c>
      <c r="C13" s="227">
        <f>'[3]Canada Soybean Meal Imports'!D$266</f>
        <v>1E-3</v>
      </c>
      <c r="D13" s="227">
        <f>'[3]Canada Soybean Meal Imports'!E$266</f>
        <v>1E-3</v>
      </c>
      <c r="E13" s="227">
        <f>'[3]Canada Soybean Meal Imports'!F$266</f>
        <v>0</v>
      </c>
      <c r="F13" s="227">
        <f>'[3]Canada Soybean Meal Imports'!G$266</f>
        <v>0</v>
      </c>
      <c r="G13" s="227">
        <f>'[3]Canada Soybean Meal Imports'!H$266</f>
        <v>0</v>
      </c>
      <c r="H13" s="227">
        <f>'[3]Canada Soybean Meal Imports'!I$266</f>
        <v>0</v>
      </c>
      <c r="I13" s="227">
        <f>'[3]Canada Soybean Meal Imports'!J$266</f>
        <v>0</v>
      </c>
      <c r="J13" s="227">
        <f>'[3]Canada Soybean Meal Imports'!K$266</f>
        <v>0</v>
      </c>
      <c r="K13" s="227">
        <f>'[3]Canada Soybean Meal Imports'!L$266</f>
        <v>1E-3</v>
      </c>
      <c r="L13" s="227">
        <f>'[3]Canada Soybean Meal Imports'!M$266</f>
        <v>0</v>
      </c>
      <c r="M13" s="227">
        <f>'[3]Canada Soybean Meal Imports'!N$266</f>
        <v>0</v>
      </c>
      <c r="N13" s="227">
        <f>'[3]Canada Soybean Meal Imports'!O$266</f>
        <v>2.1000000000000001E-2</v>
      </c>
      <c r="O13" s="227">
        <f>'[3]Canada Soybean Meal Imports'!P$266</f>
        <v>0</v>
      </c>
      <c r="P13" s="227">
        <f>'[3]Canada Soybean Meal Imports'!Q$266</f>
        <v>0</v>
      </c>
      <c r="Q13" s="227">
        <f>'[3]Canada Soybean Meal Imports'!R$266</f>
        <v>0</v>
      </c>
      <c r="R13" s="227">
        <f>'[3]Canada Soybean Meal Imports'!S$266</f>
        <v>0</v>
      </c>
      <c r="S13" s="227">
        <f>'[3]Canada Soybean Meal Imports'!T$266</f>
        <v>0</v>
      </c>
      <c r="T13" s="227">
        <f>'[3]Canada Soybean Meal Imports'!U$266</f>
        <v>0</v>
      </c>
      <c r="U13" s="227">
        <f>'[3]Canada Soybean Meal Imports'!V$266</f>
        <v>0</v>
      </c>
      <c r="V13" s="227">
        <f>'[3]Canada Soybean Meal Imports'!W$266</f>
        <v>1E-3</v>
      </c>
      <c r="W13" s="227">
        <f>'[3]Canada Soybean Meal Imports'!X$266</f>
        <v>0</v>
      </c>
      <c r="X13" s="227">
        <f>'[3]Canada Soybean Meal Imports'!Y$266</f>
        <v>1.9999999999999999E-6</v>
      </c>
      <c r="Y13" s="227">
        <f>'[3]Canada Soybean Meal Imports'!Z$266</f>
        <v>3.01E-4</v>
      </c>
      <c r="Z13" s="227">
        <f>'[3]Canada Soybean Meal Imports'!AA$266</f>
        <v>2.4000000000000001E-4</v>
      </c>
      <c r="AA13" s="227">
        <f>'[3]Canada Soybean Meal Imports'!AB$266</f>
        <v>2.5999999999999998E-5</v>
      </c>
      <c r="AB13" s="227">
        <f>'[3]Canada Soybean Meal Imports'!AC$266</f>
        <v>3.0000000000000001E-5</v>
      </c>
      <c r="AC13" s="227">
        <f>'[3]Canada Soybean Meal Imports'!AD$266</f>
        <v>1.9999999999999999E-6</v>
      </c>
      <c r="AD13" s="269">
        <f>'[3]Canada Soybean Meal Imports'!AE$266</f>
        <v>5.821758691021894E-5</v>
      </c>
      <c r="AE13" s="269">
        <f>'[3]Canada Soybean Meal Imports'!AF$266</f>
        <v>5.2961421334564019E-6</v>
      </c>
      <c r="AF13" s="269">
        <f>'[3]Canada Soybean Meal Imports'!AG$266</f>
        <v>2.2451871734941782E-5</v>
      </c>
      <c r="AG13" s="269">
        <f>'[3]Canada Soybean Meal Imports'!AH$266</f>
        <v>2.4482950322685261E-5</v>
      </c>
      <c r="AH13" s="269">
        <f>'[3]Canada Soybean Meal Imports'!AI$266</f>
        <v>2.3219876244930024E-5</v>
      </c>
      <c r="AI13" s="269">
        <f>'[3]Canada Soybean Meal Imports'!AJ$266</f>
        <v>2.6511866099813014E-5</v>
      </c>
      <c r="AJ13" s="269">
        <f>'[3]Canada Soybean Meal Imports'!AK$266</f>
        <v>2.0068898225141528E-5</v>
      </c>
      <c r="AK13" s="269">
        <f>'[3]Canada Soybean Meal Imports'!AL$266</f>
        <v>2.3257873268848185E-5</v>
      </c>
      <c r="AL13" s="269">
        <f>'[3]Canada Soybean Meal Imports'!AM$266</f>
        <v>2.3499426487054324E-5</v>
      </c>
      <c r="AM13" s="269">
        <f>'[3]Canada Soybean Meal Imports'!AN$266</f>
        <v>2.3306472615405585E-5</v>
      </c>
      <c r="AN13" s="269">
        <f>'[3]Canada Soybean Meal Imports'!AO$266</f>
        <v>2.3333912289248392E-5</v>
      </c>
      <c r="AO13" s="269">
        <f>'[3]Canada Soybean Meal Imports'!AP$266</f>
        <v>2.2684061997197789E-5</v>
      </c>
      <c r="AP13" s="269">
        <f>'[3]Canada Soybean Meal Imports'!AQ$266</f>
        <v>2.3219593516737909E-5</v>
      </c>
      <c r="AQ13" s="269">
        <f>'[3]Canada Soybean Meal Imports'!AR$266</f>
        <v>1.091731055393879E-5</v>
      </c>
    </row>
    <row r="14" spans="1:43" x14ac:dyDescent="0.2">
      <c r="B14" t="s">
        <v>185</v>
      </c>
      <c r="C14" s="227">
        <f>C11-C12-C13</f>
        <v>0.28099999999992542</v>
      </c>
      <c r="D14" s="227">
        <f t="shared" ref="D14:AQ14" si="2">D11-D12-D13</f>
        <v>0.18499999999992178</v>
      </c>
      <c r="E14" s="227">
        <f t="shared" si="2"/>
        <v>0.38599999999996726</v>
      </c>
      <c r="F14" s="227">
        <f t="shared" si="2"/>
        <v>10.746000000000095</v>
      </c>
      <c r="G14" s="227">
        <f t="shared" si="2"/>
        <v>1.0310000000000628</v>
      </c>
      <c r="H14" s="227">
        <f t="shared" si="2"/>
        <v>1.0899999999999181</v>
      </c>
      <c r="I14" s="227">
        <f t="shared" si="2"/>
        <v>1.2739999999998872</v>
      </c>
      <c r="J14" s="227">
        <f t="shared" si="2"/>
        <v>1.88799999999992</v>
      </c>
      <c r="K14" s="227">
        <f t="shared" si="2"/>
        <v>4.3200000000001397</v>
      </c>
      <c r="L14" s="227">
        <f t="shared" si="2"/>
        <v>2.5109999999999673</v>
      </c>
      <c r="M14" s="227">
        <f t="shared" si="2"/>
        <v>6.7129999999999654</v>
      </c>
      <c r="N14" s="227">
        <f t="shared" si="2"/>
        <v>12.89400000000019</v>
      </c>
      <c r="O14" s="227">
        <f t="shared" si="2"/>
        <v>15.937999999999647</v>
      </c>
      <c r="P14" s="227">
        <f t="shared" si="2"/>
        <v>4.3049999999998363</v>
      </c>
      <c r="Q14" s="227">
        <f t="shared" si="2"/>
        <v>5.1879999999998745</v>
      </c>
      <c r="R14" s="227">
        <f t="shared" si="2"/>
        <v>8.1820000000000164</v>
      </c>
      <c r="S14" s="227">
        <f t="shared" si="2"/>
        <v>8.8390000000001692</v>
      </c>
      <c r="T14" s="227">
        <f t="shared" si="2"/>
        <v>11.013000000000261</v>
      </c>
      <c r="U14" s="227">
        <f t="shared" si="2"/>
        <v>15.287999999999897</v>
      </c>
      <c r="V14" s="227">
        <f t="shared" si="2"/>
        <v>16.061000000000011</v>
      </c>
      <c r="W14" s="227">
        <f t="shared" si="2"/>
        <v>19.105000000000018</v>
      </c>
      <c r="X14" s="227">
        <f t="shared" si="2"/>
        <v>21.704577999999852</v>
      </c>
      <c r="Y14" s="227">
        <f t="shared" si="2"/>
        <v>45.835715000000086</v>
      </c>
      <c r="Z14" s="227">
        <f t="shared" si="2"/>
        <v>54.751731999999912</v>
      </c>
      <c r="AA14" s="227">
        <f t="shared" si="2"/>
        <v>65.39274599999969</v>
      </c>
      <c r="AB14" s="227">
        <f t="shared" si="2"/>
        <v>54.424374999999976</v>
      </c>
      <c r="AC14" s="227">
        <f>AC11-AC12-AC13</f>
        <v>-114.0244721306326</v>
      </c>
      <c r="AD14" s="269">
        <f t="shared" si="2"/>
        <v>356.97422348459145</v>
      </c>
      <c r="AE14" s="269">
        <f t="shared" si="2"/>
        <v>100.36182846502415</v>
      </c>
      <c r="AF14" s="269">
        <f t="shared" si="2"/>
        <v>-6.5321477923699041</v>
      </c>
      <c r="AG14" s="269">
        <f t="shared" si="2"/>
        <v>34.191346445323632</v>
      </c>
      <c r="AH14" s="269">
        <f t="shared" si="2"/>
        <v>30.023490490828475</v>
      </c>
      <c r="AI14" s="269">
        <f t="shared" si="2"/>
        <v>27.254298705948667</v>
      </c>
      <c r="AJ14" s="269">
        <f t="shared" si="2"/>
        <v>27.440322573068936</v>
      </c>
      <c r="AK14" s="269">
        <f t="shared" si="2"/>
        <v>30.011864662478185</v>
      </c>
      <c r="AL14" s="269">
        <f t="shared" si="2"/>
        <v>29.780711924227337</v>
      </c>
      <c r="AM14" s="269">
        <f t="shared" si="2"/>
        <v>28.913930476155524</v>
      </c>
      <c r="AN14" s="269">
        <f t="shared" si="2"/>
        <v>28.676864058391054</v>
      </c>
      <c r="AO14" s="269">
        <f t="shared" si="2"/>
        <v>28.957002960370637</v>
      </c>
      <c r="AP14" s="269">
        <f t="shared" si="2"/>
        <v>29.265596162035251</v>
      </c>
      <c r="AQ14" s="269">
        <f t="shared" si="2"/>
        <v>136.92353362326307</v>
      </c>
    </row>
    <row r="15" spans="1:43" x14ac:dyDescent="0.2">
      <c r="A15" t="s">
        <v>191</v>
      </c>
      <c r="C15" s="227">
        <f>SUM('[1]Canada Soy Complex'!AG$148:AG$158,'[1]Canada Soy Complex'!AH$147)</f>
        <v>70.216000000000008</v>
      </c>
      <c r="D15" s="227">
        <f>SUM('[1]Canada Soy Complex'!AH$148:AH$158,'[1]Canada Soy Complex'!AI$147)</f>
        <v>124.05499999999999</v>
      </c>
      <c r="E15" s="227">
        <f>SUM('[1]Canada Soy Complex'!AI$148:AI$158,'[1]Canada Soy Complex'!AJ$147)</f>
        <v>112.52900000000001</v>
      </c>
      <c r="F15" s="227">
        <f>SUM('[1]Canada Soy Complex'!AJ$148:AJ$158,'[1]Canada Soy Complex'!AK$147)</f>
        <v>102.67999999999999</v>
      </c>
      <c r="G15" s="227">
        <f>SUM('[1]Canada Soy Complex'!AK$148:AK$158,'[1]Canada Soy Complex'!AL$147)</f>
        <v>110.785</v>
      </c>
      <c r="H15" s="227">
        <f>SUM('[1]Canada Soy Complex'!AL$148:AL$158,'[1]Canada Soy Complex'!AM$147)</f>
        <v>85.986000000000004</v>
      </c>
      <c r="I15" s="227">
        <f>SUM('[1]Canada Soy Complex'!AM$148:AM$158,'[1]Canada Soy Complex'!AN$147)</f>
        <v>104.008</v>
      </c>
      <c r="J15" s="227">
        <f>SUM('[1]Canada Soy Complex'!AN$148:AN$158,'[1]Canada Soy Complex'!AO$147)</f>
        <v>137.57600000000002</v>
      </c>
      <c r="K15" s="227">
        <f>SUM('[1]Canada Soy Complex'!AO$148:AO$158,'[1]Canada Soy Complex'!AP$147)</f>
        <v>62.963000000000001</v>
      </c>
      <c r="L15" s="227">
        <f>SUM('[1]Canada Soy Complex'!AP$148:AP$158,'[1]Canada Soy Complex'!AQ$147)</f>
        <v>98.255999999999986</v>
      </c>
      <c r="M15" s="227">
        <f>SUM('[1]Canada Soy Complex'!AQ$148:AQ$158,'[1]Canada Soy Complex'!AR$147)</f>
        <v>135.32499999999999</v>
      </c>
      <c r="N15" s="227">
        <f>SUM('[1]Canada Soy Complex'!AR$148:AR$158,'[1]Canada Soy Complex'!AS$147)</f>
        <v>136.976</v>
      </c>
      <c r="O15" s="227">
        <f>SUM('[1]Canada Soy Complex'!AS$148:AS$158,'[1]Canada Soy Complex'!AT$147)</f>
        <v>115.74900000000001</v>
      </c>
      <c r="P15" s="227">
        <f>SUM('[1]Canada Soy Complex'!AT$148:AT$158,'[1]Canada Soy Complex'!AU$147)</f>
        <v>74.070999999999998</v>
      </c>
      <c r="Q15" s="227">
        <f>SUM('[1]Canada Soy Complex'!AU$148:AU$158,'[1]Canada Soy Complex'!AV$147)</f>
        <v>149.52600000000001</v>
      </c>
      <c r="R15" s="227">
        <f>SUM('[1]Canada Soy Complex'!AV$148:AV$158,'[1]Canada Soy Complex'!AW$147)</f>
        <v>203.827</v>
      </c>
      <c r="S15" s="227">
        <f>SUM('[1]Canada Soy Complex'!AW$148:AW$158,'[1]Canada Soy Complex'!AX$147)</f>
        <v>174.37700000000001</v>
      </c>
      <c r="T15" s="227">
        <f>SUM('[1]Canada Soy Complex'!AX$148:AX$158,'[1]Canada Soy Complex'!AY$147)</f>
        <v>240.44</v>
      </c>
      <c r="U15" s="227">
        <f>SUM('[1]Canada Soy Complex'!AY$148:AY$158,'[1]Canada Soy Complex'!AZ$147)</f>
        <v>243.54900000000001</v>
      </c>
      <c r="V15" s="227">
        <f>SUM('[1]Canada Soy Complex'!AZ$148:AZ$158,'[1]Canada Soy Complex'!BA$147)</f>
        <v>226.50800000000001</v>
      </c>
      <c r="W15" s="227">
        <f>SUM('[1]Canada Soy Complex'!BA$148:BA$158,'[1]Canada Soy Complex'!BB$147)</f>
        <v>356.32699999999994</v>
      </c>
      <c r="X15" s="227">
        <f>SUM('[1]Canada Soy Complex'!BB$148:BB$158,'[1]Canada Soy Complex'!BC$147)</f>
        <v>251.87130700000003</v>
      </c>
      <c r="Y15" s="227">
        <f>SUM('[1]Canada Soy Complex'!BC$148:BC$158,'[1]Canada Soy Complex'!BD$147)</f>
        <v>379.81507900000003</v>
      </c>
      <c r="Z15" s="227">
        <f>SUM('[1]Canada Soy Complex'!BD$148:BD$158,'[1]Canada Soy Complex'!BE$147)</f>
        <v>415.80585599999995</v>
      </c>
      <c r="AA15" s="227">
        <f>SUM('[1]Canada Soy Complex'!BE$148:BE$158,'[1]Canada Soy Complex'!BF$147)</f>
        <v>336.016142</v>
      </c>
      <c r="AB15" s="227">
        <f>SUM('[1]Canada Soy Complex'!BF$148:BF$158,'[1]Canada Soy Complex'!BG$147)</f>
        <v>374.43447300000003</v>
      </c>
      <c r="AC15" s="227">
        <f>SUM('[1]Canada Soy Complex'!BG$148:BG$158,'[1]Canada Soy Complex'!BH$147)</f>
        <v>403.73746000000006</v>
      </c>
      <c r="AD15" s="269">
        <f>SUM('[1]Canada Soy Complex'!BH$148:BH$158,'[1]Canada Soy Complex'!BI$147)</f>
        <v>352.00845300000003</v>
      </c>
      <c r="AE15" s="269">
        <f>SUM('[1]Canada Soy Complex'!BI$148:BI$158,'[1]Canada Soy Complex'!BJ$147)</f>
        <v>341.42189923557197</v>
      </c>
      <c r="AF15" s="269">
        <f>SUM('[1]Canada Soy Complex'!BJ$148:BJ$158,'[1]Canada Soy Complex'!BK$147)</f>
        <v>353.7866864251514</v>
      </c>
      <c r="AG15" s="269">
        <f>SUM('[1]Canada Soy Complex'!BK$148:BK$158,'[1]Canada Soy Complex'!BL$147)</f>
        <v>349.04950491805079</v>
      </c>
      <c r="AH15" s="269">
        <f>SUM('[1]Canada Soy Complex'!BL$148:BL$158,'[1]Canada Soy Complex'!BM$147)</f>
        <v>349.41557644069093</v>
      </c>
      <c r="AI15" s="269">
        <f>SUM('[1]Canada Soy Complex'!BM$148:BM$158,'[1]Canada Soy Complex'!BN$147)</f>
        <v>350.50607347872506</v>
      </c>
      <c r="AJ15" s="269">
        <f>SUM('[1]Canada Soy Complex'!BN$148:BN$158,'[1]Canada Soy Complex'!BO$147)</f>
        <v>350.73270800071685</v>
      </c>
      <c r="AK15" s="269">
        <f>SUM('[1]Canada Soy Complex'!BO$148:BO$158,'[1]Canada Soy Complex'!BP$147)</f>
        <v>348.83594809963802</v>
      </c>
      <c r="AL15" s="269">
        <f>SUM('[1]Canada Soy Complex'!BP$148:BP$158,'[1]Canada Soy Complex'!BQ$147)</f>
        <v>350.69810985266702</v>
      </c>
      <c r="AM15" s="269">
        <f>SUM('[1]Canada Soy Complex'!BQ$148:BQ$158,'[1]Canada Soy Complex'!BR$147)</f>
        <v>349.70796218756425</v>
      </c>
      <c r="AN15" s="269">
        <f>SUM('[1]Canada Soy Complex'!BR$148:BR$158,'[1]Canada Soy Complex'!BS$147)</f>
        <v>350.0376831744876</v>
      </c>
      <c r="AO15" s="269">
        <f>SUM('[1]Canada Soy Complex'!BS$148:BS$158,'[1]Canada Soy Complex'!BT$147)</f>
        <v>350.09616032386231</v>
      </c>
      <c r="AP15" s="269">
        <f>SUM('[1]Canada Soy Complex'!BT$148:BT$158,'[1]Canada Soy Complex'!BU$147)</f>
        <v>350.00248226301477</v>
      </c>
      <c r="AQ15" s="269">
        <f>SUM('[1]Canada Soy Complex'!BU$148:BU$158,'[1]Canada Soy Complex'!BV$147)</f>
        <v>349.87517272764381</v>
      </c>
    </row>
    <row r="16" spans="1:43" x14ac:dyDescent="0.2">
      <c r="A16" s="266"/>
      <c r="B16" s="266" t="s">
        <v>187</v>
      </c>
      <c r="C16" s="267">
        <f>'[3]Canada Soybean Meal Exports'!D$284</f>
        <v>70.102000000000004</v>
      </c>
      <c r="D16" s="267">
        <f>'[3]Canada Soybean Meal Exports'!E$284</f>
        <v>95.358999999999995</v>
      </c>
      <c r="E16" s="267">
        <f>'[3]Canada Soybean Meal Exports'!F$284</f>
        <v>55.552999999999997</v>
      </c>
      <c r="F16" s="267">
        <f>'[3]Canada Soybean Meal Exports'!G$284</f>
        <v>66.45</v>
      </c>
      <c r="G16" s="267">
        <f>'[3]Canada Soybean Meal Exports'!H$284</f>
        <v>60.804999999999993</v>
      </c>
      <c r="H16" s="267">
        <f>'[3]Canada Soybean Meal Exports'!I$284</f>
        <v>49.372999999999998</v>
      </c>
      <c r="I16" s="267">
        <f>'[3]Canada Soybean Meal Exports'!J$284</f>
        <v>68.14800000000001</v>
      </c>
      <c r="J16" s="267">
        <f>'[3]Canada Soybean Meal Exports'!K$284</f>
        <v>87.221000000000004</v>
      </c>
      <c r="K16" s="267">
        <f>'[3]Canada Soybean Meal Exports'!L$284</f>
        <v>62.344999999999999</v>
      </c>
      <c r="L16" s="267">
        <f>'[3]Canada Soybean Meal Exports'!M$284</f>
        <v>78.167000000000002</v>
      </c>
      <c r="M16" s="267">
        <f>'[3]Canada Soybean Meal Exports'!N$284</f>
        <v>121.97600000000001</v>
      </c>
      <c r="N16" s="267">
        <f>'[3]Canada Soybean Meal Exports'!O$284</f>
        <v>135.65099999999998</v>
      </c>
      <c r="O16" s="267">
        <f>'[3]Canada Soybean Meal Exports'!P$284</f>
        <v>110.36200000000001</v>
      </c>
      <c r="P16" s="267">
        <f>'[3]Canada Soybean Meal Exports'!Q$284</f>
        <v>73.38</v>
      </c>
      <c r="Q16" s="267">
        <f>'[3]Canada Soybean Meal Exports'!R$284</f>
        <v>128.744</v>
      </c>
      <c r="R16" s="267">
        <f>'[3]Canada Soybean Meal Exports'!S$284</f>
        <v>152.166</v>
      </c>
      <c r="S16" s="267">
        <f>'[3]Canada Soybean Meal Exports'!T$284</f>
        <v>129.251</v>
      </c>
      <c r="T16" s="267">
        <f>'[3]Canada Soybean Meal Exports'!U$284</f>
        <v>157.32499999999999</v>
      </c>
      <c r="U16" s="267">
        <f>'[3]Canada Soybean Meal Exports'!V$284</f>
        <v>147.19200000000001</v>
      </c>
      <c r="V16" s="267">
        <f>'[3]Canada Soybean Meal Exports'!W$284</f>
        <v>200.24799999999999</v>
      </c>
      <c r="W16" s="267">
        <f>'[3]Canada Soybean Meal Exports'!X$284</f>
        <v>250.53200000000004</v>
      </c>
      <c r="X16" s="267">
        <f>'[3]Canada Soybean Meal Exports'!Y$284</f>
        <v>185.69462899999999</v>
      </c>
      <c r="Y16" s="267">
        <f>'[3]Canada Soybean Meal Exports'!Z$284</f>
        <v>253.79748800000004</v>
      </c>
      <c r="Z16" s="267">
        <f>'[3]Canada Soybean Meal Exports'!AA$284</f>
        <v>269.49726000000004</v>
      </c>
      <c r="AA16" s="267">
        <f>'[3]Canada Soybean Meal Exports'!AB$284</f>
        <v>222.79535699999997</v>
      </c>
      <c r="AB16" s="267">
        <f>'[3]Canada Soybean Meal Exports'!AC$284</f>
        <v>274.238944</v>
      </c>
      <c r="AC16" s="267">
        <f>'[3]Canada Soybean Meal Exports'!AD$284</f>
        <v>274.31763599999994</v>
      </c>
      <c r="AD16" s="268">
        <f>'[3]Canada Soybean Meal Exports'!AE$284</f>
        <v>228.45927399999999</v>
      </c>
      <c r="AE16" s="268">
        <f>'[3]Canada Soybean Meal Exports'!AF$284</f>
        <v>203.98451900000001</v>
      </c>
      <c r="AF16" s="268">
        <f>'[3]Canada Soybean Meal Exports'!AG$284</f>
        <v>265.42741663285716</v>
      </c>
      <c r="AG16" s="268">
        <f>'[3]Canada Soybean Meal Exports'!AH$284</f>
        <v>261.38251814864486</v>
      </c>
      <c r="AH16" s="268">
        <f>'[3]Canada Soybean Meal Exports'!AI$284</f>
        <v>260.79237355627561</v>
      </c>
      <c r="AI16" s="268">
        <f>'[3]Canada Soybean Meal Exports'!AJ$284</f>
        <v>265.34781309187815</v>
      </c>
      <c r="AJ16" s="268">
        <f>'[3]Canada Soybean Meal Exports'!AK$284</f>
        <v>271.54550363482775</v>
      </c>
      <c r="AK16" s="268">
        <f>'[3]Canada Soybean Meal Exports'!AL$284</f>
        <v>266.09024081398661</v>
      </c>
      <c r="AL16" s="268">
        <f>'[3]Canada Soybean Meal Exports'!AM$284</f>
        <v>265.46734175580519</v>
      </c>
      <c r="AM16" s="268">
        <f>'[3]Canada Soybean Meal Exports'!AN$284</f>
        <v>265.67472553419253</v>
      </c>
      <c r="AN16" s="268">
        <f>'[3]Canada Soybean Meal Exports'!AO$284</f>
        <v>266.81914320870703</v>
      </c>
      <c r="AO16" s="268">
        <f>'[3]Canada Soybean Meal Exports'!AP$284</f>
        <v>267.09680952433541</v>
      </c>
      <c r="AP16" s="268">
        <f>'[3]Canada Soybean Meal Exports'!AQ$284</f>
        <v>266.38786039845149</v>
      </c>
      <c r="AQ16" s="268">
        <f>'[3]Canada Soybean Meal Exports'!AR$284</f>
        <v>246.19414276753022</v>
      </c>
    </row>
    <row r="17" spans="1:43" x14ac:dyDescent="0.2">
      <c r="B17" t="s">
        <v>192</v>
      </c>
      <c r="C17" s="227">
        <f>'[3]Canada Soybean Meal Exports'!D$266</f>
        <v>0</v>
      </c>
      <c r="D17" s="227">
        <f>'[3]Canada Soybean Meal Exports'!E$266</f>
        <v>0</v>
      </c>
      <c r="E17" s="227">
        <f>'[3]Canada Soybean Meal Exports'!F$266</f>
        <v>0</v>
      </c>
      <c r="F17" s="227">
        <f>'[3]Canada Soybean Meal Exports'!G$266</f>
        <v>0</v>
      </c>
      <c r="G17" s="227">
        <f>'[3]Canada Soybean Meal Exports'!H$266</f>
        <v>0</v>
      </c>
      <c r="H17" s="227">
        <f>'[3]Canada Soybean Meal Exports'!I$266</f>
        <v>0</v>
      </c>
      <c r="I17" s="227">
        <f>'[3]Canada Soybean Meal Exports'!J$266</f>
        <v>0</v>
      </c>
      <c r="J17" s="227">
        <f>'[3]Canada Soybean Meal Exports'!K$266</f>
        <v>0</v>
      </c>
      <c r="K17" s="227">
        <f>'[3]Canada Soybean Meal Exports'!L$266</f>
        <v>0</v>
      </c>
      <c r="L17" s="227">
        <f>'[3]Canada Soybean Meal Exports'!M$266</f>
        <v>0</v>
      </c>
      <c r="M17" s="227">
        <f>'[3]Canada Soybean Meal Exports'!N$266</f>
        <v>0</v>
      </c>
      <c r="N17" s="227">
        <f>'[3]Canada Soybean Meal Exports'!O$266</f>
        <v>0</v>
      </c>
      <c r="O17" s="227">
        <f>'[3]Canada Soybean Meal Exports'!P$266</f>
        <v>0</v>
      </c>
      <c r="P17" s="227">
        <f>'[3]Canada Soybean Meal Exports'!Q$266</f>
        <v>0</v>
      </c>
      <c r="Q17" s="227">
        <f>'[3]Canada Soybean Meal Exports'!R$266</f>
        <v>0.21199999999999999</v>
      </c>
      <c r="R17" s="227">
        <f>'[3]Canada Soybean Meal Exports'!S$266</f>
        <v>0</v>
      </c>
      <c r="S17" s="227">
        <f>'[3]Canada Soybean Meal Exports'!T$266</f>
        <v>0</v>
      </c>
      <c r="T17" s="227">
        <f>'[3]Canada Soybean Meal Exports'!U$266</f>
        <v>0</v>
      </c>
      <c r="U17" s="227">
        <f>'[3]Canada Soybean Meal Exports'!V$266</f>
        <v>0</v>
      </c>
      <c r="V17" s="227">
        <f>'[3]Canada Soybean Meal Exports'!W$266</f>
        <v>0</v>
      </c>
      <c r="W17" s="227">
        <f>'[3]Canada Soybean Meal Exports'!X$266</f>
        <v>0</v>
      </c>
      <c r="X17" s="227">
        <f>'[3]Canada Soybean Meal Exports'!Y$266</f>
        <v>0</v>
      </c>
      <c r="Y17" s="227">
        <f>'[3]Canada Soybean Meal Exports'!Z$266</f>
        <v>0</v>
      </c>
      <c r="Z17" s="227">
        <f>'[3]Canada Soybean Meal Exports'!AA$266</f>
        <v>0</v>
      </c>
      <c r="AA17" s="227">
        <f>'[3]Canada Soybean Meal Exports'!AB$266</f>
        <v>0</v>
      </c>
      <c r="AB17" s="227">
        <f>'[3]Canada Soybean Meal Exports'!AC$266</f>
        <v>0</v>
      </c>
      <c r="AC17" s="227">
        <f>'[3]Canada Soybean Meal Exports'!AD$266</f>
        <v>0</v>
      </c>
      <c r="AD17" s="269">
        <f>'[3]Canada Soybean Meal Exports'!AE$266</f>
        <v>0</v>
      </c>
      <c r="AE17" s="269">
        <f>'[3]Canada Soybean Meal Exports'!AF$266</f>
        <v>0</v>
      </c>
      <c r="AF17" s="269">
        <f>'[3]Canada Soybean Meal Exports'!AG$266</f>
        <v>0</v>
      </c>
      <c r="AG17" s="269">
        <f>'[3]Canada Soybean Meal Exports'!AH$266</f>
        <v>0</v>
      </c>
      <c r="AH17" s="269">
        <f>'[3]Canada Soybean Meal Exports'!AI$266</f>
        <v>0</v>
      </c>
      <c r="AI17" s="269">
        <f>'[3]Canada Soybean Meal Exports'!AJ$266</f>
        <v>0</v>
      </c>
      <c r="AJ17" s="269">
        <f>'[3]Canada Soybean Meal Exports'!AK$266</f>
        <v>0</v>
      </c>
      <c r="AK17" s="269">
        <f>'[3]Canada Soybean Meal Exports'!AL$266</f>
        <v>0</v>
      </c>
      <c r="AL17" s="269">
        <f>'[3]Canada Soybean Meal Exports'!AM$266</f>
        <v>0</v>
      </c>
      <c r="AM17" s="269">
        <f>'[3]Canada Soybean Meal Exports'!AN$266</f>
        <v>0</v>
      </c>
      <c r="AN17" s="269">
        <f>'[3]Canada Soybean Meal Exports'!AO$266</f>
        <v>0</v>
      </c>
      <c r="AO17" s="269">
        <f>'[3]Canada Soybean Meal Exports'!AP$266</f>
        <v>0</v>
      </c>
      <c r="AP17" s="269">
        <f>'[3]Canada Soybean Meal Exports'!AQ$266</f>
        <v>0</v>
      </c>
      <c r="AQ17" s="269">
        <f>'[3]Canada Soybean Meal Exports'!AR$266</f>
        <v>0</v>
      </c>
    </row>
    <row r="18" spans="1:43" x14ac:dyDescent="0.2">
      <c r="B18" t="s">
        <v>185</v>
      </c>
      <c r="C18" s="227">
        <f>C15-C16-C17</f>
        <v>0.11400000000000432</v>
      </c>
      <c r="D18" s="227">
        <f t="shared" ref="D18:AQ18" si="3">D15-D16-D17</f>
        <v>28.695999999999998</v>
      </c>
      <c r="E18" s="227">
        <f t="shared" si="3"/>
        <v>56.976000000000013</v>
      </c>
      <c r="F18" s="227">
        <f t="shared" si="3"/>
        <v>36.22999999999999</v>
      </c>
      <c r="G18" s="227">
        <f t="shared" si="3"/>
        <v>49.980000000000004</v>
      </c>
      <c r="H18" s="227">
        <f t="shared" si="3"/>
        <v>36.613000000000007</v>
      </c>
      <c r="I18" s="227">
        <f t="shared" si="3"/>
        <v>35.859999999999985</v>
      </c>
      <c r="J18" s="227">
        <f t="shared" si="3"/>
        <v>50.355000000000018</v>
      </c>
      <c r="K18" s="227">
        <f t="shared" si="3"/>
        <v>0.6180000000000021</v>
      </c>
      <c r="L18" s="227">
        <f t="shared" si="3"/>
        <v>20.088999999999984</v>
      </c>
      <c r="M18" s="227">
        <f t="shared" si="3"/>
        <v>13.348999999999975</v>
      </c>
      <c r="N18" s="227">
        <f t="shared" si="3"/>
        <v>1.3250000000000171</v>
      </c>
      <c r="O18" s="227">
        <f t="shared" si="3"/>
        <v>5.3870000000000005</v>
      </c>
      <c r="P18" s="227">
        <f t="shared" si="3"/>
        <v>0.6910000000000025</v>
      </c>
      <c r="Q18" s="227">
        <f t="shared" si="3"/>
        <v>20.570000000000011</v>
      </c>
      <c r="R18" s="227">
        <f t="shared" si="3"/>
        <v>51.661000000000001</v>
      </c>
      <c r="S18" s="227">
        <f t="shared" si="3"/>
        <v>45.126000000000005</v>
      </c>
      <c r="T18" s="227">
        <f t="shared" si="3"/>
        <v>83.115000000000009</v>
      </c>
      <c r="U18" s="227">
        <f t="shared" si="3"/>
        <v>96.356999999999999</v>
      </c>
      <c r="V18" s="227">
        <f t="shared" si="3"/>
        <v>26.260000000000019</v>
      </c>
      <c r="W18" s="227">
        <f t="shared" si="3"/>
        <v>105.7949999999999</v>
      </c>
      <c r="X18" s="227">
        <f t="shared" si="3"/>
        <v>66.176678000000038</v>
      </c>
      <c r="Y18" s="227">
        <f t="shared" si="3"/>
        <v>126.01759099999998</v>
      </c>
      <c r="Z18" s="227">
        <f t="shared" si="3"/>
        <v>146.30859599999991</v>
      </c>
      <c r="AA18" s="227">
        <f t="shared" si="3"/>
        <v>113.22078500000003</v>
      </c>
      <c r="AB18" s="227">
        <f t="shared" si="3"/>
        <v>100.19552900000002</v>
      </c>
      <c r="AC18" s="227">
        <f>AC15-AC16-AC17</f>
        <v>129.41982400000012</v>
      </c>
      <c r="AD18" s="269">
        <f t="shared" si="3"/>
        <v>123.54917900000004</v>
      </c>
      <c r="AE18" s="269">
        <f t="shared" si="3"/>
        <v>137.43738023557196</v>
      </c>
      <c r="AF18" s="269">
        <f t="shared" si="3"/>
        <v>88.359269792294242</v>
      </c>
      <c r="AG18" s="269">
        <f t="shared" si="3"/>
        <v>87.666986769405923</v>
      </c>
      <c r="AH18" s="269">
        <f t="shared" si="3"/>
        <v>88.623202884415321</v>
      </c>
      <c r="AI18" s="269">
        <f t="shared" si="3"/>
        <v>85.158260386846905</v>
      </c>
      <c r="AJ18" s="269">
        <f t="shared" si="3"/>
        <v>79.187204365889102</v>
      </c>
      <c r="AK18" s="269">
        <f t="shared" si="3"/>
        <v>82.745707285651406</v>
      </c>
      <c r="AL18" s="269">
        <f t="shared" si="3"/>
        <v>85.230768096861823</v>
      </c>
      <c r="AM18" s="269">
        <f t="shared" si="3"/>
        <v>84.033236653371716</v>
      </c>
      <c r="AN18" s="269">
        <f t="shared" si="3"/>
        <v>83.218539965780565</v>
      </c>
      <c r="AO18" s="269">
        <f t="shared" si="3"/>
        <v>82.999350799526894</v>
      </c>
      <c r="AP18" s="269">
        <f t="shared" si="3"/>
        <v>83.614621864563276</v>
      </c>
      <c r="AQ18" s="269">
        <f t="shared" si="3"/>
        <v>103.68102996011359</v>
      </c>
    </row>
    <row r="19" spans="1:43" x14ac:dyDescent="0.2">
      <c r="A19" t="s">
        <v>193</v>
      </c>
      <c r="C19" s="227">
        <f>'[8]Soy Complex'!AK$26*0.907185</f>
        <v>90.631260210924054</v>
      </c>
      <c r="D19" s="227">
        <f>'[8]Soy Complex'!AL$26*0.907185</f>
        <v>108.14220670954093</v>
      </c>
      <c r="E19" s="227">
        <f>'[8]Soy Complex'!AM$26*0.907185</f>
        <v>60.039165424126764</v>
      </c>
      <c r="F19" s="227">
        <f>'[8]Soy Complex'!AN$26*0.907185</f>
        <v>101.38227574287839</v>
      </c>
      <c r="G19" s="227">
        <f>'[8]Soy Complex'!AO$26*0.907185</f>
        <v>64.465005811480879</v>
      </c>
      <c r="H19" s="227">
        <f>'[8]Soy Complex'!AP$26*0.907185</f>
        <v>49.791069802627923</v>
      </c>
      <c r="I19" s="227">
        <f>'[8]Soy Complex'!AQ$26*0.907185</f>
        <v>133.88943163418551</v>
      </c>
      <c r="J19" s="227">
        <f>'[8]Soy Complex'!AR$26*0.907185</f>
        <v>157.07373509445929</v>
      </c>
      <c r="K19" s="227">
        <f>'[8]Soy Complex'!AS$26*0.907185</f>
        <v>258.78867057371235</v>
      </c>
      <c r="L19" s="227">
        <f>'[8]Soy Complex'!AT$26*0.907185</f>
        <v>139.37694940605928</v>
      </c>
      <c r="M19" s="227">
        <f>'[8]Soy Complex'!AU$26*0.907185</f>
        <v>131.05155173551216</v>
      </c>
      <c r="N19" s="227">
        <f>'[8]Soy Complex'!AV$26*0.907185</f>
        <v>146.7519348474342</v>
      </c>
      <c r="O19" s="227">
        <f>'[8]Soy Complex'!AW$26*0.907185</f>
        <v>132.34484389758359</v>
      </c>
      <c r="P19" s="227">
        <f>'[8]Soy Complex'!AX$26*0.907185</f>
        <v>84.028302892791444</v>
      </c>
      <c r="Q19" s="227">
        <f>'[8]Soy Complex'!AY$26*0.907185</f>
        <v>146.71602231441992</v>
      </c>
      <c r="R19" s="227">
        <f>'[8]Soy Complex'!AZ$26*0.907185</f>
        <v>168.20582457297229</v>
      </c>
      <c r="S19" s="227">
        <f>'[8]Soy Complex'!BA$26*0.907185</f>
        <v>203.46695458643455</v>
      </c>
      <c r="T19" s="227">
        <f>'[8]Soy Complex'!BB$26*0.907185</f>
        <v>231.8795949048513</v>
      </c>
      <c r="U19" s="227">
        <f>'[8]Soy Complex'!BC$26*0.907185</f>
        <v>352.00112370251833</v>
      </c>
      <c r="V19" s="227">
        <f>'[8]Soy Complex'!BD$26*0.907185</f>
        <v>311.94464995759375</v>
      </c>
      <c r="W19" s="227">
        <f>'[8]Soy Complex'!BE$26*0.907185</f>
        <v>362.86674251999995</v>
      </c>
      <c r="X19" s="227">
        <f>'[8]Soy Complex'!BF$26*0.907185</f>
        <v>317.14461851999999</v>
      </c>
      <c r="Y19" s="227">
        <f>'[8]Soy Complex'!BG$26*0.907185</f>
        <v>507.31952881941697</v>
      </c>
      <c r="Z19" s="227">
        <f>'[8]Soy Complex'!BH$26*0.907185</f>
        <v>643.34413656741594</v>
      </c>
      <c r="AA19" s="227">
        <f>'[8]Soy Complex'!BI$26*0.907185</f>
        <v>537.62087349900003</v>
      </c>
      <c r="AB19" s="227">
        <f>'[8]Soy Complex'!BJ$26*0.907185</f>
        <v>595.72271616449984</v>
      </c>
      <c r="AC19" s="227">
        <f>'[8]Soy Complex'!BK$26*0.907185</f>
        <v>488.76288310950008</v>
      </c>
      <c r="AD19" s="269">
        <f>'[8]Soy Complex'!BL$26*0.907185</f>
        <v>472.05589199399998</v>
      </c>
      <c r="AE19" s="269">
        <f>'[8]Soy Complex'!BM$26*0.907185</f>
        <v>508.17591636149996</v>
      </c>
      <c r="AF19" s="269">
        <f>'[8]Soy Complex'!BN$26*0.907185</f>
        <v>635.02949999999998</v>
      </c>
      <c r="AG19" s="269">
        <f>'[8]Soy Complex'!BO$26*0.907185</f>
        <v>566.99062500000002</v>
      </c>
      <c r="AH19" s="269">
        <f>'[8]Soy Complex'!BP$26*0.907185</f>
        <v>566.99062500000002</v>
      </c>
      <c r="AI19" s="269">
        <f>'[8]Soy Complex'!BQ$26*0.907185</f>
        <v>566.99062500000002</v>
      </c>
      <c r="AJ19" s="269">
        <f>'[8]Soy Complex'!BR$26*0.907185</f>
        <v>362.87400000000002</v>
      </c>
      <c r="AK19" s="269">
        <f>'[8]Soy Complex'!BS$26*0.907185</f>
        <v>362.87400000000002</v>
      </c>
      <c r="AL19" s="269">
        <f>'[8]Soy Complex'!BT$26*0.907185</f>
        <v>362.87400000000002</v>
      </c>
      <c r="AM19" s="269">
        <f>'[8]Soy Complex'!BU$26*0.907185</f>
        <v>362.87400000000002</v>
      </c>
      <c r="AN19" s="269">
        <f>'[8]Soy Complex'!BV$26*0.907185</f>
        <v>362.87400000000002</v>
      </c>
      <c r="AO19" s="269">
        <f>'[8]Soy Complex'!BW$26*0.907185</f>
        <v>317.51474999999999</v>
      </c>
      <c r="AP19" s="269">
        <f>'[8]Soy Complex'!BX$26*0.907185</f>
        <v>317.51474999999999</v>
      </c>
      <c r="AQ19" s="269">
        <f>'[8]Soy Complex'!BY$26*0.907185</f>
        <v>317.51474999999999</v>
      </c>
    </row>
    <row r="20" spans="1:43" x14ac:dyDescent="0.2">
      <c r="A20" s="266"/>
      <c r="B20" s="266" t="s">
        <v>184</v>
      </c>
      <c r="C20" s="267">
        <f>'[10]Soymeal Imports'!D$243*0.907185</f>
        <v>42.529700192872191</v>
      </c>
      <c r="D20" s="267">
        <f>'[10]Soymeal Imports'!E$243*0.907185</f>
        <v>58.851800266892916</v>
      </c>
      <c r="E20" s="267">
        <f>'[10]Soymeal Imports'!F$243*0.907185</f>
        <v>18.297000082976897</v>
      </c>
      <c r="F20" s="267">
        <f>'[10]Soymeal Imports'!G$243*0.907185</f>
        <v>42.871200194420886</v>
      </c>
      <c r="G20" s="267">
        <f>'[10]Soymeal Imports'!H$243*0.907185</f>
        <v>50.740400230107717</v>
      </c>
      <c r="H20" s="267">
        <f>'[10]Soymeal Imports'!I$243*0.907185</f>
        <v>41.018300186018003</v>
      </c>
      <c r="I20" s="267">
        <f>'[10]Soymeal Imports'!J$243*0.907185</f>
        <v>54.366700246552988</v>
      </c>
      <c r="J20" s="267">
        <f>'[10]Soymeal Imports'!K$243*0.907185</f>
        <v>75.573300342724906</v>
      </c>
      <c r="K20" s="267">
        <f>'[10]Soymeal Imports'!L$243*0.907185</f>
        <v>49.638700225111513</v>
      </c>
      <c r="L20" s="267">
        <f>'[10]Soymeal Imports'!M$243*0.907185</f>
        <v>82.227925776895788</v>
      </c>
      <c r="M20" s="267">
        <f>'[10]Soymeal Imports'!N$243*0.907185</f>
        <v>113.88789719899678</v>
      </c>
      <c r="N20" s="267">
        <f>'[10]Soymeal Imports'!O$243*0.907185</f>
        <v>119.21189239328818</v>
      </c>
      <c r="O20" s="267">
        <f>'[10]Soymeal Imports'!P$243*0.907185</f>
        <v>85.66292267629305</v>
      </c>
      <c r="P20" s="267">
        <f>'[10]Soymeal Imports'!Q$243*0.907185</f>
        <v>55.330950055472854</v>
      </c>
      <c r="Q20" s="267">
        <f>'[10]Soymeal Imports'!R$243*0.907185</f>
        <v>105.48090478757531</v>
      </c>
      <c r="R20" s="267">
        <f>'[10]Soymeal Imports'!S$243*0.907185</f>
        <v>130.98488176638975</v>
      </c>
      <c r="S20" s="267">
        <f>'[10]Soymeal Imports'!T$243*0.907185</f>
        <v>106.75890363398865</v>
      </c>
      <c r="T20" s="267">
        <f>'[10]Soymeal Imports'!U$243*0.907185</f>
        <v>123.51788850647728</v>
      </c>
      <c r="U20" s="267">
        <f>'[10]Soymeal Imports'!V$243*0.907185</f>
        <v>115.56289568705803</v>
      </c>
      <c r="V20" s="267">
        <f>'[10]Soymeal Imports'!W$243*0.907185</f>
        <v>163.30485259274175</v>
      </c>
      <c r="W20" s="267">
        <f>'[10]Soymeal Imports'!X$243*0.907185</f>
        <v>210.45481003279423</v>
      </c>
      <c r="X20" s="267">
        <f>'[10]Soymeal Imports'!Y$243*0.907185</f>
        <v>153.34082258678157</v>
      </c>
      <c r="Y20" s="267">
        <f>'[10]Soymeal Imports'!Z$243*0.907185</f>
        <v>192.56956017692966</v>
      </c>
      <c r="Z20" s="267">
        <f>'[10]Soymeal Imports'!AA$243*0.907185</f>
        <v>200.08958038897725</v>
      </c>
      <c r="AA20" s="267">
        <f>'[10]Soymeal Imports'!AB$243*0.907185</f>
        <v>149.74524583233185</v>
      </c>
      <c r="AB20" s="267">
        <f>'[10]Soymeal Imports'!AC$243*0.907185</f>
        <v>202.96726379143394</v>
      </c>
      <c r="AC20" s="267">
        <f>'[10]Soymeal Imports'!AD$243*0.907185</f>
        <v>231.11162227349854</v>
      </c>
      <c r="AD20" s="268">
        <f>'[10]Soymeal Imports'!AE$243*0.907185</f>
        <v>212.00550576000001</v>
      </c>
      <c r="AE20" s="268">
        <f>'[10]Soymeal Imports'!AF$243*0.907185</f>
        <v>195.62790873108412</v>
      </c>
      <c r="AF20" s="268">
        <f>'[10]Soymeal Imports'!AG$243*0.907185</f>
        <v>218.47211467683158</v>
      </c>
      <c r="AG20" s="268">
        <f>'[10]Soymeal Imports'!AH$243*0.907185</f>
        <v>197.54098921167113</v>
      </c>
      <c r="AH20" s="268">
        <f>'[10]Soymeal Imports'!AI$243*0.907185</f>
        <v>212.06762362560309</v>
      </c>
      <c r="AI20" s="268">
        <f>'[10]Soymeal Imports'!AJ$243*0.907185</f>
        <v>215.24380697762265</v>
      </c>
      <c r="AJ20" s="268">
        <f>'[10]Soymeal Imports'!AK$243*0.907185</f>
        <v>139.29613343352224</v>
      </c>
      <c r="AK20" s="268">
        <f>'[10]Soymeal Imports'!AL$243*0.907185</f>
        <v>133.84622289285173</v>
      </c>
      <c r="AL20" s="268">
        <f>'[10]Soymeal Imports'!AM$243*0.907185</f>
        <v>134.2858263360653</v>
      </c>
      <c r="AM20" s="268">
        <f>'[10]Soymeal Imports'!AN$243*0.907185</f>
        <v>136.50685725348245</v>
      </c>
      <c r="AN20" s="268">
        <f>'[10]Soymeal Imports'!AO$243*0.907185</f>
        <v>136.50977888165713</v>
      </c>
      <c r="AO20" s="268">
        <f>'[10]Soymeal Imports'!AP$243*0.907185</f>
        <v>119.04552602275406</v>
      </c>
      <c r="AP20" s="268">
        <f>'[10]Soymeal Imports'!AQ$243*0.907185</f>
        <v>118.48111019916298</v>
      </c>
      <c r="AQ20" s="268">
        <f>'[10]Soymeal Imports'!AR$243*0.907185</f>
        <v>118.80026973250881</v>
      </c>
    </row>
    <row r="21" spans="1:43" x14ac:dyDescent="0.2">
      <c r="B21" t="s">
        <v>190</v>
      </c>
      <c r="C21" s="227">
        <f>'[10]Soymeal Imports'!D$266*0.907185</f>
        <v>0</v>
      </c>
      <c r="D21" s="227">
        <f>'[10]Soymeal Imports'!E$266*0.907185</f>
        <v>0</v>
      </c>
      <c r="E21" s="227">
        <f>'[10]Soymeal Imports'!F$266*0.907185</f>
        <v>0</v>
      </c>
      <c r="F21" s="227">
        <f>'[10]Soymeal Imports'!G$266*0.907185</f>
        <v>0</v>
      </c>
      <c r="G21" s="227">
        <f>'[10]Soymeal Imports'!H$266*0.907185</f>
        <v>0</v>
      </c>
      <c r="H21" s="227">
        <f>'[10]Soymeal Imports'!I$266*0.907185</f>
        <v>0</v>
      </c>
      <c r="I21" s="227">
        <f>'[10]Soymeal Imports'!J$266*0.907185</f>
        <v>1.0000000045350002E-3</v>
      </c>
      <c r="J21" s="227">
        <f>'[10]Soymeal Imports'!K$266*0.907185</f>
        <v>3.5000000158725E-3</v>
      </c>
      <c r="K21" s="227">
        <f>'[10]Soymeal Imports'!L$266*0.907185</f>
        <v>1.5200000068932001E-2</v>
      </c>
      <c r="L21" s="227">
        <f>'[10]Soymeal Imports'!M$266*0.907185</f>
        <v>8.9999918761499986E-3</v>
      </c>
      <c r="M21" s="227">
        <f>'[10]Soymeal Imports'!N$266*0.907185</f>
        <v>0.11999989168199998</v>
      </c>
      <c r="N21" s="227">
        <f>'[10]Soymeal Imports'!O$266*0.907185</f>
        <v>9.5999913345599999E-2</v>
      </c>
      <c r="O21" s="227">
        <f>'[10]Soymeal Imports'!P$266*0.907185</f>
        <v>0.59299946472854992</v>
      </c>
      <c r="P21" s="227">
        <f>'[10]Soymeal Imports'!Q$266*0.907185</f>
        <v>0.63099943042785001</v>
      </c>
      <c r="Q21" s="227">
        <f>'[10]Soymeal Imports'!R$266*0.907185</f>
        <v>0.63899942320665004</v>
      </c>
      <c r="R21" s="227">
        <f>'[10]Soymeal Imports'!S$266*0.907185</f>
        <v>0.71199935731320008</v>
      </c>
      <c r="S21" s="227">
        <f>'[10]Soymeal Imports'!T$266*0.907185</f>
        <v>1.0099990883234997</v>
      </c>
      <c r="T21" s="227">
        <f>'[10]Soymeal Imports'!U$266*0.907185</f>
        <v>3.3069970149364503</v>
      </c>
      <c r="U21" s="227">
        <f>'[10]Soymeal Imports'!V$266*0.907185</f>
        <v>0.25999976531099994</v>
      </c>
      <c r="V21" s="227">
        <f>'[10]Soymeal Imports'!W$266*0.907185</f>
        <v>0.29199973642619997</v>
      </c>
      <c r="W21" s="227">
        <f>'[10]Soymeal Imports'!X$266*0.907185</f>
        <v>0.1979998212753</v>
      </c>
      <c r="X21" s="227">
        <f>'[10]Soymeal Imports'!Y$266*0.907185</f>
        <v>0.20880081152577734</v>
      </c>
      <c r="Y21" s="227">
        <f>'[10]Soymeal Imports'!Z$266*0.907185</f>
        <v>0.26598575990773704</v>
      </c>
      <c r="Z21" s="227">
        <f>'[10]Soymeal Imports'!AA$266*0.907185</f>
        <v>0.20716681300070744</v>
      </c>
      <c r="AA21" s="227">
        <f>'[10]Soymeal Imports'!AB$266*0.907185</f>
        <v>0.43805860458604357</v>
      </c>
      <c r="AB21" s="227">
        <f>'[10]Soymeal Imports'!AC$266*0.907185</f>
        <v>0.18963882882235661</v>
      </c>
      <c r="AC21" s="227">
        <f>'[10]Soymeal Imports'!AD$266*0.907185</f>
        <v>0.2084809926982425</v>
      </c>
      <c r="AD21" s="269">
        <f>'[10]Soymeal Imports'!AE$266*0.907185</f>
        <v>0.27124831500000002</v>
      </c>
      <c r="AE21" s="269">
        <f>'[10]Soymeal Imports'!AF$266*0.907185</f>
        <v>0.29833776492422248</v>
      </c>
      <c r="AF21" s="269">
        <f>'[10]Soymeal Imports'!AG$266*0.907185</f>
        <v>0.30449036530797063</v>
      </c>
      <c r="AG21" s="269">
        <f>'[10]Soymeal Imports'!AH$266*0.907185</f>
        <v>0.25207263241211808</v>
      </c>
      <c r="AH21" s="269">
        <f>'[10]Soymeal Imports'!AI$266*0.907185</f>
        <v>0.26935066191303597</v>
      </c>
      <c r="AI21" s="269">
        <f>'[10]Soymeal Imports'!AJ$266*0.907185</f>
        <v>0.27609751544967875</v>
      </c>
      <c r="AJ21" s="269">
        <f>'[10]Soymeal Imports'!AK$266*0.907185</f>
        <v>0.17612399488857561</v>
      </c>
      <c r="AK21" s="269">
        <f>'[10]Soymeal Imports'!AL$266*0.907185</f>
        <v>0.17412363620942514</v>
      </c>
      <c r="AL21" s="269">
        <f>'[10]Soymeal Imports'!AM$266*0.907185</f>
        <v>0.17096317542450162</v>
      </c>
      <c r="AM21" s="269">
        <f>'[10]Soymeal Imports'!AN$266*0.907185</f>
        <v>0.17474423475153369</v>
      </c>
      <c r="AN21" s="269">
        <f>'[10]Soymeal Imports'!AO$266*0.907185</f>
        <v>0.17462496006512174</v>
      </c>
      <c r="AO21" s="269">
        <f>'[10]Soymeal Imports'!AP$266*0.907185</f>
        <v>0.15210837260671642</v>
      </c>
      <c r="AP21" s="269">
        <f>'[10]Soymeal Imports'!AQ$266*0.907185</f>
        <v>0.1520994443372492</v>
      </c>
      <c r="AQ21" s="269">
        <f>'[10]Soymeal Imports'!AR$266*0.907185</f>
        <v>0.15197090957489631</v>
      </c>
    </row>
    <row r="22" spans="1:43" x14ac:dyDescent="0.2">
      <c r="B22" t="s">
        <v>185</v>
      </c>
      <c r="C22" s="227">
        <f t="shared" ref="C22:AB22" si="4">C19-C20-C21</f>
        <v>48.101560018051863</v>
      </c>
      <c r="D22" s="227">
        <f t="shared" si="4"/>
        <v>49.290406442648013</v>
      </c>
      <c r="E22" s="227">
        <f t="shared" si="4"/>
        <v>41.742165341149871</v>
      </c>
      <c r="F22" s="227">
        <f t="shared" si="4"/>
        <v>58.511075548457505</v>
      </c>
      <c r="G22" s="227">
        <f t="shared" si="4"/>
        <v>13.724605581373162</v>
      </c>
      <c r="H22" s="227">
        <f t="shared" si="4"/>
        <v>8.7727696166099207</v>
      </c>
      <c r="I22" s="227">
        <f t="shared" si="4"/>
        <v>79.52173138762798</v>
      </c>
      <c r="J22" s="227">
        <f t="shared" si="4"/>
        <v>81.496934751718513</v>
      </c>
      <c r="K22" s="227">
        <f t="shared" si="4"/>
        <v>209.1347703485319</v>
      </c>
      <c r="L22" s="227">
        <f t="shared" si="4"/>
        <v>57.140023637287342</v>
      </c>
      <c r="M22" s="227">
        <f t="shared" si="4"/>
        <v>17.043654644833381</v>
      </c>
      <c r="N22" s="227">
        <f t="shared" si="4"/>
        <v>27.444042540800417</v>
      </c>
      <c r="O22" s="227">
        <f t="shared" si="4"/>
        <v>46.088921756561987</v>
      </c>
      <c r="P22" s="227">
        <f t="shared" si="4"/>
        <v>28.066353406890741</v>
      </c>
      <c r="Q22" s="227">
        <f t="shared" si="4"/>
        <v>40.596118103637956</v>
      </c>
      <c r="R22" s="227">
        <f t="shared" si="4"/>
        <v>36.508943449269339</v>
      </c>
      <c r="S22" s="227">
        <f t="shared" si="4"/>
        <v>95.698051864122405</v>
      </c>
      <c r="T22" s="227">
        <f t="shared" si="4"/>
        <v>105.05470938343757</v>
      </c>
      <c r="U22" s="227">
        <f t="shared" si="4"/>
        <v>236.17822825014932</v>
      </c>
      <c r="V22" s="227">
        <f t="shared" si="4"/>
        <v>148.34779762842581</v>
      </c>
      <c r="W22" s="227">
        <f t="shared" si="4"/>
        <v>152.21393266593043</v>
      </c>
      <c r="X22" s="227">
        <f t="shared" si="4"/>
        <v>163.59499512169265</v>
      </c>
      <c r="Y22" s="227">
        <f t="shared" si="4"/>
        <v>314.4839828825796</v>
      </c>
      <c r="Z22" s="227">
        <f t="shared" si="4"/>
        <v>443.04738936543799</v>
      </c>
      <c r="AA22" s="227">
        <f t="shared" si="4"/>
        <v>387.4375690620821</v>
      </c>
      <c r="AB22" s="227">
        <f t="shared" si="4"/>
        <v>392.56581354424355</v>
      </c>
      <c r="AC22" s="227">
        <f>AC19-AC20-AC21</f>
        <v>257.4427798433033</v>
      </c>
      <c r="AD22" s="269">
        <f>AD19-AD20-AD21</f>
        <v>259.77913791899999</v>
      </c>
      <c r="AE22" s="269">
        <f t="shared" ref="AE22:AQ22" si="5">AE19-AE20-AE21</f>
        <v>312.24966986549163</v>
      </c>
      <c r="AF22" s="269">
        <f t="shared" si="5"/>
        <v>416.25289495786046</v>
      </c>
      <c r="AG22" s="269">
        <f t="shared" si="5"/>
        <v>369.19756315591678</v>
      </c>
      <c r="AH22" s="269">
        <f t="shared" si="5"/>
        <v>354.65365071248385</v>
      </c>
      <c r="AI22" s="269">
        <f t="shared" si="5"/>
        <v>351.47072050692771</v>
      </c>
      <c r="AJ22" s="269">
        <f t="shared" si="5"/>
        <v>223.40174257158921</v>
      </c>
      <c r="AK22" s="269">
        <f t="shared" si="5"/>
        <v>228.85365347093887</v>
      </c>
      <c r="AL22" s="269">
        <f t="shared" si="5"/>
        <v>228.41721048851022</v>
      </c>
      <c r="AM22" s="269">
        <f t="shared" si="5"/>
        <v>226.19239851176604</v>
      </c>
      <c r="AN22" s="269">
        <f t="shared" si="5"/>
        <v>226.18959615827777</v>
      </c>
      <c r="AO22" s="269">
        <f t="shared" si="5"/>
        <v>198.31711560463921</v>
      </c>
      <c r="AP22" s="269">
        <f t="shared" si="5"/>
        <v>198.88154035649978</v>
      </c>
      <c r="AQ22" s="269">
        <f t="shared" si="5"/>
        <v>198.5625093579163</v>
      </c>
    </row>
    <row r="23" spans="1:43" x14ac:dyDescent="0.2">
      <c r="A23" t="s">
        <v>194</v>
      </c>
      <c r="C23" s="227">
        <f>'[8]Soy Complex'!AJ$29*0.907185</f>
        <v>6204.5474165509659</v>
      </c>
      <c r="D23" s="227">
        <f>'[8]Soy Complex'!AK$29*0.907185</f>
        <v>5523.8272081975092</v>
      </c>
      <c r="E23" s="227">
        <f>'[8]Soy Complex'!AL$29*0.907185</f>
        <v>6451.2067114726742</v>
      </c>
      <c r="F23" s="227">
        <f>'[8]Soy Complex'!AM$29*0.907185</f>
        <v>8733.3121980535034</v>
      </c>
      <c r="G23" s="227">
        <f>'[8]Soy Complex'!AN$29*0.907185</f>
        <v>6985.6864188585696</v>
      </c>
      <c r="H23" s="227">
        <f>'[8]Soy Complex'!AO$29*0.907185</f>
        <v>6912.2990035042267</v>
      </c>
      <c r="I23" s="227">
        <f>'[8]Soy Complex'!AP$29*0.907185</f>
        <v>7336.5478692241659</v>
      </c>
      <c r="J23" s="227">
        <f>'[8]Soy Complex'!AQ$29*0.907185</f>
        <v>7271.3722862482982</v>
      </c>
      <c r="K23" s="227">
        <f>'[8]Soy Complex'!AR$29*0.907185</f>
        <v>5727.9416705468493</v>
      </c>
      <c r="L23" s="227">
        <f>'[8]Soy Complex'!AS$29*0.907185</f>
        <v>4690.1568296608693</v>
      </c>
      <c r="M23" s="227">
        <f>'[8]Soy Complex'!AT$29*0.907185</f>
        <v>6759.4668697132138</v>
      </c>
      <c r="N23" s="227">
        <f>'[8]Soy Complex'!AU$29*0.907185</f>
        <v>7406.946941804249</v>
      </c>
      <c r="O23" s="227">
        <f>'[8]Soy Complex'!AV$29*0.907185</f>
        <v>8066.4899574659275</v>
      </c>
      <c r="P23" s="227">
        <f>'[8]Soy Complex'!AW$29*0.907185</f>
        <v>8442.4696989540535</v>
      </c>
      <c r="Q23" s="227">
        <f>'[8]Soy Complex'!AX$29*0.907185</f>
        <v>7783.6720916514687</v>
      </c>
      <c r="R23" s="227">
        <f>'[8]Soy Complex'!AY$29*0.907185</f>
        <v>10199.084241919947</v>
      </c>
      <c r="S23" s="227">
        <f>'[8]Soy Complex'!AZ$29*0.907185</f>
        <v>8301.1756654495985</v>
      </c>
      <c r="T23" s="227">
        <f>'[8]Soy Complex'!BA$29*0.907185</f>
        <v>8917.480759657039</v>
      </c>
      <c r="U23" s="227">
        <f>'[8]Soy Complex'!BB$29*0.907185</f>
        <v>10182.44272122099</v>
      </c>
      <c r="V23" s="227">
        <f>'[8]Soy Complex'!BC$29*0.907185</f>
        <v>10555.439047379941</v>
      </c>
      <c r="W23" s="227">
        <f>'[8]Soy Complex'!BD$29*0.907185</f>
        <v>11974.934563487495</v>
      </c>
      <c r="X23" s="227">
        <f>'[8]Soy Complex'!BE$29*0.907185</f>
        <v>10887.332208809999</v>
      </c>
      <c r="Y23" s="227">
        <f>'[8]Soy Complex'!BF$29*0.907185</f>
        <v>10569.044069989724</v>
      </c>
      <c r="Z23" s="227">
        <f>'[8]Soy Complex'!BG$29*0.907185</f>
        <v>12905.61342172482</v>
      </c>
      <c r="AA23" s="227">
        <f>'[8]Soy Complex'!BH$29*0.907185</f>
        <v>12180.92517796539</v>
      </c>
      <c r="AB23" s="227">
        <f>'[8]Soy Complex'!BI$29*0.907185</f>
        <v>11671.644707951134</v>
      </c>
      <c r="AC23" s="227">
        <f>'[8]Soy Complex'!BJ$29*0.907185</f>
        <v>11254.610501266498</v>
      </c>
      <c r="AD23" s="269">
        <f>'[8]Soy Complex'!BK$29*0.907185</f>
        <v>11160.867990787499</v>
      </c>
      <c r="AE23" s="269">
        <f>'[8]Soy Complex'!BL$29*0.907185</f>
        <v>11971.30942161</v>
      </c>
      <c r="AF23" s="269">
        <f>'[8]Soy Complex'!BM$29*0.907185</f>
        <v>13212.532729918501</v>
      </c>
      <c r="AG23" s="269">
        <f>'[8]Soy Complex'!BN$29*0.907185</f>
        <v>14605.6785</v>
      </c>
      <c r="AH23" s="269">
        <f>'[8]Soy Complex'!BO$29*0.907185</f>
        <v>17463.311249999999</v>
      </c>
      <c r="AI23" s="269">
        <f>'[8]Soy Complex'!BP$29*0.907185</f>
        <v>17463.311249999999</v>
      </c>
      <c r="AJ23" s="269">
        <f>'[8]Soy Complex'!BQ$29*0.907185</f>
        <v>18597.2925</v>
      </c>
      <c r="AK23" s="269">
        <f>'[8]Soy Complex'!BR$29*0.907185</f>
        <v>19504.477500000001</v>
      </c>
      <c r="AL23" s="269">
        <f>'[8]Soy Complex'!BS$29*0.907185</f>
        <v>19504.477500000001</v>
      </c>
      <c r="AM23" s="269">
        <f>'[8]Soy Complex'!BT$29*0.907185</f>
        <v>20638.458750000002</v>
      </c>
      <c r="AN23" s="269">
        <f>'[8]Soy Complex'!BU$29*0.907185</f>
        <v>21318.8475</v>
      </c>
      <c r="AO23" s="269">
        <f>'[8]Soy Complex'!BV$29*0.907185</f>
        <v>23360.013750000002</v>
      </c>
      <c r="AP23" s="269">
        <f>'[8]Soy Complex'!BW$29*0.907185</f>
        <v>24493.994999999999</v>
      </c>
      <c r="AQ23" s="269">
        <f>'[8]Soy Complex'!BX$29*0.907185</f>
        <v>26988.75375</v>
      </c>
    </row>
    <row r="24" spans="1:43" x14ac:dyDescent="0.2">
      <c r="A24" s="266"/>
      <c r="B24" s="266" t="s">
        <v>188</v>
      </c>
      <c r="C24" s="267">
        <f>'[10]Soymeal Exports'!D$243*0.907185</f>
        <v>728.61490330426852</v>
      </c>
      <c r="D24" s="267">
        <f>'[10]Soymeal Exports'!E$243*0.907185</f>
        <v>699.42570317189563</v>
      </c>
      <c r="E24" s="267">
        <f>'[10]Soymeal Exports'!F$243*0.907185</f>
        <v>752.49590341256896</v>
      </c>
      <c r="F24" s="267">
        <f>'[10]Soymeal Exports'!G$243*0.907185</f>
        <v>795.20290360624506</v>
      </c>
      <c r="G24" s="267">
        <f>'[10]Soymeal Exports'!H$243*0.907185</f>
        <v>815.4861036982295</v>
      </c>
      <c r="H24" s="267">
        <f>'[10]Soymeal Exports'!I$243*0.907185</f>
        <v>951.92930431699961</v>
      </c>
      <c r="I24" s="267">
        <f>'[10]Soymeal Exports'!J$243*0.907185</f>
        <v>1132.2888051349298</v>
      </c>
      <c r="J24" s="267">
        <f>'[10]Soymeal Exports'!K$243*0.907185</f>
        <v>1064.6182048280436</v>
      </c>
      <c r="K24" s="267">
        <f>'[10]Soymeal Exports'!L$243*0.907185</f>
        <v>1061.9285048158456</v>
      </c>
      <c r="L24" s="267">
        <f>'[10]Soymeal Exports'!M$243*0.907185</f>
        <v>1163.7469495428679</v>
      </c>
      <c r="M24" s="267">
        <f>'[10]Soymeal Exports'!N$243*0.907185</f>
        <v>1338.2127920611329</v>
      </c>
      <c r="N24" s="267">
        <f>'[10]Soymeal Exports'!O$243*0.907185</f>
        <v>1427.7667112252147</v>
      </c>
      <c r="O24" s="267">
        <f>'[10]Soymeal Exports'!P$243*0.907185</f>
        <v>1484.7456597931205</v>
      </c>
      <c r="P24" s="267">
        <f>'[10]Soymeal Exports'!Q$243*0.907185</f>
        <v>1183.1479320305552</v>
      </c>
      <c r="Q24" s="267">
        <f>'[10]Soymeal Exports'!R$243*0.907185</f>
        <v>1043.4280581488131</v>
      </c>
      <c r="R24" s="267">
        <f>'[10]Soymeal Exports'!S$243*0.907185</f>
        <v>1063.9910395876211</v>
      </c>
      <c r="S24" s="267">
        <f>'[10]Soymeal Exports'!T$243*0.907185</f>
        <v>1080.4760247074357</v>
      </c>
      <c r="T24" s="267">
        <f>'[10]Soymeal Exports'!U$243*0.907185</f>
        <v>962.6971310206502</v>
      </c>
      <c r="U24" s="267">
        <f>'[10]Soymeal Exports'!V$243*0.907185</f>
        <v>974.60512027189418</v>
      </c>
      <c r="V24" s="267">
        <f>'[10]Soymeal Exports'!W$243*0.907185</f>
        <v>852.92623010544344</v>
      </c>
      <c r="W24" s="267">
        <f>'[10]Soymeal Exports'!X$243*0.907185</f>
        <v>766.42030819008426</v>
      </c>
      <c r="X24" s="267">
        <f>'[10]Soymeal Exports'!Y$243*0.907185</f>
        <v>833.31924780370196</v>
      </c>
      <c r="Y24" s="267">
        <f>'[10]Soymeal Exports'!Z$243*0.907185</f>
        <v>960.9467076006714</v>
      </c>
      <c r="Z24" s="267">
        <f>'[10]Soymeal Exports'!AA$243*0.907185</f>
        <v>955.30099569677782</v>
      </c>
      <c r="AA24" s="267">
        <f>'[10]Soymeal Exports'!AB$243*0.907185</f>
        <v>1084.4745080982018</v>
      </c>
      <c r="AB24" s="267">
        <f>'[10]Soymeal Exports'!AC$243*0.907185</f>
        <v>1201.9536830555285</v>
      </c>
      <c r="AC24" s="267">
        <f>'[10]Soymeal Exports'!AD$243*0.907185</f>
        <v>1285.6561315014453</v>
      </c>
      <c r="AD24" s="268">
        <f>'[10]Soymeal Exports'!AE$243*0.907185</f>
        <v>1156.0471740069338</v>
      </c>
      <c r="AE24" s="268">
        <f>'[10]Soymeal Exports'!AF$243*0.907185</f>
        <v>1356.1246335106159</v>
      </c>
      <c r="AF24" s="268">
        <f>'[10]Soymeal Exports'!AG$243*0.907185</f>
        <v>1384.666519978023</v>
      </c>
      <c r="AG24" s="268">
        <f>'[10]Soymeal Exports'!AH$243*0.907185</f>
        <v>1704.6073415118899</v>
      </c>
      <c r="AH24" s="268">
        <f>'[10]Soymeal Exports'!AI$243*0.907185</f>
        <v>1708.6988452505545</v>
      </c>
      <c r="AI24" s="268">
        <f>'[10]Soymeal Exports'!AJ$243*0.907185</f>
        <v>1801.7976703613167</v>
      </c>
      <c r="AJ24" s="268">
        <f>'[10]Soymeal Exports'!AK$243*0.907185</f>
        <v>1894.5497583956449</v>
      </c>
      <c r="AK24" s="268">
        <f>'[10]Soymeal Exports'!AL$243*0.907185</f>
        <v>1886.4522388113603</v>
      </c>
      <c r="AL24" s="268">
        <f>'[10]Soymeal Exports'!AM$243*0.907185</f>
        <v>2008.893164378843</v>
      </c>
      <c r="AM24" s="268">
        <f>'[10]Soymeal Exports'!AN$243*0.907185</f>
        <v>2070.5083698288786</v>
      </c>
      <c r="AN24" s="268">
        <f>'[10]Soymeal Exports'!AO$243*0.907185</f>
        <v>2266.6861342389943</v>
      </c>
      <c r="AO24" s="268">
        <f>'[10]Soymeal Exports'!AP$243*0.907185</f>
        <v>2377.8008116331875</v>
      </c>
      <c r="AP24" s="268">
        <f>'[10]Soymeal Exports'!AQ$243*0.907185</f>
        <v>2619.5720978392401</v>
      </c>
      <c r="AQ24" s="268">
        <f>'[10]Soymeal Exports'!AR$243*0.907185</f>
        <v>2708.9696774766148</v>
      </c>
    </row>
    <row r="25" spans="1:43" x14ac:dyDescent="0.2">
      <c r="B25" t="s">
        <v>192</v>
      </c>
      <c r="C25" s="227">
        <f>'[10]Soymeal Exports'!D$266*0.907185</f>
        <v>343.91420155965096</v>
      </c>
      <c r="D25" s="227">
        <f>'[10]Soymeal Exports'!E$266*0.907185</f>
        <v>81.422400369250596</v>
      </c>
      <c r="E25" s="227">
        <f>'[10]Soymeal Exports'!F$266*0.907185</f>
        <v>216.14720098022752</v>
      </c>
      <c r="F25" s="227">
        <f>'[10]Soymeal Exports'!G$266*0.907185</f>
        <v>162.22750073570171</v>
      </c>
      <c r="G25" s="227">
        <f>'[10]Soymeal Exports'!H$266*0.907185</f>
        <v>260.28170118037747</v>
      </c>
      <c r="H25" s="227">
        <f>'[10]Soymeal Exports'!I$266*0.907185</f>
        <v>239.62280108668941</v>
      </c>
      <c r="I25" s="227">
        <f>'[10]Soymeal Exports'!J$266*0.907185</f>
        <v>383.50480173919431</v>
      </c>
      <c r="J25" s="227">
        <f>'[10]Soymeal Exports'!K$266*0.907185</f>
        <v>611.6394027737847</v>
      </c>
      <c r="K25" s="227">
        <f>'[10]Soymeal Exports'!L$266*0.907185</f>
        <v>799.72090362673441</v>
      </c>
      <c r="L25" s="227">
        <f>'[10]Soymeal Exports'!M$266*0.907185</f>
        <v>1262.7088602148183</v>
      </c>
      <c r="M25" s="227">
        <f>'[10]Soymeal Exports'!N$266*0.907185</f>
        <v>1808.1023679149241</v>
      </c>
      <c r="N25" s="227">
        <f>'[10]Soymeal Exports'!O$266*0.907185</f>
        <v>1795.4703793171993</v>
      </c>
      <c r="O25" s="227">
        <f>'[10]Soymeal Exports'!P$266*0.907185</f>
        <v>1386.5287484486953</v>
      </c>
      <c r="P25" s="227">
        <f>'[10]Soymeal Exports'!Q$266*0.907185</f>
        <v>1518.2456295543452</v>
      </c>
      <c r="Q25" s="227">
        <f>'[10]Soymeal Exports'!R$266*0.907185</f>
        <v>1243.4838775682642</v>
      </c>
      <c r="R25" s="227">
        <f>'[10]Soymeal Exports'!S$266*0.907185</f>
        <v>1520.9166271433671</v>
      </c>
      <c r="S25" s="227">
        <f>'[10]Soymeal Exports'!T$266*0.907185</f>
        <v>1492.370652910414</v>
      </c>
      <c r="T25" s="227">
        <f>'[10]Soymeal Exports'!U$266*0.907185</f>
        <v>1352.7137789718049</v>
      </c>
      <c r="U25" s="227">
        <f>'[10]Soymeal Exports'!V$266*0.907185</f>
        <v>1502.396643860445</v>
      </c>
      <c r="V25" s="227">
        <f>'[10]Soymeal Exports'!W$266*0.907185</f>
        <v>1879.4183035415369</v>
      </c>
      <c r="W25" s="227">
        <f>'[10]Soymeal Exports'!X$266*0.907185</f>
        <v>2193.5110200254903</v>
      </c>
      <c r="X25" s="227">
        <f>'[10]Soymeal Exports'!Y$266*0.907185</f>
        <v>1712.7544539807964</v>
      </c>
      <c r="Y25" s="227">
        <f>'[10]Soymeal Exports'!Z$266*0.907185</f>
        <v>2012.9165830392062</v>
      </c>
      <c r="Z25" s="227">
        <f>'[10]Soymeal Exports'!AA$266*0.907185</f>
        <v>1728.1389200939957</v>
      </c>
      <c r="AA25" s="227">
        <f>'[10]Soymeal Exports'!AB$266*0.907185</f>
        <v>1794.832664892833</v>
      </c>
      <c r="AB25" s="227">
        <f>'[10]Soymeal Exports'!AC$266*0.907185</f>
        <v>1808.1996318271288</v>
      </c>
      <c r="AC25" s="227">
        <f>'[10]Soymeal Exports'!AD$266*0.907185</f>
        <v>1591.4224005012732</v>
      </c>
      <c r="AD25" s="269">
        <f>'[10]Soymeal Exports'!AE$266*0.907185</f>
        <v>1666.0688520303665</v>
      </c>
      <c r="AE25" s="269">
        <f>'[10]Soymeal Exports'!AF$266*0.907185</f>
        <v>1896.8732095530586</v>
      </c>
      <c r="AF25" s="269">
        <f>'[10]Soymeal Exports'!AG$266*0.907185</f>
        <v>1944.7777426488399</v>
      </c>
      <c r="AG25" s="269">
        <f>'[10]Soymeal Exports'!AH$266*0.907185</f>
        <v>2372.6160383772467</v>
      </c>
      <c r="AH25" s="269">
        <f>'[10]Soymeal Exports'!AI$266*0.907185</f>
        <v>2346.0197167436986</v>
      </c>
      <c r="AI25" s="269">
        <f>'[10]Soymeal Exports'!AJ$266*0.907185</f>
        <v>2514.2399487883981</v>
      </c>
      <c r="AJ25" s="269">
        <f>'[10]Soymeal Exports'!AK$266*0.907185</f>
        <v>2633.9241950927162</v>
      </c>
      <c r="AK25" s="269">
        <f>'[10]Soymeal Exports'!AL$266*0.907185</f>
        <v>2624.24247447687</v>
      </c>
      <c r="AL25" s="269">
        <f>'[10]Soymeal Exports'!AM$266*0.907185</f>
        <v>2788.0223601829093</v>
      </c>
      <c r="AM25" s="269">
        <f>'[10]Soymeal Exports'!AN$266*0.907185</f>
        <v>2874.1429920051996</v>
      </c>
      <c r="AN25" s="269">
        <f>'[10]Soymeal Exports'!AO$266*0.907185</f>
        <v>3151.7965117357408</v>
      </c>
      <c r="AO25" s="269">
        <f>'[10]Soymeal Exports'!AP$266*0.907185</f>
        <v>3303.9621555152912</v>
      </c>
      <c r="AP25" s="269">
        <f>'[10]Soymeal Exports'!AQ$266*0.907185</f>
        <v>3639.6339865846476</v>
      </c>
      <c r="AQ25" s="269">
        <f>'[10]Soymeal Exports'!AR$266*0.907185</f>
        <v>3763.3740175071885</v>
      </c>
    </row>
    <row r="26" spans="1:43" ht="13.5" thickBot="1" x14ac:dyDescent="0.25">
      <c r="B26" t="s">
        <v>185</v>
      </c>
      <c r="C26" s="227">
        <f>C23-C24-C25</f>
        <v>5132.0183116870467</v>
      </c>
      <c r="D26" s="227">
        <f t="shared" ref="D26:AQ26" si="6">D23-D24-D25</f>
        <v>4742.9791046563632</v>
      </c>
      <c r="E26" s="227">
        <f t="shared" si="6"/>
        <v>5482.5636070798782</v>
      </c>
      <c r="F26" s="227">
        <f t="shared" si="6"/>
        <v>7775.8817937115564</v>
      </c>
      <c r="G26" s="227">
        <f t="shared" si="6"/>
        <v>5909.9186139799631</v>
      </c>
      <c r="H26" s="227">
        <f t="shared" si="6"/>
        <v>5720.7468981005377</v>
      </c>
      <c r="I26" s="227">
        <f t="shared" si="6"/>
        <v>5820.7542623500412</v>
      </c>
      <c r="J26" s="227">
        <f t="shared" si="6"/>
        <v>5595.1146786464706</v>
      </c>
      <c r="K26" s="227">
        <f t="shared" si="6"/>
        <v>3866.2922621042694</v>
      </c>
      <c r="L26" s="227">
        <f t="shared" si="6"/>
        <v>2263.7010199031834</v>
      </c>
      <c r="M26" s="227">
        <f t="shared" si="6"/>
        <v>3613.151709737157</v>
      </c>
      <c r="N26" s="227">
        <f t="shared" si="6"/>
        <v>4183.709851261835</v>
      </c>
      <c r="O26" s="227">
        <f t="shared" si="6"/>
        <v>5195.2155492241118</v>
      </c>
      <c r="P26" s="227">
        <f t="shared" si="6"/>
        <v>5741.076137369153</v>
      </c>
      <c r="Q26" s="227">
        <f t="shared" si="6"/>
        <v>5496.7601559343912</v>
      </c>
      <c r="R26" s="227">
        <f t="shared" si="6"/>
        <v>7614.1765751889589</v>
      </c>
      <c r="S26" s="227">
        <f t="shared" si="6"/>
        <v>5728.3289878317491</v>
      </c>
      <c r="T26" s="227">
        <f t="shared" si="6"/>
        <v>6602.0698496645837</v>
      </c>
      <c r="U26" s="227">
        <f t="shared" si="6"/>
        <v>7705.4409570886519</v>
      </c>
      <c r="V26" s="227">
        <f t="shared" si="6"/>
        <v>7823.09451373296</v>
      </c>
      <c r="W26" s="227">
        <f t="shared" si="6"/>
        <v>9015.0032352719209</v>
      </c>
      <c r="X26" s="227">
        <f t="shared" si="6"/>
        <v>8341.2585070255009</v>
      </c>
      <c r="Y26" s="227">
        <f t="shared" si="6"/>
        <v>7595.1807793498465</v>
      </c>
      <c r="Z26" s="227">
        <f t="shared" si="6"/>
        <v>10222.173505934046</v>
      </c>
      <c r="AA26" s="227">
        <f t="shared" si="6"/>
        <v>9301.6180049743562</v>
      </c>
      <c r="AB26" s="227">
        <f t="shared" si="6"/>
        <v>8661.4913930684779</v>
      </c>
      <c r="AC26" s="227">
        <f>AC23-AC24-AC25</f>
        <v>8377.5319692637786</v>
      </c>
      <c r="AD26" s="269">
        <f t="shared" si="6"/>
        <v>8338.7519647501995</v>
      </c>
      <c r="AE26" s="269">
        <f t="shared" si="6"/>
        <v>8718.3115785463269</v>
      </c>
      <c r="AF26" s="269">
        <f t="shared" si="6"/>
        <v>9883.0884672916382</v>
      </c>
      <c r="AG26" s="269">
        <f t="shared" si="6"/>
        <v>10528.455120110862</v>
      </c>
      <c r="AH26" s="269">
        <f t="shared" si="6"/>
        <v>13408.592688005747</v>
      </c>
      <c r="AI26" s="269">
        <f t="shared" si="6"/>
        <v>13147.273630850284</v>
      </c>
      <c r="AJ26" s="269">
        <f t="shared" si="6"/>
        <v>14068.818546511637</v>
      </c>
      <c r="AK26" s="269">
        <f t="shared" si="6"/>
        <v>14993.782786711768</v>
      </c>
      <c r="AL26" s="269">
        <f t="shared" si="6"/>
        <v>14707.56197543825</v>
      </c>
      <c r="AM26" s="269">
        <f t="shared" si="6"/>
        <v>15693.807388165922</v>
      </c>
      <c r="AN26" s="269">
        <f t="shared" si="6"/>
        <v>15900.364854025265</v>
      </c>
      <c r="AO26" s="269">
        <f t="shared" si="6"/>
        <v>17678.250782851523</v>
      </c>
      <c r="AP26" s="269">
        <f t="shared" si="6"/>
        <v>18234.788915576115</v>
      </c>
      <c r="AQ26" s="269">
        <f t="shared" si="6"/>
        <v>20516.410055016197</v>
      </c>
    </row>
    <row r="27" spans="1:43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</row>
    <row r="28" spans="1:43" ht="13.5" x14ac:dyDescent="0.25">
      <c r="A28" s="275" t="s">
        <v>181</v>
      </c>
    </row>
    <row r="29" spans="1:43" x14ac:dyDescent="0.2">
      <c r="B29" t="s">
        <v>196</v>
      </c>
      <c r="C29" s="227">
        <f>C6+C14+C22</f>
        <v>48.413560018051797</v>
      </c>
      <c r="D29" s="227">
        <f t="shared" ref="D29:AQ29" si="7">D6+D14+D22</f>
        <v>49.47740644264794</v>
      </c>
      <c r="E29" s="227">
        <f t="shared" si="7"/>
        <v>42.166165341149835</v>
      </c>
      <c r="F29" s="227">
        <f t="shared" si="7"/>
        <v>69.257075548457607</v>
      </c>
      <c r="G29" s="227">
        <f t="shared" si="7"/>
        <v>14.756605581373229</v>
      </c>
      <c r="H29" s="227">
        <f t="shared" si="7"/>
        <v>9.8627696166098389</v>
      </c>
      <c r="I29" s="227">
        <f t="shared" si="7"/>
        <v>80.79773138762782</v>
      </c>
      <c r="J29" s="227">
        <f t="shared" si="7"/>
        <v>83.427934751718553</v>
      </c>
      <c r="K29" s="227">
        <f t="shared" si="7"/>
        <v>213.45477034853204</v>
      </c>
      <c r="L29" s="227">
        <f t="shared" si="7"/>
        <v>59.656023637287191</v>
      </c>
      <c r="M29" s="227">
        <f t="shared" si="7"/>
        <v>23.768654644833063</v>
      </c>
      <c r="N29" s="227">
        <f t="shared" si="7"/>
        <v>40.340042540800454</v>
      </c>
      <c r="O29" s="227">
        <f t="shared" si="7"/>
        <v>62.40392175656136</v>
      </c>
      <c r="P29" s="227">
        <f t="shared" si="7"/>
        <v>33.187353406890153</v>
      </c>
      <c r="Q29" s="227">
        <f t="shared" si="7"/>
        <v>46.117118103637914</v>
      </c>
      <c r="R29" s="227">
        <f t="shared" si="7"/>
        <v>44.9709434492691</v>
      </c>
      <c r="S29" s="227">
        <f t="shared" si="7"/>
        <v>104.86105186412242</v>
      </c>
      <c r="T29" s="227">
        <f t="shared" si="7"/>
        <v>116.10770938343779</v>
      </c>
      <c r="U29" s="227">
        <f t="shared" si="7"/>
        <v>251.65922825014943</v>
      </c>
      <c r="V29" s="227">
        <f t="shared" si="7"/>
        <v>165.29679762842574</v>
      </c>
      <c r="W29" s="227">
        <f t="shared" si="7"/>
        <v>177.71293266593113</v>
      </c>
      <c r="X29" s="227">
        <f t="shared" si="7"/>
        <v>192.86314412169281</v>
      </c>
      <c r="Y29" s="227">
        <f t="shared" si="7"/>
        <v>361.72275988258002</v>
      </c>
      <c r="Z29" s="227">
        <f t="shared" si="7"/>
        <v>498.73379836543785</v>
      </c>
      <c r="AA29" s="227">
        <f t="shared" si="7"/>
        <v>454.88335506208205</v>
      </c>
      <c r="AB29" s="227">
        <f t="shared" si="7"/>
        <v>449.33479154424379</v>
      </c>
      <c r="AC29" s="227">
        <f>AC6+AC14+AC22</f>
        <v>194.28186071267038</v>
      </c>
      <c r="AD29" s="269">
        <f t="shared" si="7"/>
        <v>440.90443240359144</v>
      </c>
      <c r="AE29" s="269">
        <f t="shared" si="7"/>
        <v>699.32866033051573</v>
      </c>
      <c r="AF29" s="269">
        <f t="shared" si="7"/>
        <v>285.530071651036</v>
      </c>
      <c r="AG29" s="269">
        <f t="shared" si="7"/>
        <v>578.70247962873623</v>
      </c>
      <c r="AH29" s="269">
        <f t="shared" si="7"/>
        <v>590.52218006675537</v>
      </c>
      <c r="AI29" s="269">
        <f t="shared" si="7"/>
        <v>628.75120693908957</v>
      </c>
      <c r="AJ29" s="269">
        <f t="shared" si="7"/>
        <v>527.5589974933589</v>
      </c>
      <c r="AK29" s="269">
        <f t="shared" si="7"/>
        <v>475.0437233723103</v>
      </c>
      <c r="AL29" s="269">
        <f t="shared" si="7"/>
        <v>494.19812111008184</v>
      </c>
      <c r="AM29" s="269">
        <f t="shared" si="7"/>
        <v>506.93780374801185</v>
      </c>
      <c r="AN29" s="269">
        <f t="shared" si="7"/>
        <v>508.37023945529398</v>
      </c>
      <c r="AO29" s="269">
        <f t="shared" si="7"/>
        <v>484.90217998960691</v>
      </c>
      <c r="AP29" s="269">
        <f t="shared" si="7"/>
        <v>484.42009721073805</v>
      </c>
      <c r="AQ29" s="269">
        <f t="shared" si="7"/>
        <v>595.78561159306389</v>
      </c>
    </row>
    <row r="30" spans="1:43" x14ac:dyDescent="0.2">
      <c r="B30" t="s">
        <v>197</v>
      </c>
      <c r="C30" s="227">
        <f t="shared" ref="C30:AQ30" si="8">C10+C18+C26</f>
        <v>5135.6323116870462</v>
      </c>
      <c r="D30" s="227">
        <f t="shared" si="8"/>
        <v>4779.0691046563634</v>
      </c>
      <c r="E30" s="227">
        <f t="shared" si="8"/>
        <v>5542.4486070798785</v>
      </c>
      <c r="F30" s="227">
        <f t="shared" si="8"/>
        <v>7814.004793711556</v>
      </c>
      <c r="G30" s="227">
        <f t="shared" si="8"/>
        <v>5965.5516139799629</v>
      </c>
      <c r="H30" s="227">
        <f t="shared" si="8"/>
        <v>5778.8268981005376</v>
      </c>
      <c r="I30" s="227">
        <f t="shared" si="8"/>
        <v>5857.369262350041</v>
      </c>
      <c r="J30" s="227">
        <f t="shared" si="8"/>
        <v>5646.6226786464704</v>
      </c>
      <c r="K30" s="227">
        <f t="shared" si="8"/>
        <v>3867.2412621042695</v>
      </c>
      <c r="L30" s="227">
        <f t="shared" si="8"/>
        <v>2286.2830199031832</v>
      </c>
      <c r="M30" s="227">
        <f t="shared" si="8"/>
        <v>3630.5067097371571</v>
      </c>
      <c r="N30" s="227">
        <f t="shared" si="8"/>
        <v>4190.7198512618352</v>
      </c>
      <c r="O30" s="227">
        <f t="shared" si="8"/>
        <v>5208.1715492241119</v>
      </c>
      <c r="P30" s="227">
        <f t="shared" si="8"/>
        <v>5748.0201373691534</v>
      </c>
      <c r="Q30" s="227">
        <f t="shared" si="8"/>
        <v>5523.2641559343911</v>
      </c>
      <c r="R30" s="227">
        <f t="shared" si="8"/>
        <v>7672.5915751889588</v>
      </c>
      <c r="S30" s="227">
        <f t="shared" si="8"/>
        <v>5784.7009878317494</v>
      </c>
      <c r="T30" s="227">
        <f t="shared" si="8"/>
        <v>6699.0748496645838</v>
      </c>
      <c r="U30" s="227">
        <f t="shared" si="8"/>
        <v>7821.0909570886515</v>
      </c>
      <c r="V30" s="227">
        <f t="shared" si="8"/>
        <v>7864.0195137329601</v>
      </c>
      <c r="W30" s="227">
        <f t="shared" si="8"/>
        <v>9134.9662352719206</v>
      </c>
      <c r="X30" s="227">
        <f t="shared" si="8"/>
        <v>8420.2685110255006</v>
      </c>
      <c r="Y30" s="227">
        <f t="shared" si="8"/>
        <v>7735.0552833498468</v>
      </c>
      <c r="Z30" s="227">
        <f t="shared" si="8"/>
        <v>10376.451710934047</v>
      </c>
      <c r="AA30" s="227">
        <f t="shared" si="8"/>
        <v>9421.9198329743558</v>
      </c>
      <c r="AB30" s="227">
        <f t="shared" si="8"/>
        <v>8768.6869220684785</v>
      </c>
      <c r="AC30" s="227">
        <f>AC10+AC18+AC26</f>
        <v>8508.9517932637791</v>
      </c>
      <c r="AD30" s="269">
        <f t="shared" si="8"/>
        <v>8469.3011437501991</v>
      </c>
      <c r="AE30" s="269">
        <f t="shared" si="8"/>
        <v>8862.7489587818982</v>
      </c>
      <c r="AF30" s="269">
        <f t="shared" si="8"/>
        <v>9978.4477370839322</v>
      </c>
      <c r="AG30" s="269">
        <f t="shared" si="8"/>
        <v>10623.122106880268</v>
      </c>
      <c r="AH30" s="269">
        <f t="shared" si="8"/>
        <v>13504.215890890162</v>
      </c>
      <c r="AI30" s="269">
        <f t="shared" si="8"/>
        <v>13239.431891237131</v>
      </c>
      <c r="AJ30" s="269">
        <f t="shared" si="8"/>
        <v>14155.005750877526</v>
      </c>
      <c r="AK30" s="269">
        <f t="shared" si="8"/>
        <v>15083.528493997419</v>
      </c>
      <c r="AL30" s="269">
        <f t="shared" si="8"/>
        <v>14799.792743535112</v>
      </c>
      <c r="AM30" s="269">
        <f t="shared" si="8"/>
        <v>15784.840624819293</v>
      </c>
      <c r="AN30" s="269">
        <f t="shared" si="8"/>
        <v>15990.583393991046</v>
      </c>
      <c r="AO30" s="269">
        <f t="shared" si="8"/>
        <v>17768.25013365105</v>
      </c>
      <c r="AP30" s="269">
        <f t="shared" si="8"/>
        <v>18325.403537440678</v>
      </c>
      <c r="AQ30" s="269">
        <f t="shared" si="8"/>
        <v>20627.09108497631</v>
      </c>
    </row>
    <row r="31" spans="1:43" ht="13.5" x14ac:dyDescent="0.25">
      <c r="A31" s="275" t="s">
        <v>200</v>
      </c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x14ac:dyDescent="0.2">
      <c r="B32" t="s">
        <v>196</v>
      </c>
      <c r="C32" s="227">
        <f>C29*1.102311</f>
        <v>53.366799757058693</v>
      </c>
      <c r="D32" s="227">
        <f t="shared" ref="D32:AB33" si="9">D29*1.102311</f>
        <v>54.539489373201697</v>
      </c>
      <c r="E32" s="227">
        <f t="shared" si="9"/>
        <v>46.480227883368215</v>
      </c>
      <c r="F32" s="227">
        <f t="shared" si="9"/>
        <v>76.34283620489586</v>
      </c>
      <c r="G32" s="227">
        <f t="shared" si="9"/>
        <v>16.266368655009106</v>
      </c>
      <c r="H32" s="227">
        <f t="shared" si="9"/>
        <v>10.871839438854808</v>
      </c>
      <c r="I32" s="227">
        <f t="shared" si="9"/>
        <v>89.064228083627413</v>
      </c>
      <c r="J32" s="227">
        <f t="shared" si="9"/>
        <v>91.963530184101629</v>
      </c>
      <c r="K32" s="227">
        <f t="shared" si="9"/>
        <v>235.2935413576607</v>
      </c>
      <c r="L32" s="227">
        <f t="shared" si="9"/>
        <v>65.75949107164169</v>
      </c>
      <c r="M32" s="227">
        <f t="shared" si="9"/>
        <v>26.200449470200578</v>
      </c>
      <c r="N32" s="227">
        <f t="shared" si="9"/>
        <v>44.467272633192287</v>
      </c>
      <c r="O32" s="227">
        <f t="shared" si="9"/>
        <v>68.788529395396907</v>
      </c>
      <c r="P32" s="227">
        <f t="shared" si="9"/>
        <v>36.582784721302495</v>
      </c>
      <c r="Q32" s="227">
        <f t="shared" si="9"/>
        <v>50.835406573939217</v>
      </c>
      <c r="R32" s="227">
        <f t="shared" si="9"/>
        <v>49.571965644507273</v>
      </c>
      <c r="S32" s="227">
        <f t="shared" si="9"/>
        <v>115.58949094139265</v>
      </c>
      <c r="T32" s="227">
        <f t="shared" si="9"/>
        <v>127.9868052381667</v>
      </c>
      <c r="U32" s="227">
        <f t="shared" si="9"/>
        <v>277.40673555165046</v>
      </c>
      <c r="V32" s="227">
        <f t="shared" si="9"/>
        <v>182.20847829058761</v>
      </c>
      <c r="W32" s="227">
        <f t="shared" si="9"/>
        <v>195.89492051991522</v>
      </c>
      <c r="X32" s="227">
        <f t="shared" si="9"/>
        <v>212.59516525992734</v>
      </c>
      <c r="Y32" s="227">
        <f t="shared" si="9"/>
        <v>398.7309771689267</v>
      </c>
      <c r="Z32" s="227">
        <f t="shared" si="9"/>
        <v>549.75975201000415</v>
      </c>
      <c r="AA32" s="227">
        <f t="shared" si="9"/>
        <v>501.42292600183873</v>
      </c>
      <c r="AB32" s="227">
        <f t="shared" si="9"/>
        <v>495.30668340192693</v>
      </c>
      <c r="AC32" s="227">
        <f>AC29*1.102311</f>
        <v>214.15903216404442</v>
      </c>
      <c r="AD32" s="269">
        <f>AD29*1.102311</f>
        <v>486.0138057872353</v>
      </c>
      <c r="AE32" s="269">
        <f t="shared" ref="AE32:AQ33" si="10">AE29*1.102311</f>
        <v>770.87767489759119</v>
      </c>
      <c r="AF32" s="269">
        <f t="shared" si="10"/>
        <v>314.74293881172514</v>
      </c>
      <c r="AG32" s="269">
        <f t="shared" si="10"/>
        <v>637.91010902203186</v>
      </c>
      <c r="AH32" s="269">
        <f t="shared" si="10"/>
        <v>650.93909483156517</v>
      </c>
      <c r="AI32" s="269">
        <f t="shared" si="10"/>
        <v>693.07937167223474</v>
      </c>
      <c r="AJ32" s="269">
        <f t="shared" si="10"/>
        <v>581.534086085902</v>
      </c>
      <c r="AK32" s="269">
        <f t="shared" si="10"/>
        <v>523.6459217542548</v>
      </c>
      <c r="AL32" s="269">
        <f t="shared" si="10"/>
        <v>544.76002507897545</v>
      </c>
      <c r="AM32" s="269">
        <f t="shared" si="10"/>
        <v>558.80311738727471</v>
      </c>
      <c r="AN32" s="269">
        <f t="shared" si="10"/>
        <v>560.38210702420463</v>
      </c>
      <c r="AO32" s="269">
        <f t="shared" si="10"/>
        <v>534.51300692652364</v>
      </c>
      <c r="AP32" s="269">
        <f t="shared" si="10"/>
        <v>533.98160177646594</v>
      </c>
      <c r="AQ32" s="269">
        <f t="shared" si="10"/>
        <v>656.74103330076184</v>
      </c>
    </row>
    <row r="33" spans="2:43" x14ac:dyDescent="0.2">
      <c r="B33" t="s">
        <v>197</v>
      </c>
      <c r="C33" s="227">
        <f>C30*1.102311</f>
        <v>5661.0639891280598</v>
      </c>
      <c r="D33" s="227">
        <f t="shared" si="9"/>
        <v>5268.0204438228611</v>
      </c>
      <c r="E33" s="227">
        <f t="shared" si="9"/>
        <v>6109.5020665188285</v>
      </c>
      <c r="F33" s="227">
        <f t="shared" si="9"/>
        <v>8613.4634381609794</v>
      </c>
      <c r="G33" s="227">
        <f t="shared" si="9"/>
        <v>6575.8931651578669</v>
      </c>
      <c r="H33" s="227">
        <f t="shared" si="9"/>
        <v>6370.0644568721018</v>
      </c>
      <c r="I33" s="227">
        <f t="shared" si="9"/>
        <v>6456.6425689503367</v>
      </c>
      <c r="J33" s="227">
        <f t="shared" si="9"/>
        <v>6224.3342915214698</v>
      </c>
      <c r="K33" s="227">
        <f t="shared" si="9"/>
        <v>4262.9025828714193</v>
      </c>
      <c r="L33" s="227">
        <f t="shared" si="9"/>
        <v>2520.1949219524977</v>
      </c>
      <c r="M33" s="227">
        <f t="shared" si="9"/>
        <v>4001.9474817170753</v>
      </c>
      <c r="N33" s="227">
        <f t="shared" si="9"/>
        <v>4619.4765899642853</v>
      </c>
      <c r="O33" s="227">
        <f t="shared" si="9"/>
        <v>5741.0247885967801</v>
      </c>
      <c r="P33" s="227">
        <f t="shared" si="9"/>
        <v>6336.105825643529</v>
      </c>
      <c r="Q33" s="227">
        <f t="shared" si="9"/>
        <v>6088.3548349921948</v>
      </c>
      <c r="R33" s="227">
        <f t="shared" si="9"/>
        <v>8457.582091838116</v>
      </c>
      <c r="S33" s="227">
        <f t="shared" si="9"/>
        <v>6376.5395305978036</v>
      </c>
      <c r="T33" s="227">
        <f t="shared" si="9"/>
        <v>7384.4638966086177</v>
      </c>
      <c r="U33" s="227">
        <f t="shared" si="9"/>
        <v>8621.2745939993492</v>
      </c>
      <c r="V33" s="227">
        <f t="shared" si="9"/>
        <v>8668.5952142024926</v>
      </c>
      <c r="W33" s="227">
        <f t="shared" si="9"/>
        <v>10069.573765768826</v>
      </c>
      <c r="X33" s="227">
        <f t="shared" si="9"/>
        <v>9281.7546026570308</v>
      </c>
      <c r="Y33" s="227">
        <f t="shared" si="9"/>
        <v>8526.4365244446526</v>
      </c>
      <c r="Z33" s="227">
        <f t="shared" si="9"/>
        <v>11438.07686193142</v>
      </c>
      <c r="AA33" s="227">
        <f t="shared" si="9"/>
        <v>10385.885873005796</v>
      </c>
      <c r="AB33" s="227">
        <f t="shared" si="9"/>
        <v>9665.8200497522266</v>
      </c>
      <c r="AC33" s="227">
        <f>AC30*1.102311</f>
        <v>9379.5111601843892</v>
      </c>
      <c r="AD33" s="269">
        <f>AD30*1.102311</f>
        <v>9335.8038130684254</v>
      </c>
      <c r="AE33" s="269">
        <f t="shared" si="10"/>
        <v>9769.505667503834</v>
      </c>
      <c r="AF33" s="269">
        <f t="shared" si="10"/>
        <v>10999.352703512726</v>
      </c>
      <c r="AG33" s="269">
        <f t="shared" si="10"/>
        <v>11709.984352757296</v>
      </c>
      <c r="AH33" s="269">
        <f t="shared" si="10"/>
        <v>14885.845722903026</v>
      </c>
      <c r="AI33" s="269">
        <f t="shared" si="10"/>
        <v>14593.971407461493</v>
      </c>
      <c r="AJ33" s="269">
        <f t="shared" si="10"/>
        <v>15603.218544255556</v>
      </c>
      <c r="AK33" s="269">
        <f t="shared" si="10"/>
        <v>16626.739377746788</v>
      </c>
      <c r="AL33" s="269">
        <f t="shared" si="10"/>
        <v>16313.974338918933</v>
      </c>
      <c r="AM33" s="269">
        <f t="shared" si="10"/>
        <v>17399.80345398518</v>
      </c>
      <c r="AN33" s="269">
        <f t="shared" si="10"/>
        <v>17626.595971613664</v>
      </c>
      <c r="AO33" s="269">
        <f t="shared" si="10"/>
        <v>19586.137573075022</v>
      </c>
      <c r="AP33" s="269">
        <f t="shared" si="10"/>
        <v>20200.29389875977</v>
      </c>
      <c r="AQ33" s="269">
        <f t="shared" si="10"/>
        <v>22737.46940097132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7475-8580-40EC-9038-09BCC2D4342D}">
  <dimension ref="A1:BF48"/>
  <sheetViews>
    <sheetView workbookViewId="0">
      <pane xSplit="2" ySplit="2" topLeftCell="AB3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7" customWidth="1"/>
  </cols>
  <sheetData>
    <row r="1" spans="1:58" ht="20.25" x14ac:dyDescent="0.3">
      <c r="A1" s="261" t="s">
        <v>201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  <c r="AR1" s="261"/>
      <c r="AS1" s="261"/>
      <c r="AT1" s="261"/>
      <c r="AU1" s="261"/>
      <c r="AV1" s="261"/>
      <c r="AW1" s="261"/>
      <c r="AX1" s="261"/>
      <c r="AY1" s="261"/>
      <c r="AZ1" s="261"/>
      <c r="BA1" s="261"/>
      <c r="BB1" s="261"/>
      <c r="BC1" s="261"/>
      <c r="BD1" s="261"/>
      <c r="BE1" s="261"/>
      <c r="BF1" s="261"/>
    </row>
    <row r="2" spans="1:58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  <c r="AR2" s="262">
        <f>'Soybean Complex'!AQ3</f>
        <v>2036</v>
      </c>
      <c r="AS2" s="262">
        <f>'Soybean Complex'!AR3</f>
        <v>2037</v>
      </c>
      <c r="AT2" s="262">
        <f>'Soybean Complex'!AS3</f>
        <v>2038</v>
      </c>
      <c r="AU2" s="262">
        <f>'Soybean Complex'!AT3</f>
        <v>2039</v>
      </c>
      <c r="AV2" s="262">
        <f>'Soybean Complex'!AU3</f>
        <v>2040</v>
      </c>
      <c r="AW2" s="262">
        <f>'Soybean Complex'!AV3</f>
        <v>2041</v>
      </c>
      <c r="AX2" s="262">
        <f>'Soybean Complex'!AW3</f>
        <v>2042</v>
      </c>
      <c r="AY2" s="262">
        <f>'Soybean Complex'!AX3</f>
        <v>2043</v>
      </c>
      <c r="AZ2" s="262">
        <f>'Soybean Complex'!AY3</f>
        <v>2044</v>
      </c>
      <c r="BA2" s="262">
        <f>'Soybean Complex'!AZ3</f>
        <v>2045</v>
      </c>
      <c r="BB2" s="262">
        <f>'Soybean Complex'!BA3</f>
        <v>2046</v>
      </c>
      <c r="BC2" s="262">
        <f>'Soybean Complex'!BB3</f>
        <v>2047</v>
      </c>
      <c r="BD2" s="262">
        <f>'Soybean Complex'!BC3</f>
        <v>2048</v>
      </c>
      <c r="BE2" s="262">
        <f>'Soybean Complex'!BD3</f>
        <v>2049</v>
      </c>
      <c r="BF2" s="262">
        <f>'Soybean Complex'!BE3</f>
        <v>2050</v>
      </c>
    </row>
    <row r="3" spans="1:58" x14ac:dyDescent="0.2">
      <c r="A3" s="263" t="s">
        <v>182</v>
      </c>
      <c r="B3" s="263"/>
      <c r="C3" s="264">
        <f>'[1]Mexico Soy Complex'!D$34</f>
        <v>61.102000000000011</v>
      </c>
      <c r="D3" s="264">
        <f>'[1]Mexico Soy Complex'!E$34</f>
        <v>109.59800000000001</v>
      </c>
      <c r="E3" s="264">
        <f>'[1]Mexico Soy Complex'!F$34</f>
        <v>99.984999999999999</v>
      </c>
      <c r="F3" s="264">
        <f>'[1]Mexico Soy Complex'!G$34</f>
        <v>104.13000000000001</v>
      </c>
      <c r="G3" s="264">
        <f>'[1]Mexico Soy Complex'!H$34</f>
        <v>118.35299999999999</v>
      </c>
      <c r="H3" s="264">
        <f>'[1]Mexico Soy Complex'!I$34</f>
        <v>82.864000000000019</v>
      </c>
      <c r="I3" s="264">
        <f>'[1]Mexico Soy Complex'!J$34</f>
        <v>173.19099999999997</v>
      </c>
      <c r="J3" s="264">
        <f>'[1]Mexico Soy Complex'!K$34</f>
        <v>180.26999999999998</v>
      </c>
      <c r="K3" s="264">
        <f>'[1]Mexico Soy Complex'!L$34</f>
        <v>84.974000000000004</v>
      </c>
      <c r="L3" s="264">
        <f>'[1]Mexico Soy Complex'!M$34</f>
        <v>158.124</v>
      </c>
      <c r="M3" s="264">
        <f>'[1]Mexico Soy Complex'!N$34</f>
        <v>116.48199999999999</v>
      </c>
      <c r="N3" s="264">
        <f>'[1]Mexico Soy Complex'!O$34</f>
        <v>142.33700000000002</v>
      </c>
      <c r="O3" s="264">
        <f>'[1]Mexico Soy Complex'!P$34</f>
        <v>236.35599999999999</v>
      </c>
      <c r="P3" s="264">
        <f>'[1]Mexico Soy Complex'!Q$34</f>
        <v>163.15</v>
      </c>
      <c r="Q3" s="264">
        <f>'[1]Mexico Soy Complex'!R$34</f>
        <v>198.387</v>
      </c>
      <c r="R3" s="264">
        <f>'[1]Mexico Soy Complex'!S$34</f>
        <v>175.83339999999995</v>
      </c>
      <c r="S3" s="264">
        <f>'[1]Mexico Soy Complex'!T$34</f>
        <v>152.86499999999998</v>
      </c>
      <c r="T3" s="264">
        <f>'[1]Mexico Soy Complex'!U$34</f>
        <v>195.32600000000005</v>
      </c>
      <c r="U3" s="264">
        <f>'[1]Mexico Soy Complex'!V$34</f>
        <v>196.54500000000002</v>
      </c>
      <c r="V3" s="264">
        <f>'[1]Mexico Soy Complex'!W$34</f>
        <v>258.36500000000001</v>
      </c>
      <c r="W3" s="264">
        <f>'[1]Mexico Soy Complex'!X$34</f>
        <v>285.22300000000001</v>
      </c>
      <c r="X3" s="264">
        <f>'[1]Mexico Soy Complex'!Y$34</f>
        <v>255.151858</v>
      </c>
      <c r="Y3" s="264">
        <f>'[1]Mexico Soy Complex'!Z$34</f>
        <v>181.40432700000002</v>
      </c>
      <c r="Z3" s="264">
        <f>'[1]Mexico Soy Complex'!AA$34</f>
        <v>144.88243199999999</v>
      </c>
      <c r="AA3" s="264">
        <f>'[1]Mexico Soy Complex'!AB$34</f>
        <v>149.28719799999999</v>
      </c>
      <c r="AB3" s="264">
        <f>'[1]Mexico Soy Complex'!AC$34</f>
        <v>88.001987999999997</v>
      </c>
      <c r="AC3" s="264">
        <f>'[1]Mexico Soy Complex'!AD$34</f>
        <v>121.01287899999998</v>
      </c>
      <c r="AD3" s="265">
        <f>'[1]Mexico Soy Complex'!AE$34</f>
        <v>104.60040294628801</v>
      </c>
      <c r="AE3" s="265">
        <f>'[1]Mexico Soy Complex'!AF$34</f>
        <v>185</v>
      </c>
      <c r="AF3" s="265">
        <f>'[1]Mexico Soy Complex'!AG$34</f>
        <v>180</v>
      </c>
      <c r="AG3" s="265">
        <f>'[1]Mexico Soy Complex'!AH$34</f>
        <v>215</v>
      </c>
      <c r="AH3" s="265">
        <f>'[1]Mexico Soy Complex'!AI$34</f>
        <v>235</v>
      </c>
      <c r="AI3" s="265">
        <f>'[1]Mexico Soy Complex'!AJ$34</f>
        <v>260</v>
      </c>
      <c r="AJ3" s="265">
        <f>'[1]Mexico Soy Complex'!AK$34</f>
        <v>285</v>
      </c>
      <c r="AK3" s="265">
        <f>'[1]Mexico Soy Complex'!AL$34</f>
        <v>295</v>
      </c>
      <c r="AL3" s="265">
        <f>'[1]Mexico Soy Complex'!AM$34</f>
        <v>320</v>
      </c>
      <c r="AM3" s="265">
        <f>'[1]Mexico Soy Complex'!AN$34</f>
        <v>345</v>
      </c>
      <c r="AN3" s="265">
        <f>'[1]Mexico Soy Complex'!AO$34</f>
        <v>360</v>
      </c>
      <c r="AO3" s="265">
        <f>'[1]Mexico Soy Complex'!AP$34</f>
        <v>385</v>
      </c>
      <c r="AP3" s="265">
        <f>'[1]Mexico Soy Complex'!AQ$34</f>
        <v>415</v>
      </c>
      <c r="AQ3" s="265">
        <f>'[1]Mexico Soy Complex'!AR$34</f>
        <v>430</v>
      </c>
      <c r="AR3" s="265">
        <f>'[1]Mexico Soy Complex'!AS$34</f>
        <v>455</v>
      </c>
      <c r="AS3" s="265">
        <f>'[1]Mexico Soy Complex'!AT$34</f>
        <v>480</v>
      </c>
      <c r="AT3" s="265">
        <f>'[1]Mexico Soy Complex'!AU$34</f>
        <v>495</v>
      </c>
      <c r="AU3" s="265">
        <f>'[1]Mexico Soy Complex'!AV$34</f>
        <v>525</v>
      </c>
      <c r="AV3" s="265">
        <f>'[1]Mexico Soy Complex'!AW$34</f>
        <v>555</v>
      </c>
      <c r="AW3" s="265">
        <f>'[1]Mexico Soy Complex'!AX$34</f>
        <v>586</v>
      </c>
      <c r="AX3" s="265">
        <f>'[1]Mexico Soy Complex'!AY$34</f>
        <v>617.5</v>
      </c>
      <c r="AY3" s="265">
        <f>'[1]Mexico Soy Complex'!AZ$34</f>
        <v>648.45323077636522</v>
      </c>
      <c r="AZ3" s="265">
        <f>'[1]Mexico Soy Complex'!BA$34</f>
        <v>679.80890516248746</v>
      </c>
      <c r="BA3" s="265">
        <f>'[1]Mexico Soy Complex'!BB$34</f>
        <v>711.19037097531964</v>
      </c>
      <c r="BB3" s="265">
        <f>'[1]Mexico Soy Complex'!BC$34</f>
        <v>747.5398993076974</v>
      </c>
      <c r="BC3" s="265">
        <f>'[1]Mexico Soy Complex'!BD$34</f>
        <v>783.8417365145624</v>
      </c>
      <c r="BD3" s="265">
        <f>'[1]Mexico Soy Complex'!BE$34</f>
        <v>820.07085648863176</v>
      </c>
      <c r="BE3" s="265">
        <f>'[1]Mexico Soy Complex'!BF$34</f>
        <v>856.20734980814632</v>
      </c>
      <c r="BF3" s="265">
        <f>'[1]Mexico Soy Complex'!BG$34</f>
        <v>892.22874913512305</v>
      </c>
    </row>
    <row r="4" spans="1:58" x14ac:dyDescent="0.2">
      <c r="A4" s="266"/>
      <c r="B4" s="266" t="s">
        <v>183</v>
      </c>
      <c r="C4" s="267">
        <f>'[3]Mexico Soybean Oil Imports'!D$284</f>
        <v>53.904000000000011</v>
      </c>
      <c r="D4" s="267">
        <f>'[3]Mexico Soybean Oil Imports'!E$284</f>
        <v>104.34500000000001</v>
      </c>
      <c r="E4" s="267">
        <f>'[3]Mexico Soybean Oil Imports'!F$284</f>
        <v>99.960999999999999</v>
      </c>
      <c r="F4" s="267">
        <f>'[3]Mexico Soybean Oil Imports'!G$284</f>
        <v>104.129</v>
      </c>
      <c r="G4" s="267">
        <f>'[3]Mexico Soybean Oil Imports'!H$284</f>
        <v>118.31599999999999</v>
      </c>
      <c r="H4" s="267">
        <f>'[3]Mexico Soybean Oil Imports'!I$284</f>
        <v>82.84</v>
      </c>
      <c r="I4" s="267">
        <f>'[3]Mexico Soybean Oil Imports'!J$284</f>
        <v>173.18899999999999</v>
      </c>
      <c r="J4" s="267">
        <f>'[3]Mexico Soybean Oil Imports'!K$284</f>
        <v>180.26499999999999</v>
      </c>
      <c r="K4" s="267">
        <f>'[3]Mexico Soybean Oil Imports'!L$284</f>
        <v>84.965000000000003</v>
      </c>
      <c r="L4" s="267">
        <f>'[3]Mexico Soybean Oil Imports'!M$284</f>
        <v>157.52600000000001</v>
      </c>
      <c r="M4" s="267">
        <f>'[3]Mexico Soybean Oil Imports'!N$284</f>
        <v>102.142</v>
      </c>
      <c r="N4" s="267">
        <f>'[3]Mexico Soybean Oil Imports'!O$284</f>
        <v>141.22300000000001</v>
      </c>
      <c r="O4" s="267">
        <f>'[3]Mexico Soybean Oil Imports'!P$284</f>
        <v>235.01199999999997</v>
      </c>
      <c r="P4" s="267">
        <f>'[3]Mexico Soybean Oil Imports'!Q$284</f>
        <v>162.381</v>
      </c>
      <c r="Q4" s="267">
        <f>'[3]Mexico Soybean Oil Imports'!R$284</f>
        <v>198.27000000000004</v>
      </c>
      <c r="R4" s="267">
        <f>'[3]Mexico Soybean Oil Imports'!S$284</f>
        <v>175.76739999999995</v>
      </c>
      <c r="S4" s="267">
        <f>'[3]Mexico Soybean Oil Imports'!T$284</f>
        <v>146.398</v>
      </c>
      <c r="T4" s="267">
        <f>'[3]Mexico Soybean Oil Imports'!U$284</f>
        <v>180.16800000000003</v>
      </c>
      <c r="U4" s="267">
        <f>'[3]Mexico Soybean Oil Imports'!V$284</f>
        <v>188.76400000000001</v>
      </c>
      <c r="V4" s="267">
        <f>'[3]Mexico Soybean Oil Imports'!W$284</f>
        <v>254.65300000000002</v>
      </c>
      <c r="W4" s="267">
        <f>'[3]Mexico Soybean Oil Imports'!X$284</f>
        <v>285.11500000000001</v>
      </c>
      <c r="X4" s="267">
        <f>'[3]Mexico Soybean Oil Imports'!Y$284</f>
        <v>254.98537499999998</v>
      </c>
      <c r="Y4" s="267">
        <f>'[3]Mexico Soybean Oil Imports'!Z$284</f>
        <v>180.81142200000002</v>
      </c>
      <c r="Z4" s="267">
        <f>'[3]Mexico Soybean Oil Imports'!AA$284</f>
        <v>143.18089499999999</v>
      </c>
      <c r="AA4" s="267">
        <f>'[3]Mexico Soybean Oil Imports'!AB$284</f>
        <v>141.58084699999998</v>
      </c>
      <c r="AB4" s="267">
        <f>'[3]Mexico Soybean Oil Imports'!AC$284</f>
        <v>56.513306999999998</v>
      </c>
      <c r="AC4" s="267">
        <f>'[3]Mexico Soybean Oil Imports'!AD$284</f>
        <v>57.286985000000001</v>
      </c>
      <c r="AD4" s="268">
        <f>'[3]Mexico Soybean Oil Imports'!AE$284</f>
        <v>28</v>
      </c>
      <c r="AE4" s="268">
        <f>'[3]Mexico Soybean Oil Imports'!AF$284</f>
        <v>66.909357999999997</v>
      </c>
      <c r="AF4" s="268">
        <f>'[3]Mexico Soybean Oil Imports'!AG$284</f>
        <v>84.542868296124212</v>
      </c>
      <c r="AG4" s="268">
        <f>'[3]Mexico Soybean Oil Imports'!AH$284</f>
        <v>96.557144318461852</v>
      </c>
      <c r="AH4" s="268">
        <f>'[3]Mexico Soybean Oil Imports'!AI$284</f>
        <v>100.75185302409288</v>
      </c>
      <c r="AI4" s="268">
        <f>'[3]Mexico Soybean Oil Imports'!AJ$284</f>
        <v>108.86427650874147</v>
      </c>
      <c r="AJ4" s="268">
        <f>'[3]Mexico Soybean Oil Imports'!AK$284</f>
        <v>126.86408424395376</v>
      </c>
      <c r="AK4" s="268">
        <f>'[3]Mexico Soybean Oil Imports'!AL$284</f>
        <v>132.9851726409955</v>
      </c>
      <c r="AL4" s="268">
        <f>'[3]Mexico Soybean Oil Imports'!AM$284</f>
        <v>140.51877684128573</v>
      </c>
      <c r="AM4" s="268">
        <f>'[3]Mexico Soybean Oil Imports'!AN$284</f>
        <v>150.65710188280559</v>
      </c>
      <c r="AN4" s="268">
        <f>'[3]Mexico Soybean Oil Imports'!AO$284</f>
        <v>157.96696736059542</v>
      </c>
      <c r="AO4" s="268">
        <f>'[3]Mexico Soybean Oil Imports'!AP$284</f>
        <v>170.1441849171886</v>
      </c>
      <c r="AP4" s="268">
        <f>'[3]Mexico Soybean Oil Imports'!AQ$284</f>
        <v>183.20678528254476</v>
      </c>
      <c r="AQ4" s="268">
        <f>'[3]Mexico Soybean Oil Imports'!AR$284</f>
        <v>188.88124928692241</v>
      </c>
      <c r="AR4" s="268">
        <f>'[3]Mexico Soybean Oil Imports'!AS$284</f>
        <v>0</v>
      </c>
      <c r="AS4" s="268">
        <f>'[3]Mexico Soybean Oil Imports'!AT$284</f>
        <v>0</v>
      </c>
      <c r="AT4" s="268">
        <f>'[3]Mexico Soybean Oil Imports'!AU$284</f>
        <v>0</v>
      </c>
      <c r="AU4" s="268">
        <f>'[3]Mexico Soybean Oil Imports'!AV$284</f>
        <v>0</v>
      </c>
      <c r="AV4" s="268">
        <f>'[3]Mexico Soybean Oil Imports'!AW$284</f>
        <v>0</v>
      </c>
      <c r="AW4" s="268">
        <f>'[3]Mexico Soybean Oil Imports'!AX$284</f>
        <v>0</v>
      </c>
      <c r="AX4" s="268">
        <f>'[3]Mexico Soybean Oil Imports'!AY$284</f>
        <v>0</v>
      </c>
      <c r="AY4" s="268">
        <f>'[3]Mexico Soybean Oil Imports'!AZ$284</f>
        <v>0</v>
      </c>
      <c r="AZ4" s="268">
        <f>'[3]Mexico Soybean Oil Imports'!BA$284</f>
        <v>0</v>
      </c>
      <c r="BA4" s="268">
        <f>'[3]Mexico Soybean Oil Imports'!BB$284</f>
        <v>0</v>
      </c>
      <c r="BB4" s="268">
        <f>'[3]Mexico Soybean Oil Imports'!BC$284</f>
        <v>0</v>
      </c>
      <c r="BC4" s="268">
        <f>'[3]Mexico Soybean Oil Imports'!BD$284</f>
        <v>0</v>
      </c>
      <c r="BD4" s="268">
        <f>'[3]Mexico Soybean Oil Imports'!BE$284</f>
        <v>0</v>
      </c>
      <c r="BE4" s="268">
        <f>'[3]Mexico Soybean Oil Imports'!BF$284</f>
        <v>0</v>
      </c>
      <c r="BF4" s="268">
        <f>'[3]Mexico Soybean Oil Imports'!BG$284</f>
        <v>0</v>
      </c>
    </row>
    <row r="5" spans="1:58" x14ac:dyDescent="0.2">
      <c r="B5" t="s">
        <v>184</v>
      </c>
      <c r="C5" s="227">
        <f>'[3]Mexico Soybean Oil Imports'!D$243</f>
        <v>0</v>
      </c>
      <c r="D5" s="227">
        <f>'[3]Mexico Soybean Oil Imports'!E$243</f>
        <v>0</v>
      </c>
      <c r="E5" s="227">
        <f>'[3]Mexico Soybean Oil Imports'!F$243</f>
        <v>1.9E-2</v>
      </c>
      <c r="F5" s="227">
        <f>'[3]Mexico Soybean Oil Imports'!G$243</f>
        <v>0</v>
      </c>
      <c r="G5" s="227">
        <f>'[3]Mexico Soybean Oil Imports'!H$243</f>
        <v>0.02</v>
      </c>
      <c r="H5" s="227">
        <f>'[3]Mexico Soybean Oil Imports'!I$243</f>
        <v>5.0000000000000001E-3</v>
      </c>
      <c r="I5" s="227">
        <f>'[3]Mexico Soybean Oil Imports'!J$243</f>
        <v>0</v>
      </c>
      <c r="J5" s="227">
        <f>'[3]Mexico Soybean Oil Imports'!K$243</f>
        <v>0</v>
      </c>
      <c r="K5" s="227">
        <f>'[3]Mexico Soybean Oil Imports'!L$243</f>
        <v>2E-3</v>
      </c>
      <c r="L5" s="227">
        <f>'[3]Mexico Soybean Oil Imports'!M$243</f>
        <v>0.156</v>
      </c>
      <c r="M5" s="227">
        <f>'[3]Mexico Soybean Oil Imports'!N$243</f>
        <v>2E-3</v>
      </c>
      <c r="N5" s="227">
        <f>'[3]Mexico Soybean Oil Imports'!O$243</f>
        <v>0</v>
      </c>
      <c r="O5" s="227">
        <f>'[3]Mexico Soybean Oil Imports'!P$243</f>
        <v>0</v>
      </c>
      <c r="P5" s="227">
        <f>'[3]Mexico Soybean Oil Imports'!Q$243</f>
        <v>0</v>
      </c>
      <c r="Q5" s="227">
        <f>'[3]Mexico Soybean Oil Imports'!R$243</f>
        <v>0</v>
      </c>
      <c r="R5" s="227">
        <f>'[3]Mexico Soybean Oil Imports'!S$243</f>
        <v>0</v>
      </c>
      <c r="S5" s="227">
        <f>'[3]Mexico Soybean Oil Imports'!T$243</f>
        <v>6.3010000000000002</v>
      </c>
      <c r="T5" s="227">
        <f>'[3]Mexico Soybean Oil Imports'!U$243</f>
        <v>2.0009999999999999</v>
      </c>
      <c r="U5" s="227">
        <f>'[3]Mexico Soybean Oil Imports'!V$243</f>
        <v>0</v>
      </c>
      <c r="V5" s="227">
        <f>'[3]Mexico Soybean Oil Imports'!W$243</f>
        <v>3.5630000000000002</v>
      </c>
      <c r="W5" s="227">
        <f>'[3]Mexico Soybean Oil Imports'!X$243</f>
        <v>0</v>
      </c>
      <c r="X5" s="227">
        <f>'[3]Mexico Soybean Oil Imports'!Y$243</f>
        <v>0</v>
      </c>
      <c r="Y5" s="227">
        <f>'[3]Mexico Soybean Oil Imports'!Z$243</f>
        <v>4.9999999999999996E-5</v>
      </c>
      <c r="Z5" s="227">
        <f>'[3]Mexico Soybean Oil Imports'!AA$243</f>
        <v>0</v>
      </c>
      <c r="AA5" s="227">
        <f>'[3]Mexico Soybean Oil Imports'!AB$243</f>
        <v>1.6200000000000001E-4</v>
      </c>
      <c r="AB5" s="227">
        <f>'[3]Mexico Soybean Oil Imports'!AC$243</f>
        <v>3.8400000000000001E-4</v>
      </c>
      <c r="AC5" s="227">
        <f>'[3]Mexico Soybean Oil Imports'!AD$243</f>
        <v>0</v>
      </c>
      <c r="AD5" s="269">
        <f>'[3]Mexico Soybean Oil Imports'!AE$243</f>
        <v>2.5951060538374775E-5</v>
      </c>
      <c r="AE5" s="269">
        <f>'[3]Mexico Soybean Oil Imports'!AF$243</f>
        <v>9.0303285597581953E-5</v>
      </c>
      <c r="AF5" s="269">
        <f>'[3]Mexico Soybean Oil Imports'!AG$243</f>
        <v>6.0157068632969872E-5</v>
      </c>
      <c r="AG5" s="269">
        <f>'[3]Mexico Soybean Oil Imports'!AH$243</f>
        <v>2.3465087631168761E-4</v>
      </c>
      <c r="AH5" s="269">
        <f>'[3]Mexico Soybean Oil Imports'!AI$243</f>
        <v>1.3434276405618352E-4</v>
      </c>
      <c r="AI5" s="269">
        <f>'[3]Mexico Soybean Oil Imports'!AJ$243</f>
        <v>1.7202448348845677E-4</v>
      </c>
      <c r="AJ5" s="269">
        <f>'[3]Mexico Soybean Oil Imports'!AK$243</f>
        <v>2.0066306586947598E-4</v>
      </c>
      <c r="AK5" s="269">
        <f>'[3]Mexico Soybean Oil Imports'!AL$243</f>
        <v>2.2071092723858479E-4</v>
      </c>
      <c r="AL5" s="269">
        <f>'[3]Mexico Soybean Oil Imports'!AM$243</f>
        <v>2.3722905407820108E-4</v>
      </c>
      <c r="AM5" s="269">
        <f>'[3]Mexico Soybean Oil Imports'!AN$243</f>
        <v>2.4036171271497807E-4</v>
      </c>
      <c r="AN5" s="269">
        <f>'[3]Mexico Soybean Oil Imports'!AO$243</f>
        <v>2.5423467537725775E-4</v>
      </c>
      <c r="AO5" s="269">
        <f>'[3]Mexico Soybean Oil Imports'!AP$243</f>
        <v>2.7651035926487853E-4</v>
      </c>
      <c r="AP5" s="269">
        <f>'[3]Mexico Soybean Oil Imports'!AQ$243</f>
        <v>2.9922380982451923E-4</v>
      </c>
      <c r="AQ5" s="269">
        <f>'[3]Mexico Soybean Oil Imports'!AR$243</f>
        <v>3.0901355455356259E-4</v>
      </c>
      <c r="AR5" s="269">
        <f>'[3]Mexico Soybean Oil Imports'!AS$243</f>
        <v>0</v>
      </c>
      <c r="AS5" s="269">
        <f>'[3]Mexico Soybean Oil Imports'!AT$243</f>
        <v>0</v>
      </c>
      <c r="AT5" s="269">
        <f>'[3]Mexico Soybean Oil Imports'!AU$243</f>
        <v>0</v>
      </c>
      <c r="AU5" s="269">
        <f>'[3]Mexico Soybean Oil Imports'!AV$243</f>
        <v>0</v>
      </c>
      <c r="AV5" s="269">
        <f>'[3]Mexico Soybean Oil Imports'!AW$243</f>
        <v>0</v>
      </c>
      <c r="AW5" s="269">
        <f>'[3]Mexico Soybean Oil Imports'!AX$243</f>
        <v>0</v>
      </c>
      <c r="AX5" s="269">
        <f>'[3]Mexico Soybean Oil Imports'!AY$243</f>
        <v>0</v>
      </c>
      <c r="AY5" s="269">
        <f>'[3]Mexico Soybean Oil Imports'!AZ$243</f>
        <v>0</v>
      </c>
      <c r="AZ5" s="269">
        <f>'[3]Mexico Soybean Oil Imports'!BA$243</f>
        <v>0</v>
      </c>
      <c r="BA5" s="269">
        <f>'[3]Mexico Soybean Oil Imports'!BB$243</f>
        <v>0</v>
      </c>
      <c r="BB5" s="269">
        <f>'[3]Mexico Soybean Oil Imports'!BC$243</f>
        <v>0</v>
      </c>
      <c r="BC5" s="269">
        <f>'[3]Mexico Soybean Oil Imports'!BD$243</f>
        <v>0</v>
      </c>
      <c r="BD5" s="269">
        <f>'[3]Mexico Soybean Oil Imports'!BE$243</f>
        <v>0</v>
      </c>
      <c r="BE5" s="269">
        <f>'[3]Mexico Soybean Oil Imports'!BF$243</f>
        <v>0</v>
      </c>
      <c r="BF5" s="269">
        <f>'[3]Mexico Soybean Oil Imports'!BG$243</f>
        <v>0</v>
      </c>
    </row>
    <row r="6" spans="1:58" x14ac:dyDescent="0.2">
      <c r="B6" t="s">
        <v>185</v>
      </c>
      <c r="C6" s="227">
        <f>C3-C4-C5</f>
        <v>7.1980000000000004</v>
      </c>
      <c r="D6" s="227">
        <f t="shared" ref="D6:Z6" si="0">D3-D4-D5</f>
        <v>5.2530000000000001</v>
      </c>
      <c r="E6" s="227">
        <f t="shared" si="0"/>
        <v>5.00000000000091E-3</v>
      </c>
      <c r="F6" s="227">
        <f t="shared" si="0"/>
        <v>1.0000000000047748E-3</v>
      </c>
      <c r="G6" s="227">
        <f t="shared" si="0"/>
        <v>1.7000000000006139E-2</v>
      </c>
      <c r="H6" s="227">
        <f t="shared" si="0"/>
        <v>1.9000000000015119E-2</v>
      </c>
      <c r="I6" s="227">
        <f t="shared" si="0"/>
        <v>1.999999999981128E-3</v>
      </c>
      <c r="J6" s="227">
        <f t="shared" si="0"/>
        <v>4.9999999999954525E-3</v>
      </c>
      <c r="K6" s="227">
        <f t="shared" si="0"/>
        <v>7.000000000000341E-3</v>
      </c>
      <c r="L6" s="227">
        <f t="shared" si="0"/>
        <v>0.44199999999998474</v>
      </c>
      <c r="M6" s="227">
        <f t="shared" si="0"/>
        <v>14.337999999999989</v>
      </c>
      <c r="N6" s="227">
        <f t="shared" si="0"/>
        <v>1.1140000000000043</v>
      </c>
      <c r="O6" s="227">
        <f t="shared" si="0"/>
        <v>1.3440000000000225</v>
      </c>
      <c r="P6" s="227">
        <f t="shared" si="0"/>
        <v>0.76900000000000546</v>
      </c>
      <c r="Q6" s="227">
        <f t="shared" si="0"/>
        <v>0.1169999999999618</v>
      </c>
      <c r="R6" s="227">
        <f t="shared" si="0"/>
        <v>6.6000000000002501E-2</v>
      </c>
      <c r="S6" s="227">
        <f t="shared" si="0"/>
        <v>0.16599999999998438</v>
      </c>
      <c r="T6" s="227">
        <f t="shared" si="0"/>
        <v>13.157000000000016</v>
      </c>
      <c r="U6" s="227">
        <f t="shared" si="0"/>
        <v>7.7810000000000059</v>
      </c>
      <c r="V6" s="227">
        <f t="shared" si="0"/>
        <v>0.14899999999998892</v>
      </c>
      <c r="W6" s="227">
        <f t="shared" si="0"/>
        <v>0.10800000000000409</v>
      </c>
      <c r="X6" s="227">
        <f t="shared" si="0"/>
        <v>0.16648300000002791</v>
      </c>
      <c r="Y6" s="227">
        <f t="shared" si="0"/>
        <v>0.5928550000000018</v>
      </c>
      <c r="Z6" s="227">
        <f t="shared" si="0"/>
        <v>1.7015370000000019</v>
      </c>
      <c r="AA6" s="227">
        <f>AA3-AA4-AA5</f>
        <v>7.7061890000000117</v>
      </c>
      <c r="AB6" s="227">
        <f>AB3-AB4-AB5</f>
        <v>31.488296999999999</v>
      </c>
      <c r="AC6" s="227">
        <f>AC3-AC4-AC5</f>
        <v>63.725893999999982</v>
      </c>
      <c r="AD6" s="269">
        <f>AD3-AD4-AD5</f>
        <v>76.600376995227478</v>
      </c>
      <c r="AE6" s="269">
        <f t="shared" ref="AE6:BF6" si="1">AE3-AE4-AE5</f>
        <v>118.0905516967144</v>
      </c>
      <c r="AF6" s="269">
        <f t="shared" si="1"/>
        <v>95.457071546807157</v>
      </c>
      <c r="AG6" s="269">
        <f t="shared" si="1"/>
        <v>118.44262103066184</v>
      </c>
      <c r="AH6" s="269">
        <f t="shared" si="1"/>
        <v>134.24801263314305</v>
      </c>
      <c r="AI6" s="269">
        <f t="shared" si="1"/>
        <v>151.13555146677507</v>
      </c>
      <c r="AJ6" s="269">
        <f t="shared" si="1"/>
        <v>158.13571509298038</v>
      </c>
      <c r="AK6" s="269">
        <f t="shared" si="1"/>
        <v>162.01460664807726</v>
      </c>
      <c r="AL6" s="269">
        <f t="shared" si="1"/>
        <v>179.48098592966019</v>
      </c>
      <c r="AM6" s="269">
        <f t="shared" si="1"/>
        <v>194.3426577554817</v>
      </c>
      <c r="AN6" s="269">
        <f t="shared" si="1"/>
        <v>202.03277840472921</v>
      </c>
      <c r="AO6" s="269">
        <f t="shared" si="1"/>
        <v>214.85553857245213</v>
      </c>
      <c r="AP6" s="269">
        <f t="shared" si="1"/>
        <v>231.79291549364541</v>
      </c>
      <c r="AQ6" s="269">
        <f t="shared" si="1"/>
        <v>241.11844169952303</v>
      </c>
      <c r="AR6" s="269">
        <f t="shared" si="1"/>
        <v>455</v>
      </c>
      <c r="AS6" s="269">
        <f t="shared" si="1"/>
        <v>480</v>
      </c>
      <c r="AT6" s="269">
        <f t="shared" si="1"/>
        <v>495</v>
      </c>
      <c r="AU6" s="269">
        <f t="shared" si="1"/>
        <v>525</v>
      </c>
      <c r="AV6" s="269">
        <f t="shared" si="1"/>
        <v>555</v>
      </c>
      <c r="AW6" s="269">
        <f t="shared" si="1"/>
        <v>586</v>
      </c>
      <c r="AX6" s="269">
        <f t="shared" si="1"/>
        <v>617.5</v>
      </c>
      <c r="AY6" s="269">
        <f t="shared" si="1"/>
        <v>648.45323077636522</v>
      </c>
      <c r="AZ6" s="269">
        <f t="shared" si="1"/>
        <v>679.80890516248746</v>
      </c>
      <c r="BA6" s="269">
        <f t="shared" si="1"/>
        <v>711.19037097531964</v>
      </c>
      <c r="BB6" s="269">
        <f t="shared" si="1"/>
        <v>747.5398993076974</v>
      </c>
      <c r="BC6" s="269">
        <f t="shared" si="1"/>
        <v>783.8417365145624</v>
      </c>
      <c r="BD6" s="269">
        <f t="shared" si="1"/>
        <v>820.07085648863176</v>
      </c>
      <c r="BE6" s="269">
        <f t="shared" si="1"/>
        <v>856.20734980814632</v>
      </c>
      <c r="BF6" s="269">
        <f t="shared" si="1"/>
        <v>892.22874913512305</v>
      </c>
    </row>
    <row r="7" spans="1:58" x14ac:dyDescent="0.2">
      <c r="A7" t="s">
        <v>186</v>
      </c>
      <c r="C7" s="227">
        <f>'[1]Mexico Soy Complex'!D$41</f>
        <v>44.898000000000003</v>
      </c>
      <c r="D7" s="227">
        <f>'[1]Mexico Soy Complex'!E$41</f>
        <v>2.637</v>
      </c>
      <c r="E7" s="227">
        <f>'[1]Mexico Soy Complex'!F$41</f>
        <v>3.004</v>
      </c>
      <c r="F7" s="227">
        <f>'[1]Mexico Soy Complex'!G$41</f>
        <v>13.79</v>
      </c>
      <c r="G7" s="227">
        <f>'[1]Mexico Soy Complex'!H$41</f>
        <v>12.094000000000001</v>
      </c>
      <c r="H7" s="227">
        <f>'[1]Mexico Soy Complex'!I$41</f>
        <v>5.0720000000000001</v>
      </c>
      <c r="I7" s="227">
        <f>'[1]Mexico Soy Complex'!J$41</f>
        <v>4.3959999999999999</v>
      </c>
      <c r="J7" s="227">
        <f>'[1]Mexico Soy Complex'!K$41</f>
        <v>10.130000000000001</v>
      </c>
      <c r="K7" s="227">
        <f>'[1]Mexico Soy Complex'!L$41</f>
        <v>3.4999999999999996</v>
      </c>
      <c r="L7" s="227">
        <f>'[1]Mexico Soy Complex'!M$41</f>
        <v>1.2370000000000003</v>
      </c>
      <c r="M7" s="227">
        <f>'[1]Mexico Soy Complex'!N$41</f>
        <v>0.46400000000000002</v>
      </c>
      <c r="N7" s="227">
        <f>'[1]Mexico Soy Complex'!O$41</f>
        <v>0.251</v>
      </c>
      <c r="O7" s="227">
        <f>'[1]Mexico Soy Complex'!P$41</f>
        <v>2.0739999999999998</v>
      </c>
      <c r="P7" s="227">
        <f>'[1]Mexico Soy Complex'!Q$41</f>
        <v>1.2099999999999997</v>
      </c>
      <c r="Q7" s="227">
        <f>'[1]Mexico Soy Complex'!R$41</f>
        <v>2.5780000000000003</v>
      </c>
      <c r="R7" s="227">
        <f>'[1]Mexico Soy Complex'!S$41</f>
        <v>2.8510000000000004</v>
      </c>
      <c r="S7" s="227">
        <f>'[1]Mexico Soy Complex'!T$41</f>
        <v>4.3220000000000001</v>
      </c>
      <c r="T7" s="227">
        <f>'[1]Mexico Soy Complex'!U$41</f>
        <v>4.0609999999999999</v>
      </c>
      <c r="U7" s="227">
        <f>'[1]Mexico Soy Complex'!V$41</f>
        <v>3.8239999999999998</v>
      </c>
      <c r="V7" s="227">
        <f>'[1]Mexico Soy Complex'!W$41</f>
        <v>3.3209999999999997</v>
      </c>
      <c r="W7" s="227">
        <f>'[1]Mexico Soy Complex'!X$41</f>
        <v>2.9819999999999998</v>
      </c>
      <c r="X7" s="227">
        <f>'[1]Mexico Soy Complex'!Y$41</f>
        <v>27.375797000000002</v>
      </c>
      <c r="Y7" s="227">
        <f>'[1]Mexico Soy Complex'!Z$41</f>
        <v>27.374021999999997</v>
      </c>
      <c r="Z7" s="227">
        <f>'[1]Mexico Soy Complex'!AA$41</f>
        <v>12.817003999999999</v>
      </c>
      <c r="AA7" s="227">
        <f>'[1]Mexico Soy Complex'!AB$41</f>
        <v>14.367373000000001</v>
      </c>
      <c r="AB7" s="227">
        <f>'[1]Mexico Soy Complex'!AC$41</f>
        <v>35.742290999999994</v>
      </c>
      <c r="AC7" s="227">
        <f>'[1]Mexico Soy Complex'!AD$41</f>
        <v>10</v>
      </c>
      <c r="AD7" s="269">
        <f>'[1]Mexico Soy Complex'!AE$41</f>
        <v>10</v>
      </c>
      <c r="AE7" s="269">
        <f>'[1]Mexico Soy Complex'!AF$41</f>
        <v>10</v>
      </c>
      <c r="AF7" s="269">
        <f>'[1]Mexico Soy Complex'!AG$41</f>
        <v>10</v>
      </c>
      <c r="AG7" s="269">
        <f>'[1]Mexico Soy Complex'!AH$41</f>
        <v>10</v>
      </c>
      <c r="AH7" s="269">
        <f>'[1]Mexico Soy Complex'!AI$41</f>
        <v>10</v>
      </c>
      <c r="AI7" s="269">
        <f>'[1]Mexico Soy Complex'!AJ$41</f>
        <v>10</v>
      </c>
      <c r="AJ7" s="269">
        <f>'[1]Mexico Soy Complex'!AK$41</f>
        <v>10</v>
      </c>
      <c r="AK7" s="269">
        <f>'[1]Mexico Soy Complex'!AL$41</f>
        <v>10</v>
      </c>
      <c r="AL7" s="269">
        <f>'[1]Mexico Soy Complex'!AM$41</f>
        <v>10</v>
      </c>
      <c r="AM7" s="269">
        <f>'[1]Mexico Soy Complex'!AN$41</f>
        <v>10</v>
      </c>
      <c r="AN7" s="269">
        <f>'[1]Mexico Soy Complex'!AO$41</f>
        <v>10</v>
      </c>
      <c r="AO7" s="269">
        <f>'[1]Mexico Soy Complex'!AP$41</f>
        <v>10</v>
      </c>
      <c r="AP7" s="269">
        <f>'[1]Mexico Soy Complex'!AQ$41</f>
        <v>10</v>
      </c>
      <c r="AQ7" s="269">
        <f>'[1]Mexico Soy Complex'!AR$41</f>
        <v>10</v>
      </c>
      <c r="AR7" s="269">
        <f>'[1]Mexico Soy Complex'!AS$41</f>
        <v>10</v>
      </c>
      <c r="AS7" s="269">
        <f>'[1]Mexico Soy Complex'!AT$41</f>
        <v>10</v>
      </c>
      <c r="AT7" s="269">
        <f>'[1]Mexico Soy Complex'!AU$41</f>
        <v>10</v>
      </c>
      <c r="AU7" s="269">
        <f>'[1]Mexico Soy Complex'!AV$41</f>
        <v>10</v>
      </c>
      <c r="AV7" s="269">
        <f>'[1]Mexico Soy Complex'!AW$41</f>
        <v>10</v>
      </c>
      <c r="AW7" s="269">
        <f>'[1]Mexico Soy Complex'!AX$41</f>
        <v>10</v>
      </c>
      <c r="AX7" s="269">
        <f>'[1]Mexico Soy Complex'!AY$41</f>
        <v>10</v>
      </c>
      <c r="AY7" s="269">
        <f>'[1]Mexico Soy Complex'!AZ$41</f>
        <v>10</v>
      </c>
      <c r="AZ7" s="269">
        <f>'[1]Mexico Soy Complex'!BA$41</f>
        <v>10</v>
      </c>
      <c r="BA7" s="269">
        <f>'[1]Mexico Soy Complex'!BB$41</f>
        <v>10</v>
      </c>
      <c r="BB7" s="269">
        <f>'[1]Mexico Soy Complex'!BC$41</f>
        <v>10</v>
      </c>
      <c r="BC7" s="269">
        <f>'[1]Mexico Soy Complex'!BD$41</f>
        <v>10</v>
      </c>
      <c r="BD7" s="269">
        <f>'[1]Mexico Soy Complex'!BE$41</f>
        <v>10</v>
      </c>
      <c r="BE7" s="269">
        <f>'[1]Mexico Soy Complex'!BF$41</f>
        <v>10</v>
      </c>
      <c r="BF7" s="269">
        <f>'[1]Mexico Soy Complex'!BG$41</f>
        <v>10</v>
      </c>
    </row>
    <row r="8" spans="1:58" x14ac:dyDescent="0.2">
      <c r="A8" s="266"/>
      <c r="B8" s="266" t="s">
        <v>187</v>
      </c>
      <c r="C8" s="267">
        <f>'[3]Mexico Soybean Oil Exports'!D$284</f>
        <v>24.873999999999999</v>
      </c>
      <c r="D8" s="267">
        <f>'[3]Mexico Soybean Oil Exports'!E$284</f>
        <v>5.2000000000000005E-2</v>
      </c>
      <c r="E8" s="267">
        <f>'[3]Mexico Soybean Oil Exports'!F$284</f>
        <v>0.34600000000000003</v>
      </c>
      <c r="F8" s="267">
        <f>'[3]Mexico Soybean Oil Exports'!G$284</f>
        <v>4.7469999999999999</v>
      </c>
      <c r="G8" s="267">
        <f>'[3]Mexico Soybean Oil Exports'!H$284</f>
        <v>0.49</v>
      </c>
      <c r="H8" s="267">
        <f>'[3]Mexico Soybean Oil Exports'!I$284</f>
        <v>0.12400000000000001</v>
      </c>
      <c r="I8" s="267">
        <f>'[3]Mexico Soybean Oil Exports'!J$284</f>
        <v>2.1000000000000001E-2</v>
      </c>
      <c r="J8" s="267">
        <f>'[3]Mexico Soybean Oil Exports'!K$284</f>
        <v>9.2080000000000002</v>
      </c>
      <c r="K8" s="267">
        <f>'[3]Mexico Soybean Oil Exports'!L$284</f>
        <v>2.0619999999999998</v>
      </c>
      <c r="L8" s="267">
        <f>'[3]Mexico Soybean Oil Exports'!M$284</f>
        <v>0.40299999999999997</v>
      </c>
      <c r="M8" s="267">
        <f>'[3]Mexico Soybean Oil Exports'!N$284</f>
        <v>0.43900000000000006</v>
      </c>
      <c r="N8" s="267">
        <f>'[3]Mexico Soybean Oil Exports'!O$284</f>
        <v>0.22600000000000001</v>
      </c>
      <c r="O8" s="267">
        <f>'[3]Mexico Soybean Oil Exports'!P$284</f>
        <v>0.97300000000000009</v>
      </c>
      <c r="P8" s="267">
        <f>'[3]Mexico Soybean Oil Exports'!Q$284</f>
        <v>0.80200000000000005</v>
      </c>
      <c r="Q8" s="267">
        <f>'[3]Mexico Soybean Oil Exports'!R$284</f>
        <v>1.4869999999999999</v>
      </c>
      <c r="R8" s="267">
        <f>'[3]Mexico Soybean Oil Exports'!S$284</f>
        <v>1.907</v>
      </c>
      <c r="S8" s="267">
        <f>'[3]Mexico Soybean Oil Exports'!T$284</f>
        <v>2.754</v>
      </c>
      <c r="T8" s="267">
        <f>'[3]Mexico Soybean Oil Exports'!U$284</f>
        <v>2.7669999999999999</v>
      </c>
      <c r="U8" s="267">
        <f>'[3]Mexico Soybean Oil Exports'!V$284</f>
        <v>2.9859999999999998</v>
      </c>
      <c r="V8" s="267">
        <f>'[3]Mexico Soybean Oil Exports'!W$284</f>
        <v>2.3970000000000002</v>
      </c>
      <c r="W8" s="267">
        <f>'[3]Mexico Soybean Oil Exports'!X$284</f>
        <v>2.2469999999999999</v>
      </c>
      <c r="X8" s="267">
        <f>'[3]Mexico Soybean Oil Exports'!Y$284</f>
        <v>3.0918389999999998</v>
      </c>
      <c r="Y8" s="267">
        <f>'[3]Mexico Soybean Oil Exports'!Z$284</f>
        <v>3.0245569999999997</v>
      </c>
      <c r="Z8" s="267">
        <f>'[3]Mexico Soybean Oil Exports'!AS$284</f>
        <v>0</v>
      </c>
      <c r="AA8" s="267">
        <f>'[3]Mexico Soybean Oil Exports'!AT$284</f>
        <v>0</v>
      </c>
      <c r="AB8" s="267">
        <f>'[3]Mexico Soybean Oil Exports'!AU$284</f>
        <v>0</v>
      </c>
      <c r="AC8" s="267">
        <f>'[3]Mexico Soybean Oil Exports'!AV$284</f>
        <v>0</v>
      </c>
      <c r="AD8" s="268">
        <f>'[3]Mexico Soybean Oil Exports'!AW$284</f>
        <v>0</v>
      </c>
      <c r="AE8" s="268">
        <f>'[3]Mexico Soybean Oil Exports'!AX$284</f>
        <v>0</v>
      </c>
      <c r="AF8" s="268">
        <f>'[3]Mexico Soybean Oil Exports'!AY$284</f>
        <v>0</v>
      </c>
      <c r="AG8" s="268">
        <f>'[3]Mexico Soybean Oil Exports'!AZ$284</f>
        <v>0</v>
      </c>
      <c r="AH8" s="268">
        <f>'[3]Mexico Soybean Oil Exports'!BA$284</f>
        <v>0</v>
      </c>
      <c r="AI8" s="268">
        <f>'[3]Mexico Soybean Oil Exports'!BB$284</f>
        <v>0</v>
      </c>
      <c r="AJ8" s="268">
        <f>'[3]Mexico Soybean Oil Exports'!BC$284</f>
        <v>0</v>
      </c>
      <c r="AK8" s="268">
        <f>'[3]Mexico Soybean Oil Exports'!BD$284</f>
        <v>0</v>
      </c>
      <c r="AL8" s="268">
        <f>'[3]Mexico Soybean Oil Exports'!BE$284</f>
        <v>0</v>
      </c>
      <c r="AM8" s="268">
        <f>'[3]Mexico Soybean Oil Exports'!BF$284</f>
        <v>0</v>
      </c>
      <c r="AN8" s="268">
        <f>'[3]Mexico Soybean Oil Exports'!BG$284</f>
        <v>0</v>
      </c>
      <c r="AO8" s="268">
        <f>'[3]Mexico Soybean Oil Exports'!BH$284</f>
        <v>0</v>
      </c>
      <c r="AP8" s="268">
        <f>'[3]Mexico Soybean Oil Exports'!BI$284</f>
        <v>0.2</v>
      </c>
      <c r="AQ8" s="268">
        <f>'[3]Mexico Soybean Oil Exports'!BJ$284</f>
        <v>0.48699999999999999</v>
      </c>
      <c r="AR8" s="268">
        <f>'[3]Mexico Soybean Oil Exports'!BK$284</f>
        <v>0</v>
      </c>
      <c r="AS8" s="268">
        <f>'[3]Mexico Soybean Oil Exports'!BL$284</f>
        <v>0.02</v>
      </c>
      <c r="AT8" s="268">
        <f>'[3]Mexico Soybean Oil Exports'!BM$284</f>
        <v>2.1000000000000001E-2</v>
      </c>
      <c r="AU8" s="268">
        <f>'[3]Mexico Soybean Oil Exports'!BN$284</f>
        <v>0</v>
      </c>
      <c r="AV8" s="268">
        <f>'[3]Mexico Soybean Oil Exports'!BO$284</f>
        <v>0</v>
      </c>
      <c r="AW8" s="268">
        <f>'[3]Mexico Soybean Oil Exports'!BP$284</f>
        <v>2E-3</v>
      </c>
      <c r="AX8" s="268">
        <f>'[3]Mexico Soybean Oil Exports'!BQ$284</f>
        <v>0</v>
      </c>
      <c r="AY8" s="268">
        <f>'[3]Mexico Soybean Oil Exports'!BR$284</f>
        <v>5.9009999999999998</v>
      </c>
      <c r="AZ8" s="268">
        <f>'[3]Mexico Soybean Oil Exports'!BS$284</f>
        <v>1.0109999999999999</v>
      </c>
      <c r="BA8" s="268">
        <f>'[3]Mexico Soybean Oil Exports'!BT$284</f>
        <v>1.4999999999999999E-2</v>
      </c>
      <c r="BB8" s="268">
        <f>'[3]Mexico Soybean Oil Exports'!BU$284</f>
        <v>1.7000000000000001E-2</v>
      </c>
      <c r="BC8" s="268">
        <f>'[3]Mexico Soybean Oil Exports'!BV$284</f>
        <v>6.5209999999999999</v>
      </c>
      <c r="BD8" s="268">
        <f>'[3]Mexico Soybean Oil Exports'!BW$284</f>
        <v>0.443</v>
      </c>
      <c r="BE8" s="268">
        <f>'[3]Mexico Soybean Oil Exports'!BX$284</f>
        <v>1.6E-2</v>
      </c>
      <c r="BF8" s="268">
        <f>'[3]Mexico Soybean Oil Exports'!BY$284</f>
        <v>0.50600000000000001</v>
      </c>
    </row>
    <row r="9" spans="1:58" x14ac:dyDescent="0.2">
      <c r="B9" t="s">
        <v>188</v>
      </c>
      <c r="C9" s="227">
        <f>'[3]Mexico Soybean Oil Exports'!D$243</f>
        <v>0</v>
      </c>
      <c r="D9" s="227">
        <f>'[3]Mexico Soybean Oil Exports'!E$243</f>
        <v>0</v>
      </c>
      <c r="E9" s="227">
        <f>'[3]Mexico Soybean Oil Exports'!F$243</f>
        <v>0</v>
      </c>
      <c r="F9" s="227">
        <f>'[3]Mexico Soybean Oil Exports'!G$243</f>
        <v>0</v>
      </c>
      <c r="G9" s="227">
        <f>'[3]Mexico Soybean Oil Exports'!H$243</f>
        <v>0</v>
      </c>
      <c r="H9" s="227">
        <f>'[3]Mexico Soybean Oil Exports'!I$243</f>
        <v>0</v>
      </c>
      <c r="I9" s="227">
        <f>'[3]Mexico Soybean Oil Exports'!J$243</f>
        <v>0</v>
      </c>
      <c r="J9" s="227">
        <f>'[3]Mexico Soybean Oil Exports'!K$243</f>
        <v>0</v>
      </c>
      <c r="K9" s="227">
        <f>'[3]Mexico Soybean Oil Exports'!L$243</f>
        <v>0</v>
      </c>
      <c r="L9" s="227">
        <f>'[3]Mexico Soybean Oil Exports'!M$243</f>
        <v>0</v>
      </c>
      <c r="M9" s="227">
        <f>'[3]Mexico Soybean Oil Exports'!N$243</f>
        <v>0</v>
      </c>
      <c r="N9" s="227">
        <f>'[3]Mexico Soybean Oil Exports'!O$243</f>
        <v>0</v>
      </c>
      <c r="O9" s="227">
        <f>'[3]Mexico Soybean Oil Exports'!P$243</f>
        <v>0</v>
      </c>
      <c r="P9" s="227">
        <f>'[3]Mexico Soybean Oil Exports'!Q$243</f>
        <v>0</v>
      </c>
      <c r="Q9" s="227">
        <f>'[3]Mexico Soybean Oil Exports'!R$243</f>
        <v>0</v>
      </c>
      <c r="R9" s="227">
        <f>'[3]Mexico Soybean Oil Exports'!S$243</f>
        <v>0</v>
      </c>
      <c r="S9" s="227">
        <f>'[3]Mexico Soybean Oil Exports'!T$243</f>
        <v>0</v>
      </c>
      <c r="T9" s="227">
        <f>'[3]Mexico Soybean Oil Exports'!U$243</f>
        <v>0</v>
      </c>
      <c r="U9" s="227">
        <f>'[3]Mexico Soybean Oil Exports'!V$243</f>
        <v>2E-3</v>
      </c>
      <c r="V9" s="227">
        <f>'[3]Mexico Soybean Oil Exports'!W$243</f>
        <v>0</v>
      </c>
      <c r="W9" s="227">
        <f>'[3]Mexico Soybean Oil Exports'!X$243</f>
        <v>0</v>
      </c>
      <c r="X9" s="227">
        <f>'[3]Mexico Soybean Oil Exports'!Y$243</f>
        <v>0</v>
      </c>
      <c r="Y9" s="227">
        <f>'[3]Mexico Soybean Oil Exports'!Z$243</f>
        <v>0</v>
      </c>
      <c r="Z9" s="227">
        <f>'[3]Mexico Soybean Oil Exports'!AS$243</f>
        <v>0</v>
      </c>
      <c r="AA9" s="227">
        <f>'[3]Mexico Soybean Oil Exports'!AT$243</f>
        <v>0</v>
      </c>
      <c r="AB9" s="227">
        <f>'[3]Mexico Soybean Oil Exports'!AU$243</f>
        <v>0</v>
      </c>
      <c r="AC9" s="227">
        <f>'[3]Mexico Soybean Oil Exports'!AV$243</f>
        <v>0</v>
      </c>
      <c r="AD9" s="269">
        <f>'[3]Mexico Soybean Oil Exports'!AW$243</f>
        <v>0</v>
      </c>
      <c r="AE9" s="269">
        <f>'[3]Mexico Soybean Oil Exports'!AX$243</f>
        <v>0</v>
      </c>
      <c r="AF9" s="269">
        <f>'[3]Mexico Soybean Oil Exports'!AY$243</f>
        <v>0</v>
      </c>
      <c r="AG9" s="269">
        <f>'[3]Mexico Soybean Oil Exports'!AZ$243</f>
        <v>0</v>
      </c>
      <c r="AH9" s="269">
        <f>'[3]Mexico Soybean Oil Exports'!BA$243</f>
        <v>0</v>
      </c>
      <c r="AI9" s="269">
        <f>'[3]Mexico Soybean Oil Exports'!BB$243</f>
        <v>0</v>
      </c>
      <c r="AJ9" s="269">
        <f>'[3]Mexico Soybean Oil Exports'!BC$243</f>
        <v>0</v>
      </c>
      <c r="AK9" s="269">
        <f>'[3]Mexico Soybean Oil Exports'!BD$243</f>
        <v>0</v>
      </c>
      <c r="AL9" s="269">
        <f>'[3]Mexico Soybean Oil Exports'!BE$243</f>
        <v>0</v>
      </c>
      <c r="AM9" s="269">
        <f>'[3]Mexico Soybean Oil Exports'!BF$243</f>
        <v>0</v>
      </c>
      <c r="AN9" s="269">
        <f>'[3]Mexico Soybean Oil Exports'!BG$243</f>
        <v>0</v>
      </c>
      <c r="AO9" s="269">
        <f>'[3]Mexico Soybean Oil Exports'!BH$243</f>
        <v>0</v>
      </c>
      <c r="AP9" s="269">
        <f>'[3]Mexico Soybean Oil Exports'!BI$243</f>
        <v>0</v>
      </c>
      <c r="AQ9" s="269">
        <f>'[3]Mexico Soybean Oil Exports'!BJ$243</f>
        <v>0</v>
      </c>
      <c r="AR9" s="269">
        <f>'[3]Mexico Soybean Oil Exports'!BK$243</f>
        <v>0</v>
      </c>
      <c r="AS9" s="269">
        <f>'[3]Mexico Soybean Oil Exports'!BL$243</f>
        <v>0</v>
      </c>
      <c r="AT9" s="269">
        <f>'[3]Mexico Soybean Oil Exports'!BM$243</f>
        <v>0</v>
      </c>
      <c r="AU9" s="269">
        <f>'[3]Mexico Soybean Oil Exports'!BN$243</f>
        <v>0</v>
      </c>
      <c r="AV9" s="269">
        <f>'[3]Mexico Soybean Oil Exports'!BO$243</f>
        <v>0</v>
      </c>
      <c r="AW9" s="269">
        <f>'[3]Mexico Soybean Oil Exports'!BP$243</f>
        <v>0</v>
      </c>
      <c r="AX9" s="269">
        <f>'[3]Mexico Soybean Oil Exports'!BQ$243</f>
        <v>0</v>
      </c>
      <c r="AY9" s="269">
        <f>'[3]Mexico Soybean Oil Exports'!BR$243</f>
        <v>0</v>
      </c>
      <c r="AZ9" s="269">
        <f>'[3]Mexico Soybean Oil Exports'!BS$243</f>
        <v>0</v>
      </c>
      <c r="BA9" s="269">
        <f>'[3]Mexico Soybean Oil Exports'!BT$243</f>
        <v>0</v>
      </c>
      <c r="BB9" s="269">
        <f>'[3]Mexico Soybean Oil Exports'!BU$243</f>
        <v>0</v>
      </c>
      <c r="BC9" s="269">
        <f>'[3]Mexico Soybean Oil Exports'!BV$243</f>
        <v>0</v>
      </c>
      <c r="BD9" s="269">
        <f>'[3]Mexico Soybean Oil Exports'!BW$243</f>
        <v>0</v>
      </c>
      <c r="BE9" s="269">
        <f>'[3]Mexico Soybean Oil Exports'!BX$243</f>
        <v>0</v>
      </c>
      <c r="BF9" s="269">
        <f>'[3]Mexico Soybean Oil Exports'!BY$243</f>
        <v>0</v>
      </c>
    </row>
    <row r="10" spans="1:58" x14ac:dyDescent="0.2">
      <c r="B10" t="s">
        <v>185</v>
      </c>
      <c r="C10" s="227">
        <f>C7-C8-C9</f>
        <v>20.024000000000004</v>
      </c>
      <c r="D10" s="227">
        <f t="shared" ref="D10:Z10" si="2">D7-D8-D9</f>
        <v>2.585</v>
      </c>
      <c r="E10" s="227">
        <f t="shared" si="2"/>
        <v>2.6579999999999999</v>
      </c>
      <c r="F10" s="227">
        <f t="shared" si="2"/>
        <v>9.0429999999999993</v>
      </c>
      <c r="G10" s="227">
        <f t="shared" si="2"/>
        <v>11.604000000000001</v>
      </c>
      <c r="H10" s="227">
        <f t="shared" si="2"/>
        <v>4.9480000000000004</v>
      </c>
      <c r="I10" s="227">
        <f t="shared" si="2"/>
        <v>4.375</v>
      </c>
      <c r="J10" s="227">
        <f t="shared" si="2"/>
        <v>0.9220000000000006</v>
      </c>
      <c r="K10" s="227">
        <f t="shared" si="2"/>
        <v>1.4379999999999997</v>
      </c>
      <c r="L10" s="227">
        <f t="shared" si="2"/>
        <v>0.8340000000000003</v>
      </c>
      <c r="M10" s="227">
        <f t="shared" si="2"/>
        <v>2.4999999999999967E-2</v>
      </c>
      <c r="N10" s="227">
        <f t="shared" si="2"/>
        <v>2.4999999999999994E-2</v>
      </c>
      <c r="O10" s="227">
        <f t="shared" si="2"/>
        <v>1.1009999999999998</v>
      </c>
      <c r="P10" s="227">
        <f t="shared" si="2"/>
        <v>0.4079999999999997</v>
      </c>
      <c r="Q10" s="227">
        <f t="shared" si="2"/>
        <v>1.0910000000000004</v>
      </c>
      <c r="R10" s="227">
        <f t="shared" si="2"/>
        <v>0.94400000000000039</v>
      </c>
      <c r="S10" s="227">
        <f t="shared" si="2"/>
        <v>1.5680000000000001</v>
      </c>
      <c r="T10" s="227">
        <f t="shared" si="2"/>
        <v>1.294</v>
      </c>
      <c r="U10" s="227">
        <f t="shared" si="2"/>
        <v>0.83600000000000008</v>
      </c>
      <c r="V10" s="227">
        <f t="shared" si="2"/>
        <v>0.92399999999999949</v>
      </c>
      <c r="W10" s="227">
        <f t="shared" si="2"/>
        <v>0.73499999999999988</v>
      </c>
      <c r="X10" s="227">
        <f t="shared" si="2"/>
        <v>24.283958000000002</v>
      </c>
      <c r="Y10" s="227">
        <f t="shared" si="2"/>
        <v>24.349464999999995</v>
      </c>
      <c r="Z10" s="227">
        <f t="shared" si="2"/>
        <v>12.817003999999999</v>
      </c>
      <c r="AA10" s="227">
        <f>AA7-AA8-AA9</f>
        <v>14.367373000000001</v>
      </c>
      <c r="AB10" s="227">
        <f>AB7-AB8-AB9</f>
        <v>35.742290999999994</v>
      </c>
      <c r="AC10" s="227">
        <f>AC7-AC8-AC9</f>
        <v>10</v>
      </c>
      <c r="AD10" s="269">
        <f>AD7-AD8-AD9</f>
        <v>10</v>
      </c>
      <c r="AE10" s="269">
        <f t="shared" ref="AE10:BF10" si="3">AE7-AE8-AE9</f>
        <v>10</v>
      </c>
      <c r="AF10" s="269">
        <f t="shared" si="3"/>
        <v>10</v>
      </c>
      <c r="AG10" s="269">
        <f t="shared" si="3"/>
        <v>10</v>
      </c>
      <c r="AH10" s="269">
        <f t="shared" si="3"/>
        <v>10</v>
      </c>
      <c r="AI10" s="269">
        <f t="shared" si="3"/>
        <v>10</v>
      </c>
      <c r="AJ10" s="269">
        <f t="shared" si="3"/>
        <v>10</v>
      </c>
      <c r="AK10" s="269">
        <f t="shared" si="3"/>
        <v>10</v>
      </c>
      <c r="AL10" s="269">
        <f t="shared" si="3"/>
        <v>10</v>
      </c>
      <c r="AM10" s="269">
        <f t="shared" si="3"/>
        <v>10</v>
      </c>
      <c r="AN10" s="269">
        <f t="shared" si="3"/>
        <v>10</v>
      </c>
      <c r="AO10" s="269">
        <f t="shared" si="3"/>
        <v>10</v>
      </c>
      <c r="AP10" s="269">
        <f t="shared" si="3"/>
        <v>9.8000000000000007</v>
      </c>
      <c r="AQ10" s="269">
        <f t="shared" si="3"/>
        <v>9.5129999999999999</v>
      </c>
      <c r="AR10" s="269">
        <f t="shared" si="3"/>
        <v>10</v>
      </c>
      <c r="AS10" s="269">
        <f t="shared" si="3"/>
        <v>9.98</v>
      </c>
      <c r="AT10" s="269">
        <f t="shared" si="3"/>
        <v>9.9789999999999992</v>
      </c>
      <c r="AU10" s="269">
        <f t="shared" si="3"/>
        <v>10</v>
      </c>
      <c r="AV10" s="269">
        <f t="shared" si="3"/>
        <v>10</v>
      </c>
      <c r="AW10" s="269">
        <f t="shared" si="3"/>
        <v>9.9979999999999993</v>
      </c>
      <c r="AX10" s="269">
        <f t="shared" si="3"/>
        <v>10</v>
      </c>
      <c r="AY10" s="269">
        <f t="shared" si="3"/>
        <v>4.0990000000000002</v>
      </c>
      <c r="AZ10" s="269">
        <f t="shared" si="3"/>
        <v>8.9890000000000008</v>
      </c>
      <c r="BA10" s="269">
        <f t="shared" si="3"/>
        <v>9.9849999999999994</v>
      </c>
      <c r="BB10" s="269">
        <f t="shared" si="3"/>
        <v>9.9830000000000005</v>
      </c>
      <c r="BC10" s="269">
        <f t="shared" si="3"/>
        <v>3.4790000000000001</v>
      </c>
      <c r="BD10" s="269">
        <f t="shared" si="3"/>
        <v>9.5570000000000004</v>
      </c>
      <c r="BE10" s="269">
        <f t="shared" si="3"/>
        <v>9.984</v>
      </c>
      <c r="BF10" s="269">
        <f t="shared" si="3"/>
        <v>9.4939999999999998</v>
      </c>
    </row>
    <row r="11" spans="1:58" x14ac:dyDescent="0.2">
      <c r="A11" t="s">
        <v>189</v>
      </c>
      <c r="C11" s="227">
        <f>SUM('[1]Canada Soy Complex'!AG$259:AG$269,'[1]Canada Soy Complex'!AH$258)</f>
        <v>45.615000000000002</v>
      </c>
      <c r="D11" s="227">
        <f>SUM('[1]Canada Soy Complex'!AH$259:AH$269,'[1]Canada Soy Complex'!AI$258)</f>
        <v>61.256000000000007</v>
      </c>
      <c r="E11" s="227">
        <f>SUM('[1]Canada Soy Complex'!AI$259:AI$269,'[1]Canada Soy Complex'!AJ$258)</f>
        <v>27.023999999999997</v>
      </c>
      <c r="F11" s="227">
        <f>SUM('[1]Canada Soy Complex'!AJ$259:AJ$269,'[1]Canada Soy Complex'!AK$258)</f>
        <v>11.64</v>
      </c>
      <c r="G11" s="227">
        <f>SUM('[1]Canada Soy Complex'!AK$259:AK$269,'[1]Canada Soy Complex'!AL$258)</f>
        <v>22.783999999999999</v>
      </c>
      <c r="H11" s="227">
        <f>SUM('[1]Canada Soy Complex'!AL$259:AL$269,'[1]Canada Soy Complex'!AM$258)</f>
        <v>55.046000000000006</v>
      </c>
      <c r="I11" s="227">
        <f>SUM('[1]Canada Soy Complex'!AM$259:AM$269,'[1]Canada Soy Complex'!AN$258)</f>
        <v>87.773999999999987</v>
      </c>
      <c r="J11" s="227">
        <f>SUM('[1]Canada Soy Complex'!AN$259:AN$269,'[1]Canada Soy Complex'!AO$258)</f>
        <v>125.20099999999999</v>
      </c>
      <c r="K11" s="227">
        <f>SUM('[1]Canada Soy Complex'!AO$259:AO$269,'[1]Canada Soy Complex'!AP$258)</f>
        <v>96.953000000000003</v>
      </c>
      <c r="L11" s="227">
        <f>SUM('[1]Canada Soy Complex'!AP$259:AP$269,'[1]Canada Soy Complex'!AQ$258)</f>
        <v>73.445999999999998</v>
      </c>
      <c r="M11" s="227">
        <f>SUM('[1]Canada Soy Complex'!AQ$259:AQ$269,'[1]Canada Soy Complex'!AR$258)</f>
        <v>79.794000000000011</v>
      </c>
      <c r="N11" s="227">
        <f>SUM('[1]Canada Soy Complex'!AR$259:AR$269,'[1]Canada Soy Complex'!AS$258)</f>
        <v>77.364000000000004</v>
      </c>
      <c r="O11" s="227">
        <f>SUM('[1]Canada Soy Complex'!AS$259:AS$269,'[1]Canada Soy Complex'!AT$258)</f>
        <v>79.88</v>
      </c>
      <c r="P11" s="227">
        <f>SUM('[1]Canada Soy Complex'!AT$259:AT$269,'[1]Canada Soy Complex'!AU$258)</f>
        <v>41.870000000000005</v>
      </c>
      <c r="Q11" s="227">
        <f>SUM('[1]Canada Soy Complex'!AU$259:AU$269,'[1]Canada Soy Complex'!AV$258)</f>
        <v>40.439000000000007</v>
      </c>
      <c r="R11" s="227">
        <f>SUM('[1]Canada Soy Complex'!AV$259:AV$269,'[1]Canada Soy Complex'!AW$258)</f>
        <v>33.565999999999995</v>
      </c>
      <c r="S11" s="227">
        <f>SUM('[1]Canada Soy Complex'!AW$259:AW$269,'[1]Canada Soy Complex'!AX$258)</f>
        <v>24.267999999999997</v>
      </c>
      <c r="T11" s="227">
        <f>SUM('[1]Canada Soy Complex'!AX$259:AX$269,'[1]Canada Soy Complex'!AY$258)</f>
        <v>30.906000000000002</v>
      </c>
      <c r="U11" s="227">
        <f>SUM('[1]Canada Soy Complex'!AY$259:AY$269,'[1]Canada Soy Complex'!AZ$258)</f>
        <v>32.466000000000001</v>
      </c>
      <c r="V11" s="227">
        <f>SUM('[1]Canada Soy Complex'!AZ$259:AZ$269,'[1]Canada Soy Complex'!BA$258)</f>
        <v>29.63</v>
      </c>
      <c r="W11" s="227">
        <f>SUM('[1]Canada Soy Complex'!BA$259:BA$269,'[1]Canada Soy Complex'!BB$258)</f>
        <v>18.384</v>
      </c>
      <c r="X11" s="227">
        <f>SUM('[1]Canada Soy Complex'!BB$259:BB$269,'[1]Canada Soy Complex'!BC$258)</f>
        <v>22.285900000000002</v>
      </c>
      <c r="Y11" s="227">
        <f>SUM('[1]Canada Soy Complex'!BC$259:BC$269,'[1]Canada Soy Complex'!BD$258)</f>
        <v>21.667901999999998</v>
      </c>
      <c r="Z11" s="227">
        <f>SUM('[1]Canada Soy Complex'!BD$259:BD$269,'[1]Canada Soy Complex'!BE$258)</f>
        <v>23.261858000000004</v>
      </c>
      <c r="AA11" s="227">
        <f>SUM('[1]Canada Soy Complex'!BE$259:BE$269,'[1]Canada Soy Complex'!BF$258)</f>
        <v>36.667051999999998</v>
      </c>
      <c r="AB11" s="227">
        <f>SUM('[1]Canada Soy Complex'!BF$259:BF$269,'[1]Canada Soy Complex'!BG$258)</f>
        <v>41.101163</v>
      </c>
      <c r="AC11" s="227">
        <f>SUM('[1]Canada Soy Complex'!BG$259:BG$269,'[1]Canada Soy Complex'!BH$258)</f>
        <v>98.512822000000014</v>
      </c>
      <c r="AD11" s="269">
        <f>SUM('[1]Canada Soy Complex'!BH$259:BH$269,'[1]Canada Soy Complex'!BI$258)</f>
        <v>168.93016500000002</v>
      </c>
      <c r="AE11" s="269">
        <f>SUM('[1]Canada Soy Complex'!BI$259:BI$269,'[1]Canada Soy Complex'!BJ$258)</f>
        <v>208.52763990822871</v>
      </c>
      <c r="AF11" s="269">
        <f>SUM('[1]Canada Soy Complex'!BJ$259:BJ$269,'[1]Canada Soy Complex'!BK$258)</f>
        <v>162.4948965276341</v>
      </c>
      <c r="AG11" s="269">
        <f>SUM('[1]Canada Soy Complex'!BK$259:BK$269,'[1]Canada Soy Complex'!BL$258)</f>
        <v>206.29879972199271</v>
      </c>
      <c r="AH11" s="269">
        <f>SUM('[1]Canada Soy Complex'!BL$259:BL$269,'[1]Canada Soy Complex'!BM$258)</f>
        <v>277.39699941005603</v>
      </c>
      <c r="AI11" s="269">
        <f>SUM('[1]Canada Soy Complex'!BM$259:BM$269,'[1]Canada Soy Complex'!BN$258)</f>
        <v>302.158211816853</v>
      </c>
      <c r="AJ11" s="269">
        <f>SUM('[1]Canada Soy Complex'!BN$259:BN$269,'[1]Canada Soy Complex'!BO$258)</f>
        <v>304.10578923558222</v>
      </c>
      <c r="AK11" s="269">
        <f>SUM('[1]Canada Soy Complex'!BO$259:BO$269,'[1]Canada Soy Complex'!BP$258)</f>
        <v>318.40938653180586</v>
      </c>
      <c r="AL11" s="269">
        <f>SUM('[1]Canada Soy Complex'!BP$259:BP$269,'[1]Canada Soy Complex'!BQ$258)</f>
        <v>299.24115746988588</v>
      </c>
      <c r="AM11" s="269">
        <f>SUM('[1]Canada Soy Complex'!BQ$259:BQ$269,'[1]Canada Soy Complex'!BR$258)</f>
        <v>274.51277892318393</v>
      </c>
      <c r="AN11" s="269">
        <f>SUM('[1]Canada Soy Complex'!BR$259:BR$269,'[1]Canada Soy Complex'!BS$258)</f>
        <v>275.24044981843355</v>
      </c>
      <c r="AO11" s="269">
        <f>SUM('[1]Canada Soy Complex'!BS$259:BS$269,'[1]Canada Soy Complex'!BT$258)</f>
        <v>275.21656562905213</v>
      </c>
      <c r="AP11" s="269">
        <f>SUM('[1]Canada Soy Complex'!BT$259:BT$269,'[1]Canada Soy Complex'!BU$258)</f>
        <v>274.86031992690539</v>
      </c>
      <c r="AQ11" s="269">
        <f>SUM('[1]Canada Soy Complex'!BU$259:BU$269,'[1]Canada Soy Complex'!BV$258)</f>
        <v>274.62734124884287</v>
      </c>
      <c r="AR11" s="269">
        <f>SUM('[1]Canada Soy Complex'!BV$259:BV$269,'[1]Canada Soy Complex'!BW$258)</f>
        <v>275.35572772019134</v>
      </c>
      <c r="AS11" s="269">
        <f>SUM('[1]Canada Soy Complex'!BW$259:BW$269,'[1]Canada Soy Complex'!BX$258)</f>
        <v>274.89149110928349</v>
      </c>
      <c r="AT11" s="269">
        <f>SUM('[1]Canada Soy Complex'!BX$259:BX$269,'[1]Canada Soy Complex'!BY$258)</f>
        <v>275.06008086868508</v>
      </c>
      <c r="AU11" s="269">
        <f>SUM('[1]Canada Soy Complex'!BY$259:BY$269,'[1]Canada Soy Complex'!BZ$258)</f>
        <v>274.99028912685503</v>
      </c>
      <c r="AV11" s="269">
        <f>SUM('[1]Canada Soy Complex'!BZ$259:BZ$269,'[1]Canada Soy Complex'!CA$258)</f>
        <v>274.9589921747816</v>
      </c>
      <c r="AW11" s="269">
        <f>SUM('[1]Canada Soy Complex'!CA$259:CA$269,'[1]Canada Soy Complex'!CB$258)</f>
        <v>274.98498601477155</v>
      </c>
      <c r="AX11" s="269">
        <f>SUM('[1]Canada Soy Complex'!CB$259:CB$269,'[1]Canada Soy Complex'!CC$258)</f>
        <v>275.05131619995933</v>
      </c>
      <c r="AY11" s="269">
        <f>SUM('[1]Canada Soy Complex'!CC$259:CC$269,'[1]Canada Soy Complex'!CD$258)</f>
        <v>274.97716785887536</v>
      </c>
      <c r="AZ11" s="269">
        <f>SUM('[1]Canada Soy Complex'!CD$259:CD$269,'[1]Canada Soy Complex'!CE$258)</f>
        <v>275.00913287701053</v>
      </c>
      <c r="BA11" s="269">
        <f>SUM('[1]Canada Soy Complex'!CE$259:CE$269,'[1]Canada Soy Complex'!CF$258)</f>
        <v>274.99255027504859</v>
      </c>
      <c r="BB11" s="269">
        <f>SUM('[1]Canada Soy Complex'!CF$259:CF$269,'[1]Canada Soy Complex'!CG$258)</f>
        <v>274.99631902507969</v>
      </c>
      <c r="BC11" s="269">
        <f>SUM('[1]Canada Soy Complex'!CG$259:CG$269,'[1]Canada Soy Complex'!CH$258)</f>
        <v>275.00303064513309</v>
      </c>
      <c r="BD11" s="269">
        <f>SUM('[1]Canada Soy Complex'!CH$259:CH$269,'[1]Canada Soy Complex'!CI$258)</f>
        <v>275.00529724719468</v>
      </c>
      <c r="BE11" s="269">
        <f>SUM('[1]Canada Soy Complex'!CI$259:CI$269,'[1]Canada Soy Complex'!CJ$258)</f>
        <v>274.99564013622944</v>
      </c>
      <c r="BF11" s="269">
        <f>SUM('[1]Canada Soy Complex'!CJ$259:CJ$269,'[1]Canada Soy Complex'!CK$258)</f>
        <v>244.94694355244462</v>
      </c>
    </row>
    <row r="12" spans="1:58" x14ac:dyDescent="0.2">
      <c r="A12" s="266"/>
      <c r="B12" s="266" t="s">
        <v>183</v>
      </c>
      <c r="C12" s="267">
        <f>'[3]Canada Soybean Oil Imports'!D$284</f>
        <v>45.605000000000004</v>
      </c>
      <c r="D12" s="267">
        <f>'[3]Canada Soybean Oil Imports'!E$284</f>
        <v>61.176000000000002</v>
      </c>
      <c r="E12" s="267">
        <f>'[3]Canada Soybean Oil Imports'!F$284</f>
        <v>27.016999999999999</v>
      </c>
      <c r="F12" s="267">
        <f>'[3]Canada Soybean Oil Imports'!G$284</f>
        <v>11.608000000000001</v>
      </c>
      <c r="G12" s="267">
        <f>'[3]Canada Soybean Oil Imports'!H$284</f>
        <v>22.777999999999999</v>
      </c>
      <c r="H12" s="267">
        <f>'[3]Canada Soybean Oil Imports'!I$284</f>
        <v>55.024999999999991</v>
      </c>
      <c r="I12" s="267">
        <f>'[3]Canada Soybean Oil Imports'!J$284</f>
        <v>87.731999999999999</v>
      </c>
      <c r="J12" s="267">
        <f>'[3]Canada Soybean Oil Imports'!K$284</f>
        <v>125.10899999999999</v>
      </c>
      <c r="K12" s="267">
        <f>'[3]Canada Soybean Oil Imports'!L$284</f>
        <v>96.808999999999983</v>
      </c>
      <c r="L12" s="267">
        <f>'[3]Canada Soybean Oil Imports'!M$284</f>
        <v>73.254999999999995</v>
      </c>
      <c r="M12" s="267">
        <f>'[3]Canada Soybean Oil Imports'!N$284</f>
        <v>79.736000000000004</v>
      </c>
      <c r="N12" s="267">
        <f>'[3]Canada Soybean Oil Imports'!O$284</f>
        <v>77.320999999999998</v>
      </c>
      <c r="O12" s="267">
        <f>'[3]Canada Soybean Oil Imports'!P$284</f>
        <v>79.851000000000013</v>
      </c>
      <c r="P12" s="267">
        <f>'[3]Canada Soybean Oil Imports'!Q$284</f>
        <v>41.652999999999999</v>
      </c>
      <c r="Q12" s="267">
        <f>'[3]Canada Soybean Oil Imports'!R$284</f>
        <v>40.286000000000001</v>
      </c>
      <c r="R12" s="267">
        <f>'[3]Canada Soybean Oil Imports'!S$284</f>
        <v>33.417000000000002</v>
      </c>
      <c r="S12" s="267">
        <f>'[3]Canada Soybean Oil Imports'!T$284</f>
        <v>24.223999999999997</v>
      </c>
      <c r="T12" s="267">
        <f>'[3]Canada Soybean Oil Imports'!U$284</f>
        <v>30.796999999999997</v>
      </c>
      <c r="U12" s="267">
        <f>'[3]Canada Soybean Oil Imports'!V$284</f>
        <v>32.139000000000003</v>
      </c>
      <c r="V12" s="267">
        <f>'[3]Canada Soybean Oil Imports'!W$284</f>
        <v>29.212</v>
      </c>
      <c r="W12" s="267">
        <f>'[3]Canada Soybean Oil Imports'!X$284</f>
        <v>17.901000000000003</v>
      </c>
      <c r="X12" s="267">
        <f>'[3]Canada Soybean Oil Imports'!Y$284</f>
        <v>22.047924999999999</v>
      </c>
      <c r="Y12" s="267">
        <f>'[3]Canada Soybean Oil Imports'!Z$284</f>
        <v>21.564630000000005</v>
      </c>
      <c r="Z12" s="267">
        <f>'[3]Canada Soybean Oil Imports'!AA$284</f>
        <v>22.806985000000001</v>
      </c>
      <c r="AA12" s="267">
        <f>'[3]Canada Soybean Oil Imports'!AB$284</f>
        <v>32.063659999999999</v>
      </c>
      <c r="AB12" s="267">
        <f>'[3]Canada Soybean Oil Imports'!AC$284</f>
        <v>38.629389000000003</v>
      </c>
      <c r="AC12" s="267">
        <f>'[3]Canada Soybean Oil Imports'!AD$284</f>
        <v>71.126600999999994</v>
      </c>
      <c r="AD12" s="268">
        <f>'[3]Canada Soybean Oil Imports'!AE$284</f>
        <v>52.583663999999999</v>
      </c>
      <c r="AE12" s="268">
        <f>'[3]Canada Soybean Oil Imports'!AF$284</f>
        <v>55.868353000000006</v>
      </c>
      <c r="AF12" s="268">
        <f>'[3]Canada Soybean Oil Imports'!AG$284</f>
        <v>129.18406153956087</v>
      </c>
      <c r="AG12" s="268">
        <f>'[3]Canada Soybean Oil Imports'!AH$284</f>
        <v>148.18610965413325</v>
      </c>
      <c r="AH12" s="268">
        <f>'[3]Canada Soybean Oil Imports'!AI$284</f>
        <v>149.40461731088934</v>
      </c>
      <c r="AI12" s="268">
        <f>'[3]Canada Soybean Oil Imports'!AJ$284</f>
        <v>150.90863427089553</v>
      </c>
      <c r="AJ12" s="268">
        <f>'[3]Canada Soybean Oil Imports'!AK$284</f>
        <v>150.64813044514329</v>
      </c>
      <c r="AK12" s="268">
        <f>'[3]Canada Soybean Oil Imports'!AL$284</f>
        <v>146.72534606632382</v>
      </c>
      <c r="AL12" s="268">
        <f>'[3]Canada Soybean Oil Imports'!AM$284</f>
        <v>151.09878091316216</v>
      </c>
      <c r="AM12" s="268">
        <f>'[3]Canada Soybean Oil Imports'!AN$284</f>
        <v>149.20723660718929</v>
      </c>
      <c r="AN12" s="268">
        <f>'[3]Canada Soybean Oil Imports'!AO$284</f>
        <v>149.75321648340002</v>
      </c>
      <c r="AO12" s="268">
        <f>'[3]Canada Soybean Oil Imports'!AP$284</f>
        <v>149.71186795906601</v>
      </c>
      <c r="AP12" s="268">
        <f>'[3]Canada Soybean Oil Imports'!AQ$284</f>
        <v>149.47449913520666</v>
      </c>
      <c r="AQ12" s="268">
        <f>'[3]Canada Soybean Oil Imports'!AR$284</f>
        <v>133.10603356600828</v>
      </c>
      <c r="AR12" s="268">
        <f>'[3]Canada Soybean Oil Imports'!AS$284</f>
        <v>0</v>
      </c>
      <c r="AS12" s="268">
        <f>'[3]Canada Soybean Oil Imports'!AT$284</f>
        <v>0</v>
      </c>
      <c r="AT12" s="268">
        <f>'[3]Canada Soybean Oil Imports'!AU$284</f>
        <v>0</v>
      </c>
      <c r="AU12" s="268">
        <f>'[3]Canada Soybean Oil Imports'!AV$284</f>
        <v>0</v>
      </c>
      <c r="AV12" s="268">
        <f>'[3]Canada Soybean Oil Imports'!AW$284</f>
        <v>0</v>
      </c>
      <c r="AW12" s="268">
        <f>'[3]Canada Soybean Oil Imports'!AX$284</f>
        <v>0</v>
      </c>
      <c r="AX12" s="268">
        <f>'[3]Canada Soybean Oil Imports'!AY$284</f>
        <v>0</v>
      </c>
      <c r="AY12" s="268">
        <f>'[3]Canada Soybean Oil Imports'!AZ$284</f>
        <v>0</v>
      </c>
      <c r="AZ12" s="268">
        <f>'[3]Canada Soybean Oil Imports'!BA$284</f>
        <v>0</v>
      </c>
      <c r="BA12" s="268">
        <f>'[3]Canada Soybean Oil Imports'!BB$284</f>
        <v>0</v>
      </c>
      <c r="BB12" s="268">
        <f>'[3]Canada Soybean Oil Imports'!BC$284</f>
        <v>0</v>
      </c>
      <c r="BC12" s="268">
        <f>'[3]Canada Soybean Oil Imports'!BD$284</f>
        <v>0</v>
      </c>
      <c r="BD12" s="268">
        <f>'[3]Canada Soybean Oil Imports'!BE$284</f>
        <v>0</v>
      </c>
      <c r="BE12" s="268">
        <f>'[3]Canada Soybean Oil Imports'!BF$284</f>
        <v>0</v>
      </c>
      <c r="BF12" s="268">
        <f>'[3]Canada Soybean Oil Imports'!BG$284</f>
        <v>0</v>
      </c>
    </row>
    <row r="13" spans="1:58" x14ac:dyDescent="0.2">
      <c r="B13" t="s">
        <v>190</v>
      </c>
      <c r="C13" s="227">
        <f>'[3]Canada Soybean Oil Imports'!D$266</f>
        <v>0</v>
      </c>
      <c r="D13" s="227">
        <f>'[3]Canada Soybean Oil Imports'!E$266</f>
        <v>0</v>
      </c>
      <c r="E13" s="227">
        <f>'[3]Canada Soybean Oil Imports'!F$266</f>
        <v>0</v>
      </c>
      <c r="F13" s="227">
        <f>'[3]Canada Soybean Oil Imports'!G$266</f>
        <v>0</v>
      </c>
      <c r="G13" s="227">
        <f>'[3]Canada Soybean Oil Imports'!H$266</f>
        <v>0</v>
      </c>
      <c r="H13" s="227">
        <f>'[3]Canada Soybean Oil Imports'!I$266</f>
        <v>0</v>
      </c>
      <c r="I13" s="227">
        <f>'[3]Canada Soybean Oil Imports'!J$266</f>
        <v>0</v>
      </c>
      <c r="J13" s="227">
        <f>'[3]Canada Soybean Oil Imports'!K$266</f>
        <v>0</v>
      </c>
      <c r="K13" s="227">
        <f>'[3]Canada Soybean Oil Imports'!L$266</f>
        <v>0</v>
      </c>
      <c r="L13" s="227">
        <f>'[3]Canada Soybean Oil Imports'!M$266</f>
        <v>0</v>
      </c>
      <c r="M13" s="227">
        <f>'[3]Canada Soybean Oil Imports'!N$266</f>
        <v>0</v>
      </c>
      <c r="N13" s="227">
        <f>'[3]Canada Soybean Oil Imports'!O$266</f>
        <v>0</v>
      </c>
      <c r="O13" s="227">
        <f>'[3]Canada Soybean Oil Imports'!P$266</f>
        <v>0</v>
      </c>
      <c r="P13" s="227">
        <f>'[3]Canada Soybean Oil Imports'!Q$266</f>
        <v>0</v>
      </c>
      <c r="Q13" s="227">
        <f>'[3]Canada Soybean Oil Imports'!R$266</f>
        <v>2E-3</v>
      </c>
      <c r="R13" s="227">
        <f>'[3]Canada Soybean Oil Imports'!S$266</f>
        <v>1E-3</v>
      </c>
      <c r="S13" s="227">
        <f>'[3]Canada Soybean Oil Imports'!T$266</f>
        <v>0</v>
      </c>
      <c r="T13" s="227">
        <f>'[3]Canada Soybean Oil Imports'!U$266</f>
        <v>0</v>
      </c>
      <c r="U13" s="227">
        <f>'[3]Canada Soybean Oil Imports'!V$266</f>
        <v>2E-3</v>
      </c>
      <c r="V13" s="227">
        <f>'[3]Canada Soybean Oil Imports'!W$266</f>
        <v>0</v>
      </c>
      <c r="W13" s="227">
        <f>'[3]Canada Soybean Oil Imports'!X$266</f>
        <v>0</v>
      </c>
      <c r="X13" s="227">
        <f>'[3]Canada Soybean Oil Imports'!Y$266</f>
        <v>0</v>
      </c>
      <c r="Y13" s="227">
        <f>'[3]Canada Soybean Oil Imports'!Z$266</f>
        <v>0</v>
      </c>
      <c r="Z13" s="227">
        <f>'[3]Canada Soybean Oil Imports'!AA$266</f>
        <v>2.02E-4</v>
      </c>
      <c r="AA13" s="227">
        <f>'[3]Canada Soybean Oil Imports'!AB$266</f>
        <v>1.9999999999999999E-6</v>
      </c>
      <c r="AB13" s="227">
        <f>'[3]Canada Soybean Oil Imports'!AC$266</f>
        <v>0</v>
      </c>
      <c r="AC13" s="227">
        <f>'[3]Canada Soybean Oil Imports'!AD$266</f>
        <v>0.33600000000000002</v>
      </c>
      <c r="AD13" s="269">
        <f>'[3]Canada Soybean Oil Imports'!AE$266</f>
        <v>2E-3</v>
      </c>
      <c r="AE13" s="269">
        <f>'[3]Canada Soybean Oil Imports'!AF$266</f>
        <v>4.8999999999999998E-5</v>
      </c>
      <c r="AF13" s="269">
        <f>'[3]Canada Soybean Oil Imports'!AG$266</f>
        <v>1.3089881601230954E-6</v>
      </c>
      <c r="AG13" s="269">
        <f>'[3]Canada Soybean Oil Imports'!AH$266</f>
        <v>1.1252403835593637E-2</v>
      </c>
      <c r="AH13" s="269">
        <f>'[3]Canada Soybean Oil Imports'!AI$266</f>
        <v>1.1233588990578783E-2</v>
      </c>
      <c r="AI13" s="269">
        <f>'[3]Canada Soybean Oil Imports'!AJ$266</f>
        <v>9.291728486629094E-4</v>
      </c>
      <c r="AJ13" s="269">
        <f>'[3]Canada Soybean Oil Imports'!AK$266</f>
        <v>7.8136343771883512E-4</v>
      </c>
      <c r="AK13" s="269">
        <f>'[3]Canada Soybean Oil Imports'!AL$266</f>
        <v>9.7843379516966375E-4</v>
      </c>
      <c r="AL13" s="269">
        <f>'[3]Canada Soybean Oil Imports'!AM$266</f>
        <v>4.9587850796026399E-3</v>
      </c>
      <c r="AM13" s="269">
        <f>'[3]Canada Soybean Oil Imports'!AN$266</f>
        <v>3.7873133570750926E-3</v>
      </c>
      <c r="AN13" s="269">
        <f>'[3]Canada Soybean Oil Imports'!AO$266</f>
        <v>2.2805931207442749E-3</v>
      </c>
      <c r="AO13" s="269">
        <f>'[3]Canada Soybean Oil Imports'!AP$266</f>
        <v>2.5539515110137396E-3</v>
      </c>
      <c r="AP13" s="269">
        <f>'[3]Canada Soybean Oil Imports'!AQ$266</f>
        <v>2.9090455491472518E-3</v>
      </c>
      <c r="AQ13" s="269">
        <f>'[3]Canada Soybean Oil Imports'!AR$266</f>
        <v>3.3163896905156875E-3</v>
      </c>
      <c r="AR13" s="269">
        <f>'[3]Canada Soybean Oil Imports'!AS$266</f>
        <v>0</v>
      </c>
      <c r="AS13" s="269">
        <f>'[3]Canada Soybean Oil Imports'!AT$266</f>
        <v>0</v>
      </c>
      <c r="AT13" s="269">
        <f>'[3]Canada Soybean Oil Imports'!AU$266</f>
        <v>0</v>
      </c>
      <c r="AU13" s="269">
        <f>'[3]Canada Soybean Oil Imports'!AV$266</f>
        <v>0</v>
      </c>
      <c r="AV13" s="269">
        <f>'[3]Canada Soybean Oil Imports'!AW$266</f>
        <v>0</v>
      </c>
      <c r="AW13" s="269">
        <f>'[3]Canada Soybean Oil Imports'!AX$266</f>
        <v>0</v>
      </c>
      <c r="AX13" s="269">
        <f>'[3]Canada Soybean Oil Imports'!AY$266</f>
        <v>0</v>
      </c>
      <c r="AY13" s="269">
        <f>'[3]Canada Soybean Oil Imports'!AZ$266</f>
        <v>0</v>
      </c>
      <c r="AZ13" s="269">
        <f>'[3]Canada Soybean Oil Imports'!BA$266</f>
        <v>0</v>
      </c>
      <c r="BA13" s="269">
        <f>'[3]Canada Soybean Oil Imports'!BB$266</f>
        <v>0</v>
      </c>
      <c r="BB13" s="269">
        <f>'[3]Canada Soybean Oil Imports'!BC$266</f>
        <v>0</v>
      </c>
      <c r="BC13" s="269">
        <f>'[3]Canada Soybean Oil Imports'!BD$266</f>
        <v>0</v>
      </c>
      <c r="BD13" s="269">
        <f>'[3]Canada Soybean Oil Imports'!BE$266</f>
        <v>0</v>
      </c>
      <c r="BE13" s="269">
        <f>'[3]Canada Soybean Oil Imports'!BF$266</f>
        <v>0</v>
      </c>
      <c r="BF13" s="269">
        <f>'[3]Canada Soybean Oil Imports'!BG$266</f>
        <v>0</v>
      </c>
    </row>
    <row r="14" spans="1:58" x14ac:dyDescent="0.2">
      <c r="B14" t="s">
        <v>185</v>
      </c>
      <c r="C14" s="227">
        <f>C11-C12-C13</f>
        <v>9.9999999999980105E-3</v>
      </c>
      <c r="D14" s="227">
        <f t="shared" ref="D14:BF14" si="4">D11-D12-D13</f>
        <v>8.00000000000054E-2</v>
      </c>
      <c r="E14" s="227">
        <f t="shared" si="4"/>
        <v>6.9999999999978968E-3</v>
      </c>
      <c r="F14" s="227">
        <f t="shared" si="4"/>
        <v>3.2000000000000028E-2</v>
      </c>
      <c r="G14" s="227">
        <f t="shared" si="4"/>
        <v>6.0000000000002274E-3</v>
      </c>
      <c r="H14" s="227">
        <f t="shared" si="4"/>
        <v>2.1000000000015007E-2</v>
      </c>
      <c r="I14" s="227">
        <f t="shared" si="4"/>
        <v>4.1999999999987381E-2</v>
      </c>
      <c r="J14" s="227">
        <f t="shared" si="4"/>
        <v>9.1999999999998749E-2</v>
      </c>
      <c r="K14" s="227">
        <f t="shared" si="4"/>
        <v>0.14400000000001967</v>
      </c>
      <c r="L14" s="227">
        <f t="shared" si="4"/>
        <v>0.1910000000000025</v>
      </c>
      <c r="M14" s="227">
        <f t="shared" si="4"/>
        <v>5.8000000000006935E-2</v>
      </c>
      <c r="N14" s="227">
        <f t="shared" si="4"/>
        <v>4.3000000000006366E-2</v>
      </c>
      <c r="O14" s="227">
        <f t="shared" si="4"/>
        <v>2.8999999999982151E-2</v>
      </c>
      <c r="P14" s="227">
        <f t="shared" si="4"/>
        <v>0.21700000000000585</v>
      </c>
      <c r="Q14" s="227">
        <f t="shared" si="4"/>
        <v>0.1510000000000058</v>
      </c>
      <c r="R14" s="227">
        <f t="shared" si="4"/>
        <v>0.1479999999999938</v>
      </c>
      <c r="S14" s="227">
        <f t="shared" si="4"/>
        <v>4.4000000000000483E-2</v>
      </c>
      <c r="T14" s="227">
        <f t="shared" si="4"/>
        <v>0.10900000000000531</v>
      </c>
      <c r="U14" s="227">
        <f t="shared" si="4"/>
        <v>0.32499999999999818</v>
      </c>
      <c r="V14" s="227">
        <f t="shared" si="4"/>
        <v>0.41799999999999926</v>
      </c>
      <c r="W14" s="227">
        <f t="shared" si="4"/>
        <v>0.48299999999999699</v>
      </c>
      <c r="X14" s="227">
        <f t="shared" si="4"/>
        <v>0.23797500000000227</v>
      </c>
      <c r="Y14" s="227">
        <f t="shared" si="4"/>
        <v>0.10327199999999337</v>
      </c>
      <c r="Z14" s="227">
        <f t="shared" si="4"/>
        <v>0.45467100000000277</v>
      </c>
      <c r="AA14" s="227">
        <f t="shared" si="4"/>
        <v>4.6033899999999992</v>
      </c>
      <c r="AB14" s="227">
        <f t="shared" si="4"/>
        <v>2.4717739999999964</v>
      </c>
      <c r="AC14" s="227">
        <f t="shared" si="4"/>
        <v>27.050221000000022</v>
      </c>
      <c r="AD14" s="269">
        <f t="shared" si="4"/>
        <v>116.34450100000002</v>
      </c>
      <c r="AE14" s="269">
        <f t="shared" si="4"/>
        <v>152.6592379082287</v>
      </c>
      <c r="AF14" s="269">
        <f t="shared" si="4"/>
        <v>33.310833679085064</v>
      </c>
      <c r="AG14" s="269">
        <f t="shared" si="4"/>
        <v>58.101437664023869</v>
      </c>
      <c r="AH14" s="269">
        <f t="shared" si="4"/>
        <v>127.98114851017611</v>
      </c>
      <c r="AI14" s="269">
        <f t="shared" si="4"/>
        <v>151.24864837310881</v>
      </c>
      <c r="AJ14" s="269">
        <f t="shared" si="4"/>
        <v>153.45687742700122</v>
      </c>
      <c r="AK14" s="269">
        <f t="shared" si="4"/>
        <v>171.68306203168686</v>
      </c>
      <c r="AL14" s="269">
        <f t="shared" si="4"/>
        <v>148.13741777164412</v>
      </c>
      <c r="AM14" s="269">
        <f t="shared" si="4"/>
        <v>125.30175500263756</v>
      </c>
      <c r="AN14" s="269">
        <f t="shared" si="4"/>
        <v>125.48495274191278</v>
      </c>
      <c r="AO14" s="269">
        <f t="shared" si="4"/>
        <v>125.5021437184751</v>
      </c>
      <c r="AP14" s="269">
        <f t="shared" si="4"/>
        <v>125.38291174614959</v>
      </c>
      <c r="AQ14" s="269">
        <f t="shared" si="4"/>
        <v>141.51799129314406</v>
      </c>
      <c r="AR14" s="269">
        <f t="shared" si="4"/>
        <v>275.35572772019134</v>
      </c>
      <c r="AS14" s="269">
        <f t="shared" si="4"/>
        <v>274.89149110928349</v>
      </c>
      <c r="AT14" s="269">
        <f t="shared" si="4"/>
        <v>275.06008086868508</v>
      </c>
      <c r="AU14" s="269">
        <f t="shared" si="4"/>
        <v>274.99028912685503</v>
      </c>
      <c r="AV14" s="269">
        <f t="shared" si="4"/>
        <v>274.9589921747816</v>
      </c>
      <c r="AW14" s="269">
        <f t="shared" si="4"/>
        <v>274.98498601477155</v>
      </c>
      <c r="AX14" s="269">
        <f t="shared" si="4"/>
        <v>275.05131619995933</v>
      </c>
      <c r="AY14" s="269">
        <f t="shared" si="4"/>
        <v>274.97716785887536</v>
      </c>
      <c r="AZ14" s="269">
        <f t="shared" si="4"/>
        <v>275.00913287701053</v>
      </c>
      <c r="BA14" s="269">
        <f t="shared" si="4"/>
        <v>274.99255027504859</v>
      </c>
      <c r="BB14" s="269">
        <f t="shared" si="4"/>
        <v>274.99631902507969</v>
      </c>
      <c r="BC14" s="269">
        <f t="shared" si="4"/>
        <v>275.00303064513309</v>
      </c>
      <c r="BD14" s="269">
        <f t="shared" si="4"/>
        <v>275.00529724719468</v>
      </c>
      <c r="BE14" s="269">
        <f t="shared" si="4"/>
        <v>274.99564013622944</v>
      </c>
      <c r="BF14" s="269">
        <f t="shared" si="4"/>
        <v>244.94694355244462</v>
      </c>
    </row>
    <row r="15" spans="1:58" x14ac:dyDescent="0.2">
      <c r="A15" t="s">
        <v>191</v>
      </c>
      <c r="C15" s="227">
        <f>SUM('[1]Canada Soy Complex'!AG$275:AG$285,'[1]Canada Soy Complex'!AH$274)</f>
        <v>43.222999999999985</v>
      </c>
      <c r="D15" s="227">
        <f>SUM('[1]Canada Soy Complex'!AH$275:AH$285,'[1]Canada Soy Complex'!AI$274)</f>
        <v>27.548999999999999</v>
      </c>
      <c r="E15" s="227">
        <f>SUM('[1]Canada Soy Complex'!AI$275:AI$285,'[1]Canada Soy Complex'!AJ$274)</f>
        <v>33.283000000000001</v>
      </c>
      <c r="F15" s="227">
        <f>SUM('[1]Canada Soy Complex'!AJ$275:AJ$285,'[1]Canada Soy Complex'!AK$274)</f>
        <v>38.792999999999999</v>
      </c>
      <c r="G15" s="227">
        <f>SUM('[1]Canada Soy Complex'!AK$275:AK$285,'[1]Canada Soy Complex'!AL$274)</f>
        <v>38.171999999999997</v>
      </c>
      <c r="H15" s="227">
        <f>SUM('[1]Canada Soy Complex'!AL$275:AL$285,'[1]Canada Soy Complex'!AM$274)</f>
        <v>33.113000000000007</v>
      </c>
      <c r="I15" s="227">
        <f>SUM('[1]Canada Soy Complex'!AM$275:AM$285,'[1]Canada Soy Complex'!AN$274)</f>
        <v>20.757999999999999</v>
      </c>
      <c r="J15" s="227">
        <f>SUM('[1]Canada Soy Complex'!AN$275:AN$285,'[1]Canada Soy Complex'!AO$274)</f>
        <v>20.556999999999999</v>
      </c>
      <c r="K15" s="227">
        <f>SUM('[1]Canada Soy Complex'!AO$275:AO$285,'[1]Canada Soy Complex'!AP$274)</f>
        <v>16.094999999999999</v>
      </c>
      <c r="L15" s="227">
        <f>SUM('[1]Canada Soy Complex'!AP$275:AP$285,'[1]Canada Soy Complex'!AQ$274)</f>
        <v>10.86</v>
      </c>
      <c r="M15" s="227">
        <f>SUM('[1]Canada Soy Complex'!AQ$275:AQ$285,'[1]Canada Soy Complex'!AR$274)</f>
        <v>21.924999999999997</v>
      </c>
      <c r="N15" s="227">
        <f>SUM('[1]Canada Soy Complex'!AR$275:AR$285,'[1]Canada Soy Complex'!AS$274)</f>
        <v>25.046999999999997</v>
      </c>
      <c r="O15" s="227">
        <f>SUM('[1]Canada Soy Complex'!AS$275:AS$285,'[1]Canada Soy Complex'!AT$274)</f>
        <v>50.499000000000002</v>
      </c>
      <c r="P15" s="227">
        <f>SUM('[1]Canada Soy Complex'!AT$275:AT$285,'[1]Canada Soy Complex'!AU$274)</f>
        <v>40.074999999999996</v>
      </c>
      <c r="Q15" s="227">
        <f>SUM('[1]Canada Soy Complex'!AU$275:AU$285,'[1]Canada Soy Complex'!AV$274)</f>
        <v>45.362000000000002</v>
      </c>
      <c r="R15" s="227">
        <f>SUM('[1]Canada Soy Complex'!AV$275:AV$285,'[1]Canada Soy Complex'!AW$274)</f>
        <v>70.495999999999995</v>
      </c>
      <c r="S15" s="227">
        <f>SUM('[1]Canada Soy Complex'!AW$275:AW$285,'[1]Canada Soy Complex'!AX$274)</f>
        <v>74.015999999999991</v>
      </c>
      <c r="T15" s="227">
        <f>SUM('[1]Canada Soy Complex'!AX$275:AX$285,'[1]Canada Soy Complex'!AY$274)</f>
        <v>99.871999999999986</v>
      </c>
      <c r="U15" s="227">
        <f>SUM('[1]Canada Soy Complex'!AY$275:AY$285,'[1]Canada Soy Complex'!AZ$274)</f>
        <v>94.509999999999991</v>
      </c>
      <c r="V15" s="227">
        <f>SUM('[1]Canada Soy Complex'!AZ$275:AZ$285,'[1]Canada Soy Complex'!BA$274)</f>
        <v>129.59099999999998</v>
      </c>
      <c r="W15" s="227">
        <f>SUM('[1]Canada Soy Complex'!BA$275:BA$285,'[1]Canada Soy Complex'!BB$274)</f>
        <v>159.51599999999999</v>
      </c>
      <c r="X15" s="227">
        <f>SUM('[1]Canada Soy Complex'!BB$275:BB$285,'[1]Canada Soy Complex'!BC$274)</f>
        <v>159.70991699999999</v>
      </c>
      <c r="Y15" s="227">
        <f>SUM('[1]Canada Soy Complex'!BC$275:BC$285,'[1]Canada Soy Complex'!BD$274)</f>
        <v>157.582551</v>
      </c>
      <c r="Z15" s="227">
        <f>SUM('[1]Canada Soy Complex'!BD$275:BD$285,'[1]Canada Soy Complex'!BE$274)</f>
        <v>177.27204699999996</v>
      </c>
      <c r="AA15" s="227">
        <f>SUM('[1]Canada Soy Complex'!BE$275:BE$285,'[1]Canada Soy Complex'!BF$274)</f>
        <v>136.757845</v>
      </c>
      <c r="AB15" s="227">
        <f>SUM('[1]Canada Soy Complex'!BF$275:BF$285,'[1]Canada Soy Complex'!BG$274)</f>
        <v>134.77230399999999</v>
      </c>
      <c r="AC15" s="227">
        <f>SUM('[1]Canada Soy Complex'!BG$275:BG$285,'[1]Canada Soy Complex'!BH$274)</f>
        <v>139.30942899999999</v>
      </c>
      <c r="AD15" s="269">
        <f>SUM('[1]Canada Soy Complex'!BH$275:BH$285,'[1]Canada Soy Complex'!BI$274)</f>
        <v>136.35274969768346</v>
      </c>
      <c r="AE15" s="269">
        <f>SUM('[1]Canada Soy Complex'!BI$275:BI$285,'[1]Canada Soy Complex'!BJ$274)</f>
        <v>140.84375901008289</v>
      </c>
      <c r="AF15" s="269">
        <f>SUM('[1]Canada Soy Complex'!BJ$275:BJ$285,'[1]Canada Soy Complex'!BK$274)</f>
        <v>141.09961645775866</v>
      </c>
      <c r="AG15" s="269">
        <f>SUM('[1]Canada Soy Complex'!BK$275:BK$285,'[1]Canada Soy Complex'!BL$274)</f>
        <v>139.82843949866734</v>
      </c>
      <c r="AH15" s="269">
        <f>SUM('[1]Canada Soy Complex'!BL$275:BL$285,'[1]Canada Soy Complex'!BM$274)</f>
        <v>140.35602750936522</v>
      </c>
      <c r="AI15" s="269">
        <f>SUM('[1]Canada Soy Complex'!BM$275:BM$285,'[1]Canada Soy Complex'!BN$274)</f>
        <v>139.17392285149882</v>
      </c>
      <c r="AJ15" s="269">
        <f>SUM('[1]Canada Soy Complex'!BN$275:BN$285,'[1]Canada Soy Complex'!BO$274)</f>
        <v>140.03559305668858</v>
      </c>
      <c r="AK15" s="269">
        <f>SUM('[1]Canada Soy Complex'!BO$275:BO$285,'[1]Canada Soy Complex'!BP$274)</f>
        <v>140.26035306547456</v>
      </c>
      <c r="AL15" s="269">
        <f>SUM('[1]Canada Soy Complex'!BP$275:BP$285,'[1]Canada Soy Complex'!BQ$274)</f>
        <v>137.71882394150674</v>
      </c>
      <c r="AM15" s="269">
        <f>SUM('[1]Canada Soy Complex'!BQ$275:BQ$285,'[1]Canada Soy Complex'!BR$274)</f>
        <v>109.15732078152669</v>
      </c>
      <c r="AN15" s="269">
        <f>SUM('[1]Canada Soy Complex'!BR$275:BR$285,'[1]Canada Soy Complex'!BS$274)</f>
        <v>99.986537639643259</v>
      </c>
      <c r="AO15" s="269">
        <f>SUM('[1]Canada Soy Complex'!BS$275:BS$285,'[1]Canada Soy Complex'!BT$274)</f>
        <v>99.919693825500616</v>
      </c>
      <c r="AP15" s="269">
        <f>SUM('[1]Canada Soy Complex'!BT$275:BT$285,'[1]Canada Soy Complex'!BU$274)</f>
        <v>100.04653617271163</v>
      </c>
      <c r="AQ15" s="269">
        <f>SUM('[1]Canada Soy Complex'!BU$275:BU$285,'[1]Canada Soy Complex'!BV$274)</f>
        <v>100.03223248307188</v>
      </c>
      <c r="AR15" s="269">
        <f>SUM('[1]Canada Soy Complex'!BV$275:BV$285,'[1]Canada Soy Complex'!BW$274)</f>
        <v>99.995363677913929</v>
      </c>
      <c r="AS15" s="269">
        <f>SUM('[1]Canada Soy Complex'!BW$275:BW$285,'[1]Canada Soy Complex'!BX$274)</f>
        <v>99.985743573872696</v>
      </c>
      <c r="AT15" s="269">
        <f>SUM('[1]Canada Soy Complex'!BX$275:BX$285,'[1]Canada Soy Complex'!BY$274)</f>
        <v>99.996072759768253</v>
      </c>
      <c r="AU15" s="269">
        <f>SUM('[1]Canada Soy Complex'!BY$275:BY$285,'[1]Canada Soy Complex'!BZ$274)</f>
        <v>99.995913946614152</v>
      </c>
      <c r="AV15" s="269">
        <f>SUM('[1]Canada Soy Complex'!BZ$275:BZ$285,'[1]Canada Soy Complex'!CA$274)</f>
        <v>100.01118973346767</v>
      </c>
      <c r="AW15" s="269">
        <f>SUM('[1]Canada Soy Complex'!CA$275:CA$285,'[1]Canada Soy Complex'!CB$274)</f>
        <v>100.00106528824818</v>
      </c>
      <c r="AX15" s="269">
        <f>SUM('[1]Canada Soy Complex'!CB$275:CB$285,'[1]Canada Soy Complex'!CC$274)</f>
        <v>99.996856738327338</v>
      </c>
      <c r="AY15" s="269">
        <f>SUM('[1]Canada Soy Complex'!CC$275:CC$285,'[1]Canada Soy Complex'!CD$274)</f>
        <v>99.997997060394198</v>
      </c>
      <c r="AZ15" s="269">
        <f>SUM('[1]Canada Soy Complex'!CD$275:CD$285,'[1]Canada Soy Complex'!CE$274)</f>
        <v>100.00021969328513</v>
      </c>
      <c r="BA15" s="269">
        <f>SUM('[1]Canada Soy Complex'!CE$275:CE$285,'[1]Canada Soy Complex'!CF$274)</f>
        <v>100.0006045534103</v>
      </c>
      <c r="BB15" s="269">
        <f>SUM('[1]Canada Soy Complex'!CF$275:CF$285,'[1]Canada Soy Complex'!CG$274)</f>
        <v>100.00146570274451</v>
      </c>
      <c r="BC15" s="269">
        <f>SUM('[1]Canada Soy Complex'!CG$275:CG$285,'[1]Canada Soy Complex'!CH$274)</f>
        <v>99.999348666733042</v>
      </c>
      <c r="BD15" s="269">
        <f>SUM('[1]Canada Soy Complex'!CH$275:CH$285,'[1]Canada Soy Complex'!CI$274)</f>
        <v>99.999428749632273</v>
      </c>
      <c r="BE15" s="269">
        <f>SUM('[1]Canada Soy Complex'!CI$275:CI$285,'[1]Canada Soy Complex'!CJ$274)</f>
        <v>99.999927135313428</v>
      </c>
      <c r="BF15" s="269">
        <f>SUM('[1]Canada Soy Complex'!CJ$275:CJ$285,'[1]Canada Soy Complex'!CK$274)</f>
        <v>92.150196729094574</v>
      </c>
    </row>
    <row r="16" spans="1:58" x14ac:dyDescent="0.2">
      <c r="A16" s="266"/>
      <c r="B16" s="266" t="s">
        <v>187</v>
      </c>
      <c r="C16" s="267">
        <f>'[3]Canada Soybean Oil Exports'!D$284</f>
        <v>42.297999999999995</v>
      </c>
      <c r="D16" s="267">
        <f>'[3]Canada Soybean Oil Exports'!E$284</f>
        <v>23.029</v>
      </c>
      <c r="E16" s="267">
        <f>'[3]Canada Soybean Oil Exports'!F$284</f>
        <v>26.820999999999998</v>
      </c>
      <c r="F16" s="267">
        <f>'[3]Canada Soybean Oil Exports'!G$284</f>
        <v>37.611000000000004</v>
      </c>
      <c r="G16" s="267">
        <f>'[3]Canada Soybean Oil Exports'!H$284</f>
        <v>36.957000000000001</v>
      </c>
      <c r="H16" s="267">
        <f>'[3]Canada Soybean Oil Exports'!I$284</f>
        <v>32.979000000000006</v>
      </c>
      <c r="I16" s="267">
        <f>'[3]Canada Soybean Oil Exports'!J$284</f>
        <v>20.545000000000002</v>
      </c>
      <c r="J16" s="267">
        <f>'[3]Canada Soybean Oil Exports'!K$284</f>
        <v>20.081000000000003</v>
      </c>
      <c r="K16" s="267">
        <f>'[3]Canada Soybean Oil Exports'!L$284</f>
        <v>15.263999999999999</v>
      </c>
      <c r="L16" s="267">
        <f>'[3]Canada Soybean Oil Exports'!M$284</f>
        <v>9.8680000000000003</v>
      </c>
      <c r="M16" s="267">
        <f>'[3]Canada Soybean Oil Exports'!N$284</f>
        <v>14.867999999999999</v>
      </c>
      <c r="N16" s="267">
        <f>'[3]Canada Soybean Oil Exports'!O$284</f>
        <v>16.561</v>
      </c>
      <c r="O16" s="267">
        <f>'[3]Canada Soybean Oil Exports'!P$284</f>
        <v>25.371000000000002</v>
      </c>
      <c r="P16" s="267">
        <f>'[3]Canada Soybean Oil Exports'!Q$284</f>
        <v>37.74</v>
      </c>
      <c r="Q16" s="267">
        <f>'[3]Canada Soybean Oil Exports'!R$284</f>
        <v>44.895999999999994</v>
      </c>
      <c r="R16" s="267">
        <f>'[3]Canada Soybean Oil Exports'!S$284</f>
        <v>69.941999999999993</v>
      </c>
      <c r="S16" s="267">
        <f>'[3]Canada Soybean Oil Exports'!T$284</f>
        <v>64.743000000000009</v>
      </c>
      <c r="T16" s="267">
        <f>'[3]Canada Soybean Oil Exports'!U$284</f>
        <v>79.293999999999997</v>
      </c>
      <c r="U16" s="267">
        <f>'[3]Canada Soybean Oil Exports'!V$284</f>
        <v>68.831000000000003</v>
      </c>
      <c r="V16" s="267">
        <f>'[3]Canada Soybean Oil Exports'!W$284</f>
        <v>117.57000000000002</v>
      </c>
      <c r="W16" s="267">
        <f>'[3]Canada Soybean Oil Exports'!X$284</f>
        <v>121.76500000000001</v>
      </c>
      <c r="X16" s="267">
        <f>'[3]Canada Soybean Oil Exports'!Y$284</f>
        <v>141.465484</v>
      </c>
      <c r="Y16" s="267">
        <f>'[3]Canada Soybean Oil Exports'!Z$284</f>
        <v>148.185778</v>
      </c>
      <c r="Z16" s="267">
        <f>'[3]Canada Soybean Oil Exports'!AA$284</f>
        <v>175.601358</v>
      </c>
      <c r="AA16" s="267">
        <f>'[3]Canada Soybean Oil Exports'!AB$284</f>
        <v>133.97333699999999</v>
      </c>
      <c r="AB16" s="267">
        <f>'[3]Canada Soybean Oil Exports'!AC$284</f>
        <v>126.63235200000001</v>
      </c>
      <c r="AC16" s="267">
        <f>'[3]Canada Soybean Oil Exports'!AD$284</f>
        <v>132.793408</v>
      </c>
      <c r="AD16" s="268">
        <f>'[3]Canada Soybean Oil Exports'!AE$284</f>
        <v>130.607629</v>
      </c>
      <c r="AE16" s="268">
        <f>'[3]Canada Soybean Oil Exports'!AF$284</f>
        <v>115.23690300000003</v>
      </c>
      <c r="AF16" s="268">
        <f>'[3]Canada Soybean Oil Exports'!AG$284</f>
        <v>125.55642163073348</v>
      </c>
      <c r="AG16" s="268">
        <f>'[3]Canada Soybean Oil Exports'!AH$284</f>
        <v>131.31711681293348</v>
      </c>
      <c r="AH16" s="268">
        <f>'[3]Canada Soybean Oil Exports'!AI$284</f>
        <v>131.52263509112888</v>
      </c>
      <c r="AI16" s="268">
        <f>'[3]Canada Soybean Oil Exports'!AJ$284</f>
        <v>129.73546319766089</v>
      </c>
      <c r="AJ16" s="268">
        <f>'[3]Canada Soybean Oil Exports'!AK$284</f>
        <v>130.42441121761777</v>
      </c>
      <c r="AK16" s="268">
        <f>'[3]Canada Soybean Oil Exports'!AL$284</f>
        <v>131.3533942483198</v>
      </c>
      <c r="AL16" s="268">
        <f>'[3]Canada Soybean Oil Exports'!AM$284</f>
        <v>131.02718926366887</v>
      </c>
      <c r="AM16" s="268">
        <f>'[3]Canada Soybean Oil Exports'!AN$284</f>
        <v>130.75943234814466</v>
      </c>
      <c r="AN16" s="268">
        <f>'[3]Canada Soybean Oil Exports'!AO$284</f>
        <v>130.73334446905469</v>
      </c>
      <c r="AO16" s="268">
        <f>'[3]Canada Soybean Oil Exports'!AP$284</f>
        <v>130.71164896180454</v>
      </c>
      <c r="AP16" s="268">
        <f>'[3]Canada Soybean Oil Exports'!AQ$284</f>
        <v>130.9474333712806</v>
      </c>
      <c r="AQ16" s="268">
        <f>'[3]Canada Soybean Oil Exports'!AR$284</f>
        <v>120.77222479222435</v>
      </c>
      <c r="AR16" s="268">
        <f>'[3]Canada Soybean Oil Exports'!AS$284</f>
        <v>0</v>
      </c>
      <c r="AS16" s="268">
        <f>'[3]Canada Soybean Oil Exports'!AT$284</f>
        <v>0</v>
      </c>
      <c r="AT16" s="268">
        <f>'[3]Canada Soybean Oil Exports'!AU$284</f>
        <v>0</v>
      </c>
      <c r="AU16" s="268">
        <f>'[3]Canada Soybean Oil Exports'!AV$284</f>
        <v>0</v>
      </c>
      <c r="AV16" s="268">
        <f>'[3]Canada Soybean Oil Exports'!AW$284</f>
        <v>0</v>
      </c>
      <c r="AW16" s="268">
        <f>'[3]Canada Soybean Oil Exports'!AX$284</f>
        <v>0</v>
      </c>
      <c r="AX16" s="268">
        <f>'[3]Canada Soybean Oil Exports'!AY$284</f>
        <v>0</v>
      </c>
      <c r="AY16" s="268">
        <f>'[3]Canada Soybean Oil Exports'!AZ$284</f>
        <v>0</v>
      </c>
      <c r="AZ16" s="268">
        <f>'[3]Canada Soybean Oil Exports'!BA$284</f>
        <v>0</v>
      </c>
      <c r="BA16" s="268">
        <f>'[3]Canada Soybean Oil Exports'!BB$284</f>
        <v>0</v>
      </c>
      <c r="BB16" s="268">
        <f>'[3]Canada Soybean Oil Exports'!BC$284</f>
        <v>0</v>
      </c>
      <c r="BC16" s="268">
        <f>'[3]Canada Soybean Oil Exports'!BD$284</f>
        <v>0</v>
      </c>
      <c r="BD16" s="268">
        <f>'[3]Canada Soybean Oil Exports'!BE$284</f>
        <v>0</v>
      </c>
      <c r="BE16" s="268">
        <f>'[3]Canada Soybean Oil Exports'!BF$284</f>
        <v>0</v>
      </c>
      <c r="BF16" s="268">
        <f>'[3]Canada Soybean Oil Exports'!BG$284</f>
        <v>0</v>
      </c>
    </row>
    <row r="17" spans="1:58" x14ac:dyDescent="0.2">
      <c r="B17" t="s">
        <v>192</v>
      </c>
      <c r="C17" s="227">
        <f>'[3]Canada Soybean Oil Exports'!D$266</f>
        <v>0</v>
      </c>
      <c r="D17" s="227">
        <f>'[3]Canada Soybean Oil Exports'!E$266</f>
        <v>0</v>
      </c>
      <c r="E17" s="227">
        <f>'[3]Canada Soybean Oil Exports'!F$266</f>
        <v>0</v>
      </c>
      <c r="F17" s="227">
        <f>'[3]Canada Soybean Oil Exports'!G$266</f>
        <v>0</v>
      </c>
      <c r="G17" s="227">
        <f>'[3]Canada Soybean Oil Exports'!H$266</f>
        <v>0</v>
      </c>
      <c r="H17" s="227">
        <f>'[3]Canada Soybean Oil Exports'!I$266</f>
        <v>0</v>
      </c>
      <c r="I17" s="227">
        <f>'[3]Canada Soybean Oil Exports'!J$266</f>
        <v>0</v>
      </c>
      <c r="J17" s="227">
        <f>'[3]Canada Soybean Oil Exports'!K$266</f>
        <v>0</v>
      </c>
      <c r="K17" s="227">
        <f>'[3]Canada Soybean Oil Exports'!L$266</f>
        <v>0</v>
      </c>
      <c r="L17" s="227">
        <f>'[3]Canada Soybean Oil Exports'!M$266</f>
        <v>0</v>
      </c>
      <c r="M17" s="227">
        <f>'[3]Canada Soybean Oil Exports'!N$266</f>
        <v>0</v>
      </c>
      <c r="N17" s="227">
        <f>'[3]Canada Soybean Oil Exports'!O$266</f>
        <v>0</v>
      </c>
      <c r="O17" s="227">
        <f>'[3]Canada Soybean Oil Exports'!P$266</f>
        <v>0</v>
      </c>
      <c r="P17" s="227">
        <f>'[3]Canada Soybean Oil Exports'!Q$266</f>
        <v>0</v>
      </c>
      <c r="Q17" s="227">
        <f>'[3]Canada Soybean Oil Exports'!R$266</f>
        <v>0</v>
      </c>
      <c r="R17" s="227">
        <f>'[3]Canada Soybean Oil Exports'!S$266</f>
        <v>0</v>
      </c>
      <c r="S17" s="227">
        <f>'[3]Canada Soybean Oil Exports'!T$266</f>
        <v>9.17</v>
      </c>
      <c r="T17" s="227">
        <f>'[3]Canada Soybean Oil Exports'!U$266</f>
        <v>20.018000000000001</v>
      </c>
      <c r="U17" s="227">
        <f>'[3]Canada Soybean Oil Exports'!V$266</f>
        <v>0</v>
      </c>
      <c r="V17" s="227">
        <f>'[3]Canada Soybean Oil Exports'!W$266</f>
        <v>0</v>
      </c>
      <c r="W17" s="227">
        <f>'[3]Canada Soybean Oil Exports'!X$266</f>
        <v>0</v>
      </c>
      <c r="X17" s="227">
        <f>'[3]Canada Soybean Oil Exports'!Y$266</f>
        <v>0</v>
      </c>
      <c r="Y17" s="227">
        <f>'[3]Canada Soybean Oil Exports'!Z$266</f>
        <v>0</v>
      </c>
      <c r="Z17" s="227">
        <f>'[3]Canada Soybean Oil Exports'!AA$266</f>
        <v>0</v>
      </c>
      <c r="AA17" s="227">
        <f>'[3]Canada Soybean Oil Exports'!AB$266</f>
        <v>0</v>
      </c>
      <c r="AB17" s="227">
        <f>'[3]Canada Soybean Oil Exports'!AC$266</f>
        <v>0</v>
      </c>
      <c r="AC17" s="227">
        <f>'[3]Canada Soybean Oil Exports'!AD$266</f>
        <v>0</v>
      </c>
      <c r="AD17" s="269">
        <f>'[3]Canada Soybean Oil Exports'!AE$266</f>
        <v>5.5E-2</v>
      </c>
      <c r="AE17" s="269">
        <f>'[3]Canada Soybean Oil Exports'!AF$266</f>
        <v>0</v>
      </c>
      <c r="AF17" s="269">
        <f>'[3]Canada Soybean Oil Exports'!AG$266</f>
        <v>0</v>
      </c>
      <c r="AG17" s="269">
        <f>'[3]Canada Soybean Oil Exports'!AH$266</f>
        <v>1.1194129275080966E-2</v>
      </c>
      <c r="AH17" s="269">
        <f>'[3]Canada Soybean Oil Exports'!AI$266</f>
        <v>1.2000168736901283E-2</v>
      </c>
      <c r="AI17" s="269">
        <f>'[3]Canada Soybean Oil Exports'!AJ$266</f>
        <v>1.3996316165888558E-2</v>
      </c>
      <c r="AJ17" s="269">
        <f>'[3]Canada Soybean Oil Exports'!AK$266</f>
        <v>7.1710721298502761E-3</v>
      </c>
      <c r="AK17" s="269">
        <f>'[3]Canada Soybean Oil Exports'!AL$266</f>
        <v>8.6827325183429296E-3</v>
      </c>
      <c r="AL17" s="269">
        <f>'[3]Canada Soybean Oil Exports'!AM$266</f>
        <v>1.0701024866248111E-2</v>
      </c>
      <c r="AM17" s="269">
        <f>'[3]Canada Soybean Oil Exports'!AN$266</f>
        <v>1.0546513849125414E-2</v>
      </c>
      <c r="AN17" s="269">
        <f>'[3]Canada Soybean Oil Exports'!AO$266</f>
        <v>1.0127112590633045E-2</v>
      </c>
      <c r="AO17" s="269">
        <f>'[3]Canada Soybean Oil Exports'!AP$266</f>
        <v>9.4197782001178842E-3</v>
      </c>
      <c r="AP17" s="269">
        <f>'[3]Canada Soybean Oil Exports'!AQ$266</f>
        <v>9.9494999103703803E-3</v>
      </c>
      <c r="AQ17" s="269">
        <f>'[3]Canada Soybean Oil Exports'!AR$266</f>
        <v>1.0139464672711313E-2</v>
      </c>
      <c r="AR17" s="269">
        <f>'[3]Canada Soybean Oil Exports'!AS$266</f>
        <v>0</v>
      </c>
      <c r="AS17" s="269">
        <f>'[3]Canada Soybean Oil Exports'!AT$266</f>
        <v>0</v>
      </c>
      <c r="AT17" s="269">
        <f>'[3]Canada Soybean Oil Exports'!AU$266</f>
        <v>0</v>
      </c>
      <c r="AU17" s="269">
        <f>'[3]Canada Soybean Oil Exports'!AV$266</f>
        <v>0</v>
      </c>
      <c r="AV17" s="269">
        <f>'[3]Canada Soybean Oil Exports'!AW$266</f>
        <v>0</v>
      </c>
      <c r="AW17" s="269">
        <f>'[3]Canada Soybean Oil Exports'!AX$266</f>
        <v>0</v>
      </c>
      <c r="AX17" s="269">
        <f>'[3]Canada Soybean Oil Exports'!AY$266</f>
        <v>0</v>
      </c>
      <c r="AY17" s="269">
        <f>'[3]Canada Soybean Oil Exports'!AZ$266</f>
        <v>0</v>
      </c>
      <c r="AZ17" s="269">
        <f>'[3]Canada Soybean Oil Exports'!BA$266</f>
        <v>0</v>
      </c>
      <c r="BA17" s="269">
        <f>'[3]Canada Soybean Oil Exports'!BB$266</f>
        <v>0</v>
      </c>
      <c r="BB17" s="269">
        <f>'[3]Canada Soybean Oil Exports'!BC$266</f>
        <v>0</v>
      </c>
      <c r="BC17" s="269">
        <f>'[3]Canada Soybean Oil Exports'!BD$266</f>
        <v>0</v>
      </c>
      <c r="BD17" s="269">
        <f>'[3]Canada Soybean Oil Exports'!BE$266</f>
        <v>0</v>
      </c>
      <c r="BE17" s="269">
        <f>'[3]Canada Soybean Oil Exports'!BF$266</f>
        <v>0</v>
      </c>
      <c r="BF17" s="269">
        <f>'[3]Canada Soybean Oil Exports'!BG$266</f>
        <v>0</v>
      </c>
    </row>
    <row r="18" spans="1:58" x14ac:dyDescent="0.2">
      <c r="B18" t="s">
        <v>185</v>
      </c>
      <c r="C18" s="227">
        <f>C15-C16-C17</f>
        <v>0.92499999999999005</v>
      </c>
      <c r="D18" s="227">
        <f t="shared" ref="D18:BF18" si="5">D15-D16-D17</f>
        <v>4.5199999999999996</v>
      </c>
      <c r="E18" s="227">
        <f t="shared" si="5"/>
        <v>6.4620000000000033</v>
      </c>
      <c r="F18" s="227">
        <f t="shared" si="5"/>
        <v>1.1819999999999951</v>
      </c>
      <c r="G18" s="227">
        <f t="shared" si="5"/>
        <v>1.2149999999999963</v>
      </c>
      <c r="H18" s="227">
        <f t="shared" si="5"/>
        <v>0.13400000000000034</v>
      </c>
      <c r="I18" s="227">
        <f t="shared" si="5"/>
        <v>0.21299999999999741</v>
      </c>
      <c r="J18" s="227">
        <f t="shared" si="5"/>
        <v>0.47599999999999554</v>
      </c>
      <c r="K18" s="227">
        <f t="shared" si="5"/>
        <v>0.83099999999999952</v>
      </c>
      <c r="L18" s="227">
        <f t="shared" si="5"/>
        <v>0.9919999999999991</v>
      </c>
      <c r="M18" s="227">
        <f t="shared" si="5"/>
        <v>7.0569999999999986</v>
      </c>
      <c r="N18" s="227">
        <f t="shared" si="5"/>
        <v>8.4859999999999971</v>
      </c>
      <c r="O18" s="227">
        <f t="shared" si="5"/>
        <v>25.128</v>
      </c>
      <c r="P18" s="227">
        <f t="shared" si="5"/>
        <v>2.3349999999999937</v>
      </c>
      <c r="Q18" s="227">
        <f t="shared" si="5"/>
        <v>0.46600000000000819</v>
      </c>
      <c r="R18" s="227">
        <f t="shared" si="5"/>
        <v>0.55400000000000205</v>
      </c>
      <c r="S18" s="227">
        <f t="shared" si="5"/>
        <v>0.10299999999998199</v>
      </c>
      <c r="T18" s="227">
        <f t="shared" si="5"/>
        <v>0.55999999999998806</v>
      </c>
      <c r="U18" s="227">
        <f t="shared" si="5"/>
        <v>25.678999999999988</v>
      </c>
      <c r="V18" s="227">
        <f t="shared" si="5"/>
        <v>12.020999999999958</v>
      </c>
      <c r="W18" s="227">
        <f t="shared" si="5"/>
        <v>37.750999999999976</v>
      </c>
      <c r="X18" s="227">
        <f t="shared" si="5"/>
        <v>18.244432999999987</v>
      </c>
      <c r="Y18" s="227">
        <f t="shared" si="5"/>
        <v>9.396772999999996</v>
      </c>
      <c r="Z18" s="227">
        <f t="shared" si="5"/>
        <v>1.6706889999999532</v>
      </c>
      <c r="AA18" s="227">
        <f t="shared" si="5"/>
        <v>2.7845080000000166</v>
      </c>
      <c r="AB18" s="227">
        <f t="shared" si="5"/>
        <v>8.1399519999999796</v>
      </c>
      <c r="AC18" s="227">
        <f t="shared" si="5"/>
        <v>6.516020999999995</v>
      </c>
      <c r="AD18" s="269">
        <f t="shared" si="5"/>
        <v>5.6901206976834615</v>
      </c>
      <c r="AE18" s="269">
        <f t="shared" si="5"/>
        <v>25.606856010082865</v>
      </c>
      <c r="AF18" s="269">
        <f t="shared" si="5"/>
        <v>15.543194827025175</v>
      </c>
      <c r="AG18" s="269">
        <f t="shared" si="5"/>
        <v>8.5001285564587779</v>
      </c>
      <c r="AH18" s="269">
        <f t="shared" si="5"/>
        <v>8.8213922494994428</v>
      </c>
      <c r="AI18" s="269">
        <f t="shared" si="5"/>
        <v>9.4244633376720355</v>
      </c>
      <c r="AJ18" s="269">
        <f t="shared" si="5"/>
        <v>9.6040107669409593</v>
      </c>
      <c r="AK18" s="269">
        <f t="shared" si="5"/>
        <v>8.8982760846364162</v>
      </c>
      <c r="AL18" s="269">
        <f t="shared" si="5"/>
        <v>6.6809336529716203</v>
      </c>
      <c r="AM18" s="269">
        <f t="shared" si="5"/>
        <v>-21.612658080467089</v>
      </c>
      <c r="AN18" s="269">
        <f t="shared" si="5"/>
        <v>-30.75693394200206</v>
      </c>
      <c r="AO18" s="269">
        <f t="shared" si="5"/>
        <v>-30.801374914504045</v>
      </c>
      <c r="AP18" s="269">
        <f t="shared" si="5"/>
        <v>-30.91084669847934</v>
      </c>
      <c r="AQ18" s="269">
        <f t="shared" si="5"/>
        <v>-20.750131773825181</v>
      </c>
      <c r="AR18" s="269">
        <f t="shared" si="5"/>
        <v>99.995363677913929</v>
      </c>
      <c r="AS18" s="269">
        <f t="shared" si="5"/>
        <v>99.985743573872696</v>
      </c>
      <c r="AT18" s="269">
        <f t="shared" si="5"/>
        <v>99.996072759768253</v>
      </c>
      <c r="AU18" s="269">
        <f t="shared" si="5"/>
        <v>99.995913946614152</v>
      </c>
      <c r="AV18" s="269">
        <f t="shared" si="5"/>
        <v>100.01118973346767</v>
      </c>
      <c r="AW18" s="269">
        <f t="shared" si="5"/>
        <v>100.00106528824818</v>
      </c>
      <c r="AX18" s="269">
        <f t="shared" si="5"/>
        <v>99.996856738327338</v>
      </c>
      <c r="AY18" s="269">
        <f t="shared" si="5"/>
        <v>99.997997060394198</v>
      </c>
      <c r="AZ18" s="269">
        <f t="shared" si="5"/>
        <v>100.00021969328513</v>
      </c>
      <c r="BA18" s="269">
        <f t="shared" si="5"/>
        <v>100.0006045534103</v>
      </c>
      <c r="BB18" s="269">
        <f t="shared" si="5"/>
        <v>100.00146570274451</v>
      </c>
      <c r="BC18" s="269">
        <f t="shared" si="5"/>
        <v>99.999348666733042</v>
      </c>
      <c r="BD18" s="269">
        <f t="shared" si="5"/>
        <v>99.999428749632273</v>
      </c>
      <c r="BE18" s="269">
        <f t="shared" si="5"/>
        <v>99.999927135313428</v>
      </c>
      <c r="BF18" s="269">
        <f t="shared" si="5"/>
        <v>92.150196729094574</v>
      </c>
    </row>
    <row r="19" spans="1:58" x14ac:dyDescent="0.2">
      <c r="A19" t="s">
        <v>193</v>
      </c>
      <c r="C19" s="227">
        <f>'[8]Soy Complex'!AK$36/2204.622*1000</f>
        <v>43.272399999999998</v>
      </c>
      <c r="D19" s="227">
        <f>'[8]Soy Complex'!AL$36/2204.622*1000</f>
        <v>24.097600000000003</v>
      </c>
      <c r="E19" s="227">
        <f>'[8]Soy Complex'!AM$36/2204.622*1000</f>
        <v>27.367899999999999</v>
      </c>
      <c r="F19" s="227">
        <f>'[8]Soy Complex'!AN$36/2204.622*1000</f>
        <v>37.716100000000012</v>
      </c>
      <c r="G19" s="227">
        <f>'[8]Soy Complex'!AO$36/2204.622*1000</f>
        <v>37.201700000000002</v>
      </c>
      <c r="H19" s="227">
        <f>'[8]Soy Complex'!AP$36/2204.622*1000</f>
        <v>33.130400000000002</v>
      </c>
      <c r="I19" s="227">
        <f>'[8]Soy Complex'!AQ$36/2204.622*1000</f>
        <v>20.846300000000006</v>
      </c>
      <c r="J19" s="227">
        <f>'[8]Soy Complex'!AR$36/2204.622*1000</f>
        <v>20.876600000000007</v>
      </c>
      <c r="K19" s="227">
        <f>'[8]Soy Complex'!AS$36/2204.622*1000</f>
        <v>152.58190000000005</v>
      </c>
      <c r="L19" s="227">
        <f>'[8]Soy Complex'!AT$36/2204.622*1000</f>
        <v>10.524000000000001</v>
      </c>
      <c r="M19" s="227">
        <f>'[8]Soy Complex'!AU$36/2204.622*1000</f>
        <v>15.479000000000001</v>
      </c>
      <c r="N19" s="227">
        <f>'[8]Soy Complex'!AV$36/2204.622*1000</f>
        <v>16.937999999999999</v>
      </c>
      <c r="O19" s="227">
        <f>'[8]Soy Complex'!AW$36/2204.622*1000</f>
        <v>29.137000000000004</v>
      </c>
      <c r="P19" s="227">
        <f>'[8]Soy Complex'!AX$36/2204.622*1000</f>
        <v>40.357000000000006</v>
      </c>
      <c r="Q19" s="227">
        <f>'[8]Soy Complex'!AY$36/2204.622*1000</f>
        <v>46.233999999999995</v>
      </c>
      <c r="R19" s="227">
        <f>'[8]Soy Complex'!AZ$36/2204.622*1000</f>
        <v>72.155000000000001</v>
      </c>
      <c r="S19" s="227">
        <f>'[8]Soy Complex'!BA$36/2204.622*1000</f>
        <v>67.601000000000013</v>
      </c>
      <c r="T19" s="227">
        <f>'[8]Soy Complex'!BB$36/2204.622*1000</f>
        <v>82.602000000000004</v>
      </c>
      <c r="U19" s="227">
        <f>'[8]Soy Complex'!BC$36/2204.622*1000</f>
        <v>72.087999999999994</v>
      </c>
      <c r="V19" s="227">
        <f>'[8]Soy Complex'!BD$36/2204.622*1000</f>
        <v>120.01322704481767</v>
      </c>
      <c r="W19" s="227">
        <f>'[8]Soy Complex'!BE$36/2204.622*1000</f>
        <v>130.23978940607506</v>
      </c>
      <c r="X19" s="227">
        <f>'[8]Soy Complex'!BF$36/2204.622*1000</f>
        <v>144.8244329413387</v>
      </c>
      <c r="Y19" s="227">
        <f>'[8]Soy Complex'!BG$36/2204.622*1000</f>
        <v>152.33844849593265</v>
      </c>
      <c r="Z19" s="227">
        <f>'[8]Soy Complex'!BH$36/2204.622*1000</f>
        <v>180.34773308077305</v>
      </c>
      <c r="AA19" s="227">
        <f>'[8]Soy Complex'!BI$36/2204.622*1000</f>
        <v>145.26682252150255</v>
      </c>
      <c r="AB19" s="227">
        <f>'[8]Soy Complex'!BJ$36/2204.622*1000</f>
        <v>136.94499999999999</v>
      </c>
      <c r="AC19" s="227">
        <f>'[8]Soy Complex'!BK$36/2204.622*1000</f>
        <v>137.67689999999999</v>
      </c>
      <c r="AD19" s="269">
        <f>'[8]Soy Complex'!BL$36/2204.622*1000</f>
        <v>170.39049999999997</v>
      </c>
      <c r="AE19" s="269">
        <f>'[8]Soy Complex'!BM$36/2204.622*1000</f>
        <v>281.85449999999997</v>
      </c>
      <c r="AF19" s="269">
        <f>'[8]Soy Complex'!BN$36/2204.622*1000</f>
        <v>158.75737428003529</v>
      </c>
      <c r="AG19" s="269">
        <f>'[8]Soy Complex'!BO$36/2204.622*1000</f>
        <v>226.796248971479</v>
      </c>
      <c r="AH19" s="269">
        <f>'[8]Soy Complex'!BP$36/2204.622*1000</f>
        <v>226.796248971479</v>
      </c>
      <c r="AI19" s="269">
        <f>'[8]Soy Complex'!BQ$36/2204.622*1000</f>
        <v>226.796248971479</v>
      </c>
      <c r="AJ19" s="269">
        <f>'[8]Soy Complex'!BR$36/2204.622*1000</f>
        <v>226.796248971479</v>
      </c>
      <c r="AK19" s="269">
        <f>'[8]Soy Complex'!BS$36/2204.622*1000</f>
        <v>226.796248971479</v>
      </c>
      <c r="AL19" s="269">
        <f>'[8]Soy Complex'!BT$36/2204.622*1000</f>
        <v>226.796248971479</v>
      </c>
      <c r="AM19" s="269">
        <f>'[8]Soy Complex'!BU$36/2204.622*1000</f>
        <v>226.796248971479</v>
      </c>
      <c r="AN19" s="269">
        <f>'[8]Soy Complex'!BV$36/2204.622*1000</f>
        <v>226.796248971479</v>
      </c>
      <c r="AO19" s="269">
        <f>'[8]Soy Complex'!BW$36/2204.622*1000</f>
        <v>226.796248971479</v>
      </c>
      <c r="AP19" s="269">
        <f>'[8]Soy Complex'!BX$36/2204.622*1000</f>
        <v>226.796248971479</v>
      </c>
      <c r="AQ19" s="269">
        <f>'[8]Soy Complex'!BY$36/2204.622*1000</f>
        <v>226.796248971479</v>
      </c>
      <c r="AR19" s="269">
        <f>'[8]Soy Complex'!BZ$36/2204.622*1000</f>
        <v>226.796248971479</v>
      </c>
      <c r="AS19" s="269">
        <f>'[8]Soy Complex'!CA$36/2204.622*1000</f>
        <v>226.796248971479</v>
      </c>
      <c r="AT19" s="269">
        <f>'[8]Soy Complex'!CB$36/2204.622*1000</f>
        <v>226.796248971479</v>
      </c>
      <c r="AU19" s="269">
        <f>'[8]Soy Complex'!CC$36/2204.622*1000</f>
        <v>226.796248971479</v>
      </c>
      <c r="AV19" s="269">
        <f>'[8]Soy Complex'!CD$36/2204.622*1000</f>
        <v>226.796248971479</v>
      </c>
      <c r="AW19" s="269">
        <f>'[8]Soy Complex'!CE$36/2204.622*1000</f>
        <v>226.796248971479</v>
      </c>
      <c r="AX19" s="269">
        <f>'[8]Soy Complex'!CF$36/2204.622*1000</f>
        <v>226.796248971479</v>
      </c>
      <c r="AY19" s="269">
        <f>'[8]Soy Complex'!CG$36/2204.622*1000</f>
        <v>226.796248971479</v>
      </c>
      <c r="AZ19" s="269">
        <f>'[8]Soy Complex'!CH$36/2204.622*1000</f>
        <v>226.796248971479</v>
      </c>
      <c r="BA19" s="269">
        <f>'[8]Soy Complex'!CI$36/2204.622*1000</f>
        <v>226.796248971479</v>
      </c>
      <c r="BB19" s="269">
        <f>'[8]Soy Complex'!CJ$36/2204.622*1000</f>
        <v>226.796248971479</v>
      </c>
      <c r="BC19" s="269">
        <f>'[8]Soy Complex'!CK$36/2204.622*1000</f>
        <v>226.796248971479</v>
      </c>
      <c r="BD19" s="269">
        <f>'[8]Soy Complex'!CL$36/2204.622*1000</f>
        <v>226.796248971479</v>
      </c>
      <c r="BE19" s="269">
        <f>'[8]Soy Complex'!CM$36/2204.622*1000</f>
        <v>226.796248971479</v>
      </c>
      <c r="BF19" s="269">
        <f>'[8]Soy Complex'!CN$36/2204.622*1000</f>
        <v>226.796248971479</v>
      </c>
    </row>
    <row r="20" spans="1:58" x14ac:dyDescent="0.2">
      <c r="A20" s="266"/>
      <c r="B20" s="266" t="s">
        <v>184</v>
      </c>
      <c r="C20" s="267">
        <f>'[10]Soyoil Imports'!D$243/2204.622*1000</f>
        <v>42.291100000000014</v>
      </c>
      <c r="D20" s="267">
        <f>'[10]Soyoil Imports'!E$243/2204.622*1000</f>
        <v>23.029700000000005</v>
      </c>
      <c r="E20" s="267">
        <f>'[10]Soyoil Imports'!F$243/2204.622*1000</f>
        <v>26.819400000000005</v>
      </c>
      <c r="F20" s="267">
        <f>'[10]Soyoil Imports'!G$243/2204.622*1000</f>
        <v>37.610800000000005</v>
      </c>
      <c r="G20" s="267">
        <f>'[10]Soyoil Imports'!H$243/2204.622*1000</f>
        <v>37.175300000000007</v>
      </c>
      <c r="H20" s="267">
        <f>'[10]Soyoil Imports'!I$243/2204.622*1000</f>
        <v>33.016599999999997</v>
      </c>
      <c r="I20" s="267">
        <f>'[10]Soyoil Imports'!J$243/2204.622*1000</f>
        <v>20.792100000000005</v>
      </c>
      <c r="J20" s="267">
        <f>'[10]Soyoil Imports'!K$243/2204.622*1000</f>
        <v>20.458800000000004</v>
      </c>
      <c r="K20" s="267">
        <f>'[10]Soyoil Imports'!L$243/2204.622*1000</f>
        <v>15.473200000000004</v>
      </c>
      <c r="L20" s="267">
        <f>'[10]Soyoil Imports'!M$243/2204.622*1000</f>
        <v>9.8680000000000003</v>
      </c>
      <c r="M20" s="267">
        <f>'[10]Soyoil Imports'!N$243/2204.622*1000</f>
        <v>14.765000000000001</v>
      </c>
      <c r="N20" s="267">
        <f>'[10]Soyoil Imports'!O$243/2204.622*1000</f>
        <v>16.561</v>
      </c>
      <c r="O20" s="267">
        <f>'[10]Soyoil Imports'!P$243/2204.622*1000</f>
        <v>25.151999999999994</v>
      </c>
      <c r="P20" s="267">
        <f>'[10]Soyoil Imports'!Q$243/2204.622*1000</f>
        <v>37.960999999999999</v>
      </c>
      <c r="Q20" s="267">
        <f>'[10]Soyoil Imports'!R$243/2204.622*1000</f>
        <v>44.896000000000001</v>
      </c>
      <c r="R20" s="267">
        <f>'[10]Soyoil Imports'!S$243/2204.622*1000</f>
        <v>69.941999999999993</v>
      </c>
      <c r="S20" s="267">
        <f>'[10]Soyoil Imports'!T$243/2204.622*1000</f>
        <v>64.66100000000003</v>
      </c>
      <c r="T20" s="267">
        <f>'[10]Soyoil Imports'!U$243/2204.622*1000</f>
        <v>79.293999999999997</v>
      </c>
      <c r="U20" s="267">
        <f>'[10]Soyoil Imports'!V$243/2204.622*1000</f>
        <v>68.831000000000003</v>
      </c>
      <c r="V20" s="267">
        <f>'[10]Soyoil Imports'!W$243/2204.622*1000</f>
        <v>117.57</v>
      </c>
      <c r="W20" s="267">
        <f>'[10]Soyoil Imports'!X$243/2204.622*1000</f>
        <v>127.70300000000005</v>
      </c>
      <c r="X20" s="267">
        <f>'[10]Soyoil Imports'!Y$243/2204.622*1000</f>
        <v>141.46600000000001</v>
      </c>
      <c r="Y20" s="267">
        <f>'[10]Soyoil Imports'!Z$243/2204.622*1000</f>
        <v>148.21228454391729</v>
      </c>
      <c r="Z20" s="267">
        <f>'[10]Soyoil Imports'!AA$243/2204.622*1000</f>
        <v>175.60098102985458</v>
      </c>
      <c r="AA20" s="267">
        <f>'[10]Soyoil Imports'!AB$243/2204.622*1000</f>
        <v>133.85967254250389</v>
      </c>
      <c r="AB20" s="267">
        <f>'[10]Soyoil Imports'!AC$243/2204.622*1000</f>
        <v>126.68754099342198</v>
      </c>
      <c r="AC20" s="267">
        <f>'[10]Soyoil Imports'!AD$243/2204.622*1000</f>
        <v>132.75645439444949</v>
      </c>
      <c r="AD20" s="268">
        <f>'[10]Soyoil Imports'!AE$243/2204.622*1000</f>
        <v>129.51027160211595</v>
      </c>
      <c r="AE20" s="268">
        <f>'[10]Soyoil Imports'!AF$243/2204.622*1000</f>
        <v>115.20396948697781</v>
      </c>
      <c r="AF20" s="268">
        <f>'[10]Soyoil Imports'!AG$243/2204.622*1000</f>
        <v>123.40522473737241</v>
      </c>
      <c r="AG20" s="268">
        <f>'[10]Soyoil Imports'!AH$243/2204.622*1000</f>
        <v>158.47700723087442</v>
      </c>
      <c r="AH20" s="268">
        <f>'[10]Soyoil Imports'!AI$243/2204.622*1000</f>
        <v>151.7305359014689</v>
      </c>
      <c r="AI20" s="268">
        <f>'[10]Soyoil Imports'!AJ$243/2204.622*1000</f>
        <v>143.58139447865878</v>
      </c>
      <c r="AJ20" s="268">
        <f>'[10]Soyoil Imports'!AK$243/2204.622*1000</f>
        <v>139.66132420614414</v>
      </c>
      <c r="AK20" s="268">
        <f>'[10]Soyoil Imports'!AL$243/2204.622*1000</f>
        <v>148.93546611637618</v>
      </c>
      <c r="AL20" s="268">
        <f>'[10]Soyoil Imports'!AM$243/2204.622*1000</f>
        <v>148.460877999133</v>
      </c>
      <c r="AM20" s="268">
        <f>'[10]Soyoil Imports'!AN$243/2204.622*1000</f>
        <v>146.47007076739447</v>
      </c>
      <c r="AN20" s="268">
        <f>'[10]Soyoil Imports'!AO$243/2204.622*1000</f>
        <v>145.41743581922094</v>
      </c>
      <c r="AO20" s="268">
        <f>'[10]Soyoil Imports'!AP$243/2204.622*1000</f>
        <v>145.78254684576314</v>
      </c>
      <c r="AP20" s="268">
        <f>'[10]Soyoil Imports'!AQ$243/2204.622*1000</f>
        <v>117.6135511408668</v>
      </c>
      <c r="AQ20" s="268">
        <f>'[10]Soyoil Imports'!AR$243/2204.622*1000</f>
        <v>117.29104324047343</v>
      </c>
      <c r="AR20" s="268">
        <f>AVERAGE(AM20:AQ20)</f>
        <v>134.51492956274376</v>
      </c>
      <c r="AS20" s="268">
        <f t="shared" ref="AS20:BF21" si="6">AVERAGE(AN20:AR20)</f>
        <v>132.12390132181361</v>
      </c>
      <c r="AT20" s="268">
        <f t="shared" si="6"/>
        <v>129.46519442233213</v>
      </c>
      <c r="AU20" s="268">
        <f t="shared" si="6"/>
        <v>126.20172393764594</v>
      </c>
      <c r="AV20" s="268">
        <f t="shared" si="6"/>
        <v>127.91935849700178</v>
      </c>
      <c r="AW20" s="268">
        <f t="shared" si="6"/>
        <v>130.04502154830746</v>
      </c>
      <c r="AX20" s="268">
        <f t="shared" si="6"/>
        <v>129.15103994542019</v>
      </c>
      <c r="AY20" s="268">
        <f t="shared" si="6"/>
        <v>128.5564676701415</v>
      </c>
      <c r="AZ20" s="268">
        <f t="shared" si="6"/>
        <v>128.37472231970338</v>
      </c>
      <c r="BA20" s="268">
        <f t="shared" si="6"/>
        <v>128.80932199611485</v>
      </c>
      <c r="BB20" s="268">
        <f t="shared" si="6"/>
        <v>128.98731469593747</v>
      </c>
      <c r="BC20" s="268">
        <f t="shared" si="6"/>
        <v>128.77577332546349</v>
      </c>
      <c r="BD20" s="268">
        <f t="shared" si="6"/>
        <v>128.70072000147215</v>
      </c>
      <c r="BE20" s="268">
        <f t="shared" si="6"/>
        <v>128.72957046773828</v>
      </c>
      <c r="BF20" s="268">
        <f t="shared" si="6"/>
        <v>128.80054009734525</v>
      </c>
    </row>
    <row r="21" spans="1:58" x14ac:dyDescent="0.2">
      <c r="B21" t="s">
        <v>190</v>
      </c>
      <c r="C21" s="227">
        <f>'[10]Soyoil Imports'!D$266/2204.622*1000</f>
        <v>0</v>
      </c>
      <c r="D21" s="227">
        <f>'[10]Soyoil Imports'!E$266/2204.622*1000</f>
        <v>0</v>
      </c>
      <c r="E21" s="227">
        <f>'[10]Soyoil Imports'!F$266/2204.622*1000</f>
        <v>0.13980000000000004</v>
      </c>
      <c r="F21" s="227">
        <f>'[10]Soyoil Imports'!G$266/2204.622*1000</f>
        <v>6.4200000000000007E-2</v>
      </c>
      <c r="G21" s="227">
        <f>'[10]Soyoil Imports'!H$266/2204.622*1000</f>
        <v>0</v>
      </c>
      <c r="H21" s="227">
        <f>'[10]Soyoil Imports'!I$266/2204.622*1000</f>
        <v>5.7100000000000019E-2</v>
      </c>
      <c r="I21" s="227">
        <f>'[10]Soyoil Imports'!J$266/2204.622*1000</f>
        <v>2.1399999999999999E-2</v>
      </c>
      <c r="J21" s="227">
        <f>'[10]Soyoil Imports'!K$266/2204.622*1000</f>
        <v>0.19110000000000008</v>
      </c>
      <c r="K21" s="227">
        <f>'[10]Soyoil Imports'!L$266/2204.622*1000</f>
        <v>3.2399999999999998E-2</v>
      </c>
      <c r="L21" s="227">
        <f>'[10]Soyoil Imports'!M$266/2204.622*1000</f>
        <v>0.40200000000000002</v>
      </c>
      <c r="M21" s="227">
        <f>'[10]Soyoil Imports'!N$266/2204.622*1000</f>
        <v>0.44300000000000006</v>
      </c>
      <c r="N21" s="227">
        <f>'[10]Soyoil Imports'!O$266/2204.622*1000</f>
        <v>0.21700000000000003</v>
      </c>
      <c r="O21" s="227">
        <f>'[10]Soyoil Imports'!P$266/2204.622*1000</f>
        <v>3.0190000000000006</v>
      </c>
      <c r="P21" s="227">
        <f>'[10]Soyoil Imports'!Q$266/2204.622*1000</f>
        <v>1.0710000000000002</v>
      </c>
      <c r="Q21" s="227">
        <f>'[10]Soyoil Imports'!R$266/2204.622*1000</f>
        <v>0.89499999999999991</v>
      </c>
      <c r="R21" s="227">
        <f>'[10]Soyoil Imports'!S$266/2204.622*1000</f>
        <v>1.778</v>
      </c>
      <c r="S21" s="227">
        <f>'[10]Soyoil Imports'!T$266/2204.622*1000</f>
        <v>2.7240000000000002</v>
      </c>
      <c r="T21" s="227">
        <f>'[10]Soyoil Imports'!U$266/2204.622*1000</f>
        <v>2.6340000000000003</v>
      </c>
      <c r="U21" s="227">
        <f>'[10]Soyoil Imports'!V$266/2204.622*1000</f>
        <v>2.8559999999999999</v>
      </c>
      <c r="V21" s="227">
        <f>'[10]Soyoil Imports'!W$266/2204.622*1000</f>
        <v>2.1330000000000005</v>
      </c>
      <c r="W21" s="227">
        <f>'[10]Soyoil Imports'!X$266/2204.622*1000</f>
        <v>2.1289999999999996</v>
      </c>
      <c r="X21" s="227">
        <f>'[10]Soyoil Imports'!Y$266/2204.622*1000</f>
        <v>2.8019999999999996</v>
      </c>
      <c r="Y21" s="227">
        <f>'[10]Soyoil Imports'!Z$266/2204.622*1000</f>
        <v>3.035436246295284</v>
      </c>
      <c r="Z21" s="227">
        <f>'[10]Soyoil Imports'!AA$266/2204.622*1000</f>
        <v>3.8167704032709464</v>
      </c>
      <c r="AA21" s="227">
        <f>'[10]Soyoil Imports'!AB$266/2204.622*1000</f>
        <v>2.9355866901446142</v>
      </c>
      <c r="AB21" s="227">
        <f>'[10]Soyoil Imports'!AC$266/2204.622*1000</f>
        <v>7.1535569362911184</v>
      </c>
      <c r="AC21" s="227">
        <f>'[10]Soyoil Imports'!AD$266/2204.622*1000</f>
        <v>4.0745220722645428</v>
      </c>
      <c r="AD21" s="269">
        <f>'[10]Soyoil Imports'!AE$266/2204.622*1000</f>
        <v>13.22958357487134</v>
      </c>
      <c r="AE21" s="269">
        <f>'[10]Soyoil Imports'!AF$266/2204.622*1000</f>
        <v>67.204739981910734</v>
      </c>
      <c r="AF21" s="269">
        <f>'[10]Soyoil Imports'!AG$266/2204.622*1000</f>
        <v>24.2332748014564</v>
      </c>
      <c r="AG21" s="269">
        <f>'[10]Soyoil Imports'!AH$266/2204.622*1000</f>
        <v>30.358861474064735</v>
      </c>
      <c r="AH21" s="269">
        <f>'[10]Soyoil Imports'!AI$266/2204.622*1000</f>
        <v>33.082697224359606</v>
      </c>
      <c r="AI21" s="269">
        <f>'[10]Soyoil Imports'!AJ$266/2204.622*1000</f>
        <v>36.690426196588703</v>
      </c>
      <c r="AJ21" s="269">
        <f>'[10]Soyoil Imports'!AK$266/2204.622*1000</f>
        <v>38.975273035884477</v>
      </c>
      <c r="AK21" s="269">
        <f>'[10]Soyoil Imports'!AL$266/2204.622*1000</f>
        <v>34.012143319524483</v>
      </c>
      <c r="AL21" s="269">
        <f>'[10]Soyoil Imports'!AM$266/2204.622*1000</f>
        <v>34.62432715305566</v>
      </c>
      <c r="AM21" s="269">
        <f>'[10]Soyoil Imports'!AN$266/2204.622*1000</f>
        <v>35.489965071545718</v>
      </c>
      <c r="AN21" s="269">
        <f>'[10]Soyoil Imports'!AO$266/2204.622*1000</f>
        <v>35.971504915647799</v>
      </c>
      <c r="AO21" s="269">
        <f>'[10]Soyoil Imports'!AP$266/2204.622*1000</f>
        <v>35.830806099132786</v>
      </c>
      <c r="AP21" s="269">
        <f>'[10]Soyoil Imports'!AQ$266/2204.622*1000</f>
        <v>28.108408597660851</v>
      </c>
      <c r="AQ21" s="269">
        <f>'[10]Soyoil Imports'!AR$266/2204.622*1000</f>
        <v>28.351514404588801</v>
      </c>
      <c r="AR21" s="269">
        <f>AVERAGE(AM21:AQ21)</f>
        <v>32.75043981771519</v>
      </c>
      <c r="AS21" s="269">
        <f t="shared" si="6"/>
        <v>32.202534766949086</v>
      </c>
      <c r="AT21" s="269">
        <f t="shared" si="6"/>
        <v>31.448740737209345</v>
      </c>
      <c r="AU21" s="269">
        <f t="shared" si="6"/>
        <v>30.572327664824655</v>
      </c>
      <c r="AV21" s="269">
        <f t="shared" si="6"/>
        <v>31.065111478257414</v>
      </c>
      <c r="AW21" s="269">
        <f t="shared" si="6"/>
        <v>31.607830892991139</v>
      </c>
      <c r="AX21" s="269">
        <f t="shared" si="6"/>
        <v>31.379309108046328</v>
      </c>
      <c r="AY21" s="269">
        <f t="shared" si="6"/>
        <v>31.214663976265776</v>
      </c>
      <c r="AZ21" s="269">
        <f t="shared" si="6"/>
        <v>31.16784862407706</v>
      </c>
      <c r="BA21" s="269">
        <f t="shared" si="6"/>
        <v>31.286952815927542</v>
      </c>
      <c r="BB21" s="269">
        <f t="shared" si="6"/>
        <v>31.331321083461567</v>
      </c>
      <c r="BC21" s="269">
        <f t="shared" si="6"/>
        <v>31.276019121555656</v>
      </c>
      <c r="BD21" s="269">
        <f t="shared" si="6"/>
        <v>31.255361124257526</v>
      </c>
      <c r="BE21" s="269">
        <f t="shared" si="6"/>
        <v>31.26350055385587</v>
      </c>
      <c r="BF21" s="269">
        <f t="shared" si="6"/>
        <v>31.282630939811629</v>
      </c>
    </row>
    <row r="22" spans="1:58" x14ac:dyDescent="0.2">
      <c r="B22" t="s">
        <v>185</v>
      </c>
      <c r="C22" s="227">
        <f t="shared" ref="C22:BF22" si="7">C19-C20-C21</f>
        <v>0.98129999999998319</v>
      </c>
      <c r="D22" s="227">
        <f t="shared" si="7"/>
        <v>1.0678999999999981</v>
      </c>
      <c r="E22" s="227">
        <f t="shared" si="7"/>
        <v>0.40869999999999351</v>
      </c>
      <c r="F22" s="227">
        <f t="shared" si="7"/>
        <v>4.1100000000006826E-2</v>
      </c>
      <c r="G22" s="227">
        <f t="shared" si="7"/>
        <v>2.6399999999995316E-2</v>
      </c>
      <c r="H22" s="227">
        <f t="shared" si="7"/>
        <v>5.6700000000004767E-2</v>
      </c>
      <c r="I22" s="227">
        <f t="shared" si="7"/>
        <v>3.2800000000001578E-2</v>
      </c>
      <c r="J22" s="227">
        <f t="shared" si="7"/>
        <v>0.2267000000000032</v>
      </c>
      <c r="K22" s="227">
        <f t="shared" si="7"/>
        <v>137.07630000000006</v>
      </c>
      <c r="L22" s="227">
        <f t="shared" si="7"/>
        <v>0.25400000000000056</v>
      </c>
      <c r="M22" s="227">
        <f t="shared" si="7"/>
        <v>0.27100000000000035</v>
      </c>
      <c r="N22" s="227">
        <f t="shared" si="7"/>
        <v>0.15999999999999887</v>
      </c>
      <c r="O22" s="227">
        <f t="shared" si="7"/>
        <v>0.96600000000000952</v>
      </c>
      <c r="P22" s="227">
        <f t="shared" si="7"/>
        <v>1.3250000000000077</v>
      </c>
      <c r="Q22" s="227">
        <f t="shared" si="7"/>
        <v>0.44299999999999395</v>
      </c>
      <c r="R22" s="227">
        <f t="shared" si="7"/>
        <v>0.43500000000000805</v>
      </c>
      <c r="S22" s="227">
        <f t="shared" si="7"/>
        <v>0.21599999999998332</v>
      </c>
      <c r="T22" s="227">
        <f t="shared" si="7"/>
        <v>0.67400000000000659</v>
      </c>
      <c r="U22" s="227">
        <f t="shared" si="7"/>
        <v>0.40099999999999092</v>
      </c>
      <c r="V22" s="227">
        <f t="shared" si="7"/>
        <v>0.31022704481767471</v>
      </c>
      <c r="W22" s="227">
        <f t="shared" si="7"/>
        <v>0.40778940607501646</v>
      </c>
      <c r="X22" s="227">
        <f t="shared" si="7"/>
        <v>0.55643294133869148</v>
      </c>
      <c r="Y22" s="227">
        <f t="shared" si="7"/>
        <v>1.0907277057200768</v>
      </c>
      <c r="Z22" s="227">
        <f t="shared" si="7"/>
        <v>0.92998164764752733</v>
      </c>
      <c r="AA22" s="227">
        <f t="shared" si="7"/>
        <v>8.4715632888540462</v>
      </c>
      <c r="AB22" s="227">
        <f t="shared" si="7"/>
        <v>3.1039020702868987</v>
      </c>
      <c r="AC22" s="227">
        <f t="shared" si="7"/>
        <v>0.84592353328595493</v>
      </c>
      <c r="AD22" s="269">
        <f t="shared" si="7"/>
        <v>27.650644823012684</v>
      </c>
      <c r="AE22" s="269">
        <f t="shared" si="7"/>
        <v>99.445790531111413</v>
      </c>
      <c r="AF22" s="269">
        <f t="shared" si="7"/>
        <v>11.118874741206486</v>
      </c>
      <c r="AG22" s="269">
        <f t="shared" si="7"/>
        <v>37.960380266539843</v>
      </c>
      <c r="AH22" s="269">
        <f t="shared" si="7"/>
        <v>41.983015845650499</v>
      </c>
      <c r="AI22" s="269">
        <f t="shared" si="7"/>
        <v>46.52442829623152</v>
      </c>
      <c r="AJ22" s="269">
        <f t="shared" si="7"/>
        <v>48.159651729450381</v>
      </c>
      <c r="AK22" s="269">
        <f t="shared" si="7"/>
        <v>43.848639535578343</v>
      </c>
      <c r="AL22" s="269">
        <f t="shared" si="7"/>
        <v>43.711043819290339</v>
      </c>
      <c r="AM22" s="269">
        <f t="shared" si="7"/>
        <v>44.836213132538809</v>
      </c>
      <c r="AN22" s="269">
        <f t="shared" si="7"/>
        <v>45.407308236610262</v>
      </c>
      <c r="AO22" s="269">
        <f t="shared" si="7"/>
        <v>45.18289602658308</v>
      </c>
      <c r="AP22" s="269">
        <f t="shared" si="7"/>
        <v>81.074289232951344</v>
      </c>
      <c r="AQ22" s="269">
        <f t="shared" si="7"/>
        <v>81.153691326416777</v>
      </c>
      <c r="AR22" s="269">
        <f t="shared" si="7"/>
        <v>59.530879591020053</v>
      </c>
      <c r="AS22" s="269">
        <f t="shared" si="7"/>
        <v>62.469812882716312</v>
      </c>
      <c r="AT22" s="269">
        <f t="shared" si="7"/>
        <v>65.882313811937522</v>
      </c>
      <c r="AU22" s="269">
        <f t="shared" si="7"/>
        <v>70.02219736900841</v>
      </c>
      <c r="AV22" s="269">
        <f t="shared" si="7"/>
        <v>67.8117789962198</v>
      </c>
      <c r="AW22" s="269">
        <f t="shared" si="7"/>
        <v>65.143396530180411</v>
      </c>
      <c r="AX22" s="269">
        <f t="shared" si="7"/>
        <v>66.265899918012479</v>
      </c>
      <c r="AY22" s="269">
        <f t="shared" si="7"/>
        <v>67.025117325071733</v>
      </c>
      <c r="AZ22" s="269">
        <f t="shared" si="7"/>
        <v>67.253678027698555</v>
      </c>
      <c r="BA22" s="269">
        <f t="shared" si="7"/>
        <v>66.699974159436607</v>
      </c>
      <c r="BB22" s="269">
        <f t="shared" si="7"/>
        <v>66.477613192079957</v>
      </c>
      <c r="BC22" s="269">
        <f t="shared" si="7"/>
        <v>66.744456524459849</v>
      </c>
      <c r="BD22" s="269">
        <f t="shared" si="7"/>
        <v>66.840167845749335</v>
      </c>
      <c r="BE22" s="269">
        <f t="shared" si="7"/>
        <v>66.803177949884855</v>
      </c>
      <c r="BF22" s="269">
        <f t="shared" si="7"/>
        <v>66.713077934322129</v>
      </c>
    </row>
    <row r="23" spans="1:58" x14ac:dyDescent="0.2">
      <c r="A23" t="s">
        <v>194</v>
      </c>
      <c r="C23" s="227">
        <f>'[8]Soy Complex'!AK$44/2204.622*1000</f>
        <v>6557.4956999579972</v>
      </c>
      <c r="D23" s="227">
        <f>'[8]Soy Complex'!AL$44/2204.622*1000</f>
        <v>7393.7509918286232</v>
      </c>
      <c r="E23" s="227">
        <f>'[8]Soy Complex'!AM$44/2204.622*1000</f>
        <v>8319.22019939645</v>
      </c>
      <c r="F23" s="227">
        <f>'[8]Soy Complex'!AN$44/2204.622*1000</f>
        <v>8175.619105594611</v>
      </c>
      <c r="G23" s="227">
        <f>'[8]Soy Complex'!AO$44/2204.622*1000</f>
        <v>7907.3490540588809</v>
      </c>
      <c r="H23" s="227">
        <f>'[8]Soy Complex'!AP$44/2204.622*1000</f>
        <v>8037.3143372010263</v>
      </c>
      <c r="I23" s="227">
        <f>'[8]Soy Complex'!AQ$44/2204.622*1000</f>
        <v>8778.2205800353095</v>
      </c>
      <c r="J23" s="227">
        <f>'[8]Soy Complex'!AR$44/2204.622*1000</f>
        <v>8775.2571695488841</v>
      </c>
      <c r="K23" s="227">
        <f>'[8]Soy Complex'!AS$44/2204.622*1000</f>
        <v>8087.5929812647255</v>
      </c>
      <c r="L23" s="227">
        <f>'[8]Soy Complex'!AT$44/2204.622*1000</f>
        <v>8509.1691192086455</v>
      </c>
      <c r="M23" s="227">
        <f>'[8]Soy Complex'!AU$44/2204.622*1000</f>
        <v>8607.2022069715367</v>
      </c>
      <c r="N23" s="227">
        <f>'[8]Soy Complex'!AV$44/2204.622*1000</f>
        <v>9337.7342680223646</v>
      </c>
      <c r="O23" s="227">
        <f>'[8]Soy Complex'!AW$44/2204.622*1000</f>
        <v>9636.3991882572172</v>
      </c>
      <c r="P23" s="227">
        <f>'[8]Soy Complex'!AX$44/2204.622*1000</f>
        <v>8372.4429539639914</v>
      </c>
      <c r="Q23" s="227">
        <f>'[8]Soy Complex'!AY$44/2204.622*1000</f>
        <v>8696.2971491475655</v>
      </c>
      <c r="R23" s="227">
        <f>'[8]Soy Complex'!AZ$44/2204.622*1000</f>
        <v>9078.0288827339336</v>
      </c>
      <c r="S23" s="227">
        <f>'[8]Soy Complex'!BA$44/2204.622*1000</f>
        <v>8917.4802251642013</v>
      </c>
      <c r="T23" s="227">
        <f>'[8]Soy Complex'!BB$44/2204.622*1000</f>
        <v>9231.8296980824834</v>
      </c>
      <c r="U23" s="227">
        <f>'[8]Soy Complex'!BC$44/2204.622*1000</f>
        <v>9391.7528778210635</v>
      </c>
      <c r="V23" s="227">
        <f>'[8]Soy Complex'!BD$44/2204.622*1000</f>
        <v>9469.4190329449575</v>
      </c>
      <c r="W23" s="227">
        <f>'[8]Soy Complex'!BE$44/2204.622*1000</f>
        <v>10162.905706737933</v>
      </c>
      <c r="X23" s="227">
        <f>'[8]Soy Complex'!BF$44/2204.622*1000</f>
        <v>10168.886607772218</v>
      </c>
      <c r="Y23" s="227">
        <f>'[8]Soy Complex'!BG$44/2204.622*1000</f>
        <v>10806.295453370241</v>
      </c>
      <c r="Z23" s="227">
        <f>'[8]Soy Complex'!BH$44/2204.622*1000</f>
        <v>11255.85954417583</v>
      </c>
      <c r="AA23" s="227">
        <f>'[8]Soy Complex'!BI$44/2204.622*1000</f>
        <v>11409.676775792406</v>
      </c>
      <c r="AB23" s="227">
        <f>'[8]Soy Complex'!BJ$44/2204.622*1000</f>
        <v>11360.68721068283</v>
      </c>
      <c r="AC23" s="227">
        <f>'[8]Soy Complex'!BK$44/2204.622*1000</f>
        <v>12058.688902917525</v>
      </c>
      <c r="AD23" s="269">
        <f>'[8]Soy Complex'!BL$44/2204.622*1000</f>
        <v>12241.115095871766</v>
      </c>
      <c r="AE23" s="269">
        <f>'[8]Soy Complex'!BM$44/2204.622*1000</f>
        <v>12595.031918056031</v>
      </c>
      <c r="AF23" s="269">
        <f>'[8]Soy Complex'!BN$44/2204.622*1000</f>
        <v>12891.897992381144</v>
      </c>
      <c r="AG23" s="269">
        <f>'[8]Soy Complex'!BO$44/2204.622*1000</f>
        <v>12345.987451621591</v>
      </c>
      <c r="AH23" s="269">
        <f>'[8]Soy Complex'!BP$44/2204.622*1000</f>
        <v>13064.14931411581</v>
      </c>
      <c r="AI23" s="269">
        <f>'[8]Soy Complex'!BQ$44/2204.622*1000</f>
        <v>13325.819742739193</v>
      </c>
      <c r="AJ23" s="269">
        <f>'[8]Soy Complex'!BR$44/2204.622*1000</f>
        <v>13657.969558979408</v>
      </c>
      <c r="AK23" s="269">
        <f>'[8]Soy Complex'!BS$44/2204.622*1000</f>
        <v>13936.991448179397</v>
      </c>
      <c r="AL23" s="269">
        <f>'[8]Soy Complex'!BT$44/2204.622*1000</f>
        <v>14636.953080388143</v>
      </c>
      <c r="AM23" s="269">
        <f>'[8]Soy Complex'!BU$44/2204.622*1000</f>
        <v>15331.64850146579</v>
      </c>
      <c r="AN23" s="269">
        <f>'[8]Soy Complex'!BV$44/2204.622*1000</f>
        <v>15656.990409881384</v>
      </c>
      <c r="AO23" s="269">
        <f>'[8]Soy Complex'!BW$44/2204.622*1000</f>
        <v>16676.262441023289</v>
      </c>
      <c r="AP23" s="269">
        <f>'[8]Soy Complex'!BX$44/2204.622*1000</f>
        <v>17148.665786465703</v>
      </c>
      <c r="AQ23" s="269">
        <f>'[8]Soy Complex'!BY$44/2204.622*1000</f>
        <v>15899.883179825416</v>
      </c>
      <c r="AR23" s="269">
        <f>'[8]Soy Complex'!BZ$44/2204.622*1000</f>
        <v>16294.638855473686</v>
      </c>
      <c r="AS23" s="269">
        <f>'[8]Soy Complex'!CA$44/2204.622*1000</f>
        <v>17169.963768147463</v>
      </c>
      <c r="AT23" s="269">
        <f>'[8]Soy Complex'!CB$44/2204.622*1000</f>
        <v>17112.706194443999</v>
      </c>
      <c r="AU23" s="269">
        <f>'[8]Soy Complex'!CC$44/2204.622*1000</f>
        <v>16455.303055954988</v>
      </c>
      <c r="AV23" s="269">
        <f>'[8]Soy Complex'!CD$44/2204.622*1000</f>
        <v>16452.562553622556</v>
      </c>
      <c r="AW23" s="269">
        <f>'[8]Soy Complex'!CE$44/2204.622*1000</f>
        <v>16386.42396274666</v>
      </c>
      <c r="AX23" s="269">
        <f>'[8]Soy Complex'!CF$44/2204.622*1000</f>
        <v>16492.08982672777</v>
      </c>
      <c r="AY23" s="269">
        <f>'[8]Soy Complex'!CG$44/2204.622*1000</f>
        <v>16285.399365336261</v>
      </c>
      <c r="AZ23" s="269">
        <f>'[8]Soy Complex'!CH$44/2204.622*1000</f>
        <v>16234.42976264326</v>
      </c>
      <c r="BA23" s="269">
        <f>'[8]Soy Complex'!CI$44/2204.622*1000</f>
        <v>16934.481990467495</v>
      </c>
      <c r="BB23" s="269">
        <f>'[8]Soy Complex'!CJ$44/2204.622*1000</f>
        <v>17344.022747462106</v>
      </c>
      <c r="BC23" s="269">
        <f>'[8]Soy Complex'!CK$44/2204.622*1000</f>
        <v>17883.046548144473</v>
      </c>
      <c r="BD23" s="269">
        <f>'[8]Soy Complex'!CL$44/2204.622*1000</f>
        <v>17857.431215314409</v>
      </c>
      <c r="BE23" s="269">
        <f>'[8]Soy Complex'!CM$44/2204.622*1000</f>
        <v>17971.804770085371</v>
      </c>
      <c r="BF23" s="269">
        <f>'[8]Soy Complex'!CN$44/2204.622*1000</f>
        <v>17874.247372574428</v>
      </c>
    </row>
    <row r="24" spans="1:58" x14ac:dyDescent="0.2">
      <c r="A24" s="266"/>
      <c r="B24" s="266" t="s">
        <v>188</v>
      </c>
      <c r="C24" s="267">
        <f>'[10]Soyoil Exports'!D$243/2204.622*1000</f>
        <v>43.912000000000006</v>
      </c>
      <c r="D24" s="267">
        <f>'[10]Soyoil Exports'!E$243/2204.622*1000</f>
        <v>58.755900000000004</v>
      </c>
      <c r="E24" s="267">
        <f>'[10]Soyoil Exports'!F$243/2204.622*1000</f>
        <v>26.710500000000007</v>
      </c>
      <c r="F24" s="267">
        <f>'[10]Soyoil Exports'!G$243/2204.622*1000</f>
        <v>11.316300000000005</v>
      </c>
      <c r="G24" s="267">
        <f>'[10]Soyoil Exports'!H$243/2204.622*1000</f>
        <v>22.714900000000004</v>
      </c>
      <c r="H24" s="267">
        <f>'[10]Soyoil Exports'!I$243/2204.622*1000</f>
        <v>54.908900000000003</v>
      </c>
      <c r="I24" s="267">
        <f>'[10]Soyoil Exports'!J$243/2204.622*1000</f>
        <v>87.047000000000011</v>
      </c>
      <c r="J24" s="267">
        <f>'[10]Soyoil Exports'!K$243/2204.622*1000</f>
        <v>124.66709999999999</v>
      </c>
      <c r="K24" s="267">
        <f>'[10]Soyoil Exports'!L$243/2204.622*1000</f>
        <v>96.450199999999995</v>
      </c>
      <c r="L24" s="267">
        <f>'[10]Soyoil Exports'!M$243/2204.622*1000</f>
        <v>68.161700000000025</v>
      </c>
      <c r="M24" s="267">
        <f>'[10]Soyoil Exports'!N$243/2204.622*1000</f>
        <v>76.3416</v>
      </c>
      <c r="N24" s="267">
        <f>'[10]Soyoil Exports'!O$243/2204.622*1000</f>
        <v>80.068200000000004</v>
      </c>
      <c r="O24" s="267">
        <f>'[10]Soyoil Exports'!P$243/2204.622*1000</f>
        <v>90.360800000000012</v>
      </c>
      <c r="P24" s="267">
        <f>'[10]Soyoil Exports'!Q$243/2204.622*1000</f>
        <v>41.499900000000011</v>
      </c>
      <c r="Q24" s="267">
        <f>'[10]Soyoil Exports'!R$243/2204.622*1000</f>
        <v>41.389900000000004</v>
      </c>
      <c r="R24" s="267">
        <f>'[10]Soyoil Exports'!S$243/2204.622*1000</f>
        <v>35.000500000000009</v>
      </c>
      <c r="S24" s="267">
        <f>'[10]Soyoil Exports'!T$243/2204.622*1000</f>
        <v>25.4163</v>
      </c>
      <c r="T24" s="267">
        <f>'[10]Soyoil Exports'!U$243/2204.622*1000</f>
        <v>30.853400000000008</v>
      </c>
      <c r="U24" s="267">
        <f>'[10]Soyoil Exports'!V$243/2204.622*1000</f>
        <v>31.755199999999999</v>
      </c>
      <c r="V24" s="267">
        <f>'[10]Soyoil Exports'!W$243/2204.622*1000</f>
        <v>29.244393082832339</v>
      </c>
      <c r="W24" s="267">
        <f>'[10]Soyoil Exports'!X$243/2204.622*1000</f>
        <v>16.05475443535445</v>
      </c>
      <c r="X24" s="267">
        <f>'[10]Soyoil Exports'!Y$243/2204.622*1000</f>
        <v>22.869592253030223</v>
      </c>
      <c r="Y24" s="267">
        <f>'[10]Soyoil Exports'!Z$243/2204.622*1000</f>
        <v>21.234030736788441</v>
      </c>
      <c r="Z24" s="267">
        <f>'[10]Soyoil Exports'!AA$243/2204.622*1000</f>
        <v>21.826608199210572</v>
      </c>
      <c r="AA24" s="267">
        <f>'[10]Soyoil Exports'!AB$243/2204.622*1000</f>
        <v>31.830940123422526</v>
      </c>
      <c r="AB24" s="267">
        <f>'[10]Soyoil Exports'!AC$243/2204.622*1000</f>
        <v>40.279198459282362</v>
      </c>
      <c r="AC24" s="267">
        <f>'[10]Soyoil Exports'!AD$243/2204.622*1000</f>
        <v>72.763803989708904</v>
      </c>
      <c r="AD24" s="268">
        <f>'[10]Soyoil Exports'!AE$243/2204.622*1000</f>
        <v>54.598394014937703</v>
      </c>
      <c r="AE24" s="268">
        <f>'[10]Soyoil Exports'!AF$243/2204.622*1000</f>
        <v>51.260748152055093</v>
      </c>
      <c r="AF24" s="268">
        <f>'[10]Soyoil Exports'!AG$243/2204.622*1000</f>
        <v>106.4479363041161</v>
      </c>
      <c r="AG24" s="268">
        <f>'[10]Soyoil Exports'!AH$243/2204.622*1000</f>
        <v>29.155722593185921</v>
      </c>
      <c r="AH24" s="268">
        <f>AVERAGE(AB24:AG24)</f>
        <v>59.08430058554768</v>
      </c>
      <c r="AI24" s="268">
        <f t="shared" ref="AI24:BF25" si="8">AVERAGE(AC24:AH24)</f>
        <v>62.218484273258575</v>
      </c>
      <c r="AJ24" s="268">
        <f t="shared" si="8"/>
        <v>60.460930987183509</v>
      </c>
      <c r="AK24" s="268">
        <f t="shared" si="8"/>
        <v>61.438020482557818</v>
      </c>
      <c r="AL24" s="268">
        <f t="shared" si="8"/>
        <v>63.134232537641601</v>
      </c>
      <c r="AM24" s="268">
        <f t="shared" si="8"/>
        <v>55.915281909895846</v>
      </c>
      <c r="AN24" s="268">
        <f t="shared" si="8"/>
        <v>60.375208462680838</v>
      </c>
      <c r="AO24" s="268">
        <f t="shared" si="8"/>
        <v>60.590359775536371</v>
      </c>
      <c r="AP24" s="268">
        <f t="shared" si="8"/>
        <v>60.319005692582664</v>
      </c>
      <c r="AQ24" s="268">
        <f t="shared" si="8"/>
        <v>60.295351476815853</v>
      </c>
      <c r="AR24" s="268">
        <f t="shared" si="8"/>
        <v>60.104906642525542</v>
      </c>
      <c r="AS24" s="268">
        <f t="shared" si="8"/>
        <v>59.600018993339518</v>
      </c>
      <c r="AT24" s="268">
        <f t="shared" si="8"/>
        <v>60.214141840580133</v>
      </c>
      <c r="AU24" s="268">
        <f t="shared" si="8"/>
        <v>60.187297403563349</v>
      </c>
      <c r="AV24" s="268">
        <f t="shared" si="8"/>
        <v>60.120120341567848</v>
      </c>
      <c r="AW24" s="268">
        <f t="shared" si="8"/>
        <v>60.08697278306537</v>
      </c>
      <c r="AX24" s="268">
        <f t="shared" si="8"/>
        <v>60.052243000773636</v>
      </c>
      <c r="AY24" s="268">
        <f t="shared" si="8"/>
        <v>60.043465727148309</v>
      </c>
      <c r="AZ24" s="268">
        <f t="shared" si="8"/>
        <v>60.117373516116437</v>
      </c>
      <c r="BA24" s="268">
        <f t="shared" si="8"/>
        <v>60.101245462039167</v>
      </c>
      <c r="BB24" s="268">
        <f t="shared" si="8"/>
        <v>60.086903471785128</v>
      </c>
      <c r="BC24" s="268">
        <f t="shared" si="8"/>
        <v>60.081367326821344</v>
      </c>
      <c r="BD24" s="268">
        <f t="shared" si="8"/>
        <v>60.080433084114013</v>
      </c>
      <c r="BE24" s="268">
        <f t="shared" si="8"/>
        <v>60.085131431337402</v>
      </c>
      <c r="BF24" s="268">
        <f t="shared" si="8"/>
        <v>60.092075715368914</v>
      </c>
    </row>
    <row r="25" spans="1:58" x14ac:dyDescent="0.2">
      <c r="B25" t="s">
        <v>192</v>
      </c>
      <c r="C25" s="227">
        <f>'[10]Soyoil Exports'!D$266/2204.622*1000</f>
        <v>46.643500000000003</v>
      </c>
      <c r="D25" s="227">
        <f>'[10]Soyoil Exports'!E$266/2204.622*1000</f>
        <v>81.901600000000002</v>
      </c>
      <c r="E25" s="227">
        <f>'[10]Soyoil Exports'!F$266/2204.622*1000</f>
        <v>102.95040000000002</v>
      </c>
      <c r="F25" s="227">
        <f>'[10]Soyoil Exports'!G$266/2204.622*1000</f>
        <v>99.112200000000044</v>
      </c>
      <c r="G25" s="227">
        <f>'[10]Soyoil Exports'!H$266/2204.622*1000</f>
        <v>118.07900000000004</v>
      </c>
      <c r="H25" s="227">
        <f>'[10]Soyoil Exports'!I$266/2204.622*1000</f>
        <v>72.4559</v>
      </c>
      <c r="I25" s="227">
        <f>'[10]Soyoil Exports'!J$266/2204.622*1000</f>
        <v>161.76</v>
      </c>
      <c r="J25" s="227">
        <f>'[10]Soyoil Exports'!K$266/2204.622*1000</f>
        <v>188.9924</v>
      </c>
      <c r="K25" s="227">
        <f>'[10]Soyoil Exports'!L$266/2204.622*1000</f>
        <v>97.099100000000035</v>
      </c>
      <c r="L25" s="227">
        <f>'[10]Soyoil Exports'!M$266/2204.622*1000</f>
        <v>162.91290000000001</v>
      </c>
      <c r="M25" s="227">
        <f>'[10]Soyoil Exports'!N$266/2204.622*1000</f>
        <v>108.51520000000001</v>
      </c>
      <c r="N25" s="227">
        <f>'[10]Soyoil Exports'!O$266/2204.622*1000</f>
        <v>151.64090000000002</v>
      </c>
      <c r="O25" s="227">
        <f>'[10]Soyoil Exports'!P$266/2204.622*1000</f>
        <v>269.24860000000007</v>
      </c>
      <c r="P25" s="227">
        <f>'[10]Soyoil Exports'!Q$266/2204.622*1000</f>
        <v>173.04110000000003</v>
      </c>
      <c r="Q25" s="227">
        <f>'[10]Soyoil Exports'!R$266/2204.622*1000</f>
        <v>211.45579999999998</v>
      </c>
      <c r="R25" s="227">
        <f>'[10]Soyoil Exports'!S$266/2204.622*1000</f>
        <v>167.76050000000001</v>
      </c>
      <c r="S25" s="227">
        <f>'[10]Soyoil Exports'!T$266/2204.622*1000</f>
        <v>151.22410000000002</v>
      </c>
      <c r="T25" s="227">
        <f>'[10]Soyoil Exports'!U$266/2204.622*1000</f>
        <v>187.11660000000001</v>
      </c>
      <c r="U25" s="227">
        <f>'[10]Soyoil Exports'!V$266/2204.622*1000</f>
        <v>190.41880000000003</v>
      </c>
      <c r="V25" s="227">
        <f>'[10]Soyoil Exports'!W$266/2204.622*1000</f>
        <v>244.50966583595741</v>
      </c>
      <c r="W25" s="227">
        <f>'[10]Soyoil Exports'!X$266/2204.622*1000</f>
        <v>235.09165472818469</v>
      </c>
      <c r="X25" s="227">
        <f>'[10]Soyoil Exports'!Y$266/2204.622*1000</f>
        <v>264.66390890065514</v>
      </c>
      <c r="Y25" s="227">
        <f>'[10]Soyoil Exports'!Z$266/2204.622*1000</f>
        <v>166.01261839570685</v>
      </c>
      <c r="Z25" s="227">
        <f>'[10]Soyoil Exports'!AA$266/2204.622*1000</f>
        <v>124.71467886061195</v>
      </c>
      <c r="AA25" s="227">
        <f>'[10]Soyoil Exports'!AB$266/2204.622*1000</f>
        <v>128.22036368030439</v>
      </c>
      <c r="AB25" s="227">
        <f>'[10]Soyoil Exports'!AC$266/2204.622*1000</f>
        <v>66.312091842610656</v>
      </c>
      <c r="AC25" s="227">
        <f>'[10]Soyoil Exports'!AD$266/2204.622*1000</f>
        <v>91.671821836623224</v>
      </c>
      <c r="AD25" s="269">
        <f>'[10]Soyoil Exports'!AE$266/2204.622*1000</f>
        <v>47.244853041392126</v>
      </c>
      <c r="AE25" s="269">
        <f>'[10]Soyoil Exports'!AF$266/2204.622*1000</f>
        <v>58.266199904709296</v>
      </c>
      <c r="AF25" s="269">
        <f>'[10]Soyoil Exports'!AG$266/2204.622*1000</f>
        <v>129.14250035125116</v>
      </c>
      <c r="AG25" s="269">
        <f>'[10]Soyoil Exports'!AH$266/2204.622*1000</f>
        <v>29.502997198120006</v>
      </c>
      <c r="AH25" s="269">
        <f>'[10]Soyoil Exports'!AI$266/2204.622*1000</f>
        <v>30.356637617357354</v>
      </c>
      <c r="AI25" s="269">
        <f>'[10]Soyoil Exports'!AJ$266/2204.622*1000</f>
        <v>31.932966488149443</v>
      </c>
      <c r="AJ25" s="269">
        <f>'[10]Soyoil Exports'!AK$266/2204.622*1000</f>
        <v>31.088368787786727</v>
      </c>
      <c r="AK25" s="269">
        <f>'[10]Soyoil Exports'!AL$266/2204.622*1000</f>
        <v>28.859825914659229</v>
      </c>
      <c r="AL25" s="269">
        <f>'[10]Soyoil Exports'!AM$266/2204.622*1000</f>
        <v>29.371434570304498</v>
      </c>
      <c r="AM25" s="269">
        <f>'[10]Soyoil Exports'!AN$266/2204.622*1000</f>
        <v>30.908189164973759</v>
      </c>
      <c r="AN25" s="269">
        <f>'[10]Soyoil Exports'!AO$266/2204.622*1000</f>
        <v>30.295583150971115</v>
      </c>
      <c r="AO25" s="269">
        <f>'[10]Soyoil Exports'!AP$266/2204.622*1000</f>
        <v>29.980896120073321</v>
      </c>
      <c r="AP25" s="269">
        <f>'[10]Soyoil Exports'!AQ$266/2204.622*1000</f>
        <v>29.942803739731357</v>
      </c>
      <c r="AQ25" s="269">
        <f>'[10]Soyoil Exports'!AR$266/2204.622*1000</f>
        <v>30.159104286850685</v>
      </c>
      <c r="AR25" s="269">
        <f>AVERAGE(AL25:AQ25)</f>
        <v>30.109668505484123</v>
      </c>
      <c r="AS25" s="269">
        <f>AVERAGE(AM25:AR25)</f>
        <v>30.232707494680728</v>
      </c>
      <c r="AT25" s="269">
        <f>AVERAGE(AN25:AS25)</f>
        <v>30.12012721629856</v>
      </c>
      <c r="AU25" s="269">
        <f t="shared" si="8"/>
        <v>30.090884560519797</v>
      </c>
      <c r="AV25" s="269">
        <f t="shared" si="8"/>
        <v>30.109215967260877</v>
      </c>
      <c r="AW25" s="269">
        <f t="shared" si="8"/>
        <v>30.136951338515797</v>
      </c>
      <c r="AX25" s="269">
        <f t="shared" si="8"/>
        <v>30.133259180459977</v>
      </c>
      <c r="AY25" s="269">
        <f t="shared" si="8"/>
        <v>30.137190959622625</v>
      </c>
      <c r="AZ25" s="269">
        <f t="shared" si="8"/>
        <v>30.121271537112936</v>
      </c>
      <c r="BA25" s="269">
        <f t="shared" si="8"/>
        <v>30.121462257248666</v>
      </c>
      <c r="BB25" s="269">
        <f t="shared" si="8"/>
        <v>30.126558540036815</v>
      </c>
      <c r="BC25" s="269">
        <f t="shared" si="8"/>
        <v>30.129448968832804</v>
      </c>
      <c r="BD25" s="269">
        <f t="shared" si="8"/>
        <v>30.128198573885637</v>
      </c>
      <c r="BE25" s="269">
        <f t="shared" si="8"/>
        <v>30.127355139456579</v>
      </c>
      <c r="BF25" s="269">
        <f t="shared" si="8"/>
        <v>30.125715836095569</v>
      </c>
    </row>
    <row r="26" spans="1:58" ht="13.5" thickBot="1" x14ac:dyDescent="0.25">
      <c r="B26" t="s">
        <v>185</v>
      </c>
      <c r="C26" s="227">
        <f>C23-C24-C25</f>
        <v>6466.9401999579968</v>
      </c>
      <c r="D26" s="227">
        <f t="shared" ref="D26:BF26" si="9">D23-D24-D25</f>
        <v>7253.093491828623</v>
      </c>
      <c r="E26" s="227">
        <f t="shared" si="9"/>
        <v>8189.559299396451</v>
      </c>
      <c r="F26" s="227">
        <f t="shared" si="9"/>
        <v>8065.1906055946101</v>
      </c>
      <c r="G26" s="227">
        <f t="shared" si="9"/>
        <v>7766.5551540588813</v>
      </c>
      <c r="H26" s="227">
        <f t="shared" si="9"/>
        <v>7909.949537201026</v>
      </c>
      <c r="I26" s="227">
        <f t="shared" si="9"/>
        <v>8529.4135800353088</v>
      </c>
      <c r="J26" s="227">
        <f t="shared" si="9"/>
        <v>8461.5976695488844</v>
      </c>
      <c r="K26" s="227">
        <f t="shared" si="9"/>
        <v>7894.0436812647249</v>
      </c>
      <c r="L26" s="227">
        <f t="shared" si="9"/>
        <v>8278.0945192086456</v>
      </c>
      <c r="M26" s="227">
        <f t="shared" si="9"/>
        <v>8422.3454069715372</v>
      </c>
      <c r="N26" s="227">
        <f t="shared" si="9"/>
        <v>9106.0251680223646</v>
      </c>
      <c r="O26" s="227">
        <f t="shared" si="9"/>
        <v>9276.7897882572161</v>
      </c>
      <c r="P26" s="227">
        <f t="shared" si="9"/>
        <v>8157.9019539639903</v>
      </c>
      <c r="Q26" s="227">
        <f t="shared" si="9"/>
        <v>8443.4514491475657</v>
      </c>
      <c r="R26" s="227">
        <f t="shared" si="9"/>
        <v>8875.2678827339332</v>
      </c>
      <c r="S26" s="227">
        <f t="shared" si="9"/>
        <v>8740.8398251642011</v>
      </c>
      <c r="T26" s="227">
        <f t="shared" si="9"/>
        <v>9013.8596980824841</v>
      </c>
      <c r="U26" s="227">
        <f t="shared" si="9"/>
        <v>9169.5788778210645</v>
      </c>
      <c r="V26" s="227">
        <f t="shared" si="9"/>
        <v>9195.6649740261673</v>
      </c>
      <c r="W26" s="227">
        <f t="shared" si="9"/>
        <v>9911.7592975743937</v>
      </c>
      <c r="X26" s="227">
        <f t="shared" si="9"/>
        <v>9881.3531066185333</v>
      </c>
      <c r="Y26" s="227">
        <f t="shared" si="9"/>
        <v>10619.048804237746</v>
      </c>
      <c r="Z26" s="227">
        <f t="shared" si="9"/>
        <v>11109.318257116007</v>
      </c>
      <c r="AA26" s="227">
        <f t="shared" si="9"/>
        <v>11249.62547198868</v>
      </c>
      <c r="AB26" s="227">
        <f t="shared" si="9"/>
        <v>11254.095920380938</v>
      </c>
      <c r="AC26" s="227">
        <f t="shared" si="9"/>
        <v>11894.253277091193</v>
      </c>
      <c r="AD26" s="269">
        <f t="shared" si="9"/>
        <v>12139.271848815437</v>
      </c>
      <c r="AE26" s="269">
        <f t="shared" si="9"/>
        <v>12485.504969999267</v>
      </c>
      <c r="AF26" s="269">
        <f t="shared" si="9"/>
        <v>12656.307555725778</v>
      </c>
      <c r="AG26" s="269">
        <f t="shared" si="9"/>
        <v>12287.328731830285</v>
      </c>
      <c r="AH26" s="269">
        <f t="shared" si="9"/>
        <v>12974.708375912905</v>
      </c>
      <c r="AI26" s="269">
        <f t="shared" si="9"/>
        <v>13231.668291977785</v>
      </c>
      <c r="AJ26" s="269">
        <f t="shared" si="9"/>
        <v>13566.420259204438</v>
      </c>
      <c r="AK26" s="269">
        <f t="shared" si="9"/>
        <v>13846.693601782181</v>
      </c>
      <c r="AL26" s="269">
        <f t="shared" si="9"/>
        <v>14544.447413280197</v>
      </c>
      <c r="AM26" s="269">
        <f t="shared" si="9"/>
        <v>15244.825030390921</v>
      </c>
      <c r="AN26" s="269">
        <f t="shared" si="9"/>
        <v>15566.319618267731</v>
      </c>
      <c r="AO26" s="269">
        <f t="shared" si="9"/>
        <v>16585.691185127682</v>
      </c>
      <c r="AP26" s="269">
        <f t="shared" si="9"/>
        <v>17058.403977033391</v>
      </c>
      <c r="AQ26" s="269">
        <f t="shared" si="9"/>
        <v>15809.428724061749</v>
      </c>
      <c r="AR26" s="269">
        <f t="shared" si="9"/>
        <v>16204.424280325677</v>
      </c>
      <c r="AS26" s="269">
        <f t="shared" si="9"/>
        <v>17080.131041659442</v>
      </c>
      <c r="AT26" s="269">
        <f t="shared" si="9"/>
        <v>17022.37192538712</v>
      </c>
      <c r="AU26" s="269">
        <f t="shared" si="9"/>
        <v>16365.024873990904</v>
      </c>
      <c r="AV26" s="269">
        <f t="shared" si="9"/>
        <v>16362.333217313726</v>
      </c>
      <c r="AW26" s="269">
        <f t="shared" si="9"/>
        <v>16296.200038625078</v>
      </c>
      <c r="AX26" s="269">
        <f t="shared" si="9"/>
        <v>16401.904324546536</v>
      </c>
      <c r="AY26" s="269">
        <f t="shared" si="9"/>
        <v>16195.218708649491</v>
      </c>
      <c r="AZ26" s="269">
        <f t="shared" si="9"/>
        <v>16144.191117590031</v>
      </c>
      <c r="BA26" s="269">
        <f t="shared" si="9"/>
        <v>16844.259282748208</v>
      </c>
      <c r="BB26" s="269">
        <f t="shared" si="9"/>
        <v>17253.809285450287</v>
      </c>
      <c r="BC26" s="269">
        <f t="shared" si="9"/>
        <v>17792.83573184882</v>
      </c>
      <c r="BD26" s="269">
        <f t="shared" si="9"/>
        <v>17767.22258365641</v>
      </c>
      <c r="BE26" s="269">
        <f t="shared" si="9"/>
        <v>17881.592283514579</v>
      </c>
      <c r="BF26" s="269">
        <f t="shared" si="9"/>
        <v>17784.029581022962</v>
      </c>
    </row>
    <row r="27" spans="1:58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</row>
    <row r="28" spans="1:58" ht="13.5" x14ac:dyDescent="0.25">
      <c r="A28" s="275" t="s">
        <v>181</v>
      </c>
    </row>
    <row r="29" spans="1:58" x14ac:dyDescent="0.2">
      <c r="B29" t="s">
        <v>196</v>
      </c>
      <c r="C29" s="227">
        <f>C6+C14+C22</f>
        <v>8.1892999999999816</v>
      </c>
      <c r="D29" s="227">
        <f t="shared" ref="D29:AC29" si="10">D6+D14+D22</f>
        <v>6.4009000000000036</v>
      </c>
      <c r="E29" s="227">
        <f t="shared" si="10"/>
        <v>0.4206999999999923</v>
      </c>
      <c r="F29" s="227">
        <f t="shared" si="10"/>
        <v>7.4100000000011629E-2</v>
      </c>
      <c r="G29" s="227">
        <f t="shared" si="10"/>
        <v>4.9400000000001679E-2</v>
      </c>
      <c r="H29" s="227">
        <f t="shared" si="10"/>
        <v>9.6700000000034897E-2</v>
      </c>
      <c r="I29" s="227">
        <f t="shared" si="10"/>
        <v>7.6799999999970087E-2</v>
      </c>
      <c r="J29" s="227">
        <f t="shared" si="10"/>
        <v>0.32369999999999743</v>
      </c>
      <c r="K29" s="227">
        <f t="shared" si="10"/>
        <v>137.22730000000007</v>
      </c>
      <c r="L29" s="227">
        <f t="shared" si="10"/>
        <v>0.8869999999999878</v>
      </c>
      <c r="M29" s="227">
        <f t="shared" si="10"/>
        <v>14.666999999999996</v>
      </c>
      <c r="N29" s="227">
        <f t="shared" si="10"/>
        <v>1.3170000000000095</v>
      </c>
      <c r="O29" s="227">
        <f t="shared" si="10"/>
        <v>2.3390000000000142</v>
      </c>
      <c r="P29" s="227">
        <f t="shared" si="10"/>
        <v>2.311000000000019</v>
      </c>
      <c r="Q29" s="227">
        <f t="shared" si="10"/>
        <v>0.71099999999996155</v>
      </c>
      <c r="R29" s="227">
        <f t="shared" si="10"/>
        <v>0.64900000000000435</v>
      </c>
      <c r="S29" s="227">
        <f t="shared" si="10"/>
        <v>0.42599999999996818</v>
      </c>
      <c r="T29" s="227">
        <f t="shared" si="10"/>
        <v>13.940000000000028</v>
      </c>
      <c r="U29" s="227">
        <f t="shared" si="10"/>
        <v>8.5069999999999943</v>
      </c>
      <c r="V29" s="227">
        <f t="shared" si="10"/>
        <v>0.87722704481766289</v>
      </c>
      <c r="W29" s="227">
        <f t="shared" si="10"/>
        <v>0.99878940607501754</v>
      </c>
      <c r="X29" s="227">
        <f t="shared" si="10"/>
        <v>0.96089094133872166</v>
      </c>
      <c r="Y29" s="227">
        <f t="shared" si="10"/>
        <v>1.7868547057200721</v>
      </c>
      <c r="Z29" s="227">
        <f t="shared" si="10"/>
        <v>3.0861896476475321</v>
      </c>
      <c r="AA29" s="227">
        <f t="shared" si="10"/>
        <v>20.781142288854056</v>
      </c>
      <c r="AB29" s="227">
        <f t="shared" si="10"/>
        <v>37.063973070286899</v>
      </c>
      <c r="AC29" s="269">
        <f t="shared" si="10"/>
        <v>91.622038533285959</v>
      </c>
      <c r="AD29" s="269">
        <f>AD6+AD14+AD22</f>
        <v>220.59552281824017</v>
      </c>
      <c r="AE29" s="269">
        <f t="shared" ref="AE29:BF29" si="11">AE6+AE14+AE22</f>
        <v>370.1955801360545</v>
      </c>
      <c r="AF29" s="269">
        <f t="shared" si="11"/>
        <v>139.8867799670987</v>
      </c>
      <c r="AG29" s="269">
        <f t="shared" si="11"/>
        <v>214.50443896122556</v>
      </c>
      <c r="AH29" s="269">
        <f t="shared" si="11"/>
        <v>304.21217698896965</v>
      </c>
      <c r="AI29" s="269">
        <f t="shared" si="11"/>
        <v>348.9086281361154</v>
      </c>
      <c r="AJ29" s="269">
        <f t="shared" si="11"/>
        <v>359.75224424943201</v>
      </c>
      <c r="AK29" s="269">
        <f t="shared" si="11"/>
        <v>377.54630821534244</v>
      </c>
      <c r="AL29" s="269">
        <f t="shared" si="11"/>
        <v>371.32944752059467</v>
      </c>
      <c r="AM29" s="269">
        <f t="shared" si="11"/>
        <v>364.48062589065808</v>
      </c>
      <c r="AN29" s="269">
        <f t="shared" si="11"/>
        <v>372.92503938325228</v>
      </c>
      <c r="AO29" s="269">
        <f t="shared" si="11"/>
        <v>385.54057831751032</v>
      </c>
      <c r="AP29" s="269">
        <f t="shared" si="11"/>
        <v>438.25011647274636</v>
      </c>
      <c r="AQ29" s="269">
        <f t="shared" si="11"/>
        <v>463.79012431908387</v>
      </c>
      <c r="AR29" s="269">
        <f t="shared" si="11"/>
        <v>789.88660731121138</v>
      </c>
      <c r="AS29" s="269">
        <f t="shared" si="11"/>
        <v>817.36130399199976</v>
      </c>
      <c r="AT29" s="269">
        <f t="shared" si="11"/>
        <v>835.94239468062256</v>
      </c>
      <c r="AU29" s="269">
        <f t="shared" si="11"/>
        <v>870.01248649586341</v>
      </c>
      <c r="AV29" s="269">
        <f t="shared" si="11"/>
        <v>897.77077117100134</v>
      </c>
      <c r="AW29" s="269">
        <f t="shared" si="11"/>
        <v>926.12838254495193</v>
      </c>
      <c r="AX29" s="269">
        <f t="shared" si="11"/>
        <v>958.81721611797172</v>
      </c>
      <c r="AY29" s="269">
        <f t="shared" si="11"/>
        <v>990.45551596031237</v>
      </c>
      <c r="AZ29" s="269">
        <f t="shared" si="11"/>
        <v>1022.0717160671966</v>
      </c>
      <c r="BA29" s="269">
        <f t="shared" si="11"/>
        <v>1052.8828954098049</v>
      </c>
      <c r="BB29" s="269">
        <f t="shared" si="11"/>
        <v>1089.0138315248569</v>
      </c>
      <c r="BC29" s="269">
        <f t="shared" si="11"/>
        <v>1125.5892236841553</v>
      </c>
      <c r="BD29" s="269">
        <f t="shared" si="11"/>
        <v>1161.9163215815759</v>
      </c>
      <c r="BE29" s="269">
        <f t="shared" si="11"/>
        <v>1198.0061678942607</v>
      </c>
      <c r="BF29" s="269">
        <f t="shared" si="11"/>
        <v>1203.88877062189</v>
      </c>
    </row>
    <row r="30" spans="1:58" x14ac:dyDescent="0.2">
      <c r="B30" t="s">
        <v>197</v>
      </c>
      <c r="C30" s="227">
        <f>C10+C18+C26</f>
        <v>6487.8891999579964</v>
      </c>
      <c r="D30" s="227">
        <f t="shared" ref="D30:BF30" si="12">D10+D18+D26</f>
        <v>7260.1984918286225</v>
      </c>
      <c r="E30" s="227">
        <f t="shared" si="12"/>
        <v>8198.6792993964518</v>
      </c>
      <c r="F30" s="227">
        <f t="shared" si="12"/>
        <v>8075.4156055946105</v>
      </c>
      <c r="G30" s="227">
        <f t="shared" si="12"/>
        <v>7779.3741540588817</v>
      </c>
      <c r="H30" s="227">
        <f t="shared" si="12"/>
        <v>7915.0315372010264</v>
      </c>
      <c r="I30" s="227">
        <f t="shared" si="12"/>
        <v>8534.0015800353085</v>
      </c>
      <c r="J30" s="227">
        <f t="shared" si="12"/>
        <v>8462.9956695488836</v>
      </c>
      <c r="K30" s="227">
        <f t="shared" si="12"/>
        <v>7896.3126812647251</v>
      </c>
      <c r="L30" s="227">
        <f t="shared" si="12"/>
        <v>8279.9205192086447</v>
      </c>
      <c r="M30" s="227">
        <f t="shared" si="12"/>
        <v>8429.4274069715375</v>
      </c>
      <c r="N30" s="227">
        <f t="shared" si="12"/>
        <v>9114.536168022365</v>
      </c>
      <c r="O30" s="227">
        <f t="shared" si="12"/>
        <v>9303.0187882572154</v>
      </c>
      <c r="P30" s="227">
        <f t="shared" si="12"/>
        <v>8160.6449539639907</v>
      </c>
      <c r="Q30" s="227">
        <f t="shared" si="12"/>
        <v>8445.0084491475664</v>
      </c>
      <c r="R30" s="227">
        <f t="shared" si="12"/>
        <v>8876.7658827339328</v>
      </c>
      <c r="S30" s="227">
        <f t="shared" si="12"/>
        <v>8742.5108251642014</v>
      </c>
      <c r="T30" s="227">
        <f t="shared" si="12"/>
        <v>9015.7136980824835</v>
      </c>
      <c r="U30" s="227">
        <f t="shared" si="12"/>
        <v>9196.0938778210639</v>
      </c>
      <c r="V30" s="227">
        <f t="shared" si="12"/>
        <v>9208.609974026167</v>
      </c>
      <c r="W30" s="227">
        <f t="shared" si="12"/>
        <v>9950.2452975743945</v>
      </c>
      <c r="X30" s="227">
        <f t="shared" si="12"/>
        <v>9923.8814976185331</v>
      </c>
      <c r="Y30" s="227">
        <f t="shared" si="12"/>
        <v>10652.795042237745</v>
      </c>
      <c r="Z30" s="227">
        <f t="shared" si="12"/>
        <v>11123.805950116006</v>
      </c>
      <c r="AA30" s="227">
        <f t="shared" si="12"/>
        <v>11266.77735298868</v>
      </c>
      <c r="AB30" s="227">
        <f t="shared" si="12"/>
        <v>11297.978163380938</v>
      </c>
      <c r="AC30" s="269">
        <f t="shared" si="12"/>
        <v>11910.769298091192</v>
      </c>
      <c r="AD30" s="269">
        <f t="shared" si="12"/>
        <v>12154.96196951312</v>
      </c>
      <c r="AE30" s="269">
        <f t="shared" si="12"/>
        <v>12521.11182600935</v>
      </c>
      <c r="AF30" s="269">
        <f t="shared" si="12"/>
        <v>12681.850750552803</v>
      </c>
      <c r="AG30" s="269">
        <f t="shared" si="12"/>
        <v>12305.828860386744</v>
      </c>
      <c r="AH30" s="269">
        <f t="shared" si="12"/>
        <v>12993.529768162405</v>
      </c>
      <c r="AI30" s="269">
        <f t="shared" si="12"/>
        <v>13251.092755315458</v>
      </c>
      <c r="AJ30" s="269">
        <f t="shared" si="12"/>
        <v>13586.02426997138</v>
      </c>
      <c r="AK30" s="269">
        <f t="shared" si="12"/>
        <v>13865.591877866817</v>
      </c>
      <c r="AL30" s="269">
        <f t="shared" si="12"/>
        <v>14561.128346933168</v>
      </c>
      <c r="AM30" s="269">
        <f t="shared" si="12"/>
        <v>15233.212372310454</v>
      </c>
      <c r="AN30" s="269">
        <f t="shared" si="12"/>
        <v>15545.562684325729</v>
      </c>
      <c r="AO30" s="269">
        <f t="shared" si="12"/>
        <v>16564.889810213179</v>
      </c>
      <c r="AP30" s="269">
        <f t="shared" si="12"/>
        <v>17037.293130334911</v>
      </c>
      <c r="AQ30" s="269">
        <f t="shared" si="12"/>
        <v>15798.191592287923</v>
      </c>
      <c r="AR30" s="269">
        <f t="shared" si="12"/>
        <v>16314.41964400359</v>
      </c>
      <c r="AS30" s="269">
        <f t="shared" si="12"/>
        <v>17190.096785233316</v>
      </c>
      <c r="AT30" s="269">
        <f t="shared" si="12"/>
        <v>17132.346998146888</v>
      </c>
      <c r="AU30" s="269">
        <f t="shared" si="12"/>
        <v>16475.020787937519</v>
      </c>
      <c r="AV30" s="269">
        <f t="shared" si="12"/>
        <v>16472.344407047192</v>
      </c>
      <c r="AW30" s="269">
        <f t="shared" si="12"/>
        <v>16406.199103913328</v>
      </c>
      <c r="AX30" s="269">
        <f t="shared" si="12"/>
        <v>16511.901181284862</v>
      </c>
      <c r="AY30" s="269">
        <f t="shared" si="12"/>
        <v>16299.315705709885</v>
      </c>
      <c r="AZ30" s="269">
        <f t="shared" si="12"/>
        <v>16253.180337283316</v>
      </c>
      <c r="BA30" s="269">
        <f t="shared" si="12"/>
        <v>16954.244887301618</v>
      </c>
      <c r="BB30" s="269">
        <f t="shared" si="12"/>
        <v>17363.793751153033</v>
      </c>
      <c r="BC30" s="269">
        <f t="shared" si="12"/>
        <v>17896.314080515553</v>
      </c>
      <c r="BD30" s="269">
        <f t="shared" si="12"/>
        <v>17876.779012406041</v>
      </c>
      <c r="BE30" s="269">
        <f t="shared" si="12"/>
        <v>17991.576210649891</v>
      </c>
      <c r="BF30" s="269">
        <f t="shared" si="12"/>
        <v>17885.673777752058</v>
      </c>
    </row>
    <row r="31" spans="1:58" ht="13.5" x14ac:dyDescent="0.25">
      <c r="A31" s="275" t="s">
        <v>202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</row>
    <row r="32" spans="1:58" x14ac:dyDescent="0.2">
      <c r="B32" t="s">
        <v>196</v>
      </c>
      <c r="C32" s="227">
        <f>C29*2204.622/1000</f>
        <v>18.054310944599958</v>
      </c>
      <c r="D32" s="227">
        <f t="shared" ref="D32:BF33" si="13">D29*2204.622/1000</f>
        <v>14.111564959800008</v>
      </c>
      <c r="E32" s="227">
        <f t="shared" si="13"/>
        <v>0.92748447539998302</v>
      </c>
      <c r="F32" s="227">
        <f t="shared" si="13"/>
        <v>0.16336249020002563</v>
      </c>
      <c r="G32" s="227">
        <f t="shared" si="13"/>
        <v>0.10890832680000369</v>
      </c>
      <c r="H32" s="227">
        <f t="shared" si="13"/>
        <v>0.2131869474000769</v>
      </c>
      <c r="I32" s="227">
        <f t="shared" si="13"/>
        <v>0.16931496959993406</v>
      </c>
      <c r="J32" s="227">
        <f t="shared" si="13"/>
        <v>0.71363614139999421</v>
      </c>
      <c r="K32" s="227">
        <f t="shared" si="13"/>
        <v>302.53432458060013</v>
      </c>
      <c r="L32" s="227">
        <f t="shared" si="13"/>
        <v>1.955499713999973</v>
      </c>
      <c r="M32" s="227">
        <f t="shared" si="13"/>
        <v>32.335190873999991</v>
      </c>
      <c r="N32" s="227">
        <f t="shared" si="13"/>
        <v>2.9034871740000208</v>
      </c>
      <c r="O32" s="227">
        <f t="shared" si="13"/>
        <v>5.1566108580000307</v>
      </c>
      <c r="P32" s="227">
        <f t="shared" si="13"/>
        <v>5.0948814420000419</v>
      </c>
      <c r="Q32" s="227">
        <f t="shared" si="13"/>
        <v>1.5674862419999152</v>
      </c>
      <c r="R32" s="227">
        <f t="shared" si="13"/>
        <v>1.4307996780000094</v>
      </c>
      <c r="S32" s="227">
        <f t="shared" si="13"/>
        <v>0.93916897199992977</v>
      </c>
      <c r="T32" s="227">
        <f t="shared" si="13"/>
        <v>30.732430680000061</v>
      </c>
      <c r="U32" s="227">
        <f t="shared" si="13"/>
        <v>18.754719353999985</v>
      </c>
      <c r="V32" s="227">
        <f t="shared" si="13"/>
        <v>1.9339540420000054</v>
      </c>
      <c r="W32" s="227">
        <f t="shared" si="13"/>
        <v>2.2019530979999171</v>
      </c>
      <c r="X32" s="227">
        <f t="shared" si="13"/>
        <v>2.1184013088760554</v>
      </c>
      <c r="Y32" s="227">
        <f t="shared" si="13"/>
        <v>3.9393391950339964</v>
      </c>
      <c r="Z32" s="227">
        <f t="shared" si="13"/>
        <v>6.8038815933759969</v>
      </c>
      <c r="AA32" s="227">
        <f t="shared" si="13"/>
        <v>45.814563475138009</v>
      </c>
      <c r="AB32" s="227">
        <f t="shared" si="13"/>
        <v>81.712050438162038</v>
      </c>
      <c r="AC32" s="269">
        <f t="shared" si="13"/>
        <v>201.99196183532993</v>
      </c>
      <c r="AD32" s="269">
        <f t="shared" si="13"/>
        <v>486.32974270659423</v>
      </c>
      <c r="AE32" s="269">
        <f t="shared" si="13"/>
        <v>816.14132027070866</v>
      </c>
      <c r="AF32" s="269">
        <f t="shared" si="13"/>
        <v>308.3974726246251</v>
      </c>
      <c r="AG32" s="269">
        <f t="shared" si="13"/>
        <v>472.90120523157498</v>
      </c>
      <c r="AH32" s="269">
        <f t="shared" si="13"/>
        <v>670.67285805777624</v>
      </c>
      <c r="AI32" s="269">
        <f t="shared" si="13"/>
        <v>769.21163757869897</v>
      </c>
      <c r="AJ32" s="269">
        <f t="shared" si="13"/>
        <v>793.11771222167124</v>
      </c>
      <c r="AK32" s="269">
        <f t="shared" si="13"/>
        <v>832.34689711032456</v>
      </c>
      <c r="AL32" s="269">
        <f t="shared" si="13"/>
        <v>818.64106925174838</v>
      </c>
      <c r="AM32" s="269">
        <f t="shared" si="13"/>
        <v>803.54200641231432</v>
      </c>
      <c r="AN32" s="269">
        <f t="shared" si="13"/>
        <v>822.15874617518443</v>
      </c>
      <c r="AO32" s="269">
        <f t="shared" si="13"/>
        <v>849.9712408515062</v>
      </c>
      <c r="AP32" s="269">
        <f t="shared" si="13"/>
        <v>966.17584827837891</v>
      </c>
      <c r="AQ32" s="269">
        <f t="shared" si="13"/>
        <v>1022.4819114565872</v>
      </c>
      <c r="AR32" s="269">
        <f t="shared" si="13"/>
        <v>1741.4013919836573</v>
      </c>
      <c r="AS32" s="269">
        <f t="shared" si="13"/>
        <v>1801.9727127294502</v>
      </c>
      <c r="AT32" s="269">
        <f t="shared" si="13"/>
        <v>1842.9369940455833</v>
      </c>
      <c r="AU32" s="269">
        <f t="shared" si="13"/>
        <v>1918.0486680034833</v>
      </c>
      <c r="AV32" s="269">
        <f t="shared" si="13"/>
        <v>1979.2451930805553</v>
      </c>
      <c r="AW32" s="269">
        <f t="shared" si="13"/>
        <v>2041.7630069830168</v>
      </c>
      <c r="AX32" s="269">
        <f t="shared" si="13"/>
        <v>2113.8295286324351</v>
      </c>
      <c r="AY32" s="269">
        <f t="shared" si="13"/>
        <v>2183.5800205074556</v>
      </c>
      <c r="AZ32" s="269">
        <f t="shared" si="13"/>
        <v>2253.2817908194952</v>
      </c>
      <c r="BA32" s="269">
        <f t="shared" si="13"/>
        <v>2321.2087946441548</v>
      </c>
      <c r="BB32" s="269">
        <f t="shared" si="13"/>
        <v>2400.8638512839925</v>
      </c>
      <c r="BC32" s="269">
        <f t="shared" si="13"/>
        <v>2481.4987654970096</v>
      </c>
      <c r="BD32" s="269">
        <f t="shared" si="13"/>
        <v>2561.5862847178169</v>
      </c>
      <c r="BE32" s="269">
        <f t="shared" si="13"/>
        <v>2641.1507538753804</v>
      </c>
      <c r="BF32" s="269">
        <f t="shared" si="13"/>
        <v>2654.1196692659719</v>
      </c>
    </row>
    <row r="33" spans="1:58" x14ac:dyDescent="0.2">
      <c r="B33" t="s">
        <v>197</v>
      </c>
      <c r="C33" s="227">
        <f>C30*2204.622/1000</f>
        <v>14303.343263789797</v>
      </c>
      <c r="D33" s="227">
        <f t="shared" si="13"/>
        <v>16005.9933194522</v>
      </c>
      <c r="E33" s="227">
        <f t="shared" si="13"/>
        <v>18074.988754394002</v>
      </c>
      <c r="F33" s="227">
        <f t="shared" si="13"/>
        <v>17803.238903237201</v>
      </c>
      <c r="G33" s="227">
        <f t="shared" si="13"/>
        <v>17150.5794062696</v>
      </c>
      <c r="H33" s="227">
        <f t="shared" si="13"/>
        <v>17449.652657607203</v>
      </c>
      <c r="I33" s="227">
        <f t="shared" si="13"/>
        <v>18814.2476313806</v>
      </c>
      <c r="J33" s="227">
        <f t="shared" si="13"/>
        <v>18657.706438992198</v>
      </c>
      <c r="K33" s="227">
        <f t="shared" si="13"/>
        <v>17408.3846559952</v>
      </c>
      <c r="L33" s="227">
        <f t="shared" si="13"/>
        <v>18254.0949348988</v>
      </c>
      <c r="M33" s="227">
        <f t="shared" si="13"/>
        <v>18583.701108812402</v>
      </c>
      <c r="N33" s="227">
        <f t="shared" si="13"/>
        <v>20094.106955817799</v>
      </c>
      <c r="O33" s="227">
        <f t="shared" si="13"/>
        <v>20509.6398870052</v>
      </c>
      <c r="P33" s="227">
        <f t="shared" si="13"/>
        <v>17991.137399698</v>
      </c>
      <c r="Q33" s="227">
        <f t="shared" si="13"/>
        <v>18618.051417176604</v>
      </c>
      <c r="R33" s="227">
        <f t="shared" si="13"/>
        <v>19569.913353924647</v>
      </c>
      <c r="S33" s="227">
        <f t="shared" si="13"/>
        <v>19273.931700395151</v>
      </c>
      <c r="T33" s="227">
        <f t="shared" si="13"/>
        <v>19876.240764493999</v>
      </c>
      <c r="U33" s="227">
        <f t="shared" si="13"/>
        <v>20273.910877109629</v>
      </c>
      <c r="V33" s="227">
        <f t="shared" si="13"/>
        <v>20301.504138157517</v>
      </c>
      <c r="W33" s="227">
        <f t="shared" si="13"/>
        <v>21936.529688429055</v>
      </c>
      <c r="X33" s="227">
        <f t="shared" si="13"/>
        <v>21878.407475042764</v>
      </c>
      <c r="Y33" s="227">
        <f t="shared" si="13"/>
        <v>23485.386311608261</v>
      </c>
      <c r="Z33" s="227">
        <f t="shared" si="13"/>
        <v>24523.787321356645</v>
      </c>
      <c r="AA33" s="227">
        <f t="shared" si="13"/>
        <v>24838.98522150061</v>
      </c>
      <c r="AB33" s="227">
        <f t="shared" si="13"/>
        <v>24907.771214509208</v>
      </c>
      <c r="AC33" s="269">
        <f t="shared" si="13"/>
        <v>26258.744031496397</v>
      </c>
      <c r="AD33" s="269">
        <f t="shared" si="13"/>
        <v>26797.096567151952</v>
      </c>
      <c r="AE33" s="269">
        <f t="shared" si="13"/>
        <v>27604.318596080382</v>
      </c>
      <c r="AF33" s="269">
        <f t="shared" si="13"/>
        <v>27958.687165385221</v>
      </c>
      <c r="AG33" s="269">
        <f t="shared" si="13"/>
        <v>27129.701033843543</v>
      </c>
      <c r="AH33" s="269">
        <f t="shared" si="13"/>
        <v>28645.821584545734</v>
      </c>
      <c r="AI33" s="269">
        <f t="shared" si="13"/>
        <v>29213.650612409074</v>
      </c>
      <c r="AJ33" s="269">
        <f t="shared" si="13"/>
        <v>29952.047998112841</v>
      </c>
      <c r="AK33" s="269">
        <f t="shared" si="13"/>
        <v>30568.388896966495</v>
      </c>
      <c r="AL33" s="269">
        <f t="shared" si="13"/>
        <v>32101.783898472491</v>
      </c>
      <c r="AM33" s="269">
        <f t="shared" si="13"/>
        <v>33583.475126667814</v>
      </c>
      <c r="AN33" s="269">
        <f t="shared" si="13"/>
        <v>34272.089496243549</v>
      </c>
      <c r="AO33" s="269">
        <f t="shared" si="13"/>
        <v>36519.320503171795</v>
      </c>
      <c r="AP33" s="269">
        <f t="shared" si="13"/>
        <v>37560.791255585209</v>
      </c>
      <c r="AQ33" s="269">
        <f t="shared" si="13"/>
        <v>34829.04074457298</v>
      </c>
      <c r="AR33" s="269">
        <f t="shared" si="13"/>
        <v>35967.128464402485</v>
      </c>
      <c r="AS33" s="269">
        <f t="shared" si="13"/>
        <v>37897.665554854641</v>
      </c>
      <c r="AT33" s="269">
        <f t="shared" si="13"/>
        <v>37770.34910374858</v>
      </c>
      <c r="AU33" s="269">
        <f t="shared" si="13"/>
        <v>36321.193279544394</v>
      </c>
      <c r="AV33" s="269">
        <f t="shared" si="13"/>
        <v>36315.292871353195</v>
      </c>
      <c r="AW33" s="269">
        <f t="shared" si="13"/>
        <v>36169.467480867606</v>
      </c>
      <c r="AX33" s="269">
        <f t="shared" si="13"/>
        <v>36402.500606086593</v>
      </c>
      <c r="AY33" s="269">
        <f t="shared" si="13"/>
        <v>35933.82998975354</v>
      </c>
      <c r="AZ33" s="269">
        <f t="shared" si="13"/>
        <v>35832.118941542212</v>
      </c>
      <c r="BA33" s="269">
        <f t="shared" si="13"/>
        <v>37377.701271932667</v>
      </c>
      <c r="BB33" s="269">
        <f t="shared" si="13"/>
        <v>38280.6017072545</v>
      </c>
      <c r="BC33" s="269">
        <f t="shared" si="13"/>
        <v>39454.607740814361</v>
      </c>
      <c r="BD33" s="269">
        <f t="shared" si="13"/>
        <v>39411.540299888627</v>
      </c>
      <c r="BE33" s="269">
        <f t="shared" si="13"/>
        <v>39664.624728675379</v>
      </c>
      <c r="BF33" s="269">
        <f t="shared" si="13"/>
        <v>39431.149895255294</v>
      </c>
    </row>
    <row r="34" spans="1:58" x14ac:dyDescent="0.2"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</row>
    <row r="35" spans="1:58" x14ac:dyDescent="0.2">
      <c r="A35" t="s">
        <v>203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</row>
    <row r="36" spans="1:58" ht="13.5" x14ac:dyDescent="0.25">
      <c r="A36" s="275" t="s">
        <v>181</v>
      </c>
    </row>
    <row r="37" spans="1:58" x14ac:dyDescent="0.2">
      <c r="B37" t="s">
        <v>204</v>
      </c>
      <c r="C37" s="227">
        <f t="shared" ref="C37:BF37" si="14">C4+C5+C12+C13+C20+C21</f>
        <v>141.80010000000004</v>
      </c>
      <c r="D37" s="227">
        <f t="shared" si="14"/>
        <v>188.55070000000001</v>
      </c>
      <c r="E37" s="227">
        <f t="shared" si="14"/>
        <v>153.95620000000002</v>
      </c>
      <c r="F37" s="227">
        <f t="shared" si="14"/>
        <v>153.41200000000001</v>
      </c>
      <c r="G37" s="227">
        <f t="shared" si="14"/>
        <v>178.28929999999997</v>
      </c>
      <c r="H37" s="227">
        <f t="shared" si="14"/>
        <v>170.94369999999998</v>
      </c>
      <c r="I37" s="227">
        <f t="shared" si="14"/>
        <v>281.73450000000003</v>
      </c>
      <c r="J37" s="227">
        <f t="shared" si="14"/>
        <v>326.02389999999997</v>
      </c>
      <c r="K37" s="227">
        <f t="shared" si="14"/>
        <v>197.28159999999997</v>
      </c>
      <c r="L37" s="227">
        <f t="shared" si="14"/>
        <v>241.20699999999999</v>
      </c>
      <c r="M37" s="227">
        <f t="shared" si="14"/>
        <v>197.08799999999999</v>
      </c>
      <c r="N37" s="227">
        <f t="shared" si="14"/>
        <v>235.32200000000003</v>
      </c>
      <c r="O37" s="227">
        <f t="shared" si="14"/>
        <v>343.03399999999999</v>
      </c>
      <c r="P37" s="227">
        <f t="shared" si="14"/>
        <v>243.066</v>
      </c>
      <c r="Q37" s="227">
        <f t="shared" si="14"/>
        <v>284.34900000000005</v>
      </c>
      <c r="R37" s="227">
        <f t="shared" si="14"/>
        <v>280.90539999999999</v>
      </c>
      <c r="S37" s="227">
        <f t="shared" si="14"/>
        <v>244.30799999999999</v>
      </c>
      <c r="T37" s="227">
        <f t="shared" si="14"/>
        <v>294.89400000000006</v>
      </c>
      <c r="U37" s="227">
        <f t="shared" si="14"/>
        <v>292.59200000000004</v>
      </c>
      <c r="V37" s="227">
        <f t="shared" si="14"/>
        <v>407.13099999999997</v>
      </c>
      <c r="W37" s="227">
        <f t="shared" si="14"/>
        <v>432.84800000000007</v>
      </c>
      <c r="X37" s="227">
        <f t="shared" si="14"/>
        <v>421.30130000000003</v>
      </c>
      <c r="Y37" s="227">
        <f t="shared" si="14"/>
        <v>353.62382279021256</v>
      </c>
      <c r="Z37" s="227">
        <f t="shared" si="14"/>
        <v>345.40583343312551</v>
      </c>
      <c r="AA37" s="227">
        <f t="shared" si="14"/>
        <v>310.43993023264846</v>
      </c>
      <c r="AB37" s="227">
        <f t="shared" si="14"/>
        <v>228.9841779297131</v>
      </c>
      <c r="AC37" s="269">
        <f t="shared" si="14"/>
        <v>265.58056246671407</v>
      </c>
      <c r="AD37" s="269">
        <f t="shared" si="14"/>
        <v>223.32554512804782</v>
      </c>
      <c r="AE37" s="269">
        <f t="shared" si="14"/>
        <v>305.18655977217418</v>
      </c>
      <c r="AF37" s="269">
        <f t="shared" si="14"/>
        <v>361.36549084057066</v>
      </c>
      <c r="AG37" s="269">
        <f t="shared" si="14"/>
        <v>433.59060973224615</v>
      </c>
      <c r="AH37" s="269">
        <f t="shared" si="14"/>
        <v>434.98107139256535</v>
      </c>
      <c r="AI37" s="269">
        <f t="shared" si="14"/>
        <v>440.04583265221657</v>
      </c>
      <c r="AJ37" s="269">
        <f t="shared" si="14"/>
        <v>456.1497939576293</v>
      </c>
      <c r="AK37" s="269">
        <f t="shared" si="14"/>
        <v>462.65932728794246</v>
      </c>
      <c r="AL37" s="269">
        <f t="shared" si="14"/>
        <v>474.7079589207703</v>
      </c>
      <c r="AM37" s="269">
        <f t="shared" si="14"/>
        <v>481.82840200400489</v>
      </c>
      <c r="AN37" s="269">
        <f t="shared" si="14"/>
        <v>489.11165940666029</v>
      </c>
      <c r="AO37" s="269">
        <f t="shared" si="14"/>
        <v>501.47223628302083</v>
      </c>
      <c r="AP37" s="269">
        <f t="shared" si="14"/>
        <v>478.40645242563801</v>
      </c>
      <c r="AQ37" s="269">
        <f t="shared" si="14"/>
        <v>467.63346590123791</v>
      </c>
      <c r="AR37" s="269">
        <f t="shared" si="14"/>
        <v>167.26536938045894</v>
      </c>
      <c r="AS37" s="269">
        <f t="shared" si="14"/>
        <v>164.3264360887627</v>
      </c>
      <c r="AT37" s="269">
        <f t="shared" si="14"/>
        <v>160.91393515954147</v>
      </c>
      <c r="AU37" s="269">
        <f t="shared" si="14"/>
        <v>156.77405160247059</v>
      </c>
      <c r="AV37" s="269">
        <f t="shared" si="14"/>
        <v>158.9844699752592</v>
      </c>
      <c r="AW37" s="269">
        <f t="shared" si="14"/>
        <v>161.65285244129859</v>
      </c>
      <c r="AX37" s="269">
        <f t="shared" si="14"/>
        <v>160.53034905346652</v>
      </c>
      <c r="AY37" s="269">
        <f t="shared" si="14"/>
        <v>159.77113164640727</v>
      </c>
      <c r="AZ37" s="269">
        <f t="shared" si="14"/>
        <v>159.54257094378045</v>
      </c>
      <c r="BA37" s="269">
        <f t="shared" si="14"/>
        <v>160.0962748120424</v>
      </c>
      <c r="BB37" s="269">
        <f t="shared" si="14"/>
        <v>160.31863577939905</v>
      </c>
      <c r="BC37" s="269">
        <f t="shared" si="14"/>
        <v>160.05179244701915</v>
      </c>
      <c r="BD37" s="269">
        <f t="shared" si="14"/>
        <v>159.95608112572967</v>
      </c>
      <c r="BE37" s="269">
        <f t="shared" si="14"/>
        <v>159.99307102159415</v>
      </c>
      <c r="BF37" s="269">
        <f t="shared" si="14"/>
        <v>160.08317103715689</v>
      </c>
    </row>
    <row r="38" spans="1:58" x14ac:dyDescent="0.2">
      <c r="B38" t="s">
        <v>205</v>
      </c>
      <c r="C38" s="227">
        <f t="shared" ref="C38:BF38" si="15">C8+C9+C16+C17+C24+C25</f>
        <v>157.72750000000002</v>
      </c>
      <c r="D38" s="227">
        <f t="shared" si="15"/>
        <v>163.73849999999999</v>
      </c>
      <c r="E38" s="227">
        <f t="shared" si="15"/>
        <v>156.82790000000003</v>
      </c>
      <c r="F38" s="227">
        <f t="shared" si="15"/>
        <v>152.78650000000005</v>
      </c>
      <c r="G38" s="227">
        <f t="shared" si="15"/>
        <v>178.24090000000004</v>
      </c>
      <c r="H38" s="227">
        <f t="shared" si="15"/>
        <v>160.46780000000001</v>
      </c>
      <c r="I38" s="227">
        <f t="shared" si="15"/>
        <v>269.37299999999999</v>
      </c>
      <c r="J38" s="227">
        <f t="shared" si="15"/>
        <v>342.94849999999997</v>
      </c>
      <c r="K38" s="227">
        <f t="shared" si="15"/>
        <v>210.87530000000004</v>
      </c>
      <c r="L38" s="227">
        <f t="shared" si="15"/>
        <v>241.34560000000005</v>
      </c>
      <c r="M38" s="227">
        <f t="shared" si="15"/>
        <v>200.16380000000001</v>
      </c>
      <c r="N38" s="227">
        <f t="shared" si="15"/>
        <v>248.49610000000001</v>
      </c>
      <c r="O38" s="227">
        <f t="shared" si="15"/>
        <v>385.9534000000001</v>
      </c>
      <c r="P38" s="227">
        <f t="shared" si="15"/>
        <v>253.08300000000003</v>
      </c>
      <c r="Q38" s="227">
        <f t="shared" si="15"/>
        <v>299.2287</v>
      </c>
      <c r="R38" s="227">
        <f t="shared" si="15"/>
        <v>274.61</v>
      </c>
      <c r="S38" s="227">
        <f t="shared" si="15"/>
        <v>253.30740000000003</v>
      </c>
      <c r="T38" s="227">
        <f t="shared" si="15"/>
        <v>320.04899999999998</v>
      </c>
      <c r="U38" s="227">
        <f t="shared" si="15"/>
        <v>293.99300000000005</v>
      </c>
      <c r="V38" s="227">
        <f t="shared" si="15"/>
        <v>393.72105891878977</v>
      </c>
      <c r="W38" s="227">
        <f t="shared" si="15"/>
        <v>375.15840916353915</v>
      </c>
      <c r="X38" s="227">
        <f t="shared" si="15"/>
        <v>432.09082415368539</v>
      </c>
      <c r="Y38" s="227">
        <f t="shared" si="15"/>
        <v>338.45698413249528</v>
      </c>
      <c r="Z38" s="227">
        <f t="shared" si="15"/>
        <v>322.14264505982254</v>
      </c>
      <c r="AA38" s="227">
        <f t="shared" si="15"/>
        <v>294.02464080372692</v>
      </c>
      <c r="AB38" s="227">
        <f t="shared" si="15"/>
        <v>233.22364230189305</v>
      </c>
      <c r="AC38" s="269">
        <f t="shared" si="15"/>
        <v>297.22903382633211</v>
      </c>
      <c r="AD38" s="269">
        <f t="shared" si="15"/>
        <v>232.50587605632984</v>
      </c>
      <c r="AE38" s="269">
        <f t="shared" si="15"/>
        <v>224.76385105676439</v>
      </c>
      <c r="AF38" s="269">
        <f t="shared" si="15"/>
        <v>361.14685828610072</v>
      </c>
      <c r="AG38" s="269">
        <f t="shared" si="15"/>
        <v>189.98703073351447</v>
      </c>
      <c r="AH38" s="269">
        <f t="shared" si="15"/>
        <v>220.97557346277083</v>
      </c>
      <c r="AI38" s="269">
        <f t="shared" si="15"/>
        <v>223.90091027523482</v>
      </c>
      <c r="AJ38" s="269">
        <f t="shared" si="15"/>
        <v>221.98088206471786</v>
      </c>
      <c r="AK38" s="269">
        <f t="shared" si="15"/>
        <v>221.6599233780552</v>
      </c>
      <c r="AL38" s="269">
        <f t="shared" si="15"/>
        <v>223.54355739648122</v>
      </c>
      <c r="AM38" s="269">
        <f t="shared" si="15"/>
        <v>217.59344993686338</v>
      </c>
      <c r="AN38" s="269">
        <f t="shared" si="15"/>
        <v>221.41426319529725</v>
      </c>
      <c r="AO38" s="269">
        <f t="shared" si="15"/>
        <v>221.29232463561434</v>
      </c>
      <c r="AP38" s="269">
        <f t="shared" si="15"/>
        <v>221.41919230350496</v>
      </c>
      <c r="AQ38" s="269">
        <f t="shared" si="15"/>
        <v>211.72382002056358</v>
      </c>
      <c r="AR38" s="269">
        <f t="shared" si="15"/>
        <v>90.214575148009658</v>
      </c>
      <c r="AS38" s="269">
        <f t="shared" si="15"/>
        <v>89.852726488020252</v>
      </c>
      <c r="AT38" s="269">
        <f t="shared" si="15"/>
        <v>90.355269056878697</v>
      </c>
      <c r="AU38" s="269">
        <f t="shared" si="15"/>
        <v>90.278181964083146</v>
      </c>
      <c r="AV38" s="269">
        <f t="shared" si="15"/>
        <v>90.229336308828721</v>
      </c>
      <c r="AW38" s="269">
        <f t="shared" si="15"/>
        <v>90.225924121581173</v>
      </c>
      <c r="AX38" s="269">
        <f t="shared" si="15"/>
        <v>90.185502181233616</v>
      </c>
      <c r="AY38" s="269">
        <f t="shared" si="15"/>
        <v>96.081656686770941</v>
      </c>
      <c r="AZ38" s="269">
        <f t="shared" si="15"/>
        <v>91.249645053229372</v>
      </c>
      <c r="BA38" s="269">
        <f t="shared" si="15"/>
        <v>90.23770771928784</v>
      </c>
      <c r="BB38" s="269">
        <f t="shared" si="15"/>
        <v>90.230462011821942</v>
      </c>
      <c r="BC38" s="269">
        <f t="shared" si="15"/>
        <v>96.731816295654141</v>
      </c>
      <c r="BD38" s="269">
        <f t="shared" si="15"/>
        <v>90.651631657999644</v>
      </c>
      <c r="BE38" s="269">
        <f t="shared" si="15"/>
        <v>90.228486570793976</v>
      </c>
      <c r="BF38" s="269">
        <f t="shared" si="15"/>
        <v>90.723791551464487</v>
      </c>
    </row>
    <row r="39" spans="1:58" ht="13.5" x14ac:dyDescent="0.25">
      <c r="A39" s="275" t="s">
        <v>202</v>
      </c>
    </row>
    <row r="40" spans="1:58" x14ac:dyDescent="0.2">
      <c r="B40" t="s">
        <v>204</v>
      </c>
      <c r="C40" s="227">
        <f>C37*2204.622/1000</f>
        <v>312.61562006220004</v>
      </c>
      <c r="D40" s="227">
        <f t="shared" ref="D40:BF41" si="16">D37*2204.622/1000</f>
        <v>415.68302133539999</v>
      </c>
      <c r="E40" s="227">
        <f t="shared" si="16"/>
        <v>339.4152255564</v>
      </c>
      <c r="F40" s="227">
        <f t="shared" si="16"/>
        <v>338.21547026399998</v>
      </c>
      <c r="G40" s="227">
        <f t="shared" si="16"/>
        <v>393.06051314459989</v>
      </c>
      <c r="H40" s="227">
        <f t="shared" si="16"/>
        <v>376.86624178139994</v>
      </c>
      <c r="I40" s="227">
        <f t="shared" si="16"/>
        <v>621.11807685899998</v>
      </c>
      <c r="J40" s="227">
        <f t="shared" si="16"/>
        <v>718.75946246579986</v>
      </c>
      <c r="K40" s="227">
        <f t="shared" si="16"/>
        <v>434.9313555551999</v>
      </c>
      <c r="L40" s="227">
        <f t="shared" si="16"/>
        <v>531.770258754</v>
      </c>
      <c r="M40" s="227">
        <f t="shared" si="16"/>
        <v>434.50454073599991</v>
      </c>
      <c r="N40" s="227">
        <f t="shared" si="16"/>
        <v>518.79605828400008</v>
      </c>
      <c r="O40" s="227">
        <f t="shared" si="16"/>
        <v>756.26030314799993</v>
      </c>
      <c r="P40" s="227">
        <f t="shared" si="16"/>
        <v>535.86865105200002</v>
      </c>
      <c r="Q40" s="227">
        <f t="shared" si="16"/>
        <v>626.88206107800011</v>
      </c>
      <c r="R40" s="227">
        <f t="shared" si="16"/>
        <v>619.29022475879992</v>
      </c>
      <c r="S40" s="227">
        <f t="shared" si="16"/>
        <v>538.60679157599998</v>
      </c>
      <c r="T40" s="227">
        <f t="shared" si="16"/>
        <v>650.12980006800012</v>
      </c>
      <c r="U40" s="227">
        <f t="shared" si="16"/>
        <v>645.05476022400012</v>
      </c>
      <c r="V40" s="227">
        <f t="shared" si="16"/>
        <v>897.56995948199983</v>
      </c>
      <c r="W40" s="227">
        <f t="shared" si="16"/>
        <v>954.26622345600015</v>
      </c>
      <c r="X40" s="227">
        <f t="shared" si="16"/>
        <v>928.81011460860009</v>
      </c>
      <c r="Y40" s="227">
        <f t="shared" si="16"/>
        <v>779.60685944740396</v>
      </c>
      <c r="Z40" s="227">
        <f t="shared" si="16"/>
        <v>761.48929931500402</v>
      </c>
      <c r="AA40" s="227">
        <f t="shared" si="16"/>
        <v>684.40269986936187</v>
      </c>
      <c r="AB40" s="227">
        <f t="shared" si="16"/>
        <v>504.8235563157599</v>
      </c>
      <c r="AC40" s="269">
        <f t="shared" si="16"/>
        <v>585.50475078649197</v>
      </c>
      <c r="AD40" s="269">
        <f t="shared" si="16"/>
        <v>492.34840995128701</v>
      </c>
      <c r="AE40" s="269">
        <f t="shared" si="16"/>
        <v>672.82100377805023</v>
      </c>
      <c r="AF40" s="269">
        <f t="shared" si="16"/>
        <v>796.67431114792055</v>
      </c>
      <c r="AG40" s="269">
        <f t="shared" si="16"/>
        <v>955.90339720912391</v>
      </c>
      <c r="AH40" s="269">
        <f t="shared" si="16"/>
        <v>958.96883957562011</v>
      </c>
      <c r="AI40" s="269">
        <f t="shared" si="16"/>
        <v>970.134723673395</v>
      </c>
      <c r="AJ40" s="269">
        <f t="shared" si="16"/>
        <v>1005.6378710544566</v>
      </c>
      <c r="AK40" s="269">
        <f t="shared" si="16"/>
        <v>1019.9889314441982</v>
      </c>
      <c r="AL40" s="269">
        <f t="shared" si="16"/>
        <v>1046.5516098118264</v>
      </c>
      <c r="AM40" s="269">
        <f t="shared" si="16"/>
        <v>1062.2494952828733</v>
      </c>
      <c r="AN40" s="269">
        <f t="shared" si="16"/>
        <v>1078.3063247844302</v>
      </c>
      <c r="AO40" s="269">
        <f t="shared" si="16"/>
        <v>1105.556724498746</v>
      </c>
      <c r="AP40" s="269">
        <f t="shared" si="16"/>
        <v>1054.7053899595148</v>
      </c>
      <c r="AQ40" s="269">
        <f t="shared" si="16"/>
        <v>1030.9550268621188</v>
      </c>
      <c r="AR40" s="269">
        <f t="shared" si="16"/>
        <v>368.75691317428613</v>
      </c>
      <c r="AS40" s="269">
        <f t="shared" si="16"/>
        <v>362.27767618288016</v>
      </c>
      <c r="AT40" s="269">
        <f t="shared" si="16"/>
        <v>354.75440155929863</v>
      </c>
      <c r="AU40" s="269">
        <f t="shared" si="16"/>
        <v>345.62752319194192</v>
      </c>
      <c r="AV40" s="269">
        <f t="shared" si="16"/>
        <v>350.50066016579586</v>
      </c>
      <c r="AW40" s="269">
        <f t="shared" si="16"/>
        <v>356.38343485484057</v>
      </c>
      <c r="AX40" s="269">
        <f t="shared" si="16"/>
        <v>353.90873919095145</v>
      </c>
      <c r="AY40" s="269">
        <f t="shared" si="16"/>
        <v>352.23495179256565</v>
      </c>
      <c r="AZ40" s="269">
        <f t="shared" si="16"/>
        <v>351.73106183921914</v>
      </c>
      <c r="BA40" s="269">
        <f t="shared" si="16"/>
        <v>352.95176956867448</v>
      </c>
      <c r="BB40" s="269">
        <f t="shared" si="16"/>
        <v>353.44199144925028</v>
      </c>
      <c r="BC40" s="269">
        <f t="shared" si="16"/>
        <v>352.85370276813222</v>
      </c>
      <c r="BD40" s="269">
        <f t="shared" si="16"/>
        <v>352.64269548356833</v>
      </c>
      <c r="BE40" s="269">
        <f t="shared" si="16"/>
        <v>352.72424422176891</v>
      </c>
      <c r="BF40" s="269">
        <f t="shared" si="16"/>
        <v>352.9228806982789</v>
      </c>
    </row>
    <row r="41" spans="1:58" x14ac:dyDescent="0.2">
      <c r="B41" t="s">
        <v>205</v>
      </c>
      <c r="C41" s="227">
        <f>C38*2204.622/1000</f>
        <v>347.72951650499999</v>
      </c>
      <c r="D41" s="227">
        <f t="shared" si="16"/>
        <v>360.98149934699995</v>
      </c>
      <c r="E41" s="227">
        <f t="shared" si="16"/>
        <v>345.74623855380003</v>
      </c>
      <c r="F41" s="227">
        <f t="shared" si="16"/>
        <v>336.83647920300007</v>
      </c>
      <c r="G41" s="227">
        <f t="shared" si="16"/>
        <v>392.95380943980001</v>
      </c>
      <c r="H41" s="227">
        <f t="shared" si="16"/>
        <v>353.77084217159995</v>
      </c>
      <c r="I41" s="227">
        <f t="shared" si="16"/>
        <v>593.86564200599992</v>
      </c>
      <c r="J41" s="227">
        <f t="shared" si="16"/>
        <v>756.07180796699981</v>
      </c>
      <c r="K41" s="227">
        <f t="shared" si="16"/>
        <v>464.90032563660003</v>
      </c>
      <c r="L41" s="227">
        <f t="shared" si="16"/>
        <v>532.07581936320014</v>
      </c>
      <c r="M41" s="227">
        <f t="shared" si="16"/>
        <v>441.28551708359998</v>
      </c>
      <c r="N41" s="227">
        <f t="shared" si="16"/>
        <v>547.83996897419991</v>
      </c>
      <c r="O41" s="227">
        <f t="shared" si="16"/>
        <v>850.88135661480021</v>
      </c>
      <c r="P41" s="227">
        <f t="shared" si="16"/>
        <v>557.952349626</v>
      </c>
      <c r="Q41" s="227">
        <f t="shared" si="16"/>
        <v>659.68617505140003</v>
      </c>
      <c r="R41" s="227">
        <f t="shared" si="16"/>
        <v>605.41124742</v>
      </c>
      <c r="S41" s="227">
        <f t="shared" si="16"/>
        <v>558.44706680280001</v>
      </c>
      <c r="T41" s="227">
        <f t="shared" si="16"/>
        <v>705.58706647799988</v>
      </c>
      <c r="U41" s="227">
        <f t="shared" si="16"/>
        <v>648.14343564600006</v>
      </c>
      <c r="V41" s="227">
        <f t="shared" si="16"/>
        <v>868.0061083556601</v>
      </c>
      <c r="W41" s="227">
        <f t="shared" si="16"/>
        <v>827.08248232693995</v>
      </c>
      <c r="X41" s="227">
        <f t="shared" si="16"/>
        <v>952.59693692734618</v>
      </c>
      <c r="Y41" s="227">
        <f t="shared" si="16"/>
        <v>746.16971327214992</v>
      </c>
      <c r="Z41" s="227">
        <f t="shared" si="16"/>
        <v>710.2027624370761</v>
      </c>
      <c r="AA41" s="227">
        <f t="shared" si="16"/>
        <v>648.213191657994</v>
      </c>
      <c r="AB41" s="227">
        <f t="shared" si="16"/>
        <v>514.16997273888398</v>
      </c>
      <c r="AC41" s="269">
        <f t="shared" si="16"/>
        <v>655.27766701227586</v>
      </c>
      <c r="AD41" s="269">
        <f t="shared" si="16"/>
        <v>512.58756948305791</v>
      </c>
      <c r="AE41" s="269">
        <f t="shared" si="16"/>
        <v>495.51933084446597</v>
      </c>
      <c r="AF41" s="269">
        <f t="shared" si="16"/>
        <v>796.1923090084199</v>
      </c>
      <c r="AG41" s="269">
        <f t="shared" si="16"/>
        <v>418.84958766978212</v>
      </c>
      <c r="AH41" s="269">
        <f t="shared" si="16"/>
        <v>487.16761071864073</v>
      </c>
      <c r="AI41" s="269">
        <f t="shared" si="16"/>
        <v>493.61687261280872</v>
      </c>
      <c r="AJ41" s="269">
        <f t="shared" si="16"/>
        <v>489.38393617928239</v>
      </c>
      <c r="AK41" s="269">
        <f t="shared" si="16"/>
        <v>488.67634359757471</v>
      </c>
      <c r="AL41" s="269">
        <f t="shared" si="16"/>
        <v>492.82904459454522</v>
      </c>
      <c r="AM41" s="269">
        <f t="shared" si="16"/>
        <v>479.71130678670761</v>
      </c>
      <c r="AN41" s="269">
        <f t="shared" si="16"/>
        <v>488.13475575414259</v>
      </c>
      <c r="AO41" s="269">
        <f t="shared" si="16"/>
        <v>487.8659273228173</v>
      </c>
      <c r="AP41" s="269">
        <f t="shared" si="16"/>
        <v>488.14562257453764</v>
      </c>
      <c r="AQ41" s="269">
        <f t="shared" si="16"/>
        <v>466.77099154137488</v>
      </c>
      <c r="AR41" s="269">
        <f t="shared" si="16"/>
        <v>198.88903709195534</v>
      </c>
      <c r="AS41" s="269">
        <f t="shared" si="16"/>
        <v>198.0912975754722</v>
      </c>
      <c r="AT41" s="269">
        <f t="shared" si="16"/>
        <v>199.19921397871403</v>
      </c>
      <c r="AU41" s="269">
        <f t="shared" si="16"/>
        <v>199.02926607802092</v>
      </c>
      <c r="AV41" s="269">
        <f t="shared" si="16"/>
        <v>198.92157987184257</v>
      </c>
      <c r="AW41" s="269">
        <f t="shared" si="16"/>
        <v>198.91405728876853</v>
      </c>
      <c r="AX41" s="269">
        <f t="shared" si="16"/>
        <v>198.82494218979559</v>
      </c>
      <c r="AY41" s="269">
        <f t="shared" si="16"/>
        <v>211.8237341281023</v>
      </c>
      <c r="AZ41" s="269">
        <f t="shared" si="16"/>
        <v>201.17097497654063</v>
      </c>
      <c r="BA41" s="269">
        <f t="shared" si="16"/>
        <v>198.94003566751178</v>
      </c>
      <c r="BB41" s="269">
        <f t="shared" si="16"/>
        <v>198.92406162142689</v>
      </c>
      <c r="BC41" s="269">
        <f t="shared" si="16"/>
        <v>213.25709030535762</v>
      </c>
      <c r="BD41" s="269">
        <f t="shared" si="16"/>
        <v>199.85258148912249</v>
      </c>
      <c r="BE41" s="269">
        <f t="shared" si="16"/>
        <v>198.91970652067693</v>
      </c>
      <c r="BF41" s="269">
        <f t="shared" si="16"/>
        <v>200.01166677777272</v>
      </c>
    </row>
    <row r="43" spans="1:58" x14ac:dyDescent="0.2">
      <c r="A43" t="s">
        <v>206</v>
      </c>
    </row>
    <row r="44" spans="1:58" x14ac:dyDescent="0.2">
      <c r="B44" t="s">
        <v>51</v>
      </c>
      <c r="C44" s="227">
        <f t="shared" ref="C44:BF44" si="17">(C3+C11+C19)-(C37+C29)</f>
        <v>0</v>
      </c>
      <c r="D44" s="227">
        <f t="shared" si="17"/>
        <v>0</v>
      </c>
      <c r="E44" s="227">
        <f t="shared" si="17"/>
        <v>0</v>
      </c>
      <c r="F44" s="227">
        <f t="shared" si="17"/>
        <v>0</v>
      </c>
      <c r="G44" s="227">
        <f t="shared" si="17"/>
        <v>0</v>
      </c>
      <c r="H44" s="227">
        <f t="shared" si="17"/>
        <v>0</v>
      </c>
      <c r="I44" s="227">
        <f t="shared" si="17"/>
        <v>0</v>
      </c>
      <c r="J44" s="227">
        <f t="shared" si="17"/>
        <v>0</v>
      </c>
      <c r="K44" s="227">
        <f t="shared" si="17"/>
        <v>0</v>
      </c>
      <c r="L44" s="227">
        <f t="shared" si="17"/>
        <v>0</v>
      </c>
      <c r="M44" s="227">
        <f t="shared" si="17"/>
        <v>0</v>
      </c>
      <c r="N44" s="227">
        <f t="shared" si="17"/>
        <v>0</v>
      </c>
      <c r="O44" s="227">
        <f t="shared" si="17"/>
        <v>0</v>
      </c>
      <c r="P44" s="227">
        <f t="shared" si="17"/>
        <v>0</v>
      </c>
      <c r="Q44" s="227">
        <f t="shared" si="17"/>
        <v>0</v>
      </c>
      <c r="R44" s="227">
        <f t="shared" si="17"/>
        <v>0</v>
      </c>
      <c r="S44" s="227">
        <f t="shared" si="17"/>
        <v>0</v>
      </c>
      <c r="T44" s="227">
        <f t="shared" si="17"/>
        <v>0</v>
      </c>
      <c r="U44" s="227">
        <f t="shared" si="17"/>
        <v>0</v>
      </c>
      <c r="V44" s="227">
        <f t="shared" si="17"/>
        <v>0</v>
      </c>
      <c r="W44" s="227">
        <f t="shared" si="17"/>
        <v>0</v>
      </c>
      <c r="X44" s="227">
        <f t="shared" si="17"/>
        <v>0</v>
      </c>
      <c r="Y44" s="227">
        <f t="shared" si="17"/>
        <v>0</v>
      </c>
      <c r="Z44" s="227">
        <f t="shared" si="17"/>
        <v>0</v>
      </c>
      <c r="AA44" s="227">
        <f t="shared" si="17"/>
        <v>0</v>
      </c>
      <c r="AB44" s="227">
        <f t="shared" si="17"/>
        <v>0</v>
      </c>
      <c r="AC44" s="227">
        <f t="shared" si="17"/>
        <v>0</v>
      </c>
      <c r="AD44" s="227">
        <f t="shared" si="17"/>
        <v>0</v>
      </c>
      <c r="AE44" s="227">
        <f t="shared" si="17"/>
        <v>0</v>
      </c>
      <c r="AF44" s="227">
        <f t="shared" si="17"/>
        <v>0</v>
      </c>
      <c r="AG44" s="227">
        <f t="shared" si="17"/>
        <v>0</v>
      </c>
      <c r="AH44" s="227">
        <f t="shared" si="17"/>
        <v>0</v>
      </c>
      <c r="AI44" s="227">
        <f t="shared" si="17"/>
        <v>0</v>
      </c>
      <c r="AJ44" s="227">
        <f t="shared" si="17"/>
        <v>0</v>
      </c>
      <c r="AK44" s="227">
        <f t="shared" si="17"/>
        <v>0</v>
      </c>
      <c r="AL44" s="227">
        <f t="shared" si="17"/>
        <v>0</v>
      </c>
      <c r="AM44" s="227">
        <f t="shared" si="17"/>
        <v>0</v>
      </c>
      <c r="AN44" s="227">
        <f t="shared" si="17"/>
        <v>0</v>
      </c>
      <c r="AO44" s="227">
        <f t="shared" si="17"/>
        <v>0</v>
      </c>
      <c r="AP44" s="227">
        <f t="shared" si="17"/>
        <v>0</v>
      </c>
      <c r="AQ44" s="227">
        <f t="shared" si="17"/>
        <v>0</v>
      </c>
      <c r="AR44" s="227">
        <f t="shared" si="17"/>
        <v>0</v>
      </c>
      <c r="AS44" s="227">
        <f t="shared" si="17"/>
        <v>0</v>
      </c>
      <c r="AT44" s="227">
        <f t="shared" si="17"/>
        <v>0</v>
      </c>
      <c r="AU44" s="227">
        <f t="shared" si="17"/>
        <v>0</v>
      </c>
      <c r="AV44" s="227">
        <f t="shared" si="17"/>
        <v>0</v>
      </c>
      <c r="AW44" s="227">
        <f t="shared" si="17"/>
        <v>0</v>
      </c>
      <c r="AX44" s="227">
        <f t="shared" si="17"/>
        <v>0</v>
      </c>
      <c r="AY44" s="227">
        <f t="shared" si="17"/>
        <v>0</v>
      </c>
      <c r="AZ44" s="227">
        <f t="shared" si="17"/>
        <v>0</v>
      </c>
      <c r="BA44" s="227">
        <f t="shared" si="17"/>
        <v>0</v>
      </c>
      <c r="BB44" s="227">
        <f t="shared" si="17"/>
        <v>0</v>
      </c>
      <c r="BC44" s="227">
        <f t="shared" si="17"/>
        <v>0</v>
      </c>
      <c r="BD44" s="227">
        <f t="shared" si="17"/>
        <v>0</v>
      </c>
      <c r="BE44" s="227">
        <f t="shared" si="17"/>
        <v>0</v>
      </c>
      <c r="BF44" s="227">
        <f t="shared" si="17"/>
        <v>0</v>
      </c>
    </row>
    <row r="45" spans="1:58" x14ac:dyDescent="0.2">
      <c r="B45" t="s">
        <v>58</v>
      </c>
      <c r="C45" s="227">
        <f t="shared" ref="C45:BF45" si="18">(C7+C15+C23)-(C38+C30)</f>
        <v>0</v>
      </c>
      <c r="D45" s="227">
        <f t="shared" si="18"/>
        <v>0</v>
      </c>
      <c r="E45" s="227">
        <f t="shared" si="18"/>
        <v>0</v>
      </c>
      <c r="F45" s="227">
        <f t="shared" si="18"/>
        <v>0</v>
      </c>
      <c r="G45" s="227">
        <f t="shared" si="18"/>
        <v>0</v>
      </c>
      <c r="H45" s="227">
        <f t="shared" si="18"/>
        <v>0</v>
      </c>
      <c r="I45" s="227">
        <f t="shared" si="18"/>
        <v>0</v>
      </c>
      <c r="J45" s="227">
        <f t="shared" si="18"/>
        <v>0</v>
      </c>
      <c r="K45" s="227">
        <f t="shared" si="18"/>
        <v>0</v>
      </c>
      <c r="L45" s="227">
        <f t="shared" si="18"/>
        <v>0</v>
      </c>
      <c r="M45" s="227">
        <f t="shared" si="18"/>
        <v>0</v>
      </c>
      <c r="N45" s="227">
        <f t="shared" si="18"/>
        <v>0</v>
      </c>
      <c r="O45" s="227">
        <f t="shared" si="18"/>
        <v>0</v>
      </c>
      <c r="P45" s="227">
        <f t="shared" si="18"/>
        <v>0</v>
      </c>
      <c r="Q45" s="227">
        <f t="shared" si="18"/>
        <v>0</v>
      </c>
      <c r="R45" s="227">
        <f t="shared" si="18"/>
        <v>0</v>
      </c>
      <c r="S45" s="227">
        <f t="shared" si="18"/>
        <v>0</v>
      </c>
      <c r="T45" s="227">
        <f t="shared" si="18"/>
        <v>0</v>
      </c>
      <c r="U45" s="227">
        <f t="shared" si="18"/>
        <v>0</v>
      </c>
      <c r="V45" s="227">
        <f t="shared" si="18"/>
        <v>0</v>
      </c>
      <c r="W45" s="227">
        <f t="shared" si="18"/>
        <v>0</v>
      </c>
      <c r="X45" s="227">
        <f t="shared" si="18"/>
        <v>0</v>
      </c>
      <c r="Y45" s="227">
        <f t="shared" si="18"/>
        <v>0</v>
      </c>
      <c r="Z45" s="227">
        <f t="shared" si="18"/>
        <v>0</v>
      </c>
      <c r="AA45" s="227">
        <f t="shared" si="18"/>
        <v>0</v>
      </c>
      <c r="AB45" s="227">
        <f t="shared" si="18"/>
        <v>0</v>
      </c>
      <c r="AC45" s="227">
        <f t="shared" si="18"/>
        <v>0</v>
      </c>
      <c r="AD45" s="227">
        <f t="shared" si="18"/>
        <v>0</v>
      </c>
      <c r="AE45" s="227">
        <f t="shared" si="18"/>
        <v>0</v>
      </c>
      <c r="AF45" s="227">
        <f t="shared" si="18"/>
        <v>0</v>
      </c>
      <c r="AG45" s="227">
        <f t="shared" si="18"/>
        <v>0</v>
      </c>
      <c r="AH45" s="227">
        <f t="shared" si="18"/>
        <v>0</v>
      </c>
      <c r="AI45" s="227">
        <f t="shared" si="18"/>
        <v>0</v>
      </c>
      <c r="AJ45" s="227">
        <f t="shared" si="18"/>
        <v>0</v>
      </c>
      <c r="AK45" s="227">
        <f t="shared" si="18"/>
        <v>0</v>
      </c>
      <c r="AL45" s="227">
        <f t="shared" si="18"/>
        <v>0</v>
      </c>
      <c r="AM45" s="227">
        <f t="shared" si="18"/>
        <v>0</v>
      </c>
      <c r="AN45" s="227">
        <f t="shared" si="18"/>
        <v>0</v>
      </c>
      <c r="AO45" s="227">
        <f t="shared" si="18"/>
        <v>0</v>
      </c>
      <c r="AP45" s="227">
        <f t="shared" si="18"/>
        <v>0</v>
      </c>
      <c r="AQ45" s="227">
        <f t="shared" si="18"/>
        <v>0</v>
      </c>
      <c r="AR45" s="227">
        <f t="shared" si="18"/>
        <v>0</v>
      </c>
      <c r="AS45" s="227">
        <f t="shared" si="18"/>
        <v>0</v>
      </c>
      <c r="AT45" s="227">
        <f t="shared" si="18"/>
        <v>0</v>
      </c>
      <c r="AU45" s="227">
        <f t="shared" si="18"/>
        <v>0</v>
      </c>
      <c r="AV45" s="227">
        <f t="shared" si="18"/>
        <v>0</v>
      </c>
      <c r="AW45" s="227">
        <f t="shared" si="18"/>
        <v>0</v>
      </c>
      <c r="AX45" s="227">
        <f t="shared" si="18"/>
        <v>0</v>
      </c>
      <c r="AY45" s="227">
        <f t="shared" si="18"/>
        <v>0</v>
      </c>
      <c r="AZ45" s="227">
        <f t="shared" si="18"/>
        <v>0</v>
      </c>
      <c r="BA45" s="227">
        <f t="shared" si="18"/>
        <v>0</v>
      </c>
      <c r="BB45" s="227">
        <f t="shared" si="18"/>
        <v>0</v>
      </c>
      <c r="BC45" s="227">
        <f t="shared" si="18"/>
        <v>0</v>
      </c>
      <c r="BD45" s="227">
        <f t="shared" si="18"/>
        <v>0</v>
      </c>
      <c r="BE45" s="227">
        <f t="shared" si="18"/>
        <v>0</v>
      </c>
      <c r="BF45" s="227">
        <f t="shared" si="18"/>
        <v>0</v>
      </c>
    </row>
    <row r="46" spans="1:58" x14ac:dyDescent="0.2">
      <c r="C46" s="227"/>
    </row>
    <row r="47" spans="1:58" x14ac:dyDescent="0.2">
      <c r="C47" s="227"/>
    </row>
    <row r="48" spans="1:58" x14ac:dyDescent="0.2">
      <c r="A48" t="s">
        <v>207</v>
      </c>
      <c r="C48" s="227">
        <f>C41-C40</f>
        <v>35.113896442799955</v>
      </c>
      <c r="D48" s="227">
        <f t="shared" ref="D48:BF48" si="19">D41-D40</f>
        <v>-54.701521988400032</v>
      </c>
      <c r="E48" s="227">
        <f t="shared" si="19"/>
        <v>6.3310129974000233</v>
      </c>
      <c r="F48" s="227">
        <f t="shared" si="19"/>
        <v>-1.3789910609999083</v>
      </c>
      <c r="G48" s="227">
        <f t="shared" si="19"/>
        <v>-0.10670370479988378</v>
      </c>
      <c r="H48" s="227">
        <f t="shared" si="19"/>
        <v>-23.095399609799983</v>
      </c>
      <c r="I48" s="227">
        <f t="shared" si="19"/>
        <v>-27.252434853000068</v>
      </c>
      <c r="J48" s="227">
        <f t="shared" si="19"/>
        <v>37.312345501199957</v>
      </c>
      <c r="K48" s="227">
        <f t="shared" si="19"/>
        <v>29.96897008140013</v>
      </c>
      <c r="L48" s="227">
        <f t="shared" si="19"/>
        <v>0.30556060920014261</v>
      </c>
      <c r="M48" s="227">
        <f t="shared" si="19"/>
        <v>6.780976347600074</v>
      </c>
      <c r="N48" s="227">
        <f t="shared" si="19"/>
        <v>29.043910690199823</v>
      </c>
      <c r="O48" s="227">
        <f t="shared" si="19"/>
        <v>94.621053466800277</v>
      </c>
      <c r="P48" s="227">
        <f t="shared" si="19"/>
        <v>22.083698573999982</v>
      </c>
      <c r="Q48" s="227">
        <f t="shared" si="19"/>
        <v>32.804113973399922</v>
      </c>
      <c r="R48" s="227">
        <f t="shared" si="19"/>
        <v>-13.878977338799928</v>
      </c>
      <c r="S48" s="227">
        <f t="shared" si="19"/>
        <v>19.840275226800031</v>
      </c>
      <c r="T48" s="227">
        <f t="shared" si="19"/>
        <v>55.457266409999761</v>
      </c>
      <c r="U48" s="227">
        <f t="shared" si="19"/>
        <v>3.0886754219999375</v>
      </c>
      <c r="V48" s="227">
        <f t="shared" si="19"/>
        <v>-29.563851126339728</v>
      </c>
      <c r="W48" s="227">
        <f t="shared" si="19"/>
        <v>-127.18374112906019</v>
      </c>
      <c r="X48" s="227">
        <f t="shared" si="19"/>
        <v>23.78682231874609</v>
      </c>
      <c r="Y48" s="227">
        <f t="shared" si="19"/>
        <v>-33.437146175254043</v>
      </c>
      <c r="Z48" s="227">
        <f t="shared" si="19"/>
        <v>-51.286536877927915</v>
      </c>
      <c r="AA48" s="227">
        <f t="shared" si="19"/>
        <v>-36.189508211367865</v>
      </c>
      <c r="AB48" s="227">
        <f t="shared" si="19"/>
        <v>9.3464164231240829</v>
      </c>
      <c r="AC48" s="227">
        <f t="shared" si="19"/>
        <v>69.772916225783888</v>
      </c>
      <c r="AD48" s="227">
        <f t="shared" si="19"/>
        <v>20.239159531770895</v>
      </c>
      <c r="AE48" s="227">
        <f t="shared" si="19"/>
        <v>-177.30167293358426</v>
      </c>
      <c r="AF48" s="227">
        <f t="shared" si="19"/>
        <v>-0.48200213950065063</v>
      </c>
      <c r="AG48" s="227">
        <f t="shared" si="19"/>
        <v>-537.05380953934173</v>
      </c>
      <c r="AH48" s="227">
        <f t="shared" si="19"/>
        <v>-471.80122885697938</v>
      </c>
      <c r="AI48" s="227">
        <f t="shared" si="19"/>
        <v>-476.51785106058628</v>
      </c>
      <c r="AJ48" s="227">
        <f t="shared" si="19"/>
        <v>-516.2539348751742</v>
      </c>
      <c r="AK48" s="227">
        <f t="shared" si="19"/>
        <v>-531.3125878466235</v>
      </c>
      <c r="AL48" s="227">
        <f t="shared" si="19"/>
        <v>-553.72256521728127</v>
      </c>
      <c r="AM48" s="227">
        <f t="shared" si="19"/>
        <v>-582.53818849616573</v>
      </c>
      <c r="AN48" s="227">
        <f t="shared" si="19"/>
        <v>-590.17156903028763</v>
      </c>
      <c r="AO48" s="227">
        <f t="shared" si="19"/>
        <v>-617.69079717592876</v>
      </c>
      <c r="AP48" s="227">
        <f t="shared" si="19"/>
        <v>-566.55976738497725</v>
      </c>
      <c r="AQ48" s="227">
        <f t="shared" si="19"/>
        <v>-564.18403532074387</v>
      </c>
      <c r="AR48" s="227">
        <f t="shared" si="19"/>
        <v>-169.86787608233078</v>
      </c>
      <c r="AS48" s="227">
        <f t="shared" si="19"/>
        <v>-164.18637860740796</v>
      </c>
      <c r="AT48" s="227">
        <f t="shared" si="19"/>
        <v>-155.5551875805846</v>
      </c>
      <c r="AU48" s="227">
        <f t="shared" si="19"/>
        <v>-146.59825711392099</v>
      </c>
      <c r="AV48" s="227">
        <f t="shared" si="19"/>
        <v>-151.5790802939533</v>
      </c>
      <c r="AW48" s="227">
        <f t="shared" si="19"/>
        <v>-157.46937756607204</v>
      </c>
      <c r="AX48" s="227">
        <f t="shared" si="19"/>
        <v>-155.08379700115586</v>
      </c>
      <c r="AY48" s="227">
        <f t="shared" si="19"/>
        <v>-140.41121766446335</v>
      </c>
      <c r="AZ48" s="227">
        <f t="shared" si="19"/>
        <v>-150.5600868626785</v>
      </c>
      <c r="BA48" s="227">
        <f t="shared" si="19"/>
        <v>-154.0117339011627</v>
      </c>
      <c r="BB48" s="227">
        <f t="shared" si="19"/>
        <v>-154.51792982782339</v>
      </c>
      <c r="BC48" s="227">
        <f t="shared" si="19"/>
        <v>-139.5966124627746</v>
      </c>
      <c r="BD48" s="227">
        <f t="shared" si="19"/>
        <v>-152.79011399444585</v>
      </c>
      <c r="BE48" s="227">
        <f t="shared" si="19"/>
        <v>-153.80453770109199</v>
      </c>
      <c r="BF48" s="227">
        <f t="shared" si="19"/>
        <v>-152.91121392050619</v>
      </c>
    </row>
  </sheetData>
  <mergeCells count="1">
    <mergeCell ref="A2: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BD2E-03A2-491A-B817-89CB28EAB7BB}">
  <dimension ref="A1:AQ33"/>
  <sheetViews>
    <sheetView workbookViewId="0">
      <pane xSplit="2" ySplit="3" topLeftCell="X4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2.1640625" bestFit="1" customWidth="1"/>
    <col min="3" max="3" width="10.6640625" bestFit="1" customWidth="1"/>
  </cols>
  <sheetData>
    <row r="1" spans="1:43" ht="20.25" x14ac:dyDescent="0.3">
      <c r="A1" s="261" t="s">
        <v>208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4">
        <f>'[11]Mexico Rapeseed'!D10</f>
        <v>593.31690100000003</v>
      </c>
      <c r="D3" s="264">
        <f>'[11]Mexico Rapeseed'!E10</f>
        <v>474.40211399999998</v>
      </c>
      <c r="E3" s="264">
        <f>'[11]Mexico Rapeseed'!F10</f>
        <v>932.23516799999993</v>
      </c>
      <c r="F3" s="264">
        <f>'[11]Mexico Rapeseed'!G10</f>
        <v>793.07363699999996</v>
      </c>
      <c r="G3" s="264">
        <f>'[11]Mexico Rapeseed'!H10</f>
        <v>923.94773999999984</v>
      </c>
      <c r="H3" s="264">
        <f>'[11]Mexico Rapeseed'!I10</f>
        <v>969.02047500000003</v>
      </c>
      <c r="I3" s="264">
        <f>'[11]Mexico Rapeseed'!J10</f>
        <v>729.69862000000001</v>
      </c>
      <c r="J3" s="264">
        <f>'[11]Mexico Rapeseed'!K10</f>
        <v>799.9201519999998</v>
      </c>
      <c r="K3" s="264">
        <f>'[11]Mexico Rapeseed'!L10</f>
        <v>1245.5031759999999</v>
      </c>
      <c r="L3" s="264">
        <f>'[11]Mexico Rapeseed'!M10</f>
        <v>938.82119799999998</v>
      </c>
      <c r="M3" s="264">
        <f>'[11]Mexico Rapeseed'!N10</f>
        <v>1285.6241550000002</v>
      </c>
      <c r="N3" s="264">
        <f>'[11]Mexico Rapeseed'!O10</f>
        <v>1081.7803120000001</v>
      </c>
      <c r="O3" s="264">
        <f>'[11]Mexico Rapeseed'!P10</f>
        <v>1270.2314570000001</v>
      </c>
      <c r="P3" s="264">
        <f>'[11]Mexico Rapeseed'!Q10</f>
        <v>1196.384331</v>
      </c>
      <c r="Q3" s="264">
        <f>'[11]Mexico Rapeseed'!R10</f>
        <v>1333.9764020000002</v>
      </c>
      <c r="R3" s="264">
        <f>'[11]Mexico Rapeseed'!S10</f>
        <v>1506.2672160000002</v>
      </c>
      <c r="S3" s="264">
        <f>'[11]Mexico Rapeseed'!T10</f>
        <v>1539.8525059999997</v>
      </c>
      <c r="T3" s="264">
        <f>'[11]Mexico Rapeseed'!U10</f>
        <v>1444.3825579999998</v>
      </c>
      <c r="U3" s="264">
        <f>'[11]Mexico Rapeseed'!V10</f>
        <v>1417.325495</v>
      </c>
      <c r="V3" s="264">
        <f>'[11]Mexico Rapeseed'!W10</f>
        <v>1573.9608469999998</v>
      </c>
      <c r="W3" s="264">
        <f>'[11]Mexico Rapeseed'!X10</f>
        <v>1403.9902180000001</v>
      </c>
      <c r="X3" s="264">
        <f>'[11]Mexico Rapeseed'!Y10</f>
        <v>1576.2932880000001</v>
      </c>
      <c r="Y3" s="264">
        <f>'[11]Mexico Rapeseed'!Z10</f>
        <v>1555.3429139999996</v>
      </c>
      <c r="Z3" s="264">
        <f>'[11]Mexico Rapeseed'!AA10</f>
        <v>1296.5666249999999</v>
      </c>
      <c r="AA3" s="264">
        <f>'[11]Mexico Rapeseed'!AB10</f>
        <v>1319.6833319999998</v>
      </c>
      <c r="AB3" s="264">
        <f>'[11]Mexico Rapeseed'!AC10</f>
        <v>1516.250802</v>
      </c>
      <c r="AC3" s="264">
        <f>'[11]Mexico Rapeseed'!AD10</f>
        <v>1175</v>
      </c>
      <c r="AD3" s="265">
        <f>'[11]Mexico Rapeseed'!AE10</f>
        <v>1447</v>
      </c>
      <c r="AE3" s="265">
        <f>'[11]Mexico Rapeseed'!AF10</f>
        <v>1200</v>
      </c>
      <c r="AF3" s="265">
        <f>'[11]Mexico Rapeseed'!AG10</f>
        <v>1550</v>
      </c>
      <c r="AG3" s="265">
        <f>'[11]Mexico Rapeseed'!AH10</f>
        <v>1585</v>
      </c>
      <c r="AH3" s="265">
        <f>'[11]Mexico Rapeseed'!AI10</f>
        <v>1625</v>
      </c>
      <c r="AI3" s="265">
        <f>'[11]Mexico Rapeseed'!AJ10</f>
        <v>1650</v>
      </c>
      <c r="AJ3" s="265">
        <f>'[11]Mexico Rapeseed'!AK10</f>
        <v>1680</v>
      </c>
      <c r="AK3" s="265">
        <f>'[11]Mexico Rapeseed'!AL10</f>
        <v>1710</v>
      </c>
      <c r="AL3" s="265">
        <f>'[11]Mexico Rapeseed'!AM10</f>
        <v>1740</v>
      </c>
      <c r="AM3" s="265">
        <f>'[11]Mexico Rapeseed'!AN10</f>
        <v>1765</v>
      </c>
      <c r="AN3" s="265">
        <f>'[11]Mexico Rapeseed'!AO10</f>
        <v>1795</v>
      </c>
      <c r="AO3" s="265">
        <f>'[11]Mexico Rapeseed'!AP10</f>
        <v>1825</v>
      </c>
      <c r="AP3" s="265">
        <f>'[11]Mexico Rapeseed'!AQ10</f>
        <v>1850</v>
      </c>
      <c r="AQ3" s="265">
        <f>'[11]Mexico Rapeseed'!AR10</f>
        <v>1880</v>
      </c>
    </row>
    <row r="4" spans="1:43" x14ac:dyDescent="0.2">
      <c r="A4" s="266"/>
      <c r="B4" s="266" t="s">
        <v>183</v>
      </c>
      <c r="C4" s="227">
        <f>'[12]Mexico Seed Imports'!D284</f>
        <v>8.7553460000000012</v>
      </c>
      <c r="D4" s="227">
        <f>'[12]Mexico Seed Imports'!E284</f>
        <v>3.5280000000000003E-3</v>
      </c>
      <c r="E4" s="227">
        <f>'[12]Mexico Seed Imports'!F284</f>
        <v>1.5377E-2</v>
      </c>
      <c r="F4" s="227">
        <f>'[12]Mexico Seed Imports'!G284</f>
        <v>4.5676989999999993</v>
      </c>
      <c r="G4" s="227">
        <f>'[12]Mexico Seed Imports'!H284</f>
        <v>7.7000000000000001E-5</v>
      </c>
      <c r="H4" s="227">
        <f>'[12]Mexico Seed Imports'!I284</f>
        <v>48.198016999999993</v>
      </c>
      <c r="I4" s="227">
        <f>'[12]Mexico Seed Imports'!J284</f>
        <v>24.811633999999998</v>
      </c>
      <c r="J4" s="227">
        <f>'[12]Mexico Seed Imports'!K284</f>
        <v>42.45400699999999</v>
      </c>
      <c r="K4" s="227">
        <f>'[12]Mexico Seed Imports'!L284</f>
        <v>58.456669000000005</v>
      </c>
      <c r="L4" s="227">
        <f>'[12]Mexico Seed Imports'!M284</f>
        <v>49.363903999999998</v>
      </c>
      <c r="M4" s="227">
        <f>'[12]Mexico Seed Imports'!N284</f>
        <v>41.692342000000004</v>
      </c>
      <c r="N4" s="227">
        <f>'[12]Mexico Seed Imports'!O284</f>
        <v>23.018172000000003</v>
      </c>
      <c r="O4" s="227">
        <f>'[12]Mexico Seed Imports'!P284</f>
        <v>33.921790000000001</v>
      </c>
      <c r="P4" s="227">
        <f>'[12]Mexico Seed Imports'!Q284</f>
        <v>21.090308</v>
      </c>
      <c r="Q4" s="227">
        <f>'[12]Mexico Seed Imports'!R284</f>
        <v>48.854748999999998</v>
      </c>
      <c r="R4" s="227">
        <f>'[12]Mexico Seed Imports'!S284</f>
        <v>80.178924999999992</v>
      </c>
      <c r="S4" s="227">
        <f>'[12]Mexico Seed Imports'!T284</f>
        <v>18.695831999999999</v>
      </c>
      <c r="T4" s="227">
        <f>'[12]Mexico Seed Imports'!U284</f>
        <v>39.387930000000004</v>
      </c>
      <c r="U4" s="227">
        <f>'[12]Mexico Seed Imports'!V284</f>
        <v>35.640956000000003</v>
      </c>
      <c r="V4" s="227">
        <f>'[12]Mexico Seed Imports'!W284</f>
        <v>63.072561</v>
      </c>
      <c r="W4" s="227">
        <f>'[12]Mexico Seed Imports'!X284</f>
        <v>48.569786000000001</v>
      </c>
      <c r="X4" s="227">
        <f>'[12]Mexico Seed Imports'!Y284</f>
        <v>11.251613000000001</v>
      </c>
      <c r="Y4" s="227">
        <f>'[12]Mexico Seed Imports'!Z284</f>
        <v>20.905000000000001</v>
      </c>
      <c r="Z4" s="227">
        <f>'[12]Mexico Seed Imports'!AA284</f>
        <v>0</v>
      </c>
      <c r="AA4" s="227">
        <f>'[12]Mexico Seed Imports'!AB284</f>
        <v>0</v>
      </c>
      <c r="AB4" s="227">
        <f>'[12]Mexico Seed Imports'!AC284</f>
        <v>0</v>
      </c>
      <c r="AC4" s="227">
        <f>'[12]Mexico Seed Imports'!AD284</f>
        <v>0</v>
      </c>
      <c r="AD4" s="269">
        <f>'[12]Mexico Seed Imports'!AE284</f>
        <v>0</v>
      </c>
      <c r="AE4" s="269">
        <f>'[12]Mexico Seed Imports'!AF284</f>
        <v>0</v>
      </c>
      <c r="AF4" s="269">
        <f>'[12]Mexico Seed Imports'!AG284</f>
        <v>0</v>
      </c>
      <c r="AG4" s="269">
        <f>'[12]Mexico Seed Imports'!AH284</f>
        <v>0</v>
      </c>
      <c r="AH4" s="269">
        <f>'[12]Mexico Seed Imports'!AI284</f>
        <v>0</v>
      </c>
      <c r="AI4" s="269">
        <f>'[12]Mexico Seed Imports'!AJ284</f>
        <v>0</v>
      </c>
      <c r="AJ4" s="269">
        <f>'[12]Mexico Seed Imports'!AK284</f>
        <v>0</v>
      </c>
      <c r="AK4" s="269">
        <f>'[12]Mexico Seed Imports'!AL284</f>
        <v>0</v>
      </c>
      <c r="AL4" s="269">
        <f>'[12]Mexico Seed Imports'!AM284</f>
        <v>0</v>
      </c>
      <c r="AM4" s="269">
        <f>'[12]Mexico Seed Imports'!AN284</f>
        <v>0</v>
      </c>
      <c r="AN4" s="269">
        <f>'[12]Mexico Seed Imports'!AO284</f>
        <v>0</v>
      </c>
      <c r="AO4" s="269">
        <f>'[12]Mexico Seed Imports'!AP284</f>
        <v>0</v>
      </c>
      <c r="AP4" s="269">
        <f>'[12]Mexico Seed Imports'!AQ284</f>
        <v>0</v>
      </c>
      <c r="AQ4" s="269">
        <f>'[12]Mexico Seed Imports'!AR284</f>
        <v>0</v>
      </c>
    </row>
    <row r="5" spans="1:43" x14ac:dyDescent="0.2">
      <c r="B5" t="s">
        <v>184</v>
      </c>
      <c r="C5" s="227">
        <f>'[12]Mexico Seed Imports'!D243</f>
        <v>461.73927399999997</v>
      </c>
      <c r="D5" s="227">
        <f>'[12]Mexico Seed Imports'!E243</f>
        <v>384.98571200000004</v>
      </c>
      <c r="E5" s="227">
        <f>'[12]Mexico Seed Imports'!F243</f>
        <v>599.33315400000004</v>
      </c>
      <c r="F5" s="227">
        <f>'[12]Mexico Seed Imports'!G243</f>
        <v>536.85322599999995</v>
      </c>
      <c r="G5" s="227">
        <f>'[12]Mexico Seed Imports'!H243</f>
        <v>636.59797700000001</v>
      </c>
      <c r="H5" s="227">
        <f>'[12]Mexico Seed Imports'!I243</f>
        <v>920.8214539999999</v>
      </c>
      <c r="I5" s="227">
        <f>'[12]Mexico Seed Imports'!J243</f>
        <v>657.62246200000004</v>
      </c>
      <c r="J5" s="227">
        <f>'[12]Mexico Seed Imports'!K243</f>
        <v>386.27911500000005</v>
      </c>
      <c r="K5" s="227">
        <f>'[12]Mexico Seed Imports'!L243</f>
        <v>1187.046507</v>
      </c>
      <c r="L5" s="227">
        <f>'[12]Mexico Seed Imports'!M243</f>
        <v>796.28509800000006</v>
      </c>
      <c r="M5" s="227">
        <f>'[12]Mexico Seed Imports'!N243</f>
        <v>1243.9318130000001</v>
      </c>
      <c r="N5" s="227">
        <f>'[12]Mexico Seed Imports'!O243</f>
        <v>1058.762115</v>
      </c>
      <c r="O5" s="227">
        <f>'[12]Mexico Seed Imports'!P243</f>
        <v>1183.4357049999999</v>
      </c>
      <c r="P5" s="227">
        <f>'[12]Mexico Seed Imports'!Q243</f>
        <v>1175.2937729999999</v>
      </c>
      <c r="Q5" s="227">
        <f>'[12]Mexico Seed Imports'!R243</f>
        <v>1285.1216530000002</v>
      </c>
      <c r="R5" s="227">
        <f>'[12]Mexico Seed Imports'!S243</f>
        <v>1426.0882910000003</v>
      </c>
      <c r="S5" s="227">
        <f>'[12]Mexico Seed Imports'!T243</f>
        <v>1521.1566739999998</v>
      </c>
      <c r="T5" s="227">
        <f>'[12]Mexico Seed Imports'!U243</f>
        <v>1404.9946279999999</v>
      </c>
      <c r="U5" s="227">
        <f>'[12]Mexico Seed Imports'!V243</f>
        <v>1273.5726379999999</v>
      </c>
      <c r="V5" s="227">
        <f>'[12]Mexico Seed Imports'!W243</f>
        <v>1510.8882859999994</v>
      </c>
      <c r="W5" s="227">
        <f>'[12]Mexico Seed Imports'!X243</f>
        <v>1355.4204320000001</v>
      </c>
      <c r="X5" s="227">
        <f>'[12]Mexico Seed Imports'!Y243</f>
        <v>1565.0416450000002</v>
      </c>
      <c r="Y5" s="227">
        <f>'[12]Mexico Seed Imports'!Z243</f>
        <v>1534.4379139999999</v>
      </c>
      <c r="Z5" s="227">
        <f>'[12]Mexico Seed Imports'!AA243</f>
        <v>0</v>
      </c>
      <c r="AA5" s="227">
        <f>'[12]Mexico Seed Imports'!AB243</f>
        <v>0</v>
      </c>
      <c r="AB5" s="227">
        <f>'[12]Mexico Seed Imports'!AC243</f>
        <v>0</v>
      </c>
      <c r="AC5" s="227">
        <f>'[12]Mexico Seed Imports'!AD243</f>
        <v>0</v>
      </c>
      <c r="AD5" s="269">
        <f>'[12]Mexico Seed Imports'!AE243</f>
        <v>0</v>
      </c>
      <c r="AE5" s="269">
        <f>'[12]Mexico Seed Imports'!AF243</f>
        <v>0</v>
      </c>
      <c r="AF5" s="269">
        <f>'[12]Mexico Seed Imports'!AG243</f>
        <v>0</v>
      </c>
      <c r="AG5" s="269">
        <f>'[12]Mexico Seed Imports'!AH243</f>
        <v>0</v>
      </c>
      <c r="AH5" s="269">
        <f>'[12]Mexico Seed Imports'!AI243</f>
        <v>0</v>
      </c>
      <c r="AI5" s="269">
        <f>'[12]Mexico Seed Imports'!AJ243</f>
        <v>0</v>
      </c>
      <c r="AJ5" s="269">
        <f>'[12]Mexico Seed Imports'!AK243</f>
        <v>0</v>
      </c>
      <c r="AK5" s="269">
        <f>'[12]Mexico Seed Imports'!AL243</f>
        <v>0</v>
      </c>
      <c r="AL5" s="269">
        <f>'[12]Mexico Seed Imports'!AM243</f>
        <v>0</v>
      </c>
      <c r="AM5" s="269">
        <f>'[12]Mexico Seed Imports'!AN243</f>
        <v>0</v>
      </c>
      <c r="AN5" s="269">
        <f>'[12]Mexico Seed Imports'!AO243</f>
        <v>0</v>
      </c>
      <c r="AO5" s="269">
        <f>'[12]Mexico Seed Imports'!AP243</f>
        <v>0</v>
      </c>
      <c r="AP5" s="269">
        <f>'[12]Mexico Seed Imports'!AQ243</f>
        <v>0</v>
      </c>
      <c r="AQ5" s="269">
        <f>'[12]Mexico Seed Imports'!AR243</f>
        <v>0</v>
      </c>
    </row>
    <row r="6" spans="1:43" x14ac:dyDescent="0.2">
      <c r="B6" t="s">
        <v>185</v>
      </c>
      <c r="C6" s="227">
        <f>C3-C4-C5</f>
        <v>122.82228100000003</v>
      </c>
      <c r="D6" s="227">
        <f t="shared" ref="D6:AQ6" si="0">D3-D4-D5</f>
        <v>89.412873999999931</v>
      </c>
      <c r="E6" s="227">
        <f t="shared" si="0"/>
        <v>332.88663699999995</v>
      </c>
      <c r="F6" s="227">
        <f t="shared" si="0"/>
        <v>251.65271200000007</v>
      </c>
      <c r="G6" s="227">
        <f t="shared" si="0"/>
        <v>287.34968599999979</v>
      </c>
      <c r="H6" s="227">
        <f t="shared" si="0"/>
        <v>1.0040000001936278E-3</v>
      </c>
      <c r="I6" s="227">
        <f t="shared" si="0"/>
        <v>47.264523999999938</v>
      </c>
      <c r="J6" s="227">
        <f t="shared" si="0"/>
        <v>371.18702999999982</v>
      </c>
      <c r="K6" s="227">
        <f t="shared" si="0"/>
        <v>0</v>
      </c>
      <c r="L6" s="227">
        <f t="shared" si="0"/>
        <v>93.172195999999872</v>
      </c>
      <c r="M6" s="227">
        <f t="shared" si="0"/>
        <v>0</v>
      </c>
      <c r="N6" s="227">
        <f t="shared" si="0"/>
        <v>2.5000000050567905E-5</v>
      </c>
      <c r="O6" s="227">
        <f t="shared" si="0"/>
        <v>52.87396200000012</v>
      </c>
      <c r="P6" s="227">
        <f t="shared" si="0"/>
        <v>2.500000000509317E-4</v>
      </c>
      <c r="Q6" s="227">
        <f t="shared" si="0"/>
        <v>0</v>
      </c>
      <c r="R6" s="227">
        <f t="shared" si="0"/>
        <v>0</v>
      </c>
      <c r="S6" s="227">
        <f t="shared" si="0"/>
        <v>0</v>
      </c>
      <c r="T6" s="227">
        <f t="shared" si="0"/>
        <v>0</v>
      </c>
      <c r="U6" s="227">
        <f t="shared" si="0"/>
        <v>108.11190100000022</v>
      </c>
      <c r="V6" s="227">
        <f t="shared" si="0"/>
        <v>0</v>
      </c>
      <c r="W6" s="227">
        <f t="shared" si="0"/>
        <v>0</v>
      </c>
      <c r="X6" s="227">
        <f t="shared" si="0"/>
        <v>2.9999999924257281E-5</v>
      </c>
      <c r="Y6" s="227">
        <f t="shared" si="0"/>
        <v>0</v>
      </c>
      <c r="Z6" s="227">
        <f t="shared" si="0"/>
        <v>1296.5666249999999</v>
      </c>
      <c r="AA6" s="227">
        <f t="shared" si="0"/>
        <v>1319.6833319999998</v>
      </c>
      <c r="AB6" s="227">
        <f t="shared" si="0"/>
        <v>1516.250802</v>
      </c>
      <c r="AC6" s="227">
        <f t="shared" si="0"/>
        <v>1175</v>
      </c>
      <c r="AD6" s="269">
        <f t="shared" si="0"/>
        <v>1447</v>
      </c>
      <c r="AE6" s="269">
        <f t="shared" si="0"/>
        <v>1200</v>
      </c>
      <c r="AF6" s="269">
        <f t="shared" si="0"/>
        <v>1550</v>
      </c>
      <c r="AG6" s="269">
        <f t="shared" si="0"/>
        <v>1585</v>
      </c>
      <c r="AH6" s="269">
        <f t="shared" si="0"/>
        <v>1625</v>
      </c>
      <c r="AI6" s="269">
        <f t="shared" si="0"/>
        <v>1650</v>
      </c>
      <c r="AJ6" s="269">
        <f t="shared" si="0"/>
        <v>1680</v>
      </c>
      <c r="AK6" s="269">
        <f t="shared" si="0"/>
        <v>1710</v>
      </c>
      <c r="AL6" s="269">
        <f t="shared" si="0"/>
        <v>1740</v>
      </c>
      <c r="AM6" s="269">
        <f t="shared" si="0"/>
        <v>1765</v>
      </c>
      <c r="AN6" s="269">
        <f t="shared" si="0"/>
        <v>1795</v>
      </c>
      <c r="AO6" s="269">
        <f t="shared" si="0"/>
        <v>1825</v>
      </c>
      <c r="AP6" s="269">
        <f t="shared" si="0"/>
        <v>1850</v>
      </c>
      <c r="AQ6" s="269">
        <f t="shared" si="0"/>
        <v>1880</v>
      </c>
    </row>
    <row r="7" spans="1:43" x14ac:dyDescent="0.2">
      <c r="A7" t="s">
        <v>186</v>
      </c>
      <c r="C7" s="270">
        <v>0</v>
      </c>
      <c r="D7" s="270">
        <v>0</v>
      </c>
      <c r="E7" s="270">
        <v>0</v>
      </c>
      <c r="F7" s="270">
        <v>0</v>
      </c>
      <c r="G7" s="270">
        <v>0</v>
      </c>
      <c r="H7" s="270">
        <v>0</v>
      </c>
      <c r="I7" s="270">
        <v>0</v>
      </c>
      <c r="J7" s="270">
        <v>0</v>
      </c>
      <c r="K7" s="270">
        <v>0</v>
      </c>
      <c r="L7" s="270">
        <v>0</v>
      </c>
      <c r="M7" s="270">
        <v>0</v>
      </c>
      <c r="N7" s="270">
        <v>0</v>
      </c>
      <c r="O7" s="270">
        <v>0</v>
      </c>
      <c r="P7" s="270">
        <v>0</v>
      </c>
      <c r="Q7" s="270">
        <v>0</v>
      </c>
      <c r="R7" s="270">
        <v>0</v>
      </c>
      <c r="S7" s="270">
        <v>0</v>
      </c>
      <c r="T7" s="270">
        <v>0</v>
      </c>
      <c r="U7" s="270">
        <v>0</v>
      </c>
      <c r="V7" s="270">
        <v>0</v>
      </c>
      <c r="W7" s="270">
        <v>0</v>
      </c>
      <c r="X7" s="270">
        <v>0</v>
      </c>
      <c r="Y7" s="270">
        <v>0</v>
      </c>
      <c r="Z7" s="270">
        <v>0</v>
      </c>
      <c r="AA7" s="270">
        <v>0</v>
      </c>
      <c r="AB7" s="270">
        <v>0</v>
      </c>
      <c r="AC7" s="270">
        <v>0</v>
      </c>
      <c r="AD7" s="271">
        <v>0</v>
      </c>
      <c r="AE7" s="271">
        <v>0</v>
      </c>
      <c r="AF7" s="271">
        <v>0</v>
      </c>
      <c r="AG7" s="271">
        <v>0</v>
      </c>
      <c r="AH7" s="271">
        <v>0</v>
      </c>
      <c r="AI7" s="271">
        <v>0</v>
      </c>
      <c r="AJ7" s="271">
        <v>0</v>
      </c>
      <c r="AK7" s="271">
        <v>0</v>
      </c>
      <c r="AL7" s="271">
        <v>0</v>
      </c>
      <c r="AM7" s="271">
        <v>0</v>
      </c>
      <c r="AN7" s="271">
        <v>0</v>
      </c>
      <c r="AO7" s="271">
        <v>0</v>
      </c>
      <c r="AP7" s="271">
        <v>0</v>
      </c>
      <c r="AQ7" s="271">
        <v>0</v>
      </c>
    </row>
    <row r="8" spans="1:43" x14ac:dyDescent="0.2">
      <c r="A8" s="266"/>
      <c r="B8" s="266" t="s">
        <v>187</v>
      </c>
      <c r="C8" s="272">
        <v>0</v>
      </c>
      <c r="D8" s="272">
        <v>0</v>
      </c>
      <c r="E8" s="272">
        <v>0</v>
      </c>
      <c r="F8" s="272">
        <v>0</v>
      </c>
      <c r="G8" s="272">
        <v>0</v>
      </c>
      <c r="H8" s="272">
        <v>0</v>
      </c>
      <c r="I8" s="272">
        <v>0</v>
      </c>
      <c r="J8" s="272">
        <v>0</v>
      </c>
      <c r="K8" s="272">
        <v>0</v>
      </c>
      <c r="L8" s="272">
        <v>0</v>
      </c>
      <c r="M8" s="272">
        <v>0</v>
      </c>
      <c r="N8" s="272">
        <v>0</v>
      </c>
      <c r="O8" s="272">
        <v>0</v>
      </c>
      <c r="P8" s="272">
        <v>0</v>
      </c>
      <c r="Q8" s="272">
        <v>0</v>
      </c>
      <c r="R8" s="272">
        <v>0</v>
      </c>
      <c r="S8" s="272">
        <v>0</v>
      </c>
      <c r="T8" s="272">
        <v>0</v>
      </c>
      <c r="U8" s="272">
        <v>0</v>
      </c>
      <c r="V8" s="272">
        <v>0</v>
      </c>
      <c r="W8" s="272">
        <v>0</v>
      </c>
      <c r="X8" s="272">
        <v>0</v>
      </c>
      <c r="Y8" s="272">
        <v>0</v>
      </c>
      <c r="Z8" s="272">
        <v>0</v>
      </c>
      <c r="AA8" s="272">
        <v>0</v>
      </c>
      <c r="AB8" s="272">
        <v>0</v>
      </c>
      <c r="AC8" s="272">
        <v>0</v>
      </c>
      <c r="AD8" s="273">
        <v>0</v>
      </c>
      <c r="AE8" s="273">
        <v>0</v>
      </c>
      <c r="AF8" s="273">
        <v>0</v>
      </c>
      <c r="AG8" s="273">
        <v>0</v>
      </c>
      <c r="AH8" s="273">
        <v>0</v>
      </c>
      <c r="AI8" s="273">
        <v>0</v>
      </c>
      <c r="AJ8" s="273">
        <v>0</v>
      </c>
      <c r="AK8" s="273">
        <v>0</v>
      </c>
      <c r="AL8" s="273">
        <v>0</v>
      </c>
      <c r="AM8" s="273">
        <v>0</v>
      </c>
      <c r="AN8" s="273">
        <v>0</v>
      </c>
      <c r="AO8" s="273">
        <v>0</v>
      </c>
      <c r="AP8" s="273">
        <v>0</v>
      </c>
      <c r="AQ8" s="273">
        <v>0</v>
      </c>
    </row>
    <row r="9" spans="1:43" x14ac:dyDescent="0.2">
      <c r="B9" t="s">
        <v>188</v>
      </c>
      <c r="C9" s="270">
        <v>0</v>
      </c>
      <c r="D9" s="270">
        <v>0</v>
      </c>
      <c r="E9" s="270">
        <v>0</v>
      </c>
      <c r="F9" s="270">
        <v>0</v>
      </c>
      <c r="G9" s="270">
        <v>0</v>
      </c>
      <c r="H9" s="270">
        <v>0</v>
      </c>
      <c r="I9" s="270">
        <v>0</v>
      </c>
      <c r="J9" s="270">
        <v>0</v>
      </c>
      <c r="K9" s="270">
        <v>0</v>
      </c>
      <c r="L9" s="270">
        <v>0</v>
      </c>
      <c r="M9" s="270">
        <v>0</v>
      </c>
      <c r="N9" s="270">
        <v>0</v>
      </c>
      <c r="O9" s="270">
        <v>0</v>
      </c>
      <c r="P9" s="270">
        <v>0</v>
      </c>
      <c r="Q9" s="270">
        <v>0</v>
      </c>
      <c r="R9" s="270">
        <v>0</v>
      </c>
      <c r="S9" s="270">
        <v>0</v>
      </c>
      <c r="T9" s="270">
        <v>0</v>
      </c>
      <c r="U9" s="270">
        <v>0</v>
      </c>
      <c r="V9" s="270">
        <v>0</v>
      </c>
      <c r="W9" s="270">
        <v>0</v>
      </c>
      <c r="X9" s="270">
        <v>0</v>
      </c>
      <c r="Y9" s="270">
        <v>0</v>
      </c>
      <c r="Z9" s="270">
        <v>0</v>
      </c>
      <c r="AA9" s="270">
        <v>0</v>
      </c>
      <c r="AB9" s="270">
        <v>0</v>
      </c>
      <c r="AC9" s="270">
        <v>0</v>
      </c>
      <c r="AD9" s="271">
        <v>0</v>
      </c>
      <c r="AE9" s="271">
        <v>0</v>
      </c>
      <c r="AF9" s="271">
        <v>0</v>
      </c>
      <c r="AG9" s="271">
        <v>0</v>
      </c>
      <c r="AH9" s="271">
        <v>0</v>
      </c>
      <c r="AI9" s="271">
        <v>0</v>
      </c>
      <c r="AJ9" s="271">
        <v>0</v>
      </c>
      <c r="AK9" s="271">
        <v>0</v>
      </c>
      <c r="AL9" s="271">
        <v>0</v>
      </c>
      <c r="AM9" s="271">
        <v>0</v>
      </c>
      <c r="AN9" s="271">
        <v>0</v>
      </c>
      <c r="AO9" s="271">
        <v>0</v>
      </c>
      <c r="AP9" s="271">
        <v>0</v>
      </c>
      <c r="AQ9" s="271">
        <v>0</v>
      </c>
    </row>
    <row r="10" spans="1:43" x14ac:dyDescent="0.2">
      <c r="B10" t="s">
        <v>185</v>
      </c>
      <c r="C10" s="270">
        <f>C7-C8-C9</f>
        <v>0</v>
      </c>
      <c r="D10" s="270">
        <f t="shared" ref="D10:AQ10" si="1">D7-D8-D9</f>
        <v>0</v>
      </c>
      <c r="E10" s="270">
        <f t="shared" si="1"/>
        <v>0</v>
      </c>
      <c r="F10" s="270">
        <f t="shared" si="1"/>
        <v>0</v>
      </c>
      <c r="G10" s="270">
        <f t="shared" si="1"/>
        <v>0</v>
      </c>
      <c r="H10" s="270">
        <f t="shared" si="1"/>
        <v>0</v>
      </c>
      <c r="I10" s="270">
        <f t="shared" si="1"/>
        <v>0</v>
      </c>
      <c r="J10" s="270">
        <f t="shared" si="1"/>
        <v>0</v>
      </c>
      <c r="K10" s="270">
        <f t="shared" si="1"/>
        <v>0</v>
      </c>
      <c r="L10" s="270">
        <f t="shared" si="1"/>
        <v>0</v>
      </c>
      <c r="M10" s="270">
        <f t="shared" si="1"/>
        <v>0</v>
      </c>
      <c r="N10" s="270">
        <f t="shared" si="1"/>
        <v>0</v>
      </c>
      <c r="O10" s="270">
        <f t="shared" si="1"/>
        <v>0</v>
      </c>
      <c r="P10" s="270">
        <f t="shared" si="1"/>
        <v>0</v>
      </c>
      <c r="Q10" s="270">
        <f t="shared" si="1"/>
        <v>0</v>
      </c>
      <c r="R10" s="270">
        <f t="shared" si="1"/>
        <v>0</v>
      </c>
      <c r="S10" s="270">
        <f t="shared" si="1"/>
        <v>0</v>
      </c>
      <c r="T10" s="270">
        <f t="shared" si="1"/>
        <v>0</v>
      </c>
      <c r="U10" s="270">
        <f t="shared" si="1"/>
        <v>0</v>
      </c>
      <c r="V10" s="270">
        <f t="shared" si="1"/>
        <v>0</v>
      </c>
      <c r="W10" s="270">
        <f t="shared" si="1"/>
        <v>0</v>
      </c>
      <c r="X10" s="270">
        <f t="shared" si="1"/>
        <v>0</v>
      </c>
      <c r="Y10" s="270">
        <f t="shared" si="1"/>
        <v>0</v>
      </c>
      <c r="Z10" s="270">
        <f t="shared" si="1"/>
        <v>0</v>
      </c>
      <c r="AA10" s="270">
        <f t="shared" si="1"/>
        <v>0</v>
      </c>
      <c r="AB10" s="270">
        <f t="shared" si="1"/>
        <v>0</v>
      </c>
      <c r="AC10" s="270">
        <f t="shared" si="1"/>
        <v>0</v>
      </c>
      <c r="AD10" s="271">
        <f t="shared" si="1"/>
        <v>0</v>
      </c>
      <c r="AE10" s="271">
        <f t="shared" si="1"/>
        <v>0</v>
      </c>
      <c r="AF10" s="271">
        <f t="shared" si="1"/>
        <v>0</v>
      </c>
      <c r="AG10" s="271">
        <f t="shared" si="1"/>
        <v>0</v>
      </c>
      <c r="AH10" s="271">
        <f t="shared" si="1"/>
        <v>0</v>
      </c>
      <c r="AI10" s="271">
        <f t="shared" si="1"/>
        <v>0</v>
      </c>
      <c r="AJ10" s="271">
        <f t="shared" si="1"/>
        <v>0</v>
      </c>
      <c r="AK10" s="271">
        <f t="shared" si="1"/>
        <v>0</v>
      </c>
      <c r="AL10" s="271">
        <f t="shared" si="1"/>
        <v>0</v>
      </c>
      <c r="AM10" s="271">
        <f t="shared" si="1"/>
        <v>0</v>
      </c>
      <c r="AN10" s="271">
        <f t="shared" si="1"/>
        <v>0</v>
      </c>
      <c r="AO10" s="271">
        <f t="shared" si="1"/>
        <v>0</v>
      </c>
      <c r="AP10" s="271">
        <f t="shared" si="1"/>
        <v>0</v>
      </c>
      <c r="AQ10" s="271">
        <f t="shared" si="1"/>
        <v>0</v>
      </c>
    </row>
    <row r="11" spans="1:43" x14ac:dyDescent="0.2">
      <c r="A11" t="s">
        <v>189</v>
      </c>
      <c r="C11" s="276">
        <f>'[11]Canada Rapeseed'!D10</f>
        <v>97.371000000000009</v>
      </c>
      <c r="D11" s="276">
        <f>'[11]Canada Rapeseed'!E10</f>
        <v>103.952</v>
      </c>
      <c r="E11" s="276">
        <f>'[11]Canada Rapeseed'!F10</f>
        <v>140.53199999999998</v>
      </c>
      <c r="F11" s="276">
        <f>'[11]Canada Rapeseed'!G10</f>
        <v>158.06100000000001</v>
      </c>
      <c r="G11" s="276">
        <f>'[11]Canada Rapeseed'!H10</f>
        <v>124.19499999999998</v>
      </c>
      <c r="H11" s="276">
        <f>'[11]Canada Rapeseed'!I10</f>
        <v>224.36199999999999</v>
      </c>
      <c r="I11" s="276">
        <f>'[11]Canada Rapeseed'!J10</f>
        <v>226.49082799999999</v>
      </c>
      <c r="J11" s="276">
        <f>'[11]Canada Rapeseed'!K10</f>
        <v>239.60702100000003</v>
      </c>
      <c r="K11" s="276">
        <f>'[11]Canada Rapeseed'!L10</f>
        <v>242.63587599999997</v>
      </c>
      <c r="L11" s="276">
        <f>'[11]Canada Rapeseed'!M10</f>
        <v>107.58624399999999</v>
      </c>
      <c r="M11" s="276">
        <f>'[11]Canada Rapeseed'!N10</f>
        <v>139.53934999999998</v>
      </c>
      <c r="N11" s="276">
        <f>'[11]Canada Rapeseed'!O10</f>
        <v>203.01474299999995</v>
      </c>
      <c r="O11" s="276">
        <f>'[11]Canada Rapeseed'!P10</f>
        <v>178.81746800000002</v>
      </c>
      <c r="P11" s="276">
        <f>'[11]Canada Rapeseed'!Q10</f>
        <v>120.52348300000001</v>
      </c>
      <c r="Q11" s="276">
        <f>'[11]Canada Rapeseed'!R10</f>
        <v>127.85343199999998</v>
      </c>
      <c r="R11" s="276">
        <f>'[11]Canada Rapeseed'!S10</f>
        <v>223.65320399999999</v>
      </c>
      <c r="S11" s="276">
        <f>'[11]Canada Rapeseed'!T10</f>
        <v>96.575077999999991</v>
      </c>
      <c r="T11" s="276">
        <f>'[11]Canada Rapeseed'!U10</f>
        <v>127.60872100000002</v>
      </c>
      <c r="U11" s="276">
        <f>'[11]Canada Rapeseed'!V10</f>
        <v>66.081897999999995</v>
      </c>
      <c r="V11" s="276">
        <f>'[11]Canada Rapeseed'!W10</f>
        <v>76.585757999999998</v>
      </c>
      <c r="W11" s="276">
        <f>'[11]Canada Rapeseed'!X10</f>
        <v>104.97853400000002</v>
      </c>
      <c r="X11" s="276">
        <f>'[11]Canada Rapeseed'!Y10</f>
        <v>94.45277999999999</v>
      </c>
      <c r="Y11" s="276">
        <f>'[11]Canada Rapeseed'!Z10</f>
        <v>108.05400000000002</v>
      </c>
      <c r="Z11" s="276">
        <f>'[11]Canada Rapeseed'!AA10</f>
        <v>146.80352900000003</v>
      </c>
      <c r="AA11" s="276">
        <f>'[11]Canada Rapeseed'!AB10</f>
        <v>154.98208599999998</v>
      </c>
      <c r="AB11" s="276">
        <f>'[11]Canada Rapeseed'!AC10</f>
        <v>125.05227599999999</v>
      </c>
      <c r="AC11" s="276">
        <f>'[11]Canada Rapeseed'!AD10</f>
        <v>104.73826399999999</v>
      </c>
      <c r="AD11" s="277">
        <f>'[11]Canada Rapeseed'!AE10</f>
        <v>151.357</v>
      </c>
      <c r="AE11" s="277">
        <f>'[11]Canada Rapeseed'!AF10</f>
        <v>275</v>
      </c>
      <c r="AF11" s="277">
        <f>'[11]Canada Rapeseed'!AG10</f>
        <v>150</v>
      </c>
      <c r="AG11" s="277">
        <f>'[11]Canada Rapeseed'!AH10</f>
        <v>150</v>
      </c>
      <c r="AH11" s="277">
        <f>'[11]Canada Rapeseed'!AI10</f>
        <v>150</v>
      </c>
      <c r="AI11" s="277">
        <f>'[11]Canada Rapeseed'!AJ10</f>
        <v>150</v>
      </c>
      <c r="AJ11" s="277">
        <f>'[11]Canada Rapeseed'!AK10</f>
        <v>150</v>
      </c>
      <c r="AK11" s="277">
        <f>'[11]Canada Rapeseed'!AL10</f>
        <v>150</v>
      </c>
      <c r="AL11" s="277">
        <f>'[11]Canada Rapeseed'!AM10</f>
        <v>150</v>
      </c>
      <c r="AM11" s="277">
        <f>'[11]Canada Rapeseed'!AN10</f>
        <v>150</v>
      </c>
      <c r="AN11" s="277">
        <f>'[11]Canada Rapeseed'!AO10</f>
        <v>150</v>
      </c>
      <c r="AO11" s="277">
        <f>'[11]Canada Rapeseed'!AP10</f>
        <v>150</v>
      </c>
      <c r="AP11" s="277">
        <f>'[11]Canada Rapeseed'!AQ10</f>
        <v>150</v>
      </c>
      <c r="AQ11" s="277">
        <f>'[11]Canada Rapeseed'!AR10</f>
        <v>150</v>
      </c>
    </row>
    <row r="12" spans="1:43" x14ac:dyDescent="0.2">
      <c r="A12" s="266"/>
      <c r="B12" s="266" t="s">
        <v>183</v>
      </c>
      <c r="C12" s="267">
        <f>'[12]Canada Seed Imports'!D284</f>
        <v>60.822000000000003</v>
      </c>
      <c r="D12" s="267">
        <f>'[12]Canada Seed Imports'!E284</f>
        <v>84.050000000000011</v>
      </c>
      <c r="E12" s="267">
        <f>'[12]Canada Seed Imports'!F284</f>
        <v>121.39200000000002</v>
      </c>
      <c r="F12" s="267">
        <f>'[12]Canada Seed Imports'!G284</f>
        <v>132.23699999999999</v>
      </c>
      <c r="G12" s="267">
        <f>'[12]Canada Seed Imports'!H284</f>
        <v>121.345</v>
      </c>
      <c r="H12" s="267">
        <f>'[12]Canada Seed Imports'!I284</f>
        <v>218.619</v>
      </c>
      <c r="I12" s="267">
        <f>'[12]Canada Seed Imports'!J284</f>
        <v>225.54459900000001</v>
      </c>
      <c r="J12" s="267">
        <f>'[12]Canada Seed Imports'!K284</f>
        <v>237.836555</v>
      </c>
      <c r="K12" s="267">
        <f>'[12]Canada Seed Imports'!L284</f>
        <v>241.23127700000001</v>
      </c>
      <c r="L12" s="267">
        <f>'[12]Canada Seed Imports'!M284</f>
        <v>105.80602300000001</v>
      </c>
      <c r="M12" s="267">
        <f>'[12]Canada Seed Imports'!N284</f>
        <v>138.21848899999998</v>
      </c>
      <c r="N12" s="267">
        <f>'[12]Canada Seed Imports'!O284</f>
        <v>201.80293</v>
      </c>
      <c r="O12" s="267">
        <f>'[12]Canada Seed Imports'!P284</f>
        <v>175.57390900000001</v>
      </c>
      <c r="P12" s="267">
        <f>'[12]Canada Seed Imports'!Q284</f>
        <v>112.97937099999999</v>
      </c>
      <c r="Q12" s="267">
        <f>'[12]Canada Seed Imports'!R284</f>
        <v>122.81136799999999</v>
      </c>
      <c r="R12" s="267">
        <f>'[12]Canada Seed Imports'!S284</f>
        <v>216.97314900000003</v>
      </c>
      <c r="S12" s="267">
        <f>'[12]Canada Seed Imports'!T284</f>
        <v>89.354057999999995</v>
      </c>
      <c r="T12" s="267">
        <f>'[12]Canada Seed Imports'!U284</f>
        <v>118.03522199999999</v>
      </c>
      <c r="U12" s="267">
        <f>'[12]Canada Seed Imports'!V284</f>
        <v>60.632195999999993</v>
      </c>
      <c r="V12" s="267">
        <f>'[12]Canada Seed Imports'!W284</f>
        <v>73.115968999999993</v>
      </c>
      <c r="W12" s="267">
        <f>'[12]Canada Seed Imports'!X284</f>
        <v>98.997261000000009</v>
      </c>
      <c r="X12" s="267">
        <f>'[12]Canada Seed Imports'!Y284</f>
        <v>88.831015999999991</v>
      </c>
      <c r="Y12" s="267">
        <f>'[12]Canada Seed Imports'!Z284</f>
        <v>100.78899999999999</v>
      </c>
      <c r="Z12" s="267">
        <f>'[12]Canada Seed Imports'!AA284</f>
        <v>0</v>
      </c>
      <c r="AA12" s="267">
        <f>'[12]Canada Seed Imports'!AB284</f>
        <v>0</v>
      </c>
      <c r="AB12" s="267">
        <f>'[12]Canada Seed Imports'!AC284</f>
        <v>0</v>
      </c>
      <c r="AC12" s="267">
        <f>'[12]Canada Seed Imports'!AD284</f>
        <v>0</v>
      </c>
      <c r="AD12" s="268">
        <f>'[12]Canada Seed Imports'!AE284</f>
        <v>0</v>
      </c>
      <c r="AE12" s="268">
        <f>'[12]Canada Seed Imports'!AF284</f>
        <v>0</v>
      </c>
      <c r="AF12" s="268">
        <f>'[12]Canada Seed Imports'!AG284</f>
        <v>0</v>
      </c>
      <c r="AG12" s="268">
        <f>'[12]Canada Seed Imports'!AH284</f>
        <v>0</v>
      </c>
      <c r="AH12" s="268">
        <f>'[12]Canada Seed Imports'!AI284</f>
        <v>0</v>
      </c>
      <c r="AI12" s="268">
        <f>'[12]Canada Seed Imports'!AJ284</f>
        <v>0</v>
      </c>
      <c r="AJ12" s="268">
        <f>'[12]Canada Seed Imports'!AK284</f>
        <v>0</v>
      </c>
      <c r="AK12" s="268">
        <f>'[12]Canada Seed Imports'!AL284</f>
        <v>0</v>
      </c>
      <c r="AL12" s="268">
        <f>'[12]Canada Seed Imports'!AM284</f>
        <v>0</v>
      </c>
      <c r="AM12" s="268">
        <f>'[12]Canada Seed Imports'!AN284</f>
        <v>0</v>
      </c>
      <c r="AN12" s="268">
        <f>'[12]Canada Seed Imports'!AO284</f>
        <v>0</v>
      </c>
      <c r="AO12" s="268">
        <f>'[12]Canada Seed Imports'!AP284</f>
        <v>0</v>
      </c>
      <c r="AP12" s="268">
        <f>'[12]Canada Seed Imports'!AQ284</f>
        <v>0</v>
      </c>
      <c r="AQ12" s="268">
        <f>'[12]Canada Seed Imports'!AR284</f>
        <v>0</v>
      </c>
    </row>
    <row r="13" spans="1:43" x14ac:dyDescent="0.2">
      <c r="B13" t="s">
        <v>190</v>
      </c>
      <c r="C13" s="227">
        <f>'[12]Canada Seed Imports'!D266</f>
        <v>0</v>
      </c>
      <c r="D13" s="227">
        <f>'[12]Canada Seed Imports'!E266</f>
        <v>0</v>
      </c>
      <c r="E13" s="227">
        <f>'[12]Canada Seed Imports'!F266</f>
        <v>0</v>
      </c>
      <c r="F13" s="227">
        <f>'[12]Canada Seed Imports'!G266</f>
        <v>0</v>
      </c>
      <c r="G13" s="227">
        <f>'[12]Canada Seed Imports'!H266</f>
        <v>0</v>
      </c>
      <c r="H13" s="227">
        <f>'[12]Canada Seed Imports'!I266</f>
        <v>0</v>
      </c>
      <c r="I13" s="227">
        <f>'[12]Canada Seed Imports'!J266</f>
        <v>0</v>
      </c>
      <c r="J13" s="227">
        <f>'[12]Canada Seed Imports'!K266</f>
        <v>0</v>
      </c>
      <c r="K13" s="227">
        <f>'[12]Canada Seed Imports'!L266</f>
        <v>0</v>
      </c>
      <c r="L13" s="227">
        <f>'[12]Canada Seed Imports'!M266</f>
        <v>0</v>
      </c>
      <c r="M13" s="227">
        <f>'[12]Canada Seed Imports'!N266</f>
        <v>0</v>
      </c>
      <c r="N13" s="227">
        <f>'[12]Canada Seed Imports'!O266</f>
        <v>9.0000000000000006E-5</v>
      </c>
      <c r="O13" s="227">
        <f>'[12]Canada Seed Imports'!P266</f>
        <v>0</v>
      </c>
      <c r="P13" s="227">
        <f>'[12]Canada Seed Imports'!Q266</f>
        <v>0</v>
      </c>
      <c r="Q13" s="227">
        <f>'[12]Canada Seed Imports'!R266</f>
        <v>0</v>
      </c>
      <c r="R13" s="227">
        <f>'[12]Canada Seed Imports'!S266</f>
        <v>0</v>
      </c>
      <c r="S13" s="227">
        <f>'[12]Canada Seed Imports'!T266</f>
        <v>0</v>
      </c>
      <c r="T13" s="227">
        <f>'[12]Canada Seed Imports'!U266</f>
        <v>0</v>
      </c>
      <c r="U13" s="227">
        <f>'[12]Canada Seed Imports'!V266</f>
        <v>2.8570000000000002E-3</v>
      </c>
      <c r="V13" s="227">
        <f>'[12]Canada Seed Imports'!W266</f>
        <v>0</v>
      </c>
      <c r="W13" s="227">
        <f>'[12]Canada Seed Imports'!X266</f>
        <v>1.9999999999999999E-6</v>
      </c>
      <c r="X13" s="227">
        <f>'[12]Canada Seed Imports'!Y266</f>
        <v>0</v>
      </c>
      <c r="Y13" s="227">
        <f>'[12]Canada Seed Imports'!Z266</f>
        <v>0</v>
      </c>
      <c r="Z13" s="227">
        <f>'[12]Canada Seed Imports'!AA266</f>
        <v>0</v>
      </c>
      <c r="AA13" s="227">
        <f>'[12]Canada Seed Imports'!AB266</f>
        <v>0</v>
      </c>
      <c r="AB13" s="227">
        <f>'[12]Canada Seed Imports'!AC266</f>
        <v>0</v>
      </c>
      <c r="AC13" s="227">
        <f>'[12]Canada Seed Imports'!AD266</f>
        <v>0</v>
      </c>
      <c r="AD13" s="269">
        <f>'[12]Canada Seed Imports'!AE266</f>
        <v>0</v>
      </c>
      <c r="AE13" s="269">
        <f>'[12]Canada Seed Imports'!AF266</f>
        <v>0</v>
      </c>
      <c r="AF13" s="269">
        <f>'[12]Canada Seed Imports'!AG266</f>
        <v>0</v>
      </c>
      <c r="AG13" s="269">
        <f>'[12]Canada Seed Imports'!AH266</f>
        <v>0</v>
      </c>
      <c r="AH13" s="269">
        <f>'[12]Canada Seed Imports'!AI266</f>
        <v>0</v>
      </c>
      <c r="AI13" s="269">
        <f>'[12]Canada Seed Imports'!AJ266</f>
        <v>0</v>
      </c>
      <c r="AJ13" s="269">
        <f>'[12]Canada Seed Imports'!AK266</f>
        <v>0</v>
      </c>
      <c r="AK13" s="269">
        <f>'[12]Canada Seed Imports'!AL266</f>
        <v>0</v>
      </c>
      <c r="AL13" s="269">
        <f>'[12]Canada Seed Imports'!AM266</f>
        <v>0</v>
      </c>
      <c r="AM13" s="269">
        <f>'[12]Canada Seed Imports'!AN266</f>
        <v>0</v>
      </c>
      <c r="AN13" s="269">
        <f>'[12]Canada Seed Imports'!AO266</f>
        <v>0</v>
      </c>
      <c r="AO13" s="269">
        <f>'[12]Canada Seed Imports'!AP266</f>
        <v>0</v>
      </c>
      <c r="AP13" s="269">
        <f>'[12]Canada Seed Imports'!AQ266</f>
        <v>0</v>
      </c>
      <c r="AQ13" s="269">
        <f>'[12]Canada Seed Imports'!AR266</f>
        <v>0</v>
      </c>
    </row>
    <row r="14" spans="1:43" x14ac:dyDescent="0.2">
      <c r="B14" t="s">
        <v>185</v>
      </c>
      <c r="C14" s="227">
        <f>C11-C12-C13</f>
        <v>36.549000000000007</v>
      </c>
      <c r="D14" s="227">
        <f t="shared" ref="D14:AQ14" si="2">D11-D12-D13</f>
        <v>19.901999999999987</v>
      </c>
      <c r="E14" s="227">
        <f t="shared" si="2"/>
        <v>19.139999999999958</v>
      </c>
      <c r="F14" s="227">
        <f t="shared" si="2"/>
        <v>25.824000000000012</v>
      </c>
      <c r="G14" s="227">
        <f t="shared" si="2"/>
        <v>2.8499999999999801</v>
      </c>
      <c r="H14" s="227">
        <f t="shared" si="2"/>
        <v>5.742999999999995</v>
      </c>
      <c r="I14" s="227">
        <f t="shared" si="2"/>
        <v>0.94622899999998822</v>
      </c>
      <c r="J14" s="227">
        <f t="shared" si="2"/>
        <v>1.7704660000000274</v>
      </c>
      <c r="K14" s="227">
        <f t="shared" si="2"/>
        <v>1.404598999999962</v>
      </c>
      <c r="L14" s="227">
        <f t="shared" si="2"/>
        <v>1.7802209999999832</v>
      </c>
      <c r="M14" s="227">
        <f t="shared" si="2"/>
        <v>1.3208610000000078</v>
      </c>
      <c r="N14" s="227">
        <f t="shared" si="2"/>
        <v>1.2117229999999497</v>
      </c>
      <c r="O14" s="227">
        <f t="shared" si="2"/>
        <v>3.2435590000000047</v>
      </c>
      <c r="P14" s="227">
        <f t="shared" si="2"/>
        <v>7.5441120000000268</v>
      </c>
      <c r="Q14" s="227">
        <f t="shared" si="2"/>
        <v>5.0420639999999963</v>
      </c>
      <c r="R14" s="227">
        <f t="shared" si="2"/>
        <v>6.6800549999999532</v>
      </c>
      <c r="S14" s="227">
        <f t="shared" si="2"/>
        <v>7.2210199999999958</v>
      </c>
      <c r="T14" s="227">
        <f t="shared" si="2"/>
        <v>9.5734990000000266</v>
      </c>
      <c r="U14" s="227">
        <f t="shared" si="2"/>
        <v>5.4468450000000024</v>
      </c>
      <c r="V14" s="227">
        <f t="shared" si="2"/>
        <v>3.4697890000000058</v>
      </c>
      <c r="W14" s="227">
        <f t="shared" si="2"/>
        <v>5.9812710000000155</v>
      </c>
      <c r="X14" s="227">
        <f t="shared" si="2"/>
        <v>5.6217639999999989</v>
      </c>
      <c r="Y14" s="227">
        <f t="shared" si="2"/>
        <v>7.265000000000029</v>
      </c>
      <c r="Z14" s="227">
        <f t="shared" si="2"/>
        <v>146.80352900000003</v>
      </c>
      <c r="AA14" s="227">
        <f t="shared" si="2"/>
        <v>154.98208599999998</v>
      </c>
      <c r="AB14" s="227">
        <f t="shared" si="2"/>
        <v>125.05227599999999</v>
      </c>
      <c r="AC14" s="227">
        <f t="shared" si="2"/>
        <v>104.73826399999999</v>
      </c>
      <c r="AD14" s="269">
        <f t="shared" si="2"/>
        <v>151.357</v>
      </c>
      <c r="AE14" s="269">
        <f t="shared" si="2"/>
        <v>275</v>
      </c>
      <c r="AF14" s="269">
        <f t="shared" si="2"/>
        <v>150</v>
      </c>
      <c r="AG14" s="269">
        <f t="shared" si="2"/>
        <v>150</v>
      </c>
      <c r="AH14" s="269">
        <f t="shared" si="2"/>
        <v>150</v>
      </c>
      <c r="AI14" s="269">
        <f t="shared" si="2"/>
        <v>150</v>
      </c>
      <c r="AJ14" s="269">
        <f t="shared" si="2"/>
        <v>150</v>
      </c>
      <c r="AK14" s="269">
        <f t="shared" si="2"/>
        <v>150</v>
      </c>
      <c r="AL14" s="269">
        <f t="shared" si="2"/>
        <v>150</v>
      </c>
      <c r="AM14" s="269">
        <f t="shared" si="2"/>
        <v>150</v>
      </c>
      <c r="AN14" s="269">
        <f t="shared" si="2"/>
        <v>150</v>
      </c>
      <c r="AO14" s="269">
        <f t="shared" si="2"/>
        <v>150</v>
      </c>
      <c r="AP14" s="269">
        <f t="shared" si="2"/>
        <v>150</v>
      </c>
      <c r="AQ14" s="269">
        <f t="shared" si="2"/>
        <v>150</v>
      </c>
    </row>
    <row r="15" spans="1:43" x14ac:dyDescent="0.2">
      <c r="A15" t="s">
        <v>191</v>
      </c>
      <c r="C15" s="227">
        <f>'[11]Canada Rapeseed'!D13</f>
        <v>2761.7000000000003</v>
      </c>
      <c r="D15" s="227">
        <f>'[11]Canada Rapeseed'!E13</f>
        <v>2359</v>
      </c>
      <c r="E15" s="227">
        <f>'[11]Canada Rapeseed'!F13</f>
        <v>2804.1000000000004</v>
      </c>
      <c r="F15" s="227">
        <f>'[11]Canada Rapeseed'!G13</f>
        <v>3878.3000000000006</v>
      </c>
      <c r="G15" s="227">
        <f>'[11]Canada Rapeseed'!H13</f>
        <v>3892.2</v>
      </c>
      <c r="H15" s="227">
        <f>'[11]Canada Rapeseed'!I13</f>
        <v>4767.5</v>
      </c>
      <c r="I15" s="227">
        <f>'[11]Canada Rapeseed'!J13</f>
        <v>2518.0239879999999</v>
      </c>
      <c r="J15" s="227">
        <f>'[11]Canada Rapeseed'!K13</f>
        <v>2421.504132</v>
      </c>
      <c r="K15" s="227">
        <f>'[11]Canada Rapeseed'!L13</f>
        <v>3762.5420469999999</v>
      </c>
      <c r="L15" s="227">
        <f>'[11]Canada Rapeseed'!M13</f>
        <v>3492.7454169999996</v>
      </c>
      <c r="M15" s="227">
        <f>'[11]Canada Rapeseed'!N13</f>
        <v>5410.6067379999995</v>
      </c>
      <c r="N15" s="227">
        <f>'[11]Canada Rapeseed'!O13</f>
        <v>5460.1292109999995</v>
      </c>
      <c r="O15" s="227">
        <f>'[11]Canada Rapeseed'!P13</f>
        <v>5808.1703379999999</v>
      </c>
      <c r="P15" s="227">
        <f>'[11]Canada Rapeseed'!Q13</f>
        <v>7897.8993639999999</v>
      </c>
      <c r="Q15" s="227">
        <f>'[11]Canada Rapeseed'!R13</f>
        <v>7171.7905299999984</v>
      </c>
      <c r="R15" s="227">
        <f>'[11]Canada Rapeseed'!S13</f>
        <v>7206.5308909999994</v>
      </c>
      <c r="S15" s="227">
        <f>'[11]Canada Rapeseed'!T13</f>
        <v>8695.1793019999986</v>
      </c>
      <c r="T15" s="227">
        <f>'[11]Canada Rapeseed'!U13</f>
        <v>7109.8224569999993</v>
      </c>
      <c r="U15" s="227">
        <f>'[11]Canada Rapeseed'!V13</f>
        <v>9174.5396049999999</v>
      </c>
      <c r="V15" s="227">
        <f>'[11]Canada Rapeseed'!W13</f>
        <v>9215.6927880000003</v>
      </c>
      <c r="W15" s="227">
        <f>'[11]Canada Rapeseed'!X13</f>
        <v>10282.445412999999</v>
      </c>
      <c r="X15" s="227">
        <f>'[11]Canada Rapeseed'!Y13</f>
        <v>10920.608093000001</v>
      </c>
      <c r="Y15" s="227">
        <f>'[11]Canada Rapeseed'!Z13</f>
        <v>10848.360288</v>
      </c>
      <c r="Z15" s="227">
        <f>'[11]Canada Rapeseed'!AA13</f>
        <v>9201.8269259999997</v>
      </c>
      <c r="AA15" s="227">
        <f>'[11]Canada Rapeseed'!AB13</f>
        <v>10041.142658000002</v>
      </c>
      <c r="AB15" s="227">
        <f>'[11]Canada Rapeseed'!AC13</f>
        <v>10588.754403999999</v>
      </c>
      <c r="AC15" s="227">
        <f>'[11]Canada Rapeseed'!AD13</f>
        <v>5245.7368959999994</v>
      </c>
      <c r="AD15" s="269">
        <f>'[11]Canada Rapeseed'!AE13</f>
        <v>7950.6179999999995</v>
      </c>
      <c r="AE15" s="269">
        <f>'[11]Canada Rapeseed'!AF13</f>
        <v>6423.2373469999993</v>
      </c>
      <c r="AF15" s="269">
        <f>'[11]Canada Rapeseed'!AG13</f>
        <v>9000</v>
      </c>
      <c r="AG15" s="269">
        <f>'[11]Canada Rapeseed'!AH13</f>
        <v>9000</v>
      </c>
      <c r="AH15" s="269">
        <f>'[11]Canada Rapeseed'!AI13</f>
        <v>9000</v>
      </c>
      <c r="AI15" s="269">
        <f>'[11]Canada Rapeseed'!AJ13</f>
        <v>8500</v>
      </c>
      <c r="AJ15" s="269">
        <f>'[11]Canada Rapeseed'!AK13</f>
        <v>9000</v>
      </c>
      <c r="AK15" s="269">
        <f>'[11]Canada Rapeseed'!AL13</f>
        <v>9000</v>
      </c>
      <c r="AL15" s="269">
        <f>'[11]Canada Rapeseed'!AM13</f>
        <v>9250</v>
      </c>
      <c r="AM15" s="269">
        <f>'[11]Canada Rapeseed'!AN13</f>
        <v>9250</v>
      </c>
      <c r="AN15" s="269">
        <f>'[11]Canada Rapeseed'!AO13</f>
        <v>9500</v>
      </c>
      <c r="AO15" s="269">
        <f>'[11]Canada Rapeseed'!AP13</f>
        <v>9500</v>
      </c>
      <c r="AP15" s="269">
        <f>'[11]Canada Rapeseed'!AQ13</f>
        <v>9500</v>
      </c>
      <c r="AQ15" s="269">
        <f>'[11]Canada Rapeseed'!AR13</f>
        <v>9500</v>
      </c>
    </row>
    <row r="16" spans="1:43" x14ac:dyDescent="0.2">
      <c r="A16" s="266"/>
      <c r="B16" s="266" t="s">
        <v>187</v>
      </c>
      <c r="C16" s="227">
        <f>'[12]Canada Seed Exports'!D284</f>
        <v>308.70000000000005</v>
      </c>
      <c r="D16" s="227">
        <f>'[12]Canada Seed Exports'!E284</f>
        <v>264.89999999999998</v>
      </c>
      <c r="E16" s="227">
        <f>'[12]Canada Seed Exports'!F284</f>
        <v>391.3</v>
      </c>
      <c r="F16" s="227">
        <f>'[12]Canada Seed Exports'!G284</f>
        <v>277.59999999999997</v>
      </c>
      <c r="G16" s="227">
        <f>'[12]Canada Seed Exports'!H284</f>
        <v>287.79999999999995</v>
      </c>
      <c r="H16" s="227">
        <f>'[12]Canada Seed Exports'!I284</f>
        <v>263.19999999999993</v>
      </c>
      <c r="I16" s="227">
        <f>'[12]Canada Seed Exports'!J284</f>
        <v>80.970765</v>
      </c>
      <c r="J16" s="227">
        <f>'[12]Canada Seed Exports'!K284</f>
        <v>194.77934599999998</v>
      </c>
      <c r="K16" s="227">
        <f>'[12]Canada Seed Exports'!L284</f>
        <v>317.35669200000001</v>
      </c>
      <c r="L16" s="227">
        <f>'[12]Canada Seed Exports'!M284</f>
        <v>430.074949</v>
      </c>
      <c r="M16" s="227">
        <f>'[12]Canada Seed Exports'!N284</f>
        <v>616.649721</v>
      </c>
      <c r="N16" s="227">
        <f>'[12]Canada Seed Exports'!O284</f>
        <v>602.63425800000005</v>
      </c>
      <c r="O16" s="227">
        <f>'[12]Canada Seed Exports'!P284</f>
        <v>920.68973199999982</v>
      </c>
      <c r="P16" s="227">
        <f>'[12]Canada Seed Exports'!Q284</f>
        <v>738.3727090000001</v>
      </c>
      <c r="Q16" s="227">
        <f>'[12]Canada Seed Exports'!R284</f>
        <v>604.80876899999998</v>
      </c>
      <c r="R16" s="227">
        <f>'[12]Canada Seed Exports'!S284</f>
        <v>466.87662599999993</v>
      </c>
      <c r="S16" s="227">
        <f>'[12]Canada Seed Exports'!T284</f>
        <v>579.43294800000001</v>
      </c>
      <c r="T16" s="227">
        <f>'[12]Canada Seed Exports'!U284</f>
        <v>412.24872399999992</v>
      </c>
      <c r="U16" s="227">
        <f>'[12]Canada Seed Exports'!V284</f>
        <v>1065.4351920000001</v>
      </c>
      <c r="V16" s="227">
        <f>'[12]Canada Seed Exports'!W284</f>
        <v>666.6771020000001</v>
      </c>
      <c r="W16" s="227">
        <f>'[12]Canada Seed Exports'!X284</f>
        <v>381.911136</v>
      </c>
      <c r="X16" s="227">
        <f>'[12]Canada Seed Exports'!Y284</f>
        <v>641.07749899999999</v>
      </c>
      <c r="Y16" s="227">
        <f>'[12]Canada Seed Exports'!Z284</f>
        <v>653.44608300000016</v>
      </c>
      <c r="Z16" s="227">
        <f>'[12]Canada Seed Exports'!AA284</f>
        <v>513.41565400000002</v>
      </c>
      <c r="AA16" s="227">
        <f>'[12]Canada Seed Exports'!AB284</f>
        <v>495.55984999999998</v>
      </c>
      <c r="AB16" s="227">
        <f>'[12]Canada Seed Exports'!AC284</f>
        <v>428.92883199999994</v>
      </c>
      <c r="AC16" s="227">
        <f>'[12]Canada Seed Exports'!AD284</f>
        <v>537.51830499999994</v>
      </c>
      <c r="AD16" s="269">
        <f>'[12]Canada Seed Exports'!AE284</f>
        <v>310.46542699999998</v>
      </c>
      <c r="AE16" s="269">
        <f>'[12]Canada Seed Exports'!AF284</f>
        <v>0</v>
      </c>
      <c r="AF16" s="269">
        <f>'[12]Canada Seed Exports'!AG284</f>
        <v>7.26</v>
      </c>
      <c r="AG16" s="269">
        <f>'[12]Canada Seed Exports'!AH284</f>
        <v>11.440000000000001</v>
      </c>
      <c r="AH16" s="269">
        <f>'[12]Canada Seed Exports'!AI284</f>
        <v>43.2</v>
      </c>
      <c r="AI16" s="269">
        <f>'[12]Canada Seed Exports'!AJ284</f>
        <v>27.5</v>
      </c>
      <c r="AJ16" s="269">
        <f>'[12]Canada Seed Exports'!AK284</f>
        <v>59.2</v>
      </c>
      <c r="AK16" s="269">
        <f>'[12]Canada Seed Exports'!AL284</f>
        <v>47.800000000000011</v>
      </c>
      <c r="AL16" s="269">
        <f>'[12]Canada Seed Exports'!AM284</f>
        <v>59.699999999999996</v>
      </c>
      <c r="AM16" s="269">
        <f>'[12]Canada Seed Exports'!AN284</f>
        <v>36</v>
      </c>
      <c r="AN16" s="269">
        <f>'[12]Canada Seed Exports'!AO284</f>
        <v>26.699999999999996</v>
      </c>
      <c r="AO16" s="269">
        <f>'[12]Canada Seed Exports'!AP284</f>
        <v>29.600000000000009</v>
      </c>
      <c r="AP16" s="269">
        <f>'[12]Canada Seed Exports'!AQ284</f>
        <v>14.599999999999998</v>
      </c>
      <c r="AQ16" s="269">
        <f>'[12]Canada Seed Exports'!AR284</f>
        <v>10.8</v>
      </c>
    </row>
    <row r="17" spans="1:43" x14ac:dyDescent="0.2">
      <c r="B17" t="s">
        <v>192</v>
      </c>
      <c r="C17" s="227">
        <f>'[12]Canada Seed Exports'!D266</f>
        <v>530.99999999999989</v>
      </c>
      <c r="D17" s="227">
        <f>'[12]Canada Seed Exports'!E266</f>
        <v>355.8</v>
      </c>
      <c r="E17" s="227">
        <f>'[12]Canada Seed Exports'!F266</f>
        <v>592.90000000000009</v>
      </c>
      <c r="F17" s="227">
        <f>'[12]Canada Seed Exports'!G266</f>
        <v>529.20000000000005</v>
      </c>
      <c r="G17" s="227">
        <f>'[12]Canada Seed Exports'!H266</f>
        <v>570.1</v>
      </c>
      <c r="H17" s="227">
        <f>'[12]Canada Seed Exports'!I266</f>
        <v>846.00000000000011</v>
      </c>
      <c r="I17" s="227">
        <f>'[12]Canada Seed Exports'!J266</f>
        <v>631.55748699999992</v>
      </c>
      <c r="J17" s="227">
        <f>'[12]Canada Seed Exports'!K266</f>
        <v>452.32986700000004</v>
      </c>
      <c r="K17" s="227">
        <f>'[12]Canada Seed Exports'!L266</f>
        <v>1077.3161439999999</v>
      </c>
      <c r="L17" s="227">
        <f>'[12]Canada Seed Exports'!M266</f>
        <v>969.23540800000001</v>
      </c>
      <c r="M17" s="227">
        <f>'[12]Canada Seed Exports'!N266</f>
        <v>1261.4829329999998</v>
      </c>
      <c r="N17" s="227">
        <f>'[12]Canada Seed Exports'!O266</f>
        <v>946.56526600000007</v>
      </c>
      <c r="O17" s="227">
        <f>'[12]Canada Seed Exports'!P266</f>
        <v>1223.1792350000001</v>
      </c>
      <c r="P17" s="227">
        <f>'[12]Canada Seed Exports'!Q266</f>
        <v>1203.1562060000003</v>
      </c>
      <c r="Q17" s="227">
        <f>'[12]Canada Seed Exports'!R266</f>
        <v>1284.779587</v>
      </c>
      <c r="R17" s="227">
        <f>'[12]Canada Seed Exports'!S266</f>
        <v>1421.9793989999998</v>
      </c>
      <c r="S17" s="227">
        <f>'[12]Canada Seed Exports'!T266</f>
        <v>1504.7099759999999</v>
      </c>
      <c r="T17" s="227">
        <f>'[12]Canada Seed Exports'!U266</f>
        <v>1390.9544519999999</v>
      </c>
      <c r="U17" s="227">
        <f>'[12]Canada Seed Exports'!V266</f>
        <v>1375.1246069999997</v>
      </c>
      <c r="V17" s="227">
        <f>'[12]Canada Seed Exports'!W266</f>
        <v>1406.1707699999999</v>
      </c>
      <c r="W17" s="227">
        <f>'[12]Canada Seed Exports'!X266</f>
        <v>1382.137833</v>
      </c>
      <c r="X17" s="227">
        <f>'[12]Canada Seed Exports'!Y266</f>
        <v>1541.0966500000002</v>
      </c>
      <c r="Y17" s="227">
        <f>'[12]Canada Seed Exports'!Z266</f>
        <v>1473.9800850000001</v>
      </c>
      <c r="Z17" s="227">
        <f>'[12]Canada Seed Exports'!AA266</f>
        <v>1266.4174890000002</v>
      </c>
      <c r="AA17" s="227">
        <f>'[12]Canada Seed Exports'!AB266</f>
        <v>1154.7116349999999</v>
      </c>
      <c r="AB17" s="227">
        <f>'[12]Canada Seed Exports'!AC266</f>
        <v>1374.4317250000001</v>
      </c>
      <c r="AC17" s="227">
        <f>'[12]Canada Seed Exports'!AD266</f>
        <v>1112.248466</v>
      </c>
      <c r="AD17" s="269">
        <f>'[12]Canada Seed Exports'!AE266</f>
        <v>1252.569992</v>
      </c>
      <c r="AE17" s="269">
        <f>'[12]Canada Seed Exports'!AF266</f>
        <v>0</v>
      </c>
      <c r="AF17" s="269">
        <f>'[12]Canada Seed Exports'!AG266</f>
        <v>14</v>
      </c>
      <c r="AG17" s="269">
        <f>'[12]Canada Seed Exports'!AH266</f>
        <v>7</v>
      </c>
      <c r="AH17" s="269">
        <f>'[12]Canada Seed Exports'!AI266</f>
        <v>60.6</v>
      </c>
      <c r="AI17" s="269">
        <f>'[12]Canada Seed Exports'!AJ266</f>
        <v>136</v>
      </c>
      <c r="AJ17" s="269">
        <f>'[12]Canada Seed Exports'!AK266</f>
        <v>94.2</v>
      </c>
      <c r="AK17" s="269">
        <f>'[12]Canada Seed Exports'!AL266</f>
        <v>4.3</v>
      </c>
      <c r="AL17" s="269">
        <f>'[12]Canada Seed Exports'!AM266</f>
        <v>0</v>
      </c>
      <c r="AM17" s="269">
        <f>'[12]Canada Seed Exports'!AN266</f>
        <v>21.1</v>
      </c>
      <c r="AN17" s="269">
        <f>'[12]Canada Seed Exports'!AO266</f>
        <v>35.200000000000003</v>
      </c>
      <c r="AO17" s="269">
        <f>'[12]Canada Seed Exports'!AP266</f>
        <v>21</v>
      </c>
      <c r="AP17" s="269">
        <f>'[12]Canada Seed Exports'!AQ266</f>
        <v>26.2</v>
      </c>
      <c r="AQ17" s="269">
        <f>'[12]Canada Seed Exports'!AR266</f>
        <v>13.8</v>
      </c>
    </row>
    <row r="18" spans="1:43" x14ac:dyDescent="0.2">
      <c r="B18" t="s">
        <v>185</v>
      </c>
      <c r="C18" s="227">
        <f>C15-C16-C17</f>
        <v>1922</v>
      </c>
      <c r="D18" s="227">
        <f t="shared" ref="D18:AQ18" si="3">D15-D16-D17</f>
        <v>1738.3</v>
      </c>
      <c r="E18" s="227">
        <f t="shared" si="3"/>
        <v>1819.9</v>
      </c>
      <c r="F18" s="227">
        <f t="shared" si="3"/>
        <v>3071.5000000000009</v>
      </c>
      <c r="G18" s="227">
        <f t="shared" si="3"/>
        <v>3034.2999999999997</v>
      </c>
      <c r="H18" s="227">
        <f t="shared" si="3"/>
        <v>3658.3</v>
      </c>
      <c r="I18" s="227">
        <f t="shared" si="3"/>
        <v>1805.4957359999999</v>
      </c>
      <c r="J18" s="227">
        <f t="shared" si="3"/>
        <v>1774.3949190000003</v>
      </c>
      <c r="K18" s="227">
        <f t="shared" si="3"/>
        <v>2367.8692110000002</v>
      </c>
      <c r="L18" s="227">
        <f t="shared" si="3"/>
        <v>2093.4350599999998</v>
      </c>
      <c r="M18" s="227">
        <f t="shared" si="3"/>
        <v>3532.4740839999999</v>
      </c>
      <c r="N18" s="227">
        <f t="shared" si="3"/>
        <v>3910.9296869999994</v>
      </c>
      <c r="O18" s="227">
        <f t="shared" si="3"/>
        <v>3664.301371</v>
      </c>
      <c r="P18" s="227">
        <f t="shared" si="3"/>
        <v>5956.3704489999991</v>
      </c>
      <c r="Q18" s="227">
        <f t="shared" si="3"/>
        <v>5282.2021739999982</v>
      </c>
      <c r="R18" s="227">
        <f t="shared" si="3"/>
        <v>5317.6748659999994</v>
      </c>
      <c r="S18" s="227">
        <f t="shared" si="3"/>
        <v>6611.0363779999989</v>
      </c>
      <c r="T18" s="227">
        <f t="shared" si="3"/>
        <v>5306.6192809999993</v>
      </c>
      <c r="U18" s="227">
        <f t="shared" si="3"/>
        <v>6733.9798060000003</v>
      </c>
      <c r="V18" s="227">
        <f t="shared" si="3"/>
        <v>7142.8449160000009</v>
      </c>
      <c r="W18" s="227">
        <f t="shared" si="3"/>
        <v>8518.3964439999982</v>
      </c>
      <c r="X18" s="227">
        <f t="shared" si="3"/>
        <v>8738.4339440000003</v>
      </c>
      <c r="Y18" s="227">
        <f t="shared" si="3"/>
        <v>8720.9341199999981</v>
      </c>
      <c r="Z18" s="227">
        <f t="shared" si="3"/>
        <v>7421.993782999999</v>
      </c>
      <c r="AA18" s="227">
        <f t="shared" si="3"/>
        <v>8390.8711730000032</v>
      </c>
      <c r="AB18" s="227">
        <f t="shared" si="3"/>
        <v>8785.3938469999994</v>
      </c>
      <c r="AC18" s="227">
        <f t="shared" si="3"/>
        <v>3595.9701249999998</v>
      </c>
      <c r="AD18" s="269">
        <f t="shared" si="3"/>
        <v>6387.5825809999997</v>
      </c>
      <c r="AE18" s="269">
        <f t="shared" si="3"/>
        <v>6423.2373469999993</v>
      </c>
      <c r="AF18" s="269">
        <f t="shared" si="3"/>
        <v>8978.74</v>
      </c>
      <c r="AG18" s="269">
        <f t="shared" si="3"/>
        <v>8981.56</v>
      </c>
      <c r="AH18" s="269">
        <f t="shared" si="3"/>
        <v>8896.1999999999989</v>
      </c>
      <c r="AI18" s="269">
        <f t="shared" si="3"/>
        <v>8336.5</v>
      </c>
      <c r="AJ18" s="269">
        <f t="shared" si="3"/>
        <v>8846.5999999999985</v>
      </c>
      <c r="AK18" s="269">
        <f t="shared" si="3"/>
        <v>8947.9000000000015</v>
      </c>
      <c r="AL18" s="269">
        <f t="shared" si="3"/>
        <v>9190.2999999999993</v>
      </c>
      <c r="AM18" s="269">
        <f t="shared" si="3"/>
        <v>9192.9</v>
      </c>
      <c r="AN18" s="269">
        <f t="shared" si="3"/>
        <v>9438.0999999999985</v>
      </c>
      <c r="AO18" s="269">
        <f t="shared" si="3"/>
        <v>9449.4</v>
      </c>
      <c r="AP18" s="269">
        <f t="shared" si="3"/>
        <v>9459.1999999999989</v>
      </c>
      <c r="AQ18" s="269">
        <f t="shared" si="3"/>
        <v>9475.4000000000015</v>
      </c>
    </row>
    <row r="19" spans="1:43" x14ac:dyDescent="0.2">
      <c r="A19" t="s">
        <v>193</v>
      </c>
      <c r="C19" s="276">
        <f>'[8]Canola Complex'!AK$10/36.7437*1000</f>
        <v>15185.808000000001</v>
      </c>
      <c r="D19" s="276">
        <f>'[8]Canola Complex'!AL$10/36.7437*1000</f>
        <v>15505.794000000002</v>
      </c>
      <c r="E19" s="276">
        <f>'[8]Canola Complex'!AM$10/36.7437*1000</f>
        <v>21287.171999999999</v>
      </c>
      <c r="F19" s="276">
        <f>'[8]Canola Complex'!AN$10/36.7437*1000</f>
        <v>18595.644</v>
      </c>
      <c r="G19" s="276">
        <f>'[8]Canola Complex'!AO$10/36.7437*1000</f>
        <v>14529.954</v>
      </c>
      <c r="H19" s="276">
        <f>'[8]Canola Complex'!AP$10/36.7437*1000</f>
        <v>13036.512000000002</v>
      </c>
      <c r="I19" s="276">
        <f>'[8]Canola Complex'!AQ$10/36.7437*1000</f>
        <v>7511.394000000003</v>
      </c>
      <c r="J19" s="276">
        <f>'[8]Canola Complex'!AR$10/36.7437*1000</f>
        <v>11822.808000000003</v>
      </c>
      <c r="K19" s="276">
        <f>'[8]Canola Complex'!AS$10/36.7437*1000</f>
        <v>14609.772000000001</v>
      </c>
      <c r="L19" s="276">
        <f>'[8]Canola Complex'!AT$10/36.7437*1000</f>
        <v>28029.918000000005</v>
      </c>
      <c r="M19" s="276">
        <f>'[8]Canola Complex'!AU$10/36.7437*1000</f>
        <v>31094.724000000006</v>
      </c>
      <c r="N19" s="276">
        <f>'[8]Canola Complex'!AV$10/36.7437*1000</f>
        <v>38838.713999999993</v>
      </c>
      <c r="O19" s="276">
        <f>'[8]Canola Complex'!AW$10/36.7437*1000</f>
        <v>52412.262000000002</v>
      </c>
      <c r="P19" s="276">
        <f>'[8]Canola Complex'!AX$10/36.7437*1000</f>
        <v>49513.620000000017</v>
      </c>
      <c r="Q19" s="276">
        <f>'[8]Canola Complex'!AY$10/36.7437*1000</f>
        <v>34079.376000000004</v>
      </c>
      <c r="R19" s="276">
        <f>'[8]Canola Complex'!AZ$10/36.7437*1000</f>
        <v>28931.232000000004</v>
      </c>
      <c r="S19" s="276">
        <f>'[8]Canola Complex'!BA$10/36.7437*1000</f>
        <v>37318.104000000007</v>
      </c>
      <c r="T19" s="276">
        <f>'[8]Canola Complex'!BB$10/36.7437*1000</f>
        <v>23642.052000000003</v>
      </c>
      <c r="U19" s="276">
        <f>'[8]Canola Complex'!BC$10/36.7437*1000</f>
        <v>55643.592000000004</v>
      </c>
      <c r="V19" s="276">
        <f>'[8]Canola Complex'!BD$10/36.7437*1000</f>
        <v>46611.786</v>
      </c>
      <c r="W19" s="276">
        <f>'[8]Canola Complex'!BE$10/36.7437*1000</f>
        <v>21423.324000000001</v>
      </c>
      <c r="X19" s="276">
        <f>'[8]Canola Complex'!BF$10/36.7437*1000</f>
        <v>41951.115512101394</v>
      </c>
      <c r="Y19" s="276">
        <f>'[8]Canola Complex'!BG$10/36.7437*1000</f>
        <v>39122.479117510215</v>
      </c>
      <c r="Z19" s="276">
        <f>'[8]Canola Complex'!BH$10/36.7437*1000</f>
        <v>34231.135165999622</v>
      </c>
      <c r="AA19" s="276">
        <f>'[8]Canola Complex'!BI$10/36.7437*1000</f>
        <v>33172.709205591709</v>
      </c>
      <c r="AB19" s="276">
        <f>'[8]Canola Complex'!BJ$10/36.7437*1000</f>
        <v>25983.294000000005</v>
      </c>
      <c r="AC19" s="276">
        <f>'[8]Canola Complex'!BK$10/36.7437*1000</f>
        <v>30072.27</v>
      </c>
      <c r="AD19" s="277">
        <f>'[8]Canola Complex'!BL$10/36.7437*1000</f>
        <v>34880.550000000003</v>
      </c>
      <c r="AE19" s="277">
        <f>'[8]Canola Complex'!BM$10/36.7437*1000</f>
        <v>18857.448</v>
      </c>
      <c r="AF19" s="277">
        <f>'[8]Canola Complex'!BN$10/36.7437*1000</f>
        <v>13076.933999999997</v>
      </c>
      <c r="AG19" s="277">
        <f>'[8]Canola Complex'!BO$10/36.7437*1000</f>
        <v>13607.774938288741</v>
      </c>
      <c r="AH19" s="277">
        <f>'[8]Canola Complex'!BP$10/36.7437*1000</f>
        <v>16329.329925946489</v>
      </c>
      <c r="AI19" s="277">
        <f>'[8]Canola Complex'!BQ$10/36.7437*1000</f>
        <v>16329.329925946489</v>
      </c>
      <c r="AJ19" s="277">
        <f>'[8]Canola Complex'!BR$10/36.7437*1000</f>
        <v>16329.329925946489</v>
      </c>
      <c r="AK19" s="277">
        <f>'[8]Canola Complex'!BS$10/36.7437*1000</f>
        <v>16329.329925946489</v>
      </c>
      <c r="AL19" s="277">
        <f>'[8]Canola Complex'!BT$10/36.7437*1000</f>
        <v>16329.329925946489</v>
      </c>
      <c r="AM19" s="277">
        <f>'[8]Canola Complex'!BU$10/36.7437*1000</f>
        <v>16329.329925946489</v>
      </c>
      <c r="AN19" s="277">
        <f>'[8]Canola Complex'!BV$10/36.7437*1000</f>
        <v>16329.329925946489</v>
      </c>
      <c r="AO19" s="277">
        <f>'[8]Canola Complex'!BW$10/36.7437*1000</f>
        <v>16329.329925946489</v>
      </c>
      <c r="AP19" s="277">
        <f>'[8]Canola Complex'!BX$10/36.7437*1000</f>
        <v>16329.329925946489</v>
      </c>
      <c r="AQ19" s="277">
        <f>'[8]Canola Complex'!BY$10/36.7437*1000</f>
        <v>16329.329925946489</v>
      </c>
    </row>
    <row r="20" spans="1:43" x14ac:dyDescent="0.2">
      <c r="A20" s="266"/>
      <c r="B20" s="266" t="s">
        <v>184</v>
      </c>
      <c r="C20" s="267">
        <f>'[12]Canada Seed Exports'!D284</f>
        <v>308.70000000000005</v>
      </c>
      <c r="D20" s="267">
        <f>'[12]Canada Seed Exports'!E284</f>
        <v>264.89999999999998</v>
      </c>
      <c r="E20" s="267">
        <f>'[12]Canada Seed Exports'!F284</f>
        <v>391.3</v>
      </c>
      <c r="F20" s="267">
        <f>'[12]Canada Seed Exports'!G284</f>
        <v>277.59999999999997</v>
      </c>
      <c r="G20" s="267">
        <f>'[12]Canada Seed Exports'!H284</f>
        <v>287.79999999999995</v>
      </c>
      <c r="H20" s="267">
        <f>'[12]Canada Seed Exports'!I284</f>
        <v>263.19999999999993</v>
      </c>
      <c r="I20" s="267">
        <f>'[12]Canada Seed Exports'!J284</f>
        <v>80.970765</v>
      </c>
      <c r="J20" s="267">
        <f>'[12]Canada Seed Exports'!K284</f>
        <v>194.77934599999998</v>
      </c>
      <c r="K20" s="267">
        <f>'[12]Canada Seed Exports'!L284</f>
        <v>317.35669200000001</v>
      </c>
      <c r="L20" s="267">
        <f>'[12]Canada Seed Exports'!M284</f>
        <v>430.074949</v>
      </c>
      <c r="M20" s="267">
        <f>'[12]Canada Seed Exports'!N284</f>
        <v>616.649721</v>
      </c>
      <c r="N20" s="267">
        <f>'[12]Canada Seed Exports'!O284</f>
        <v>602.63425800000005</v>
      </c>
      <c r="O20" s="267">
        <f>'[12]Canada Seed Exports'!P284</f>
        <v>920.68973199999982</v>
      </c>
      <c r="P20" s="267">
        <f>'[12]Canada Seed Exports'!Q284</f>
        <v>738.3727090000001</v>
      </c>
      <c r="Q20" s="267">
        <f>'[12]Canada Seed Exports'!R284</f>
        <v>604.80876899999998</v>
      </c>
      <c r="R20" s="267">
        <f>'[12]Canada Seed Exports'!S284</f>
        <v>466.87662599999993</v>
      </c>
      <c r="S20" s="267">
        <f>'[12]Canada Seed Exports'!T284</f>
        <v>579.43294800000001</v>
      </c>
      <c r="T20" s="267">
        <f>'[12]Canada Seed Exports'!U284</f>
        <v>412.24872399999992</v>
      </c>
      <c r="U20" s="267">
        <f>'[12]Canada Seed Exports'!V284</f>
        <v>1065.4351920000001</v>
      </c>
      <c r="V20" s="267">
        <f>'[12]Canada Seed Exports'!W284</f>
        <v>666.6771020000001</v>
      </c>
      <c r="W20" s="267">
        <f>'[12]Canada Seed Exports'!X284</f>
        <v>381.911136</v>
      </c>
      <c r="X20" s="267">
        <f>'[12]Canada Seed Exports'!Y284</f>
        <v>641.07749899999999</v>
      </c>
      <c r="Y20" s="267">
        <f>'[12]Canada Seed Exports'!Z284</f>
        <v>653.44608300000016</v>
      </c>
      <c r="Z20" s="267">
        <f>'[12]Canada Seed Exports'!AA284</f>
        <v>513.41565400000002</v>
      </c>
      <c r="AA20" s="267">
        <f>'[12]Canada Seed Exports'!AB284</f>
        <v>495.55984999999998</v>
      </c>
      <c r="AB20" s="267">
        <f>'[12]Canada Seed Exports'!AC284</f>
        <v>428.92883199999994</v>
      </c>
      <c r="AC20" s="267">
        <f>'[12]Canada Seed Exports'!AD284</f>
        <v>537.51830499999994</v>
      </c>
      <c r="AD20" s="268">
        <f>'[12]Canada Seed Exports'!AE284</f>
        <v>310.46542699999998</v>
      </c>
      <c r="AE20" s="268">
        <f>'[12]Canada Seed Exports'!AF284</f>
        <v>0</v>
      </c>
      <c r="AF20" s="268">
        <f>'[12]Canada Seed Exports'!AG284</f>
        <v>7.26</v>
      </c>
      <c r="AG20" s="268">
        <f>'[12]Canada Seed Exports'!AH284</f>
        <v>11.440000000000001</v>
      </c>
      <c r="AH20" s="268">
        <f>'[12]Canada Seed Exports'!AI284</f>
        <v>43.2</v>
      </c>
      <c r="AI20" s="268">
        <f>'[12]Canada Seed Exports'!AJ284</f>
        <v>27.5</v>
      </c>
      <c r="AJ20" s="268">
        <f>'[12]Canada Seed Exports'!AK284</f>
        <v>59.2</v>
      </c>
      <c r="AK20" s="268">
        <f>'[12]Canada Seed Exports'!AL284</f>
        <v>47.800000000000011</v>
      </c>
      <c r="AL20" s="268">
        <f>'[12]Canada Seed Exports'!AM284</f>
        <v>59.699999999999996</v>
      </c>
      <c r="AM20" s="268">
        <f>'[12]Canada Seed Exports'!AN284</f>
        <v>36</v>
      </c>
      <c r="AN20" s="268">
        <f>'[12]Canada Seed Exports'!AO284</f>
        <v>26.699999999999996</v>
      </c>
      <c r="AO20" s="268">
        <f>'[12]Canada Seed Exports'!AP284</f>
        <v>29.600000000000009</v>
      </c>
      <c r="AP20" s="268">
        <f>'[12]Canada Seed Exports'!AQ284</f>
        <v>14.599999999999998</v>
      </c>
      <c r="AQ20" s="268">
        <f>'[12]Canada Seed Exports'!AR284</f>
        <v>10.8</v>
      </c>
    </row>
    <row r="21" spans="1:43" x14ac:dyDescent="0.2">
      <c r="B21" t="s">
        <v>190</v>
      </c>
      <c r="C21" s="227">
        <v>0</v>
      </c>
      <c r="D21" s="227">
        <v>0</v>
      </c>
      <c r="E21" s="227">
        <v>0</v>
      </c>
      <c r="F21" s="227">
        <v>0</v>
      </c>
      <c r="G21" s="227">
        <v>0</v>
      </c>
      <c r="H21" s="227">
        <v>0</v>
      </c>
      <c r="I21" s="227">
        <v>0</v>
      </c>
      <c r="J21" s="227">
        <v>0</v>
      </c>
      <c r="K21" s="227">
        <v>0</v>
      </c>
      <c r="L21" s="227">
        <v>0</v>
      </c>
      <c r="M21" s="227">
        <v>0</v>
      </c>
      <c r="N21" s="227">
        <v>0</v>
      </c>
      <c r="O21" s="227">
        <v>0</v>
      </c>
      <c r="P21" s="227">
        <v>0</v>
      </c>
      <c r="Q21" s="227">
        <v>0</v>
      </c>
      <c r="R21" s="227">
        <v>0</v>
      </c>
      <c r="S21" s="227">
        <v>0</v>
      </c>
      <c r="T21" s="227">
        <v>0</v>
      </c>
      <c r="U21" s="227">
        <v>0</v>
      </c>
      <c r="V21" s="227">
        <v>0</v>
      </c>
      <c r="W21" s="227">
        <v>0</v>
      </c>
      <c r="X21" s="227">
        <v>0</v>
      </c>
      <c r="Y21" s="227">
        <v>0</v>
      </c>
      <c r="Z21" s="227">
        <v>0</v>
      </c>
      <c r="AA21" s="227">
        <v>0</v>
      </c>
      <c r="AB21" s="227">
        <v>0</v>
      </c>
      <c r="AC21" s="227">
        <v>0</v>
      </c>
      <c r="AD21" s="269">
        <v>0</v>
      </c>
      <c r="AE21" s="269">
        <v>0</v>
      </c>
      <c r="AF21" s="269">
        <v>0</v>
      </c>
      <c r="AG21" s="269">
        <v>0</v>
      </c>
      <c r="AH21" s="269">
        <v>0</v>
      </c>
      <c r="AI21" s="269">
        <v>0</v>
      </c>
      <c r="AJ21" s="269">
        <v>0</v>
      </c>
      <c r="AK21" s="269">
        <v>0</v>
      </c>
      <c r="AL21" s="269">
        <v>0</v>
      </c>
      <c r="AM21" s="269">
        <v>0</v>
      </c>
      <c r="AN21" s="269">
        <v>0</v>
      </c>
      <c r="AO21" s="269">
        <v>0</v>
      </c>
      <c r="AP21" s="269">
        <v>0</v>
      </c>
      <c r="AQ21" s="269">
        <v>0</v>
      </c>
    </row>
    <row r="22" spans="1:43" x14ac:dyDescent="0.2">
      <c r="B22" t="s">
        <v>185</v>
      </c>
      <c r="C22" s="227">
        <f>C19-C20-C21</f>
        <v>14877.108</v>
      </c>
      <c r="D22" s="227">
        <f t="shared" ref="D22:AQ22" si="4">D19-D20-D21</f>
        <v>15240.894000000002</v>
      </c>
      <c r="E22" s="227">
        <f t="shared" si="4"/>
        <v>20895.871999999999</v>
      </c>
      <c r="F22" s="227">
        <f t="shared" si="4"/>
        <v>18318.044000000002</v>
      </c>
      <c r="G22" s="227">
        <f t="shared" si="4"/>
        <v>14242.154</v>
      </c>
      <c r="H22" s="227">
        <f t="shared" si="4"/>
        <v>12773.312000000002</v>
      </c>
      <c r="I22" s="227">
        <f t="shared" si="4"/>
        <v>7430.4232350000029</v>
      </c>
      <c r="J22" s="227">
        <f t="shared" si="4"/>
        <v>11628.028654000003</v>
      </c>
      <c r="K22" s="227">
        <f t="shared" si="4"/>
        <v>14292.415308000001</v>
      </c>
      <c r="L22" s="227">
        <f t="shared" si="4"/>
        <v>27599.843051000003</v>
      </c>
      <c r="M22" s="227">
        <f t="shared" si="4"/>
        <v>30478.074279000004</v>
      </c>
      <c r="N22" s="227">
        <f t="shared" si="4"/>
        <v>38236.079741999994</v>
      </c>
      <c r="O22" s="227">
        <f t="shared" si="4"/>
        <v>51491.572268000004</v>
      </c>
      <c r="P22" s="227">
        <f t="shared" si="4"/>
        <v>48775.247291000014</v>
      </c>
      <c r="Q22" s="227">
        <f t="shared" si="4"/>
        <v>33474.567231000001</v>
      </c>
      <c r="R22" s="227">
        <f t="shared" si="4"/>
        <v>28464.355374000002</v>
      </c>
      <c r="S22" s="227">
        <f t="shared" si="4"/>
        <v>36738.671052000005</v>
      </c>
      <c r="T22" s="227">
        <f t="shared" si="4"/>
        <v>23229.803276000002</v>
      </c>
      <c r="U22" s="227">
        <f t="shared" si="4"/>
        <v>54578.156808000007</v>
      </c>
      <c r="V22" s="227">
        <f t="shared" si="4"/>
        <v>45945.108897999999</v>
      </c>
      <c r="W22" s="227">
        <f t="shared" si="4"/>
        <v>21041.412864000002</v>
      </c>
      <c r="X22" s="227">
        <f t="shared" si="4"/>
        <v>41310.038013101395</v>
      </c>
      <c r="Y22" s="227">
        <f t="shared" si="4"/>
        <v>38469.033034510212</v>
      </c>
      <c r="Z22" s="227">
        <f t="shared" si="4"/>
        <v>33717.719511999625</v>
      </c>
      <c r="AA22" s="227">
        <f t="shared" si="4"/>
        <v>32677.149355591708</v>
      </c>
      <c r="AB22" s="227">
        <f t="shared" si="4"/>
        <v>25554.365168000004</v>
      </c>
      <c r="AC22" s="227">
        <f t="shared" si="4"/>
        <v>29534.751694999999</v>
      </c>
      <c r="AD22" s="269">
        <f t="shared" si="4"/>
        <v>34570.084573</v>
      </c>
      <c r="AE22" s="269">
        <f t="shared" si="4"/>
        <v>18857.448</v>
      </c>
      <c r="AF22" s="269">
        <f t="shared" si="4"/>
        <v>13069.673999999997</v>
      </c>
      <c r="AG22" s="269">
        <f t="shared" si="4"/>
        <v>13596.334938288741</v>
      </c>
      <c r="AH22" s="269">
        <f t="shared" si="4"/>
        <v>16286.129925946489</v>
      </c>
      <c r="AI22" s="269">
        <f t="shared" si="4"/>
        <v>16301.829925946489</v>
      </c>
      <c r="AJ22" s="269">
        <f t="shared" si="4"/>
        <v>16270.129925946489</v>
      </c>
      <c r="AK22" s="269">
        <f t="shared" si="4"/>
        <v>16281.52992594649</v>
      </c>
      <c r="AL22" s="269">
        <f t="shared" si="4"/>
        <v>16269.629925946489</v>
      </c>
      <c r="AM22" s="269">
        <f t="shared" si="4"/>
        <v>16293.329925946489</v>
      </c>
      <c r="AN22" s="269">
        <f t="shared" si="4"/>
        <v>16302.629925946489</v>
      </c>
      <c r="AO22" s="269">
        <f t="shared" si="4"/>
        <v>16299.729925946489</v>
      </c>
      <c r="AP22" s="269">
        <f t="shared" si="4"/>
        <v>16314.729925946489</v>
      </c>
      <c r="AQ22" s="269">
        <f t="shared" si="4"/>
        <v>16318.52992594649</v>
      </c>
    </row>
    <row r="23" spans="1:43" x14ac:dyDescent="0.2">
      <c r="A23" t="s">
        <v>194</v>
      </c>
      <c r="C23" s="276">
        <f>'[8]Canola Complex'!AK13/36.7437*1000</f>
        <v>3819.4260000000004</v>
      </c>
      <c r="D23" s="276">
        <f>'[8]Canola Complex'!AL13/36.7437*1000</f>
        <v>5182.1760000000022</v>
      </c>
      <c r="E23" s="276">
        <f>'[8]Canola Complex'!AM13/36.7437*1000</f>
        <v>7539.8040000000001</v>
      </c>
      <c r="F23" s="276">
        <f>'[8]Canola Complex'!AN13/36.7437*1000</f>
        <v>14769.006000000003</v>
      </c>
      <c r="G23" s="276">
        <f>'[8]Canola Complex'!AO13/36.7437*1000</f>
        <v>8143.8480000000018</v>
      </c>
      <c r="H23" s="276">
        <f>'[8]Canola Complex'!AP13/36.7437*1000</f>
        <v>13226.400000000001</v>
      </c>
      <c r="I23" s="276">
        <f>'[8]Canola Complex'!AQ13/36.7437*1000</f>
        <v>13057.788</v>
      </c>
      <c r="J23" s="276">
        <f>'[8]Canola Complex'!AR13/36.7437*1000</f>
        <v>17228.322000000004</v>
      </c>
      <c r="K23" s="276">
        <f>'[8]Canola Complex'!AS13/36.7437*1000</f>
        <v>18274.674000000003</v>
      </c>
      <c r="L23" s="276">
        <f>'[8]Canola Complex'!AT13/36.7437*1000</f>
        <v>8371.1640000000007</v>
      </c>
      <c r="M23" s="276">
        <f>'[8]Canola Complex'!AU13/36.7437*1000</f>
        <v>9139.866</v>
      </c>
      <c r="N23" s="276">
        <f>'[8]Canola Complex'!AV13/36.7437*1000</f>
        <v>14752.086000000001</v>
      </c>
      <c r="O23" s="276">
        <f>'[8]Canola Complex'!AW13/36.7437*1000</f>
        <v>25387.836000000003</v>
      </c>
      <c r="P23" s="276">
        <f>'[8]Canola Complex'!AX13/36.7437*1000</f>
        <v>11432.184000000001</v>
      </c>
      <c r="Q23" s="276">
        <f>'[8]Canola Complex'!AY13/36.7437*1000</f>
        <v>10621.068000000003</v>
      </c>
      <c r="R23" s="276">
        <f>'[8]Canola Complex'!AZ13/36.7437*1000</f>
        <v>17624.04</v>
      </c>
      <c r="S23" s="276">
        <f>'[8]Canola Complex'!BA13/36.7437*1000</f>
        <v>9171.1200000000008</v>
      </c>
      <c r="T23" s="276">
        <f>'[8]Canola Complex'!BB13/36.7437*1000</f>
        <v>10627.710000000001</v>
      </c>
      <c r="U23" s="276">
        <f>'[8]Canola Complex'!BC13/36.7437*1000</f>
        <v>9568.9500000000007</v>
      </c>
      <c r="V23" s="276">
        <f>'[8]Canola Complex'!BD13/36.7437*1000</f>
        <v>9573.7199999999993</v>
      </c>
      <c r="W23" s="276">
        <f>'[8]Canola Complex'!BE13/36.7437*1000</f>
        <v>10548.173999999999</v>
      </c>
      <c r="X23" s="276">
        <f>'[8]Canola Complex'!BF13/36.7437*1000</f>
        <v>7087.9617262714446</v>
      </c>
      <c r="Y23" s="276">
        <f>'[8]Canola Complex'!BG13/36.7437*1000</f>
        <v>9222.2779258702867</v>
      </c>
      <c r="Z23" s="276">
        <f>'[8]Canola Complex'!BH13/36.7437*1000</f>
        <v>15122.992100636025</v>
      </c>
      <c r="AA23" s="276">
        <f>'[8]Canola Complex'!BI13/36.7437*1000</f>
        <v>12058.217261410256</v>
      </c>
      <c r="AB23" s="276">
        <f>'[8]Canola Complex'!BJ13/36.7437*1000</f>
        <v>9344.0520000000015</v>
      </c>
      <c r="AC23" s="276">
        <f>'[8]Canola Complex'!BK13/36.7437*1000</f>
        <v>7723.9979999999987</v>
      </c>
      <c r="AD23" s="277">
        <f>'[8]Canola Complex'!BL13/36.7437*1000</f>
        <v>8924.7659999999978</v>
      </c>
      <c r="AE23" s="277">
        <f>'[8]Canola Complex'!BM13/36.7437*1000</f>
        <v>10030.062</v>
      </c>
      <c r="AF23" s="277">
        <f>'[8]Canola Complex'!BN13/36.7437*1000</f>
        <v>16460.099999999999</v>
      </c>
      <c r="AG23" s="277">
        <f>'[8]Canola Complex'!BO13/36.7437*1000</f>
        <v>13607.774938288741</v>
      </c>
      <c r="AH23" s="277">
        <f>'[8]Canola Complex'!BP13/36.7437*1000</f>
        <v>6803.8874691443707</v>
      </c>
      <c r="AI23" s="277">
        <f>'[8]Canola Complex'!BQ13/36.7437*1000</f>
        <v>6803.8874691443707</v>
      </c>
      <c r="AJ23" s="277">
        <f>'[8]Canola Complex'!BR13/36.7437*1000</f>
        <v>6803.8874691443707</v>
      </c>
      <c r="AK23" s="277">
        <f>'[8]Canola Complex'!BS13/36.7437*1000</f>
        <v>6803.8874691443707</v>
      </c>
      <c r="AL23" s="277">
        <f>'[8]Canola Complex'!BT13/36.7437*1000</f>
        <v>6803.8874691443707</v>
      </c>
      <c r="AM23" s="277">
        <f>'[8]Canola Complex'!BU13/36.7437*1000</f>
        <v>6803.8874691443707</v>
      </c>
      <c r="AN23" s="277">
        <f>'[8]Canola Complex'!BV13/36.7437*1000</f>
        <v>6803.8874691443707</v>
      </c>
      <c r="AO23" s="277">
        <f>'[8]Canola Complex'!BW13/36.7437*1000</f>
        <v>6803.8874691443707</v>
      </c>
      <c r="AP23" s="277">
        <f>'[8]Canola Complex'!BX13/36.7437*1000</f>
        <v>6803.8874691443707</v>
      </c>
      <c r="AQ23" s="277">
        <f>'[8]Canola Complex'!BY13/36.7437*1000</f>
        <v>6803.8874691443707</v>
      </c>
    </row>
    <row r="24" spans="1:43" x14ac:dyDescent="0.2">
      <c r="A24" s="266"/>
      <c r="B24" s="266" t="s">
        <v>188</v>
      </c>
      <c r="C24" s="267">
        <f>'[12]Canada Seed Imports'!D284</f>
        <v>60.822000000000003</v>
      </c>
      <c r="D24" s="267">
        <f>'[12]Canada Seed Imports'!E284</f>
        <v>84.050000000000011</v>
      </c>
      <c r="E24" s="267">
        <f>'[12]Canada Seed Imports'!F284</f>
        <v>121.39200000000002</v>
      </c>
      <c r="F24" s="267">
        <f>'[12]Canada Seed Imports'!G284</f>
        <v>132.23699999999999</v>
      </c>
      <c r="G24" s="267">
        <f>'[12]Canada Seed Imports'!H284</f>
        <v>121.345</v>
      </c>
      <c r="H24" s="267">
        <f>'[12]Canada Seed Imports'!I284</f>
        <v>218.619</v>
      </c>
      <c r="I24" s="267">
        <f>'[12]Canada Seed Imports'!J284</f>
        <v>225.54459900000001</v>
      </c>
      <c r="J24" s="267">
        <f>'[12]Canada Seed Imports'!K284</f>
        <v>237.836555</v>
      </c>
      <c r="K24" s="267">
        <f>'[12]Canada Seed Imports'!L284</f>
        <v>241.23127700000001</v>
      </c>
      <c r="L24" s="267">
        <f>'[12]Canada Seed Imports'!M284</f>
        <v>105.80602300000001</v>
      </c>
      <c r="M24" s="267">
        <f>'[12]Canada Seed Imports'!N284</f>
        <v>138.21848899999998</v>
      </c>
      <c r="N24" s="267">
        <f>'[12]Canada Seed Imports'!O284</f>
        <v>201.80293</v>
      </c>
      <c r="O24" s="267">
        <f>'[12]Canada Seed Imports'!P284</f>
        <v>175.57390900000001</v>
      </c>
      <c r="P24" s="267">
        <f>'[12]Canada Seed Imports'!Q284</f>
        <v>112.97937099999999</v>
      </c>
      <c r="Q24" s="267">
        <f>'[12]Canada Seed Imports'!R284</f>
        <v>122.81136799999999</v>
      </c>
      <c r="R24" s="267">
        <f>'[12]Canada Seed Imports'!S284</f>
        <v>216.97314900000003</v>
      </c>
      <c r="S24" s="267">
        <f>'[12]Canada Seed Imports'!T284</f>
        <v>89.354057999999995</v>
      </c>
      <c r="T24" s="267">
        <f>'[12]Canada Seed Imports'!U284</f>
        <v>118.03522199999999</v>
      </c>
      <c r="U24" s="267">
        <f>'[12]Canada Seed Imports'!V284</f>
        <v>60.632195999999993</v>
      </c>
      <c r="V24" s="267">
        <f>'[12]Canada Seed Imports'!W284</f>
        <v>73.115968999999993</v>
      </c>
      <c r="W24" s="267">
        <f>'[12]Canada Seed Imports'!X284</f>
        <v>98.997261000000009</v>
      </c>
      <c r="X24" s="267">
        <f>'[12]Canada Seed Imports'!Y284</f>
        <v>88.831015999999991</v>
      </c>
      <c r="Y24" s="267">
        <f>'[12]Canada Seed Imports'!Z284</f>
        <v>100.78899999999999</v>
      </c>
      <c r="Z24" s="267">
        <f>'[12]Canada Seed Imports'!AA284</f>
        <v>0</v>
      </c>
      <c r="AA24" s="267">
        <f>'[12]Canada Seed Imports'!AB284</f>
        <v>0</v>
      </c>
      <c r="AB24" s="267">
        <f>'[12]Canada Seed Imports'!AC284</f>
        <v>0</v>
      </c>
      <c r="AC24" s="267">
        <f>'[12]Canada Seed Imports'!AD284</f>
        <v>0</v>
      </c>
      <c r="AD24" s="268">
        <f>'[12]Canada Seed Imports'!AE284</f>
        <v>0</v>
      </c>
      <c r="AE24" s="268">
        <f>'[12]Canada Seed Imports'!AF284</f>
        <v>0</v>
      </c>
      <c r="AF24" s="268">
        <f>'[12]Canada Seed Imports'!AG284</f>
        <v>0</v>
      </c>
      <c r="AG24" s="268">
        <f>'[12]Canada Seed Imports'!AH284</f>
        <v>0</v>
      </c>
      <c r="AH24" s="268">
        <f>'[12]Canada Seed Imports'!AI284</f>
        <v>0</v>
      </c>
      <c r="AI24" s="268">
        <f>'[12]Canada Seed Imports'!AJ284</f>
        <v>0</v>
      </c>
      <c r="AJ24" s="268">
        <f>'[12]Canada Seed Imports'!AK284</f>
        <v>0</v>
      </c>
      <c r="AK24" s="268">
        <f>'[12]Canada Seed Imports'!AL284</f>
        <v>0</v>
      </c>
      <c r="AL24" s="268">
        <f>'[12]Canada Seed Imports'!AM284</f>
        <v>0</v>
      </c>
      <c r="AM24" s="268">
        <f>'[12]Canada Seed Imports'!AN284</f>
        <v>0</v>
      </c>
      <c r="AN24" s="268">
        <f>'[12]Canada Seed Imports'!AO284</f>
        <v>0</v>
      </c>
      <c r="AO24" s="268">
        <f>'[12]Canada Seed Imports'!AP284</f>
        <v>0</v>
      </c>
      <c r="AP24" s="268">
        <f>'[12]Canada Seed Imports'!AQ284</f>
        <v>0</v>
      </c>
      <c r="AQ24" s="268">
        <f>'[12]Canada Seed Imports'!AR284</f>
        <v>0</v>
      </c>
    </row>
    <row r="25" spans="1:43" x14ac:dyDescent="0.2">
      <c r="B25" t="s">
        <v>192</v>
      </c>
      <c r="C25" s="227">
        <f>'[12]Mexico Seed Imports'!D284</f>
        <v>8.7553460000000012</v>
      </c>
      <c r="D25" s="227">
        <f>'[12]Mexico Seed Imports'!E284</f>
        <v>3.5280000000000003E-3</v>
      </c>
      <c r="E25" s="227">
        <f>'[12]Mexico Seed Imports'!F284</f>
        <v>1.5377E-2</v>
      </c>
      <c r="F25" s="227">
        <f>'[12]Mexico Seed Imports'!G284</f>
        <v>4.5676989999999993</v>
      </c>
      <c r="G25" s="227">
        <f>'[12]Mexico Seed Imports'!H284</f>
        <v>7.7000000000000001E-5</v>
      </c>
      <c r="H25" s="227">
        <f>'[12]Mexico Seed Imports'!I284</f>
        <v>48.198016999999993</v>
      </c>
      <c r="I25" s="227">
        <f>'[12]Mexico Seed Imports'!J284</f>
        <v>24.811633999999998</v>
      </c>
      <c r="J25" s="227">
        <f>'[12]Mexico Seed Imports'!K284</f>
        <v>42.45400699999999</v>
      </c>
      <c r="K25" s="227">
        <f>'[12]Mexico Seed Imports'!L284</f>
        <v>58.456669000000005</v>
      </c>
      <c r="L25" s="227">
        <f>'[12]Mexico Seed Imports'!M284</f>
        <v>49.363903999999998</v>
      </c>
      <c r="M25" s="227">
        <f>'[12]Mexico Seed Imports'!N284</f>
        <v>41.692342000000004</v>
      </c>
      <c r="N25" s="227">
        <f>'[12]Mexico Seed Imports'!O284</f>
        <v>23.018172000000003</v>
      </c>
      <c r="O25" s="227">
        <f>'[12]Mexico Seed Imports'!P284</f>
        <v>33.921790000000001</v>
      </c>
      <c r="P25" s="227">
        <f>'[12]Mexico Seed Imports'!Q284</f>
        <v>21.090308</v>
      </c>
      <c r="Q25" s="227">
        <f>'[12]Mexico Seed Imports'!R284</f>
        <v>48.854748999999998</v>
      </c>
      <c r="R25" s="227">
        <f>'[12]Mexico Seed Imports'!S284</f>
        <v>80.178924999999992</v>
      </c>
      <c r="S25" s="227">
        <f>'[12]Mexico Seed Imports'!T284</f>
        <v>18.695831999999999</v>
      </c>
      <c r="T25" s="227">
        <f>'[12]Mexico Seed Imports'!U284</f>
        <v>39.387930000000004</v>
      </c>
      <c r="U25" s="227">
        <f>'[12]Mexico Seed Imports'!V284</f>
        <v>35.640956000000003</v>
      </c>
      <c r="V25" s="227">
        <f>'[12]Mexico Seed Imports'!W284</f>
        <v>63.072561</v>
      </c>
      <c r="W25" s="227">
        <f>'[12]Mexico Seed Imports'!X284</f>
        <v>48.569786000000001</v>
      </c>
      <c r="X25" s="227">
        <f>'[12]Mexico Seed Imports'!Y284</f>
        <v>11.251613000000001</v>
      </c>
      <c r="Y25" s="227">
        <f>'[12]Mexico Seed Imports'!Z284</f>
        <v>20.905000000000001</v>
      </c>
      <c r="Z25" s="227">
        <f>'[12]Mexico Seed Imports'!AA284</f>
        <v>0</v>
      </c>
      <c r="AA25" s="227">
        <f>'[12]Mexico Seed Imports'!AB284</f>
        <v>0</v>
      </c>
      <c r="AB25" s="227">
        <f>'[12]Mexico Seed Imports'!AC284</f>
        <v>0</v>
      </c>
      <c r="AC25" s="227">
        <f>'[12]Mexico Seed Imports'!AD284</f>
        <v>0</v>
      </c>
      <c r="AD25" s="269">
        <f>'[12]Mexico Seed Imports'!AE284</f>
        <v>0</v>
      </c>
      <c r="AE25" s="269">
        <f>'[12]Mexico Seed Imports'!AF284</f>
        <v>0</v>
      </c>
      <c r="AF25" s="269">
        <f>'[12]Mexico Seed Imports'!AG284</f>
        <v>0</v>
      </c>
      <c r="AG25" s="269">
        <f>'[12]Mexico Seed Imports'!AH284</f>
        <v>0</v>
      </c>
      <c r="AH25" s="269">
        <f>'[12]Mexico Seed Imports'!AI284</f>
        <v>0</v>
      </c>
      <c r="AI25" s="269">
        <f>'[12]Mexico Seed Imports'!AJ284</f>
        <v>0</v>
      </c>
      <c r="AJ25" s="269">
        <f>'[12]Mexico Seed Imports'!AK284</f>
        <v>0</v>
      </c>
      <c r="AK25" s="269">
        <f>'[12]Mexico Seed Imports'!AL284</f>
        <v>0</v>
      </c>
      <c r="AL25" s="269">
        <f>'[12]Mexico Seed Imports'!AM284</f>
        <v>0</v>
      </c>
      <c r="AM25" s="269">
        <f>'[12]Mexico Seed Imports'!AN284</f>
        <v>0</v>
      </c>
      <c r="AN25" s="269">
        <f>'[12]Mexico Seed Imports'!AO284</f>
        <v>0</v>
      </c>
      <c r="AO25" s="269">
        <f>'[12]Mexico Seed Imports'!AP284</f>
        <v>0</v>
      </c>
      <c r="AP25" s="269">
        <f>'[12]Mexico Seed Imports'!AQ284</f>
        <v>0</v>
      </c>
      <c r="AQ25" s="269">
        <f>'[12]Mexico Seed Imports'!AR284</f>
        <v>0</v>
      </c>
    </row>
    <row r="26" spans="1:43" ht="13.5" thickBot="1" x14ac:dyDescent="0.25">
      <c r="B26" t="s">
        <v>185</v>
      </c>
      <c r="C26" s="227">
        <f>C23-C24-C25</f>
        <v>3749.8486540000004</v>
      </c>
      <c r="D26" s="227">
        <f t="shared" ref="D26:AQ26" si="5">D23-D24-D25</f>
        <v>5098.1224720000018</v>
      </c>
      <c r="E26" s="227">
        <f t="shared" si="5"/>
        <v>7418.3966230000005</v>
      </c>
      <c r="F26" s="227">
        <f t="shared" si="5"/>
        <v>14632.201301000005</v>
      </c>
      <c r="G26" s="227">
        <f t="shared" si="5"/>
        <v>8022.5029230000018</v>
      </c>
      <c r="H26" s="227">
        <f t="shared" si="5"/>
        <v>12959.582983</v>
      </c>
      <c r="I26" s="227">
        <f t="shared" si="5"/>
        <v>12807.431767</v>
      </c>
      <c r="J26" s="227">
        <f t="shared" si="5"/>
        <v>16948.031438000002</v>
      </c>
      <c r="K26" s="227">
        <f t="shared" si="5"/>
        <v>17974.986054000005</v>
      </c>
      <c r="L26" s="227">
        <f t="shared" si="5"/>
        <v>8215.9940730000017</v>
      </c>
      <c r="M26" s="227">
        <f t="shared" si="5"/>
        <v>8959.9551689999989</v>
      </c>
      <c r="N26" s="227">
        <f t="shared" si="5"/>
        <v>14527.264898000001</v>
      </c>
      <c r="O26" s="227">
        <f t="shared" si="5"/>
        <v>25178.340301000004</v>
      </c>
      <c r="P26" s="227">
        <f t="shared" si="5"/>
        <v>11298.114321000001</v>
      </c>
      <c r="Q26" s="227">
        <f t="shared" si="5"/>
        <v>10449.401883000002</v>
      </c>
      <c r="R26" s="227">
        <f t="shared" si="5"/>
        <v>17326.887925999999</v>
      </c>
      <c r="S26" s="227">
        <f t="shared" si="5"/>
        <v>9063.0701100000006</v>
      </c>
      <c r="T26" s="227">
        <f t="shared" si="5"/>
        <v>10470.286848</v>
      </c>
      <c r="U26" s="227">
        <f t="shared" si="5"/>
        <v>9472.676848000001</v>
      </c>
      <c r="V26" s="227">
        <f t="shared" si="5"/>
        <v>9437.5314699999981</v>
      </c>
      <c r="W26" s="227">
        <f t="shared" si="5"/>
        <v>10400.606952999999</v>
      </c>
      <c r="X26" s="227">
        <f t="shared" si="5"/>
        <v>6987.8790972714442</v>
      </c>
      <c r="Y26" s="227">
        <f t="shared" si="5"/>
        <v>9100.5839258702854</v>
      </c>
      <c r="Z26" s="227">
        <f t="shared" si="5"/>
        <v>15122.992100636025</v>
      </c>
      <c r="AA26" s="227">
        <f t="shared" si="5"/>
        <v>12058.217261410256</v>
      </c>
      <c r="AB26" s="227">
        <f t="shared" si="5"/>
        <v>9344.0520000000015</v>
      </c>
      <c r="AC26" s="227">
        <f t="shared" si="5"/>
        <v>7723.9979999999987</v>
      </c>
      <c r="AD26" s="269">
        <f t="shared" si="5"/>
        <v>8924.7659999999978</v>
      </c>
      <c r="AE26" s="269">
        <f t="shared" si="5"/>
        <v>10030.062</v>
      </c>
      <c r="AF26" s="269">
        <f t="shared" si="5"/>
        <v>16460.099999999999</v>
      </c>
      <c r="AG26" s="269">
        <f t="shared" si="5"/>
        <v>13607.774938288741</v>
      </c>
      <c r="AH26" s="269">
        <f t="shared" si="5"/>
        <v>6803.8874691443707</v>
      </c>
      <c r="AI26" s="269">
        <f t="shared" si="5"/>
        <v>6803.8874691443707</v>
      </c>
      <c r="AJ26" s="269">
        <f t="shared" si="5"/>
        <v>6803.8874691443707</v>
      </c>
      <c r="AK26" s="269">
        <f t="shared" si="5"/>
        <v>6803.8874691443707</v>
      </c>
      <c r="AL26" s="269">
        <f t="shared" si="5"/>
        <v>6803.8874691443707</v>
      </c>
      <c r="AM26" s="269">
        <f t="shared" si="5"/>
        <v>6803.8874691443707</v>
      </c>
      <c r="AN26" s="269">
        <f t="shared" si="5"/>
        <v>6803.8874691443707</v>
      </c>
      <c r="AO26" s="269">
        <f t="shared" si="5"/>
        <v>6803.8874691443707</v>
      </c>
      <c r="AP26" s="269">
        <f t="shared" si="5"/>
        <v>6803.8874691443707</v>
      </c>
      <c r="AQ26" s="269">
        <f t="shared" si="5"/>
        <v>6803.8874691443707</v>
      </c>
    </row>
    <row r="27" spans="1:43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</row>
    <row r="28" spans="1:43" ht="13.5" x14ac:dyDescent="0.25">
      <c r="A28" s="275" t="s">
        <v>181</v>
      </c>
    </row>
    <row r="29" spans="1:43" x14ac:dyDescent="0.2">
      <c r="B29" t="s">
        <v>196</v>
      </c>
      <c r="C29" s="227">
        <f t="shared" ref="C29:AQ29" si="6">C6+C14+C22</f>
        <v>15036.479281</v>
      </c>
      <c r="D29" s="227">
        <f t="shared" si="6"/>
        <v>15350.208874000002</v>
      </c>
      <c r="E29" s="227">
        <f t="shared" si="6"/>
        <v>21247.898636999998</v>
      </c>
      <c r="F29" s="227">
        <f t="shared" si="6"/>
        <v>18595.520712000001</v>
      </c>
      <c r="G29" s="227">
        <f t="shared" si="6"/>
        <v>14532.353686</v>
      </c>
      <c r="H29" s="227">
        <f t="shared" si="6"/>
        <v>12779.056004000002</v>
      </c>
      <c r="I29" s="227">
        <f t="shared" si="6"/>
        <v>7478.6339880000032</v>
      </c>
      <c r="J29" s="227">
        <f t="shared" si="6"/>
        <v>12000.986150000002</v>
      </c>
      <c r="K29" s="227">
        <f t="shared" si="6"/>
        <v>14293.819907000001</v>
      </c>
      <c r="L29" s="227">
        <f t="shared" si="6"/>
        <v>27694.795468000004</v>
      </c>
      <c r="M29" s="227">
        <f t="shared" si="6"/>
        <v>30479.395140000004</v>
      </c>
      <c r="N29" s="227">
        <f t="shared" si="6"/>
        <v>38237.291489999996</v>
      </c>
      <c r="O29" s="227">
        <f t="shared" si="6"/>
        <v>51547.689789000004</v>
      </c>
      <c r="P29" s="227">
        <f t="shared" si="6"/>
        <v>48782.791653000015</v>
      </c>
      <c r="Q29" s="227">
        <f t="shared" si="6"/>
        <v>33479.609295000002</v>
      </c>
      <c r="R29" s="227">
        <f t="shared" si="6"/>
        <v>28471.035429000003</v>
      </c>
      <c r="S29" s="227">
        <f t="shared" si="6"/>
        <v>36745.892072000002</v>
      </c>
      <c r="T29" s="227">
        <f t="shared" si="6"/>
        <v>23239.376775000001</v>
      </c>
      <c r="U29" s="227">
        <f t="shared" si="6"/>
        <v>54691.715554000009</v>
      </c>
      <c r="V29" s="227">
        <f t="shared" si="6"/>
        <v>45948.578687000001</v>
      </c>
      <c r="W29" s="227">
        <f t="shared" si="6"/>
        <v>21047.394135000002</v>
      </c>
      <c r="X29" s="227">
        <f t="shared" si="6"/>
        <v>41315.659807101394</v>
      </c>
      <c r="Y29" s="227">
        <f t="shared" si="6"/>
        <v>38476.298034510211</v>
      </c>
      <c r="Z29" s="227">
        <f t="shared" si="6"/>
        <v>35161.089665999622</v>
      </c>
      <c r="AA29" s="227">
        <f t="shared" si="6"/>
        <v>34151.814773591708</v>
      </c>
      <c r="AB29" s="227">
        <f t="shared" si="6"/>
        <v>27195.668246000005</v>
      </c>
      <c r="AC29" s="227">
        <f t="shared" si="6"/>
        <v>30814.489958999999</v>
      </c>
      <c r="AD29" s="227">
        <f t="shared" si="6"/>
        <v>36168.441573000004</v>
      </c>
      <c r="AE29" s="227">
        <f t="shared" si="6"/>
        <v>20332.448</v>
      </c>
      <c r="AF29" s="227">
        <f t="shared" si="6"/>
        <v>14769.673999999997</v>
      </c>
      <c r="AG29" s="227">
        <f t="shared" si="6"/>
        <v>15331.334938288741</v>
      </c>
      <c r="AH29" s="227">
        <f t="shared" si="6"/>
        <v>18061.129925946487</v>
      </c>
      <c r="AI29" s="227">
        <f t="shared" si="6"/>
        <v>18101.829925946491</v>
      </c>
      <c r="AJ29" s="227">
        <f t="shared" si="6"/>
        <v>18100.129925946487</v>
      </c>
      <c r="AK29" s="227">
        <f t="shared" si="6"/>
        <v>18141.529925946488</v>
      </c>
      <c r="AL29" s="227">
        <f t="shared" si="6"/>
        <v>18159.629925946487</v>
      </c>
      <c r="AM29" s="227">
        <f t="shared" si="6"/>
        <v>18208.329925946491</v>
      </c>
      <c r="AN29" s="227">
        <f t="shared" si="6"/>
        <v>18247.629925946487</v>
      </c>
      <c r="AO29" s="227">
        <f t="shared" si="6"/>
        <v>18274.729925946489</v>
      </c>
      <c r="AP29" s="227">
        <f t="shared" si="6"/>
        <v>18314.729925946489</v>
      </c>
      <c r="AQ29" s="227">
        <f t="shared" si="6"/>
        <v>18348.529925946488</v>
      </c>
    </row>
    <row r="30" spans="1:43" x14ac:dyDescent="0.2">
      <c r="B30" t="s">
        <v>197</v>
      </c>
      <c r="C30" s="227">
        <f t="shared" ref="C30:AQ30" si="7">C10+C18+C26</f>
        <v>5671.8486540000004</v>
      </c>
      <c r="D30" s="227">
        <f t="shared" si="7"/>
        <v>6836.422472000002</v>
      </c>
      <c r="E30" s="227">
        <f t="shared" si="7"/>
        <v>9238.2966230000002</v>
      </c>
      <c r="F30" s="227">
        <f t="shared" si="7"/>
        <v>17703.701301000005</v>
      </c>
      <c r="G30" s="227">
        <f t="shared" si="7"/>
        <v>11056.802923000001</v>
      </c>
      <c r="H30" s="227">
        <f t="shared" si="7"/>
        <v>16617.882983</v>
      </c>
      <c r="I30" s="227">
        <f t="shared" si="7"/>
        <v>14612.927502999999</v>
      </c>
      <c r="J30" s="227">
        <f t="shared" si="7"/>
        <v>18722.426357000004</v>
      </c>
      <c r="K30" s="227">
        <f t="shared" si="7"/>
        <v>20342.855265000006</v>
      </c>
      <c r="L30" s="227">
        <f t="shared" si="7"/>
        <v>10309.429133000001</v>
      </c>
      <c r="M30" s="227">
        <f t="shared" si="7"/>
        <v>12492.429252999998</v>
      </c>
      <c r="N30" s="227">
        <f t="shared" si="7"/>
        <v>18438.194585000001</v>
      </c>
      <c r="O30" s="227">
        <f t="shared" si="7"/>
        <v>28842.641672000005</v>
      </c>
      <c r="P30" s="227">
        <f t="shared" si="7"/>
        <v>17254.484769999999</v>
      </c>
      <c r="Q30" s="227">
        <f t="shared" si="7"/>
        <v>15731.604057</v>
      </c>
      <c r="R30" s="227">
        <f t="shared" si="7"/>
        <v>22644.562791999997</v>
      </c>
      <c r="S30" s="227">
        <f t="shared" si="7"/>
        <v>15674.106487999999</v>
      </c>
      <c r="T30" s="227">
        <f t="shared" si="7"/>
        <v>15776.906128999999</v>
      </c>
      <c r="U30" s="227">
        <f t="shared" si="7"/>
        <v>16206.656654000002</v>
      </c>
      <c r="V30" s="227">
        <f t="shared" si="7"/>
        <v>16580.376386</v>
      </c>
      <c r="W30" s="227">
        <f t="shared" si="7"/>
        <v>18919.003396999997</v>
      </c>
      <c r="X30" s="227">
        <f t="shared" si="7"/>
        <v>15726.313041271445</v>
      </c>
      <c r="Y30" s="227">
        <f t="shared" si="7"/>
        <v>17821.518045870282</v>
      </c>
      <c r="Z30" s="227">
        <f t="shared" si="7"/>
        <v>22544.985883636025</v>
      </c>
      <c r="AA30" s="227">
        <f t="shared" si="7"/>
        <v>20449.08843441026</v>
      </c>
      <c r="AB30" s="227">
        <f t="shared" si="7"/>
        <v>18129.445847000003</v>
      </c>
      <c r="AC30" s="227">
        <f t="shared" si="7"/>
        <v>11319.968124999999</v>
      </c>
      <c r="AD30" s="227">
        <f t="shared" si="7"/>
        <v>15312.348580999998</v>
      </c>
      <c r="AE30" s="227">
        <f t="shared" si="7"/>
        <v>16453.299347</v>
      </c>
      <c r="AF30" s="227">
        <f t="shared" si="7"/>
        <v>25438.839999999997</v>
      </c>
      <c r="AG30" s="227">
        <f t="shared" si="7"/>
        <v>22589.334938288739</v>
      </c>
      <c r="AH30" s="227">
        <f t="shared" si="7"/>
        <v>15700.08746914437</v>
      </c>
      <c r="AI30" s="227">
        <f t="shared" si="7"/>
        <v>15140.387469144371</v>
      </c>
      <c r="AJ30" s="227">
        <f t="shared" si="7"/>
        <v>15650.487469144369</v>
      </c>
      <c r="AK30" s="227">
        <f t="shared" si="7"/>
        <v>15751.787469144372</v>
      </c>
      <c r="AL30" s="227">
        <f t="shared" si="7"/>
        <v>15994.18746914437</v>
      </c>
      <c r="AM30" s="227">
        <f t="shared" si="7"/>
        <v>15996.78746914437</v>
      </c>
      <c r="AN30" s="227">
        <f t="shared" si="7"/>
        <v>16241.987469144369</v>
      </c>
      <c r="AO30" s="227">
        <f t="shared" si="7"/>
        <v>16253.28746914437</v>
      </c>
      <c r="AP30" s="227">
        <f t="shared" si="7"/>
        <v>16263.08746914437</v>
      </c>
      <c r="AQ30" s="227">
        <f t="shared" si="7"/>
        <v>16279.287469144372</v>
      </c>
    </row>
    <row r="31" spans="1:43" ht="13.5" x14ac:dyDescent="0.25">
      <c r="A31" s="275" t="s">
        <v>198</v>
      </c>
    </row>
    <row r="32" spans="1:43" x14ac:dyDescent="0.2">
      <c r="B32" t="s">
        <v>196</v>
      </c>
      <c r="C32" s="227">
        <f>C29*36.7437/1000</f>
        <v>552.49588375727956</v>
      </c>
      <c r="D32" s="227">
        <f t="shared" ref="D32:AQ33" si="8">D29*36.7437/1000</f>
        <v>564.0234698035938</v>
      </c>
      <c r="E32" s="227">
        <f t="shared" si="8"/>
        <v>780.72641314833686</v>
      </c>
      <c r="F32" s="227">
        <f t="shared" si="8"/>
        <v>683.26823438551435</v>
      </c>
      <c r="G32" s="227">
        <f t="shared" si="8"/>
        <v>533.97244413227816</v>
      </c>
      <c r="H32" s="227">
        <f t="shared" si="8"/>
        <v>469.54980009417483</v>
      </c>
      <c r="I32" s="227">
        <f t="shared" si="8"/>
        <v>274.79268366487571</v>
      </c>
      <c r="J32" s="227">
        <f t="shared" si="8"/>
        <v>440.96063479975504</v>
      </c>
      <c r="K32" s="227">
        <f t="shared" si="8"/>
        <v>525.20783051683588</v>
      </c>
      <c r="L32" s="227">
        <f t="shared" si="8"/>
        <v>1017.6092562375517</v>
      </c>
      <c r="M32" s="227">
        <f t="shared" si="8"/>
        <v>1119.9257512056181</v>
      </c>
      <c r="N32" s="227">
        <f t="shared" si="8"/>
        <v>1404.9795673211129</v>
      </c>
      <c r="O32" s="227">
        <f t="shared" si="8"/>
        <v>1894.0528493000793</v>
      </c>
      <c r="P32" s="227">
        <f t="shared" si="8"/>
        <v>1792.4602616603365</v>
      </c>
      <c r="Q32" s="227">
        <f t="shared" si="8"/>
        <v>1230.1647200526913</v>
      </c>
      <c r="R32" s="227">
        <f t="shared" si="8"/>
        <v>1046.1311844925474</v>
      </c>
      <c r="S32" s="227">
        <f t="shared" si="8"/>
        <v>1350.1800345259464</v>
      </c>
      <c r="T32" s="227">
        <f t="shared" si="8"/>
        <v>853.90068840756749</v>
      </c>
      <c r="U32" s="227">
        <f t="shared" si="8"/>
        <v>2009.57598880151</v>
      </c>
      <c r="V32" s="227">
        <f t="shared" si="8"/>
        <v>1688.3207907015219</v>
      </c>
      <c r="W32" s="227">
        <f t="shared" si="8"/>
        <v>773.35913587819948</v>
      </c>
      <c r="X32" s="227">
        <f t="shared" si="8"/>
        <v>1518.0902092541912</v>
      </c>
      <c r="Y32" s="227">
        <f t="shared" si="8"/>
        <v>1413.7615520906327</v>
      </c>
      <c r="Z32" s="227">
        <f t="shared" si="8"/>
        <v>1291.9485303605902</v>
      </c>
      <c r="AA32" s="227">
        <f t="shared" si="8"/>
        <v>1254.8640364964215</v>
      </c>
      <c r="AB32" s="227">
        <f t="shared" si="8"/>
        <v>999.26947533055034</v>
      </c>
      <c r="AC32" s="227">
        <f t="shared" si="8"/>
        <v>1132.2383747065082</v>
      </c>
      <c r="AD32" s="227">
        <f t="shared" si="8"/>
        <v>1328.9623666258401</v>
      </c>
      <c r="AE32" s="227">
        <f t="shared" si="8"/>
        <v>747.08936957759988</v>
      </c>
      <c r="AF32" s="227">
        <f t="shared" si="8"/>
        <v>542.69247055379992</v>
      </c>
      <c r="AG32" s="227">
        <f t="shared" si="8"/>
        <v>563.32997157199998</v>
      </c>
      <c r="AH32" s="227">
        <f t="shared" si="8"/>
        <v>663.63273965999986</v>
      </c>
      <c r="AI32" s="227">
        <f t="shared" si="8"/>
        <v>665.12820825000006</v>
      </c>
      <c r="AJ32" s="227">
        <f t="shared" si="8"/>
        <v>665.06574395999985</v>
      </c>
      <c r="AK32" s="227">
        <f t="shared" si="8"/>
        <v>666.58693313999993</v>
      </c>
      <c r="AL32" s="227">
        <f t="shared" si="8"/>
        <v>667.25199410999983</v>
      </c>
      <c r="AM32" s="227">
        <f t="shared" si="8"/>
        <v>669.04141230000005</v>
      </c>
      <c r="AN32" s="227">
        <f t="shared" si="8"/>
        <v>670.48543970999981</v>
      </c>
      <c r="AO32" s="227">
        <f t="shared" si="8"/>
        <v>671.48119397999994</v>
      </c>
      <c r="AP32" s="227">
        <f t="shared" si="8"/>
        <v>672.95094198000004</v>
      </c>
      <c r="AQ32" s="227">
        <f t="shared" si="8"/>
        <v>674.19287903999987</v>
      </c>
    </row>
    <row r="33" spans="2:43" x14ac:dyDescent="0.2">
      <c r="B33" t="s">
        <v>197</v>
      </c>
      <c r="C33" s="227">
        <f>C30*36.7437/1000</f>
        <v>208.40470538797982</v>
      </c>
      <c r="D33" s="227">
        <f t="shared" si="8"/>
        <v>251.19545638442645</v>
      </c>
      <c r="E33" s="227">
        <f t="shared" si="8"/>
        <v>339.44919962652506</v>
      </c>
      <c r="F33" s="227">
        <f t="shared" si="8"/>
        <v>650.49948949355371</v>
      </c>
      <c r="G33" s="227">
        <f t="shared" si="8"/>
        <v>406.26784956183513</v>
      </c>
      <c r="H33" s="227">
        <f t="shared" si="8"/>
        <v>610.60250696245703</v>
      </c>
      <c r="I33" s="227">
        <f t="shared" si="8"/>
        <v>536.93302429198104</v>
      </c>
      <c r="J33" s="227">
        <f t="shared" si="8"/>
        <v>687.93121733370094</v>
      </c>
      <c r="K33" s="227">
        <f t="shared" si="8"/>
        <v>747.47177100058059</v>
      </c>
      <c r="L33" s="227">
        <f t="shared" si="8"/>
        <v>378.80657123421213</v>
      </c>
      <c r="M33" s="227">
        <f t="shared" si="8"/>
        <v>459.018072743456</v>
      </c>
      <c r="N33" s="227">
        <f t="shared" si="8"/>
        <v>677.4874903728645</v>
      </c>
      <c r="O33" s="227">
        <f t="shared" si="8"/>
        <v>1059.7853728034663</v>
      </c>
      <c r="P33" s="227">
        <f t="shared" si="8"/>
        <v>633.99361204344893</v>
      </c>
      <c r="Q33" s="227">
        <f t="shared" si="8"/>
        <v>578.03733998919097</v>
      </c>
      <c r="R33" s="227">
        <f t="shared" si="8"/>
        <v>832.0450218604102</v>
      </c>
      <c r="S33" s="227">
        <f t="shared" si="8"/>
        <v>575.92466656312558</v>
      </c>
      <c r="T33" s="227">
        <f t="shared" si="8"/>
        <v>579.70190573213722</v>
      </c>
      <c r="U33" s="227">
        <f t="shared" si="8"/>
        <v>595.49253009757979</v>
      </c>
      <c r="V33" s="227">
        <f t="shared" si="8"/>
        <v>609.22437581426811</v>
      </c>
      <c r="W33" s="227">
        <f t="shared" si="8"/>
        <v>695.15418511834866</v>
      </c>
      <c r="X33" s="227">
        <f t="shared" si="8"/>
        <v>577.84292849456551</v>
      </c>
      <c r="Y33" s="227">
        <f t="shared" si="8"/>
        <v>654.82851262204383</v>
      </c>
      <c r="Z33" s="227">
        <f t="shared" si="8"/>
        <v>828.38619781255704</v>
      </c>
      <c r="AA33" s="227">
        <f t="shared" si="8"/>
        <v>751.37517070744025</v>
      </c>
      <c r="AB33" s="227">
        <f t="shared" si="8"/>
        <v>666.14291936841403</v>
      </c>
      <c r="AC33" s="227">
        <f t="shared" si="8"/>
        <v>415.93751279456245</v>
      </c>
      <c r="AD33" s="227">
        <f t="shared" si="8"/>
        <v>562.63234255568966</v>
      </c>
      <c r="AE33" s="227">
        <f t="shared" si="8"/>
        <v>604.55509521636395</v>
      </c>
      <c r="AF33" s="227">
        <f t="shared" si="8"/>
        <v>934.71710530799976</v>
      </c>
      <c r="AG33" s="227">
        <f t="shared" si="8"/>
        <v>830.01574617199981</v>
      </c>
      <c r="AH33" s="227">
        <f t="shared" si="8"/>
        <v>576.87930393999989</v>
      </c>
      <c r="AI33" s="227">
        <f t="shared" si="8"/>
        <v>556.31385505000003</v>
      </c>
      <c r="AJ33" s="227">
        <f t="shared" si="8"/>
        <v>575.0568164199999</v>
      </c>
      <c r="AK33" s="227">
        <f t="shared" si="8"/>
        <v>578.77895322999996</v>
      </c>
      <c r="AL33" s="227">
        <f t="shared" si="8"/>
        <v>587.68562610999993</v>
      </c>
      <c r="AM33" s="227">
        <f t="shared" si="8"/>
        <v>587.7811597299999</v>
      </c>
      <c r="AN33" s="227">
        <f t="shared" si="8"/>
        <v>596.79071496999984</v>
      </c>
      <c r="AO33" s="227">
        <f t="shared" si="8"/>
        <v>597.20591877999993</v>
      </c>
      <c r="AP33" s="227">
        <f t="shared" si="8"/>
        <v>597.56600703999993</v>
      </c>
      <c r="AQ33" s="227">
        <f t="shared" si="8"/>
        <v>598.16125497999997</v>
      </c>
    </row>
  </sheetData>
  <mergeCells count="1">
    <mergeCell ref="A2: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C19A-6FB5-4233-92E7-3BF2049A11DE}">
  <dimension ref="A1:AQ33"/>
  <sheetViews>
    <sheetView workbookViewId="0">
      <pane xSplit="2" ySplit="2" topLeftCell="X3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2.1640625" bestFit="1" customWidth="1"/>
  </cols>
  <sheetData>
    <row r="1" spans="1:43" ht="20.25" x14ac:dyDescent="0.3">
      <c r="A1" s="261" t="s">
        <v>199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4">
        <f>'[11]Mexico Rapeseed'!D24</f>
        <v>6.2728399999999986</v>
      </c>
      <c r="D3" s="264">
        <f>'[11]Mexico Rapeseed'!E24</f>
        <v>5.8600389999999996</v>
      </c>
      <c r="E3" s="264">
        <f>'[11]Mexico Rapeseed'!F24</f>
        <v>7.489529000000001</v>
      </c>
      <c r="F3" s="264">
        <f>'[11]Mexico Rapeseed'!G24</f>
        <v>6.6561860000000008</v>
      </c>
      <c r="G3" s="264">
        <f>'[11]Mexico Rapeseed'!H24</f>
        <v>6.5862979999999993</v>
      </c>
      <c r="H3" s="264">
        <f>'[11]Mexico Rapeseed'!I24</f>
        <v>8.7134370000000008</v>
      </c>
      <c r="I3" s="264">
        <f>'[11]Mexico Rapeseed'!J24</f>
        <v>8.1262420000000013</v>
      </c>
      <c r="J3" s="264">
        <f>'[11]Mexico Rapeseed'!K24</f>
        <v>10.145335000000001</v>
      </c>
      <c r="K3" s="264">
        <f>'[11]Mexico Rapeseed'!L24</f>
        <v>58.774907999999996</v>
      </c>
      <c r="L3" s="264">
        <f>'[11]Mexico Rapeseed'!M24</f>
        <v>43.545642999999998</v>
      </c>
      <c r="M3" s="264">
        <f>'[11]Mexico Rapeseed'!N24</f>
        <v>55.293032999999994</v>
      </c>
      <c r="N3" s="264">
        <f>'[11]Mexico Rapeseed'!O24</f>
        <v>56.268219999999992</v>
      </c>
      <c r="O3" s="264">
        <f>'[11]Mexico Rapeseed'!P24</f>
        <v>74.725746999999984</v>
      </c>
      <c r="P3" s="264">
        <f>'[11]Mexico Rapeseed'!Q24</f>
        <v>147.35140200000001</v>
      </c>
      <c r="Q3" s="264">
        <f>'[11]Mexico Rapeseed'!R24</f>
        <v>245.39002099999999</v>
      </c>
      <c r="R3" s="264">
        <f>'[11]Mexico Rapeseed'!S24</f>
        <v>130.87361899999999</v>
      </c>
      <c r="S3" s="264">
        <f>'[11]Mexico Rapeseed'!T24</f>
        <v>99.541840999999991</v>
      </c>
      <c r="T3" s="264">
        <f>'[11]Mexico Rapeseed'!U24</f>
        <v>74.211514999999991</v>
      </c>
      <c r="U3" s="264">
        <f>'[11]Mexico Rapeseed'!V24</f>
        <v>50.105055</v>
      </c>
      <c r="V3" s="264">
        <f>'[11]Mexico Rapeseed'!W24</f>
        <v>27.713604999999998</v>
      </c>
      <c r="W3" s="264">
        <f>'[11]Mexico Rapeseed'!X24</f>
        <v>70.104268000000019</v>
      </c>
      <c r="X3" s="264">
        <f>'[11]Mexico Rapeseed'!Y24</f>
        <v>53.582365000000003</v>
      </c>
      <c r="Y3" s="264">
        <f>'[11]Mexico Rapeseed'!Z24</f>
        <v>21.291761000000001</v>
      </c>
      <c r="Z3" s="264">
        <f>'[11]Mexico Rapeseed'!AA24</f>
        <v>13.726522000000001</v>
      </c>
      <c r="AA3" s="264">
        <f>'[11]Mexico Rapeseed'!AB24</f>
        <v>13.288167</v>
      </c>
      <c r="AB3" s="264">
        <f>'[11]Mexico Rapeseed'!AC24</f>
        <v>27.046683999999996</v>
      </c>
      <c r="AC3" s="264">
        <f>'[11]Mexico Rapeseed'!AD24</f>
        <v>1</v>
      </c>
      <c r="AD3" s="265">
        <f>'[11]Mexico Rapeseed'!AE24</f>
        <v>80</v>
      </c>
      <c r="AE3" s="265">
        <f>'[11]Mexico Rapeseed'!AF24</f>
        <v>90</v>
      </c>
      <c r="AF3" s="265">
        <f>'[11]Mexico Rapeseed'!AG24</f>
        <v>90</v>
      </c>
      <c r="AG3" s="265">
        <f>'[11]Mexico Rapeseed'!AH24</f>
        <v>90</v>
      </c>
      <c r="AH3" s="265">
        <f>'[11]Mexico Rapeseed'!AI24</f>
        <v>90</v>
      </c>
      <c r="AI3" s="265">
        <f>'[11]Mexico Rapeseed'!AJ24</f>
        <v>90</v>
      </c>
      <c r="AJ3" s="265">
        <f>'[11]Mexico Rapeseed'!AK24</f>
        <v>90</v>
      </c>
      <c r="AK3" s="265">
        <f>'[11]Mexico Rapeseed'!AL24</f>
        <v>90</v>
      </c>
      <c r="AL3" s="265">
        <f>'[11]Mexico Rapeseed'!AM24</f>
        <v>90</v>
      </c>
      <c r="AM3" s="265">
        <f>'[11]Mexico Rapeseed'!AN24</f>
        <v>90</v>
      </c>
      <c r="AN3" s="265">
        <f>'[11]Mexico Rapeseed'!AO24</f>
        <v>90</v>
      </c>
      <c r="AO3" s="265">
        <f>'[11]Mexico Rapeseed'!AP24</f>
        <v>90</v>
      </c>
      <c r="AP3" s="265">
        <f>'[11]Mexico Rapeseed'!AQ24</f>
        <v>90</v>
      </c>
      <c r="AQ3" s="265">
        <f>'[11]Mexico Rapeseed'!AR24</f>
        <v>90</v>
      </c>
    </row>
    <row r="4" spans="1:43" x14ac:dyDescent="0.2">
      <c r="A4" s="266"/>
      <c r="B4" s="266" t="s">
        <v>183</v>
      </c>
      <c r="C4" s="227">
        <f>'[12]Mexico Meal Imports'!D284</f>
        <v>6.2728399999999986</v>
      </c>
      <c r="D4" s="227">
        <f>'[12]Mexico Seed Imports'!E284</f>
        <v>3.5280000000000003E-3</v>
      </c>
      <c r="E4" s="227">
        <f>'[12]Mexico Seed Imports'!F284</f>
        <v>1.5377E-2</v>
      </c>
      <c r="F4" s="227">
        <f>'[12]Mexico Seed Imports'!G284</f>
        <v>4.5676989999999993</v>
      </c>
      <c r="G4" s="227">
        <f>'[12]Mexico Seed Imports'!H284</f>
        <v>7.7000000000000001E-5</v>
      </c>
      <c r="H4" s="227">
        <f>'[12]Mexico Seed Imports'!I284</f>
        <v>48.198016999999993</v>
      </c>
      <c r="I4" s="227">
        <f>'[12]Mexico Seed Imports'!J284</f>
        <v>24.811633999999998</v>
      </c>
      <c r="J4" s="227">
        <f>'[12]Mexico Seed Imports'!K284</f>
        <v>42.45400699999999</v>
      </c>
      <c r="K4" s="227">
        <f>'[12]Mexico Seed Imports'!L284</f>
        <v>58.456669000000005</v>
      </c>
      <c r="L4" s="227">
        <f>'[12]Mexico Seed Imports'!M284</f>
        <v>49.363903999999998</v>
      </c>
      <c r="M4" s="227">
        <f>'[12]Mexico Seed Imports'!N284</f>
        <v>41.692342000000004</v>
      </c>
      <c r="N4" s="227">
        <f>'[12]Mexico Seed Imports'!O284</f>
        <v>23.018172000000003</v>
      </c>
      <c r="O4" s="227">
        <f>'[12]Mexico Seed Imports'!P284</f>
        <v>33.921790000000001</v>
      </c>
      <c r="P4" s="227">
        <f>'[12]Mexico Seed Imports'!Q284</f>
        <v>21.090308</v>
      </c>
      <c r="Q4" s="227">
        <f>'[12]Mexico Seed Imports'!R284</f>
        <v>48.854748999999998</v>
      </c>
      <c r="R4" s="227">
        <f>'[12]Mexico Seed Imports'!S284</f>
        <v>80.178924999999992</v>
      </c>
      <c r="S4" s="227">
        <f>'[12]Mexico Seed Imports'!T284</f>
        <v>18.695831999999999</v>
      </c>
      <c r="T4" s="227">
        <f>'[12]Mexico Seed Imports'!U284</f>
        <v>39.387930000000004</v>
      </c>
      <c r="U4" s="227">
        <f>'[12]Mexico Seed Imports'!V284</f>
        <v>35.640956000000003</v>
      </c>
      <c r="V4" s="227">
        <f>'[12]Mexico Seed Imports'!W284</f>
        <v>63.072561</v>
      </c>
      <c r="W4" s="227">
        <f>'[12]Mexico Seed Imports'!X284</f>
        <v>48.569786000000001</v>
      </c>
      <c r="X4" s="227">
        <f>'[12]Mexico Seed Imports'!Y284</f>
        <v>11.251613000000001</v>
      </c>
      <c r="Y4" s="227">
        <f>'[12]Mexico Seed Imports'!Z284</f>
        <v>20.905000000000001</v>
      </c>
      <c r="Z4" s="227">
        <f>'[12]Mexico Seed Imports'!AA284</f>
        <v>0</v>
      </c>
      <c r="AA4" s="227">
        <f>'[12]Mexico Seed Imports'!AB284</f>
        <v>0</v>
      </c>
      <c r="AB4" s="227">
        <f>'[12]Mexico Seed Imports'!AC284</f>
        <v>0</v>
      </c>
      <c r="AC4" s="227">
        <f>'[12]Mexico Seed Imports'!AD284</f>
        <v>0</v>
      </c>
      <c r="AD4" s="269">
        <f>'[12]Mexico Seed Imports'!AE284</f>
        <v>0</v>
      </c>
      <c r="AE4" s="269">
        <f>'[12]Mexico Seed Imports'!AF284</f>
        <v>0</v>
      </c>
      <c r="AF4" s="269">
        <f>'[12]Mexico Seed Imports'!AG284</f>
        <v>0</v>
      </c>
      <c r="AG4" s="269">
        <f>'[12]Mexico Seed Imports'!AH284</f>
        <v>0</v>
      </c>
      <c r="AH4" s="269">
        <f>'[12]Mexico Seed Imports'!AI284</f>
        <v>0</v>
      </c>
      <c r="AI4" s="269">
        <f>'[12]Mexico Seed Imports'!AJ284</f>
        <v>0</v>
      </c>
      <c r="AJ4" s="269">
        <f>'[12]Mexico Seed Imports'!AK284</f>
        <v>0</v>
      </c>
      <c r="AK4" s="269">
        <f>'[12]Mexico Seed Imports'!AL284</f>
        <v>0</v>
      </c>
      <c r="AL4" s="269">
        <f>'[12]Mexico Seed Imports'!AM284</f>
        <v>0</v>
      </c>
      <c r="AM4" s="269">
        <f>'[12]Mexico Seed Imports'!AN284</f>
        <v>0</v>
      </c>
      <c r="AN4" s="269">
        <f>'[12]Mexico Seed Imports'!AO284</f>
        <v>0</v>
      </c>
      <c r="AO4" s="269">
        <f>'[12]Mexico Seed Imports'!AP284</f>
        <v>0</v>
      </c>
      <c r="AP4" s="269">
        <f>'[12]Mexico Seed Imports'!AQ284</f>
        <v>0</v>
      </c>
      <c r="AQ4" s="269">
        <f>'[12]Mexico Seed Imports'!AR284</f>
        <v>0</v>
      </c>
    </row>
    <row r="5" spans="1:43" x14ac:dyDescent="0.2">
      <c r="B5" t="s">
        <v>184</v>
      </c>
      <c r="C5" s="227">
        <f>'[12]Mexico Meal Imports'!D243</f>
        <v>0</v>
      </c>
      <c r="D5" s="227">
        <f>'[12]Mexico Seed Imports'!E243</f>
        <v>384.98571200000004</v>
      </c>
      <c r="E5" s="227">
        <f>'[12]Mexico Seed Imports'!F243</f>
        <v>599.33315400000004</v>
      </c>
      <c r="F5" s="227">
        <f>'[12]Mexico Seed Imports'!G243</f>
        <v>536.85322599999995</v>
      </c>
      <c r="G5" s="227">
        <f>'[12]Mexico Seed Imports'!H243</f>
        <v>636.59797700000001</v>
      </c>
      <c r="H5" s="227">
        <f>'[12]Mexico Seed Imports'!I243</f>
        <v>920.8214539999999</v>
      </c>
      <c r="I5" s="227">
        <f>'[12]Mexico Seed Imports'!J243</f>
        <v>657.62246200000004</v>
      </c>
      <c r="J5" s="227">
        <f>'[12]Mexico Seed Imports'!K243</f>
        <v>386.27911500000005</v>
      </c>
      <c r="K5" s="227">
        <f>'[12]Mexico Seed Imports'!L243</f>
        <v>1187.046507</v>
      </c>
      <c r="L5" s="227">
        <f>'[12]Mexico Seed Imports'!M243</f>
        <v>796.28509800000006</v>
      </c>
      <c r="M5" s="227">
        <f>'[12]Mexico Seed Imports'!N243</f>
        <v>1243.9318130000001</v>
      </c>
      <c r="N5" s="227">
        <f>'[12]Mexico Seed Imports'!O243</f>
        <v>1058.762115</v>
      </c>
      <c r="O5" s="227">
        <f>'[12]Mexico Seed Imports'!P243</f>
        <v>1183.4357049999999</v>
      </c>
      <c r="P5" s="227">
        <f>'[12]Mexico Seed Imports'!Q243</f>
        <v>1175.2937729999999</v>
      </c>
      <c r="Q5" s="227">
        <f>'[12]Mexico Seed Imports'!R243</f>
        <v>1285.1216530000002</v>
      </c>
      <c r="R5" s="227">
        <f>'[12]Mexico Seed Imports'!S243</f>
        <v>1426.0882910000003</v>
      </c>
      <c r="S5" s="227">
        <f>'[12]Mexico Seed Imports'!T243</f>
        <v>1521.1566739999998</v>
      </c>
      <c r="T5" s="227">
        <f>'[12]Mexico Seed Imports'!U243</f>
        <v>1404.9946279999999</v>
      </c>
      <c r="U5" s="227">
        <f>'[12]Mexico Seed Imports'!V243</f>
        <v>1273.5726379999999</v>
      </c>
      <c r="V5" s="227">
        <f>'[12]Mexico Seed Imports'!W243</f>
        <v>1510.8882859999994</v>
      </c>
      <c r="W5" s="227">
        <f>'[12]Mexico Seed Imports'!X243</f>
        <v>1355.4204320000001</v>
      </c>
      <c r="X5" s="227">
        <f>'[12]Mexico Seed Imports'!Y243</f>
        <v>1565.0416450000002</v>
      </c>
      <c r="Y5" s="227">
        <f>'[12]Mexico Seed Imports'!Z243</f>
        <v>1534.4379139999999</v>
      </c>
      <c r="Z5" s="227">
        <f>'[12]Mexico Seed Imports'!AA243</f>
        <v>0</v>
      </c>
      <c r="AA5" s="227">
        <f>'[12]Mexico Seed Imports'!AB243</f>
        <v>0</v>
      </c>
      <c r="AB5" s="227">
        <f>'[12]Mexico Seed Imports'!AC243</f>
        <v>0</v>
      </c>
      <c r="AC5" s="227">
        <f>'[12]Mexico Seed Imports'!AD243</f>
        <v>0</v>
      </c>
      <c r="AD5" s="269">
        <f>'[12]Mexico Seed Imports'!AE243</f>
        <v>0</v>
      </c>
      <c r="AE5" s="269">
        <f>'[12]Mexico Seed Imports'!AF243</f>
        <v>0</v>
      </c>
      <c r="AF5" s="269">
        <f>'[12]Mexico Seed Imports'!AG243</f>
        <v>0</v>
      </c>
      <c r="AG5" s="269">
        <f>'[12]Mexico Seed Imports'!AH243</f>
        <v>0</v>
      </c>
      <c r="AH5" s="269">
        <f>'[12]Mexico Seed Imports'!AI243</f>
        <v>0</v>
      </c>
      <c r="AI5" s="269">
        <f>'[12]Mexico Seed Imports'!AJ243</f>
        <v>0</v>
      </c>
      <c r="AJ5" s="269">
        <f>'[12]Mexico Seed Imports'!AK243</f>
        <v>0</v>
      </c>
      <c r="AK5" s="269">
        <f>'[12]Mexico Seed Imports'!AL243</f>
        <v>0</v>
      </c>
      <c r="AL5" s="269">
        <f>'[12]Mexico Seed Imports'!AM243</f>
        <v>0</v>
      </c>
      <c r="AM5" s="269">
        <f>'[12]Mexico Seed Imports'!AN243</f>
        <v>0</v>
      </c>
      <c r="AN5" s="269">
        <f>'[12]Mexico Seed Imports'!AO243</f>
        <v>0</v>
      </c>
      <c r="AO5" s="269">
        <f>'[12]Mexico Seed Imports'!AP243</f>
        <v>0</v>
      </c>
      <c r="AP5" s="269">
        <f>'[12]Mexico Seed Imports'!AQ243</f>
        <v>0</v>
      </c>
      <c r="AQ5" s="269">
        <f>'[12]Mexico Seed Imports'!AR243</f>
        <v>0</v>
      </c>
    </row>
    <row r="6" spans="1:43" x14ac:dyDescent="0.2">
      <c r="B6" t="s">
        <v>185</v>
      </c>
      <c r="C6" s="227">
        <f>C3-C4-C5</f>
        <v>0</v>
      </c>
      <c r="D6" s="227">
        <f t="shared" ref="D6:AQ6" si="0">D3-D4-D5</f>
        <v>-379.12920100000002</v>
      </c>
      <c r="E6" s="227">
        <f t="shared" si="0"/>
        <v>-591.85900200000003</v>
      </c>
      <c r="F6" s="227">
        <f t="shared" si="0"/>
        <v>-534.76473899999996</v>
      </c>
      <c r="G6" s="227">
        <f t="shared" si="0"/>
        <v>-630.01175599999999</v>
      </c>
      <c r="H6" s="227">
        <f t="shared" si="0"/>
        <v>-960.30603399999995</v>
      </c>
      <c r="I6" s="227">
        <f t="shared" si="0"/>
        <v>-674.30785400000002</v>
      </c>
      <c r="J6" s="227">
        <f t="shared" si="0"/>
        <v>-418.58778700000005</v>
      </c>
      <c r="K6" s="227">
        <f t="shared" si="0"/>
        <v>-1186.7282680000001</v>
      </c>
      <c r="L6" s="227">
        <f t="shared" si="0"/>
        <v>-802.10335900000007</v>
      </c>
      <c r="M6" s="227">
        <f t="shared" si="0"/>
        <v>-1230.3311220000001</v>
      </c>
      <c r="N6" s="227">
        <f t="shared" si="0"/>
        <v>-1025.5120670000001</v>
      </c>
      <c r="O6" s="227">
        <f t="shared" si="0"/>
        <v>-1142.6317479999998</v>
      </c>
      <c r="P6" s="227">
        <f t="shared" si="0"/>
        <v>-1049.0326789999999</v>
      </c>
      <c r="Q6" s="227">
        <f t="shared" si="0"/>
        <v>-1088.5863810000001</v>
      </c>
      <c r="R6" s="227">
        <f t="shared" si="0"/>
        <v>-1375.3935970000002</v>
      </c>
      <c r="S6" s="227">
        <f t="shared" si="0"/>
        <v>-1440.3106649999997</v>
      </c>
      <c r="T6" s="227">
        <f t="shared" si="0"/>
        <v>-1370.1710429999998</v>
      </c>
      <c r="U6" s="227">
        <f t="shared" si="0"/>
        <v>-1259.1085389999998</v>
      </c>
      <c r="V6" s="227">
        <f t="shared" si="0"/>
        <v>-1546.2472419999995</v>
      </c>
      <c r="W6" s="227">
        <f t="shared" si="0"/>
        <v>-1333.8859500000001</v>
      </c>
      <c r="X6" s="227">
        <f t="shared" si="0"/>
        <v>-1522.7108930000002</v>
      </c>
      <c r="Y6" s="227">
        <f t="shared" si="0"/>
        <v>-1534.0511529999999</v>
      </c>
      <c r="Z6" s="227">
        <f t="shared" si="0"/>
        <v>13.726522000000001</v>
      </c>
      <c r="AA6" s="227">
        <f t="shared" si="0"/>
        <v>13.288167</v>
      </c>
      <c r="AB6" s="227">
        <f t="shared" si="0"/>
        <v>27.046683999999996</v>
      </c>
      <c r="AC6" s="227">
        <f t="shared" si="0"/>
        <v>1</v>
      </c>
      <c r="AD6" s="269">
        <f t="shared" si="0"/>
        <v>80</v>
      </c>
      <c r="AE6" s="269">
        <f t="shared" si="0"/>
        <v>90</v>
      </c>
      <c r="AF6" s="269">
        <f t="shared" si="0"/>
        <v>90</v>
      </c>
      <c r="AG6" s="269">
        <f t="shared" si="0"/>
        <v>90</v>
      </c>
      <c r="AH6" s="269">
        <f t="shared" si="0"/>
        <v>90</v>
      </c>
      <c r="AI6" s="269">
        <f t="shared" si="0"/>
        <v>90</v>
      </c>
      <c r="AJ6" s="269">
        <f t="shared" si="0"/>
        <v>90</v>
      </c>
      <c r="AK6" s="269">
        <f t="shared" si="0"/>
        <v>90</v>
      </c>
      <c r="AL6" s="269">
        <f t="shared" si="0"/>
        <v>90</v>
      </c>
      <c r="AM6" s="269">
        <f t="shared" si="0"/>
        <v>90</v>
      </c>
      <c r="AN6" s="269">
        <f t="shared" si="0"/>
        <v>90</v>
      </c>
      <c r="AO6" s="269">
        <f t="shared" si="0"/>
        <v>90</v>
      </c>
      <c r="AP6" s="269">
        <f t="shared" si="0"/>
        <v>90</v>
      </c>
      <c r="AQ6" s="269">
        <f t="shared" si="0"/>
        <v>90</v>
      </c>
    </row>
    <row r="7" spans="1:43" x14ac:dyDescent="0.2">
      <c r="A7" t="s">
        <v>186</v>
      </c>
      <c r="C7" s="270">
        <v>0</v>
      </c>
      <c r="D7" s="270">
        <v>0</v>
      </c>
      <c r="E7" s="270">
        <v>0</v>
      </c>
      <c r="F7" s="270">
        <v>0</v>
      </c>
      <c r="G7" s="270">
        <v>0</v>
      </c>
      <c r="H7" s="270">
        <v>0</v>
      </c>
      <c r="I7" s="270">
        <v>0</v>
      </c>
      <c r="J7" s="270">
        <v>0</v>
      </c>
      <c r="K7" s="270">
        <v>0</v>
      </c>
      <c r="L7" s="270">
        <v>0</v>
      </c>
      <c r="M7" s="270">
        <v>0</v>
      </c>
      <c r="N7" s="270">
        <v>0</v>
      </c>
      <c r="O7" s="270">
        <v>0</v>
      </c>
      <c r="P7" s="270">
        <v>0</v>
      </c>
      <c r="Q7" s="270">
        <v>0</v>
      </c>
      <c r="R7" s="270">
        <v>0</v>
      </c>
      <c r="S7" s="270">
        <v>0</v>
      </c>
      <c r="T7" s="270">
        <v>0</v>
      </c>
      <c r="U7" s="270">
        <v>0</v>
      </c>
      <c r="V7" s="270">
        <v>0</v>
      </c>
      <c r="W7" s="270">
        <v>0</v>
      </c>
      <c r="X7" s="270">
        <v>0</v>
      </c>
      <c r="Y7" s="270">
        <v>0</v>
      </c>
      <c r="Z7" s="270">
        <v>0</v>
      </c>
      <c r="AA7" s="270">
        <v>0</v>
      </c>
      <c r="AB7" s="270">
        <v>0</v>
      </c>
      <c r="AC7" s="270">
        <v>0</v>
      </c>
      <c r="AD7" s="271">
        <v>0</v>
      </c>
      <c r="AE7" s="271">
        <v>0</v>
      </c>
      <c r="AF7" s="271">
        <v>0</v>
      </c>
      <c r="AG7" s="271">
        <v>0</v>
      </c>
      <c r="AH7" s="271">
        <v>0</v>
      </c>
      <c r="AI7" s="271">
        <v>0</v>
      </c>
      <c r="AJ7" s="271">
        <v>0</v>
      </c>
      <c r="AK7" s="271">
        <v>0</v>
      </c>
      <c r="AL7" s="271">
        <v>0</v>
      </c>
      <c r="AM7" s="271">
        <v>0</v>
      </c>
      <c r="AN7" s="271">
        <v>0</v>
      </c>
      <c r="AO7" s="271">
        <v>0</v>
      </c>
      <c r="AP7" s="271">
        <v>0</v>
      </c>
      <c r="AQ7" s="271">
        <v>0</v>
      </c>
    </row>
    <row r="8" spans="1:43" x14ac:dyDescent="0.2">
      <c r="A8" s="266"/>
      <c r="B8" s="266" t="s">
        <v>187</v>
      </c>
      <c r="C8" s="272">
        <v>0</v>
      </c>
      <c r="D8" s="272">
        <v>0</v>
      </c>
      <c r="E8" s="272">
        <v>0</v>
      </c>
      <c r="F8" s="272">
        <v>0</v>
      </c>
      <c r="G8" s="272">
        <v>0</v>
      </c>
      <c r="H8" s="272">
        <v>0</v>
      </c>
      <c r="I8" s="272">
        <v>0</v>
      </c>
      <c r="J8" s="272">
        <v>0</v>
      </c>
      <c r="K8" s="272">
        <v>0</v>
      </c>
      <c r="L8" s="272">
        <v>0</v>
      </c>
      <c r="M8" s="272">
        <v>0</v>
      </c>
      <c r="N8" s="272">
        <v>0</v>
      </c>
      <c r="O8" s="272">
        <v>0</v>
      </c>
      <c r="P8" s="272">
        <v>0</v>
      </c>
      <c r="Q8" s="272">
        <v>0</v>
      </c>
      <c r="R8" s="272">
        <v>0</v>
      </c>
      <c r="S8" s="272">
        <v>0</v>
      </c>
      <c r="T8" s="272">
        <v>0</v>
      </c>
      <c r="U8" s="272">
        <v>0</v>
      </c>
      <c r="V8" s="272">
        <v>0</v>
      </c>
      <c r="W8" s="272">
        <v>0</v>
      </c>
      <c r="X8" s="272">
        <v>0</v>
      </c>
      <c r="Y8" s="272">
        <v>0</v>
      </c>
      <c r="Z8" s="272">
        <v>0</v>
      </c>
      <c r="AA8" s="272">
        <v>0</v>
      </c>
      <c r="AB8" s="272">
        <v>0</v>
      </c>
      <c r="AC8" s="272">
        <v>0</v>
      </c>
      <c r="AD8" s="273">
        <v>0</v>
      </c>
      <c r="AE8" s="273">
        <v>0</v>
      </c>
      <c r="AF8" s="273">
        <v>0</v>
      </c>
      <c r="AG8" s="273">
        <v>0</v>
      </c>
      <c r="AH8" s="273">
        <v>0</v>
      </c>
      <c r="AI8" s="273">
        <v>0</v>
      </c>
      <c r="AJ8" s="273">
        <v>0</v>
      </c>
      <c r="AK8" s="273">
        <v>0</v>
      </c>
      <c r="AL8" s="273">
        <v>0</v>
      </c>
      <c r="AM8" s="273">
        <v>0</v>
      </c>
      <c r="AN8" s="273">
        <v>0</v>
      </c>
      <c r="AO8" s="273">
        <v>0</v>
      </c>
      <c r="AP8" s="273">
        <v>0</v>
      </c>
      <c r="AQ8" s="273">
        <v>0</v>
      </c>
    </row>
    <row r="9" spans="1:43" x14ac:dyDescent="0.2">
      <c r="B9" t="s">
        <v>188</v>
      </c>
      <c r="C9" s="270">
        <v>0</v>
      </c>
      <c r="D9" s="270">
        <v>0</v>
      </c>
      <c r="E9" s="270">
        <v>0</v>
      </c>
      <c r="F9" s="270">
        <v>0</v>
      </c>
      <c r="G9" s="270">
        <v>0</v>
      </c>
      <c r="H9" s="270">
        <v>0</v>
      </c>
      <c r="I9" s="270">
        <v>0</v>
      </c>
      <c r="J9" s="270">
        <v>0</v>
      </c>
      <c r="K9" s="270">
        <v>0</v>
      </c>
      <c r="L9" s="270">
        <v>0</v>
      </c>
      <c r="M9" s="270">
        <v>0</v>
      </c>
      <c r="N9" s="270">
        <v>0</v>
      </c>
      <c r="O9" s="270">
        <v>0</v>
      </c>
      <c r="P9" s="270">
        <v>0</v>
      </c>
      <c r="Q9" s="270">
        <v>0</v>
      </c>
      <c r="R9" s="270">
        <v>0</v>
      </c>
      <c r="S9" s="270">
        <v>0</v>
      </c>
      <c r="T9" s="270">
        <v>0</v>
      </c>
      <c r="U9" s="270">
        <v>0</v>
      </c>
      <c r="V9" s="270">
        <v>0</v>
      </c>
      <c r="W9" s="270">
        <v>0</v>
      </c>
      <c r="X9" s="270">
        <v>0</v>
      </c>
      <c r="Y9" s="270">
        <v>0</v>
      </c>
      <c r="Z9" s="270">
        <v>0</v>
      </c>
      <c r="AA9" s="270">
        <v>0</v>
      </c>
      <c r="AB9" s="270">
        <v>0</v>
      </c>
      <c r="AC9" s="270">
        <v>0</v>
      </c>
      <c r="AD9" s="271">
        <v>0</v>
      </c>
      <c r="AE9" s="271">
        <v>0</v>
      </c>
      <c r="AF9" s="271">
        <v>0</v>
      </c>
      <c r="AG9" s="271">
        <v>0</v>
      </c>
      <c r="AH9" s="271">
        <v>0</v>
      </c>
      <c r="AI9" s="271">
        <v>0</v>
      </c>
      <c r="AJ9" s="271">
        <v>0</v>
      </c>
      <c r="AK9" s="271">
        <v>0</v>
      </c>
      <c r="AL9" s="271">
        <v>0</v>
      </c>
      <c r="AM9" s="271">
        <v>0</v>
      </c>
      <c r="AN9" s="271">
        <v>0</v>
      </c>
      <c r="AO9" s="271">
        <v>0</v>
      </c>
      <c r="AP9" s="271">
        <v>0</v>
      </c>
      <c r="AQ9" s="271">
        <v>0</v>
      </c>
    </row>
    <row r="10" spans="1:43" x14ac:dyDescent="0.2">
      <c r="B10" t="s">
        <v>185</v>
      </c>
      <c r="C10" s="270">
        <f>C7-C8-C9</f>
        <v>0</v>
      </c>
      <c r="D10" s="270">
        <f t="shared" ref="D10:AQ10" si="1">D7-D8-D9</f>
        <v>0</v>
      </c>
      <c r="E10" s="270">
        <f t="shared" si="1"/>
        <v>0</v>
      </c>
      <c r="F10" s="270">
        <f t="shared" si="1"/>
        <v>0</v>
      </c>
      <c r="G10" s="270">
        <f t="shared" si="1"/>
        <v>0</v>
      </c>
      <c r="H10" s="270">
        <f t="shared" si="1"/>
        <v>0</v>
      </c>
      <c r="I10" s="270">
        <f t="shared" si="1"/>
        <v>0</v>
      </c>
      <c r="J10" s="270">
        <f t="shared" si="1"/>
        <v>0</v>
      </c>
      <c r="K10" s="270">
        <f t="shared" si="1"/>
        <v>0</v>
      </c>
      <c r="L10" s="270">
        <f t="shared" si="1"/>
        <v>0</v>
      </c>
      <c r="M10" s="270">
        <f t="shared" si="1"/>
        <v>0</v>
      </c>
      <c r="N10" s="270">
        <f t="shared" si="1"/>
        <v>0</v>
      </c>
      <c r="O10" s="270">
        <f t="shared" si="1"/>
        <v>0</v>
      </c>
      <c r="P10" s="270">
        <f t="shared" si="1"/>
        <v>0</v>
      </c>
      <c r="Q10" s="270">
        <f t="shared" si="1"/>
        <v>0</v>
      </c>
      <c r="R10" s="270">
        <f t="shared" si="1"/>
        <v>0</v>
      </c>
      <c r="S10" s="270">
        <f t="shared" si="1"/>
        <v>0</v>
      </c>
      <c r="T10" s="270">
        <f t="shared" si="1"/>
        <v>0</v>
      </c>
      <c r="U10" s="270">
        <f t="shared" si="1"/>
        <v>0</v>
      </c>
      <c r="V10" s="270">
        <f t="shared" si="1"/>
        <v>0</v>
      </c>
      <c r="W10" s="270">
        <f t="shared" si="1"/>
        <v>0</v>
      </c>
      <c r="X10" s="270">
        <f t="shared" si="1"/>
        <v>0</v>
      </c>
      <c r="Y10" s="270">
        <f t="shared" si="1"/>
        <v>0</v>
      </c>
      <c r="Z10" s="270">
        <f t="shared" si="1"/>
        <v>0</v>
      </c>
      <c r="AA10" s="270">
        <f t="shared" si="1"/>
        <v>0</v>
      </c>
      <c r="AB10" s="270">
        <f t="shared" si="1"/>
        <v>0</v>
      </c>
      <c r="AC10" s="270">
        <f t="shared" si="1"/>
        <v>0</v>
      </c>
      <c r="AD10" s="271">
        <f t="shared" si="1"/>
        <v>0</v>
      </c>
      <c r="AE10" s="271">
        <f t="shared" si="1"/>
        <v>0</v>
      </c>
      <c r="AF10" s="271">
        <f t="shared" si="1"/>
        <v>0</v>
      </c>
      <c r="AG10" s="271">
        <f t="shared" si="1"/>
        <v>0</v>
      </c>
      <c r="AH10" s="271">
        <f t="shared" si="1"/>
        <v>0</v>
      </c>
      <c r="AI10" s="271">
        <f t="shared" si="1"/>
        <v>0</v>
      </c>
      <c r="AJ10" s="271">
        <f t="shared" si="1"/>
        <v>0</v>
      </c>
      <c r="AK10" s="271">
        <f t="shared" si="1"/>
        <v>0</v>
      </c>
      <c r="AL10" s="271">
        <f t="shared" si="1"/>
        <v>0</v>
      </c>
      <c r="AM10" s="271">
        <f t="shared" si="1"/>
        <v>0</v>
      </c>
      <c r="AN10" s="271">
        <f t="shared" si="1"/>
        <v>0</v>
      </c>
      <c r="AO10" s="271">
        <f t="shared" si="1"/>
        <v>0</v>
      </c>
      <c r="AP10" s="271">
        <f t="shared" si="1"/>
        <v>0</v>
      </c>
      <c r="AQ10" s="271">
        <f t="shared" si="1"/>
        <v>0</v>
      </c>
    </row>
    <row r="11" spans="1:43" x14ac:dyDescent="0.2">
      <c r="A11" t="s">
        <v>189</v>
      </c>
      <c r="C11" s="276">
        <f>'[11]Canada Rapeseed'!D24</f>
        <v>1.0529999999999999</v>
      </c>
      <c r="D11" s="276">
        <f>'[11]Canada Rapeseed'!E24</f>
        <v>4.9119999999999999</v>
      </c>
      <c r="E11" s="276">
        <f>'[11]Canada Rapeseed'!F24</f>
        <v>4.4970000000000008</v>
      </c>
      <c r="F11" s="276">
        <f>'[11]Canada Rapeseed'!G24</f>
        <v>3.8249999999999997</v>
      </c>
      <c r="G11" s="276">
        <f>'[11]Canada Rapeseed'!H24</f>
        <v>4.9109999999999987</v>
      </c>
      <c r="H11" s="276">
        <f>'[11]Canada Rapeseed'!I24</f>
        <v>2.76</v>
      </c>
      <c r="I11" s="276">
        <f>'[11]Canada Rapeseed'!J24</f>
        <v>3.0797460000000001</v>
      </c>
      <c r="J11" s="276">
        <f>'[11]Canada Rapeseed'!K24</f>
        <v>20.234663999999999</v>
      </c>
      <c r="K11" s="276">
        <f>'[11]Canada Rapeseed'!L24</f>
        <v>2.6540530000000002</v>
      </c>
      <c r="L11" s="276">
        <f>'[11]Canada Rapeseed'!M24</f>
        <v>1.7616799999999997</v>
      </c>
      <c r="M11" s="276">
        <f>'[11]Canada Rapeseed'!N24</f>
        <v>0.33580699999999997</v>
      </c>
      <c r="N11" s="276">
        <f>'[11]Canada Rapeseed'!O24</f>
        <v>1.0012760000000001</v>
      </c>
      <c r="O11" s="276">
        <f>'[11]Canada Rapeseed'!P24</f>
        <v>4.8895229999999996</v>
      </c>
      <c r="P11" s="276">
        <f>'[11]Canada Rapeseed'!Q24</f>
        <v>4.9361010000000007</v>
      </c>
      <c r="Q11" s="276">
        <f>'[11]Canada Rapeseed'!R24</f>
        <v>0.214975</v>
      </c>
      <c r="R11" s="276">
        <f>'[11]Canada Rapeseed'!S24</f>
        <v>32.886406000000001</v>
      </c>
      <c r="S11" s="276">
        <f>'[11]Canada Rapeseed'!T24</f>
        <v>7.0924790000000009</v>
      </c>
      <c r="T11" s="276">
        <f>'[11]Canada Rapeseed'!U24</f>
        <v>10.810245999999999</v>
      </c>
      <c r="U11" s="276">
        <f>'[11]Canada Rapeseed'!V24</f>
        <v>8.9306640000000019</v>
      </c>
      <c r="V11" s="276">
        <f>'[11]Canada Rapeseed'!W24</f>
        <v>15.452738999999999</v>
      </c>
      <c r="W11" s="276">
        <f>'[11]Canada Rapeseed'!X24</f>
        <v>9.1587600000000009</v>
      </c>
      <c r="X11" s="276">
        <f>'[11]Canada Rapeseed'!Y24</f>
        <v>18.292337000000003</v>
      </c>
      <c r="Y11" s="276">
        <f>'[11]Canada Rapeseed'!Z24</f>
        <v>15.617818</v>
      </c>
      <c r="Z11" s="276">
        <f>'[11]Canada Rapeseed'!AA24</f>
        <v>5.9106420000000002</v>
      </c>
      <c r="AA11" s="276">
        <f>'[11]Canada Rapeseed'!AB24</f>
        <v>4.9937070000000006</v>
      </c>
      <c r="AB11" s="276">
        <f>'[11]Canada Rapeseed'!AC24</f>
        <v>5.160196</v>
      </c>
      <c r="AC11" s="276">
        <f>'[11]Canada Rapeseed'!AD24</f>
        <v>9.7914630000000002</v>
      </c>
      <c r="AD11" s="277">
        <f>'[11]Canada Rapeseed'!AE24</f>
        <v>6.3730000000000002</v>
      </c>
      <c r="AE11" s="277">
        <f>'[11]Canada Rapeseed'!AF24</f>
        <v>3</v>
      </c>
      <c r="AF11" s="277">
        <f>'[11]Canada Rapeseed'!AG24</f>
        <v>10</v>
      </c>
      <c r="AG11" s="277">
        <f>'[11]Canada Rapeseed'!AH24</f>
        <v>10</v>
      </c>
      <c r="AH11" s="277">
        <f>'[11]Canada Rapeseed'!AI24</f>
        <v>10</v>
      </c>
      <c r="AI11" s="277">
        <f>'[11]Canada Rapeseed'!AJ24</f>
        <v>10</v>
      </c>
      <c r="AJ11" s="277">
        <f>'[11]Canada Rapeseed'!AK24</f>
        <v>10</v>
      </c>
      <c r="AK11" s="277">
        <f>'[11]Canada Rapeseed'!AL24</f>
        <v>10</v>
      </c>
      <c r="AL11" s="277">
        <f>'[11]Canada Rapeseed'!AM24</f>
        <v>10</v>
      </c>
      <c r="AM11" s="277">
        <f>'[11]Canada Rapeseed'!AN24</f>
        <v>10</v>
      </c>
      <c r="AN11" s="277">
        <f>'[11]Canada Rapeseed'!AO24</f>
        <v>10</v>
      </c>
      <c r="AO11" s="277">
        <f>'[11]Canada Rapeseed'!AP24</f>
        <v>10</v>
      </c>
      <c r="AP11" s="277">
        <f>'[11]Canada Rapeseed'!AQ24</f>
        <v>10</v>
      </c>
      <c r="AQ11" s="277">
        <f>'[11]Canada Rapeseed'!AR24</f>
        <v>10</v>
      </c>
    </row>
    <row r="12" spans="1:43" x14ac:dyDescent="0.2">
      <c r="A12" s="266"/>
      <c r="B12" s="266" t="s">
        <v>183</v>
      </c>
      <c r="C12" s="267">
        <f>'[12]Canada Meal Imports'!D284</f>
        <v>1.0559999999999998</v>
      </c>
      <c r="D12" s="267">
        <f>'[12]Canada Seed Imports'!E284</f>
        <v>84.050000000000011</v>
      </c>
      <c r="E12" s="267">
        <f>'[12]Canada Seed Imports'!F284</f>
        <v>121.39200000000002</v>
      </c>
      <c r="F12" s="267">
        <f>'[12]Canada Seed Imports'!G284</f>
        <v>132.23699999999999</v>
      </c>
      <c r="G12" s="267">
        <f>'[12]Canada Seed Imports'!H284</f>
        <v>121.345</v>
      </c>
      <c r="H12" s="267">
        <f>'[12]Canada Seed Imports'!I284</f>
        <v>218.619</v>
      </c>
      <c r="I12" s="267">
        <f>'[12]Canada Seed Imports'!J284</f>
        <v>225.54459900000001</v>
      </c>
      <c r="J12" s="267">
        <f>'[12]Canada Seed Imports'!K284</f>
        <v>237.836555</v>
      </c>
      <c r="K12" s="267">
        <f>'[12]Canada Seed Imports'!L284</f>
        <v>241.23127700000001</v>
      </c>
      <c r="L12" s="267">
        <f>'[12]Canada Seed Imports'!M284</f>
        <v>105.80602300000001</v>
      </c>
      <c r="M12" s="267">
        <f>'[12]Canada Seed Imports'!N284</f>
        <v>138.21848899999998</v>
      </c>
      <c r="N12" s="267">
        <f>'[12]Canada Seed Imports'!O284</f>
        <v>201.80293</v>
      </c>
      <c r="O12" s="267">
        <f>'[12]Canada Seed Imports'!P284</f>
        <v>175.57390900000001</v>
      </c>
      <c r="P12" s="267">
        <f>'[12]Canada Seed Imports'!Q284</f>
        <v>112.97937099999999</v>
      </c>
      <c r="Q12" s="267">
        <f>'[12]Canada Seed Imports'!R284</f>
        <v>122.81136799999999</v>
      </c>
      <c r="R12" s="267">
        <f>'[12]Canada Seed Imports'!S284</f>
        <v>216.97314900000003</v>
      </c>
      <c r="S12" s="267">
        <f>'[12]Canada Seed Imports'!T284</f>
        <v>89.354057999999995</v>
      </c>
      <c r="T12" s="267">
        <f>'[12]Canada Seed Imports'!U284</f>
        <v>118.03522199999999</v>
      </c>
      <c r="U12" s="267">
        <f>'[12]Canada Seed Imports'!V284</f>
        <v>60.632195999999993</v>
      </c>
      <c r="V12" s="267">
        <f>'[12]Canada Seed Imports'!W284</f>
        <v>73.115968999999993</v>
      </c>
      <c r="W12" s="267">
        <f>'[12]Canada Seed Imports'!X284</f>
        <v>98.997261000000009</v>
      </c>
      <c r="X12" s="267">
        <f>'[12]Canada Seed Imports'!Y284</f>
        <v>88.831015999999991</v>
      </c>
      <c r="Y12" s="267">
        <f>'[12]Canada Seed Imports'!Z284</f>
        <v>100.78899999999999</v>
      </c>
      <c r="Z12" s="267">
        <f>'[12]Canada Seed Imports'!AA284</f>
        <v>0</v>
      </c>
      <c r="AA12" s="267">
        <f>'[12]Canada Seed Imports'!AB284</f>
        <v>0</v>
      </c>
      <c r="AB12" s="267">
        <f>'[12]Canada Seed Imports'!AC284</f>
        <v>0</v>
      </c>
      <c r="AC12" s="267">
        <f>'[12]Canada Seed Imports'!AD284</f>
        <v>0</v>
      </c>
      <c r="AD12" s="268">
        <f>'[12]Canada Seed Imports'!AE284</f>
        <v>0</v>
      </c>
      <c r="AE12" s="268">
        <f>'[12]Canada Seed Imports'!AF284</f>
        <v>0</v>
      </c>
      <c r="AF12" s="268">
        <f>'[12]Canada Seed Imports'!AG284</f>
        <v>0</v>
      </c>
      <c r="AG12" s="268">
        <f>'[12]Canada Seed Imports'!AH284</f>
        <v>0</v>
      </c>
      <c r="AH12" s="268">
        <f>'[12]Canada Seed Imports'!AI284</f>
        <v>0</v>
      </c>
      <c r="AI12" s="268">
        <f>'[12]Canada Seed Imports'!AJ284</f>
        <v>0</v>
      </c>
      <c r="AJ12" s="268">
        <f>'[12]Canada Seed Imports'!AK284</f>
        <v>0</v>
      </c>
      <c r="AK12" s="268">
        <f>'[12]Canada Seed Imports'!AL284</f>
        <v>0</v>
      </c>
      <c r="AL12" s="268">
        <f>'[12]Canada Seed Imports'!AM284</f>
        <v>0</v>
      </c>
      <c r="AM12" s="268">
        <f>'[12]Canada Seed Imports'!AN284</f>
        <v>0</v>
      </c>
      <c r="AN12" s="268">
        <f>'[12]Canada Seed Imports'!AO284</f>
        <v>0</v>
      </c>
      <c r="AO12" s="268">
        <f>'[12]Canada Seed Imports'!AP284</f>
        <v>0</v>
      </c>
      <c r="AP12" s="268">
        <f>'[12]Canada Seed Imports'!AQ284</f>
        <v>0</v>
      </c>
      <c r="AQ12" s="268">
        <f>'[12]Canada Seed Imports'!AR284</f>
        <v>0</v>
      </c>
    </row>
    <row r="13" spans="1:43" x14ac:dyDescent="0.2">
      <c r="B13" t="s">
        <v>190</v>
      </c>
      <c r="C13" s="227">
        <f>'[12]Canada Seed Imports'!D266</f>
        <v>0</v>
      </c>
      <c r="D13" s="227">
        <f>'[12]Canada Seed Imports'!E266</f>
        <v>0</v>
      </c>
      <c r="E13" s="227">
        <f>'[12]Canada Seed Imports'!F266</f>
        <v>0</v>
      </c>
      <c r="F13" s="227">
        <f>'[12]Canada Seed Imports'!G266</f>
        <v>0</v>
      </c>
      <c r="G13" s="227">
        <f>'[12]Canada Seed Imports'!H266</f>
        <v>0</v>
      </c>
      <c r="H13" s="227">
        <f>'[12]Canada Seed Imports'!I266</f>
        <v>0</v>
      </c>
      <c r="I13" s="227">
        <f>'[12]Canada Seed Imports'!J266</f>
        <v>0</v>
      </c>
      <c r="J13" s="227">
        <f>'[12]Canada Seed Imports'!K266</f>
        <v>0</v>
      </c>
      <c r="K13" s="227">
        <f>'[12]Canada Seed Imports'!L266</f>
        <v>0</v>
      </c>
      <c r="L13" s="227">
        <f>'[12]Canada Seed Imports'!M266</f>
        <v>0</v>
      </c>
      <c r="M13" s="227">
        <f>'[12]Canada Seed Imports'!N266</f>
        <v>0</v>
      </c>
      <c r="N13" s="227">
        <f>'[12]Canada Seed Imports'!O266</f>
        <v>9.0000000000000006E-5</v>
      </c>
      <c r="O13" s="227">
        <f>'[12]Canada Seed Imports'!P266</f>
        <v>0</v>
      </c>
      <c r="P13" s="227">
        <f>'[12]Canada Seed Imports'!Q266</f>
        <v>0</v>
      </c>
      <c r="Q13" s="227">
        <f>'[12]Canada Seed Imports'!R266</f>
        <v>0</v>
      </c>
      <c r="R13" s="227">
        <f>'[12]Canada Seed Imports'!S266</f>
        <v>0</v>
      </c>
      <c r="S13" s="227">
        <f>'[12]Canada Seed Imports'!T266</f>
        <v>0</v>
      </c>
      <c r="T13" s="227">
        <f>'[12]Canada Seed Imports'!U266</f>
        <v>0</v>
      </c>
      <c r="U13" s="227">
        <f>'[12]Canada Seed Imports'!V266</f>
        <v>2.8570000000000002E-3</v>
      </c>
      <c r="V13" s="227">
        <f>'[12]Canada Seed Imports'!W266</f>
        <v>0</v>
      </c>
      <c r="W13" s="227">
        <f>'[12]Canada Seed Imports'!X266</f>
        <v>1.9999999999999999E-6</v>
      </c>
      <c r="X13" s="227">
        <f>'[12]Canada Seed Imports'!Y266</f>
        <v>0</v>
      </c>
      <c r="Y13" s="227">
        <f>'[12]Canada Seed Imports'!Z266</f>
        <v>0</v>
      </c>
      <c r="Z13" s="227">
        <f>'[12]Canada Seed Imports'!AA266</f>
        <v>0</v>
      </c>
      <c r="AA13" s="227">
        <f>'[12]Canada Seed Imports'!AB266</f>
        <v>0</v>
      </c>
      <c r="AB13" s="227">
        <f>'[12]Canada Seed Imports'!AC266</f>
        <v>0</v>
      </c>
      <c r="AC13" s="227">
        <f>'[12]Canada Seed Imports'!AD266</f>
        <v>0</v>
      </c>
      <c r="AD13" s="269">
        <f>'[12]Canada Seed Imports'!AE266</f>
        <v>0</v>
      </c>
      <c r="AE13" s="269">
        <f>'[12]Canada Seed Imports'!AF266</f>
        <v>0</v>
      </c>
      <c r="AF13" s="269">
        <f>'[12]Canada Seed Imports'!AG266</f>
        <v>0</v>
      </c>
      <c r="AG13" s="269">
        <f>'[12]Canada Seed Imports'!AH266</f>
        <v>0</v>
      </c>
      <c r="AH13" s="269">
        <f>'[12]Canada Seed Imports'!AI266</f>
        <v>0</v>
      </c>
      <c r="AI13" s="269">
        <f>'[12]Canada Seed Imports'!AJ266</f>
        <v>0</v>
      </c>
      <c r="AJ13" s="269">
        <f>'[12]Canada Seed Imports'!AK266</f>
        <v>0</v>
      </c>
      <c r="AK13" s="269">
        <f>'[12]Canada Seed Imports'!AL266</f>
        <v>0</v>
      </c>
      <c r="AL13" s="269">
        <f>'[12]Canada Seed Imports'!AM266</f>
        <v>0</v>
      </c>
      <c r="AM13" s="269">
        <f>'[12]Canada Seed Imports'!AN266</f>
        <v>0</v>
      </c>
      <c r="AN13" s="269">
        <f>'[12]Canada Seed Imports'!AO266</f>
        <v>0</v>
      </c>
      <c r="AO13" s="269">
        <f>'[12]Canada Seed Imports'!AP266</f>
        <v>0</v>
      </c>
      <c r="AP13" s="269">
        <f>'[12]Canada Seed Imports'!AQ266</f>
        <v>0</v>
      </c>
      <c r="AQ13" s="269">
        <f>'[12]Canada Seed Imports'!AR266</f>
        <v>0</v>
      </c>
    </row>
    <row r="14" spans="1:43" x14ac:dyDescent="0.2">
      <c r="B14" t="s">
        <v>185</v>
      </c>
      <c r="C14" s="227">
        <f>C11-C12-C13</f>
        <v>-2.9999999999998916E-3</v>
      </c>
      <c r="D14" s="227">
        <f t="shared" ref="D14:AQ14" si="2">D11-D12-D13</f>
        <v>-79.138000000000005</v>
      </c>
      <c r="E14" s="227">
        <f t="shared" si="2"/>
        <v>-116.89500000000002</v>
      </c>
      <c r="F14" s="227">
        <f t="shared" si="2"/>
        <v>-128.41200000000001</v>
      </c>
      <c r="G14" s="227">
        <f t="shared" si="2"/>
        <v>-116.434</v>
      </c>
      <c r="H14" s="227">
        <f t="shared" si="2"/>
        <v>-215.85900000000001</v>
      </c>
      <c r="I14" s="227">
        <f t="shared" si="2"/>
        <v>-222.46485300000001</v>
      </c>
      <c r="J14" s="227">
        <f t="shared" si="2"/>
        <v>-217.60189099999999</v>
      </c>
      <c r="K14" s="227">
        <f t="shared" si="2"/>
        <v>-238.577224</v>
      </c>
      <c r="L14" s="227">
        <f t="shared" si="2"/>
        <v>-104.04434300000001</v>
      </c>
      <c r="M14" s="227">
        <f t="shared" si="2"/>
        <v>-137.88268199999999</v>
      </c>
      <c r="N14" s="227">
        <f t="shared" si="2"/>
        <v>-200.80174400000001</v>
      </c>
      <c r="O14" s="227">
        <f t="shared" si="2"/>
        <v>-170.68438600000002</v>
      </c>
      <c r="P14" s="227">
        <f t="shared" si="2"/>
        <v>-108.04326999999998</v>
      </c>
      <c r="Q14" s="227">
        <f t="shared" si="2"/>
        <v>-122.59639299999999</v>
      </c>
      <c r="R14" s="227">
        <f t="shared" si="2"/>
        <v>-184.08674300000004</v>
      </c>
      <c r="S14" s="227">
        <f t="shared" si="2"/>
        <v>-82.261578999999998</v>
      </c>
      <c r="T14" s="227">
        <f t="shared" si="2"/>
        <v>-107.224976</v>
      </c>
      <c r="U14" s="227">
        <f t="shared" si="2"/>
        <v>-51.704388999999992</v>
      </c>
      <c r="V14" s="227">
        <f t="shared" si="2"/>
        <v>-57.663229999999992</v>
      </c>
      <c r="W14" s="227">
        <f t="shared" si="2"/>
        <v>-89.838503000000003</v>
      </c>
      <c r="X14" s="227">
        <f t="shared" si="2"/>
        <v>-70.538678999999988</v>
      </c>
      <c r="Y14" s="227">
        <f t="shared" si="2"/>
        <v>-85.171181999999988</v>
      </c>
      <c r="Z14" s="227">
        <f t="shared" si="2"/>
        <v>5.9106420000000002</v>
      </c>
      <c r="AA14" s="227">
        <f t="shared" si="2"/>
        <v>4.9937070000000006</v>
      </c>
      <c r="AB14" s="227">
        <f t="shared" si="2"/>
        <v>5.160196</v>
      </c>
      <c r="AC14" s="227">
        <f t="shared" si="2"/>
        <v>9.7914630000000002</v>
      </c>
      <c r="AD14" s="269">
        <f t="shared" si="2"/>
        <v>6.3730000000000002</v>
      </c>
      <c r="AE14" s="269">
        <f t="shared" si="2"/>
        <v>3</v>
      </c>
      <c r="AF14" s="269">
        <f t="shared" si="2"/>
        <v>10</v>
      </c>
      <c r="AG14" s="269">
        <f t="shared" si="2"/>
        <v>10</v>
      </c>
      <c r="AH14" s="269">
        <f t="shared" si="2"/>
        <v>10</v>
      </c>
      <c r="AI14" s="269">
        <f t="shared" si="2"/>
        <v>10</v>
      </c>
      <c r="AJ14" s="269">
        <f t="shared" si="2"/>
        <v>10</v>
      </c>
      <c r="AK14" s="269">
        <f t="shared" si="2"/>
        <v>10</v>
      </c>
      <c r="AL14" s="269">
        <f t="shared" si="2"/>
        <v>10</v>
      </c>
      <c r="AM14" s="269">
        <f t="shared" si="2"/>
        <v>10</v>
      </c>
      <c r="AN14" s="269">
        <f t="shared" si="2"/>
        <v>10</v>
      </c>
      <c r="AO14" s="269">
        <f t="shared" si="2"/>
        <v>10</v>
      </c>
      <c r="AP14" s="269">
        <f t="shared" si="2"/>
        <v>10</v>
      </c>
      <c r="AQ14" s="269">
        <f t="shared" si="2"/>
        <v>10</v>
      </c>
    </row>
    <row r="15" spans="1:43" x14ac:dyDescent="0.2">
      <c r="A15" t="s">
        <v>191</v>
      </c>
      <c r="C15" s="227">
        <f>'[11]Canada Rapeseed'!D27</f>
        <v>1214.7339999999999</v>
      </c>
      <c r="D15" s="227">
        <f>'[11]Canada Rapeseed'!E27</f>
        <v>1087.356</v>
      </c>
      <c r="E15" s="227">
        <f>'[11]Canada Rapeseed'!F27</f>
        <v>1419.0930000000003</v>
      </c>
      <c r="F15" s="227">
        <f>'[11]Canada Rapeseed'!G27</f>
        <v>1258.884</v>
      </c>
      <c r="G15" s="227">
        <f>'[11]Canada Rapeseed'!H27</f>
        <v>1139.066</v>
      </c>
      <c r="H15" s="227">
        <f>'[11]Canada Rapeseed'!I27</f>
        <v>1135.1560000000002</v>
      </c>
      <c r="I15" s="227">
        <f>'[11]Canada Rapeseed'!J27</f>
        <v>754.711682</v>
      </c>
      <c r="J15" s="227">
        <f>'[11]Canada Rapeseed'!K27</f>
        <v>822.87400000000014</v>
      </c>
      <c r="K15" s="227">
        <f>'[11]Canada Rapeseed'!L27</f>
        <v>1532.5835660000002</v>
      </c>
      <c r="L15" s="227">
        <f>'[11]Canada Rapeseed'!M27</f>
        <v>1342.430343</v>
      </c>
      <c r="M15" s="227">
        <f>'[11]Canada Rapeseed'!N27</f>
        <v>1485.966547</v>
      </c>
      <c r="N15" s="227">
        <f>'[11]Canada Rapeseed'!O27</f>
        <v>1482.1418389999999</v>
      </c>
      <c r="O15" s="227">
        <f>'[11]Canada Rapeseed'!P27</f>
        <v>1853.2146770000002</v>
      </c>
      <c r="P15" s="227">
        <f>'[11]Canada Rapeseed'!Q27</f>
        <v>1861.2510590000002</v>
      </c>
      <c r="Q15" s="227">
        <f>'[11]Canada Rapeseed'!R27</f>
        <v>1926.5359099999996</v>
      </c>
      <c r="R15" s="227">
        <f>'[11]Canada Rapeseed'!S27</f>
        <v>2996.1760610000001</v>
      </c>
      <c r="S15" s="227">
        <f>'[11]Canada Rapeseed'!T27</f>
        <v>3309.712493</v>
      </c>
      <c r="T15" s="227">
        <f>'[11]Canada Rapeseed'!U27</f>
        <v>3404.1170189999998</v>
      </c>
      <c r="U15" s="227">
        <f>'[11]Canada Rapeseed'!V27</f>
        <v>3421.251131</v>
      </c>
      <c r="V15" s="227">
        <f>'[11]Canada Rapeseed'!W27</f>
        <v>3631.5782449999997</v>
      </c>
      <c r="W15" s="227">
        <f>'[11]Canada Rapeseed'!X27</f>
        <v>4091.9442680000002</v>
      </c>
      <c r="X15" s="227">
        <f>'[11]Canada Rapeseed'!Y27</f>
        <v>4613.1269430000002</v>
      </c>
      <c r="Y15" s="227">
        <f>'[11]Canada Rapeseed'!Z27</f>
        <v>4536.807194</v>
      </c>
      <c r="Z15" s="227">
        <f>'[11]Canada Rapeseed'!AA27</f>
        <v>4640.7564479999992</v>
      </c>
      <c r="AA15" s="227">
        <f>'[11]Canada Rapeseed'!AB27</f>
        <v>4896.7226330000003</v>
      </c>
      <c r="AB15" s="227">
        <f>'[11]Canada Rapeseed'!AC27</f>
        <v>5253.1126869999998</v>
      </c>
      <c r="AC15" s="227">
        <f>'[11]Canada Rapeseed'!AD27</f>
        <v>4512.9876139999997</v>
      </c>
      <c r="AD15" s="269">
        <f>'[11]Canada Rapeseed'!AE27</f>
        <v>5307.63</v>
      </c>
      <c r="AE15" s="269">
        <f>'[11]Canada Rapeseed'!AF27</f>
        <v>5525</v>
      </c>
      <c r="AF15" s="269">
        <f>'[11]Canada Rapeseed'!AG27</f>
        <v>6000</v>
      </c>
      <c r="AG15" s="269">
        <f>'[11]Canada Rapeseed'!AH27</f>
        <v>5750</v>
      </c>
      <c r="AH15" s="269">
        <f>'[11]Canada Rapeseed'!AI27</f>
        <v>5750</v>
      </c>
      <c r="AI15" s="269">
        <f>'[11]Canada Rapeseed'!AJ27</f>
        <v>5750</v>
      </c>
      <c r="AJ15" s="269">
        <f>'[11]Canada Rapeseed'!AK27</f>
        <v>5750</v>
      </c>
      <c r="AK15" s="269">
        <f>'[11]Canada Rapeseed'!AL27</f>
        <v>5750</v>
      </c>
      <c r="AL15" s="269">
        <f>'[11]Canada Rapeseed'!AM27</f>
        <v>5800</v>
      </c>
      <c r="AM15" s="269">
        <f>'[11]Canada Rapeseed'!AN27</f>
        <v>5900</v>
      </c>
      <c r="AN15" s="269">
        <f>'[11]Canada Rapeseed'!AO27</f>
        <v>6000</v>
      </c>
      <c r="AO15" s="269">
        <f>'[11]Canada Rapeseed'!AP27</f>
        <v>6100</v>
      </c>
      <c r="AP15" s="269">
        <f>'[11]Canada Rapeseed'!AQ27</f>
        <v>6200</v>
      </c>
      <c r="AQ15" s="269">
        <f>'[11]Canada Rapeseed'!AR27</f>
        <v>6300</v>
      </c>
    </row>
    <row r="16" spans="1:43" x14ac:dyDescent="0.2">
      <c r="A16" s="266"/>
      <c r="B16" s="266" t="s">
        <v>187</v>
      </c>
      <c r="C16" s="227">
        <f>'[12]Canada Meal Exports'!D284</f>
        <v>918.68399999999997</v>
      </c>
      <c r="D16" s="227">
        <f>'[12]Canada Meal Exports'!E284</f>
        <v>866.1579999999999</v>
      </c>
      <c r="E16" s="227">
        <f>'[12]Canada Meal Exports'!F284</f>
        <v>1244.4850000000001</v>
      </c>
      <c r="F16" s="227">
        <f>'[12]Canada Meal Exports'!G284</f>
        <v>1078.296</v>
      </c>
      <c r="G16" s="227">
        <f>'[12]Canada Meal Exports'!H284</f>
        <v>1114.664</v>
      </c>
      <c r="H16" s="227">
        <f>'[12]Canada Meal Exports'!I284</f>
        <v>1068.8679999999999</v>
      </c>
      <c r="I16" s="227">
        <f>'[12]Canada Meal Exports'!J284</f>
        <v>746.60024899999985</v>
      </c>
      <c r="J16" s="227">
        <f>'[12]Canada Meal Exports'!K284</f>
        <v>900.7981420000001</v>
      </c>
      <c r="K16" s="227">
        <f>'[12]Canada Meal Exports'!L284</f>
        <v>1485.6179609999999</v>
      </c>
      <c r="L16" s="227">
        <f>'[12]Canada Meal Exports'!M284</f>
        <v>1334.248812</v>
      </c>
      <c r="M16" s="227">
        <f>'[12]Canada Meal Exports'!N284</f>
        <v>1461.1627430000001</v>
      </c>
      <c r="N16" s="227">
        <f>'[12]Canada Meal Exports'!O284</f>
        <v>1497.1686830000001</v>
      </c>
      <c r="O16" s="227">
        <f>'[12]Canada Meal Exports'!P284</f>
        <v>1810.6785049999996</v>
      </c>
      <c r="P16" s="227">
        <f>'[12]Canada Meal Exports'!Q284</f>
        <v>1693.6331949999997</v>
      </c>
      <c r="Q16" s="227">
        <f>'[12]Canada Meal Exports'!R284</f>
        <v>1159.00974</v>
      </c>
      <c r="R16" s="227">
        <f>'[12]Canada Meal Exports'!S284</f>
        <v>2040.539458</v>
      </c>
      <c r="S16" s="227">
        <f>'[12]Canada Meal Exports'!T284</f>
        <v>2789.9960599999999</v>
      </c>
      <c r="T16" s="227">
        <f>'[12]Canada Meal Exports'!U284</f>
        <v>3115.8319470000001</v>
      </c>
      <c r="U16" s="227">
        <f>'[12]Canada Meal Exports'!V284</f>
        <v>3371.7596790000002</v>
      </c>
      <c r="V16" s="227">
        <f>'[12]Canada Meal Exports'!W284</f>
        <v>3445.2849369999994</v>
      </c>
      <c r="W16" s="227">
        <f>'[12]Canada Meal Exports'!X284</f>
        <v>3613.3642239999999</v>
      </c>
      <c r="X16" s="227">
        <f>'[12]Canada Meal Exports'!Y284</f>
        <v>3505.508519</v>
      </c>
      <c r="Y16" s="227">
        <f>'[12]Canada Meal Exports'!Z284</f>
        <v>3218.1298489999999</v>
      </c>
      <c r="Z16" s="227">
        <f>'[12]Canada Meal Exports'!AA284</f>
        <v>3293.2735029999999</v>
      </c>
      <c r="AA16" s="227">
        <f>'[12]Canada Meal Exports'!AB284</f>
        <v>3487.2444089999999</v>
      </c>
      <c r="AB16" s="227">
        <f>'[12]Canada Meal Exports'!AC284</f>
        <v>3555.1660019999999</v>
      </c>
      <c r="AC16" s="227">
        <f>'[12]Canada Meal Exports'!AD284</f>
        <v>2837.0559039999998</v>
      </c>
      <c r="AD16" s="269">
        <f>'[12]Canada Meal Exports'!AE284</f>
        <v>3624.9782959999998</v>
      </c>
      <c r="AE16" s="269">
        <f>'[12]Canada Meal Exports'!AF284</f>
        <v>3612.8654999999999</v>
      </c>
      <c r="AF16" s="269">
        <f>'[12]Canada Meal Exports'!AG284</f>
        <v>3956.1588707025503</v>
      </c>
      <c r="AG16" s="269">
        <f>'[12]Canada Meal Exports'!AH284</f>
        <v>3773.1584019882962</v>
      </c>
      <c r="AH16" s="269">
        <f>'[12]Canada Meal Exports'!AI284</f>
        <v>3722.5243831736143</v>
      </c>
      <c r="AI16" s="269">
        <f>'[12]Canada Meal Exports'!AJ284</f>
        <v>3742.3703396395658</v>
      </c>
      <c r="AJ16" s="269">
        <f>'[12]Canada Meal Exports'!AK284</f>
        <v>3742.2868706836634</v>
      </c>
      <c r="AK16" s="269">
        <f>'[12]Canada Meal Exports'!AL284</f>
        <v>3745.2250832716868</v>
      </c>
      <c r="AL16" s="269">
        <f>'[12]Canada Meal Exports'!AM284</f>
        <v>3799.2031735761848</v>
      </c>
      <c r="AM16" s="269">
        <f>'[12]Canada Meal Exports'!AN284</f>
        <v>3851.388666786921</v>
      </c>
      <c r="AN16" s="269">
        <f>'[12]Canada Meal Exports'!AO284</f>
        <v>3921.8558105374173</v>
      </c>
      <c r="AO16" s="269">
        <f>'[12]Canada Meal Exports'!AP284</f>
        <v>3000.5717422919743</v>
      </c>
      <c r="AP16" s="269">
        <f>'[12]Canada Meal Exports'!AQ284</f>
        <v>0</v>
      </c>
      <c r="AQ16" s="269">
        <f>'[12]Canada Meal Exports'!AR284</f>
        <v>0</v>
      </c>
    </row>
    <row r="17" spans="1:43" x14ac:dyDescent="0.2">
      <c r="B17" t="s">
        <v>192</v>
      </c>
      <c r="C17" s="227">
        <f>'[12]Canada Meal Exports'!D266</f>
        <v>0</v>
      </c>
      <c r="D17" s="227">
        <f>'[12]Canada Meal Exports'!E266</f>
        <v>0</v>
      </c>
      <c r="E17" s="227">
        <f>'[12]Canada Meal Exports'!F266</f>
        <v>0</v>
      </c>
      <c r="F17" s="227">
        <f>'[12]Canada Meal Exports'!G266</f>
        <v>0</v>
      </c>
      <c r="G17" s="227">
        <f>'[12]Canada Meal Exports'!H266</f>
        <v>0.88</v>
      </c>
      <c r="H17" s="227">
        <f>'[12]Canada Meal Exports'!I266</f>
        <v>8.3000000000000004E-2</v>
      </c>
      <c r="I17" s="227">
        <f>'[12]Canada Meal Exports'!J266</f>
        <v>0</v>
      </c>
      <c r="J17" s="227">
        <f>'[12]Canada Meal Exports'!K266</f>
        <v>0</v>
      </c>
      <c r="K17" s="227">
        <f>'[12]Canada Meal Exports'!L266</f>
        <v>12.717376</v>
      </c>
      <c r="L17" s="227">
        <f>'[12]Canada Meal Exports'!M266</f>
        <v>7.6003000000000001E-2</v>
      </c>
      <c r="M17" s="227">
        <f>'[12]Canada Meal Exports'!N266</f>
        <v>9.1499999999999998E-2</v>
      </c>
      <c r="N17" s="227">
        <f>'[12]Canada Meal Exports'!O266</f>
        <v>8.512162</v>
      </c>
      <c r="O17" s="227">
        <f>'[12]Canada Meal Exports'!P266</f>
        <v>22.675394999999998</v>
      </c>
      <c r="P17" s="227">
        <f>'[12]Canada Meal Exports'!Q266</f>
        <v>101.28094100000001</v>
      </c>
      <c r="Q17" s="227">
        <f>'[12]Canada Meal Exports'!R266</f>
        <v>197.12761499999999</v>
      </c>
      <c r="R17" s="227">
        <f>'[12]Canada Meal Exports'!S266</f>
        <v>99.022663000000009</v>
      </c>
      <c r="S17" s="227">
        <f>'[12]Canada Meal Exports'!T266</f>
        <v>58.726898000000013</v>
      </c>
      <c r="T17" s="227">
        <f>'[12]Canada Meal Exports'!U266</f>
        <v>25.121092999999998</v>
      </c>
      <c r="U17" s="227">
        <f>'[12]Canada Meal Exports'!V266</f>
        <v>13.688026000000001</v>
      </c>
      <c r="V17" s="227">
        <f>'[12]Canada Meal Exports'!W266</f>
        <v>19.637386000000003</v>
      </c>
      <c r="W17" s="227">
        <f>'[12]Canada Meal Exports'!X266</f>
        <v>21.397109999999998</v>
      </c>
      <c r="X17" s="227">
        <f>'[12]Canada Meal Exports'!Y266</f>
        <v>31.020828999999999</v>
      </c>
      <c r="Y17" s="227">
        <f>'[12]Canada Meal Exports'!Z266</f>
        <v>20.408953999999998</v>
      </c>
      <c r="Z17" s="227">
        <f>'[12]Canada Meal Exports'!AR266</f>
        <v>0</v>
      </c>
      <c r="AA17" s="227">
        <f>'[12]Canada Meal Exports'!AS266</f>
        <v>0</v>
      </c>
      <c r="AB17" s="227">
        <f>'[12]Canada Meal Exports'!AT266</f>
        <v>0</v>
      </c>
      <c r="AC17" s="227">
        <f>'[12]Canada Meal Exports'!AU266</f>
        <v>0</v>
      </c>
      <c r="AD17" s="269">
        <f>'[12]Canada Meal Exports'!AV266</f>
        <v>0</v>
      </c>
      <c r="AE17" s="269">
        <f>'[12]Canada Meal Exports'!AW266</f>
        <v>0</v>
      </c>
      <c r="AF17" s="269">
        <f>'[12]Canada Meal Exports'!AX266</f>
        <v>0</v>
      </c>
      <c r="AG17" s="269">
        <f>'[12]Canada Meal Exports'!AY266</f>
        <v>0</v>
      </c>
      <c r="AH17" s="269">
        <f>'[12]Canada Meal Exports'!AZ266</f>
        <v>0</v>
      </c>
      <c r="AI17" s="269">
        <f>'[12]Canada Meal Exports'!BA266</f>
        <v>0</v>
      </c>
      <c r="AJ17" s="269">
        <f>'[12]Canada Meal Exports'!BB266</f>
        <v>0</v>
      </c>
      <c r="AK17" s="269">
        <f>'[12]Canada Meal Exports'!BC266</f>
        <v>0</v>
      </c>
      <c r="AL17" s="269">
        <f>'[12]Canada Meal Exports'!BD266</f>
        <v>0</v>
      </c>
      <c r="AM17" s="269">
        <f>'[12]Canada Meal Exports'!BE266</f>
        <v>0</v>
      </c>
      <c r="AN17" s="269">
        <f>'[12]Canada Meal Exports'!BF266</f>
        <v>0</v>
      </c>
      <c r="AO17" s="269">
        <f>'[12]Canada Meal Exports'!BG266</f>
        <v>0</v>
      </c>
      <c r="AP17" s="269">
        <f>'[12]Canada Meal Exports'!BH266</f>
        <v>0</v>
      </c>
      <c r="AQ17" s="269">
        <f>'[12]Canada Meal Exports'!BI266</f>
        <v>0</v>
      </c>
    </row>
    <row r="18" spans="1:43" x14ac:dyDescent="0.2">
      <c r="B18" t="s">
        <v>185</v>
      </c>
      <c r="C18" s="227">
        <f>C15-C16-C17</f>
        <v>296.04999999999995</v>
      </c>
      <c r="D18" s="227">
        <f t="shared" ref="D18:AQ18" si="3">D15-D16-D17</f>
        <v>221.19800000000009</v>
      </c>
      <c r="E18" s="227">
        <f t="shared" si="3"/>
        <v>174.60800000000017</v>
      </c>
      <c r="F18" s="227">
        <f t="shared" si="3"/>
        <v>180.58799999999997</v>
      </c>
      <c r="G18" s="227">
        <f t="shared" si="3"/>
        <v>23.522000000000045</v>
      </c>
      <c r="H18" s="227">
        <f t="shared" si="3"/>
        <v>66.20500000000024</v>
      </c>
      <c r="I18" s="227">
        <f t="shared" si="3"/>
        <v>8.1114330000001473</v>
      </c>
      <c r="J18" s="227">
        <f t="shared" si="3"/>
        <v>-77.924141999999961</v>
      </c>
      <c r="K18" s="227">
        <f t="shared" si="3"/>
        <v>34.248229000000322</v>
      </c>
      <c r="L18" s="227">
        <f t="shared" si="3"/>
        <v>8.1055279999999499</v>
      </c>
      <c r="M18" s="227">
        <f t="shared" si="3"/>
        <v>24.7123039999999</v>
      </c>
      <c r="N18" s="227">
        <f t="shared" si="3"/>
        <v>-23.53900600000021</v>
      </c>
      <c r="O18" s="227">
        <f t="shared" si="3"/>
        <v>19.860777000000535</v>
      </c>
      <c r="P18" s="227">
        <f t="shared" si="3"/>
        <v>66.336923000000496</v>
      </c>
      <c r="Q18" s="227">
        <f t="shared" si="3"/>
        <v>570.39855499999965</v>
      </c>
      <c r="R18" s="227">
        <f t="shared" si="3"/>
        <v>856.61394000000018</v>
      </c>
      <c r="S18" s="227">
        <f t="shared" si="3"/>
        <v>460.98953500000005</v>
      </c>
      <c r="T18" s="227">
        <f t="shared" si="3"/>
        <v>263.1639789999997</v>
      </c>
      <c r="U18" s="227">
        <f t="shared" si="3"/>
        <v>35.803425999999753</v>
      </c>
      <c r="V18" s="227">
        <f t="shared" si="3"/>
        <v>166.65592200000026</v>
      </c>
      <c r="W18" s="227">
        <f t="shared" si="3"/>
        <v>457.18293400000027</v>
      </c>
      <c r="X18" s="227">
        <f t="shared" si="3"/>
        <v>1076.5975950000002</v>
      </c>
      <c r="Y18" s="227">
        <f t="shared" si="3"/>
        <v>1298.2683910000001</v>
      </c>
      <c r="Z18" s="227">
        <f t="shared" si="3"/>
        <v>1347.4829449999993</v>
      </c>
      <c r="AA18" s="227">
        <f t="shared" si="3"/>
        <v>1409.4782240000004</v>
      </c>
      <c r="AB18" s="227">
        <f t="shared" si="3"/>
        <v>1697.9466849999999</v>
      </c>
      <c r="AC18" s="227">
        <f t="shared" si="3"/>
        <v>1675.9317099999998</v>
      </c>
      <c r="AD18" s="269">
        <f t="shared" si="3"/>
        <v>1682.6517040000003</v>
      </c>
      <c r="AE18" s="269">
        <f t="shared" si="3"/>
        <v>1912.1345000000001</v>
      </c>
      <c r="AF18" s="269">
        <f t="shared" si="3"/>
        <v>2043.8411292974497</v>
      </c>
      <c r="AG18" s="269">
        <f t="shared" si="3"/>
        <v>1976.8415980117038</v>
      </c>
      <c r="AH18" s="269">
        <f t="shared" si="3"/>
        <v>2027.4756168263857</v>
      </c>
      <c r="AI18" s="269">
        <f t="shared" si="3"/>
        <v>2007.6296603604342</v>
      </c>
      <c r="AJ18" s="269">
        <f t="shared" si="3"/>
        <v>2007.7131293163366</v>
      </c>
      <c r="AK18" s="269">
        <f t="shared" si="3"/>
        <v>2004.7749167283132</v>
      </c>
      <c r="AL18" s="269">
        <f t="shared" si="3"/>
        <v>2000.7968264238152</v>
      </c>
      <c r="AM18" s="269">
        <f t="shared" si="3"/>
        <v>2048.611333213079</v>
      </c>
      <c r="AN18" s="269">
        <f t="shared" si="3"/>
        <v>2078.1441894625827</v>
      </c>
      <c r="AO18" s="269">
        <f t="shared" si="3"/>
        <v>3099.4282577080257</v>
      </c>
      <c r="AP18" s="269">
        <f t="shared" si="3"/>
        <v>6200</v>
      </c>
      <c r="AQ18" s="269">
        <f t="shared" si="3"/>
        <v>6300</v>
      </c>
    </row>
    <row r="19" spans="1:43" x14ac:dyDescent="0.2">
      <c r="A19" t="s">
        <v>193</v>
      </c>
      <c r="C19" s="276">
        <f>'[8]Canola Complex'!AK25</f>
        <v>1012.6531018106998</v>
      </c>
      <c r="D19" s="276">
        <f>'[8]Canola Complex'!AL25</f>
        <v>954.43168033710003</v>
      </c>
      <c r="E19" s="276">
        <f>'[8]Canola Complex'!AM25</f>
        <v>1371.6731489643</v>
      </c>
      <c r="F19" s="276">
        <f>'[8]Canola Complex'!AN25</f>
        <v>1193.9214216636003</v>
      </c>
      <c r="G19" s="276">
        <f>'[8]Canola Complex'!AO25</f>
        <v>1259.9089548255001</v>
      </c>
      <c r="H19" s="276">
        <f>'[8]Canola Complex'!AP25</f>
        <v>1178.2256153346002</v>
      </c>
      <c r="I19" s="276">
        <f>'[8]Canola Complex'!AQ25</f>
        <v>921.28959781109995</v>
      </c>
      <c r="J19" s="276">
        <f>'[8]Canola Complex'!AR25</f>
        <v>1012.9254828588</v>
      </c>
      <c r="K19" s="276">
        <f>'[8]Canola Complex'!AS25</f>
        <v>1637.7428052026999</v>
      </c>
      <c r="L19" s="276">
        <f>'[8]Canola Complex'!AT25</f>
        <v>1470.9153106052997</v>
      </c>
      <c r="M19" s="276">
        <f>'[8]Canola Complex'!AU25</f>
        <v>2825.0695450876001</v>
      </c>
      <c r="N19" s="276">
        <f>'[8]Canola Complex'!AV25</f>
        <v>3300.7099999999996</v>
      </c>
      <c r="O19" s="276">
        <f>'[8]Canola Complex'!AW25</f>
        <v>3991.884</v>
      </c>
      <c r="P19" s="276">
        <f>'[8]Canola Complex'!AX25</f>
        <v>3734.1979999999999</v>
      </c>
      <c r="Q19" s="276">
        <f>'[8]Canola Complex'!AY25</f>
        <v>1277.5964999999999</v>
      </c>
      <c r="R19" s="276">
        <f>'[8]Canola Complex'!AZ25</f>
        <v>2249.4324999999999</v>
      </c>
      <c r="S19" s="276">
        <f>'[8]Canola Complex'!BA25</f>
        <v>3075.3964999999998</v>
      </c>
      <c r="T19" s="276">
        <f>'[8]Canola Complex'!BB25</f>
        <v>3439.3964999999998</v>
      </c>
      <c r="U19" s="276">
        <f>'[8]Canola Complex'!BC25</f>
        <v>3723.2419999999997</v>
      </c>
      <c r="V19" s="276">
        <f>'[8]Canola Complex'!BD25</f>
        <v>3811.8280000000004</v>
      </c>
      <c r="W19" s="276">
        <f>'[8]Canola Complex'!BE25</f>
        <v>2540.5925530550003</v>
      </c>
      <c r="X19" s="276">
        <f>'[8]Canola Complex'!BF25</f>
        <v>1946.364750495</v>
      </c>
      <c r="Y19" s="276">
        <f>'[8]Canola Complex'!BG25</f>
        <v>1783.3105041399999</v>
      </c>
      <c r="Z19" s="276">
        <f>'[8]Canola Complex'!BH25</f>
        <v>3592.4712800899997</v>
      </c>
      <c r="AA19" s="276">
        <f>'[8]Canola Complex'!BI25</f>
        <v>3832.6286866300993</v>
      </c>
      <c r="AB19" s="276">
        <f>'[8]Canola Complex'!BJ25</f>
        <v>3960.2007487916999</v>
      </c>
      <c r="AC19" s="276">
        <f>'[8]Canola Complex'!BK25</f>
        <v>3382.2942552126001</v>
      </c>
      <c r="AD19" s="277">
        <f>'[8]Canola Complex'!BL25</f>
        <v>3442.1442309576</v>
      </c>
      <c r="AE19" s="277">
        <f>'[8]Canola Complex'!BM25</f>
        <v>3843.8473629459004</v>
      </c>
      <c r="AF19" s="277">
        <f>'[8]Canola Complex'!BN25</f>
        <v>4000</v>
      </c>
      <c r="AG19" s="277">
        <f>'[8]Canola Complex'!BO25</f>
        <v>4000</v>
      </c>
      <c r="AH19" s="277">
        <f>'[8]Canola Complex'!BP25</f>
        <v>4000</v>
      </c>
      <c r="AI19" s="277">
        <f>'[8]Canola Complex'!BQ25</f>
        <v>4000</v>
      </c>
      <c r="AJ19" s="277">
        <f>'[8]Canola Complex'!BR25</f>
        <v>4000</v>
      </c>
      <c r="AK19" s="277">
        <f>'[8]Canola Complex'!BS25</f>
        <v>4000</v>
      </c>
      <c r="AL19" s="277">
        <f>'[8]Canola Complex'!BT25</f>
        <v>4000</v>
      </c>
      <c r="AM19" s="277">
        <f>'[8]Canola Complex'!BU25</f>
        <v>4000</v>
      </c>
      <c r="AN19" s="277">
        <f>'[8]Canola Complex'!BV25</f>
        <v>4000</v>
      </c>
      <c r="AO19" s="277">
        <f>'[8]Canola Complex'!BW25</f>
        <v>4000</v>
      </c>
      <c r="AP19" s="277">
        <f>'[8]Canola Complex'!BX25</f>
        <v>4000</v>
      </c>
      <c r="AQ19" s="277">
        <f>'[8]Canola Complex'!BY25</f>
        <v>4000</v>
      </c>
    </row>
    <row r="20" spans="1:43" x14ac:dyDescent="0.2">
      <c r="A20" s="266"/>
      <c r="B20" s="266" t="s">
        <v>184</v>
      </c>
      <c r="C20" s="267">
        <f>'[12]Canada Meal Exports'!D284</f>
        <v>918.68399999999997</v>
      </c>
      <c r="D20" s="267">
        <f>'[12]Canada Seed Exports'!E284</f>
        <v>264.89999999999998</v>
      </c>
      <c r="E20" s="267">
        <f>'[12]Canada Seed Exports'!F284</f>
        <v>391.3</v>
      </c>
      <c r="F20" s="267">
        <f>'[12]Canada Seed Exports'!G284</f>
        <v>277.59999999999997</v>
      </c>
      <c r="G20" s="267">
        <f>'[12]Canada Seed Exports'!H284</f>
        <v>287.79999999999995</v>
      </c>
      <c r="H20" s="267">
        <f>'[12]Canada Seed Exports'!I284</f>
        <v>263.19999999999993</v>
      </c>
      <c r="I20" s="267">
        <f>'[12]Canada Seed Exports'!J284</f>
        <v>80.970765</v>
      </c>
      <c r="J20" s="267">
        <f>'[12]Canada Seed Exports'!K284</f>
        <v>194.77934599999998</v>
      </c>
      <c r="K20" s="267">
        <f>'[12]Canada Seed Exports'!L284</f>
        <v>317.35669200000001</v>
      </c>
      <c r="L20" s="267">
        <f>'[12]Canada Seed Exports'!M284</f>
        <v>430.074949</v>
      </c>
      <c r="M20" s="267">
        <f>'[12]Canada Seed Exports'!N284</f>
        <v>616.649721</v>
      </c>
      <c r="N20" s="267">
        <f>'[12]Canada Seed Exports'!O284</f>
        <v>602.63425800000005</v>
      </c>
      <c r="O20" s="267">
        <f>'[12]Canada Seed Exports'!P284</f>
        <v>920.68973199999982</v>
      </c>
      <c r="P20" s="267">
        <f>'[12]Canada Seed Exports'!Q284</f>
        <v>738.3727090000001</v>
      </c>
      <c r="Q20" s="267">
        <f>'[12]Canada Seed Exports'!R284</f>
        <v>604.80876899999998</v>
      </c>
      <c r="R20" s="267">
        <f>'[12]Canada Seed Exports'!S284</f>
        <v>466.87662599999993</v>
      </c>
      <c r="S20" s="267">
        <f>'[12]Canada Seed Exports'!T284</f>
        <v>579.43294800000001</v>
      </c>
      <c r="T20" s="267">
        <f>'[12]Canada Seed Exports'!U284</f>
        <v>412.24872399999992</v>
      </c>
      <c r="U20" s="267">
        <f>'[12]Canada Seed Exports'!V284</f>
        <v>1065.4351920000001</v>
      </c>
      <c r="V20" s="267">
        <f>'[12]Canada Seed Exports'!W284</f>
        <v>666.6771020000001</v>
      </c>
      <c r="W20" s="267">
        <f>'[12]Canada Seed Exports'!X284</f>
        <v>381.911136</v>
      </c>
      <c r="X20" s="267">
        <f>'[12]Canada Seed Exports'!Y284</f>
        <v>641.07749899999999</v>
      </c>
      <c r="Y20" s="267">
        <f>'[12]Canada Seed Exports'!Z284</f>
        <v>653.44608300000016</v>
      </c>
      <c r="Z20" s="267">
        <f>'[12]Canada Seed Exports'!AA284</f>
        <v>513.41565400000002</v>
      </c>
      <c r="AA20" s="267">
        <f>'[12]Canada Seed Exports'!AB284</f>
        <v>495.55984999999998</v>
      </c>
      <c r="AB20" s="267">
        <f>'[12]Canada Seed Exports'!AC284</f>
        <v>428.92883199999994</v>
      </c>
      <c r="AC20" s="267">
        <f>'[12]Canada Seed Exports'!AD284</f>
        <v>537.51830499999994</v>
      </c>
      <c r="AD20" s="268">
        <f>'[12]Canada Seed Exports'!AE284</f>
        <v>310.46542699999998</v>
      </c>
      <c r="AE20" s="268">
        <f>'[12]Canada Seed Exports'!AF284</f>
        <v>0</v>
      </c>
      <c r="AF20" s="268">
        <f>'[12]Canada Seed Exports'!AG284</f>
        <v>7.26</v>
      </c>
      <c r="AG20" s="268">
        <f>'[12]Canada Seed Exports'!AH284</f>
        <v>11.440000000000001</v>
      </c>
      <c r="AH20" s="268">
        <f>'[12]Canada Seed Exports'!AI284</f>
        <v>43.2</v>
      </c>
      <c r="AI20" s="268">
        <f>'[12]Canada Seed Exports'!AJ284</f>
        <v>27.5</v>
      </c>
      <c r="AJ20" s="268">
        <f>'[12]Canada Seed Exports'!AK284</f>
        <v>59.2</v>
      </c>
      <c r="AK20" s="268">
        <f>'[12]Canada Seed Exports'!AL284</f>
        <v>47.800000000000011</v>
      </c>
      <c r="AL20" s="268">
        <f>'[12]Canada Seed Exports'!AM284</f>
        <v>59.699999999999996</v>
      </c>
      <c r="AM20" s="268">
        <f>'[12]Canada Seed Exports'!AN284</f>
        <v>36</v>
      </c>
      <c r="AN20" s="268">
        <f>'[12]Canada Seed Exports'!AO284</f>
        <v>26.699999999999996</v>
      </c>
      <c r="AO20" s="268">
        <f>'[12]Canada Seed Exports'!AP284</f>
        <v>29.600000000000009</v>
      </c>
      <c r="AP20" s="268">
        <f>'[12]Canada Seed Exports'!AQ284</f>
        <v>14.599999999999998</v>
      </c>
      <c r="AQ20" s="268">
        <f>'[12]Canada Seed Exports'!AR284</f>
        <v>10.8</v>
      </c>
    </row>
    <row r="21" spans="1:43" x14ac:dyDescent="0.2">
      <c r="B21" t="s">
        <v>190</v>
      </c>
      <c r="C21" s="227">
        <v>0</v>
      </c>
      <c r="D21" s="227">
        <v>0</v>
      </c>
      <c r="E21" s="227">
        <v>0</v>
      </c>
      <c r="F21" s="227">
        <v>0</v>
      </c>
      <c r="G21" s="227">
        <v>0</v>
      </c>
      <c r="H21" s="227">
        <v>0</v>
      </c>
      <c r="I21" s="227">
        <v>0</v>
      </c>
      <c r="J21" s="227">
        <v>0</v>
      </c>
      <c r="K21" s="227">
        <v>0</v>
      </c>
      <c r="L21" s="227">
        <v>0</v>
      </c>
      <c r="M21" s="227">
        <v>0</v>
      </c>
      <c r="N21" s="227">
        <v>0</v>
      </c>
      <c r="O21" s="227">
        <v>0</v>
      </c>
      <c r="P21" s="227">
        <v>0</v>
      </c>
      <c r="Q21" s="227">
        <v>0</v>
      </c>
      <c r="R21" s="227">
        <v>0</v>
      </c>
      <c r="S21" s="227">
        <v>0</v>
      </c>
      <c r="T21" s="227">
        <v>0</v>
      </c>
      <c r="U21" s="227">
        <v>0</v>
      </c>
      <c r="V21" s="227">
        <v>0</v>
      </c>
      <c r="W21" s="227">
        <v>0</v>
      </c>
      <c r="X21" s="227">
        <v>0</v>
      </c>
      <c r="Y21" s="227">
        <v>0</v>
      </c>
      <c r="Z21" s="227">
        <v>0</v>
      </c>
      <c r="AA21" s="227">
        <v>0</v>
      </c>
      <c r="AB21" s="227">
        <v>0</v>
      </c>
      <c r="AC21" s="227">
        <v>0</v>
      </c>
      <c r="AD21" s="269">
        <v>0</v>
      </c>
      <c r="AE21" s="269">
        <v>0</v>
      </c>
      <c r="AF21" s="269">
        <v>0</v>
      </c>
      <c r="AG21" s="269">
        <v>0</v>
      </c>
      <c r="AH21" s="269">
        <v>0</v>
      </c>
      <c r="AI21" s="269">
        <v>0</v>
      </c>
      <c r="AJ21" s="269">
        <v>0</v>
      </c>
      <c r="AK21" s="269">
        <v>0</v>
      </c>
      <c r="AL21" s="269">
        <v>0</v>
      </c>
      <c r="AM21" s="269">
        <v>0</v>
      </c>
      <c r="AN21" s="269">
        <v>0</v>
      </c>
      <c r="AO21" s="269">
        <v>0</v>
      </c>
      <c r="AP21" s="269">
        <v>0</v>
      </c>
      <c r="AQ21" s="269">
        <v>0</v>
      </c>
    </row>
    <row r="22" spans="1:43" x14ac:dyDescent="0.2">
      <c r="B22" t="s">
        <v>185</v>
      </c>
      <c r="C22" s="227">
        <f t="shared" ref="C22:AQ22" si="4">C19-C20-C21</f>
        <v>93.96910181069984</v>
      </c>
      <c r="D22" s="227">
        <f t="shared" si="4"/>
        <v>689.53168033710006</v>
      </c>
      <c r="E22" s="227">
        <f t="shared" si="4"/>
        <v>980.37314896430007</v>
      </c>
      <c r="F22" s="227">
        <f t="shared" si="4"/>
        <v>916.3214216636004</v>
      </c>
      <c r="G22" s="227">
        <f t="shared" si="4"/>
        <v>972.10895482550018</v>
      </c>
      <c r="H22" s="227">
        <f t="shared" si="4"/>
        <v>915.02561533460027</v>
      </c>
      <c r="I22" s="227">
        <f t="shared" si="4"/>
        <v>840.31883281109992</v>
      </c>
      <c r="J22" s="227">
        <f t="shared" si="4"/>
        <v>818.14613685879999</v>
      </c>
      <c r="K22" s="227">
        <f t="shared" si="4"/>
        <v>1320.3861132026998</v>
      </c>
      <c r="L22" s="227">
        <f t="shared" si="4"/>
        <v>1040.8403616052997</v>
      </c>
      <c r="M22" s="227">
        <f t="shared" si="4"/>
        <v>2208.4198240876003</v>
      </c>
      <c r="N22" s="227">
        <f t="shared" si="4"/>
        <v>2698.0757419999995</v>
      </c>
      <c r="O22" s="227">
        <f t="shared" si="4"/>
        <v>3071.1942680000002</v>
      </c>
      <c r="P22" s="227">
        <f t="shared" si="4"/>
        <v>2995.8252909999997</v>
      </c>
      <c r="Q22" s="227">
        <f t="shared" si="4"/>
        <v>672.78773099999989</v>
      </c>
      <c r="R22" s="227">
        <f t="shared" si="4"/>
        <v>1782.5558739999999</v>
      </c>
      <c r="S22" s="227">
        <f t="shared" si="4"/>
        <v>2495.9635519999997</v>
      </c>
      <c r="T22" s="227">
        <f t="shared" si="4"/>
        <v>3027.1477759999998</v>
      </c>
      <c r="U22" s="227">
        <f t="shared" si="4"/>
        <v>2657.8068079999994</v>
      </c>
      <c r="V22" s="227">
        <f t="shared" si="4"/>
        <v>3145.1508980000003</v>
      </c>
      <c r="W22" s="227">
        <f t="shared" si="4"/>
        <v>2158.6814170550001</v>
      </c>
      <c r="X22" s="227">
        <f t="shared" si="4"/>
        <v>1305.287251495</v>
      </c>
      <c r="Y22" s="227">
        <f t="shared" si="4"/>
        <v>1129.8644211399996</v>
      </c>
      <c r="Z22" s="227">
        <f t="shared" si="4"/>
        <v>3079.0556260899998</v>
      </c>
      <c r="AA22" s="227">
        <f t="shared" si="4"/>
        <v>3337.0688366300992</v>
      </c>
      <c r="AB22" s="227">
        <f t="shared" si="4"/>
        <v>3531.2719167916998</v>
      </c>
      <c r="AC22" s="227">
        <f t="shared" si="4"/>
        <v>2844.7759502126</v>
      </c>
      <c r="AD22" s="269">
        <f t="shared" si="4"/>
        <v>3131.6788039575999</v>
      </c>
      <c r="AE22" s="269">
        <f t="shared" si="4"/>
        <v>3843.8473629459004</v>
      </c>
      <c r="AF22" s="269">
        <f t="shared" si="4"/>
        <v>3992.74</v>
      </c>
      <c r="AG22" s="269">
        <f t="shared" si="4"/>
        <v>3988.56</v>
      </c>
      <c r="AH22" s="269">
        <f t="shared" si="4"/>
        <v>3956.8</v>
      </c>
      <c r="AI22" s="269">
        <f t="shared" si="4"/>
        <v>3972.5</v>
      </c>
      <c r="AJ22" s="269">
        <f t="shared" si="4"/>
        <v>3940.8</v>
      </c>
      <c r="AK22" s="269">
        <f t="shared" si="4"/>
        <v>3952.2</v>
      </c>
      <c r="AL22" s="269">
        <f t="shared" si="4"/>
        <v>3940.3</v>
      </c>
      <c r="AM22" s="269">
        <f t="shared" si="4"/>
        <v>3964</v>
      </c>
      <c r="AN22" s="269">
        <f t="shared" si="4"/>
        <v>3973.3</v>
      </c>
      <c r="AO22" s="269">
        <f t="shared" si="4"/>
        <v>3970.4</v>
      </c>
      <c r="AP22" s="269">
        <f t="shared" si="4"/>
        <v>3985.4</v>
      </c>
      <c r="AQ22" s="269">
        <f t="shared" si="4"/>
        <v>3989.2</v>
      </c>
    </row>
    <row r="23" spans="1:43" x14ac:dyDescent="0.2">
      <c r="A23" t="s">
        <v>194</v>
      </c>
      <c r="C23" s="276">
        <f>'[8]Canola Complex'!AK28</f>
        <v>2.1579942447000002</v>
      </c>
      <c r="D23" s="276">
        <f>'[8]Canola Complex'!AL28</f>
        <v>10.480332063600001</v>
      </c>
      <c r="E23" s="276">
        <f>'[8]Canola Complex'!AM28</f>
        <v>18.248317680600003</v>
      </c>
      <c r="F23" s="276">
        <f>'[8]Canola Complex'!AN28</f>
        <v>6.8384067507000008</v>
      </c>
      <c r="G23" s="276">
        <f>'[8]Canola Complex'!AO28</f>
        <v>12.3953769639</v>
      </c>
      <c r="H23" s="276">
        <f>'[8]Canola Complex'!AP28</f>
        <v>11.464916248800002</v>
      </c>
      <c r="I23" s="276">
        <f>'[8]Canola Complex'!AQ28</f>
        <v>8.1431020502999996</v>
      </c>
      <c r="J23" s="276">
        <f>'[8]Canola Complex'!AR28</f>
        <v>33.939604534499999</v>
      </c>
      <c r="K23" s="276">
        <f>'[8]Canola Complex'!AS28</f>
        <v>39.39846906870001</v>
      </c>
      <c r="L23" s="276">
        <f>'[8]Canola Complex'!AT28</f>
        <v>34.272061532100004</v>
      </c>
      <c r="M23" s="276">
        <f>'[8]Canola Complex'!AU28</f>
        <v>54.128320268400003</v>
      </c>
      <c r="N23" s="276">
        <f>'[8]Canola Complex'!AV28</f>
        <v>66.07659989070001</v>
      </c>
      <c r="O23" s="276">
        <f>'[8]Canola Complex'!AW28</f>
        <v>108.92684562480001</v>
      </c>
      <c r="P23" s="276">
        <f>'[8]Canola Complex'!AX28</f>
        <v>74.86708919130001</v>
      </c>
      <c r="Q23" s="276">
        <f>'[8]Canola Complex'!AY28</f>
        <v>29.891808311400002</v>
      </c>
      <c r="R23" s="276">
        <f>'[8]Canola Complex'!AZ28</f>
        <v>71.908045542899998</v>
      </c>
      <c r="S23" s="276">
        <f>'[8]Canola Complex'!BA28</f>
        <v>77.600489777999996</v>
      </c>
      <c r="T23" s="276">
        <f>'[8]Canola Complex'!BB28</f>
        <v>72.216251698500002</v>
      </c>
      <c r="U23" s="276">
        <f>'[8]Canola Complex'!BC28</f>
        <v>49.859841383100004</v>
      </c>
      <c r="V23" s="276">
        <f>'[8]Canola Complex'!BD28</f>
        <v>37.8722092581</v>
      </c>
      <c r="W23" s="276">
        <f>'[8]Canola Complex'!BE28</f>
        <v>97.698413881600004</v>
      </c>
      <c r="X23" s="276">
        <f>'[8]Canola Complex'!BF28</f>
        <v>84.583553229999993</v>
      </c>
      <c r="Y23" s="276">
        <f>'[8]Canola Complex'!BG28</f>
        <v>30.575874779999992</v>
      </c>
      <c r="Z23" s="276">
        <f>'[8]Canola Complex'!BH28</f>
        <v>19.692768149999996</v>
      </c>
      <c r="AA23" s="276">
        <f>'[8]Canola Complex'!BI28</f>
        <v>14.364543172299999</v>
      </c>
      <c r="AB23" s="276">
        <f>'[8]Canola Complex'!BJ28</f>
        <v>14.126556389399997</v>
      </c>
      <c r="AC23" s="276">
        <f>'[8]Canola Complex'!BK28</f>
        <v>10.590012008099999</v>
      </c>
      <c r="AD23" s="277">
        <f>'[8]Canola Complex'!BL28</f>
        <v>5.3201986605683995</v>
      </c>
      <c r="AE23" s="277">
        <f>'[8]Canola Complex'!BM28</f>
        <v>8.9093184263999987</v>
      </c>
      <c r="AF23" s="277">
        <f>'[8]Canola Complex'!BN28</f>
        <v>30</v>
      </c>
      <c r="AG23" s="277">
        <f>'[8]Canola Complex'!BO28</f>
        <v>50</v>
      </c>
      <c r="AH23" s="277">
        <f>'[8]Canola Complex'!BP28</f>
        <v>50</v>
      </c>
      <c r="AI23" s="277">
        <f>'[8]Canola Complex'!BQ28</f>
        <v>50</v>
      </c>
      <c r="AJ23" s="277">
        <f>'[8]Canola Complex'!BR28</f>
        <v>50</v>
      </c>
      <c r="AK23" s="277">
        <f>'[8]Canola Complex'!BS28</f>
        <v>50</v>
      </c>
      <c r="AL23" s="277">
        <f>'[8]Canola Complex'!BT28</f>
        <v>50</v>
      </c>
      <c r="AM23" s="277">
        <f>'[8]Canola Complex'!BU28</f>
        <v>50</v>
      </c>
      <c r="AN23" s="277">
        <f>'[8]Canola Complex'!BV28</f>
        <v>50</v>
      </c>
      <c r="AO23" s="277">
        <f>'[8]Canola Complex'!BW28</f>
        <v>50</v>
      </c>
      <c r="AP23" s="277">
        <f>'[8]Canola Complex'!BX28</f>
        <v>50</v>
      </c>
      <c r="AQ23" s="277">
        <f>'[8]Canola Complex'!BY28</f>
        <v>50</v>
      </c>
    </row>
    <row r="24" spans="1:43" x14ac:dyDescent="0.2">
      <c r="A24" s="266"/>
      <c r="B24" s="266" t="s">
        <v>188</v>
      </c>
      <c r="C24" s="267">
        <f>'[12]Canada Meal Imports'!D284</f>
        <v>1.0559999999999998</v>
      </c>
      <c r="D24" s="267">
        <f>'[12]Canada Meal Imports'!E284</f>
        <v>5.036999999999999</v>
      </c>
      <c r="E24" s="267">
        <f>'[12]Canada Meal Imports'!F284</f>
        <v>6.1719999999999988</v>
      </c>
      <c r="F24" s="267">
        <f>'[12]Canada Meal Imports'!G284</f>
        <v>2.1270000000000002</v>
      </c>
      <c r="G24" s="267">
        <f>'[12]Canada Meal Imports'!H284</f>
        <v>4.8139999999999992</v>
      </c>
      <c r="H24" s="267">
        <f>'[12]Canada Meal Imports'!I284</f>
        <v>0.61599999999999988</v>
      </c>
      <c r="I24" s="267">
        <f>'[12]Canada Meal Imports'!J284</f>
        <v>2.7201219999999999</v>
      </c>
      <c r="J24" s="267">
        <f>'[12]Canada Meal Imports'!K284</f>
        <v>21.153993</v>
      </c>
      <c r="K24" s="267">
        <f>'[12]Canada Meal Imports'!L284</f>
        <v>2.1216759999999999</v>
      </c>
      <c r="L24" s="267">
        <f>'[12]Canada Meal Imports'!M284</f>
        <v>1.2720729999999998</v>
      </c>
      <c r="M24" s="267">
        <f>'[12]Canada Meal Imports'!N284</f>
        <v>0.32583999999999996</v>
      </c>
      <c r="N24" s="267">
        <f>'[12]Canada Meal Imports'!O284</f>
        <v>1.3037860000000001</v>
      </c>
      <c r="O24" s="267">
        <f>'[12]Canada Meal Imports'!P284</f>
        <v>5.045554000000001</v>
      </c>
      <c r="P24" s="267">
        <f>'[12]Canada Meal Imports'!Q284</f>
        <v>4.5148550000000007</v>
      </c>
      <c r="Q24" s="267">
        <f>'[12]Canada Meal Imports'!R284</f>
        <v>11.300411</v>
      </c>
      <c r="R24" s="267">
        <f>'[12]Canada Meal Imports'!S284</f>
        <v>28.386547</v>
      </c>
      <c r="S24" s="267">
        <f>'[12]Canada Meal Imports'!T284</f>
        <v>1.092983</v>
      </c>
      <c r="T24" s="267">
        <f>'[12]Canada Meal Imports'!U284</f>
        <v>12.043312</v>
      </c>
      <c r="U24" s="267">
        <f>'[12]Canada Meal Imports'!V284</f>
        <v>9.0558479999999992</v>
      </c>
      <c r="V24" s="267">
        <f>'[12]Canada Meal Imports'!W284</f>
        <v>14.355100999999999</v>
      </c>
      <c r="W24" s="267">
        <f>'[12]Canada Meal Imports'!X284</f>
        <v>10.307411</v>
      </c>
      <c r="X24" s="267">
        <f>'[12]Canada Meal Imports'!Y284</f>
        <v>17.405918</v>
      </c>
      <c r="Y24" s="267">
        <f>'[12]Canada Meal Imports'!Z284</f>
        <v>11.633887</v>
      </c>
      <c r="Z24" s="267">
        <f>'[12]Canada Meal Imports'!AA284</f>
        <v>4.563386E-3</v>
      </c>
      <c r="AA24" s="267">
        <f>'[12]Canada Meal Imports'!AB284</f>
        <v>6.0535370000000003E-3</v>
      </c>
      <c r="AB24" s="267">
        <f>'[12]Canada Meal Imports'!AC284</f>
        <v>2.5407999999999993E-3</v>
      </c>
      <c r="AC24" s="267">
        <f>'[12]Canada Meal Imports'!AD284</f>
        <v>4.4845279999999989E-3</v>
      </c>
      <c r="AD24" s="268">
        <f>'[12]Canada Meal Imports'!AE284</f>
        <v>1.9236300000000006E-4</v>
      </c>
      <c r="AE24" s="268">
        <f>'[12]Canada Meal Imports'!AF284</f>
        <v>1.1958120000000001E-3</v>
      </c>
      <c r="AF24" s="268">
        <f>'[12]Canada Meal Imports'!AG284</f>
        <v>5.2071409602231292E-3</v>
      </c>
      <c r="AG24" s="268">
        <f>'[12]Canada Meal Imports'!AH284</f>
        <v>7.2331543514896476E-3</v>
      </c>
      <c r="AH24" s="268">
        <f>'[12]Canada Meal Imports'!AI284</f>
        <v>6.6090291281285136E-3</v>
      </c>
      <c r="AI24" s="268">
        <f>'[12]Canada Meal Imports'!AJ284</f>
        <v>6.9500892204568763E-3</v>
      </c>
      <c r="AJ24" s="268">
        <f>'[12]Canada Meal Imports'!AK284</f>
        <v>6.5709590101113886E-3</v>
      </c>
      <c r="AK24" s="268">
        <f>'[12]Canada Meal Imports'!AL284</f>
        <v>7.1606843367151129E-3</v>
      </c>
      <c r="AL24" s="268">
        <f>'[12]Canada Meal Imports'!AM284</f>
        <v>6.8462035059719947E-3</v>
      </c>
      <c r="AM24" s="268">
        <f>'[12]Canada Meal Imports'!AN284</f>
        <v>6.8745716119195362E-3</v>
      </c>
      <c r="AN24" s="268">
        <f>'[12]Canada Meal Imports'!AO284</f>
        <v>6.8207406978793156E-3</v>
      </c>
      <c r="AO24" s="268">
        <f>'[12]Canada Meal Imports'!AP284</f>
        <v>5.3907475803958447E-3</v>
      </c>
      <c r="AP24" s="268">
        <f>'[12]Canada Meal Imports'!AQ284</f>
        <v>0</v>
      </c>
      <c r="AQ24" s="268">
        <f>'[12]Canada Meal Imports'!AR284</f>
        <v>0</v>
      </c>
    </row>
    <row r="25" spans="1:43" x14ac:dyDescent="0.2">
      <c r="B25" t="s">
        <v>192</v>
      </c>
      <c r="C25" s="227">
        <f>'[12]Mexico Meal Imports'!D284</f>
        <v>6.2728399999999986</v>
      </c>
      <c r="D25" s="227">
        <f>'[12]Mexico Meal Imports'!E284</f>
        <v>5.8600389999999996</v>
      </c>
      <c r="E25" s="227">
        <f>'[12]Mexico Meal Imports'!F284</f>
        <v>7.489529000000001</v>
      </c>
      <c r="F25" s="227">
        <f>'[12]Mexico Meal Imports'!G284</f>
        <v>6.6561860000000008</v>
      </c>
      <c r="G25" s="227">
        <f>'[12]Mexico Meal Imports'!H284</f>
        <v>6.5862979999999993</v>
      </c>
      <c r="H25" s="227">
        <f>'[12]Mexico Meal Imports'!I284</f>
        <v>8.7134370000000008</v>
      </c>
      <c r="I25" s="227">
        <f>'[12]Mexico Meal Imports'!J284</f>
        <v>6.4229650000000005</v>
      </c>
      <c r="J25" s="227">
        <f>'[12]Mexico Meal Imports'!K284</f>
        <v>9.8837919999999997</v>
      </c>
      <c r="K25" s="227">
        <f>'[12]Mexico Meal Imports'!L284</f>
        <v>48.154758000000001</v>
      </c>
      <c r="L25" s="227">
        <f>'[12]Mexico Meal Imports'!M284</f>
        <v>39.432789999999997</v>
      </c>
      <c r="M25" s="227">
        <f>'[12]Mexico Meal Imports'!N284</f>
        <v>51.391424999999998</v>
      </c>
      <c r="N25" s="227">
        <f>'[12]Mexico Meal Imports'!O284</f>
        <v>48.179467000000002</v>
      </c>
      <c r="O25" s="227">
        <f>'[12]Mexico Meal Imports'!P284</f>
        <v>54.071458000000007</v>
      </c>
      <c r="P25" s="227">
        <f>'[12]Mexico Meal Imports'!Q284</f>
        <v>66.702872999999997</v>
      </c>
      <c r="Q25" s="227">
        <f>'[12]Mexico Meal Imports'!R284</f>
        <v>12.898775000000002</v>
      </c>
      <c r="R25" s="227">
        <f>'[12]Mexico Meal Imports'!S284</f>
        <v>31.889732000000002</v>
      </c>
      <c r="S25" s="227">
        <f>'[12]Mexico Meal Imports'!T284</f>
        <v>43.503944999999995</v>
      </c>
      <c r="T25" s="227">
        <f>'[12]Mexico Meal Imports'!U284</f>
        <v>49.772471999999993</v>
      </c>
      <c r="U25" s="227">
        <f>'[12]Mexico Meal Imports'!V284</f>
        <v>35.676145999999996</v>
      </c>
      <c r="V25" s="227">
        <f>'[12]Mexico Meal Imports'!W284</f>
        <v>21.039501999999999</v>
      </c>
      <c r="W25" s="227">
        <f>'[12]Mexico Meal Imports'!X284</f>
        <v>50.317783000000006</v>
      </c>
      <c r="X25" s="227">
        <f>'[12]Mexico Meal Imports'!Y284</f>
        <v>27.086508999999996</v>
      </c>
      <c r="Y25" s="227">
        <f>'[12]Mexico Meal Imports'!Z284</f>
        <v>6.9102389999999998</v>
      </c>
      <c r="Z25" s="227">
        <f>'[12]Mexico Meal Imports'!AA284</f>
        <v>7.0182989999999995E-3</v>
      </c>
      <c r="AA25" s="227">
        <f>'[12]Mexico Meal Imports'!AB284</f>
        <v>6.9267169999999989E-3</v>
      </c>
      <c r="AB25" s="227">
        <f>'[12]Mexico Meal Imports'!AC284</f>
        <v>8.9782170000000001E-3</v>
      </c>
      <c r="AC25" s="227">
        <f>'[12]Mexico Meal Imports'!AD284</f>
        <v>1.6541600000000002E-4</v>
      </c>
      <c r="AD25" s="269">
        <f>'[12]Mexico Meal Imports'!AE284</f>
        <v>0</v>
      </c>
      <c r="AE25" s="269">
        <f>'[12]Mexico Meal Imports'!AF284</f>
        <v>0</v>
      </c>
      <c r="AF25" s="269">
        <f>'[12]Mexico Meal Imports'!AG284</f>
        <v>0</v>
      </c>
      <c r="AG25" s="269">
        <f>'[12]Mexico Meal Imports'!AH284</f>
        <v>0</v>
      </c>
      <c r="AH25" s="269">
        <f>'[12]Mexico Meal Imports'!AI284</f>
        <v>0</v>
      </c>
      <c r="AI25" s="269">
        <f>'[12]Mexico Meal Imports'!AJ284</f>
        <v>0</v>
      </c>
      <c r="AJ25" s="269">
        <f>'[12]Mexico Meal Imports'!AK284</f>
        <v>0</v>
      </c>
      <c r="AK25" s="269">
        <f>'[12]Mexico Meal Imports'!AL284</f>
        <v>0</v>
      </c>
      <c r="AL25" s="269">
        <f>'[12]Mexico Meal Imports'!AM284</f>
        <v>0</v>
      </c>
      <c r="AM25" s="269">
        <f>'[12]Mexico Meal Imports'!AN284</f>
        <v>0</v>
      </c>
      <c r="AN25" s="269">
        <f>'[12]Mexico Meal Imports'!AO284</f>
        <v>0</v>
      </c>
      <c r="AO25" s="269">
        <f>'[12]Mexico Meal Imports'!AP284</f>
        <v>0</v>
      </c>
      <c r="AP25" s="269">
        <f>'[12]Mexico Meal Imports'!AQ284</f>
        <v>0</v>
      </c>
      <c r="AQ25" s="269">
        <f>'[12]Mexico Meal Imports'!AR284</f>
        <v>0</v>
      </c>
    </row>
    <row r="26" spans="1:43" ht="13.5" thickBot="1" x14ac:dyDescent="0.25">
      <c r="B26" t="s">
        <v>185</v>
      </c>
      <c r="C26" s="227">
        <f>C23-C24-C25</f>
        <v>-5.1708457552999985</v>
      </c>
      <c r="D26" s="227">
        <f t="shared" ref="D26:AQ26" si="5">D23-D24-D25</f>
        <v>-0.41670693639999801</v>
      </c>
      <c r="E26" s="227">
        <f t="shared" si="5"/>
        <v>4.5867886806000033</v>
      </c>
      <c r="F26" s="227">
        <f t="shared" si="5"/>
        <v>-1.9447792493000007</v>
      </c>
      <c r="G26" s="227">
        <f t="shared" si="5"/>
        <v>0.99507896390000194</v>
      </c>
      <c r="H26" s="227">
        <f t="shared" si="5"/>
        <v>2.1354792488000012</v>
      </c>
      <c r="I26" s="227">
        <f t="shared" si="5"/>
        <v>-0.99998494970000085</v>
      </c>
      <c r="J26" s="227">
        <f t="shared" si="5"/>
        <v>2.9018195344999995</v>
      </c>
      <c r="K26" s="227">
        <f t="shared" si="5"/>
        <v>-10.877964931299992</v>
      </c>
      <c r="L26" s="227">
        <f t="shared" si="5"/>
        <v>-6.4328014678999921</v>
      </c>
      <c r="M26" s="227">
        <f t="shared" si="5"/>
        <v>2.4110552684000055</v>
      </c>
      <c r="N26" s="227">
        <f t="shared" si="5"/>
        <v>16.593346890700005</v>
      </c>
      <c r="O26" s="227">
        <f t="shared" si="5"/>
        <v>49.809833624800007</v>
      </c>
      <c r="P26" s="227">
        <f t="shared" si="5"/>
        <v>3.6493611913000166</v>
      </c>
      <c r="Q26" s="227">
        <f t="shared" si="5"/>
        <v>5.6926223113999992</v>
      </c>
      <c r="R26" s="227">
        <f t="shared" si="5"/>
        <v>11.631766542899996</v>
      </c>
      <c r="S26" s="227">
        <f t="shared" si="5"/>
        <v>33.003561777999998</v>
      </c>
      <c r="T26" s="227">
        <f t="shared" si="5"/>
        <v>10.400467698500009</v>
      </c>
      <c r="U26" s="227">
        <f t="shared" si="5"/>
        <v>5.1278473831000113</v>
      </c>
      <c r="V26" s="227">
        <f t="shared" si="5"/>
        <v>2.4776062581000033</v>
      </c>
      <c r="W26" s="227">
        <f t="shared" si="5"/>
        <v>37.073219881599996</v>
      </c>
      <c r="X26" s="227">
        <f t="shared" si="5"/>
        <v>40.09112623</v>
      </c>
      <c r="Y26" s="227">
        <f t="shared" si="5"/>
        <v>12.03174877999999</v>
      </c>
      <c r="Z26" s="227">
        <f t="shared" si="5"/>
        <v>19.681186464999996</v>
      </c>
      <c r="AA26" s="227">
        <f t="shared" si="5"/>
        <v>14.351562918299999</v>
      </c>
      <c r="AB26" s="227">
        <f t="shared" si="5"/>
        <v>14.115037372399998</v>
      </c>
      <c r="AC26" s="227">
        <f t="shared" si="5"/>
        <v>10.585362064099998</v>
      </c>
      <c r="AD26" s="269">
        <f t="shared" si="5"/>
        <v>5.3200062975683995</v>
      </c>
      <c r="AE26" s="269">
        <f t="shared" si="5"/>
        <v>8.9081226143999981</v>
      </c>
      <c r="AF26" s="269">
        <f t="shared" si="5"/>
        <v>29.994792859039777</v>
      </c>
      <c r="AG26" s="269">
        <f t="shared" si="5"/>
        <v>49.992766845648511</v>
      </c>
      <c r="AH26" s="269">
        <f t="shared" si="5"/>
        <v>49.993390970871872</v>
      </c>
      <c r="AI26" s="269">
        <f t="shared" si="5"/>
        <v>49.99304991077954</v>
      </c>
      <c r="AJ26" s="269">
        <f t="shared" si="5"/>
        <v>49.993429040989888</v>
      </c>
      <c r="AK26" s="269">
        <f t="shared" si="5"/>
        <v>49.992839315663282</v>
      </c>
      <c r="AL26" s="269">
        <f t="shared" si="5"/>
        <v>49.993153796494028</v>
      </c>
      <c r="AM26" s="269">
        <f t="shared" si="5"/>
        <v>49.993125428388083</v>
      </c>
      <c r="AN26" s="269">
        <f t="shared" si="5"/>
        <v>49.993179259302117</v>
      </c>
      <c r="AO26" s="269">
        <f t="shared" si="5"/>
        <v>49.994609252419608</v>
      </c>
      <c r="AP26" s="269">
        <f t="shared" si="5"/>
        <v>50</v>
      </c>
      <c r="AQ26" s="269">
        <f t="shared" si="5"/>
        <v>50</v>
      </c>
    </row>
    <row r="27" spans="1:43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</row>
    <row r="28" spans="1:43" ht="13.5" x14ac:dyDescent="0.25">
      <c r="A28" s="275" t="s">
        <v>181</v>
      </c>
    </row>
    <row r="29" spans="1:43" x14ac:dyDescent="0.2">
      <c r="B29" t="s">
        <v>196</v>
      </c>
      <c r="C29" s="227">
        <f>C6+C14+C22</f>
        <v>93.96610181069984</v>
      </c>
      <c r="D29" s="227">
        <f t="shared" ref="D29:AQ29" si="6">D6+D14+D22</f>
        <v>231.26447933710006</v>
      </c>
      <c r="E29" s="227">
        <f t="shared" si="6"/>
        <v>271.61914696430006</v>
      </c>
      <c r="F29" s="227">
        <f t="shared" si="6"/>
        <v>253.14468266360041</v>
      </c>
      <c r="G29" s="227">
        <f t="shared" si="6"/>
        <v>225.66319882550022</v>
      </c>
      <c r="H29" s="227">
        <f t="shared" si="6"/>
        <v>-261.1394186653996</v>
      </c>
      <c r="I29" s="227">
        <f t="shared" si="6"/>
        <v>-56.453874188900159</v>
      </c>
      <c r="J29" s="227">
        <f t="shared" si="6"/>
        <v>181.95645885879992</v>
      </c>
      <c r="K29" s="227">
        <f t="shared" si="6"/>
        <v>-104.91937879730017</v>
      </c>
      <c r="L29" s="227">
        <f t="shared" si="6"/>
        <v>134.69265960529958</v>
      </c>
      <c r="M29" s="227">
        <f t="shared" si="6"/>
        <v>840.20602008760034</v>
      </c>
      <c r="N29" s="227">
        <f t="shared" si="6"/>
        <v>1471.7619309999993</v>
      </c>
      <c r="O29" s="227">
        <f t="shared" si="6"/>
        <v>1757.8781340000005</v>
      </c>
      <c r="P29" s="227">
        <f t="shared" si="6"/>
        <v>1838.7493419999998</v>
      </c>
      <c r="Q29" s="227">
        <f t="shared" si="6"/>
        <v>-538.39504300000021</v>
      </c>
      <c r="R29" s="227">
        <f t="shared" si="6"/>
        <v>223.07553399999961</v>
      </c>
      <c r="S29" s="227">
        <f t="shared" si="6"/>
        <v>973.39130799999998</v>
      </c>
      <c r="T29" s="227">
        <f t="shared" si="6"/>
        <v>1549.751757</v>
      </c>
      <c r="U29" s="227">
        <f t="shared" si="6"/>
        <v>1346.9938799999995</v>
      </c>
      <c r="V29" s="227">
        <f t="shared" si="6"/>
        <v>1541.240426000001</v>
      </c>
      <c r="W29" s="227">
        <f t="shared" si="6"/>
        <v>734.95696405500007</v>
      </c>
      <c r="X29" s="227">
        <f t="shared" si="6"/>
        <v>-287.96232050500021</v>
      </c>
      <c r="Y29" s="227">
        <f t="shared" si="6"/>
        <v>-489.35791386000028</v>
      </c>
      <c r="Z29" s="227">
        <f t="shared" si="6"/>
        <v>3098.69279009</v>
      </c>
      <c r="AA29" s="227">
        <f t="shared" si="6"/>
        <v>3355.350710630099</v>
      </c>
      <c r="AB29" s="227">
        <f t="shared" si="6"/>
        <v>3563.4787967917</v>
      </c>
      <c r="AC29" s="269">
        <f t="shared" si="6"/>
        <v>2855.5674132126001</v>
      </c>
      <c r="AD29" s="269">
        <f t="shared" si="6"/>
        <v>3218.0518039576</v>
      </c>
      <c r="AE29" s="269">
        <f t="shared" si="6"/>
        <v>3936.8473629459004</v>
      </c>
      <c r="AF29" s="269">
        <f t="shared" si="6"/>
        <v>4092.74</v>
      </c>
      <c r="AG29" s="269">
        <f t="shared" si="6"/>
        <v>4088.56</v>
      </c>
      <c r="AH29" s="269">
        <f t="shared" si="6"/>
        <v>4056.8</v>
      </c>
      <c r="AI29" s="269">
        <f t="shared" si="6"/>
        <v>4072.5</v>
      </c>
      <c r="AJ29" s="269">
        <f t="shared" si="6"/>
        <v>4040.8</v>
      </c>
      <c r="AK29" s="269">
        <f t="shared" si="6"/>
        <v>4052.2</v>
      </c>
      <c r="AL29" s="269">
        <f t="shared" si="6"/>
        <v>4040.3</v>
      </c>
      <c r="AM29" s="269">
        <f t="shared" si="6"/>
        <v>4064</v>
      </c>
      <c r="AN29" s="269">
        <f t="shared" si="6"/>
        <v>4073.3</v>
      </c>
      <c r="AO29" s="269">
        <f t="shared" si="6"/>
        <v>4070.4</v>
      </c>
      <c r="AP29" s="269">
        <f t="shared" si="6"/>
        <v>4085.4</v>
      </c>
      <c r="AQ29" s="269">
        <f t="shared" si="6"/>
        <v>4089.2</v>
      </c>
    </row>
    <row r="30" spans="1:43" x14ac:dyDescent="0.2">
      <c r="B30" t="s">
        <v>197</v>
      </c>
      <c r="C30" s="227">
        <f t="shared" ref="C30:AQ30" si="7">C10+C18+C26</f>
        <v>290.87915424469998</v>
      </c>
      <c r="D30" s="227">
        <f t="shared" si="7"/>
        <v>220.78129306360009</v>
      </c>
      <c r="E30" s="227">
        <f t="shared" si="7"/>
        <v>179.19478868060017</v>
      </c>
      <c r="F30" s="227">
        <f t="shared" si="7"/>
        <v>178.64322075069995</v>
      </c>
      <c r="G30" s="227">
        <f t="shared" si="7"/>
        <v>24.517078963900047</v>
      </c>
      <c r="H30" s="227">
        <f t="shared" si="7"/>
        <v>68.340479248800236</v>
      </c>
      <c r="I30" s="227">
        <f t="shared" si="7"/>
        <v>7.1114480503001465</v>
      </c>
      <c r="J30" s="227">
        <f t="shared" si="7"/>
        <v>-75.022322465499968</v>
      </c>
      <c r="K30" s="227">
        <f t="shared" si="7"/>
        <v>23.37026406870033</v>
      </c>
      <c r="L30" s="227">
        <f t="shared" si="7"/>
        <v>1.6727265320999578</v>
      </c>
      <c r="M30" s="227">
        <f t="shared" si="7"/>
        <v>27.123359268399906</v>
      </c>
      <c r="N30" s="227">
        <f t="shared" si="7"/>
        <v>-6.9456591093002054</v>
      </c>
      <c r="O30" s="227">
        <f t="shared" si="7"/>
        <v>69.670610624800545</v>
      </c>
      <c r="P30" s="227">
        <f t="shared" si="7"/>
        <v>69.986284191300513</v>
      </c>
      <c r="Q30" s="227">
        <f t="shared" si="7"/>
        <v>576.09117731139963</v>
      </c>
      <c r="R30" s="227">
        <f t="shared" si="7"/>
        <v>868.24570654290017</v>
      </c>
      <c r="S30" s="227">
        <f t="shared" si="7"/>
        <v>493.99309677800005</v>
      </c>
      <c r="T30" s="227">
        <f t="shared" si="7"/>
        <v>273.56444669849969</v>
      </c>
      <c r="U30" s="227">
        <f t="shared" si="7"/>
        <v>40.931273383099764</v>
      </c>
      <c r="V30" s="227">
        <f t="shared" si="7"/>
        <v>169.13352825810026</v>
      </c>
      <c r="W30" s="227">
        <f t="shared" si="7"/>
        <v>494.25615388160026</v>
      </c>
      <c r="X30" s="227">
        <f t="shared" si="7"/>
        <v>1116.6887212300003</v>
      </c>
      <c r="Y30" s="227">
        <f t="shared" si="7"/>
        <v>1310.3001397800001</v>
      </c>
      <c r="Z30" s="227">
        <f t="shared" si="7"/>
        <v>1367.1641314649992</v>
      </c>
      <c r="AA30" s="227">
        <f t="shared" si="7"/>
        <v>1423.8297869183004</v>
      </c>
      <c r="AB30" s="227">
        <f t="shared" si="7"/>
        <v>1712.0617223723998</v>
      </c>
      <c r="AC30" s="269">
        <f t="shared" si="7"/>
        <v>1686.5170720640999</v>
      </c>
      <c r="AD30" s="269">
        <f t="shared" si="7"/>
        <v>1687.9717102975687</v>
      </c>
      <c r="AE30" s="269">
        <f t="shared" si="7"/>
        <v>1921.0426226144002</v>
      </c>
      <c r="AF30" s="269">
        <f t="shared" si="7"/>
        <v>2073.8359221564897</v>
      </c>
      <c r="AG30" s="269">
        <f t="shared" si="7"/>
        <v>2026.8343648573523</v>
      </c>
      <c r="AH30" s="269">
        <f t="shared" si="7"/>
        <v>2077.4690077972577</v>
      </c>
      <c r="AI30" s="269">
        <f t="shared" si="7"/>
        <v>2057.6227102712137</v>
      </c>
      <c r="AJ30" s="269">
        <f t="shared" si="7"/>
        <v>2057.7065583573262</v>
      </c>
      <c r="AK30" s="269">
        <f t="shared" si="7"/>
        <v>2054.7677560439765</v>
      </c>
      <c r="AL30" s="269">
        <f t="shared" si="7"/>
        <v>2050.7899802203092</v>
      </c>
      <c r="AM30" s="269">
        <f t="shared" si="7"/>
        <v>2098.6044586414669</v>
      </c>
      <c r="AN30" s="269">
        <f t="shared" si="7"/>
        <v>2128.1373687218847</v>
      </c>
      <c r="AO30" s="269">
        <f t="shared" si="7"/>
        <v>3149.4228669604454</v>
      </c>
      <c r="AP30" s="269">
        <f t="shared" si="7"/>
        <v>6250</v>
      </c>
      <c r="AQ30" s="269">
        <f t="shared" si="7"/>
        <v>6350</v>
      </c>
    </row>
    <row r="31" spans="1:43" ht="13.5" x14ac:dyDescent="0.25">
      <c r="A31" s="275" t="s">
        <v>200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x14ac:dyDescent="0.2">
      <c r="B32" t="s">
        <v>196</v>
      </c>
      <c r="C32" s="227">
        <f>C29*1.102311</f>
        <v>103.57986765305435</v>
      </c>
      <c r="D32" s="227">
        <f t="shared" ref="D32:AB33" si="8">D29*1.102311</f>
        <v>254.9253794825581</v>
      </c>
      <c r="E32" s="227">
        <f t="shared" si="8"/>
        <v>299.40877350936455</v>
      </c>
      <c r="F32" s="227">
        <f t="shared" si="8"/>
        <v>279.04416829159607</v>
      </c>
      <c r="G32" s="227">
        <f t="shared" si="8"/>
        <v>248.75102636053597</v>
      </c>
      <c r="H32" s="227">
        <f t="shared" si="8"/>
        <v>-287.8568537284753</v>
      </c>
      <c r="I32" s="227">
        <f t="shared" si="8"/>
        <v>-62.229726511040724</v>
      </c>
      <c r="J32" s="227">
        <f t="shared" si="8"/>
        <v>200.57260612110261</v>
      </c>
      <c r="K32" s="227">
        <f t="shared" si="8"/>
        <v>-115.65378536143075</v>
      </c>
      <c r="L32" s="227">
        <f t="shared" si="8"/>
        <v>148.47320030217739</v>
      </c>
      <c r="M32" s="227">
        <f t="shared" si="8"/>
        <v>926.16833820878287</v>
      </c>
      <c r="N32" s="227">
        <f t="shared" si="8"/>
        <v>1622.3393659225403</v>
      </c>
      <c r="O32" s="227">
        <f t="shared" si="8"/>
        <v>1937.7284037676745</v>
      </c>
      <c r="P32" s="227">
        <f t="shared" si="8"/>
        <v>2026.8736259293619</v>
      </c>
      <c r="Q32" s="227">
        <f t="shared" si="8"/>
        <v>-593.4787782443733</v>
      </c>
      <c r="R32" s="227">
        <f t="shared" si="8"/>
        <v>245.89861495907357</v>
      </c>
      <c r="S32" s="227">
        <f t="shared" si="8"/>
        <v>1072.979946112788</v>
      </c>
      <c r="T32" s="227">
        <f t="shared" si="8"/>
        <v>1708.3084090104271</v>
      </c>
      <c r="U32" s="227">
        <f t="shared" si="8"/>
        <v>1484.8061708566795</v>
      </c>
      <c r="V32" s="227">
        <f t="shared" si="8"/>
        <v>1698.9262752244872</v>
      </c>
      <c r="W32" s="227">
        <f t="shared" si="8"/>
        <v>810.15114600443121</v>
      </c>
      <c r="X32" s="227">
        <f t="shared" si="8"/>
        <v>-317.42403347818731</v>
      </c>
      <c r="Y32" s="227">
        <f t="shared" si="8"/>
        <v>-539.42461138493081</v>
      </c>
      <c r="Z32" s="227">
        <f t="shared" si="8"/>
        <v>3415.7231481368981</v>
      </c>
      <c r="AA32" s="227">
        <f t="shared" si="8"/>
        <v>3698.6399971853753</v>
      </c>
      <c r="AB32" s="227">
        <f t="shared" si="8"/>
        <v>3928.0618759702556</v>
      </c>
      <c r="AC32" s="269">
        <f>AC29*1.102311</f>
        <v>3147.7233708257945</v>
      </c>
      <c r="AD32" s="269">
        <f>AD29*1.102311</f>
        <v>3547.2939020723061</v>
      </c>
      <c r="AE32" s="269">
        <f t="shared" ref="AE32:AQ33" si="9">AE29*1.102311</f>
        <v>4339.6301534962586</v>
      </c>
      <c r="AF32" s="269">
        <f t="shared" si="9"/>
        <v>4511.47232214</v>
      </c>
      <c r="AG32" s="269">
        <f t="shared" si="9"/>
        <v>4506.8646621600001</v>
      </c>
      <c r="AH32" s="269">
        <f t="shared" si="9"/>
        <v>4471.8552648000004</v>
      </c>
      <c r="AI32" s="269">
        <f t="shared" si="9"/>
        <v>4489.1615474999999</v>
      </c>
      <c r="AJ32" s="269">
        <f t="shared" si="9"/>
        <v>4454.2182888000007</v>
      </c>
      <c r="AK32" s="269">
        <f t="shared" si="9"/>
        <v>4466.7846342000003</v>
      </c>
      <c r="AL32" s="269">
        <f t="shared" si="9"/>
        <v>4453.6671333000004</v>
      </c>
      <c r="AM32" s="269">
        <f t="shared" si="9"/>
        <v>4479.7919040000006</v>
      </c>
      <c r="AN32" s="269">
        <f t="shared" si="9"/>
        <v>4490.0433963000005</v>
      </c>
      <c r="AO32" s="269">
        <f t="shared" si="9"/>
        <v>4486.8466944000002</v>
      </c>
      <c r="AP32" s="269">
        <f t="shared" si="9"/>
        <v>4503.3813594000003</v>
      </c>
      <c r="AQ32" s="269">
        <f t="shared" si="9"/>
        <v>4507.5701411999999</v>
      </c>
    </row>
    <row r="33" spans="2:43" x14ac:dyDescent="0.2">
      <c r="B33" t="s">
        <v>197</v>
      </c>
      <c r="C33" s="227">
        <f>C30*1.102311</f>
        <v>320.63929139462948</v>
      </c>
      <c r="D33" s="227">
        <f t="shared" si="8"/>
        <v>243.36964793823009</v>
      </c>
      <c r="E33" s="227">
        <f t="shared" si="8"/>
        <v>197.52838670530107</v>
      </c>
      <c r="F33" s="227">
        <f t="shared" si="8"/>
        <v>196.92038730892483</v>
      </c>
      <c r="G33" s="227">
        <f t="shared" si="8"/>
        <v>27.025445829775627</v>
      </c>
      <c r="H33" s="227">
        <f t="shared" si="8"/>
        <v>75.332462021224245</v>
      </c>
      <c r="I33" s="227">
        <f t="shared" si="8"/>
        <v>7.8390274117744054</v>
      </c>
      <c r="J33" s="227">
        <f t="shared" si="8"/>
        <v>-82.697931299267736</v>
      </c>
      <c r="K33" s="227">
        <f t="shared" si="8"/>
        <v>25.761299155833129</v>
      </c>
      <c r="L33" s="227">
        <f t="shared" si="8"/>
        <v>1.8438648563256366</v>
      </c>
      <c r="M33" s="227">
        <f t="shared" si="8"/>
        <v>29.898377278509169</v>
      </c>
      <c r="N33" s="227">
        <f t="shared" si="8"/>
        <v>-7.6562764384318189</v>
      </c>
      <c r="O33" s="227">
        <f t="shared" si="8"/>
        <v>76.798680468434512</v>
      </c>
      <c r="P33" s="227">
        <f t="shared" si="8"/>
        <v>77.146650913196666</v>
      </c>
      <c r="Q33" s="227">
        <f t="shared" si="8"/>
        <v>635.0316417533063</v>
      </c>
      <c r="R33" s="227">
        <f t="shared" si="8"/>
        <v>957.07679302501083</v>
      </c>
      <c r="S33" s="227">
        <f t="shared" si="8"/>
        <v>544.53402450245403</v>
      </c>
      <c r="T33" s="227">
        <f t="shared" si="8"/>
        <v>301.5530988046699</v>
      </c>
      <c r="U33" s="227">
        <f t="shared" si="8"/>
        <v>45.118992894198087</v>
      </c>
      <c r="V33" s="227">
        <f t="shared" si="8"/>
        <v>186.43774866771477</v>
      </c>
      <c r="W33" s="227">
        <f t="shared" si="8"/>
        <v>544.82399524138066</v>
      </c>
      <c r="X33" s="227">
        <f t="shared" si="8"/>
        <v>1230.938260987763</v>
      </c>
      <c r="Y33" s="227">
        <f t="shared" si="8"/>
        <v>1444.3582573810318</v>
      </c>
      <c r="Z33" s="227">
        <f t="shared" si="8"/>
        <v>1507.0400609193148</v>
      </c>
      <c r="AA33" s="227">
        <f t="shared" si="8"/>
        <v>1569.5032362476986</v>
      </c>
      <c r="AB33" s="227">
        <f t="shared" si="8"/>
        <v>1887.2244692500424</v>
      </c>
      <c r="AC33" s="269">
        <f>AC30*1.102311</f>
        <v>1859.0663202240501</v>
      </c>
      <c r="AD33" s="269">
        <f>AD30*1.102311</f>
        <v>1860.6697839498233</v>
      </c>
      <c r="AE33" s="269">
        <f t="shared" si="9"/>
        <v>2117.5864143767021</v>
      </c>
      <c r="AF33" s="269">
        <f t="shared" si="9"/>
        <v>2286.0121491882423</v>
      </c>
      <c r="AG33" s="269">
        <f t="shared" si="9"/>
        <v>2234.2018155602727</v>
      </c>
      <c r="AH33" s="269">
        <f t="shared" si="9"/>
        <v>2290.016939454003</v>
      </c>
      <c r="AI33" s="269">
        <f t="shared" si="9"/>
        <v>2268.1401473817718</v>
      </c>
      <c r="AJ33" s="269">
        <f t="shared" si="9"/>
        <v>2268.2325740494225</v>
      </c>
      <c r="AK33" s="269">
        <f t="shared" si="9"/>
        <v>2264.993099932592</v>
      </c>
      <c r="AL33" s="269">
        <f t="shared" si="9"/>
        <v>2260.6083538866292</v>
      </c>
      <c r="AM33" s="269">
        <f t="shared" si="9"/>
        <v>2313.3147794095339</v>
      </c>
      <c r="AN33" s="269">
        <f t="shared" si="9"/>
        <v>2345.8692310531897</v>
      </c>
      <c r="AO33" s="269">
        <f t="shared" si="9"/>
        <v>3471.6434699020356</v>
      </c>
      <c r="AP33" s="269">
        <f t="shared" si="9"/>
        <v>6889.4437500000004</v>
      </c>
      <c r="AQ33" s="269">
        <f t="shared" si="9"/>
        <v>6999.6748500000003</v>
      </c>
    </row>
  </sheetData>
  <mergeCells count="1">
    <mergeCell ref="A2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1D47-317B-495E-8542-4D25E1984B1D}">
  <sheetPr>
    <tabColor rgb="FF92D050"/>
  </sheetPr>
  <dimension ref="A1:AQ48"/>
  <sheetViews>
    <sheetView workbookViewId="0">
      <pane xSplit="2" ySplit="2" topLeftCell="P3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7" customWidth="1"/>
  </cols>
  <sheetData>
    <row r="1" spans="1:43" ht="20.25" x14ac:dyDescent="0.3">
      <c r="A1" s="261" t="s">
        <v>209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4">
        <f>'[11]Mexico Rapeseed'!D$34</f>
        <v>31.045634</v>
      </c>
      <c r="D3" s="264">
        <f>'[11]Mexico Rapeseed'!E$34</f>
        <v>57.595948999999997</v>
      </c>
      <c r="E3" s="264">
        <f>'[11]Mexico Rapeseed'!F$34</f>
        <v>82.263614000000018</v>
      </c>
      <c r="F3" s="264">
        <f>'[11]Mexico Rapeseed'!G$34</f>
        <v>110.10160099999999</v>
      </c>
      <c r="G3" s="264">
        <f>'[11]Mexico Rapeseed'!H$34</f>
        <v>53.791401999999998</v>
      </c>
      <c r="H3" s="264">
        <f>'[11]Mexico Rapeseed'!I$34</f>
        <v>66.881522000000004</v>
      </c>
      <c r="I3" s="264">
        <f>'[11]Mexico Rapeseed'!J$34</f>
        <v>67.939535000000006</v>
      </c>
      <c r="J3" s="264">
        <f>'[11]Mexico Rapeseed'!K$34</f>
        <v>80.352886999999996</v>
      </c>
      <c r="K3" s="264">
        <f>'[11]Mexico Rapeseed'!L$34</f>
        <v>108.91766899999999</v>
      </c>
      <c r="L3" s="264">
        <f>'[11]Mexico Rapeseed'!M$34</f>
        <v>87.398494999999997</v>
      </c>
      <c r="M3" s="264">
        <f>'[11]Mexico Rapeseed'!N$34</f>
        <v>67.469867999999991</v>
      </c>
      <c r="N3" s="264">
        <f>'[11]Mexico Rapeseed'!O$34</f>
        <v>40.996264000000004</v>
      </c>
      <c r="O3" s="264">
        <f>'[11]Mexico Rapeseed'!P$34</f>
        <v>50.867336999999999</v>
      </c>
      <c r="P3" s="264">
        <f>'[11]Mexico Rapeseed'!Q$34</f>
        <v>10.661621</v>
      </c>
      <c r="Q3" s="264">
        <f>'[11]Mexico Rapeseed'!R$34</f>
        <v>20.829876000000002</v>
      </c>
      <c r="R3" s="264">
        <f>'[11]Mexico Rapeseed'!S$34</f>
        <v>57.005267999999994</v>
      </c>
      <c r="S3" s="264">
        <f>'[11]Mexico Rapeseed'!T$34</f>
        <v>47.562118999999996</v>
      </c>
      <c r="T3" s="264">
        <f>'[11]Mexico Rapeseed'!U$34</f>
        <v>41.590907999999999</v>
      </c>
      <c r="U3" s="264">
        <f>'[11]Mexico Rapeseed'!V$34</f>
        <v>59.152739000000004</v>
      </c>
      <c r="V3" s="264">
        <f>'[11]Mexico Rapeseed'!W$34</f>
        <v>67.745859999999993</v>
      </c>
      <c r="W3" s="264">
        <f>'[11]Mexico Rapeseed'!X$34</f>
        <v>84.715655999999981</v>
      </c>
      <c r="X3" s="264">
        <f>'[11]Mexico Rapeseed'!Y$34</f>
        <v>101.04048100000001</v>
      </c>
      <c r="Y3" s="264">
        <f>'[11]Mexico Rapeseed'!Z$34</f>
        <v>97.569181999999998</v>
      </c>
      <c r="Z3" s="264">
        <f>'[11]Mexico Rapeseed'!AA$34</f>
        <v>103.41126599999998</v>
      </c>
      <c r="AA3" s="264">
        <f>'[11]Mexico Rapeseed'!AB$34</f>
        <v>142.95330099999998</v>
      </c>
      <c r="AB3" s="264">
        <f>'[11]Mexico Rapeseed'!AC$34</f>
        <v>254.98690500000001</v>
      </c>
      <c r="AC3" s="264">
        <f>'[11]Mexico Rapeseed'!AD$34</f>
        <v>185</v>
      </c>
      <c r="AD3" s="265">
        <f>'[11]Mexico Rapeseed'!AE$34</f>
        <v>195</v>
      </c>
      <c r="AE3" s="265">
        <f>'[11]Mexico Rapeseed'!AF$34</f>
        <v>300</v>
      </c>
      <c r="AF3" s="265">
        <f>'[11]Mexico Rapeseed'!AG$34</f>
        <v>180</v>
      </c>
      <c r="AG3" s="265">
        <f>'[11]Mexico Rapeseed'!AH$34</f>
        <v>185</v>
      </c>
      <c r="AH3" s="265">
        <f>'[11]Mexico Rapeseed'!AI$34</f>
        <v>190</v>
      </c>
      <c r="AI3" s="265">
        <f>'[11]Mexico Rapeseed'!AJ$34</f>
        <v>190</v>
      </c>
      <c r="AJ3" s="265">
        <f>'[11]Mexico Rapeseed'!AK$34</f>
        <v>190</v>
      </c>
      <c r="AK3" s="265">
        <f>'[11]Mexico Rapeseed'!AL$34</f>
        <v>190</v>
      </c>
      <c r="AL3" s="265">
        <f>'[11]Mexico Rapeseed'!AM$34</f>
        <v>190</v>
      </c>
      <c r="AM3" s="265">
        <f>'[11]Mexico Rapeseed'!AN$34</f>
        <v>190</v>
      </c>
      <c r="AN3" s="265">
        <f>'[11]Mexico Rapeseed'!AO$34</f>
        <v>195</v>
      </c>
      <c r="AO3" s="265">
        <f>'[11]Mexico Rapeseed'!AP$34</f>
        <v>195</v>
      </c>
      <c r="AP3" s="265">
        <f>'[11]Mexico Rapeseed'!AQ$34</f>
        <v>200</v>
      </c>
      <c r="AQ3" s="265">
        <f>'[11]Mexico Rapeseed'!AR$34</f>
        <v>205</v>
      </c>
    </row>
    <row r="4" spans="1:43" x14ac:dyDescent="0.2">
      <c r="A4" s="266"/>
      <c r="B4" s="266" t="s">
        <v>183</v>
      </c>
      <c r="C4" s="267">
        <f>'[12]Mexico Oil Imports'!D$284</f>
        <v>20.162592</v>
      </c>
      <c r="D4" s="267">
        <f>'[12]Mexico Oil Imports'!E$284</f>
        <v>41.594385000000003</v>
      </c>
      <c r="E4" s="267">
        <f>'[12]Mexico Oil Imports'!F$284</f>
        <v>47.903941999999994</v>
      </c>
      <c r="F4" s="267">
        <f>'[12]Mexico Oil Imports'!G$284</f>
        <v>91.062772999999993</v>
      </c>
      <c r="G4" s="267">
        <f>'[12]Mexico Oil Imports'!H$284</f>
        <v>21.302962000000001</v>
      </c>
      <c r="H4" s="267">
        <f>'[12]Mexico Oil Imports'!I$284</f>
        <v>47.211251000000004</v>
      </c>
      <c r="I4" s="267">
        <f>'[12]Mexico Oil Imports'!J$284</f>
        <v>33.591851000000005</v>
      </c>
      <c r="J4" s="267">
        <f>'[12]Mexico Oil Imports'!K$284</f>
        <v>53.060591000000009</v>
      </c>
      <c r="K4" s="267">
        <f>'[12]Mexico Oil Imports'!L$284</f>
        <v>76.840221</v>
      </c>
      <c r="L4" s="267">
        <f>'[12]Mexico Oil Imports'!M$284</f>
        <v>63.021129000000002</v>
      </c>
      <c r="M4" s="267">
        <f>'[12]Mexico Oil Imports'!N$284</f>
        <v>41.635551000000007</v>
      </c>
      <c r="N4" s="267">
        <f>'[12]Mexico Oil Imports'!O$284</f>
        <v>10.412485</v>
      </c>
      <c r="O4" s="267">
        <f>'[12]Mexico Oil Imports'!P$284</f>
        <v>40.808776000000002</v>
      </c>
      <c r="P4" s="267">
        <f>'[12]Mexico Oil Imports'!Q$284</f>
        <v>7.7619669999999994</v>
      </c>
      <c r="Q4" s="267">
        <f>'[12]Mexico Oil Imports'!R$284</f>
        <v>14.008587000000002</v>
      </c>
      <c r="R4" s="267">
        <f>'[12]Mexico Oil Imports'!S$284</f>
        <v>10.087835</v>
      </c>
      <c r="S4" s="267">
        <f>'[12]Mexico Oil Imports'!T$284</f>
        <v>40.326341999999997</v>
      </c>
      <c r="T4" s="267">
        <f>'[12]Mexico Oil Imports'!U$284</f>
        <v>19.000527999999999</v>
      </c>
      <c r="U4" s="267">
        <f>'[12]Mexico Oil Imports'!V$284</f>
        <v>15.908206</v>
      </c>
      <c r="V4" s="267">
        <f>'[12]Mexico Oil Imports'!W$284</f>
        <v>6.7298920000000013</v>
      </c>
      <c r="W4" s="267">
        <f>'[12]Mexico Oil Imports'!X$284</f>
        <v>15.134819999999998</v>
      </c>
      <c r="X4" s="267">
        <f>'[12]Mexico Oil Imports'!Y$284</f>
        <v>37.862625999999999</v>
      </c>
      <c r="Y4" s="267">
        <f>'[12]Mexico Oil Imports'!Z$284</f>
        <v>29.675740000000001</v>
      </c>
      <c r="Z4" s="267">
        <f>'[12]Mexico Oil Imports'!AA$284</f>
        <v>17.991209000000001</v>
      </c>
      <c r="AA4" s="267">
        <f>'[12]Mexico Oil Imports'!AB$284</f>
        <v>36.382877999999998</v>
      </c>
      <c r="AB4" s="267">
        <f>'[12]Mexico Oil Imports'!AC$284</f>
        <v>68.812997999999993</v>
      </c>
      <c r="AC4" s="267">
        <f>'[12]Mexico Oil Imports'!AD$284</f>
        <v>18.246758999999997</v>
      </c>
      <c r="AD4" s="268">
        <f>'[12]Mexico Oil Imports'!AE$284</f>
        <v>1</v>
      </c>
      <c r="AE4" s="268">
        <f>'[12]Mexico Oil Imports'!AF$284</f>
        <v>20.309861000000001</v>
      </c>
      <c r="AF4" s="268">
        <f>'[12]Mexico Oil Imports'!AG$284</f>
        <v>22.847597620012738</v>
      </c>
      <c r="AG4" s="268">
        <f>'[12]Mexico Oil Imports'!AH$284</f>
        <v>18.723964565978655</v>
      </c>
      <c r="AH4" s="268">
        <f>'[12]Mexico Oil Imports'!AI$284</f>
        <v>19.970379945635138</v>
      </c>
      <c r="AI4" s="268">
        <f>'[12]Mexico Oil Imports'!AJ$284</f>
        <v>20.061432130626105</v>
      </c>
      <c r="AJ4" s="268">
        <f>'[12]Mexico Oil Imports'!AK$284</f>
        <v>20.036317734270316</v>
      </c>
      <c r="AK4" s="268">
        <f>'[12]Mexico Oil Imports'!AL$284</f>
        <v>19.969459091441564</v>
      </c>
      <c r="AL4" s="268">
        <f>'[12]Mexico Oil Imports'!AM$284</f>
        <v>19.961096272069771</v>
      </c>
      <c r="AM4" s="268">
        <f>'[12]Mexico Oil Imports'!AN$284</f>
        <v>20.027368838956789</v>
      </c>
      <c r="AN4" s="268">
        <f>'[12]Mexico Oil Imports'!AO$284</f>
        <v>20.553539443533978</v>
      </c>
      <c r="AO4" s="268">
        <f>'[12]Mexico Oil Imports'!AP$284</f>
        <v>20.494615326149255</v>
      </c>
      <c r="AP4" s="268">
        <f>'[12]Mexico Oil Imports'!AQ$284</f>
        <v>21.033886273022951</v>
      </c>
      <c r="AQ4" s="268">
        <f>'[12]Mexico Oil Imports'!AR$284</f>
        <v>21.600951792502858</v>
      </c>
    </row>
    <row r="5" spans="1:43" x14ac:dyDescent="0.2">
      <c r="B5" t="s">
        <v>184</v>
      </c>
      <c r="C5" s="227">
        <f>'[12]Mexico Oil Imports'!D$243</f>
        <v>9.4816249999999993</v>
      </c>
      <c r="D5" s="227">
        <f>'[12]Mexico Oil Imports'!E$243</f>
        <v>15.997104</v>
      </c>
      <c r="E5" s="227">
        <f>'[12]Mexico Oil Imports'!F$243</f>
        <v>34.354256999999997</v>
      </c>
      <c r="F5" s="227">
        <f>'[12]Mexico Oil Imports'!G$243</f>
        <v>19.037688000000003</v>
      </c>
      <c r="G5" s="227">
        <f>'[12]Mexico Oil Imports'!H$243</f>
        <v>32.485970000000009</v>
      </c>
      <c r="H5" s="227">
        <f>'[12]Mexico Oil Imports'!I$243</f>
        <v>19.652466999999998</v>
      </c>
      <c r="I5" s="227">
        <f>'[12]Mexico Oil Imports'!J$243</f>
        <v>34.346933</v>
      </c>
      <c r="J5" s="227">
        <f>'[12]Mexico Oil Imports'!K$243</f>
        <v>27.287801000000002</v>
      </c>
      <c r="K5" s="227">
        <f>'[12]Mexico Oil Imports'!L$243</f>
        <v>32.072049</v>
      </c>
      <c r="L5" s="227">
        <f>'[12]Mexico Oil Imports'!M$243</f>
        <v>24.362365</v>
      </c>
      <c r="M5" s="227">
        <f>'[12]Mexico Oil Imports'!N$243</f>
        <v>25.832906000000001</v>
      </c>
      <c r="N5" s="227">
        <f>'[12]Mexico Oil Imports'!O$243</f>
        <v>30.577267000000003</v>
      </c>
      <c r="O5" s="227">
        <f>'[12]Mexico Oil Imports'!P$243</f>
        <v>10.048591</v>
      </c>
      <c r="P5" s="227">
        <f>'[12]Mexico Oil Imports'!Q$243</f>
        <v>2.8661089999999998</v>
      </c>
      <c r="Q5" s="227">
        <f>'[12]Mexico Oil Imports'!R$243</f>
        <v>6.7720500000000001</v>
      </c>
      <c r="R5" s="227">
        <f>'[12]Mexico Oil Imports'!S$243</f>
        <v>46.882977999999994</v>
      </c>
      <c r="S5" s="227">
        <f>'[12]Mexico Oil Imports'!T$243</f>
        <v>7.2199099999999996</v>
      </c>
      <c r="T5" s="227">
        <f>'[12]Mexico Oil Imports'!U$243</f>
        <v>22.475809999999996</v>
      </c>
      <c r="U5" s="227">
        <f>'[12]Mexico Oil Imports'!V$243</f>
        <v>42.857600999999995</v>
      </c>
      <c r="V5" s="227">
        <f>'[12]Mexico Oil Imports'!W$243</f>
        <v>60.675765000000006</v>
      </c>
      <c r="W5" s="227">
        <f>'[12]Mexico Oil Imports'!X$243</f>
        <v>69.552824000000015</v>
      </c>
      <c r="X5" s="227">
        <f>'[12]Mexico Oil Imports'!Y$243</f>
        <v>63.140910999999996</v>
      </c>
      <c r="Y5" s="227">
        <f>'[12]Mexico Oil Imports'!Z$243</f>
        <v>67.814261999999999</v>
      </c>
      <c r="Z5" s="227">
        <f>'[12]Mexico Oil Imports'!AA$243</f>
        <v>85.350578999999996</v>
      </c>
      <c r="AA5" s="227">
        <f>'[12]Mexico Oil Imports'!AB$243</f>
        <v>106.41765600000001</v>
      </c>
      <c r="AB5" s="227">
        <f>'[12]Mexico Oil Imports'!AC$243</f>
        <v>167.15445399999999</v>
      </c>
      <c r="AC5" s="227">
        <f>'[12]Mexico Oil Imports'!AD$243</f>
        <v>100.470598</v>
      </c>
      <c r="AD5" s="269">
        <f>'[12]Mexico Oil Imports'!AE$243</f>
        <v>20</v>
      </c>
      <c r="AE5" s="269">
        <f>'[12]Mexico Oil Imports'!AF$243</f>
        <v>60.975135000000002</v>
      </c>
      <c r="AF5" s="269">
        <f>'[12]Mexico Oil Imports'!AG$243</f>
        <v>144.11570731936223</v>
      </c>
      <c r="AG5" s="269">
        <f>'[12]Mexico Oil Imports'!AH$243</f>
        <v>166.27603543402137</v>
      </c>
      <c r="AH5" s="269">
        <f>'[12]Mexico Oil Imports'!AI$243</f>
        <v>170.0296200543649</v>
      </c>
      <c r="AI5" s="269">
        <f>'[12]Mexico Oil Imports'!AJ$243</f>
        <v>169.93856786937388</v>
      </c>
      <c r="AJ5" s="269">
        <f>'[12]Mexico Oil Imports'!AK$243</f>
        <v>169.96368226572969</v>
      </c>
      <c r="AK5" s="269">
        <f>'[12]Mexico Oil Imports'!AL$243</f>
        <v>170.03054090855841</v>
      </c>
      <c r="AL5" s="269">
        <f>'[12]Mexico Oil Imports'!AM$243</f>
        <v>170.03890372793023</v>
      </c>
      <c r="AM5" s="269">
        <f>'[12]Mexico Oil Imports'!AN$243</f>
        <v>169.97263116104324</v>
      </c>
      <c r="AN5" s="269">
        <f>'[12]Mexico Oil Imports'!AO$243</f>
        <v>174.44646055646604</v>
      </c>
      <c r="AO5" s="269">
        <f>'[12]Mexico Oil Imports'!AP$243</f>
        <v>174.50538467385076</v>
      </c>
      <c r="AP5" s="269">
        <f>'[12]Mexico Oil Imports'!AQ$243</f>
        <v>178.96611372697706</v>
      </c>
      <c r="AQ5" s="269">
        <f>'[12]Mexico Oil Imports'!AR$243</f>
        <v>183.39904820749709</v>
      </c>
    </row>
    <row r="6" spans="1:43" x14ac:dyDescent="0.2">
      <c r="B6" t="s">
        <v>185</v>
      </c>
      <c r="C6" s="227">
        <f>C3-C4-C5</f>
        <v>1.4014170000000004</v>
      </c>
      <c r="D6" s="227">
        <f t="shared" ref="D6:AQ6" si="0">D3-D4-D5</f>
        <v>4.4599999999945794E-3</v>
      </c>
      <c r="E6" s="227">
        <f t="shared" si="0"/>
        <v>5.4150000000277032E-3</v>
      </c>
      <c r="F6" s="227">
        <f t="shared" si="0"/>
        <v>1.1399999999923693E-3</v>
      </c>
      <c r="G6" s="227">
        <f t="shared" si="0"/>
        <v>2.4699999999882039E-3</v>
      </c>
      <c r="H6" s="227">
        <f t="shared" si="0"/>
        <v>1.7804000000001707E-2</v>
      </c>
      <c r="I6" s="227">
        <f t="shared" si="0"/>
        <v>7.5100000000105638E-4</v>
      </c>
      <c r="J6" s="227">
        <f t="shared" si="0"/>
        <v>4.4949999999843726E-3</v>
      </c>
      <c r="K6" s="227">
        <f t="shared" si="0"/>
        <v>5.3989999999899396E-3</v>
      </c>
      <c r="L6" s="227">
        <f t="shared" si="0"/>
        <v>1.5000999999994491E-2</v>
      </c>
      <c r="M6" s="227">
        <f t="shared" si="0"/>
        <v>1.4109999999831757E-3</v>
      </c>
      <c r="N6" s="227">
        <f t="shared" si="0"/>
        <v>6.5120000000007394E-3</v>
      </c>
      <c r="O6" s="227">
        <f t="shared" si="0"/>
        <v>9.9699999999973699E-3</v>
      </c>
      <c r="P6" s="227">
        <f t="shared" si="0"/>
        <v>3.3545000000001046E-2</v>
      </c>
      <c r="Q6" s="227">
        <f t="shared" si="0"/>
        <v>4.9239000000000033E-2</v>
      </c>
      <c r="R6" s="227">
        <f t="shared" si="0"/>
        <v>3.4455000000001235E-2</v>
      </c>
      <c r="S6" s="227">
        <f t="shared" si="0"/>
        <v>1.5866999999999187E-2</v>
      </c>
      <c r="T6" s="227">
        <f t="shared" si="0"/>
        <v>0.11457000000000406</v>
      </c>
      <c r="U6" s="227">
        <f t="shared" si="0"/>
        <v>0.38693200000000871</v>
      </c>
      <c r="V6" s="227">
        <f t="shared" si="0"/>
        <v>0.34020299999998826</v>
      </c>
      <c r="W6" s="227">
        <f t="shared" si="0"/>
        <v>2.801199999996129E-2</v>
      </c>
      <c r="X6" s="227">
        <f t="shared" si="0"/>
        <v>3.6944000000019628E-2</v>
      </c>
      <c r="Y6" s="227">
        <f t="shared" si="0"/>
        <v>7.9179999999993811E-2</v>
      </c>
      <c r="Z6" s="227">
        <f t="shared" si="0"/>
        <v>6.9477999999989493E-2</v>
      </c>
      <c r="AA6" s="227">
        <f t="shared" si="0"/>
        <v>0.15276699999996879</v>
      </c>
      <c r="AB6" s="227">
        <f t="shared" si="0"/>
        <v>19.019453000000027</v>
      </c>
      <c r="AC6" s="227">
        <f t="shared" si="0"/>
        <v>66.282643000000007</v>
      </c>
      <c r="AD6" s="269">
        <f t="shared" si="0"/>
        <v>174</v>
      </c>
      <c r="AE6" s="269">
        <f t="shared" si="0"/>
        <v>218.71500399999999</v>
      </c>
      <c r="AF6" s="269">
        <f t="shared" si="0"/>
        <v>13.036695060625021</v>
      </c>
      <c r="AG6" s="269">
        <f t="shared" si="0"/>
        <v>0</v>
      </c>
      <c r="AH6" s="269">
        <f t="shared" si="0"/>
        <v>0</v>
      </c>
      <c r="AI6" s="269">
        <f t="shared" si="0"/>
        <v>0</v>
      </c>
      <c r="AJ6" s="269">
        <f t="shared" si="0"/>
        <v>0</v>
      </c>
      <c r="AK6" s="269">
        <f t="shared" si="0"/>
        <v>0</v>
      </c>
      <c r="AL6" s="269">
        <f t="shared" si="0"/>
        <v>0</v>
      </c>
      <c r="AM6" s="269">
        <f t="shared" si="0"/>
        <v>0</v>
      </c>
      <c r="AN6" s="269">
        <f t="shared" si="0"/>
        <v>0</v>
      </c>
      <c r="AO6" s="269">
        <f t="shared" si="0"/>
        <v>0</v>
      </c>
      <c r="AP6" s="269">
        <f t="shared" si="0"/>
        <v>0</v>
      </c>
      <c r="AQ6" s="269">
        <f t="shared" si="0"/>
        <v>0</v>
      </c>
    </row>
    <row r="7" spans="1:43" x14ac:dyDescent="0.2">
      <c r="A7" t="s">
        <v>186</v>
      </c>
      <c r="C7" s="227">
        <f>'[11]Mexico Rapeseed'!D$40</f>
        <v>2.0000000000000004E-2</v>
      </c>
      <c r="D7" s="227">
        <f>'[11]Mexico Rapeseed'!E$40</f>
        <v>1.2999999999999999E-2</v>
      </c>
      <c r="E7" s="227">
        <f>'[11]Mexico Rapeseed'!F$40</f>
        <v>0.98499999999999999</v>
      </c>
      <c r="F7" s="227">
        <f>'[11]Mexico Rapeseed'!G$40</f>
        <v>0.36099999999999999</v>
      </c>
      <c r="G7" s="227">
        <f>'[11]Mexico Rapeseed'!H$40</f>
        <v>0.86699999999999999</v>
      </c>
      <c r="H7" s="227">
        <f>'[11]Mexico Rapeseed'!I$40</f>
        <v>0.65500000000000003</v>
      </c>
      <c r="I7" s="227">
        <f>'[11]Mexico Rapeseed'!J$40</f>
        <v>0.35300000000000004</v>
      </c>
      <c r="J7" s="227">
        <f>'[11]Mexico Rapeseed'!K$40</f>
        <v>7.2000000000000008E-2</v>
      </c>
      <c r="K7" s="227">
        <f>'[11]Mexico Rapeseed'!L$40</f>
        <v>0</v>
      </c>
      <c r="L7" s="227">
        <f>'[11]Mexico Rapeseed'!M$40</f>
        <v>5.0000000000000001E-3</v>
      </c>
      <c r="M7" s="227">
        <f>'[11]Mexico Rapeseed'!N$40</f>
        <v>4.0000000000000001E-3</v>
      </c>
      <c r="N7" s="227">
        <f>'[11]Mexico Rapeseed'!O$40</f>
        <v>0.308</v>
      </c>
      <c r="O7" s="227">
        <f>'[11]Mexico Rapeseed'!P$40</f>
        <v>6.0000000000000001E-3</v>
      </c>
      <c r="P7" s="227">
        <f>'[11]Mexico Rapeseed'!Q$40</f>
        <v>6.1520000000000019</v>
      </c>
      <c r="Q7" s="227">
        <f>'[11]Mexico Rapeseed'!R$40</f>
        <v>1.4349999999999998</v>
      </c>
      <c r="R7" s="227">
        <f>'[11]Mexico Rapeseed'!S$40</f>
        <v>1.5659999999999998</v>
      </c>
      <c r="S7" s="227">
        <f>'[11]Mexico Rapeseed'!T$40</f>
        <v>1.8209999999999997</v>
      </c>
      <c r="T7" s="227">
        <f>'[11]Mexico Rapeseed'!U$40</f>
        <v>1.8740000000000001</v>
      </c>
      <c r="U7" s="227">
        <f>'[11]Mexico Rapeseed'!V$40</f>
        <v>1.8699999999999997</v>
      </c>
      <c r="V7" s="227">
        <f>'[11]Mexico Rapeseed'!W$40</f>
        <v>1.7480000000000002</v>
      </c>
      <c r="W7" s="227">
        <f>'[11]Mexico Rapeseed'!X$40</f>
        <v>1.7509999999999999</v>
      </c>
      <c r="X7" s="227">
        <f>'[11]Mexico Rapeseed'!Y$40</f>
        <v>5.3440000000000003</v>
      </c>
      <c r="Y7" s="227">
        <f>'[11]Mexico Rapeseed'!Z$40</f>
        <v>6.1726359999999998</v>
      </c>
      <c r="Z7" s="227">
        <f>'[11]Mexico Rapeseed'!AA$40</f>
        <v>7.6181860000000015</v>
      </c>
      <c r="AA7" s="227">
        <f>'[11]Mexico Rapeseed'!AB$40</f>
        <v>5.7567440000000003</v>
      </c>
      <c r="AB7" s="227">
        <f>'[11]Mexico Rapeseed'!AC$40</f>
        <v>8.1007779999999983</v>
      </c>
      <c r="AC7" s="227">
        <f>'[11]Mexico Rapeseed'!AD$40</f>
        <v>3.5</v>
      </c>
      <c r="AD7" s="269">
        <f>'[11]Mexico Rapeseed'!AE$40</f>
        <v>5</v>
      </c>
      <c r="AE7" s="269">
        <f>'[11]Mexico Rapeseed'!AF$40</f>
        <v>5</v>
      </c>
      <c r="AF7" s="269">
        <f>'[11]Mexico Rapeseed'!AG$40</f>
        <v>5</v>
      </c>
      <c r="AG7" s="269">
        <f>'[11]Mexico Rapeseed'!AH$40</f>
        <v>5</v>
      </c>
      <c r="AH7" s="269">
        <f>'[11]Mexico Rapeseed'!AI$40</f>
        <v>5</v>
      </c>
      <c r="AI7" s="269">
        <f>'[11]Mexico Rapeseed'!AJ$40</f>
        <v>5</v>
      </c>
      <c r="AJ7" s="269">
        <f>'[11]Mexico Rapeseed'!AK$40</f>
        <v>5</v>
      </c>
      <c r="AK7" s="269">
        <f>'[11]Mexico Rapeseed'!AL$40</f>
        <v>5</v>
      </c>
      <c r="AL7" s="269">
        <f>'[11]Mexico Rapeseed'!AM$40</f>
        <v>5</v>
      </c>
      <c r="AM7" s="269">
        <f>'[11]Mexico Rapeseed'!AN$40</f>
        <v>5</v>
      </c>
      <c r="AN7" s="269">
        <f>'[11]Mexico Rapeseed'!AO$40</f>
        <v>5</v>
      </c>
      <c r="AO7" s="269">
        <f>'[11]Mexico Rapeseed'!AP$40</f>
        <v>5</v>
      </c>
      <c r="AP7" s="269">
        <f>'[11]Mexico Rapeseed'!AQ$40</f>
        <v>5</v>
      </c>
      <c r="AQ7" s="269">
        <f>'[11]Mexico Rapeseed'!AR$40</f>
        <v>5</v>
      </c>
    </row>
    <row r="8" spans="1:43" x14ac:dyDescent="0.2">
      <c r="A8" s="266"/>
      <c r="B8" s="266" t="s">
        <v>187</v>
      </c>
      <c r="C8" s="267">
        <f>'[12]Mexico Oil Exports'!D$284</f>
        <v>0</v>
      </c>
      <c r="D8" s="267">
        <f>'[12]Mexico Oil Exports'!E$284</f>
        <v>0</v>
      </c>
      <c r="E8" s="267">
        <f>'[12]Mexico Oil Exports'!F$284</f>
        <v>0</v>
      </c>
      <c r="F8" s="267">
        <f>'[12]Mexico Oil Exports'!G$284</f>
        <v>0</v>
      </c>
      <c r="G8" s="267">
        <f>'[12]Mexico Oil Exports'!H$284</f>
        <v>0</v>
      </c>
      <c r="H8" s="267">
        <f>'[12]Mexico Oil Exports'!I$284</f>
        <v>1E-3</v>
      </c>
      <c r="I8" s="267">
        <f>'[12]Mexico Oil Exports'!J$284</f>
        <v>0</v>
      </c>
      <c r="J8" s="267">
        <f>'[12]Mexico Oil Exports'!K$284</f>
        <v>0</v>
      </c>
      <c r="K8" s="267">
        <f>'[12]Mexico Oil Exports'!L$284</f>
        <v>0</v>
      </c>
      <c r="L8" s="267">
        <f>'[12]Mexico Oil Exports'!M$284</f>
        <v>4.0819999999999997E-3</v>
      </c>
      <c r="M8" s="267">
        <f>'[12]Mexico Oil Exports'!N$284</f>
        <v>0</v>
      </c>
      <c r="N8" s="267">
        <f>'[12]Mexico Oil Exports'!O$284</f>
        <v>0.30787999999999999</v>
      </c>
      <c r="O8" s="267">
        <f>'[12]Mexico Oil Exports'!P$284</f>
        <v>1.0000000000000001E-5</v>
      </c>
      <c r="P8" s="267">
        <f>'[12]Mexico Oil Exports'!Q$284</f>
        <v>4.6465919999999983</v>
      </c>
      <c r="Q8" s="267">
        <f>'[12]Mexico Oil Exports'!R$284</f>
        <v>0.74721100000000007</v>
      </c>
      <c r="R8" s="267">
        <f>'[12]Mexico Oil Exports'!S$284</f>
        <v>1.4610349999999999</v>
      </c>
      <c r="S8" s="267">
        <f>'[12]Mexico Oil Exports'!T$284</f>
        <v>1.5295510000000003</v>
      </c>
      <c r="T8" s="267">
        <f>'[12]Mexico Oil Exports'!U$284</f>
        <v>1.5542320000000001</v>
      </c>
      <c r="U8" s="267">
        <f>'[12]Mexico Oil Exports'!V$284</f>
        <v>1.2078329999999999</v>
      </c>
      <c r="V8" s="267">
        <f>'[12]Mexico Oil Exports'!W$284</f>
        <v>1.2022520000000001</v>
      </c>
      <c r="W8" s="267">
        <f>'[12]Mexico Oil Exports'!X$284</f>
        <v>1.063183</v>
      </c>
      <c r="X8" s="267">
        <f>'[12]Mexico Oil Exports'!Y$284</f>
        <v>1.7548499999999998</v>
      </c>
      <c r="Y8" s="267">
        <f>'[12]Mexico Oil Exports'!Z$284</f>
        <v>1.6766100000000002</v>
      </c>
      <c r="Z8" s="267">
        <f>'[12]Mexico Oil Exports'!AA$284</f>
        <v>2.7873580000000002</v>
      </c>
      <c r="AA8" s="267">
        <f>'[12]Mexico Oil Exports'!AB$284</f>
        <v>2.0511750000000002</v>
      </c>
      <c r="AB8" s="267">
        <f>'[12]Mexico Oil Exports'!AC$284</f>
        <v>1.3025230000000001</v>
      </c>
      <c r="AC8" s="267">
        <f>'[12]Mexico Oil Exports'!AD$284</f>
        <v>0.36979499999999998</v>
      </c>
      <c r="AD8" s="268">
        <f>'[12]Mexico Oil Exports'!AE$284</f>
        <v>0.11919299999999999</v>
      </c>
      <c r="AE8" s="268">
        <f>'[12]Mexico Oil Exports'!AF$284</f>
        <v>0.92001299999999997</v>
      </c>
      <c r="AF8" s="268">
        <f>'[12]Mexico Oil Exports'!AG$284</f>
        <v>2.739550951544667</v>
      </c>
      <c r="AG8" s="268">
        <f>'[12]Mexico Oil Exports'!AH$284</f>
        <v>4.1113955577280867</v>
      </c>
      <c r="AH8" s="268">
        <f>'[12]Mexico Oil Exports'!AI$284</f>
        <v>4.1291470178116159</v>
      </c>
      <c r="AI8" s="268">
        <f>'[12]Mexico Oil Exports'!AJ$284</f>
        <v>4.1143194616334515</v>
      </c>
      <c r="AJ8" s="268">
        <f>'[12]Mexico Oil Exports'!AK$284</f>
        <v>4.0005617937779041</v>
      </c>
      <c r="AK8" s="268">
        <f>'[12]Mexico Oil Exports'!AL$284</f>
        <v>4.0794060158238388</v>
      </c>
      <c r="AL8" s="268">
        <f>'[12]Mexico Oil Exports'!AM$284</f>
        <v>4.0744136580281989</v>
      </c>
      <c r="AM8" s="268">
        <f>'[12]Mexico Oil Exports'!AN$284</f>
        <v>4.0711593915752777</v>
      </c>
      <c r="AN8" s="268">
        <f>'[12]Mexico Oil Exports'!AO$284</f>
        <v>4.0649952675641909</v>
      </c>
      <c r="AO8" s="268">
        <f>'[12]Mexico Oil Exports'!AP$284</f>
        <v>4.073296227520828</v>
      </c>
      <c r="AP8" s="268">
        <f>'[12]Mexico Oil Exports'!AQ$284</f>
        <v>4.0654743430599769</v>
      </c>
      <c r="AQ8" s="268">
        <f>'[12]Mexico Oil Exports'!AR$284</f>
        <v>4.0681505476361277</v>
      </c>
    </row>
    <row r="9" spans="1:43" x14ac:dyDescent="0.2">
      <c r="B9" t="s">
        <v>188</v>
      </c>
      <c r="C9" s="227">
        <f>'[12]Mexico Oil Exports'!D$243</f>
        <v>0</v>
      </c>
      <c r="D9" s="227">
        <f>'[12]Mexico Oil Exports'!E$243</f>
        <v>0</v>
      </c>
      <c r="E9" s="227">
        <f>'[12]Mexico Oil Exports'!F$243</f>
        <v>0</v>
      </c>
      <c r="F9" s="227">
        <f>'[12]Mexico Oil Exports'!G$243</f>
        <v>0</v>
      </c>
      <c r="G9" s="227">
        <f>'[12]Mexico Oil Exports'!H$243</f>
        <v>0</v>
      </c>
      <c r="H9" s="227">
        <f>'[12]Mexico Oil Exports'!I$243</f>
        <v>0</v>
      </c>
      <c r="I9" s="227">
        <f>'[12]Mexico Oil Exports'!J$243</f>
        <v>0</v>
      </c>
      <c r="J9" s="227">
        <f>'[12]Mexico Oil Exports'!K$243</f>
        <v>0</v>
      </c>
      <c r="K9" s="227">
        <f>'[12]Mexico Oil Exports'!L$243</f>
        <v>0</v>
      </c>
      <c r="L9" s="227">
        <f>'[12]Mexico Oil Exports'!M$243</f>
        <v>0</v>
      </c>
      <c r="M9" s="227">
        <f>'[12]Mexico Oil Exports'!N$243</f>
        <v>0</v>
      </c>
      <c r="N9" s="227">
        <f>'[12]Mexico Oil Exports'!O$243</f>
        <v>0</v>
      </c>
      <c r="O9" s="227">
        <f>'[12]Mexico Oil Exports'!P$243</f>
        <v>0</v>
      </c>
      <c r="P9" s="227">
        <f>'[12]Mexico Oil Exports'!Q$243</f>
        <v>5.0000000000000002E-5</v>
      </c>
      <c r="Q9" s="227">
        <f>'[12]Mexico Oil Exports'!R$243</f>
        <v>4.0000000000000003E-5</v>
      </c>
      <c r="R9" s="227">
        <f>'[12]Mexico Oil Exports'!S$243</f>
        <v>1.2000000000000002E-4</v>
      </c>
      <c r="S9" s="227">
        <f>'[12]Mexico Oil Exports'!T$243</f>
        <v>1.5000000000000001E-4</v>
      </c>
      <c r="T9" s="227">
        <f>'[12]Mexico Oil Exports'!U$243</f>
        <v>5.0000000000000002E-5</v>
      </c>
      <c r="U9" s="227">
        <f>'[12]Mexico Oil Exports'!V$243</f>
        <v>0</v>
      </c>
      <c r="V9" s="227">
        <f>'[12]Mexico Oil Exports'!W$243</f>
        <v>0</v>
      </c>
      <c r="W9" s="227">
        <f>'[12]Mexico Oil Exports'!X$243</f>
        <v>8.4140999999999994E-2</v>
      </c>
      <c r="X9" s="227">
        <f>'[12]Mexico Oil Exports'!Y$243</f>
        <v>0</v>
      </c>
      <c r="Y9" s="227">
        <f>'[12]Mexico Oil Exports'!Z$243</f>
        <v>0</v>
      </c>
      <c r="Z9" s="227">
        <f>'[12]Mexico Oil Exports'!AA$243</f>
        <v>0</v>
      </c>
      <c r="AA9" s="227">
        <f>'[12]Mexico Oil Exports'!AB$243</f>
        <v>0</v>
      </c>
      <c r="AB9" s="227">
        <f>'[12]Mexico Oil Exports'!AC$243</f>
        <v>0</v>
      </c>
      <c r="AC9" s="227">
        <f>'[12]Mexico Oil Exports'!AD$243</f>
        <v>0</v>
      </c>
      <c r="AD9" s="269">
        <f>'[12]Mexico Oil Exports'!AE$243</f>
        <v>0</v>
      </c>
      <c r="AE9" s="269">
        <f>'[12]Mexico Oil Exports'!AF$243</f>
        <v>0</v>
      </c>
      <c r="AF9" s="269">
        <f>'[12]Mexico Oil Exports'!AG$243</f>
        <v>0</v>
      </c>
      <c r="AG9" s="269">
        <f>'[12]Mexico Oil Exports'!AH$243</f>
        <v>0</v>
      </c>
      <c r="AH9" s="269">
        <f>'[12]Mexico Oil Exports'!AI$243</f>
        <v>0</v>
      </c>
      <c r="AI9" s="269">
        <f>'[12]Mexico Oil Exports'!AJ$243</f>
        <v>0</v>
      </c>
      <c r="AJ9" s="269">
        <f>'[12]Mexico Oil Exports'!AK$243</f>
        <v>0</v>
      </c>
      <c r="AK9" s="269">
        <f>'[12]Mexico Oil Exports'!AL$243</f>
        <v>0</v>
      </c>
      <c r="AL9" s="269">
        <f>'[12]Mexico Oil Exports'!AM$243</f>
        <v>0</v>
      </c>
      <c r="AM9" s="269">
        <f>'[12]Mexico Oil Exports'!AN$243</f>
        <v>0</v>
      </c>
      <c r="AN9" s="269">
        <f>'[12]Mexico Oil Exports'!AO$243</f>
        <v>0</v>
      </c>
      <c r="AO9" s="269">
        <f>'[12]Mexico Oil Exports'!AP$243</f>
        <v>0</v>
      </c>
      <c r="AP9" s="269">
        <f>'[12]Mexico Oil Exports'!AQ$243</f>
        <v>0</v>
      </c>
      <c r="AQ9" s="269">
        <f>'[12]Mexico Oil Exports'!AR$243</f>
        <v>0</v>
      </c>
    </row>
    <row r="10" spans="1:43" x14ac:dyDescent="0.2">
      <c r="B10" t="s">
        <v>185</v>
      </c>
      <c r="C10" s="227">
        <f>C7-C8-C9</f>
        <v>2.0000000000000004E-2</v>
      </c>
      <c r="D10" s="227">
        <f t="shared" ref="D10:AQ10" si="1">D7-D8-D9</f>
        <v>1.2999999999999999E-2</v>
      </c>
      <c r="E10" s="227">
        <f t="shared" si="1"/>
        <v>0.98499999999999999</v>
      </c>
      <c r="F10" s="227">
        <f t="shared" si="1"/>
        <v>0.36099999999999999</v>
      </c>
      <c r="G10" s="227">
        <f t="shared" si="1"/>
        <v>0.86699999999999999</v>
      </c>
      <c r="H10" s="227">
        <f t="shared" si="1"/>
        <v>0.65400000000000003</v>
      </c>
      <c r="I10" s="227">
        <f t="shared" si="1"/>
        <v>0.35300000000000004</v>
      </c>
      <c r="J10" s="227">
        <f t="shared" si="1"/>
        <v>7.2000000000000008E-2</v>
      </c>
      <c r="K10" s="227">
        <f t="shared" si="1"/>
        <v>0</v>
      </c>
      <c r="L10" s="227">
        <f t="shared" si="1"/>
        <v>9.1800000000000041E-4</v>
      </c>
      <c r="M10" s="227">
        <f t="shared" si="1"/>
        <v>4.0000000000000001E-3</v>
      </c>
      <c r="N10" s="227">
        <f t="shared" si="1"/>
        <v>1.2000000000000899E-4</v>
      </c>
      <c r="O10" s="227">
        <f t="shared" si="1"/>
        <v>5.9900000000000005E-3</v>
      </c>
      <c r="P10" s="227">
        <f t="shared" si="1"/>
        <v>1.5053580000000035</v>
      </c>
      <c r="Q10" s="227">
        <f t="shared" si="1"/>
        <v>0.68774899999999972</v>
      </c>
      <c r="R10" s="227">
        <f t="shared" si="1"/>
        <v>0.10484499999999998</v>
      </c>
      <c r="S10" s="227">
        <f t="shared" si="1"/>
        <v>0.29129899999999942</v>
      </c>
      <c r="T10" s="227">
        <f t="shared" si="1"/>
        <v>0.31971800000000006</v>
      </c>
      <c r="U10" s="227">
        <f t="shared" si="1"/>
        <v>0.66216699999999973</v>
      </c>
      <c r="V10" s="227">
        <f t="shared" si="1"/>
        <v>0.54574800000000012</v>
      </c>
      <c r="W10" s="227">
        <f t="shared" si="1"/>
        <v>0.60367599999999988</v>
      </c>
      <c r="X10" s="227">
        <f t="shared" si="1"/>
        <v>3.5891500000000005</v>
      </c>
      <c r="Y10" s="227">
        <f t="shared" si="1"/>
        <v>4.4960259999999996</v>
      </c>
      <c r="Z10" s="227">
        <f t="shared" si="1"/>
        <v>4.8308280000000012</v>
      </c>
      <c r="AA10" s="227">
        <f t="shared" si="1"/>
        <v>3.7055690000000001</v>
      </c>
      <c r="AB10" s="227">
        <f t="shared" si="1"/>
        <v>6.7982549999999984</v>
      </c>
      <c r="AC10" s="227">
        <f t="shared" si="1"/>
        <v>3.1302050000000001</v>
      </c>
      <c r="AD10" s="269">
        <f t="shared" si="1"/>
        <v>4.8808069999999999</v>
      </c>
      <c r="AE10" s="269">
        <f t="shared" si="1"/>
        <v>4.079987</v>
      </c>
      <c r="AF10" s="269">
        <f t="shared" si="1"/>
        <v>2.260449048455333</v>
      </c>
      <c r="AG10" s="269">
        <f t="shared" si="1"/>
        <v>0.88860444227191326</v>
      </c>
      <c r="AH10" s="269">
        <f t="shared" si="1"/>
        <v>0.87085298218838414</v>
      </c>
      <c r="AI10" s="269">
        <f t="shared" si="1"/>
        <v>0.88568053836654848</v>
      </c>
      <c r="AJ10" s="269">
        <f t="shared" si="1"/>
        <v>0.99943820622209589</v>
      </c>
      <c r="AK10" s="269">
        <f t="shared" si="1"/>
        <v>0.92059398417616123</v>
      </c>
      <c r="AL10" s="269">
        <f t="shared" si="1"/>
        <v>0.92558634197180112</v>
      </c>
      <c r="AM10" s="269">
        <f t="shared" si="1"/>
        <v>0.92884060842472227</v>
      </c>
      <c r="AN10" s="269">
        <f t="shared" si="1"/>
        <v>0.93500473243580906</v>
      </c>
      <c r="AO10" s="269">
        <f t="shared" si="1"/>
        <v>0.92670377247917202</v>
      </c>
      <c r="AP10" s="269">
        <f t="shared" si="1"/>
        <v>0.9345256569400231</v>
      </c>
      <c r="AQ10" s="269">
        <f t="shared" si="1"/>
        <v>0.93184945236387229</v>
      </c>
    </row>
    <row r="11" spans="1:43" x14ac:dyDescent="0.2">
      <c r="A11" t="s">
        <v>189</v>
      </c>
      <c r="C11" s="227">
        <f>SUM('[11]Canada Rapeseed'!D$259:D$268,'[11]Canada Rapeseed'!E$257:E$258)</f>
        <v>27.85</v>
      </c>
      <c r="D11" s="227">
        <f>SUM('[11]Canada Rapeseed'!E$259:E$268,'[11]Canada Rapeseed'!F$257:F$258)</f>
        <v>63.872</v>
      </c>
      <c r="E11" s="227">
        <f>SUM('[11]Canada Rapeseed'!F$259:F$268,'[11]Canada Rapeseed'!G$257:G$258)</f>
        <v>66.035999999999987</v>
      </c>
      <c r="F11" s="227">
        <f>SUM('[11]Canada Rapeseed'!G$259:G$268,'[11]Canada Rapeseed'!H$257:H$258)</f>
        <v>13.251999999999999</v>
      </c>
      <c r="G11" s="227">
        <f>SUM('[11]Canada Rapeseed'!H$259:H$268,'[11]Canada Rapeseed'!I$257:I$258)</f>
        <v>107.10399999999998</v>
      </c>
      <c r="H11" s="227">
        <f>SUM('[11]Canada Rapeseed'!I$259:I$268,'[11]Canada Rapeseed'!J$257:J$258)</f>
        <v>51.657000000000004</v>
      </c>
      <c r="I11" s="227">
        <f>SUM('[11]Canada Rapeseed'!J$259:J$268,'[11]Canada Rapeseed'!K$257:K$258)</f>
        <v>28.083576000000001</v>
      </c>
      <c r="J11" s="227">
        <f>SUM('[11]Canada Rapeseed'!K$259:K$268,'[11]Canada Rapeseed'!L$257:L$258)</f>
        <v>29.882566999999998</v>
      </c>
      <c r="K11" s="227">
        <f>SUM('[11]Canada Rapeseed'!L$259:L$268,'[11]Canada Rapeseed'!M$257:M$258)</f>
        <v>48.539770000000004</v>
      </c>
      <c r="L11" s="227">
        <f>SUM('[11]Canada Rapeseed'!M$259:M$268,'[11]Canada Rapeseed'!N$257:N$258)</f>
        <v>51.961932000000004</v>
      </c>
      <c r="M11" s="227">
        <f>SUM('[11]Canada Rapeseed'!N$259:N$268,'[11]Canada Rapeseed'!O$257:O$258)</f>
        <v>58.383768999999994</v>
      </c>
      <c r="N11" s="227">
        <f>SUM('[11]Canada Rapeseed'!O$259:O$268,'[11]Canada Rapeseed'!P$257:P$258)</f>
        <v>130.2509</v>
      </c>
      <c r="O11" s="227">
        <f>SUM('[11]Canada Rapeseed'!P$259:P$268,'[11]Canada Rapeseed'!Q$257:Q$258)</f>
        <v>35.999912000000002</v>
      </c>
      <c r="P11" s="227">
        <f>SUM('[11]Canada Rapeseed'!Q$259:Q$268,'[11]Canada Rapeseed'!R$257:R$258)</f>
        <v>143.25645</v>
      </c>
      <c r="Q11" s="227">
        <f>SUM('[11]Canada Rapeseed'!R$259:R$268,'[11]Canada Rapeseed'!S$257:S$258)</f>
        <v>200.71094699999998</v>
      </c>
      <c r="R11" s="227">
        <f>SUM('[11]Canada Rapeseed'!S$259:S$268,'[11]Canada Rapeseed'!T$257:T$258)</f>
        <v>97.457170000000019</v>
      </c>
      <c r="S11" s="227">
        <f>SUM('[11]Canada Rapeseed'!T$259:T$268,'[11]Canada Rapeseed'!U$257:U$258)</f>
        <v>101.92219999999999</v>
      </c>
      <c r="T11" s="227">
        <f>SUM('[11]Canada Rapeseed'!U$259:U$268,'[11]Canada Rapeseed'!V$257:V$258)</f>
        <v>152.97759299999998</v>
      </c>
      <c r="U11" s="227">
        <f>SUM('[11]Canada Rapeseed'!V$259:V$268,'[11]Canada Rapeseed'!W$257:W$258)</f>
        <v>78.672751000000005</v>
      </c>
      <c r="V11" s="227">
        <f>SUM('[11]Canada Rapeseed'!W$259:W$268,'[11]Canada Rapeseed'!X$257:X$258)</f>
        <v>32.075823</v>
      </c>
      <c r="W11" s="227">
        <f>SUM('[11]Canada Rapeseed'!X$259:X$268,'[11]Canada Rapeseed'!Y$257:Y$258)</f>
        <v>52.614655000000006</v>
      </c>
      <c r="X11" s="227">
        <f>SUM('[11]Canada Rapeseed'!Y$259:Y$268,'[11]Canada Rapeseed'!Z$257:Z$258)</f>
        <v>40.403152999999996</v>
      </c>
      <c r="Y11" s="227">
        <f>SUM('[11]Canada Rapeseed'!Z$259:Z$268,'[11]Canada Rapeseed'!AA$257:AA$258)</f>
        <v>14.092616000000001</v>
      </c>
      <c r="Z11" s="227">
        <f>SUM('[11]Canada Rapeseed'!AA$259:AA$268,'[11]Canada Rapeseed'!AB$257:AB$258)</f>
        <v>17.345918999999999</v>
      </c>
      <c r="AA11" s="227">
        <f>SUM('[11]Canada Rapeseed'!AB$259:AB$268,'[11]Canada Rapeseed'!AC$257:AC$258)</f>
        <v>20.073466000000003</v>
      </c>
      <c r="AB11" s="227">
        <f>SUM('[11]Canada Rapeseed'!AC$259:AC$268,'[11]Canada Rapeseed'!AD$257:AD$258)</f>
        <v>19.603379</v>
      </c>
      <c r="AC11" s="227">
        <f>SUM('[11]Canada Rapeseed'!AD$259:AD$268,'[11]Canada Rapeseed'!AE$257:AE$258)</f>
        <v>16.769153000000003</v>
      </c>
      <c r="AD11" s="269">
        <f>SUM('[11]Canada Rapeseed'!AE$259:AE$268,'[11]Canada Rapeseed'!AF$257:AF$258)</f>
        <v>24.810000000000006</v>
      </c>
      <c r="AE11" s="269">
        <f>SUM('[11]Canada Rapeseed'!AF$259:AF$268,'[11]Canada Rapeseed'!AG$257:AG$258)</f>
        <v>18.601560033375122</v>
      </c>
      <c r="AF11" s="269">
        <f>SUM('[11]Canada Rapeseed'!AG$259:AG$268,'[11]Canada Rapeseed'!AH$257:AH$258)</f>
        <v>25.314704407127802</v>
      </c>
      <c r="AG11" s="269">
        <f>SUM('[11]Canada Rapeseed'!AH$259:AH$268,'[11]Canada Rapeseed'!AI$257:AI$258)</f>
        <v>24.994149198937226</v>
      </c>
      <c r="AH11" s="269">
        <f>SUM('[11]Canada Rapeseed'!AI$259:AI$268,'[11]Canada Rapeseed'!AJ$257:AJ$258)</f>
        <v>24.94617352304159</v>
      </c>
      <c r="AI11" s="269">
        <f>SUM('[11]Canada Rapeseed'!AJ$259:AJ$268,'[11]Canada Rapeseed'!AK$257:AK$258)</f>
        <v>24.903164425814417</v>
      </c>
      <c r="AJ11" s="269">
        <f>SUM('[11]Canada Rapeseed'!AK$259:AK$268,'[11]Canada Rapeseed'!AL$257:AL$258)</f>
        <v>24.899065205825583</v>
      </c>
      <c r="AK11" s="269">
        <f>SUM('[11]Canada Rapeseed'!AL$259:AL$268,'[11]Canada Rapeseed'!AM$257:AM$258)</f>
        <v>24.844376831233621</v>
      </c>
      <c r="AL11" s="269">
        <f>SUM('[11]Canada Rapeseed'!AM$259:AM$268,'[11]Canada Rapeseed'!AN$257:AN$258)</f>
        <v>25.009450551545378</v>
      </c>
      <c r="AM11" s="269">
        <f>SUM('[11]Canada Rapeseed'!AN$259:AN$268,'[11]Canada Rapeseed'!AO$257:AO$258)</f>
        <v>25.02601741868072</v>
      </c>
      <c r="AN11" s="269">
        <f>SUM('[11]Canada Rapeseed'!AO$259:AO$268,'[11]Canada Rapeseed'!AP$257:AP$258)</f>
        <v>24.961535417741246</v>
      </c>
      <c r="AO11" s="269">
        <f>SUM('[11]Canada Rapeseed'!AP$259:AP$268,'[11]Canada Rapeseed'!AQ$257:AQ$258)</f>
        <v>24.949194981285068</v>
      </c>
      <c r="AP11" s="269">
        <f>SUM('[11]Canada Rapeseed'!AQ$259:AQ$268,'[11]Canada Rapeseed'!AR$257:AR$258)</f>
        <v>24.9130237992938</v>
      </c>
      <c r="AQ11" s="269">
        <f>SUM('[11]Canada Rapeseed'!AR$259:AR$268,'[11]Canada Rapeseed'!AS$257:AS$258)</f>
        <v>24.91993407321371</v>
      </c>
    </row>
    <row r="12" spans="1:43" x14ac:dyDescent="0.2">
      <c r="A12" s="266"/>
      <c r="B12" s="266" t="s">
        <v>183</v>
      </c>
      <c r="C12" s="267">
        <f>'[12]Canada Oil Imports'!D$284</f>
        <v>24.585999999999999</v>
      </c>
      <c r="D12" s="267">
        <f>'[12]Canada Oil Imports'!E$284</f>
        <v>63.472999999999999</v>
      </c>
      <c r="E12" s="267">
        <f>'[12]Canada Oil Imports'!F$284</f>
        <v>65.545000000000016</v>
      </c>
      <c r="F12" s="267">
        <f>'[12]Canada Oil Imports'!G$284</f>
        <v>13</v>
      </c>
      <c r="G12" s="267">
        <f>'[12]Canada Oil Imports'!H$284</f>
        <v>106.78699999999999</v>
      </c>
      <c r="H12" s="267">
        <f>'[12]Canada Oil Imports'!I$284</f>
        <v>50.925999999999995</v>
      </c>
      <c r="I12" s="267">
        <f>'[12]Canada Oil Imports'!J$284</f>
        <v>26.790262999999999</v>
      </c>
      <c r="J12" s="267">
        <f>'[12]Canada Oil Imports'!K$284</f>
        <v>25.467008999999997</v>
      </c>
      <c r="K12" s="267">
        <f>'[12]Canada Oil Imports'!L$284</f>
        <v>48.101846999999992</v>
      </c>
      <c r="L12" s="267">
        <f>'[12]Canada Oil Imports'!M$284</f>
        <v>50.922452999999997</v>
      </c>
      <c r="M12" s="267">
        <f>'[12]Canada Oil Imports'!N$284</f>
        <v>55.183426999999995</v>
      </c>
      <c r="N12" s="267">
        <f>'[12]Canada Oil Imports'!O$284</f>
        <v>125.41363499999999</v>
      </c>
      <c r="O12" s="267">
        <f>'[12]Canada Oil Imports'!P$284</f>
        <v>29.950854</v>
      </c>
      <c r="P12" s="267">
        <f>'[12]Canada Oil Imports'!Q$284</f>
        <v>133.232834</v>
      </c>
      <c r="Q12" s="267">
        <f>'[12]Canada Oil Imports'!R$284</f>
        <v>200.206559</v>
      </c>
      <c r="R12" s="267">
        <f>'[12]Canada Oil Imports'!S$284</f>
        <v>96.810118000000017</v>
      </c>
      <c r="S12" s="267">
        <f>'[12]Canada Oil Imports'!T$284</f>
        <v>101.265523</v>
      </c>
      <c r="T12" s="267">
        <f>'[12]Canada Oil Imports'!U$284</f>
        <v>152.286474</v>
      </c>
      <c r="U12" s="267">
        <f>'[12]Canada Oil Imports'!V$284</f>
        <v>73.806300000000007</v>
      </c>
      <c r="V12" s="267">
        <f>'[12]Canada Oil Imports'!W$284</f>
        <v>28.864817000000002</v>
      </c>
      <c r="W12" s="267">
        <f>'[12]Canada Oil Imports'!X$284</f>
        <v>51.046167999999994</v>
      </c>
      <c r="X12" s="267">
        <f>'[12]Canada Oil Imports'!Y$284</f>
        <v>38.719040999999997</v>
      </c>
      <c r="Y12" s="267">
        <f>'[12]Canada Oil Imports'!Z$284</f>
        <v>12.365580999999999</v>
      </c>
      <c r="Z12" s="267">
        <f>'[12]Canada Oil Imports'!AA$284</f>
        <v>15.300068</v>
      </c>
      <c r="AA12" s="267">
        <f>'[12]Canada Oil Imports'!AB$284</f>
        <v>16.420960000000001</v>
      </c>
      <c r="AB12" s="267">
        <f>'[12]Canada Oil Imports'!AC$284</f>
        <v>14.102562999999998</v>
      </c>
      <c r="AC12" s="267">
        <f>'[12]Canada Oil Imports'!AD$284</f>
        <v>12.896949000000001</v>
      </c>
      <c r="AD12" s="268">
        <f>'[12]Canada Oil Imports'!AE$284</f>
        <v>21.509</v>
      </c>
      <c r="AE12" s="268">
        <f>'[12]Canada Oil Imports'!AF$284</f>
        <v>12.778628999999999</v>
      </c>
      <c r="AF12" s="268">
        <f>'[12]Canada Oil Imports'!AG$284</f>
        <v>17.776418099887842</v>
      </c>
      <c r="AG12" s="268">
        <f>'[12]Canada Oil Imports'!AH$284</f>
        <v>18.408874062170295</v>
      </c>
      <c r="AH12" s="268">
        <f>'[12]Canada Oil Imports'!AI$284</f>
        <v>18.711039062667869</v>
      </c>
      <c r="AI12" s="268">
        <f>'[12]Canada Oil Imports'!AJ$284</f>
        <v>18.313245286348518</v>
      </c>
      <c r="AJ12" s="268">
        <f>'[12]Canada Oil Imports'!AK$284</f>
        <v>18.301105108846819</v>
      </c>
      <c r="AK12" s="268">
        <f>'[12]Canada Oil Imports'!AL$284</f>
        <v>18.242007167242292</v>
      </c>
      <c r="AL12" s="268">
        <f>'[12]Canada Oil Imports'!AM$284</f>
        <v>18.354722773564859</v>
      </c>
      <c r="AM12" s="268">
        <f>'[12]Canada Oil Imports'!AN$284</f>
        <v>18.307193354890185</v>
      </c>
      <c r="AN12" s="268">
        <f>'[12]Canada Oil Imports'!AO$284</f>
        <v>18.283671382262444</v>
      </c>
      <c r="AO12" s="268">
        <f>'[12]Canada Oil Imports'!AP$284</f>
        <v>18.301603564016116</v>
      </c>
      <c r="AP12" s="268">
        <f>'[12]Canada Oil Imports'!AQ$284</f>
        <v>18.305383459870029</v>
      </c>
      <c r="AQ12" s="268">
        <f>'[12]Canada Oil Imports'!AR$284</f>
        <v>18.337886171448808</v>
      </c>
    </row>
    <row r="13" spans="1:43" x14ac:dyDescent="0.2">
      <c r="B13" t="s">
        <v>190</v>
      </c>
      <c r="C13" s="227">
        <f>'[12]Canada Oil Imports'!D$266</f>
        <v>0</v>
      </c>
      <c r="D13" s="227">
        <f>'[12]Canada Oil Imports'!E$266</f>
        <v>0</v>
      </c>
      <c r="E13" s="227">
        <f>'[12]Canada Oil Imports'!F$266</f>
        <v>0</v>
      </c>
      <c r="F13" s="227">
        <f>'[12]Canada Oil Imports'!G$266</f>
        <v>0</v>
      </c>
      <c r="G13" s="227">
        <f>'[12]Canada Oil Imports'!H$266</f>
        <v>0</v>
      </c>
      <c r="H13" s="227">
        <f>'[12]Canada Oil Imports'!I$266</f>
        <v>1E-3</v>
      </c>
      <c r="I13" s="227">
        <f>'[12]Canada Oil Imports'!J$266</f>
        <v>2.2659999999999998E-3</v>
      </c>
      <c r="J13" s="227">
        <f>'[12]Canada Oil Imports'!K$266</f>
        <v>9.1E-4</v>
      </c>
      <c r="K13" s="227">
        <f>'[12]Canada Oil Imports'!L$266</f>
        <v>1.2400000000000001E-4</v>
      </c>
      <c r="L13" s="227">
        <f>'[12]Canada Oil Imports'!M$266</f>
        <v>9.7E-5</v>
      </c>
      <c r="M13" s="227">
        <f>'[12]Canada Oil Imports'!N$266</f>
        <v>0</v>
      </c>
      <c r="N13" s="227">
        <f>'[12]Canada Oil Imports'!O$266</f>
        <v>9.9999999999999995E-7</v>
      </c>
      <c r="O13" s="227">
        <f>'[12]Canada Oil Imports'!P$266</f>
        <v>0</v>
      </c>
      <c r="P13" s="227">
        <f>'[12]Canada Oil Imports'!Q$266</f>
        <v>2.5697000000000001E-2</v>
      </c>
      <c r="Q13" s="227">
        <f>'[12]Canada Oil Imports'!R$266</f>
        <v>1.3795999999999999E-2</v>
      </c>
      <c r="R13" s="227">
        <f>'[12]Canada Oil Imports'!S$266</f>
        <v>2.2556E-2</v>
      </c>
      <c r="S13" s="227">
        <f>'[12]Canada Oil Imports'!T$266</f>
        <v>7.7680000000000006E-3</v>
      </c>
      <c r="T13" s="227">
        <f>'[12]Canada Oil Imports'!U$266</f>
        <v>6.5779999999999996E-3</v>
      </c>
      <c r="U13" s="227">
        <f>'[12]Canada Oil Imports'!V$266</f>
        <v>7.2380000000000005E-3</v>
      </c>
      <c r="V13" s="227">
        <f>'[12]Canada Oil Imports'!W$266</f>
        <v>6.9999999999999999E-6</v>
      </c>
      <c r="W13" s="227">
        <f>'[12]Canada Oil Imports'!X$266</f>
        <v>3.9999999999999998E-6</v>
      </c>
      <c r="X13" s="227">
        <f>'[12]Canada Oil Imports'!Y$266</f>
        <v>1.5799999999999999E-4</v>
      </c>
      <c r="Y13" s="227">
        <f>'[12]Canada Oil Imports'!Z$266</f>
        <v>5.8999999999999998E-5</v>
      </c>
      <c r="Z13" s="227">
        <f>'[12]Canada Oil Imports'!AA$266</f>
        <v>1.5045000000000001E-2</v>
      </c>
      <c r="AA13" s="227">
        <f>'[12]Canada Oil Imports'!AB$266</f>
        <v>6.0000000000000002E-6</v>
      </c>
      <c r="AB13" s="227">
        <f>'[12]Canada Oil Imports'!AC$266</f>
        <v>1.7200000000000001E-4</v>
      </c>
      <c r="AC13" s="227">
        <f>'[12]Canada Oil Imports'!AD$266</f>
        <v>6.0999999999999997E-4</v>
      </c>
      <c r="AD13" s="269">
        <f>'[12]Canada Oil Imports'!AE$266</f>
        <v>2.8600000000000001E-4</v>
      </c>
      <c r="AE13" s="269">
        <f>'[12]Canada Oil Imports'!AF$266</f>
        <v>4.6990000000000001E-3</v>
      </c>
      <c r="AF13" s="269">
        <f>'[12]Canada Oil Imports'!AG$266</f>
        <v>1.8288777051470317E-3</v>
      </c>
      <c r="AG13" s="269">
        <f>'[12]Canada Oil Imports'!AH$266</f>
        <v>2.389482486493115E-3</v>
      </c>
      <c r="AH13" s="269">
        <f>'[12]Canada Oil Imports'!AI$266</f>
        <v>2.8143114159707556E-3</v>
      </c>
      <c r="AI13" s="269">
        <f>'[12]Canada Oil Imports'!AJ$266</f>
        <v>3.2450323935930823E-3</v>
      </c>
      <c r="AJ13" s="269">
        <f>'[12]Canada Oil Imports'!AK$266</f>
        <v>2.5881911419256337E-3</v>
      </c>
      <c r="AK13" s="269">
        <f>'[12]Canada Oil Imports'!AL$266</f>
        <v>3.1125121570179451E-3</v>
      </c>
      <c r="AL13" s="269">
        <f>'[12]Canada Oil Imports'!AM$266</f>
        <v>3.2293371738983923E-3</v>
      </c>
      <c r="AM13" s="269">
        <f>'[12]Canada Oil Imports'!AN$266</f>
        <v>3.2582146823163798E-3</v>
      </c>
      <c r="AN13" s="269">
        <f>'[12]Canada Oil Imports'!AO$266</f>
        <v>3.1304827042432887E-3</v>
      </c>
      <c r="AO13" s="269">
        <f>'[12]Canada Oil Imports'!AP$266</f>
        <v>3.1501131590054091E-3</v>
      </c>
      <c r="AP13" s="269">
        <f>'[12]Canada Oil Imports'!AQ$266</f>
        <v>3.1345157473787067E-3</v>
      </c>
      <c r="AQ13" s="269">
        <f>'[12]Canada Oil Imports'!AR$266</f>
        <v>3.1031660453508213E-3</v>
      </c>
    </row>
    <row r="14" spans="1:43" x14ac:dyDescent="0.2">
      <c r="B14" t="s">
        <v>185</v>
      </c>
      <c r="C14" s="227">
        <f>C11-C12-C13</f>
        <v>3.2640000000000029</v>
      </c>
      <c r="D14" s="227">
        <f t="shared" ref="D14:AQ14" si="2">D11-D12-D13</f>
        <v>0.39900000000000091</v>
      </c>
      <c r="E14" s="227">
        <f t="shared" si="2"/>
        <v>0.49099999999997124</v>
      </c>
      <c r="F14" s="227">
        <f t="shared" si="2"/>
        <v>0.25199999999999889</v>
      </c>
      <c r="G14" s="227">
        <f t="shared" si="2"/>
        <v>0.31699999999999307</v>
      </c>
      <c r="H14" s="227">
        <f t="shared" si="2"/>
        <v>0.73000000000000875</v>
      </c>
      <c r="I14" s="227">
        <f t="shared" si="2"/>
        <v>1.2910470000000012</v>
      </c>
      <c r="J14" s="227">
        <f t="shared" si="2"/>
        <v>4.4146480000000006</v>
      </c>
      <c r="K14" s="227">
        <f t="shared" si="2"/>
        <v>0.43779900000001204</v>
      </c>
      <c r="L14" s="227">
        <f t="shared" si="2"/>
        <v>1.0393820000000071</v>
      </c>
      <c r="M14" s="227">
        <f t="shared" si="2"/>
        <v>3.2003419999999991</v>
      </c>
      <c r="N14" s="227">
        <f t="shared" si="2"/>
        <v>4.8372640000000162</v>
      </c>
      <c r="O14" s="227">
        <f t="shared" si="2"/>
        <v>6.0490580000000023</v>
      </c>
      <c r="P14" s="227">
        <f t="shared" si="2"/>
        <v>9.9979190000000049</v>
      </c>
      <c r="Q14" s="227">
        <f t="shared" si="2"/>
        <v>0.49059199999997744</v>
      </c>
      <c r="R14" s="227">
        <f t="shared" si="2"/>
        <v>0.62449600000000216</v>
      </c>
      <c r="S14" s="227">
        <f t="shared" si="2"/>
        <v>0.64890899999998775</v>
      </c>
      <c r="T14" s="227">
        <f t="shared" si="2"/>
        <v>0.6845409999999863</v>
      </c>
      <c r="U14" s="227">
        <f t="shared" si="2"/>
        <v>4.8592129999999978</v>
      </c>
      <c r="V14" s="227">
        <f t="shared" si="2"/>
        <v>3.2109989999999975</v>
      </c>
      <c r="W14" s="227">
        <f t="shared" si="2"/>
        <v>1.5684830000000118</v>
      </c>
      <c r="X14" s="227">
        <f t="shared" si="2"/>
        <v>1.6839539999999988</v>
      </c>
      <c r="Y14" s="227">
        <f t="shared" si="2"/>
        <v>1.7269760000000025</v>
      </c>
      <c r="Z14" s="227">
        <f t="shared" si="2"/>
        <v>2.0308059999999988</v>
      </c>
      <c r="AA14" s="227">
        <f t="shared" si="2"/>
        <v>3.6525000000000025</v>
      </c>
      <c r="AB14" s="227">
        <f t="shared" si="2"/>
        <v>5.5006440000000021</v>
      </c>
      <c r="AC14" s="227">
        <f t="shared" si="2"/>
        <v>3.8715940000000018</v>
      </c>
      <c r="AD14" s="269">
        <f t="shared" si="2"/>
        <v>3.3007140000000055</v>
      </c>
      <c r="AE14" s="269">
        <f t="shared" si="2"/>
        <v>5.8182320333751241</v>
      </c>
      <c r="AF14" s="269">
        <f t="shared" si="2"/>
        <v>7.5364574295348135</v>
      </c>
      <c r="AG14" s="269">
        <f t="shared" si="2"/>
        <v>6.5828856542804379</v>
      </c>
      <c r="AH14" s="269">
        <f t="shared" si="2"/>
        <v>6.2323201489577507</v>
      </c>
      <c r="AI14" s="269">
        <f t="shared" si="2"/>
        <v>6.5866741070723052</v>
      </c>
      <c r="AJ14" s="269">
        <f t="shared" si="2"/>
        <v>6.5953719058368376</v>
      </c>
      <c r="AK14" s="269">
        <f t="shared" si="2"/>
        <v>6.5992571518343111</v>
      </c>
      <c r="AL14" s="269">
        <f t="shared" si="2"/>
        <v>6.6514984408066198</v>
      </c>
      <c r="AM14" s="269">
        <f t="shared" si="2"/>
        <v>6.7155658491082191</v>
      </c>
      <c r="AN14" s="269">
        <f t="shared" si="2"/>
        <v>6.6747335527745584</v>
      </c>
      <c r="AO14" s="269">
        <f t="shared" si="2"/>
        <v>6.6444413041099466</v>
      </c>
      <c r="AP14" s="269">
        <f t="shared" si="2"/>
        <v>6.6045058236763925</v>
      </c>
      <c r="AQ14" s="269">
        <f t="shared" si="2"/>
        <v>6.578944735719551</v>
      </c>
    </row>
    <row r="15" spans="1:43" x14ac:dyDescent="0.2">
      <c r="A15" t="s">
        <v>191</v>
      </c>
      <c r="C15" s="227">
        <f>SUM('[11]Canada Rapeseed'!D$275:D$284,'[11]Canada Rapeseed'!E$273:E$274)</f>
        <v>635.505</v>
      </c>
      <c r="D15" s="227">
        <f>SUM('[11]Canada Rapeseed'!E$275:E$284,'[11]Canada Rapeseed'!F$273:F$274)</f>
        <v>841.77300000000002</v>
      </c>
      <c r="E15" s="227">
        <f>SUM('[11]Canada Rapeseed'!F$275:F$284,'[11]Canada Rapeseed'!G$273:G$274)</f>
        <v>995.58300000000008</v>
      </c>
      <c r="F15" s="227">
        <f>SUM('[11]Canada Rapeseed'!G$275:G$284,'[11]Canada Rapeseed'!H$273:H$274)</f>
        <v>875.58100000000013</v>
      </c>
      <c r="G15" s="227">
        <f>SUM('[11]Canada Rapeseed'!H$275:H$284,'[11]Canada Rapeseed'!I$273:I$274)</f>
        <v>917.42600000000004</v>
      </c>
      <c r="H15" s="227">
        <f>SUM('[11]Canada Rapeseed'!I$275:I$284,'[11]Canada Rapeseed'!J$273:J$274)</f>
        <v>767.33500000000015</v>
      </c>
      <c r="I15" s="227">
        <f>SUM('[11]Canada Rapeseed'!J$275:J$284,'[11]Canada Rapeseed'!K$273:K$274)</f>
        <v>559.61643600000002</v>
      </c>
      <c r="J15" s="227">
        <f>SUM('[11]Canada Rapeseed'!K$275:K$284,'[11]Canada Rapeseed'!L$273:L$274)</f>
        <v>583.69531900000004</v>
      </c>
      <c r="K15" s="227">
        <f>SUM('[11]Canada Rapeseed'!L$275:L$284,'[11]Canada Rapeseed'!M$273:M$274)</f>
        <v>1042.3947519999999</v>
      </c>
      <c r="L15" s="227">
        <f>SUM('[11]Canada Rapeseed'!M$275:M$284,'[11]Canada Rapeseed'!N$273:N$274)</f>
        <v>926.9104319999999</v>
      </c>
      <c r="M15" s="227">
        <f>SUM('[11]Canada Rapeseed'!N$275:N$284,'[11]Canada Rapeseed'!O$273:O$274)</f>
        <v>1122.7099570000003</v>
      </c>
      <c r="N15" s="227">
        <f>SUM('[11]Canada Rapeseed'!O$275:O$284,'[11]Canada Rapeseed'!P$273:P$274)</f>
        <v>1247.6651899999999</v>
      </c>
      <c r="O15" s="227">
        <f>SUM('[11]Canada Rapeseed'!P$275:P$284,'[11]Canada Rapeseed'!Q$273:Q$274)</f>
        <v>1302.9026350000001</v>
      </c>
      <c r="P15" s="227">
        <f>SUM('[11]Canada Rapeseed'!Q$275:Q$284,'[11]Canada Rapeseed'!R$273:R$274)</f>
        <v>1567.4098309999999</v>
      </c>
      <c r="Q15" s="227">
        <f>SUM('[11]Canada Rapeseed'!R$275:R$284,'[11]Canada Rapeseed'!S$273:S$274)</f>
        <v>1922.6535159999999</v>
      </c>
      <c r="R15" s="227">
        <f>SUM('[11]Canada Rapeseed'!S$275:S$284,'[11]Canada Rapeseed'!T$273:T$274)</f>
        <v>2454.9058750000004</v>
      </c>
      <c r="S15" s="227">
        <f>SUM('[11]Canada Rapeseed'!T$275:T$284,'[11]Canada Rapeseed'!U$273:U$274)</f>
        <v>2723.9861259999998</v>
      </c>
      <c r="T15" s="227">
        <f>SUM('[11]Canada Rapeseed'!U$275:U$284,'[11]Canada Rapeseed'!V$273:V$274)</f>
        <v>2337.4178059999999</v>
      </c>
      <c r="U15" s="227">
        <f>SUM('[11]Canada Rapeseed'!V$275:V$284,'[11]Canada Rapeseed'!W$273:W$274)</f>
        <v>2437.7192340000001</v>
      </c>
      <c r="V15" s="227">
        <f>SUM('[11]Canada Rapeseed'!W$275:W$284,'[11]Canada Rapeseed'!X$273:X$274)</f>
        <v>2418.2783570000001</v>
      </c>
      <c r="W15" s="227">
        <f>SUM('[11]Canada Rapeseed'!X$275:X$284,'[11]Canada Rapeseed'!Y$273:Y$274)</f>
        <v>2859.4202049999994</v>
      </c>
      <c r="X15" s="227">
        <f>SUM('[11]Canada Rapeseed'!Y$275:Y$284,'[11]Canada Rapeseed'!Z$273:Z$274)</f>
        <v>3052.3276339999998</v>
      </c>
      <c r="Y15" s="227">
        <f>SUM('[11]Canada Rapeseed'!Z$275:Z$284,'[11]Canada Rapeseed'!AA$273:AA$274)</f>
        <v>3294.7475669999994</v>
      </c>
      <c r="Z15" s="227">
        <f>SUM('[11]Canada Rapeseed'!AA$275:AA$284,'[11]Canada Rapeseed'!AB$273:AB$274)</f>
        <v>3163.3788839999997</v>
      </c>
      <c r="AA15" s="227">
        <f>SUM('[11]Canada Rapeseed'!AB$275:AB$284,'[11]Canada Rapeseed'!AC$273:AC$274)</f>
        <v>3413.313733</v>
      </c>
      <c r="AB15" s="227">
        <f>SUM('[11]Canada Rapeseed'!AC$275:AC$284,'[11]Canada Rapeseed'!AD$273:AD$274)</f>
        <v>3321.8553820000002</v>
      </c>
      <c r="AC15" s="227">
        <f>SUM('[11]Canada Rapeseed'!AD$275:AD$284,'[11]Canada Rapeseed'!AE$273:AE$274)</f>
        <v>2546.9221229999998</v>
      </c>
      <c r="AD15" s="269">
        <f>SUM('[11]Canada Rapeseed'!AE$275:AE$284,'[11]Canada Rapeseed'!AF$273:AF$274)</f>
        <v>3086.8229999999999</v>
      </c>
      <c r="AE15" s="269">
        <f>SUM('[11]Canada Rapeseed'!AF$275:AF$284,'[11]Canada Rapeseed'!AG$273:AG$274)</f>
        <v>3423.6626400069217</v>
      </c>
      <c r="AF15" s="269">
        <f>SUM('[11]Canada Rapeseed'!AG$275:AG$284,'[11]Canada Rapeseed'!AH$273:AH$274)</f>
        <v>3580.2827133364149</v>
      </c>
      <c r="AG15" s="269">
        <f>SUM('[11]Canada Rapeseed'!AH$275:AH$284,'[11]Canada Rapeseed'!AI$273:AI$274)</f>
        <v>2743.6294916314719</v>
      </c>
      <c r="AH15" s="269">
        <f>SUM('[11]Canada Rapeseed'!AI$275:AI$284,'[11]Canada Rapeseed'!AJ$273:AJ$274)</f>
        <v>1373.7926378916854</v>
      </c>
      <c r="AI15" s="269">
        <f>SUM('[11]Canada Rapeseed'!AJ$275:AJ$284,'[11]Canada Rapeseed'!AK$273:AK$274)</f>
        <v>747.88142424202272</v>
      </c>
      <c r="AJ15" s="269">
        <f>SUM('[11]Canada Rapeseed'!AK$275:AK$284,'[11]Canada Rapeseed'!AL$273:AL$274)</f>
        <v>749.03786598960903</v>
      </c>
      <c r="AK15" s="269">
        <f>SUM('[11]Canada Rapeseed'!AL$275:AL$284,'[11]Canada Rapeseed'!AM$273:AM$274)</f>
        <v>844.43960165928695</v>
      </c>
      <c r="AL15" s="269">
        <f>SUM('[11]Canada Rapeseed'!AM$275:AM$284,'[11]Canada Rapeseed'!AN$273:AN$274)</f>
        <v>1411.3448899393784</v>
      </c>
      <c r="AM15" s="269">
        <f>SUM('[11]Canada Rapeseed'!AN$275:AN$284,'[11]Canada Rapeseed'!AO$273:AO$274)</f>
        <v>1754.8653873491062</v>
      </c>
      <c r="AN15" s="269">
        <f>SUM('[11]Canada Rapeseed'!AO$275:AO$284,'[11]Canada Rapeseed'!AP$273:AP$274)</f>
        <v>1753.2692612515079</v>
      </c>
      <c r="AO15" s="269">
        <f>SUM('[11]Canada Rapeseed'!AP$275:AP$284,'[11]Canada Rapeseed'!AQ$273:AQ$274)</f>
        <v>1791.9243666351042</v>
      </c>
      <c r="AP15" s="269">
        <f>SUM('[11]Canada Rapeseed'!AQ$275:AQ$284,'[11]Canada Rapeseed'!AR$273:AR$274)</f>
        <v>2016.3956368692593</v>
      </c>
      <c r="AQ15" s="269">
        <f>SUM('[11]Canada Rapeseed'!AR$275:AR$284,'[11]Canada Rapeseed'!AS$273:AS$274)</f>
        <v>2123.2567211651381</v>
      </c>
    </row>
    <row r="16" spans="1:43" x14ac:dyDescent="0.2">
      <c r="A16" s="266"/>
      <c r="B16" s="266" t="s">
        <v>187</v>
      </c>
      <c r="C16" s="267">
        <f>'[12]Canada Oil Exports'!D$284</f>
        <v>501.78399999999999</v>
      </c>
      <c r="D16" s="267">
        <f>'[12]Canada Oil Exports'!E$284</f>
        <v>515.452</v>
      </c>
      <c r="E16" s="267">
        <f>'[12]Canada Oil Exports'!F$284</f>
        <v>522.81200000000013</v>
      </c>
      <c r="F16" s="267">
        <f>'[12]Canada Oil Exports'!G$284</f>
        <v>522.22199999999998</v>
      </c>
      <c r="G16" s="267">
        <f>'[12]Canada Oil Exports'!H$284</f>
        <v>549.47</v>
      </c>
      <c r="H16" s="267">
        <f>'[12]Canada Oil Exports'!I$284</f>
        <v>561.60800000000006</v>
      </c>
      <c r="I16" s="267">
        <f>'[12]Canada Oil Exports'!J$284</f>
        <v>450.34741099999997</v>
      </c>
      <c r="J16" s="267">
        <f>'[12]Canada Oil Exports'!K$284</f>
        <v>380.61862900000006</v>
      </c>
      <c r="K16" s="267">
        <f>'[12]Canada Oil Exports'!L$284</f>
        <v>478.68911500000002</v>
      </c>
      <c r="L16" s="267">
        <f>'[12]Canada Oil Exports'!M$284</f>
        <v>444.15068400000001</v>
      </c>
      <c r="M16" s="267">
        <f>'[12]Canada Oil Exports'!N$284</f>
        <v>674.16470800000002</v>
      </c>
      <c r="N16" s="267">
        <f>'[12]Canada Oil Exports'!O$284</f>
        <v>691.35243800000001</v>
      </c>
      <c r="O16" s="267">
        <f>'[12]Canada Oil Exports'!P$284</f>
        <v>938.04998799999998</v>
      </c>
      <c r="P16" s="267">
        <f>'[12]Canada Oil Exports'!Q$284</f>
        <v>1025.4034380000001</v>
      </c>
      <c r="Q16" s="267">
        <f>'[12]Canada Oil Exports'!R$284</f>
        <v>1048.5447319999998</v>
      </c>
      <c r="R16" s="267">
        <f>'[12]Canada Oil Exports'!S$284</f>
        <v>1403.0975940000001</v>
      </c>
      <c r="S16" s="267">
        <f>'[12]Canada Oil Exports'!T$284</f>
        <v>1476.4911530000002</v>
      </c>
      <c r="T16" s="267">
        <f>'[12]Canada Oil Exports'!U$284</f>
        <v>1226.9466179999999</v>
      </c>
      <c r="U16" s="267">
        <f>'[12]Canada Oil Exports'!V$284</f>
        <v>1510.254281</v>
      </c>
      <c r="V16" s="267">
        <f>'[12]Canada Oil Exports'!W$284</f>
        <v>1654.984813</v>
      </c>
      <c r="W16" s="267">
        <f>'[12]Canada Oil Exports'!X$284</f>
        <v>1777.6893250000005</v>
      </c>
      <c r="X16" s="267">
        <f>'[12]Canada Oil Exports'!Y$284</f>
        <v>1964.199564</v>
      </c>
      <c r="Y16" s="267">
        <f>'[12]Canada Oil Exports'!Z$284</f>
        <v>1823.5651740000001</v>
      </c>
      <c r="Z16" s="267">
        <f>'[12]Canada Oil Exports'!AA$284</f>
        <v>1746.2025610000003</v>
      </c>
      <c r="AA16" s="267">
        <f>'[12]Canada Oil Exports'!AB$284</f>
        <v>1809.4447670000002</v>
      </c>
      <c r="AB16" s="267">
        <f>'[12]Canada Oil Exports'!AC$284</f>
        <v>1851.7465819999998</v>
      </c>
      <c r="AC16" s="267">
        <f>'[12]Canada Oil Exports'!AD$284</f>
        <v>1929.3055709999999</v>
      </c>
      <c r="AD16" s="268">
        <f>'[12]Canada Oil Exports'!AE$284</f>
        <v>2796.4190000000003</v>
      </c>
      <c r="AE16" s="268">
        <f>'[12]Canada Oil Exports'!AF$284</f>
        <v>3251.7943850000001</v>
      </c>
      <c r="AF16" s="268">
        <f>'[12]Canada Oil Exports'!AG$284</f>
        <v>2915.4869303424148</v>
      </c>
      <c r="AG16" s="268">
        <f>'[12]Canada Oil Exports'!AH$284</f>
        <v>2170.4244819492374</v>
      </c>
      <c r="AH16" s="268">
        <f>'[12]Canada Oil Exports'!AI$284</f>
        <v>1108.0304428892071</v>
      </c>
      <c r="AI16" s="268">
        <f>'[12]Canada Oil Exports'!AJ$284</f>
        <v>607.29625190974946</v>
      </c>
      <c r="AJ16" s="268">
        <f>'[12]Canada Oil Exports'!AK$284</f>
        <v>604.50250259852987</v>
      </c>
      <c r="AK16" s="268">
        <f>'[12]Canada Oil Exports'!AL$284</f>
        <v>693.79112879541412</v>
      </c>
      <c r="AL16" s="268">
        <f>'[12]Canada Oil Exports'!AM$284</f>
        <v>1154.1043415530353</v>
      </c>
      <c r="AM16" s="268">
        <f>'[12]Canada Oil Exports'!AN$284</f>
        <v>1426.9752463782854</v>
      </c>
      <c r="AN16" s="268">
        <f>'[12]Canada Oil Exports'!AO$284</f>
        <v>1427.969767739864</v>
      </c>
      <c r="AO16" s="268">
        <f>'[12]Canada Oil Exports'!AP$284</f>
        <v>1465.7974231410253</v>
      </c>
      <c r="AP16" s="268">
        <f>'[12]Canada Oil Exports'!AQ$284</f>
        <v>1648.9503427357313</v>
      </c>
      <c r="AQ16" s="268">
        <f>'[12]Canada Oil Exports'!AR$284</f>
        <v>1738.2091089495148</v>
      </c>
    </row>
    <row r="17" spans="1:43" x14ac:dyDescent="0.2">
      <c r="B17" t="s">
        <v>192</v>
      </c>
      <c r="C17" s="227">
        <f>'[12]Canada Oil Exports'!D$266</f>
        <v>10.38</v>
      </c>
      <c r="D17" s="227">
        <f>'[12]Canada Oil Exports'!E$266</f>
        <v>2.15</v>
      </c>
      <c r="E17" s="227">
        <f>'[12]Canada Oil Exports'!F$266</f>
        <v>14.459</v>
      </c>
      <c r="F17" s="227">
        <f>'[12]Canada Oil Exports'!G$266</f>
        <v>5.7530000000000001</v>
      </c>
      <c r="G17" s="227">
        <f>'[12]Canada Oil Exports'!H$266</f>
        <v>0</v>
      </c>
      <c r="H17" s="227">
        <f>'[12]Canada Oil Exports'!I$266</f>
        <v>7.0000000000000007E-2</v>
      </c>
      <c r="I17" s="227">
        <f>'[12]Canada Oil Exports'!J$266</f>
        <v>1.6304529999999999</v>
      </c>
      <c r="J17" s="227">
        <f>'[12]Canada Oil Exports'!K$266</f>
        <v>1.2963739999999999</v>
      </c>
      <c r="K17" s="227">
        <f>'[12]Canada Oil Exports'!L$266</f>
        <v>16.070664999999998</v>
      </c>
      <c r="L17" s="227">
        <f>'[12]Canada Oil Exports'!M$266</f>
        <v>27.961301000000002</v>
      </c>
      <c r="M17" s="227">
        <f>'[12]Canada Oil Exports'!N$266</f>
        <v>21.380944</v>
      </c>
      <c r="N17" s="227">
        <f>'[12]Canada Oil Exports'!O$266</f>
        <v>29.764757999999997</v>
      </c>
      <c r="O17" s="227">
        <f>'[12]Canada Oil Exports'!P$266</f>
        <v>31.521242999999995</v>
      </c>
      <c r="P17" s="227">
        <f>'[12]Canada Oil Exports'!Q$266</f>
        <v>3.1297199999999998</v>
      </c>
      <c r="Q17" s="227">
        <f>'[12]Canada Oil Exports'!R$266</f>
        <v>6.4873509999999994</v>
      </c>
      <c r="R17" s="227">
        <f>'[12]Canada Oil Exports'!S$266</f>
        <v>54.643211999999991</v>
      </c>
      <c r="S17" s="227">
        <f>'[12]Canada Oil Exports'!T$266</f>
        <v>5.7766349999999997</v>
      </c>
      <c r="T17" s="227">
        <f>'[12]Canada Oil Exports'!U$266</f>
        <v>14.041201999999998</v>
      </c>
      <c r="U17" s="227">
        <f>'[12]Canada Oil Exports'!V$266</f>
        <v>37.10295399999999</v>
      </c>
      <c r="V17" s="227">
        <f>'[12]Canada Oil Exports'!W$266</f>
        <v>53.764148999999996</v>
      </c>
      <c r="W17" s="227">
        <f>'[12]Canada Oil Exports'!X$266</f>
        <v>56.528776000000001</v>
      </c>
      <c r="X17" s="227">
        <f>'[12]Canada Oil Exports'!Y$266</f>
        <v>64.883291999999997</v>
      </c>
      <c r="Y17" s="227">
        <f>'[12]Canada Oil Exports'!Z$266</f>
        <v>67.879187999999999</v>
      </c>
      <c r="Z17" s="227">
        <f>'[12]Canada Oil Exports'!AA$266</f>
        <v>83.845474999999993</v>
      </c>
      <c r="AA17" s="227">
        <f>'[12]Canada Oil Exports'!AB$266</f>
        <v>106.409875</v>
      </c>
      <c r="AB17" s="227">
        <f>'[12]Canada Oil Exports'!AC$266</f>
        <v>162.19777300000001</v>
      </c>
      <c r="AC17" s="227">
        <f>'[12]Canada Oil Exports'!AD$266</f>
        <v>189.893857</v>
      </c>
      <c r="AD17" s="269">
        <f>'[12]Canada Oil Exports'!AE$266</f>
        <v>136.73199999999997</v>
      </c>
      <c r="AE17" s="269">
        <f>'[12]Canada Oil Exports'!AF$266</f>
        <v>78.983204999999998</v>
      </c>
      <c r="AF17" s="269">
        <f>'[12]Canada Oil Exports'!AG$266</f>
        <v>152.24395091973304</v>
      </c>
      <c r="AG17" s="269">
        <f>'[12]Canada Oil Exports'!AH$266</f>
        <v>121.72893402307228</v>
      </c>
      <c r="AH17" s="269">
        <f>'[12]Canada Oil Exports'!AI$266</f>
        <v>52.852147161740817</v>
      </c>
      <c r="AI17" s="269">
        <f>'[12]Canada Oil Exports'!AJ$266</f>
        <v>27.414081238261151</v>
      </c>
      <c r="AJ17" s="269">
        <f>'[12]Canada Oil Exports'!AK$266</f>
        <v>31.283522564059293</v>
      </c>
      <c r="AK17" s="269">
        <f>'[12]Canada Oil Exports'!AL$266</f>
        <v>35.080667286141356</v>
      </c>
      <c r="AL17" s="269">
        <f>'[12]Canada Oil Exports'!AM$266</f>
        <v>55.824842936910123</v>
      </c>
      <c r="AM17" s="269">
        <f>'[12]Canada Oil Exports'!AN$266</f>
        <v>70.006729502963523</v>
      </c>
      <c r="AN17" s="269">
        <f>'[12]Canada Oil Exports'!AO$266</f>
        <v>70.619223256260767</v>
      </c>
      <c r="AO17" s="269">
        <f>'[12]Canada Oil Exports'!AP$266</f>
        <v>71.661834954727127</v>
      </c>
      <c r="AP17" s="269">
        <f>'[12]Canada Oil Exports'!AQ$266</f>
        <v>80.193992365430489</v>
      </c>
      <c r="AQ17" s="269">
        <f>'[12]Canada Oil Exports'!AR$266</f>
        <v>84.537312329157373</v>
      </c>
    </row>
    <row r="18" spans="1:43" x14ac:dyDescent="0.2">
      <c r="B18" t="s">
        <v>185</v>
      </c>
      <c r="C18" s="227">
        <f>C15-C16-C17</f>
        <v>123.34100000000001</v>
      </c>
      <c r="D18" s="227">
        <f t="shared" ref="D18:AQ18" si="3">D15-D16-D17</f>
        <v>324.17100000000005</v>
      </c>
      <c r="E18" s="227">
        <f t="shared" si="3"/>
        <v>458.31199999999995</v>
      </c>
      <c r="F18" s="227">
        <f t="shared" si="3"/>
        <v>347.60600000000017</v>
      </c>
      <c r="G18" s="227">
        <f t="shared" si="3"/>
        <v>367.95600000000002</v>
      </c>
      <c r="H18" s="227">
        <f t="shared" si="3"/>
        <v>205.6570000000001</v>
      </c>
      <c r="I18" s="227">
        <f t="shared" si="3"/>
        <v>107.63857200000005</v>
      </c>
      <c r="J18" s="227">
        <f t="shared" si="3"/>
        <v>201.780316</v>
      </c>
      <c r="K18" s="227">
        <f t="shared" si="3"/>
        <v>547.63497199999995</v>
      </c>
      <c r="L18" s="227">
        <f t="shared" si="3"/>
        <v>454.7984469999999</v>
      </c>
      <c r="M18" s="227">
        <f t="shared" si="3"/>
        <v>427.16430500000024</v>
      </c>
      <c r="N18" s="227">
        <f t="shared" si="3"/>
        <v>526.5479939999999</v>
      </c>
      <c r="O18" s="227">
        <f t="shared" si="3"/>
        <v>333.33140400000019</v>
      </c>
      <c r="P18" s="227">
        <f t="shared" si="3"/>
        <v>538.87667299999987</v>
      </c>
      <c r="Q18" s="227">
        <f t="shared" si="3"/>
        <v>867.62143300000002</v>
      </c>
      <c r="R18" s="227">
        <f t="shared" si="3"/>
        <v>997.16506900000036</v>
      </c>
      <c r="S18" s="227">
        <f t="shared" si="3"/>
        <v>1241.7183379999997</v>
      </c>
      <c r="T18" s="227">
        <f t="shared" si="3"/>
        <v>1096.4299860000001</v>
      </c>
      <c r="U18" s="227">
        <f t="shared" si="3"/>
        <v>890.3619990000002</v>
      </c>
      <c r="V18" s="227">
        <f t="shared" si="3"/>
        <v>709.52939500000014</v>
      </c>
      <c r="W18" s="227">
        <f t="shared" si="3"/>
        <v>1025.2021039999988</v>
      </c>
      <c r="X18" s="227">
        <f t="shared" si="3"/>
        <v>1023.2447779999998</v>
      </c>
      <c r="Y18" s="227">
        <f t="shared" si="3"/>
        <v>1403.3032049999993</v>
      </c>
      <c r="Z18" s="227">
        <f t="shared" si="3"/>
        <v>1333.3308479999994</v>
      </c>
      <c r="AA18" s="227">
        <f t="shared" si="3"/>
        <v>1497.4590909999997</v>
      </c>
      <c r="AB18" s="227">
        <f t="shared" si="3"/>
        <v>1307.9110270000003</v>
      </c>
      <c r="AC18" s="227">
        <f t="shared" si="3"/>
        <v>427.72269499999993</v>
      </c>
      <c r="AD18" s="269">
        <f t="shared" si="3"/>
        <v>153.67199999999957</v>
      </c>
      <c r="AE18" s="269">
        <f t="shared" si="3"/>
        <v>92.885050006921574</v>
      </c>
      <c r="AF18" s="269">
        <f t="shared" si="3"/>
        <v>512.55183207426705</v>
      </c>
      <c r="AG18" s="269">
        <f t="shared" si="3"/>
        <v>451.47607565916223</v>
      </c>
      <c r="AH18" s="269">
        <f t="shared" si="3"/>
        <v>212.91004784073758</v>
      </c>
      <c r="AI18" s="269">
        <f t="shared" si="3"/>
        <v>113.17109109401211</v>
      </c>
      <c r="AJ18" s="269">
        <f t="shared" si="3"/>
        <v>113.25184082701986</v>
      </c>
      <c r="AK18" s="269">
        <f t="shared" si="3"/>
        <v>115.56780557773146</v>
      </c>
      <c r="AL18" s="269">
        <f t="shared" si="3"/>
        <v>201.41570544943298</v>
      </c>
      <c r="AM18" s="269">
        <f t="shared" si="3"/>
        <v>257.88341146785723</v>
      </c>
      <c r="AN18" s="269">
        <f t="shared" si="3"/>
        <v>254.68027025538319</v>
      </c>
      <c r="AO18" s="269">
        <f t="shared" si="3"/>
        <v>254.46510853935177</v>
      </c>
      <c r="AP18" s="269">
        <f t="shared" si="3"/>
        <v>287.25130176809751</v>
      </c>
      <c r="AQ18" s="269">
        <f t="shared" si="3"/>
        <v>300.51029988646593</v>
      </c>
    </row>
    <row r="19" spans="1:43" x14ac:dyDescent="0.2">
      <c r="A19" t="s">
        <v>193</v>
      </c>
      <c r="C19" s="227">
        <f>'[8]Canola Complex'!AK$35</f>
        <v>1095.4852698258001</v>
      </c>
      <c r="D19" s="227">
        <f>'[8]Canola Complex'!AL$35</f>
        <v>1105.9356190301999</v>
      </c>
      <c r="E19" s="227">
        <f>'[8]Canola Complex'!AM$35</f>
        <v>1110.1003704504001</v>
      </c>
      <c r="F19" s="227">
        <f>'[8]Canola Complex'!AN$35</f>
        <v>1108.1038647672001</v>
      </c>
      <c r="G19" s="227">
        <f>'[8]Canola Complex'!AO$35</f>
        <v>1176.9539893649999</v>
      </c>
      <c r="H19" s="227">
        <f>'[8]Canola Complex'!AP$35</f>
        <v>1200.4687080792</v>
      </c>
      <c r="I19" s="227">
        <f>'[8]Canola Complex'!AQ$35</f>
        <v>1109.3587356096</v>
      </c>
      <c r="J19" s="227">
        <f>'[8]Canola Complex'!AR$35</f>
        <v>981.88925526720004</v>
      </c>
      <c r="K19" s="227">
        <f>'[8]Canola Complex'!AS$35</f>
        <v>1093.0916110875801</v>
      </c>
      <c r="L19" s="227">
        <f>'[8]Canola Complex'!AT$35</f>
        <v>983.74316202425996</v>
      </c>
      <c r="M19" s="227">
        <f>'[8]Canola Complex'!AU$35</f>
        <v>1489.6918623369202</v>
      </c>
      <c r="N19" s="227">
        <f>'[8]Canola Complex'!AV$35</f>
        <v>1532.3600535661001</v>
      </c>
      <c r="O19" s="227">
        <f>'[8]Canola Complex'!AW$35</f>
        <v>2118.1639307268001</v>
      </c>
      <c r="P19" s="227">
        <f>'[8]Canola Complex'!AX$35</f>
        <v>2293.1224085803005</v>
      </c>
      <c r="Q19" s="227">
        <f>'[8]Canola Complex'!AY$35</f>
        <v>2327.5868251856</v>
      </c>
      <c r="R19" s="227">
        <f>'[8]Canola Complex'!AZ$35</f>
        <v>3106.4823737063602</v>
      </c>
      <c r="S19" s="227">
        <f>'[8]Canola Complex'!BA$35</f>
        <v>3268.9932032775596</v>
      </c>
      <c r="T19" s="227">
        <f>'[8]Canola Complex'!BB$35</f>
        <v>2747.1801434250801</v>
      </c>
      <c r="U19" s="227">
        <f>'[8]Canola Complex'!BC$35</f>
        <v>3373.4581409216598</v>
      </c>
      <c r="V19" s="227">
        <f>'[8]Canola Complex'!BD$35</f>
        <v>3680.1073303304202</v>
      </c>
      <c r="W19" s="227">
        <f>'[8]Canola Complex'!BE$35</f>
        <v>3949.6189771330605</v>
      </c>
      <c r="X19" s="227">
        <f>'[8]Canola Complex'!BF$35</f>
        <v>4398.2734507076202</v>
      </c>
      <c r="Y19" s="227">
        <f>'[8]Canola Complex'!BG$35</f>
        <v>4070.5184772337798</v>
      </c>
      <c r="Z19" s="227">
        <f>'[8]Canola Complex'!BH$35</f>
        <v>3898.1773969999999</v>
      </c>
      <c r="AA19" s="227">
        <f>'[8]Canola Complex'!BI$35</f>
        <v>4016.7625909265998</v>
      </c>
      <c r="AB19" s="227">
        <f>'[8]Canola Complex'!BJ$35</f>
        <v>4115.642583301199</v>
      </c>
      <c r="AC19" s="227">
        <f>'[8]Canola Complex'!BK$35</f>
        <v>4416.6241926071998</v>
      </c>
      <c r="AD19" s="269">
        <f>'[8]Canola Complex'!BL$35</f>
        <v>6269.1387377346</v>
      </c>
      <c r="AE19" s="269">
        <f>'[8]Canola Complex'!BM$35</f>
        <v>7303.774015276199</v>
      </c>
      <c r="AF19" s="269">
        <f>'[8]Canola Complex'!BN$35</f>
        <v>6740</v>
      </c>
      <c r="AG19" s="269">
        <f>'[8]Canola Complex'!BO$35</f>
        <v>5875</v>
      </c>
      <c r="AH19" s="269">
        <f>'[8]Canola Complex'!BP$35</f>
        <v>6625</v>
      </c>
      <c r="AI19" s="269">
        <f>'[8]Canola Complex'!BQ$35</f>
        <v>7000</v>
      </c>
      <c r="AJ19" s="269">
        <f>'[8]Canola Complex'!BR$35</f>
        <v>7300</v>
      </c>
      <c r="AK19" s="269">
        <f>'[8]Canola Complex'!BS$35</f>
        <v>7900</v>
      </c>
      <c r="AL19" s="269">
        <f>'[8]Canola Complex'!BT$35</f>
        <v>8075</v>
      </c>
      <c r="AM19" s="269">
        <f>'[8]Canola Complex'!BU$35</f>
        <v>9050</v>
      </c>
      <c r="AN19" s="269">
        <f>'[8]Canola Complex'!BV$35</f>
        <v>9450</v>
      </c>
      <c r="AO19" s="269">
        <f>'[8]Canola Complex'!BW$35</f>
        <v>9550</v>
      </c>
      <c r="AP19" s="269">
        <f>'[8]Canola Complex'!BX$35</f>
        <v>9875</v>
      </c>
      <c r="AQ19" s="269">
        <f>'[8]Canola Complex'!BY$35</f>
        <v>9150</v>
      </c>
    </row>
    <row r="20" spans="1:43" x14ac:dyDescent="0.2">
      <c r="A20" s="266"/>
      <c r="B20" s="266" t="s">
        <v>184</v>
      </c>
      <c r="C20" s="267">
        <f>'[12]Canada Oil Exports'!D284</f>
        <v>501.78399999999999</v>
      </c>
      <c r="D20" s="267">
        <f>'[12]Canada Oil Exports'!E284</f>
        <v>515.452</v>
      </c>
      <c r="E20" s="267">
        <f>'[12]Canada Oil Exports'!F284</f>
        <v>522.81200000000013</v>
      </c>
      <c r="F20" s="267">
        <f>'[12]Canada Oil Exports'!G284</f>
        <v>522.22199999999998</v>
      </c>
      <c r="G20" s="267">
        <f>'[12]Canada Oil Exports'!H284</f>
        <v>549.47</v>
      </c>
      <c r="H20" s="267">
        <f>'[12]Canada Oil Exports'!I284</f>
        <v>561.60800000000006</v>
      </c>
      <c r="I20" s="267">
        <f>'[12]Canada Oil Exports'!J284</f>
        <v>450.34741099999997</v>
      </c>
      <c r="J20" s="267">
        <f>'[12]Canada Oil Exports'!K284</f>
        <v>380.61862900000006</v>
      </c>
      <c r="K20" s="267">
        <f>'[12]Canada Oil Exports'!L284</f>
        <v>478.68911500000002</v>
      </c>
      <c r="L20" s="267">
        <f>'[12]Canada Oil Exports'!M284</f>
        <v>444.15068400000001</v>
      </c>
      <c r="M20" s="267">
        <f>'[12]Canada Oil Exports'!N284</f>
        <v>674.16470800000002</v>
      </c>
      <c r="N20" s="267">
        <f>'[12]Canada Oil Exports'!O284</f>
        <v>691.35243800000001</v>
      </c>
      <c r="O20" s="267">
        <f>'[12]Canada Oil Exports'!P284</f>
        <v>938.04998799999998</v>
      </c>
      <c r="P20" s="267">
        <f>'[12]Canada Oil Exports'!Q284</f>
        <v>1025.4034380000001</v>
      </c>
      <c r="Q20" s="267">
        <f>'[12]Canada Oil Exports'!R284</f>
        <v>1048.5447319999998</v>
      </c>
      <c r="R20" s="267">
        <f>'[12]Canada Oil Exports'!S284</f>
        <v>1403.0975940000001</v>
      </c>
      <c r="S20" s="267">
        <f>'[12]Canada Oil Exports'!T284</f>
        <v>1476.4911530000002</v>
      </c>
      <c r="T20" s="267">
        <f>'[12]Canada Oil Exports'!U284</f>
        <v>1226.9466179999999</v>
      </c>
      <c r="U20" s="267">
        <f>'[12]Canada Oil Exports'!V284</f>
        <v>1510.254281</v>
      </c>
      <c r="V20" s="267">
        <f>'[12]Canada Oil Exports'!W284</f>
        <v>1654.984813</v>
      </c>
      <c r="W20" s="267">
        <f>'[12]Canada Oil Exports'!X284</f>
        <v>1777.6893250000005</v>
      </c>
      <c r="X20" s="267">
        <f>'[12]Canada Oil Exports'!Y284</f>
        <v>1964.199564</v>
      </c>
      <c r="Y20" s="267">
        <f>'[12]Canada Oil Exports'!Z284</f>
        <v>1823.5651740000001</v>
      </c>
      <c r="Z20" s="267">
        <f>'[12]Canada Oil Exports'!AA284</f>
        <v>1746.2025610000003</v>
      </c>
      <c r="AA20" s="267">
        <f>'[12]Canada Oil Exports'!AB284</f>
        <v>1809.4447670000002</v>
      </c>
      <c r="AB20" s="267">
        <f>'[12]Canada Oil Exports'!AC284</f>
        <v>1851.7465819999998</v>
      </c>
      <c r="AC20" s="267">
        <f>'[12]Canada Oil Exports'!AD284</f>
        <v>1929.3055709999999</v>
      </c>
      <c r="AD20" s="268">
        <f>'[12]Canada Oil Exports'!AE284</f>
        <v>2796.4190000000003</v>
      </c>
      <c r="AE20" s="268">
        <f>'[12]Canada Oil Exports'!AF284</f>
        <v>3251.7943850000001</v>
      </c>
      <c r="AF20" s="268">
        <f>'[12]Canada Oil Exports'!AG284</f>
        <v>2915.4869303424148</v>
      </c>
      <c r="AG20" s="268">
        <f>'[12]Canada Oil Exports'!AH284</f>
        <v>2170.4244819492374</v>
      </c>
      <c r="AH20" s="268">
        <f>'[12]Canada Oil Exports'!AI284</f>
        <v>1108.0304428892071</v>
      </c>
      <c r="AI20" s="268">
        <f>'[12]Canada Oil Exports'!AJ284</f>
        <v>607.29625190974946</v>
      </c>
      <c r="AJ20" s="268">
        <f>'[12]Canada Oil Exports'!AK284</f>
        <v>604.50250259852987</v>
      </c>
      <c r="AK20" s="268">
        <f>'[12]Canada Oil Exports'!AL284</f>
        <v>693.79112879541412</v>
      </c>
      <c r="AL20" s="268">
        <f>'[12]Canada Oil Exports'!AM284</f>
        <v>1154.1043415530353</v>
      </c>
      <c r="AM20" s="268">
        <f>'[12]Canada Oil Exports'!AN284</f>
        <v>1426.9752463782854</v>
      </c>
      <c r="AN20" s="268">
        <f>'[12]Canada Oil Exports'!AO284</f>
        <v>1427.969767739864</v>
      </c>
      <c r="AO20" s="268">
        <f>'[12]Canada Oil Exports'!AP284</f>
        <v>1465.7974231410253</v>
      </c>
      <c r="AP20" s="268">
        <f>'[12]Canada Oil Exports'!AQ284</f>
        <v>1648.9503427357313</v>
      </c>
      <c r="AQ20" s="268">
        <f>'[12]Canada Oil Exports'!AR284</f>
        <v>1738.2091089495148</v>
      </c>
    </row>
    <row r="21" spans="1:43" x14ac:dyDescent="0.2">
      <c r="B21" t="s">
        <v>190</v>
      </c>
      <c r="C21" s="227">
        <f>'[12]Canada Oil Exports'!D266</f>
        <v>10.38</v>
      </c>
      <c r="D21" s="227">
        <f>'[9]Canola Oil Imports'!E$266</f>
        <v>0</v>
      </c>
      <c r="E21" s="227">
        <f>'[9]Canola Oil Imports'!F$266</f>
        <v>1.4770967400000001E-2</v>
      </c>
      <c r="F21" s="227">
        <f>'[9]Canola Oil Imports'!G$266</f>
        <v>0</v>
      </c>
      <c r="G21" s="227">
        <f>'[9]Canola Oil Imports'!H$266</f>
        <v>0</v>
      </c>
      <c r="H21" s="227">
        <f>'[9]Canola Oil Imports'!I$266</f>
        <v>0</v>
      </c>
      <c r="I21" s="227">
        <f>'[9]Canola Oil Imports'!J$266</f>
        <v>0</v>
      </c>
      <c r="J21" s="227">
        <f>'[9]Canola Oil Imports'!K$266</f>
        <v>0</v>
      </c>
      <c r="K21" s="227">
        <f>'[9]Canola Oil Imports'!L$266</f>
        <v>2.0062060200000002E-2</v>
      </c>
      <c r="L21" s="227">
        <f>'[9]Canola Oil Imports'!M$266</f>
        <v>0</v>
      </c>
      <c r="M21" s="227">
        <f>'[9]Canola Oil Imports'!N$266</f>
        <v>0</v>
      </c>
      <c r="N21" s="227">
        <f>'[9]Canola Oil Imports'!O$266</f>
        <v>0</v>
      </c>
      <c r="O21" s="227">
        <f>'[9]Canola Oil Imports'!P$266</f>
        <v>0</v>
      </c>
      <c r="P21" s="227">
        <f>'[9]Canola Oil Imports'!Q$266</f>
        <v>10.171076099359999</v>
      </c>
      <c r="Q21" s="227">
        <f>'[9]Canola Oil Imports'!R$266</f>
        <v>0.67880690723999992</v>
      </c>
      <c r="R21" s="227">
        <f>'[9]Canola Oil Imports'!S$266</f>
        <v>2.0328073495400001</v>
      </c>
      <c r="S21" s="227">
        <f>'[9]Canola Oil Imports'!T$266</f>
        <v>3.0817346808599999</v>
      </c>
      <c r="T21" s="227">
        <f>'[9]Canola Oil Imports'!U$266</f>
        <v>3.0764810713999999</v>
      </c>
      <c r="U21" s="227">
        <f>'[9]Canola Oil Imports'!V$266</f>
        <v>2.3277810963000003</v>
      </c>
      <c r="V21" s="227">
        <f>'[9]Canola Oil Imports'!W$266</f>
        <v>2.3419369613199996</v>
      </c>
      <c r="W21" s="227">
        <f>'[9]Canola Oil Imports'!X$266</f>
        <v>1.8662946055599998</v>
      </c>
      <c r="X21" s="227">
        <f>'[9]Canola Oil Imports'!Y$266</f>
        <v>3.1322006372799995</v>
      </c>
      <c r="Y21" s="227">
        <f>'[9]Canola Oil Imports'!Z$266</f>
        <v>3.3080036499399998</v>
      </c>
      <c r="Z21" s="227">
        <f>'[9]Canola Oil Imports'!AA$266</f>
        <v>3.9308610000000002</v>
      </c>
      <c r="AA21" s="227">
        <f>'[9]Canola Oil Imports'!AB$266</f>
        <v>2.8045049999999994</v>
      </c>
      <c r="AB21" s="227">
        <f>'[9]Canola Oil Imports'!AC$266</f>
        <v>2.4257179999999998</v>
      </c>
      <c r="AC21" s="227">
        <f>'[9]Canola Oil Imports'!AD$266</f>
        <v>3.9371990000000001</v>
      </c>
      <c r="AD21" s="269">
        <f>'[9]Canola Oil Imports'!AE$266</f>
        <v>4.60677</v>
      </c>
      <c r="AE21" s="269">
        <f>'[9]Canola Oil Imports'!AF$266</f>
        <v>3.9391310755800006</v>
      </c>
      <c r="AF21" s="269">
        <f>'[9]Canola Oil Imports'!AG$266</f>
        <v>7.7147018979324935</v>
      </c>
      <c r="AG21" s="269">
        <f>'[9]Canola Oil Imports'!AH$266</f>
        <v>8.1937328208381626</v>
      </c>
      <c r="AH21" s="269">
        <f>'[9]Canola Oil Imports'!AI$266</f>
        <v>8.5684231044048982</v>
      </c>
      <c r="AI21" s="269">
        <f>'[9]Canola Oil Imports'!AJ$266</f>
        <v>8.8316055843020678</v>
      </c>
      <c r="AJ21" s="269">
        <f>'[9]Canola Oil Imports'!AK$266</f>
        <v>9.0938541141822391</v>
      </c>
      <c r="AK21" s="269">
        <f>'[9]Canola Oil Imports'!AL$266</f>
        <v>9.9803786839920896</v>
      </c>
      <c r="AL21" s="269">
        <f>'[9]Canola Oil Imports'!AM$266</f>
        <v>10.216705185238824</v>
      </c>
      <c r="AM21" s="269">
        <f>'[9]Canola Oil Imports'!AN$266</f>
        <v>11.466895739403343</v>
      </c>
      <c r="AN21" s="269">
        <f>'[9]Canola Oil Imports'!AO$266</f>
        <v>11.914988721439563</v>
      </c>
      <c r="AO21" s="269">
        <f>'[9]Canola Oil Imports'!AP$266</f>
        <v>12.043329689012291</v>
      </c>
      <c r="AP21" s="269">
        <f>'[9]Canola Oil Imports'!AQ$266</f>
        <v>12.477688766015387</v>
      </c>
      <c r="AQ21" s="269">
        <f>'[9]Canola Oil Imports'!AR$266</f>
        <v>11.559015944482637</v>
      </c>
    </row>
    <row r="22" spans="1:43" x14ac:dyDescent="0.2">
      <c r="B22" t="s">
        <v>185</v>
      </c>
      <c r="C22" s="227">
        <f>C19-C20-C21</f>
        <v>583.32126982580007</v>
      </c>
      <c r="D22" s="227">
        <f t="shared" ref="D22:AQ22" si="4">D19-D20-D21</f>
        <v>590.48361903019986</v>
      </c>
      <c r="E22" s="227">
        <f t="shared" si="4"/>
        <v>587.273599483</v>
      </c>
      <c r="F22" s="227">
        <f t="shared" si="4"/>
        <v>585.88186476720011</v>
      </c>
      <c r="G22" s="227">
        <f t="shared" si="4"/>
        <v>627.48398936499984</v>
      </c>
      <c r="H22" s="227">
        <f t="shared" si="4"/>
        <v>638.86070807919998</v>
      </c>
      <c r="I22" s="227">
        <f t="shared" si="4"/>
        <v>659.01132460960002</v>
      </c>
      <c r="J22" s="227">
        <f t="shared" si="4"/>
        <v>601.27062626719999</v>
      </c>
      <c r="K22" s="227">
        <f t="shared" si="4"/>
        <v>614.3824340273801</v>
      </c>
      <c r="L22" s="227">
        <f t="shared" si="4"/>
        <v>539.59247802425989</v>
      </c>
      <c r="M22" s="227">
        <f t="shared" si="4"/>
        <v>815.52715433692015</v>
      </c>
      <c r="N22" s="227">
        <f t="shared" si="4"/>
        <v>841.00761556610007</v>
      </c>
      <c r="O22" s="227">
        <f t="shared" si="4"/>
        <v>1180.1139427268001</v>
      </c>
      <c r="P22" s="227">
        <f t="shared" si="4"/>
        <v>1257.5478944809404</v>
      </c>
      <c r="Q22" s="227">
        <f t="shared" si="4"/>
        <v>1278.3632862783602</v>
      </c>
      <c r="R22" s="227">
        <f t="shared" si="4"/>
        <v>1701.3519723568202</v>
      </c>
      <c r="S22" s="227">
        <f t="shared" si="4"/>
        <v>1789.4203155966993</v>
      </c>
      <c r="T22" s="227">
        <f t="shared" si="4"/>
        <v>1517.1570443536802</v>
      </c>
      <c r="U22" s="227">
        <f t="shared" si="4"/>
        <v>1860.8760788253599</v>
      </c>
      <c r="V22" s="227">
        <f t="shared" si="4"/>
        <v>2022.7805803691001</v>
      </c>
      <c r="W22" s="227">
        <f t="shared" si="4"/>
        <v>2170.0633575274996</v>
      </c>
      <c r="X22" s="227">
        <f t="shared" si="4"/>
        <v>2430.94168607034</v>
      </c>
      <c r="Y22" s="227">
        <f t="shared" si="4"/>
        <v>2243.6452995838395</v>
      </c>
      <c r="Z22" s="227">
        <f t="shared" si="4"/>
        <v>2148.0439749999996</v>
      </c>
      <c r="AA22" s="227">
        <f t="shared" si="4"/>
        <v>2204.5133189265998</v>
      </c>
      <c r="AB22" s="227">
        <f t="shared" si="4"/>
        <v>2261.4702833011993</v>
      </c>
      <c r="AC22" s="227">
        <f t="shared" si="4"/>
        <v>2483.3814226072</v>
      </c>
      <c r="AD22" s="269">
        <f t="shared" si="4"/>
        <v>3468.1129677345998</v>
      </c>
      <c r="AE22" s="269">
        <f t="shared" si="4"/>
        <v>4048.0404992006188</v>
      </c>
      <c r="AF22" s="269">
        <f t="shared" si="4"/>
        <v>3816.7983677596526</v>
      </c>
      <c r="AG22" s="269">
        <f t="shared" si="4"/>
        <v>3696.3817852299244</v>
      </c>
      <c r="AH22" s="269">
        <f t="shared" si="4"/>
        <v>5508.401134006388</v>
      </c>
      <c r="AI22" s="269">
        <f t="shared" si="4"/>
        <v>6383.8721425059484</v>
      </c>
      <c r="AJ22" s="269">
        <f t="shared" si="4"/>
        <v>6686.4036432872881</v>
      </c>
      <c r="AK22" s="269">
        <f t="shared" si="4"/>
        <v>7196.228492520594</v>
      </c>
      <c r="AL22" s="269">
        <f t="shared" si="4"/>
        <v>6910.6789532617267</v>
      </c>
      <c r="AM22" s="269">
        <f t="shared" si="4"/>
        <v>7611.5578578823115</v>
      </c>
      <c r="AN22" s="269">
        <f t="shared" si="4"/>
        <v>8010.1152435386966</v>
      </c>
      <c r="AO22" s="269">
        <f t="shared" si="4"/>
        <v>8072.1592471699623</v>
      </c>
      <c r="AP22" s="269">
        <f t="shared" si="4"/>
        <v>8213.5719684982541</v>
      </c>
      <c r="AQ22" s="269">
        <f t="shared" si="4"/>
        <v>7400.231875106002</v>
      </c>
    </row>
    <row r="23" spans="1:43" x14ac:dyDescent="0.2">
      <c r="A23" t="s">
        <v>194</v>
      </c>
      <c r="C23" s="227">
        <f>'[8]Canola Complex'!AK$43</f>
        <v>1452.1432778258002</v>
      </c>
      <c r="D23" s="227">
        <f>'[8]Canola Complex'!AL$43</f>
        <v>1528.2999330302</v>
      </c>
      <c r="E23" s="227">
        <f>'[8]Canola Complex'!AM$43</f>
        <v>1621.6928464504001</v>
      </c>
      <c r="F23" s="227">
        <f>'[8]Canola Complex'!AN$43</f>
        <v>1676.7442447672001</v>
      </c>
      <c r="G23" s="227">
        <f>'[8]Canola Complex'!AO$43</f>
        <v>1863.8284073649997</v>
      </c>
      <c r="H23" s="227">
        <f>'[8]Canola Complex'!AP$43</f>
        <v>2076.6792980792002</v>
      </c>
      <c r="I23" s="227">
        <f>'[8]Canola Complex'!AQ$43</f>
        <v>1786.2742496096</v>
      </c>
      <c r="J23" s="227">
        <f>'[8]Canola Complex'!AR$43</f>
        <v>1499.2074012672001</v>
      </c>
      <c r="K23" s="227">
        <f>'[8]Canola Complex'!AS$43</f>
        <v>1733.8366130875802</v>
      </c>
      <c r="L23" s="227">
        <f>'[8]Canola Complex'!AT$43</f>
        <v>1782.6902780242599</v>
      </c>
      <c r="M23" s="227">
        <f>'[8]Canola Complex'!AU$43</f>
        <v>2286.2377243369201</v>
      </c>
      <c r="N23" s="227">
        <f>'[8]Canola Complex'!AV$43</f>
        <v>2567.7151595660998</v>
      </c>
      <c r="O23" s="227">
        <f>'[8]Canola Complex'!AW$43</f>
        <v>3110.8900507267999</v>
      </c>
      <c r="P23" s="227">
        <f>'[8]Canola Complex'!AX$43</f>
        <v>3319.4380305803011</v>
      </c>
      <c r="Q23" s="227">
        <f>'[8]Canola Complex'!AY$43</f>
        <v>3407.6427391856</v>
      </c>
      <c r="R23" s="227">
        <f>'[8]Canola Complex'!AZ$43</f>
        <v>4162.4340057063609</v>
      </c>
      <c r="S23" s="227">
        <f>'[8]Canola Complex'!BA$43</f>
        <v>4481.5352012775593</v>
      </c>
      <c r="T23" s="227">
        <f>'[8]Canola Complex'!BB$43</f>
        <v>4067.7486794250804</v>
      </c>
      <c r="U23" s="227">
        <f>'[8]Canola Complex'!BC$43</f>
        <v>4804.2579409216596</v>
      </c>
      <c r="V23" s="227">
        <f>'[8]Canola Complex'!BD$43</f>
        <v>5240.9796983304204</v>
      </c>
      <c r="W23" s="227">
        <f>'[8]Canola Complex'!BE$43</f>
        <v>5550.7406971330611</v>
      </c>
      <c r="X23" s="227">
        <f>'[8]Canola Complex'!BF$43</f>
        <v>6108.0326707076201</v>
      </c>
      <c r="Y23" s="227">
        <f>'[8]Canola Complex'!BG$43</f>
        <v>5825.8615572337794</v>
      </c>
      <c r="Z23" s="227">
        <f>'[8]Canola Complex'!BH$43</f>
        <v>5466.2523969999993</v>
      </c>
      <c r="AA23" s="227">
        <f>'[8]Canola Complex'!BI$43</f>
        <v>5854.0155909265995</v>
      </c>
      <c r="AB23" s="227">
        <f>'[8]Canola Complex'!BJ$43</f>
        <v>5896.9085833011995</v>
      </c>
      <c r="AC23" s="227">
        <f>'[8]Canola Complex'!BK$43</f>
        <v>5860.7131926071997</v>
      </c>
      <c r="AD23" s="269">
        <f>'[8]Canola Complex'!BL$43</f>
        <v>8067.8977377346</v>
      </c>
      <c r="AE23" s="269">
        <f>'[8]Canola Complex'!BM$43</f>
        <v>9255.122015276198</v>
      </c>
      <c r="AF23" s="269">
        <f>'[8]Canola Complex'!BN$43</f>
        <v>8344.8670806621376</v>
      </c>
      <c r="AG23" s="269">
        <f>'[8]Canola Complex'!BO$43</f>
        <v>7868.6570543232892</v>
      </c>
      <c r="AH23" s="269">
        <f>'[8]Canola Complex'!BP$43</f>
        <v>8534.1219937545138</v>
      </c>
      <c r="AI23" s="269">
        <f>'[8]Canola Complex'!BQ$43</f>
        <v>9002.1014775952699</v>
      </c>
      <c r="AJ23" s="269">
        <f>'[8]Canola Complex'!BR$43</f>
        <v>9336.0632513906257</v>
      </c>
      <c r="AK23" s="269">
        <f>'[8]Canola Complex'!BS$43</f>
        <v>9929.0030356065599</v>
      </c>
      <c r="AL23" s="269">
        <f>'[8]Canola Complex'!BT$43</f>
        <v>10176.373579993935</v>
      </c>
      <c r="AM23" s="269">
        <f>'[8]Canola Complex'!BU$43</f>
        <v>11145.78878972358</v>
      </c>
      <c r="AN23" s="269">
        <f>'[8]Canola Complex'!BV$43</f>
        <v>11541.45983229392</v>
      </c>
      <c r="AO23" s="269">
        <f>'[8]Canola Complex'!BW$43</f>
        <v>11670.954238504621</v>
      </c>
      <c r="AP23" s="269">
        <f>'[8]Canola Complex'!BX$43</f>
        <v>12008.684506806421</v>
      </c>
      <c r="AQ23" s="269">
        <f>'[8]Canola Complex'!BY$43</f>
        <v>11283.45275259524</v>
      </c>
    </row>
    <row r="24" spans="1:43" x14ac:dyDescent="0.2">
      <c r="A24" s="266"/>
      <c r="B24" s="266" t="s">
        <v>188</v>
      </c>
      <c r="C24" s="267">
        <f>'[9]Canola Oil Exports'!D$243</f>
        <v>54.047190178800008</v>
      </c>
      <c r="D24" s="267">
        <f>'[9]Canola Oil Exports'!E$243</f>
        <v>139.8244024926</v>
      </c>
      <c r="E24" s="267">
        <f>'[9]Canola Oil Exports'!F$243</f>
        <v>133.11639913319999</v>
      </c>
      <c r="F24" s="267">
        <f>'[9]Canola Oil Exports'!G$243</f>
        <v>28.576530826199996</v>
      </c>
      <c r="G24" s="267">
        <f>'[9]Canola Oil Exports'!H$243</f>
        <v>205.42954396860003</v>
      </c>
      <c r="H24" s="267">
        <f>'[9]Canola Oil Exports'!I$243</f>
        <v>103.84144405739998</v>
      </c>
      <c r="I24" s="267">
        <f>'[9]Canola Oil Exports'!J$243</f>
        <v>58.962394927799998</v>
      </c>
      <c r="J24" s="267">
        <f>'[9]Canola Oil Exports'!K$243</f>
        <v>55.752024371400012</v>
      </c>
      <c r="K24" s="267">
        <f>'[9]Canola Oil Exports'!L$243</f>
        <v>108.24297188040001</v>
      </c>
      <c r="L24" s="267">
        <f>'[9]Canola Oil Exports'!M$243</f>
        <v>112.93837581600002</v>
      </c>
      <c r="M24" s="267">
        <f>'[9]Canola Oil Exports'!N$243</f>
        <v>122.95683957060001</v>
      </c>
      <c r="N24" s="267">
        <f>'[9]Canola Oil Exports'!O$243</f>
        <v>289.52220461220003</v>
      </c>
      <c r="O24" s="267">
        <f>'[9]Canola Oil Exports'!P$243</f>
        <v>79.712738116200015</v>
      </c>
      <c r="P24" s="267">
        <f>'[9]Canola Oil Exports'!Q$243</f>
        <v>310.11888564719999</v>
      </c>
      <c r="Q24" s="267">
        <f>'[9]Canola Oil Exports'!R$243</f>
        <v>448.1690083542</v>
      </c>
      <c r="R24" s="267">
        <f>'[9]Canola Oil Exports'!S$243</f>
        <v>239.94378322740005</v>
      </c>
      <c r="S24" s="267">
        <f>'[9]Canola Oil Exports'!T$243</f>
        <v>273.36629367179995</v>
      </c>
      <c r="T24" s="267">
        <f>'[9]Canola Oil Exports'!U$243</f>
        <v>381.57134605380003</v>
      </c>
      <c r="U24" s="267">
        <f>'[9]Canola Oil Exports'!V$243</f>
        <v>190.08559531079999</v>
      </c>
      <c r="V24" s="267">
        <f>'[9]Canola Oil Exports'!W$243</f>
        <v>84.389843689200006</v>
      </c>
      <c r="W24" s="267">
        <f>'[9]Canola Oil Exports'!X$243</f>
        <v>128.5276989024</v>
      </c>
      <c r="X24" s="267">
        <f>'[9]Canola Oil Exports'!Y$243</f>
        <v>95.887211913860014</v>
      </c>
      <c r="Y24" s="267">
        <f>'[9]Canola Oil Exports'!Z$243</f>
        <v>41.25528113586001</v>
      </c>
      <c r="Z24" s="267">
        <f>'[9]Canola Oil Exports'!AA$243</f>
        <v>45.814049487360002</v>
      </c>
      <c r="AA24" s="267">
        <f>'[9]Canola Oil Exports'!AB$243</f>
        <v>51.516453440760003</v>
      </c>
      <c r="AB24" s="267">
        <f>'[9]Canola Oil Exports'!AC$243</f>
        <v>64.571280526500004</v>
      </c>
      <c r="AC24" s="267">
        <f>'[9]Canola Oil Exports'!AD$243</f>
        <v>62.174623435279997</v>
      </c>
      <c r="AD24" s="268">
        <f>'[9]Canola Oil Exports'!AE$243</f>
        <v>43.452716122119995</v>
      </c>
      <c r="AE24" s="268">
        <f>'[9]Canola Oil Exports'!AF$243</f>
        <v>34.875734763319997</v>
      </c>
      <c r="AF24" s="268">
        <f>'[9]Canola Oil Exports'!AG$243</f>
        <v>43.236792282041641</v>
      </c>
      <c r="AG24" s="268">
        <f>'[9]Canola Oil Exports'!AH$243</f>
        <v>85.657038068216309</v>
      </c>
      <c r="AH24" s="268">
        <f>'[9]Canola Oil Exports'!AI$243</f>
        <v>96.738430897829616</v>
      </c>
      <c r="AI24" s="268">
        <f>'[9]Canola Oil Exports'!AJ$243</f>
        <v>91.186265617502102</v>
      </c>
      <c r="AJ24" s="268">
        <f>'[9]Canola Oil Exports'!AK$243</f>
        <v>89.293632337947528</v>
      </c>
      <c r="AK24" s="268">
        <f>'[9]Canola Oil Exports'!AL$243</f>
        <v>88.460669735523751</v>
      </c>
      <c r="AL24" s="268">
        <f>'[9]Canola Oil Exports'!AM$243</f>
        <v>90.142376856838624</v>
      </c>
      <c r="AM24" s="268">
        <f>'[9]Canola Oil Exports'!AN$243</f>
        <v>91.252643601297137</v>
      </c>
      <c r="AN24" s="268">
        <f>'[9]Canola Oil Exports'!AO$243</f>
        <v>90.169756346034092</v>
      </c>
      <c r="AO24" s="268">
        <f>'[9]Canola Oil Exports'!AP$243</f>
        <v>89.719509944658867</v>
      </c>
      <c r="AP24" s="268">
        <f>'[9]Canola Oil Exports'!AQ$243</f>
        <v>89.955908217021474</v>
      </c>
      <c r="AQ24" s="268">
        <f>'[9]Canola Oil Exports'!AR$243</f>
        <v>90.287484242119163</v>
      </c>
    </row>
    <row r="25" spans="1:43" x14ac:dyDescent="0.2">
      <c r="B25" t="s">
        <v>192</v>
      </c>
      <c r="C25" s="227">
        <f>'[9]Canola Oil Exports'!D$266</f>
        <v>79.248224260800001</v>
      </c>
      <c r="D25" s="227">
        <f>'[9]Canola Oil Exports'!E$266</f>
        <v>105.7561582644</v>
      </c>
      <c r="E25" s="227">
        <f>'[9]Canola Oil Exports'!F$266</f>
        <v>118.3359518586</v>
      </c>
      <c r="F25" s="227">
        <f>'[9]Canola Oil Exports'!G$266</f>
        <v>208.37646219600001</v>
      </c>
      <c r="G25" s="227">
        <f>'[9]Canola Oil Exports'!H$266</f>
        <v>61.282098196200003</v>
      </c>
      <c r="H25" s="227">
        <f>'[9]Canola Oil Exports'!I$266</f>
        <v>56.845516883400009</v>
      </c>
      <c r="I25" s="227">
        <f>'[9]Canola Oil Exports'!J$266</f>
        <v>111.80409779700001</v>
      </c>
      <c r="J25" s="227">
        <f>'[9]Canola Oil Exports'!K$266</f>
        <v>99.610553977199999</v>
      </c>
      <c r="K25" s="227">
        <f>'[9]Canola Oil Exports'!L$266</f>
        <v>142.1601995016</v>
      </c>
      <c r="L25" s="227">
        <f>'[9]Canola Oil Exports'!M$266</f>
        <v>137.98773190439999</v>
      </c>
      <c r="M25" s="227">
        <f>'[9]Canola Oil Exports'!N$266</f>
        <v>106.73875828980002</v>
      </c>
      <c r="N25" s="227">
        <f>'[9]Canola Oil Exports'!O$266</f>
        <v>24.239598427800001</v>
      </c>
      <c r="O25" s="227">
        <f>'[9]Canola Oil Exports'!P$266</f>
        <v>92.608674505200014</v>
      </c>
      <c r="P25" s="227">
        <f>'[9]Canola Oil Exports'!Q$266</f>
        <v>7.1268815393999994</v>
      </c>
      <c r="Q25" s="227">
        <f>'[9]Canola Oil Exports'!R$266</f>
        <v>39.735886465800007</v>
      </c>
      <c r="R25" s="227">
        <f>'[9]Canola Oil Exports'!S$266</f>
        <v>29.9680882326</v>
      </c>
      <c r="S25" s="227">
        <f>'[9]Canola Oil Exports'!T$266</f>
        <v>90.650970169200008</v>
      </c>
      <c r="T25" s="227">
        <f>'[9]Canola Oil Exports'!U$266</f>
        <v>23.185127725200001</v>
      </c>
      <c r="U25" s="227">
        <f>'[9]Canola Oil Exports'!V$266</f>
        <v>20.399808290399996</v>
      </c>
      <c r="V25" s="227">
        <f>'[9]Canola Oil Exports'!W$266</f>
        <v>19.6147423962</v>
      </c>
      <c r="W25" s="227">
        <f>'[9]Canola Oil Exports'!X$266</f>
        <v>35.820698256</v>
      </c>
      <c r="X25" s="227">
        <f>'[9]Canola Oil Exports'!Y$266</f>
        <v>82.262695950340017</v>
      </c>
      <c r="Y25" s="227">
        <f>'[9]Canola Oil Exports'!Z$266</f>
        <v>70.931770163759992</v>
      </c>
      <c r="Z25" s="227">
        <f>'[9]Canola Oil Exports'!AA$266</f>
        <v>45.057249738379994</v>
      </c>
      <c r="AA25" s="227">
        <f>'[9]Canola Oil Exports'!AB$266</f>
        <v>80.673769891000006</v>
      </c>
      <c r="AB25" s="227">
        <f>'[9]Canola Oil Exports'!AC$266</f>
        <v>151.260521434</v>
      </c>
      <c r="AC25" s="227">
        <f>'[9]Canola Oil Exports'!AD$266</f>
        <v>101.52648007702</v>
      </c>
      <c r="AD25" s="269">
        <f>'[9]Canola Oil Exports'!AE$266</f>
        <v>95.286532808960004</v>
      </c>
      <c r="AE25" s="269">
        <f>'[9]Canola Oil Exports'!AF$266</f>
        <v>61.811949474439999</v>
      </c>
      <c r="AF25" s="269">
        <f>'[9]Canola Oil Exports'!AG$266</f>
        <v>42.295299648638313</v>
      </c>
      <c r="AG25" s="269">
        <f>'[9]Canola Oil Exports'!AH$266</f>
        <v>-2.0972285532928283</v>
      </c>
      <c r="AH25" s="269">
        <f>'[9]Canola Oil Exports'!AI$266</f>
        <v>-13.070465700036577</v>
      </c>
      <c r="AI25" s="269">
        <f>'[9]Canola Oil Exports'!AJ$266</f>
        <v>-2.1609821267548224</v>
      </c>
      <c r="AJ25" s="269">
        <f>'[9]Canola Oil Exports'!AK$266</f>
        <v>-1.0750419798742579</v>
      </c>
      <c r="AK25" s="269">
        <f>'[9]Canola Oil Exports'!AL$266</f>
        <v>0.37037552418633368</v>
      </c>
      <c r="AL25" s="269">
        <f>'[9]Canola Oil Exports'!AM$266</f>
        <v>-3.6714761037186281</v>
      </c>
      <c r="AM25" s="269">
        <f>'[9]Canola Oil Exports'!AN$266</f>
        <v>-4.0044782117821081</v>
      </c>
      <c r="AN25" s="269">
        <f>'[9]Canola Oil Exports'!AO$266</f>
        <v>-2.1990272303798357</v>
      </c>
      <c r="AO25" s="269">
        <f>'[9]Canola Oil Exports'!AP$266</f>
        <v>-1.8309099943966758</v>
      </c>
      <c r="AP25" s="269">
        <f>'[9]Canola Oil Exports'!AQ$266</f>
        <v>-2.2148507368159582</v>
      </c>
      <c r="AQ25" s="269">
        <f>'[9]Canola Oil Exports'!AR$266</f>
        <v>-2.9636517484936493</v>
      </c>
    </row>
    <row r="26" spans="1:43" ht="13.5" thickBot="1" x14ac:dyDescent="0.25">
      <c r="B26" t="s">
        <v>185</v>
      </c>
      <c r="C26" s="227">
        <f>C23-C24-C25</f>
        <v>1318.8478633862001</v>
      </c>
      <c r="D26" s="227">
        <f t="shared" ref="D26:AQ26" si="5">D23-D24-D25</f>
        <v>1282.7193722732</v>
      </c>
      <c r="E26" s="227">
        <f t="shared" si="5"/>
        <v>1370.2404954586</v>
      </c>
      <c r="F26" s="227">
        <f t="shared" si="5"/>
        <v>1439.7912517450002</v>
      </c>
      <c r="G26" s="227">
        <f t="shared" si="5"/>
        <v>1597.1167652001998</v>
      </c>
      <c r="H26" s="227">
        <f t="shared" si="5"/>
        <v>1915.9923371384002</v>
      </c>
      <c r="I26" s="227">
        <f t="shared" si="5"/>
        <v>1615.5077568848001</v>
      </c>
      <c r="J26" s="227">
        <f t="shared" si="5"/>
        <v>1343.8448229186001</v>
      </c>
      <c r="K26" s="227">
        <f t="shared" si="5"/>
        <v>1483.4334417055802</v>
      </c>
      <c r="L26" s="227">
        <f t="shared" si="5"/>
        <v>1531.7641703038598</v>
      </c>
      <c r="M26" s="227">
        <f t="shared" si="5"/>
        <v>2056.54212647652</v>
      </c>
      <c r="N26" s="227">
        <f t="shared" si="5"/>
        <v>2253.9533565260999</v>
      </c>
      <c r="O26" s="227">
        <f t="shared" si="5"/>
        <v>2938.5686381054002</v>
      </c>
      <c r="P26" s="227">
        <f t="shared" si="5"/>
        <v>3002.1922633937011</v>
      </c>
      <c r="Q26" s="227">
        <f t="shared" si="5"/>
        <v>2919.7378443656003</v>
      </c>
      <c r="R26" s="227">
        <f t="shared" si="5"/>
        <v>3892.5221342463606</v>
      </c>
      <c r="S26" s="227">
        <f t="shared" si="5"/>
        <v>4117.5179374365589</v>
      </c>
      <c r="T26" s="227">
        <f t="shared" si="5"/>
        <v>3662.9922056460805</v>
      </c>
      <c r="U26" s="227">
        <f t="shared" si="5"/>
        <v>4593.7725373204594</v>
      </c>
      <c r="V26" s="227">
        <f t="shared" si="5"/>
        <v>5136.9751122450207</v>
      </c>
      <c r="W26" s="227">
        <f t="shared" si="5"/>
        <v>5386.3922999746619</v>
      </c>
      <c r="X26" s="227">
        <f t="shared" si="5"/>
        <v>5929.8827628434201</v>
      </c>
      <c r="Y26" s="227">
        <f t="shared" si="5"/>
        <v>5713.6745059341592</v>
      </c>
      <c r="Z26" s="227">
        <f t="shared" si="5"/>
        <v>5375.3810977742596</v>
      </c>
      <c r="AA26" s="227">
        <f t="shared" si="5"/>
        <v>5721.825367594839</v>
      </c>
      <c r="AB26" s="227">
        <f t="shared" si="5"/>
        <v>5681.0767813406992</v>
      </c>
      <c r="AC26" s="227">
        <f t="shared" si="5"/>
        <v>5697.0120890948992</v>
      </c>
      <c r="AD26" s="269">
        <f t="shared" si="5"/>
        <v>7929.1584888035195</v>
      </c>
      <c r="AE26" s="269">
        <f t="shared" si="5"/>
        <v>9158.4343310384374</v>
      </c>
      <c r="AF26" s="269">
        <f t="shared" si="5"/>
        <v>8259.334988731458</v>
      </c>
      <c r="AG26" s="269">
        <f t="shared" si="5"/>
        <v>7785.0972448083658</v>
      </c>
      <c r="AH26" s="269">
        <f t="shared" si="5"/>
        <v>8450.4540285567218</v>
      </c>
      <c r="AI26" s="269">
        <f t="shared" si="5"/>
        <v>8913.0761941045239</v>
      </c>
      <c r="AJ26" s="269">
        <f t="shared" si="5"/>
        <v>9247.8446610325536</v>
      </c>
      <c r="AK26" s="269">
        <f t="shared" si="5"/>
        <v>9840.1719903468511</v>
      </c>
      <c r="AL26" s="269">
        <f t="shared" si="5"/>
        <v>10089.902679240815</v>
      </c>
      <c r="AM26" s="269">
        <f t="shared" si="5"/>
        <v>11058.540624334064</v>
      </c>
      <c r="AN26" s="269">
        <f t="shared" si="5"/>
        <v>11453.489103178264</v>
      </c>
      <c r="AO26" s="269">
        <f t="shared" si="5"/>
        <v>11583.065638554359</v>
      </c>
      <c r="AP26" s="269">
        <f t="shared" si="5"/>
        <v>11920.943449326216</v>
      </c>
      <c r="AQ26" s="269">
        <f t="shared" si="5"/>
        <v>11196.128920101615</v>
      </c>
    </row>
    <row r="27" spans="1:43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</row>
    <row r="28" spans="1:43" ht="13.5" x14ac:dyDescent="0.25">
      <c r="A28" s="275" t="s">
        <v>181</v>
      </c>
    </row>
    <row r="29" spans="1:43" x14ac:dyDescent="0.2">
      <c r="B29" t="s">
        <v>196</v>
      </c>
      <c r="C29" s="227">
        <f>C6+C14+C22</f>
        <v>587.98668682580012</v>
      </c>
      <c r="D29" s="227">
        <f t="shared" ref="D29:AC29" si="6">D6+D14+D22</f>
        <v>590.88707903019986</v>
      </c>
      <c r="E29" s="227">
        <f t="shared" si="6"/>
        <v>587.77001448299995</v>
      </c>
      <c r="F29" s="227">
        <f t="shared" si="6"/>
        <v>586.13500476720014</v>
      </c>
      <c r="G29" s="227">
        <f t="shared" si="6"/>
        <v>627.80345936499987</v>
      </c>
      <c r="H29" s="227">
        <f t="shared" si="6"/>
        <v>639.60851207919995</v>
      </c>
      <c r="I29" s="227">
        <f t="shared" si="6"/>
        <v>660.3031226096</v>
      </c>
      <c r="J29" s="227">
        <f t="shared" si="6"/>
        <v>605.68976926719995</v>
      </c>
      <c r="K29" s="227">
        <f t="shared" si="6"/>
        <v>614.82563202738015</v>
      </c>
      <c r="L29" s="227">
        <f t="shared" si="6"/>
        <v>540.64686102425992</v>
      </c>
      <c r="M29" s="227">
        <f t="shared" si="6"/>
        <v>818.72890733692009</v>
      </c>
      <c r="N29" s="227">
        <f t="shared" si="6"/>
        <v>845.85139156610012</v>
      </c>
      <c r="O29" s="227">
        <f t="shared" si="6"/>
        <v>1186.1729707268</v>
      </c>
      <c r="P29" s="227">
        <f t="shared" si="6"/>
        <v>1267.5793584809403</v>
      </c>
      <c r="Q29" s="227">
        <f t="shared" si="6"/>
        <v>1278.9031172783602</v>
      </c>
      <c r="R29" s="227">
        <f t="shared" si="6"/>
        <v>1702.0109233568203</v>
      </c>
      <c r="S29" s="227">
        <f t="shared" si="6"/>
        <v>1790.0850915966994</v>
      </c>
      <c r="T29" s="227">
        <f t="shared" si="6"/>
        <v>1517.9561553536803</v>
      </c>
      <c r="U29" s="227">
        <f t="shared" si="6"/>
        <v>1866.1222238253599</v>
      </c>
      <c r="V29" s="227">
        <f t="shared" si="6"/>
        <v>2026.3317823691</v>
      </c>
      <c r="W29" s="227">
        <f t="shared" si="6"/>
        <v>2171.6598525274994</v>
      </c>
      <c r="X29" s="227">
        <f t="shared" si="6"/>
        <v>2432.66258407034</v>
      </c>
      <c r="Y29" s="227">
        <f t="shared" si="6"/>
        <v>2245.4514555838396</v>
      </c>
      <c r="Z29" s="227">
        <f t="shared" si="6"/>
        <v>2150.1442589999997</v>
      </c>
      <c r="AA29" s="227">
        <f t="shared" si="6"/>
        <v>2208.3185859266</v>
      </c>
      <c r="AB29" s="227">
        <f t="shared" si="6"/>
        <v>2285.9903803011994</v>
      </c>
      <c r="AC29" s="269">
        <f t="shared" si="6"/>
        <v>2553.5356596072002</v>
      </c>
      <c r="AD29" s="269">
        <f>AD6+AD14+AD22</f>
        <v>3645.4136817345998</v>
      </c>
      <c r="AE29" s="269">
        <f t="shared" ref="AE29:AQ29" si="7">AE6+AE14+AE22</f>
        <v>4272.5737352339938</v>
      </c>
      <c r="AF29" s="269">
        <f t="shared" si="7"/>
        <v>3837.3715202498124</v>
      </c>
      <c r="AG29" s="269">
        <f t="shared" si="7"/>
        <v>3702.9646708842047</v>
      </c>
      <c r="AH29" s="269">
        <f t="shared" si="7"/>
        <v>5514.633454155346</v>
      </c>
      <c r="AI29" s="269">
        <f t="shared" si="7"/>
        <v>6390.4588166130206</v>
      </c>
      <c r="AJ29" s="269">
        <f t="shared" si="7"/>
        <v>6692.9990151931252</v>
      </c>
      <c r="AK29" s="269">
        <f t="shared" si="7"/>
        <v>7202.8277496724286</v>
      </c>
      <c r="AL29" s="269">
        <f t="shared" si="7"/>
        <v>6917.3304517025335</v>
      </c>
      <c r="AM29" s="269">
        <f t="shared" si="7"/>
        <v>7618.2734237314198</v>
      </c>
      <c r="AN29" s="269">
        <f t="shared" si="7"/>
        <v>8016.789977091471</v>
      </c>
      <c r="AO29" s="269">
        <f t="shared" si="7"/>
        <v>8078.8036884740723</v>
      </c>
      <c r="AP29" s="269">
        <f t="shared" si="7"/>
        <v>8220.1764743219301</v>
      </c>
      <c r="AQ29" s="269">
        <f t="shared" si="7"/>
        <v>7406.8108198417212</v>
      </c>
    </row>
    <row r="30" spans="1:43" x14ac:dyDescent="0.2">
      <c r="B30" t="s">
        <v>197</v>
      </c>
      <c r="C30" s="227">
        <f>C10+C18+C26</f>
        <v>1442.2088633862002</v>
      </c>
      <c r="D30" s="227">
        <f t="shared" ref="D30:AQ30" si="8">D10+D18+D26</f>
        <v>1606.9033722731999</v>
      </c>
      <c r="E30" s="227">
        <f t="shared" si="8"/>
        <v>1829.5374954586</v>
      </c>
      <c r="F30" s="227">
        <f t="shared" si="8"/>
        <v>1787.7582517450003</v>
      </c>
      <c r="G30" s="227">
        <f t="shared" si="8"/>
        <v>1965.9397652001999</v>
      </c>
      <c r="H30" s="227">
        <f t="shared" si="8"/>
        <v>2122.3033371384004</v>
      </c>
      <c r="I30" s="227">
        <f t="shared" si="8"/>
        <v>1723.4993288848002</v>
      </c>
      <c r="J30" s="227">
        <f t="shared" si="8"/>
        <v>1545.6971389186001</v>
      </c>
      <c r="K30" s="227">
        <f t="shared" si="8"/>
        <v>2031.06841370558</v>
      </c>
      <c r="L30" s="227">
        <f t="shared" si="8"/>
        <v>1986.5635353038597</v>
      </c>
      <c r="M30" s="227">
        <f t="shared" si="8"/>
        <v>2483.7104314765202</v>
      </c>
      <c r="N30" s="227">
        <f t="shared" si="8"/>
        <v>2780.5014705261001</v>
      </c>
      <c r="O30" s="227">
        <f t="shared" si="8"/>
        <v>3271.9060321054003</v>
      </c>
      <c r="P30" s="227">
        <f t="shared" si="8"/>
        <v>3542.5742943937012</v>
      </c>
      <c r="Q30" s="227">
        <f t="shared" si="8"/>
        <v>3788.0470263656002</v>
      </c>
      <c r="R30" s="227">
        <f t="shared" si="8"/>
        <v>4889.7920482463605</v>
      </c>
      <c r="S30" s="227">
        <f t="shared" si="8"/>
        <v>5359.527574436559</v>
      </c>
      <c r="T30" s="227">
        <f t="shared" si="8"/>
        <v>4759.7419096460808</v>
      </c>
      <c r="U30" s="227">
        <f t="shared" si="8"/>
        <v>5484.7967033204595</v>
      </c>
      <c r="V30" s="227">
        <f t="shared" si="8"/>
        <v>5847.0502552450207</v>
      </c>
      <c r="W30" s="227">
        <f t="shared" si="8"/>
        <v>6412.1980799746607</v>
      </c>
      <c r="X30" s="227">
        <f t="shared" si="8"/>
        <v>6956.7166908434201</v>
      </c>
      <c r="Y30" s="227">
        <f t="shared" si="8"/>
        <v>7121.4737369341583</v>
      </c>
      <c r="Z30" s="227">
        <f t="shared" si="8"/>
        <v>6713.5427737742593</v>
      </c>
      <c r="AA30" s="227">
        <f t="shared" si="8"/>
        <v>7222.9900275948385</v>
      </c>
      <c r="AB30" s="227">
        <f t="shared" si="8"/>
        <v>6995.7860633406999</v>
      </c>
      <c r="AC30" s="269">
        <f t="shared" si="8"/>
        <v>6127.8649890948991</v>
      </c>
      <c r="AD30" s="269">
        <f t="shared" si="8"/>
        <v>8087.7112958035195</v>
      </c>
      <c r="AE30" s="269">
        <f t="shared" si="8"/>
        <v>9255.3993680453586</v>
      </c>
      <c r="AF30" s="269">
        <f t="shared" si="8"/>
        <v>8774.1472698541802</v>
      </c>
      <c r="AG30" s="269">
        <f t="shared" si="8"/>
        <v>8237.4619249097996</v>
      </c>
      <c r="AH30" s="269">
        <f t="shared" si="8"/>
        <v>8664.2349293796469</v>
      </c>
      <c r="AI30" s="269">
        <f t="shared" si="8"/>
        <v>9027.1329657369024</v>
      </c>
      <c r="AJ30" s="269">
        <f t="shared" si="8"/>
        <v>9362.0959400657957</v>
      </c>
      <c r="AK30" s="269">
        <f t="shared" si="8"/>
        <v>9956.6603899087586</v>
      </c>
      <c r="AL30" s="269">
        <f t="shared" si="8"/>
        <v>10292.24397103222</v>
      </c>
      <c r="AM30" s="269">
        <f t="shared" si="8"/>
        <v>11317.352876410347</v>
      </c>
      <c r="AN30" s="269">
        <f t="shared" si="8"/>
        <v>11709.104378166083</v>
      </c>
      <c r="AO30" s="269">
        <f t="shared" si="8"/>
        <v>11838.45745086619</v>
      </c>
      <c r="AP30" s="269">
        <f t="shared" si="8"/>
        <v>12209.129276751253</v>
      </c>
      <c r="AQ30" s="269">
        <f t="shared" si="8"/>
        <v>11497.571069440444</v>
      </c>
    </row>
    <row r="31" spans="1:43" ht="13.5" x14ac:dyDescent="0.25">
      <c r="A31" s="275" t="s">
        <v>202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x14ac:dyDescent="0.2">
      <c r="B32" t="s">
        <v>196</v>
      </c>
      <c r="C32" s="227">
        <f>C29*2204.622/1000</f>
        <v>1296.2883854832692</v>
      </c>
      <c r="D32" s="227">
        <f t="shared" ref="D32:AQ33" si="9">D29*2204.622/1000</f>
        <v>1302.6826539457172</v>
      </c>
      <c r="E32" s="227">
        <f t="shared" si="9"/>
        <v>1295.8107048695401</v>
      </c>
      <c r="F32" s="227">
        <f t="shared" si="9"/>
        <v>1292.2061264798742</v>
      </c>
      <c r="G32" s="227">
        <f t="shared" si="9"/>
        <v>1384.0693181921847</v>
      </c>
      <c r="H32" s="227">
        <f t="shared" si="9"/>
        <v>1410.0949971170699</v>
      </c>
      <c r="I32" s="227">
        <f t="shared" si="9"/>
        <v>1455.7187907738216</v>
      </c>
      <c r="J32" s="227">
        <f t="shared" si="9"/>
        <v>1335.3169905013929</v>
      </c>
      <c r="K32" s="227">
        <f t="shared" si="9"/>
        <v>1355.4581145314667</v>
      </c>
      <c r="L32" s="227">
        <f t="shared" si="9"/>
        <v>1191.9219640450258</v>
      </c>
      <c r="M32" s="227">
        <f t="shared" si="9"/>
        <v>1804.9877611509353</v>
      </c>
      <c r="N32" s="227">
        <f t="shared" si="9"/>
        <v>1864.7825865772388</v>
      </c>
      <c r="O32" s="227">
        <f t="shared" si="9"/>
        <v>2615.0630270696588</v>
      </c>
      <c r="P32" s="227">
        <f t="shared" si="9"/>
        <v>2794.5333404529674</v>
      </c>
      <c r="Q32" s="227">
        <f t="shared" si="9"/>
        <v>2819.4979482204526</v>
      </c>
      <c r="R32" s="227">
        <f t="shared" si="9"/>
        <v>3752.2907258727596</v>
      </c>
      <c r="S32" s="227">
        <f t="shared" si="9"/>
        <v>3946.4609748060984</v>
      </c>
      <c r="T32" s="227">
        <f t="shared" si="9"/>
        <v>3346.5195351281413</v>
      </c>
      <c r="U32" s="227">
        <f t="shared" si="9"/>
        <v>4114.0941093343126</v>
      </c>
      <c r="V32" s="227">
        <f t="shared" si="9"/>
        <v>4467.2956267101299</v>
      </c>
      <c r="W32" s="227">
        <f t="shared" si="9"/>
        <v>4787.6890873988805</v>
      </c>
      <c r="X32" s="227">
        <f t="shared" si="9"/>
        <v>5363.1014514183207</v>
      </c>
      <c r="Y32" s="227">
        <f t="shared" si="9"/>
        <v>4950.3716789121554</v>
      </c>
      <c r="Z32" s="227">
        <f t="shared" si="9"/>
        <v>4740.2553365650965</v>
      </c>
      <c r="AA32" s="227">
        <f t="shared" si="9"/>
        <v>4868.5077375426717</v>
      </c>
      <c r="AB32" s="227">
        <f t="shared" si="9"/>
        <v>5039.7446842003901</v>
      </c>
      <c r="AC32" s="269">
        <f t="shared" si="9"/>
        <v>5629.5808929545437</v>
      </c>
      <c r="AD32" s="269">
        <f t="shared" si="9"/>
        <v>8036.7592018530968</v>
      </c>
      <c r="AE32" s="269">
        <f t="shared" si="9"/>
        <v>9419.4100533190376</v>
      </c>
      <c r="AF32" s="269">
        <f t="shared" si="9"/>
        <v>8459.9536757161823</v>
      </c>
      <c r="AG32" s="269">
        <f t="shared" si="9"/>
        <v>8163.6373786540771</v>
      </c>
      <c r="AH32" s="269">
        <f t="shared" si="9"/>
        <v>12157.682234966867</v>
      </c>
      <c r="AI32" s="269">
        <f t="shared" si="9"/>
        <v>14088.546097199031</v>
      </c>
      <c r="AJ32" s="269">
        <f t="shared" si="9"/>
        <v>14755.532874873095</v>
      </c>
      <c r="AK32" s="269">
        <f t="shared" si="9"/>
        <v>15879.512519138327</v>
      </c>
      <c r="AL32" s="269">
        <f t="shared" si="9"/>
        <v>15250.098895093342</v>
      </c>
      <c r="AM32" s="269">
        <f t="shared" si="9"/>
        <v>16795.413191973606</v>
      </c>
      <c r="AN32" s="269">
        <f t="shared" si="9"/>
        <v>17673.991552875352</v>
      </c>
      <c r="AO32" s="269">
        <f t="shared" si="9"/>
        <v>17810.708345291085</v>
      </c>
      <c r="AP32" s="269">
        <f t="shared" si="9"/>
        <v>18122.38189917256</v>
      </c>
      <c r="AQ32" s="269">
        <f t="shared" si="9"/>
        <v>16329.218083261094</v>
      </c>
    </row>
    <row r="33" spans="1:43" x14ac:dyDescent="0.2">
      <c r="B33" t="s">
        <v>197</v>
      </c>
      <c r="C33" s="227">
        <f>C30*2204.622/1000</f>
        <v>3179.5253888162115</v>
      </c>
      <c r="D33" s="227">
        <f t="shared" si="9"/>
        <v>3542.6145263876865</v>
      </c>
      <c r="E33" s="227">
        <f t="shared" si="9"/>
        <v>4033.4386123129293</v>
      </c>
      <c r="F33" s="227">
        <f t="shared" si="9"/>
        <v>3941.3311724785658</v>
      </c>
      <c r="G33" s="227">
        <f t="shared" si="9"/>
        <v>4334.1540570351945</v>
      </c>
      <c r="H33" s="227">
        <f t="shared" si="9"/>
        <v>4678.8766277287341</v>
      </c>
      <c r="I33" s="227">
        <f t="shared" si="9"/>
        <v>3799.6645374446657</v>
      </c>
      <c r="J33" s="227">
        <f t="shared" si="9"/>
        <v>3407.6779177970016</v>
      </c>
      <c r="K33" s="227">
        <f t="shared" si="9"/>
        <v>4477.7381083604232</v>
      </c>
      <c r="L33" s="227">
        <f t="shared" si="9"/>
        <v>4379.621674328665</v>
      </c>
      <c r="M33" s="227">
        <f t="shared" si="9"/>
        <v>5475.6426588626282</v>
      </c>
      <c r="N33" s="227">
        <f t="shared" si="9"/>
        <v>6129.9547129541916</v>
      </c>
      <c r="O33" s="227">
        <f t="shared" si="9"/>
        <v>7213.3160203122707</v>
      </c>
      <c r="P33" s="227">
        <f t="shared" si="9"/>
        <v>7810.0372260548293</v>
      </c>
      <c r="Q33" s="227">
        <f t="shared" si="9"/>
        <v>8351.2118113601809</v>
      </c>
      <c r="R33" s="227">
        <f t="shared" si="9"/>
        <v>10780.143124988987</v>
      </c>
      <c r="S33" s="227">
        <f t="shared" si="9"/>
        <v>11815.732400209476</v>
      </c>
      <c r="T33" s="227">
        <f t="shared" si="9"/>
        <v>10493.43172832776</v>
      </c>
      <c r="U33" s="227">
        <f t="shared" si="9"/>
        <v>12091.903477667756</v>
      </c>
      <c r="V33" s="227">
        <f t="shared" si="9"/>
        <v>12890.535627818788</v>
      </c>
      <c r="W33" s="227">
        <f t="shared" si="9"/>
        <v>14136.472955469895</v>
      </c>
      <c r="X33" s="227">
        <f t="shared" si="9"/>
        <v>15336.930664400601</v>
      </c>
      <c r="Y33" s="227">
        <f t="shared" si="9"/>
        <v>15700.157672867257</v>
      </c>
      <c r="Z33" s="227">
        <f t="shared" si="9"/>
        <v>14800.824097003755</v>
      </c>
      <c r="AA33" s="227">
        <f t="shared" si="9"/>
        <v>15923.962720616186</v>
      </c>
      <c r="AB33" s="227">
        <f t="shared" si="9"/>
        <v>15423.0638625343</v>
      </c>
      <c r="AC33" s="269">
        <f t="shared" si="9"/>
        <v>13509.625967988373</v>
      </c>
      <c r="AD33" s="269">
        <f t="shared" si="9"/>
        <v>17830.346252376945</v>
      </c>
      <c r="AE33" s="269">
        <f t="shared" si="9"/>
        <v>20404.657065578893</v>
      </c>
      <c r="AF33" s="269">
        <f t="shared" si="9"/>
        <v>19343.67810236046</v>
      </c>
      <c r="AG33" s="269">
        <f t="shared" si="9"/>
        <v>18160.489783818492</v>
      </c>
      <c r="AH33" s="269">
        <f t="shared" si="9"/>
        <v>19101.362938478815</v>
      </c>
      <c r="AI33" s="269">
        <f t="shared" si="9"/>
        <v>19901.415933188819</v>
      </c>
      <c r="AJ33" s="269">
        <f t="shared" si="9"/>
        <v>20639.882675579734</v>
      </c>
      <c r="AK33" s="269">
        <f t="shared" si="9"/>
        <v>21950.672542121425</v>
      </c>
      <c r="AL33" s="269">
        <f t="shared" si="9"/>
        <v>22690.507487904993</v>
      </c>
      <c r="AM33" s="269">
        <f t="shared" si="9"/>
        <v>24950.485133097529</v>
      </c>
      <c r="AN33" s="269">
        <f t="shared" si="9"/>
        <v>25814.149112401265</v>
      </c>
      <c r="AO33" s="269">
        <f t="shared" si="9"/>
        <v>26099.32374224352</v>
      </c>
      <c r="AP33" s="269">
        <f t="shared" si="9"/>
        <v>26916.5150043699</v>
      </c>
      <c r="AQ33" s="269">
        <f t="shared" si="9"/>
        <v>25347.798126251928</v>
      </c>
    </row>
    <row r="34" spans="1:43" x14ac:dyDescent="0.2"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 spans="1:43" x14ac:dyDescent="0.2">
      <c r="A35" t="s">
        <v>203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 spans="1:43" ht="13.5" x14ac:dyDescent="0.25">
      <c r="A36" s="275" t="s">
        <v>181</v>
      </c>
    </row>
    <row r="37" spans="1:43" x14ac:dyDescent="0.2">
      <c r="B37" t="s">
        <v>204</v>
      </c>
      <c r="C37" s="227">
        <f t="shared" ref="C37:AQ37" si="10">C4+C5+C12+C13+C20+C21</f>
        <v>566.39421700000003</v>
      </c>
      <c r="D37" s="227">
        <f t="shared" si="10"/>
        <v>636.51648899999998</v>
      </c>
      <c r="E37" s="227">
        <f t="shared" si="10"/>
        <v>670.62996996740003</v>
      </c>
      <c r="F37" s="227">
        <f t="shared" si="10"/>
        <v>645.32246099999998</v>
      </c>
      <c r="G37" s="227">
        <f t="shared" si="10"/>
        <v>710.04593199999999</v>
      </c>
      <c r="H37" s="227">
        <f t="shared" si="10"/>
        <v>679.39871800000003</v>
      </c>
      <c r="I37" s="227">
        <f t="shared" si="10"/>
        <v>545.07872399999997</v>
      </c>
      <c r="J37" s="227">
        <f t="shared" si="10"/>
        <v>486.4349400000001</v>
      </c>
      <c r="K37" s="227">
        <f t="shared" si="10"/>
        <v>635.72341806019995</v>
      </c>
      <c r="L37" s="227">
        <f t="shared" si="10"/>
        <v>582.456728</v>
      </c>
      <c r="M37" s="227">
        <f t="shared" si="10"/>
        <v>796.81659200000001</v>
      </c>
      <c r="N37" s="227">
        <f t="shared" si="10"/>
        <v>857.75582599999996</v>
      </c>
      <c r="O37" s="227">
        <f t="shared" si="10"/>
        <v>1018.858209</v>
      </c>
      <c r="P37" s="227">
        <f t="shared" si="10"/>
        <v>1179.4611210993601</v>
      </c>
      <c r="Q37" s="227">
        <f t="shared" si="10"/>
        <v>1270.2245309072398</v>
      </c>
      <c r="R37" s="227">
        <f t="shared" si="10"/>
        <v>1558.93388834954</v>
      </c>
      <c r="S37" s="227">
        <f t="shared" si="10"/>
        <v>1628.3924306808603</v>
      </c>
      <c r="T37" s="227">
        <f t="shared" si="10"/>
        <v>1423.7924890713998</v>
      </c>
      <c r="U37" s="227">
        <f t="shared" si="10"/>
        <v>1645.1614070963001</v>
      </c>
      <c r="V37" s="227">
        <f t="shared" si="10"/>
        <v>1753.5972309613201</v>
      </c>
      <c r="W37" s="227">
        <f t="shared" si="10"/>
        <v>1915.2894356055604</v>
      </c>
      <c r="X37" s="227">
        <f t="shared" si="10"/>
        <v>2107.0545006372804</v>
      </c>
      <c r="Y37" s="227">
        <f t="shared" si="10"/>
        <v>1936.7288196499401</v>
      </c>
      <c r="Z37" s="227">
        <f t="shared" si="10"/>
        <v>1868.7903230000004</v>
      </c>
      <c r="AA37" s="227">
        <f t="shared" si="10"/>
        <v>1971.4707720000004</v>
      </c>
      <c r="AB37" s="227">
        <f t="shared" si="10"/>
        <v>2104.2424869999995</v>
      </c>
      <c r="AC37" s="269">
        <f t="shared" si="10"/>
        <v>2064.8576859999998</v>
      </c>
      <c r="AD37" s="269">
        <f t="shared" si="10"/>
        <v>2843.5350560000002</v>
      </c>
      <c r="AE37" s="269">
        <f t="shared" si="10"/>
        <v>3349.80184007558</v>
      </c>
      <c r="AF37" s="269">
        <f t="shared" si="10"/>
        <v>3107.9431841573155</v>
      </c>
      <c r="AG37" s="269">
        <f t="shared" si="10"/>
        <v>2382.0294783147324</v>
      </c>
      <c r="AH37" s="269">
        <f t="shared" si="10"/>
        <v>1325.3127193676958</v>
      </c>
      <c r="AI37" s="269">
        <f t="shared" si="10"/>
        <v>824.44434781279369</v>
      </c>
      <c r="AJ37" s="269">
        <f t="shared" si="10"/>
        <v>821.90005001270083</v>
      </c>
      <c r="AK37" s="269">
        <f t="shared" si="10"/>
        <v>912.01662715880548</v>
      </c>
      <c r="AL37" s="269">
        <f t="shared" si="10"/>
        <v>1372.6789988490129</v>
      </c>
      <c r="AM37" s="269">
        <f t="shared" si="10"/>
        <v>1646.7525936872612</v>
      </c>
      <c r="AN37" s="269">
        <f t="shared" si="10"/>
        <v>1653.1715583262703</v>
      </c>
      <c r="AO37" s="269">
        <f t="shared" si="10"/>
        <v>1691.1455065072128</v>
      </c>
      <c r="AP37" s="269">
        <f t="shared" si="10"/>
        <v>1879.7365494773642</v>
      </c>
      <c r="AQ37" s="269">
        <f t="shared" si="10"/>
        <v>1973.1091142314915</v>
      </c>
    </row>
    <row r="38" spans="1:43" x14ac:dyDescent="0.2">
      <c r="B38" t="s">
        <v>205</v>
      </c>
      <c r="C38" s="227">
        <f t="shared" ref="C38:AQ38" si="11">C8+C9+C16+C17+C24+C25</f>
        <v>645.4594144396001</v>
      </c>
      <c r="D38" s="227">
        <f t="shared" si="11"/>
        <v>763.18256075700003</v>
      </c>
      <c r="E38" s="227">
        <f t="shared" si="11"/>
        <v>788.72335099179998</v>
      </c>
      <c r="F38" s="227">
        <f t="shared" si="11"/>
        <v>764.9279930222001</v>
      </c>
      <c r="G38" s="227">
        <f t="shared" si="11"/>
        <v>816.1816421648</v>
      </c>
      <c r="H38" s="227">
        <f t="shared" si="11"/>
        <v>722.36596094080005</v>
      </c>
      <c r="I38" s="227">
        <f t="shared" si="11"/>
        <v>622.74435672480001</v>
      </c>
      <c r="J38" s="227">
        <f t="shared" si="11"/>
        <v>537.27758134860005</v>
      </c>
      <c r="K38" s="227">
        <f t="shared" si="11"/>
        <v>745.16295138200007</v>
      </c>
      <c r="L38" s="227">
        <f t="shared" si="11"/>
        <v>723.0421747204</v>
      </c>
      <c r="M38" s="227">
        <f t="shared" si="11"/>
        <v>925.24124986039999</v>
      </c>
      <c r="N38" s="227">
        <f t="shared" si="11"/>
        <v>1035.1868790400001</v>
      </c>
      <c r="O38" s="227">
        <f t="shared" si="11"/>
        <v>1141.8926536214001</v>
      </c>
      <c r="P38" s="227">
        <f t="shared" si="11"/>
        <v>1350.4255671865999</v>
      </c>
      <c r="Q38" s="227">
        <f t="shared" si="11"/>
        <v>1543.6842288199998</v>
      </c>
      <c r="R38" s="227">
        <f t="shared" si="11"/>
        <v>1729.1138324599999</v>
      </c>
      <c r="S38" s="227">
        <f t="shared" si="11"/>
        <v>1847.814752841</v>
      </c>
      <c r="T38" s="227">
        <f t="shared" si="11"/>
        <v>1647.2985757789997</v>
      </c>
      <c r="U38" s="227">
        <f t="shared" si="11"/>
        <v>1759.0504716011999</v>
      </c>
      <c r="V38" s="227">
        <f t="shared" si="11"/>
        <v>1813.9558000854001</v>
      </c>
      <c r="W38" s="227">
        <f t="shared" si="11"/>
        <v>1999.7138221584007</v>
      </c>
      <c r="X38" s="227">
        <f t="shared" si="11"/>
        <v>2208.9876138641998</v>
      </c>
      <c r="Y38" s="227">
        <f t="shared" si="11"/>
        <v>2005.3080232996201</v>
      </c>
      <c r="Z38" s="227">
        <f t="shared" si="11"/>
        <v>1923.7066932257405</v>
      </c>
      <c r="AA38" s="227">
        <f t="shared" si="11"/>
        <v>2050.0960403317604</v>
      </c>
      <c r="AB38" s="227">
        <f t="shared" si="11"/>
        <v>2231.0786799605003</v>
      </c>
      <c r="AC38" s="269">
        <f t="shared" si="11"/>
        <v>2283.2703265123</v>
      </c>
      <c r="AD38" s="269">
        <f t="shared" si="11"/>
        <v>3072.0094419310803</v>
      </c>
      <c r="AE38" s="269">
        <f t="shared" si="11"/>
        <v>3428.3852872377602</v>
      </c>
      <c r="AF38" s="269">
        <f t="shared" si="11"/>
        <v>3156.0025241443723</v>
      </c>
      <c r="AG38" s="269">
        <f t="shared" si="11"/>
        <v>2379.8246210449611</v>
      </c>
      <c r="AH38" s="269">
        <f t="shared" si="11"/>
        <v>1248.6797022665526</v>
      </c>
      <c r="AI38" s="269">
        <f t="shared" si="11"/>
        <v>727.84993610039146</v>
      </c>
      <c r="AJ38" s="269">
        <f t="shared" si="11"/>
        <v>728.00517731444029</v>
      </c>
      <c r="AK38" s="269">
        <f t="shared" si="11"/>
        <v>821.78224735708932</v>
      </c>
      <c r="AL38" s="269">
        <f t="shared" si="11"/>
        <v>1300.4744989010935</v>
      </c>
      <c r="AM38" s="269">
        <f t="shared" si="11"/>
        <v>1588.3013006623394</v>
      </c>
      <c r="AN38" s="269">
        <f t="shared" si="11"/>
        <v>1590.6247153793431</v>
      </c>
      <c r="AO38" s="269">
        <f t="shared" si="11"/>
        <v>1629.4211542735354</v>
      </c>
      <c r="AP38" s="269">
        <f t="shared" si="11"/>
        <v>1820.9508669244271</v>
      </c>
      <c r="AQ38" s="269">
        <f t="shared" si="11"/>
        <v>1914.1384043199339</v>
      </c>
    </row>
    <row r="39" spans="1:43" ht="13.5" x14ac:dyDescent="0.25">
      <c r="A39" s="275" t="s">
        <v>202</v>
      </c>
    </row>
    <row r="40" spans="1:43" x14ac:dyDescent="0.2">
      <c r="B40" t="s">
        <v>204</v>
      </c>
      <c r="C40" s="227">
        <f>C37*2204.622/1000</f>
        <v>1248.6851514709738</v>
      </c>
      <c r="D40" s="227">
        <f t="shared" ref="D40:AQ41" si="12">D37*2204.622/1000</f>
        <v>1403.2782550121578</v>
      </c>
      <c r="E40" s="227">
        <f t="shared" si="12"/>
        <v>1478.4855856494692</v>
      </c>
      <c r="F40" s="227">
        <f t="shared" si="12"/>
        <v>1422.6920946147418</v>
      </c>
      <c r="G40" s="227">
        <f t="shared" si="12"/>
        <v>1565.3828826977037</v>
      </c>
      <c r="H40" s="227">
        <f t="shared" si="12"/>
        <v>1497.8173604745959</v>
      </c>
      <c r="I40" s="227">
        <f t="shared" si="12"/>
        <v>1201.6925466623279</v>
      </c>
      <c r="J40" s="227">
        <f t="shared" si="12"/>
        <v>1072.4051702926802</v>
      </c>
      <c r="K40" s="227">
        <f t="shared" si="12"/>
        <v>1401.529833370714</v>
      </c>
      <c r="L40" s="227">
        <f t="shared" si="12"/>
        <v>1284.0969165968158</v>
      </c>
      <c r="M40" s="227">
        <f t="shared" si="12"/>
        <v>1756.679388688224</v>
      </c>
      <c r="N40" s="227">
        <f t="shared" si="12"/>
        <v>1891.0273646277717</v>
      </c>
      <c r="O40" s="227">
        <f t="shared" si="12"/>
        <v>2246.1972224419978</v>
      </c>
      <c r="P40" s="227">
        <f t="shared" si="12"/>
        <v>2600.2659357203133</v>
      </c>
      <c r="Q40" s="227">
        <f t="shared" si="12"/>
        <v>2800.364945777781</v>
      </c>
      <c r="R40" s="227">
        <f t="shared" si="12"/>
        <v>3436.8599468009393</v>
      </c>
      <c r="S40" s="227">
        <f t="shared" si="12"/>
        <v>3589.9897773124994</v>
      </c>
      <c r="T40" s="227">
        <f t="shared" si="12"/>
        <v>3138.9242448415671</v>
      </c>
      <c r="U40" s="227">
        <f t="shared" si="12"/>
        <v>3626.9590316354593</v>
      </c>
      <c r="V40" s="227">
        <f t="shared" si="12"/>
        <v>3866.0190345164074</v>
      </c>
      <c r="W40" s="227">
        <f t="shared" si="12"/>
        <v>4222.4892261036011</v>
      </c>
      <c r="X40" s="227">
        <f t="shared" si="12"/>
        <v>4645.2587073039622</v>
      </c>
      <c r="Y40" s="227">
        <f t="shared" si="12"/>
        <v>4269.7549638342898</v>
      </c>
      <c r="Z40" s="227">
        <f t="shared" si="12"/>
        <v>4119.9762594729063</v>
      </c>
      <c r="AA40" s="227">
        <f t="shared" si="12"/>
        <v>4346.347836308184</v>
      </c>
      <c r="AB40" s="227">
        <f t="shared" si="12"/>
        <v>4639.0592801749126</v>
      </c>
      <c r="AC40" s="269">
        <f t="shared" si="12"/>
        <v>4552.2306814246913</v>
      </c>
      <c r="AD40" s="269">
        <f t="shared" si="12"/>
        <v>6268.919942228832</v>
      </c>
      <c r="AE40" s="269">
        <f t="shared" si="12"/>
        <v>7385.0468322711049</v>
      </c>
      <c r="AF40" s="269">
        <f t="shared" si="12"/>
        <v>6851.8399185432691</v>
      </c>
      <c r="AG40" s="269">
        <f t="shared" si="12"/>
        <v>5251.4745925411817</v>
      </c>
      <c r="AH40" s="269">
        <f t="shared" si="12"/>
        <v>2921.8135779978479</v>
      </c>
      <c r="AI40" s="269">
        <f t="shared" si="12"/>
        <v>1817.5881469637368</v>
      </c>
      <c r="AJ40" s="269">
        <f t="shared" si="12"/>
        <v>1811.9789320591003</v>
      </c>
      <c r="AK40" s="269">
        <f t="shared" si="12"/>
        <v>2010.6519206000999</v>
      </c>
      <c r="AL40" s="269">
        <f t="shared" si="12"/>
        <v>3026.2383198005082</v>
      </c>
      <c r="AM40" s="269">
        <f t="shared" si="12"/>
        <v>3630.4669965999969</v>
      </c>
      <c r="AN40" s="269">
        <f t="shared" si="12"/>
        <v>3644.6183872603783</v>
      </c>
      <c r="AO40" s="269">
        <f t="shared" si="12"/>
        <v>3728.3365888469443</v>
      </c>
      <c r="AP40" s="269">
        <f t="shared" si="12"/>
        <v>4144.1085511818856</v>
      </c>
      <c r="AQ40" s="269">
        <f t="shared" si="12"/>
        <v>4349.9597616352585</v>
      </c>
    </row>
    <row r="41" spans="1:43" x14ac:dyDescent="0.2">
      <c r="B41" t="s">
        <v>205</v>
      </c>
      <c r="C41" s="227">
        <f>C38*2204.622/1000</f>
        <v>1422.9940251806599</v>
      </c>
      <c r="D41" s="227">
        <f t="shared" si="12"/>
        <v>1682.5290634612188</v>
      </c>
      <c r="E41" s="227">
        <f t="shared" si="12"/>
        <v>1738.8368515102441</v>
      </c>
      <c r="F41" s="227">
        <f t="shared" si="12"/>
        <v>1686.3770818325886</v>
      </c>
      <c r="G41" s="227">
        <f t="shared" si="12"/>
        <v>1799.3720043126457</v>
      </c>
      <c r="H41" s="227">
        <f t="shared" si="12"/>
        <v>1592.5438895412283</v>
      </c>
      <c r="I41" s="227">
        <f t="shared" si="12"/>
        <v>1372.9159092113421</v>
      </c>
      <c r="J41" s="227">
        <f t="shared" si="12"/>
        <v>1184.4939759479132</v>
      </c>
      <c r="K41" s="227">
        <f t="shared" si="12"/>
        <v>1642.8026362016876</v>
      </c>
      <c r="L41" s="227">
        <f t="shared" si="12"/>
        <v>1594.0346853164376</v>
      </c>
      <c r="M41" s="227">
        <f t="shared" si="12"/>
        <v>2039.8072147497346</v>
      </c>
      <c r="N41" s="227">
        <f t="shared" si="12"/>
        <v>2282.1957676429233</v>
      </c>
      <c r="O41" s="227">
        <f t="shared" si="12"/>
        <v>2517.4416658121181</v>
      </c>
      <c r="P41" s="227">
        <f t="shared" si="12"/>
        <v>2977.1779147820562</v>
      </c>
      <c r="Q41" s="227">
        <f t="shared" si="12"/>
        <v>3403.240211909605</v>
      </c>
      <c r="R41" s="227">
        <f t="shared" si="12"/>
        <v>3812.0423955456299</v>
      </c>
      <c r="S41" s="227">
        <f t="shared" si="12"/>
        <v>4073.7330560378305</v>
      </c>
      <c r="T41" s="227">
        <f t="shared" si="12"/>
        <v>3631.6706807310497</v>
      </c>
      <c r="U41" s="227">
        <f t="shared" si="12"/>
        <v>3878.0413688023805</v>
      </c>
      <c r="V41" s="227">
        <f t="shared" si="12"/>
        <v>3999.086863895875</v>
      </c>
      <c r="W41" s="227">
        <f t="shared" si="12"/>
        <v>4408.6130860344974</v>
      </c>
      <c r="X41" s="227">
        <f t="shared" si="12"/>
        <v>4869.9826912525195</v>
      </c>
      <c r="Y41" s="227">
        <f t="shared" si="12"/>
        <v>4420.9461849428544</v>
      </c>
      <c r="Z41" s="227">
        <f t="shared" si="12"/>
        <v>4241.0460974327189</v>
      </c>
      <c r="AA41" s="227">
        <f t="shared" si="12"/>
        <v>4519.6868326282856</v>
      </c>
      <c r="AB41" s="227">
        <f t="shared" si="12"/>
        <v>4918.6851415718775</v>
      </c>
      <c r="AC41" s="269">
        <f t="shared" si="12"/>
        <v>5033.7479937761991</v>
      </c>
      <c r="AD41" s="269">
        <f t="shared" si="12"/>
        <v>6772.6195998889816</v>
      </c>
      <c r="AE41" s="269">
        <f t="shared" si="12"/>
        <v>7558.2936287206849</v>
      </c>
      <c r="AF41" s="269">
        <f t="shared" si="12"/>
        <v>6957.7925967842139</v>
      </c>
      <c r="AG41" s="269">
        <f t="shared" si="12"/>
        <v>5246.6137156973837</v>
      </c>
      <c r="AH41" s="269">
        <f t="shared" si="12"/>
        <v>2752.8667425702911</v>
      </c>
      <c r="AI41" s="269">
        <f t="shared" si="12"/>
        <v>1604.6339818255169</v>
      </c>
      <c r="AJ41" s="269">
        <f t="shared" si="12"/>
        <v>1604.9762300213158</v>
      </c>
      <c r="AK41" s="269">
        <f t="shared" si="12"/>
        <v>1811.7192217328809</v>
      </c>
      <c r="AL41" s="269">
        <f t="shared" si="12"/>
        <v>2867.0546907163261</v>
      </c>
      <c r="AM41" s="269">
        <f t="shared" si="12"/>
        <v>3501.6039900688079</v>
      </c>
      <c r="AN41" s="269">
        <f t="shared" si="12"/>
        <v>3506.7262412690379</v>
      </c>
      <c r="AO41" s="269">
        <f t="shared" si="12"/>
        <v>3592.2577239768302</v>
      </c>
      <c r="AP41" s="269">
        <f t="shared" si="12"/>
        <v>4014.5083421406644</v>
      </c>
      <c r="AQ41" s="269">
        <f t="shared" si="12"/>
        <v>4219.9516372086209</v>
      </c>
    </row>
    <row r="43" spans="1:43" x14ac:dyDescent="0.2">
      <c r="A43" t="s">
        <v>206</v>
      </c>
    </row>
    <row r="44" spans="1:43" x14ac:dyDescent="0.2">
      <c r="B44" t="s">
        <v>51</v>
      </c>
      <c r="C44" s="227">
        <f t="shared" ref="C44:AQ44" si="13">(C3+C11+C19)-(C37+C29)</f>
        <v>0</v>
      </c>
      <c r="D44" s="227">
        <f t="shared" si="13"/>
        <v>0</v>
      </c>
      <c r="E44" s="227">
        <f t="shared" si="13"/>
        <v>0</v>
      </c>
      <c r="F44" s="227">
        <f t="shared" si="13"/>
        <v>0</v>
      </c>
      <c r="G44" s="227">
        <f t="shared" si="13"/>
        <v>0</v>
      </c>
      <c r="H44" s="227">
        <f t="shared" si="13"/>
        <v>0</v>
      </c>
      <c r="I44" s="227">
        <f t="shared" si="13"/>
        <v>0</v>
      </c>
      <c r="J44" s="227">
        <f t="shared" si="13"/>
        <v>0</v>
      </c>
      <c r="K44" s="227">
        <f t="shared" si="13"/>
        <v>0</v>
      </c>
      <c r="L44" s="227">
        <f t="shared" si="13"/>
        <v>0</v>
      </c>
      <c r="M44" s="227">
        <f t="shared" si="13"/>
        <v>0</v>
      </c>
      <c r="N44" s="227">
        <f t="shared" si="13"/>
        <v>0</v>
      </c>
      <c r="O44" s="227">
        <f t="shared" si="13"/>
        <v>0</v>
      </c>
      <c r="P44" s="227">
        <f t="shared" si="13"/>
        <v>0</v>
      </c>
      <c r="Q44" s="227">
        <f t="shared" si="13"/>
        <v>0</v>
      </c>
      <c r="R44" s="227">
        <f t="shared" si="13"/>
        <v>0</v>
      </c>
      <c r="S44" s="227">
        <f t="shared" si="13"/>
        <v>0</v>
      </c>
      <c r="T44" s="227">
        <f t="shared" si="13"/>
        <v>0</v>
      </c>
      <c r="U44" s="227">
        <f t="shared" si="13"/>
        <v>0</v>
      </c>
      <c r="V44" s="227">
        <f t="shared" si="13"/>
        <v>0</v>
      </c>
      <c r="W44" s="227">
        <f t="shared" si="13"/>
        <v>0</v>
      </c>
      <c r="X44" s="227">
        <f t="shared" si="13"/>
        <v>0</v>
      </c>
      <c r="Y44" s="227">
        <f t="shared" si="13"/>
        <v>0</v>
      </c>
      <c r="Z44" s="227">
        <f t="shared" si="13"/>
        <v>0</v>
      </c>
      <c r="AA44" s="227">
        <f t="shared" si="13"/>
        <v>0</v>
      </c>
      <c r="AB44" s="227">
        <f t="shared" si="13"/>
        <v>0</v>
      </c>
      <c r="AC44" s="227">
        <f t="shared" si="13"/>
        <v>0</v>
      </c>
      <c r="AD44" s="227">
        <f t="shared" si="13"/>
        <v>0</v>
      </c>
      <c r="AE44" s="227">
        <f t="shared" si="13"/>
        <v>0</v>
      </c>
      <c r="AF44" s="227">
        <f t="shared" si="13"/>
        <v>0</v>
      </c>
      <c r="AG44" s="227">
        <f t="shared" si="13"/>
        <v>0</v>
      </c>
      <c r="AH44" s="227">
        <f t="shared" si="13"/>
        <v>0</v>
      </c>
      <c r="AI44" s="227">
        <f t="shared" si="13"/>
        <v>0</v>
      </c>
      <c r="AJ44" s="227">
        <f t="shared" si="13"/>
        <v>0</v>
      </c>
      <c r="AK44" s="227">
        <f t="shared" si="13"/>
        <v>0</v>
      </c>
      <c r="AL44" s="227">
        <f t="shared" si="13"/>
        <v>0</v>
      </c>
      <c r="AM44" s="227">
        <f t="shared" si="13"/>
        <v>0</v>
      </c>
      <c r="AN44" s="227">
        <f t="shared" si="13"/>
        <v>0</v>
      </c>
      <c r="AO44" s="227">
        <f t="shared" si="13"/>
        <v>0</v>
      </c>
      <c r="AP44" s="227">
        <f t="shared" si="13"/>
        <v>0</v>
      </c>
      <c r="AQ44" s="227">
        <f t="shared" si="13"/>
        <v>0</v>
      </c>
    </row>
    <row r="45" spans="1:43" x14ac:dyDescent="0.2">
      <c r="B45" t="s">
        <v>58</v>
      </c>
      <c r="C45" s="227">
        <f t="shared" ref="C45:AQ45" si="14">(C7+C15+C23)-(C38+C30)</f>
        <v>0</v>
      </c>
      <c r="D45" s="227">
        <f t="shared" si="14"/>
        <v>0</v>
      </c>
      <c r="E45" s="227">
        <f t="shared" si="14"/>
        <v>0</v>
      </c>
      <c r="F45" s="227">
        <f t="shared" si="14"/>
        <v>0</v>
      </c>
      <c r="G45" s="227">
        <f t="shared" si="14"/>
        <v>0</v>
      </c>
      <c r="H45" s="227">
        <f t="shared" si="14"/>
        <v>0</v>
      </c>
      <c r="I45" s="227">
        <f t="shared" si="14"/>
        <v>0</v>
      </c>
      <c r="J45" s="227">
        <f t="shared" si="14"/>
        <v>0</v>
      </c>
      <c r="K45" s="227">
        <f t="shared" si="14"/>
        <v>0</v>
      </c>
      <c r="L45" s="227">
        <f t="shared" si="14"/>
        <v>0</v>
      </c>
      <c r="M45" s="227">
        <f t="shared" si="14"/>
        <v>0</v>
      </c>
      <c r="N45" s="227">
        <f t="shared" si="14"/>
        <v>0</v>
      </c>
      <c r="O45" s="227">
        <f t="shared" si="14"/>
        <v>0</v>
      </c>
      <c r="P45" s="227">
        <f t="shared" si="14"/>
        <v>0</v>
      </c>
      <c r="Q45" s="227">
        <f t="shared" si="14"/>
        <v>0</v>
      </c>
      <c r="R45" s="227">
        <f t="shared" si="14"/>
        <v>0</v>
      </c>
      <c r="S45" s="227">
        <f t="shared" si="14"/>
        <v>0</v>
      </c>
      <c r="T45" s="227">
        <f t="shared" si="14"/>
        <v>0</v>
      </c>
      <c r="U45" s="227">
        <f t="shared" si="14"/>
        <v>0</v>
      </c>
      <c r="V45" s="227">
        <f t="shared" si="14"/>
        <v>0</v>
      </c>
      <c r="W45" s="227">
        <f t="shared" si="14"/>
        <v>0</v>
      </c>
      <c r="X45" s="227">
        <f t="shared" si="14"/>
        <v>0</v>
      </c>
      <c r="Y45" s="227">
        <f t="shared" si="14"/>
        <v>0</v>
      </c>
      <c r="Z45" s="227">
        <f t="shared" si="14"/>
        <v>0</v>
      </c>
      <c r="AA45" s="227">
        <f t="shared" si="14"/>
        <v>0</v>
      </c>
      <c r="AB45" s="227">
        <f t="shared" si="14"/>
        <v>0</v>
      </c>
      <c r="AC45" s="227">
        <f t="shared" si="14"/>
        <v>0</v>
      </c>
      <c r="AD45" s="227">
        <f t="shared" si="14"/>
        <v>0</v>
      </c>
      <c r="AE45" s="227">
        <f t="shared" si="14"/>
        <v>0</v>
      </c>
      <c r="AF45" s="227">
        <f t="shared" si="14"/>
        <v>0</v>
      </c>
      <c r="AG45" s="227">
        <f t="shared" si="14"/>
        <v>0</v>
      </c>
      <c r="AH45" s="227">
        <f t="shared" si="14"/>
        <v>0</v>
      </c>
      <c r="AI45" s="227">
        <f t="shared" si="14"/>
        <v>0</v>
      </c>
      <c r="AJ45" s="227">
        <f t="shared" si="14"/>
        <v>0</v>
      </c>
      <c r="AK45" s="227">
        <f t="shared" si="14"/>
        <v>0</v>
      </c>
      <c r="AL45" s="227">
        <f t="shared" si="14"/>
        <v>0</v>
      </c>
      <c r="AM45" s="227">
        <f t="shared" si="14"/>
        <v>0</v>
      </c>
      <c r="AN45" s="227">
        <f t="shared" si="14"/>
        <v>0</v>
      </c>
      <c r="AO45" s="227">
        <f t="shared" si="14"/>
        <v>0</v>
      </c>
      <c r="AP45" s="227">
        <f t="shared" si="14"/>
        <v>0</v>
      </c>
      <c r="AQ45" s="227">
        <f t="shared" si="14"/>
        <v>0</v>
      </c>
    </row>
    <row r="46" spans="1:43" x14ac:dyDescent="0.2">
      <c r="C46" s="227"/>
    </row>
    <row r="47" spans="1:43" x14ac:dyDescent="0.2">
      <c r="C47" s="227"/>
    </row>
    <row r="48" spans="1:43" x14ac:dyDescent="0.2">
      <c r="A48" t="s">
        <v>207</v>
      </c>
      <c r="C48" s="227">
        <f>C41-C40</f>
        <v>174.30887370968617</v>
      </c>
      <c r="D48" s="227">
        <f t="shared" ref="D48:AQ48" si="15">D41-D40</f>
        <v>279.25080844906097</v>
      </c>
      <c r="E48" s="227">
        <f t="shared" si="15"/>
        <v>260.3512658607749</v>
      </c>
      <c r="F48" s="227">
        <f t="shared" si="15"/>
        <v>263.68498721784681</v>
      </c>
      <c r="G48" s="227">
        <f t="shared" si="15"/>
        <v>233.98912161494195</v>
      </c>
      <c r="H48" s="227">
        <f t="shared" si="15"/>
        <v>94.726529066632338</v>
      </c>
      <c r="I48" s="227">
        <f t="shared" si="15"/>
        <v>171.22336254901415</v>
      </c>
      <c r="J48" s="227">
        <f t="shared" si="15"/>
        <v>112.08880565523305</v>
      </c>
      <c r="K48" s="227">
        <f t="shared" si="15"/>
        <v>241.27280283097366</v>
      </c>
      <c r="L48" s="227">
        <f t="shared" si="15"/>
        <v>309.93776871962177</v>
      </c>
      <c r="M48" s="227">
        <f t="shared" si="15"/>
        <v>283.12782606151063</v>
      </c>
      <c r="N48" s="227">
        <f t="shared" si="15"/>
        <v>391.16840301515163</v>
      </c>
      <c r="O48" s="227">
        <f t="shared" si="15"/>
        <v>271.24444337012028</v>
      </c>
      <c r="P48" s="227">
        <f t="shared" si="15"/>
        <v>376.91197906174284</v>
      </c>
      <c r="Q48" s="227">
        <f t="shared" si="15"/>
        <v>602.87526613182399</v>
      </c>
      <c r="R48" s="227">
        <f t="shared" si="15"/>
        <v>375.18244874469065</v>
      </c>
      <c r="S48" s="227">
        <f t="shared" si="15"/>
        <v>483.74327872533104</v>
      </c>
      <c r="T48" s="227">
        <f t="shared" si="15"/>
        <v>492.74643588948265</v>
      </c>
      <c r="U48" s="227">
        <f t="shared" si="15"/>
        <v>251.08233716692121</v>
      </c>
      <c r="V48" s="227">
        <f t="shared" si="15"/>
        <v>133.06782937946764</v>
      </c>
      <c r="W48" s="227">
        <f t="shared" si="15"/>
        <v>186.12385993089629</v>
      </c>
      <c r="X48" s="227">
        <f t="shared" si="15"/>
        <v>224.72398394855736</v>
      </c>
      <c r="Y48" s="227">
        <f t="shared" si="15"/>
        <v>151.1912211085646</v>
      </c>
      <c r="Z48" s="227">
        <f t="shared" si="15"/>
        <v>121.0698379598125</v>
      </c>
      <c r="AA48" s="227">
        <f t="shared" si="15"/>
        <v>173.33899632010161</v>
      </c>
      <c r="AB48" s="227">
        <f t="shared" si="15"/>
        <v>279.62586139696486</v>
      </c>
      <c r="AC48" s="227">
        <f t="shared" si="15"/>
        <v>481.51731235150783</v>
      </c>
      <c r="AD48" s="227">
        <f t="shared" si="15"/>
        <v>503.69965766014957</v>
      </c>
      <c r="AE48" s="227">
        <f t="shared" si="15"/>
        <v>173.24679644957996</v>
      </c>
      <c r="AF48" s="227">
        <f t="shared" si="15"/>
        <v>105.95267824094481</v>
      </c>
      <c r="AG48" s="227">
        <f t="shared" si="15"/>
        <v>-4.8608768437979961</v>
      </c>
      <c r="AH48" s="227">
        <f t="shared" si="15"/>
        <v>-168.94683542755683</v>
      </c>
      <c r="AI48" s="227">
        <f t="shared" si="15"/>
        <v>-212.95416513821988</v>
      </c>
      <c r="AJ48" s="227">
        <f t="shared" si="15"/>
        <v>-207.0027020377845</v>
      </c>
      <c r="AK48" s="227">
        <f t="shared" si="15"/>
        <v>-198.93269886721896</v>
      </c>
      <c r="AL48" s="227">
        <f t="shared" si="15"/>
        <v>-159.18362908418203</v>
      </c>
      <c r="AM48" s="227">
        <f t="shared" si="15"/>
        <v>-128.86300653118906</v>
      </c>
      <c r="AN48" s="227">
        <f t="shared" si="15"/>
        <v>-137.89214599134039</v>
      </c>
      <c r="AO48" s="227">
        <f t="shared" si="15"/>
        <v>-136.0788648701141</v>
      </c>
      <c r="AP48" s="227">
        <f t="shared" si="15"/>
        <v>-129.60020904122121</v>
      </c>
      <c r="AQ48" s="227">
        <f t="shared" si="15"/>
        <v>-130.00812442663755</v>
      </c>
    </row>
  </sheetData>
  <mergeCells count="1">
    <mergeCell ref="A2:B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3BED-C270-4CF1-8296-B6776AAC7883}">
  <dimension ref="A1:AQ48"/>
  <sheetViews>
    <sheetView workbookViewId="0">
      <pane xSplit="2" ySplit="2" topLeftCell="N24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7" customWidth="1"/>
    <col min="20" max="20" width="9.5" customWidth="1"/>
    <col min="30" max="43" width="9" style="32"/>
  </cols>
  <sheetData>
    <row r="1" spans="1:43" ht="20.25" x14ac:dyDescent="0.3">
      <c r="A1" s="261" t="s">
        <v>209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7">
        <f>'[4]Mexico Inedible Tallow Imports'!D290</f>
        <v>0</v>
      </c>
      <c r="D3" s="267">
        <f>'[4]Mexico Inedible Tallow Imports'!E290</f>
        <v>0</v>
      </c>
      <c r="E3" s="267">
        <f>'[4]Mexico Inedible Tallow Imports'!F290</f>
        <v>0</v>
      </c>
      <c r="F3" s="267">
        <f>'[4]Mexico Inedible Tallow Imports'!G290</f>
        <v>0</v>
      </c>
      <c r="G3" s="267">
        <f>'[4]Mexico Inedible Tallow Imports'!H290</f>
        <v>0</v>
      </c>
      <c r="H3" s="267">
        <f>'[4]Mexico Inedible Tallow Imports'!I290</f>
        <v>0</v>
      </c>
      <c r="I3" s="267">
        <f>'[4]Mexico Inedible Tallow Imports'!J290</f>
        <v>0</v>
      </c>
      <c r="J3" s="267">
        <f>'[4]Mexico Inedible Tallow Imports'!K290</f>
        <v>0</v>
      </c>
      <c r="K3" s="267">
        <f>'[4]Mexico Inedible Tallow Imports'!L290</f>
        <v>0</v>
      </c>
      <c r="L3" s="267">
        <f>'[4]Mexico Inedible Tallow Imports'!M290</f>
        <v>0</v>
      </c>
      <c r="M3" s="267">
        <f>'[4]Mexico Inedible Tallow Imports'!N290</f>
        <v>0</v>
      </c>
      <c r="N3" s="267">
        <f>'[4]Mexico Inedible Tallow Imports'!O290</f>
        <v>0</v>
      </c>
      <c r="O3" s="267">
        <f>'[4]Mexico Inedible Tallow Imports'!P290</f>
        <v>0</v>
      </c>
      <c r="P3" s="267">
        <f>'[4]Mexico Inedible Tallow Imports'!Q290</f>
        <v>0</v>
      </c>
      <c r="Q3" s="267">
        <f>'[4]Mexico Inedible Tallow Imports'!R290</f>
        <v>0</v>
      </c>
      <c r="R3" s="267">
        <f>'[4]Mexico Inedible Tallow Imports'!S290</f>
        <v>0</v>
      </c>
      <c r="S3" s="267">
        <f>'[4]Mexico Inedible Tallow Imports'!T290</f>
        <v>83.843999999999994</v>
      </c>
      <c r="T3" s="267">
        <f>'[4]Mexico Inedible Tallow Imports'!U290</f>
        <v>335.54399999999998</v>
      </c>
      <c r="U3" s="267">
        <f>'[4]Mexico Inedible Tallow Imports'!V290</f>
        <v>317.95400000000001</v>
      </c>
      <c r="V3" s="267">
        <f>'[4]Mexico Inedible Tallow Imports'!W290</f>
        <v>311.21800000000002</v>
      </c>
      <c r="W3" s="267">
        <f>'[4]Mexico Inedible Tallow Imports'!X290</f>
        <v>298.72399999999999</v>
      </c>
      <c r="X3" s="267">
        <f>'[4]Mexico Inedible Tallow Imports'!Y290</f>
        <v>296.50900000000001</v>
      </c>
      <c r="Y3" s="267">
        <f>'[4]Mexico Inedible Tallow Imports'!Z290</f>
        <v>271.55399999999997</v>
      </c>
      <c r="Z3" s="267">
        <f>'[4]Mexico Inedible Tallow Imports'!AA290</f>
        <v>249.54599999999999</v>
      </c>
      <c r="AA3" s="267">
        <f>'[4]Mexico Inedible Tallow Imports'!AB290</f>
        <v>255.523</v>
      </c>
      <c r="AB3" s="267">
        <f>'[4]Mexico Inedible Tallow Imports'!AC290</f>
        <v>211.06200000000001</v>
      </c>
      <c r="AC3" s="267">
        <f>'[4]Mexico Inedible Tallow Imports'!AD290</f>
        <v>151.27199999999999</v>
      </c>
      <c r="AD3" s="268">
        <f>'[4]Mexico Inedible Tallow Imports'!AE290</f>
        <v>79.507999999999996</v>
      </c>
      <c r="AE3" s="268">
        <f>'[4]Mexico Inedible Tallow Imports'!AF290</f>
        <v>171.953</v>
      </c>
      <c r="AF3" s="268">
        <f>'[4]Mexico Inedible Tallow Imports'!AG290</f>
        <v>161.0123524701975</v>
      </c>
      <c r="AG3" s="268">
        <f>'[4]Mexico Inedible Tallow Imports'!AH290</f>
        <v>208.98458400633453</v>
      </c>
      <c r="AH3" s="268">
        <f>'[4]Mexico Inedible Tallow Imports'!AI290</f>
        <v>179.35224307146808</v>
      </c>
      <c r="AI3" s="268">
        <f>'[4]Mexico Inedible Tallow Imports'!AJ290</f>
        <v>173.52618589689999</v>
      </c>
      <c r="AJ3" s="268">
        <f>'[4]Mexico Inedible Tallow Imports'!AK290</f>
        <v>172.21500947351745</v>
      </c>
      <c r="AK3" s="268">
        <f>'[4]Mexico Inedible Tallow Imports'!AL290</f>
        <v>164.55714670555778</v>
      </c>
      <c r="AL3" s="268">
        <f>'[4]Mexico Inedible Tallow Imports'!AM290</f>
        <v>164.46422178390125</v>
      </c>
      <c r="AM3" s="268">
        <f>'[4]Mexico Inedible Tallow Imports'!AN290</f>
        <v>155.88916678764264</v>
      </c>
      <c r="AN3" s="268">
        <f>'[4]Mexico Inedible Tallow Imports'!AO290</f>
        <v>151.17261991187874</v>
      </c>
      <c r="AO3" s="268">
        <f>'[4]Mexico Inedible Tallow Imports'!AP290</f>
        <v>146.65492818849214</v>
      </c>
      <c r="AP3" s="268">
        <f>'[4]Mexico Inedible Tallow Imports'!AQ290</f>
        <v>141.55344868255153</v>
      </c>
      <c r="AQ3" s="268">
        <f>'[4]Mexico Inedible Tallow Imports'!AR290</f>
        <v>136.91317183888091</v>
      </c>
    </row>
    <row r="4" spans="1:43" x14ac:dyDescent="0.2">
      <c r="A4" s="266"/>
      <c r="B4" s="266" t="s">
        <v>183</v>
      </c>
      <c r="C4" s="267">
        <f>'[4]Mexico Inedible Tallow Imports'!D284</f>
        <v>0</v>
      </c>
      <c r="D4" s="267">
        <f>'[4]Mexico Inedible Tallow Imports'!E284</f>
        <v>0</v>
      </c>
      <c r="E4" s="267">
        <f>'[4]Mexico Inedible Tallow Imports'!F284</f>
        <v>0</v>
      </c>
      <c r="F4" s="267">
        <f>'[4]Mexico Inedible Tallow Imports'!G284</f>
        <v>0</v>
      </c>
      <c r="G4" s="267">
        <f>'[4]Mexico Inedible Tallow Imports'!H284</f>
        <v>0</v>
      </c>
      <c r="H4" s="267">
        <f>'[4]Mexico Inedible Tallow Imports'!I284</f>
        <v>0</v>
      </c>
      <c r="I4" s="267">
        <f>'[4]Mexico Inedible Tallow Imports'!J284</f>
        <v>0</v>
      </c>
      <c r="J4" s="267">
        <f>'[4]Mexico Inedible Tallow Imports'!K284</f>
        <v>0</v>
      </c>
      <c r="K4" s="267">
        <f>'[4]Mexico Inedible Tallow Imports'!L284</f>
        <v>0</v>
      </c>
      <c r="L4" s="267">
        <f>'[4]Mexico Inedible Tallow Imports'!M284</f>
        <v>0</v>
      </c>
      <c r="M4" s="267">
        <f>'[4]Mexico Inedible Tallow Imports'!N284</f>
        <v>0</v>
      </c>
      <c r="N4" s="267">
        <f>'[4]Mexico Inedible Tallow Imports'!O284</f>
        <v>0</v>
      </c>
      <c r="O4" s="267">
        <f>'[4]Mexico Inedible Tallow Imports'!P284</f>
        <v>0</v>
      </c>
      <c r="P4" s="267">
        <f>'[4]Mexico Inedible Tallow Imports'!Q284</f>
        <v>0</v>
      </c>
      <c r="Q4" s="267">
        <f>'[4]Mexico Inedible Tallow Imports'!R284</f>
        <v>0</v>
      </c>
      <c r="R4" s="267">
        <f>'[4]Mexico Inedible Tallow Imports'!S284</f>
        <v>0</v>
      </c>
      <c r="S4" s="267">
        <f>'[4]Mexico Inedible Tallow Imports'!T284</f>
        <v>83.843999999999994</v>
      </c>
      <c r="T4" s="267">
        <f>'[4]Mexico Inedible Tallow Imports'!U284</f>
        <v>335.54399999999998</v>
      </c>
      <c r="U4" s="267">
        <f>'[4]Mexico Inedible Tallow Imports'!V284</f>
        <v>312.23</v>
      </c>
      <c r="V4" s="267">
        <f>'[4]Mexico Inedible Tallow Imports'!W284</f>
        <v>297.04300000000001</v>
      </c>
      <c r="W4" s="267">
        <f>'[4]Mexico Inedible Tallow Imports'!X284</f>
        <v>295.73399999999998</v>
      </c>
      <c r="X4" s="267">
        <f>'[4]Mexico Inedible Tallow Imports'!Y284</f>
        <v>296.50900000000001</v>
      </c>
      <c r="Y4" s="267">
        <f>'[4]Mexico Inedible Tallow Imports'!Z284</f>
        <v>267.49400000000003</v>
      </c>
      <c r="Z4" s="267">
        <f>'[4]Mexico Inedible Tallow Imports'!AA284</f>
        <v>246.80099999999999</v>
      </c>
      <c r="AA4" s="267">
        <f>'[4]Mexico Inedible Tallow Imports'!AB284</f>
        <v>246.51599999999999</v>
      </c>
      <c r="AB4" s="267">
        <f>'[4]Mexico Inedible Tallow Imports'!AC284</f>
        <v>208.053</v>
      </c>
      <c r="AC4" s="267">
        <f>'[4]Mexico Inedible Tallow Imports'!AD284</f>
        <v>63.055</v>
      </c>
      <c r="AD4" s="268">
        <f>'[4]Mexico Inedible Tallow Imports'!AE284</f>
        <v>0</v>
      </c>
      <c r="AE4" s="268">
        <f>'[4]Mexico Inedible Tallow Imports'!AF284</f>
        <v>131.64500000000001</v>
      </c>
      <c r="AF4" s="268">
        <f>'[4]Mexico Inedible Tallow Imports'!AG284</f>
        <v>107.28313990405694</v>
      </c>
      <c r="AG4" s="268">
        <f>'[4]Mexico Inedible Tallow Imports'!AH284</f>
        <v>155.17516891366995</v>
      </c>
      <c r="AH4" s="268">
        <f>'[4]Mexico Inedible Tallow Imports'!AI284</f>
        <v>117.23079508134967</v>
      </c>
      <c r="AI4" s="268">
        <f>'[4]Mexico Inedible Tallow Imports'!AJ284</f>
        <v>121.64896899480102</v>
      </c>
      <c r="AJ4" s="268">
        <f>'[4]Mexico Inedible Tallow Imports'!AK284</f>
        <v>129.49663067822965</v>
      </c>
      <c r="AK4" s="268">
        <f>'[4]Mexico Inedible Tallow Imports'!AL284</f>
        <v>119.86010271042397</v>
      </c>
      <c r="AL4" s="268">
        <f>'[4]Mexico Inedible Tallow Imports'!AM284</f>
        <v>117.7702704625938</v>
      </c>
      <c r="AM4" s="268">
        <f>'[4]Mexico Inedible Tallow Imports'!AN284</f>
        <v>110.6208535157669</v>
      </c>
      <c r="AN4" s="268">
        <f>'[4]Mexico Inedible Tallow Imports'!AO284</f>
        <v>109.10014805981818</v>
      </c>
      <c r="AO4" s="268">
        <f>'[4]Mexico Inedible Tallow Imports'!AP284</f>
        <v>106.49128281438681</v>
      </c>
      <c r="AP4" s="268">
        <f>'[4]Mexico Inedible Tallow Imports'!AQ284</f>
        <v>101.98401931648415</v>
      </c>
      <c r="AQ4" s="268">
        <f>'[4]Mexico Inedible Tallow Imports'!AR284</f>
        <v>98.40670816983743</v>
      </c>
    </row>
    <row r="5" spans="1:43" x14ac:dyDescent="0.2">
      <c r="B5" t="s">
        <v>184</v>
      </c>
      <c r="C5" s="227">
        <f>'[4]Mexico Inedible Tallow Imports'!D243</f>
        <v>0</v>
      </c>
      <c r="D5" s="227">
        <f>'[4]Mexico Inedible Tallow Imports'!E243</f>
        <v>0</v>
      </c>
      <c r="E5" s="227">
        <f>'[4]Mexico Inedible Tallow Imports'!F243</f>
        <v>0</v>
      </c>
      <c r="F5" s="227">
        <f>'[4]Mexico Inedible Tallow Imports'!G243</f>
        <v>0</v>
      </c>
      <c r="G5" s="227">
        <f>'[4]Mexico Inedible Tallow Imports'!H243</f>
        <v>0</v>
      </c>
      <c r="H5" s="227">
        <f>'[4]Mexico Inedible Tallow Imports'!I243</f>
        <v>0</v>
      </c>
      <c r="I5" s="227">
        <f>'[4]Mexico Inedible Tallow Imports'!J243</f>
        <v>0</v>
      </c>
      <c r="J5" s="227">
        <f>'[4]Mexico Inedible Tallow Imports'!K243</f>
        <v>0</v>
      </c>
      <c r="K5" s="227">
        <f>'[4]Mexico Inedible Tallow Imports'!L243</f>
        <v>0</v>
      </c>
      <c r="L5" s="227">
        <f>'[4]Mexico Inedible Tallow Imports'!M243</f>
        <v>0</v>
      </c>
      <c r="M5" s="227">
        <f>'[4]Mexico Inedible Tallow Imports'!N243</f>
        <v>0</v>
      </c>
      <c r="N5" s="227">
        <f>'[4]Mexico Inedible Tallow Imports'!O243</f>
        <v>0</v>
      </c>
      <c r="O5" s="227">
        <f>'[4]Mexico Inedible Tallow Imports'!P243</f>
        <v>0</v>
      </c>
      <c r="P5" s="227">
        <f>'[4]Mexico Inedible Tallow Imports'!Q243</f>
        <v>0</v>
      </c>
      <c r="Q5" s="227">
        <f>'[4]Mexico Inedible Tallow Imports'!R243</f>
        <v>0</v>
      </c>
      <c r="R5" s="227">
        <f>'[4]Mexico Inedible Tallow Imports'!S243</f>
        <v>0</v>
      </c>
      <c r="S5" s="227">
        <f>'[4]Mexico Inedible Tallow Imports'!T243</f>
        <v>0</v>
      </c>
      <c r="T5" s="227">
        <f>'[4]Mexico Inedible Tallow Imports'!U243</f>
        <v>0</v>
      </c>
      <c r="U5" s="227">
        <f>'[4]Mexico Inedible Tallow Imports'!V243</f>
        <v>0</v>
      </c>
      <c r="V5" s="227">
        <f>'[4]Mexico Inedible Tallow Imports'!W243</f>
        <v>14.175000000000001</v>
      </c>
      <c r="W5" s="227">
        <f>'[4]Mexico Inedible Tallow Imports'!X243</f>
        <v>2.99</v>
      </c>
      <c r="X5" s="227">
        <f>'[4]Mexico Inedible Tallow Imports'!Y243</f>
        <v>0</v>
      </c>
      <c r="Y5" s="227">
        <f>'[4]Mexico Inedible Tallow Imports'!Z243</f>
        <v>5.6000000000000001E-2</v>
      </c>
      <c r="Z5" s="227">
        <f>'[4]Mexico Inedible Tallow Imports'!AA243</f>
        <v>0.24299999999999999</v>
      </c>
      <c r="AA5" s="227">
        <f>'[4]Mexico Inedible Tallow Imports'!AB243</f>
        <v>0</v>
      </c>
      <c r="AB5" s="227">
        <f>'[4]Mexico Inedible Tallow Imports'!AC243</f>
        <v>0</v>
      </c>
      <c r="AC5" s="227">
        <f>'[4]Mexico Inedible Tallow Imports'!AD243</f>
        <v>0.111</v>
      </c>
      <c r="AD5" s="269">
        <f>'[4]Mexico Inedible Tallow Imports'!AE243</f>
        <v>0</v>
      </c>
      <c r="AE5" s="269">
        <f>'[4]Mexico Inedible Tallow Imports'!AF243</f>
        <v>0</v>
      </c>
      <c r="AF5" s="269">
        <f>'[4]Mexico Inedible Tallow Imports'!AG243</f>
        <v>0</v>
      </c>
      <c r="AG5" s="269">
        <f>'[4]Mexico Inedible Tallow Imports'!AH243</f>
        <v>2.5016309827412372E-2</v>
      </c>
      <c r="AH5" s="269">
        <f>'[4]Mexico Inedible Tallow Imports'!AI243</f>
        <v>3.1432593937423779E-2</v>
      </c>
      <c r="AI5" s="269">
        <f>'[4]Mexico Inedible Tallow Imports'!AJ243</f>
        <v>1.3126871888325118E-2</v>
      </c>
      <c r="AJ5" s="269">
        <f>'[4]Mexico Inedible Tallow Imports'!AK243</f>
        <v>1.4612584566838309E-2</v>
      </c>
      <c r="AK5" s="269">
        <f>'[4]Mexico Inedible Tallow Imports'!AL243</f>
        <v>1.5565444196790696E-2</v>
      </c>
      <c r="AL5" s="269">
        <f>'[4]Mexico Inedible Tallow Imports'!AM243</f>
        <v>1.8288197476411555E-2</v>
      </c>
      <c r="AM5" s="269">
        <f>'[4]Mexico Inedible Tallow Imports'!AN243</f>
        <v>1.7010412263458643E-2</v>
      </c>
      <c r="AN5" s="269">
        <f>'[4]Mexico Inedible Tallow Imports'!AO243</f>
        <v>1.4333581306744435E-2</v>
      </c>
      <c r="AO5" s="269">
        <f>'[4]Mexico Inedible Tallow Imports'!AP243</f>
        <v>1.4510949056407934E-2</v>
      </c>
      <c r="AP5" s="269">
        <f>'[4]Mexico Inedible Tallow Imports'!AQ243</f>
        <v>1.4447180904341156E-2</v>
      </c>
      <c r="AQ5" s="269">
        <f>'[4]Mexico Inedible Tallow Imports'!AR243</f>
        <v>1.4196961214233446E-2</v>
      </c>
    </row>
    <row r="6" spans="1:43" x14ac:dyDescent="0.2">
      <c r="B6" t="s">
        <v>185</v>
      </c>
      <c r="C6" s="227">
        <f t="shared" ref="C6:AQ6" si="0">C3-C4-C5</f>
        <v>0</v>
      </c>
      <c r="D6" s="227">
        <f t="shared" si="0"/>
        <v>0</v>
      </c>
      <c r="E6" s="227">
        <f t="shared" si="0"/>
        <v>0</v>
      </c>
      <c r="F6" s="227">
        <f t="shared" si="0"/>
        <v>0</v>
      </c>
      <c r="G6" s="227">
        <f t="shared" si="0"/>
        <v>0</v>
      </c>
      <c r="H6" s="227">
        <f t="shared" si="0"/>
        <v>0</v>
      </c>
      <c r="I6" s="227">
        <f t="shared" si="0"/>
        <v>0</v>
      </c>
      <c r="J6" s="227">
        <f t="shared" si="0"/>
        <v>0</v>
      </c>
      <c r="K6" s="227">
        <f t="shared" si="0"/>
        <v>0</v>
      </c>
      <c r="L6" s="227">
        <f t="shared" si="0"/>
        <v>0</v>
      </c>
      <c r="M6" s="227">
        <f t="shared" si="0"/>
        <v>0</v>
      </c>
      <c r="N6" s="227">
        <f t="shared" si="0"/>
        <v>0</v>
      </c>
      <c r="O6" s="227">
        <f t="shared" si="0"/>
        <v>0</v>
      </c>
      <c r="P6" s="227">
        <f t="shared" si="0"/>
        <v>0</v>
      </c>
      <c r="Q6" s="227">
        <f t="shared" si="0"/>
        <v>0</v>
      </c>
      <c r="R6" s="227">
        <f t="shared" si="0"/>
        <v>0</v>
      </c>
      <c r="S6" s="227">
        <f t="shared" si="0"/>
        <v>0</v>
      </c>
      <c r="T6" s="227">
        <f t="shared" si="0"/>
        <v>0</v>
      </c>
      <c r="U6" s="227">
        <f t="shared" si="0"/>
        <v>5.7239999999999895</v>
      </c>
      <c r="V6" s="227">
        <f t="shared" si="0"/>
        <v>0</v>
      </c>
      <c r="W6" s="227">
        <f t="shared" si="0"/>
        <v>8.8817841970012523E-15</v>
      </c>
      <c r="X6" s="227">
        <f t="shared" si="0"/>
        <v>0</v>
      </c>
      <c r="Y6" s="227">
        <f t="shared" si="0"/>
        <v>4.0039999999999454</v>
      </c>
      <c r="Z6" s="227">
        <f t="shared" si="0"/>
        <v>2.5020000000000047</v>
      </c>
      <c r="AA6" s="227">
        <f t="shared" si="0"/>
        <v>9.007000000000005</v>
      </c>
      <c r="AB6" s="227">
        <f t="shared" si="0"/>
        <v>3.0090000000000146</v>
      </c>
      <c r="AC6" s="227">
        <f t="shared" si="0"/>
        <v>88.10599999999998</v>
      </c>
      <c r="AD6" s="269">
        <f t="shared" si="0"/>
        <v>79.507999999999996</v>
      </c>
      <c r="AE6" s="269">
        <f t="shared" si="0"/>
        <v>40.307999999999993</v>
      </c>
      <c r="AF6" s="269">
        <f t="shared" si="0"/>
        <v>53.729212566140561</v>
      </c>
      <c r="AG6" s="269">
        <f t="shared" si="0"/>
        <v>53.784398782837165</v>
      </c>
      <c r="AH6" s="269">
        <f t="shared" si="0"/>
        <v>62.090015396180988</v>
      </c>
      <c r="AI6" s="269">
        <f t="shared" si="0"/>
        <v>51.86409003021064</v>
      </c>
      <c r="AJ6" s="269">
        <f t="shared" si="0"/>
        <v>42.703766210720964</v>
      </c>
      <c r="AK6" s="269">
        <f t="shared" si="0"/>
        <v>44.681478550937022</v>
      </c>
      <c r="AL6" s="269">
        <f t="shared" si="0"/>
        <v>46.675663123831043</v>
      </c>
      <c r="AM6" s="269">
        <f t="shared" si="0"/>
        <v>45.251302859612281</v>
      </c>
      <c r="AN6" s="269">
        <f t="shared" si="0"/>
        <v>42.058138270753815</v>
      </c>
      <c r="AO6" s="269">
        <f t="shared" si="0"/>
        <v>40.149134425048921</v>
      </c>
      <c r="AP6" s="269">
        <f t="shared" si="0"/>
        <v>39.554982185163041</v>
      </c>
      <c r="AQ6" s="269">
        <f t="shared" si="0"/>
        <v>38.492266707829252</v>
      </c>
    </row>
    <row r="7" spans="1:43" x14ac:dyDescent="0.2">
      <c r="A7" t="s">
        <v>186</v>
      </c>
      <c r="C7" s="227">
        <f>'[4]Mexico Inedible Tallow Imports'!D290</f>
        <v>0</v>
      </c>
      <c r="D7" s="227">
        <f>'[4]Mexico Inedible Tallow Imports'!E290</f>
        <v>0</v>
      </c>
      <c r="E7" s="227">
        <f>'[4]Mexico Inedible Tallow Imports'!F290</f>
        <v>0</v>
      </c>
      <c r="F7" s="227">
        <f>'[4]Mexico Inedible Tallow Imports'!G290</f>
        <v>0</v>
      </c>
      <c r="G7" s="227">
        <f>'[4]Mexico Inedible Tallow Imports'!H290</f>
        <v>0</v>
      </c>
      <c r="H7" s="227">
        <f>'[4]Mexico Inedible Tallow Imports'!I290</f>
        <v>0</v>
      </c>
      <c r="I7" s="227">
        <f>'[4]Mexico Inedible Tallow Imports'!J290</f>
        <v>0</v>
      </c>
      <c r="J7" s="227">
        <f>'[4]Mexico Inedible Tallow Imports'!K290</f>
        <v>0</v>
      </c>
      <c r="K7" s="227">
        <f>'[4]Mexico Inedible Tallow Imports'!L290</f>
        <v>0</v>
      </c>
      <c r="L7" s="227">
        <f>'[4]Mexico Inedible Tallow Imports'!M290</f>
        <v>0</v>
      </c>
      <c r="M7" s="227">
        <f>'[4]Mexico Inedible Tallow Imports'!N290</f>
        <v>0</v>
      </c>
      <c r="N7" s="227">
        <f>'[4]Mexico Inedible Tallow Imports'!O290</f>
        <v>0</v>
      </c>
      <c r="O7" s="227">
        <f>'[4]Mexico Inedible Tallow Imports'!P290</f>
        <v>0</v>
      </c>
      <c r="P7" s="227">
        <f>'[4]Mexico Inedible Tallow Imports'!Q290</f>
        <v>0</v>
      </c>
      <c r="Q7" s="227">
        <f>'[4]Mexico Inedible Tallow Imports'!R290</f>
        <v>0</v>
      </c>
      <c r="R7" s="227">
        <f>'[4]Mexico Inedible Tallow Imports'!S290</f>
        <v>0</v>
      </c>
      <c r="S7" s="227">
        <f>'[4]Mexico Inedible Tallow Imports'!T290</f>
        <v>83.843999999999994</v>
      </c>
      <c r="T7" s="227">
        <f>'[4]Mexico Inedible Tallow Imports'!U290</f>
        <v>335.54399999999998</v>
      </c>
      <c r="U7" s="227">
        <f>'[4]Mexico Inedible Tallow Imports'!V290</f>
        <v>317.95400000000001</v>
      </c>
      <c r="V7" s="227">
        <f>'[4]Mexico Inedible Tallow Imports'!W290</f>
        <v>311.21800000000002</v>
      </c>
      <c r="W7" s="227">
        <f>'[4]Mexico Inedible Tallow Imports'!X290</f>
        <v>298.72399999999999</v>
      </c>
      <c r="X7" s="227">
        <f>'[4]Mexico Inedible Tallow Imports'!Y290</f>
        <v>296.50900000000001</v>
      </c>
      <c r="Y7" s="227">
        <f>'[4]Mexico Inedible Tallow Imports'!Z290</f>
        <v>271.55399999999997</v>
      </c>
      <c r="Z7" s="227">
        <f>'[4]Mexico Inedible Tallow Imports'!AA290</f>
        <v>249.54599999999999</v>
      </c>
      <c r="AA7" s="227">
        <f>'[4]Mexico Inedible Tallow Imports'!AB290</f>
        <v>255.523</v>
      </c>
      <c r="AB7" s="227">
        <f>'[4]Mexico Inedible Tallow Imports'!AC290</f>
        <v>211.06200000000001</v>
      </c>
      <c r="AC7" s="227">
        <f>'[4]Mexico Inedible Tallow Imports'!AD290</f>
        <v>151.27199999999999</v>
      </c>
      <c r="AD7" s="269">
        <f>'[4]Mexico Inedible Tallow Imports'!AE290</f>
        <v>79.507999999999996</v>
      </c>
      <c r="AE7" s="269">
        <f>'[4]Mexico Inedible Tallow Imports'!AF290</f>
        <v>171.953</v>
      </c>
      <c r="AF7" s="269">
        <f>'[4]Mexico Inedible Tallow Imports'!AG290</f>
        <v>161.0123524701975</v>
      </c>
      <c r="AG7" s="269">
        <f>'[4]Mexico Inedible Tallow Imports'!AH290</f>
        <v>208.98458400633453</v>
      </c>
      <c r="AH7" s="269">
        <f>'[4]Mexico Inedible Tallow Imports'!AI290</f>
        <v>179.35224307146808</v>
      </c>
      <c r="AI7" s="269">
        <f>'[4]Mexico Inedible Tallow Imports'!AJ290</f>
        <v>173.52618589689999</v>
      </c>
      <c r="AJ7" s="269">
        <f>'[4]Mexico Inedible Tallow Imports'!AK290</f>
        <v>172.21500947351745</v>
      </c>
      <c r="AK7" s="269">
        <f>'[4]Mexico Inedible Tallow Imports'!AL290</f>
        <v>164.55714670555778</v>
      </c>
      <c r="AL7" s="269">
        <f>'[4]Mexico Inedible Tallow Imports'!AM290</f>
        <v>164.46422178390125</v>
      </c>
      <c r="AM7" s="269">
        <f>'[4]Mexico Inedible Tallow Imports'!AN290</f>
        <v>155.88916678764264</v>
      </c>
      <c r="AN7" s="269">
        <f>'[4]Mexico Inedible Tallow Imports'!AO290</f>
        <v>151.17261991187874</v>
      </c>
      <c r="AO7" s="269">
        <f>'[4]Mexico Inedible Tallow Imports'!AP290</f>
        <v>146.65492818849214</v>
      </c>
      <c r="AP7" s="269">
        <f>'[4]Mexico Inedible Tallow Imports'!AQ290</f>
        <v>141.55344868255153</v>
      </c>
      <c r="AQ7" s="269">
        <f>'[4]Mexico Inedible Tallow Imports'!AR290</f>
        <v>136.91317183888091</v>
      </c>
    </row>
    <row r="8" spans="1:43" x14ac:dyDescent="0.2">
      <c r="A8" s="266"/>
      <c r="B8" s="266" t="s">
        <v>187</v>
      </c>
      <c r="C8" s="267">
        <f>'[4]Mexico Inedible Tallow Exports'!D284</f>
        <v>0</v>
      </c>
      <c r="D8" s="267">
        <f>'[4]Mexico Inedible Tallow Exports'!E284</f>
        <v>0</v>
      </c>
      <c r="E8" s="267">
        <f>'[4]Mexico Inedible Tallow Exports'!F284</f>
        <v>0</v>
      </c>
      <c r="F8" s="267">
        <f>'[4]Mexico Inedible Tallow Exports'!G284</f>
        <v>0</v>
      </c>
      <c r="G8" s="267">
        <f>'[4]Mexico Inedible Tallow Exports'!H284</f>
        <v>0</v>
      </c>
      <c r="H8" s="267">
        <f>'[4]Mexico Inedible Tallow Exports'!I284</f>
        <v>0</v>
      </c>
      <c r="I8" s="267">
        <f>'[4]Mexico Inedible Tallow Exports'!J284</f>
        <v>0</v>
      </c>
      <c r="J8" s="267">
        <f>'[4]Mexico Inedible Tallow Exports'!K284</f>
        <v>0</v>
      </c>
      <c r="K8" s="267">
        <f>'[4]Mexico Inedible Tallow Exports'!L284</f>
        <v>0</v>
      </c>
      <c r="L8" s="267">
        <f>'[4]Mexico Inedible Tallow Exports'!M284</f>
        <v>0</v>
      </c>
      <c r="M8" s="267">
        <f>'[4]Mexico Inedible Tallow Exports'!N284</f>
        <v>0</v>
      </c>
      <c r="N8" s="267">
        <f>'[4]Mexico Inedible Tallow Exports'!O284</f>
        <v>0</v>
      </c>
      <c r="O8" s="267">
        <f>'[4]Mexico Inedible Tallow Exports'!P284</f>
        <v>0</v>
      </c>
      <c r="P8" s="267">
        <f>'[4]Mexico Inedible Tallow Exports'!Q284</f>
        <v>0</v>
      </c>
      <c r="Q8" s="267">
        <f>'[4]Mexico Inedible Tallow Exports'!R284</f>
        <v>0</v>
      </c>
      <c r="R8" s="267">
        <f>'[4]Mexico Inedible Tallow Exports'!S284</f>
        <v>0</v>
      </c>
      <c r="S8" s="267">
        <f>'[4]Mexico Inedible Tallow Exports'!T284</f>
        <v>0</v>
      </c>
      <c r="T8" s="267">
        <f>'[4]Mexico Inedible Tallow Exports'!U284</f>
        <v>7.9000000000000001E-2</v>
      </c>
      <c r="U8" s="267">
        <f>'[4]Mexico Inedible Tallow Exports'!V284</f>
        <v>0</v>
      </c>
      <c r="V8" s="267">
        <f>'[4]Mexico Inedible Tallow Exports'!W284</f>
        <v>8.7999999999999995E-2</v>
      </c>
      <c r="W8" s="267">
        <f>'[4]Mexico Inedible Tallow Exports'!X284</f>
        <v>0</v>
      </c>
      <c r="X8" s="267">
        <f>'[4]Mexico Inedible Tallow Exports'!Y284</f>
        <v>0</v>
      </c>
      <c r="Y8" s="267">
        <f>'[4]Mexico Inedible Tallow Exports'!Z284</f>
        <v>0</v>
      </c>
      <c r="Z8" s="267">
        <f>'[4]Mexico Inedible Tallow Exports'!AA284</f>
        <v>0</v>
      </c>
      <c r="AA8" s="267">
        <f>'[4]Mexico Inedible Tallow Exports'!AB284</f>
        <v>0</v>
      </c>
      <c r="AB8" s="267">
        <f>'[4]Mexico Inedible Tallow Exports'!AC284</f>
        <v>1E-3</v>
      </c>
      <c r="AC8" s="267">
        <f>'[4]Mexico Inedible Tallow Exports'!AD284</f>
        <v>0</v>
      </c>
      <c r="AD8" s="268">
        <f>'[4]Mexico Inedible Tallow Exports'!AE284</f>
        <v>0</v>
      </c>
      <c r="AE8" s="268">
        <f>'[4]Mexico Inedible Tallow Exports'!AF284</f>
        <v>6.7930000000000001</v>
      </c>
      <c r="AF8" s="268">
        <f>'[4]Mexico Inedible Tallow Exports'!AG284</f>
        <v>0.81200000000000006</v>
      </c>
      <c r="AG8" s="268">
        <f>'[4]Mexico Inedible Tallow Exports'!AH284</f>
        <v>0</v>
      </c>
      <c r="AH8" s="268">
        <f>'[4]Mexico Inedible Tallow Exports'!AI284</f>
        <v>0</v>
      </c>
      <c r="AI8" s="268">
        <f>'[4]Mexico Inedible Tallow Exports'!AJ284</f>
        <v>0</v>
      </c>
      <c r="AJ8" s="268">
        <f>'[4]Mexico Inedible Tallow Exports'!AK284</f>
        <v>0</v>
      </c>
      <c r="AK8" s="268">
        <f>'[4]Mexico Inedible Tallow Exports'!AL284</f>
        <v>0</v>
      </c>
      <c r="AL8" s="268">
        <f>'[4]Mexico Inedible Tallow Exports'!AM284</f>
        <v>0</v>
      </c>
      <c r="AM8" s="268">
        <f>'[4]Mexico Inedible Tallow Exports'!AN284</f>
        <v>0</v>
      </c>
      <c r="AN8" s="268">
        <f>'[4]Mexico Inedible Tallow Exports'!AO284</f>
        <v>0</v>
      </c>
      <c r="AO8" s="268">
        <f>'[4]Mexico Inedible Tallow Exports'!AP284</f>
        <v>0</v>
      </c>
      <c r="AP8" s="268">
        <f>'[4]Mexico Inedible Tallow Exports'!AQ284</f>
        <v>0</v>
      </c>
      <c r="AQ8" s="268">
        <f>'[4]Mexico Inedible Tallow Exports'!AR284</f>
        <v>0</v>
      </c>
    </row>
    <row r="9" spans="1:43" x14ac:dyDescent="0.2">
      <c r="B9" t="s">
        <v>188</v>
      </c>
      <c r="C9" s="227">
        <f>'[4]Mexico Inedible Tallow Exports'!D243</f>
        <v>0</v>
      </c>
      <c r="D9" s="227">
        <f>'[4]Mexico Inedible Tallow Exports'!E243</f>
        <v>0</v>
      </c>
      <c r="E9" s="227">
        <f>'[4]Mexico Inedible Tallow Exports'!F243</f>
        <v>0</v>
      </c>
      <c r="F9" s="227">
        <f>'[4]Mexico Inedible Tallow Exports'!G243</f>
        <v>0</v>
      </c>
      <c r="G9" s="227">
        <f>'[4]Mexico Inedible Tallow Exports'!H243</f>
        <v>0</v>
      </c>
      <c r="H9" s="227">
        <f>'[4]Mexico Inedible Tallow Exports'!I243</f>
        <v>0</v>
      </c>
      <c r="I9" s="227">
        <f>'[4]Mexico Inedible Tallow Exports'!J243</f>
        <v>0</v>
      </c>
      <c r="J9" s="227">
        <f>'[4]Mexico Inedible Tallow Exports'!K243</f>
        <v>0</v>
      </c>
      <c r="K9" s="227">
        <f>'[4]Mexico Inedible Tallow Exports'!L243</f>
        <v>0</v>
      </c>
      <c r="L9" s="227">
        <f>'[4]Mexico Inedible Tallow Exports'!M243</f>
        <v>0</v>
      </c>
      <c r="M9" s="227">
        <f>'[4]Mexico Inedible Tallow Exports'!N243</f>
        <v>0</v>
      </c>
      <c r="N9" s="227">
        <f>'[4]Mexico Inedible Tallow Exports'!O243</f>
        <v>0</v>
      </c>
      <c r="O9" s="227">
        <f>'[4]Mexico Inedible Tallow Exports'!P243</f>
        <v>0</v>
      </c>
      <c r="P9" s="227">
        <f>'[4]Mexico Inedible Tallow Exports'!Q243</f>
        <v>0</v>
      </c>
      <c r="Q9" s="227">
        <f>'[4]Mexico Inedible Tallow Exports'!R243</f>
        <v>0</v>
      </c>
      <c r="R9" s="227">
        <f>'[4]Mexico Inedible Tallow Exports'!S243</f>
        <v>0</v>
      </c>
      <c r="S9" s="227">
        <f>'[4]Mexico Inedible Tallow Exports'!T243</f>
        <v>0</v>
      </c>
      <c r="T9" s="227">
        <f>'[4]Mexico Inedible Tallow Exports'!U243</f>
        <v>0</v>
      </c>
      <c r="U9" s="227">
        <f>'[4]Mexico Inedible Tallow Exports'!V243</f>
        <v>0</v>
      </c>
      <c r="V9" s="227">
        <f>'[4]Mexico Inedible Tallow Exports'!W243</f>
        <v>0</v>
      </c>
      <c r="W9" s="227">
        <f>'[4]Mexico Inedible Tallow Exports'!X243</f>
        <v>0</v>
      </c>
      <c r="X9" s="227">
        <f>'[4]Mexico Inedible Tallow Exports'!Y243</f>
        <v>0</v>
      </c>
      <c r="Y9" s="227">
        <f>'[4]Mexico Inedible Tallow Exports'!Z243</f>
        <v>0</v>
      </c>
      <c r="Z9" s="227">
        <f>'[4]Mexico Inedible Tallow Exports'!AA243</f>
        <v>0</v>
      </c>
      <c r="AA9" s="227">
        <f>'[4]Mexico Inedible Tallow Exports'!AB243</f>
        <v>0</v>
      </c>
      <c r="AB9" s="227">
        <f>'[4]Mexico Inedible Tallow Exports'!AC243</f>
        <v>0</v>
      </c>
      <c r="AC9" s="227">
        <f>'[4]Mexico Inedible Tallow Exports'!AD243</f>
        <v>0</v>
      </c>
      <c r="AD9" s="269">
        <f>'[4]Mexico Inedible Tallow Exports'!AE243</f>
        <v>0</v>
      </c>
      <c r="AE9" s="269">
        <f>'[4]Mexico Inedible Tallow Exports'!AF243</f>
        <v>0</v>
      </c>
      <c r="AF9" s="269">
        <f>'[4]Mexico Inedible Tallow Exports'!AG243</f>
        <v>0</v>
      </c>
      <c r="AG9" s="269">
        <f>'[4]Mexico Inedible Tallow Exports'!AH243</f>
        <v>0</v>
      </c>
      <c r="AH9" s="269">
        <f>'[4]Mexico Inedible Tallow Exports'!AI243</f>
        <v>0</v>
      </c>
      <c r="AI9" s="269">
        <f>'[4]Mexico Inedible Tallow Exports'!AJ243</f>
        <v>0</v>
      </c>
      <c r="AJ9" s="269">
        <f>'[4]Mexico Inedible Tallow Exports'!AK243</f>
        <v>0</v>
      </c>
      <c r="AK9" s="269">
        <f>'[4]Mexico Inedible Tallow Exports'!AL243</f>
        <v>0</v>
      </c>
      <c r="AL9" s="269">
        <f>'[4]Mexico Inedible Tallow Exports'!AM243</f>
        <v>0</v>
      </c>
      <c r="AM9" s="269">
        <f>'[4]Mexico Inedible Tallow Exports'!AN243</f>
        <v>0</v>
      </c>
      <c r="AN9" s="269">
        <f>'[4]Mexico Inedible Tallow Exports'!AO243</f>
        <v>0</v>
      </c>
      <c r="AO9" s="269">
        <f>'[4]Mexico Inedible Tallow Exports'!AP243</f>
        <v>0</v>
      </c>
      <c r="AP9" s="269">
        <f>'[4]Mexico Inedible Tallow Exports'!AQ243</f>
        <v>0</v>
      </c>
      <c r="AQ9" s="269">
        <f>'[4]Mexico Inedible Tallow Exports'!AR243</f>
        <v>0</v>
      </c>
    </row>
    <row r="10" spans="1:43" x14ac:dyDescent="0.2">
      <c r="B10" t="s">
        <v>185</v>
      </c>
      <c r="C10" s="227">
        <f t="shared" ref="C10:AQ10" si="1">C7-C8-C9</f>
        <v>0</v>
      </c>
      <c r="D10" s="227">
        <f t="shared" si="1"/>
        <v>0</v>
      </c>
      <c r="E10" s="227">
        <f t="shared" si="1"/>
        <v>0</v>
      </c>
      <c r="F10" s="227">
        <f t="shared" si="1"/>
        <v>0</v>
      </c>
      <c r="G10" s="227">
        <f t="shared" si="1"/>
        <v>0</v>
      </c>
      <c r="H10" s="227">
        <f t="shared" si="1"/>
        <v>0</v>
      </c>
      <c r="I10" s="227">
        <f t="shared" si="1"/>
        <v>0</v>
      </c>
      <c r="J10" s="227">
        <f t="shared" si="1"/>
        <v>0</v>
      </c>
      <c r="K10" s="227">
        <f t="shared" si="1"/>
        <v>0</v>
      </c>
      <c r="L10" s="227">
        <f t="shared" si="1"/>
        <v>0</v>
      </c>
      <c r="M10" s="227">
        <f t="shared" si="1"/>
        <v>0</v>
      </c>
      <c r="N10" s="227">
        <f t="shared" si="1"/>
        <v>0</v>
      </c>
      <c r="O10" s="227">
        <f t="shared" si="1"/>
        <v>0</v>
      </c>
      <c r="P10" s="227">
        <f t="shared" si="1"/>
        <v>0</v>
      </c>
      <c r="Q10" s="227">
        <f t="shared" si="1"/>
        <v>0</v>
      </c>
      <c r="R10" s="227">
        <f t="shared" si="1"/>
        <v>0</v>
      </c>
      <c r="S10" s="227">
        <f t="shared" si="1"/>
        <v>83.843999999999994</v>
      </c>
      <c r="T10" s="227">
        <f t="shared" si="1"/>
        <v>335.46499999999997</v>
      </c>
      <c r="U10" s="227">
        <f t="shared" si="1"/>
        <v>317.95400000000001</v>
      </c>
      <c r="V10" s="227">
        <f t="shared" si="1"/>
        <v>311.13</v>
      </c>
      <c r="W10" s="227">
        <f t="shared" si="1"/>
        <v>298.72399999999999</v>
      </c>
      <c r="X10" s="227">
        <f t="shared" si="1"/>
        <v>296.50900000000001</v>
      </c>
      <c r="Y10" s="227">
        <f t="shared" si="1"/>
        <v>271.55399999999997</v>
      </c>
      <c r="Z10" s="227">
        <f t="shared" si="1"/>
        <v>249.54599999999999</v>
      </c>
      <c r="AA10" s="227">
        <f t="shared" si="1"/>
        <v>255.523</v>
      </c>
      <c r="AB10" s="227">
        <f t="shared" si="1"/>
        <v>211.06100000000001</v>
      </c>
      <c r="AC10" s="227">
        <f t="shared" si="1"/>
        <v>151.27199999999999</v>
      </c>
      <c r="AD10" s="269">
        <f t="shared" si="1"/>
        <v>79.507999999999996</v>
      </c>
      <c r="AE10" s="269">
        <f t="shared" si="1"/>
        <v>165.16</v>
      </c>
      <c r="AF10" s="269">
        <f t="shared" si="1"/>
        <v>160.20035247019749</v>
      </c>
      <c r="AG10" s="269">
        <f t="shared" si="1"/>
        <v>208.98458400633453</v>
      </c>
      <c r="AH10" s="269">
        <f t="shared" si="1"/>
        <v>179.35224307146808</v>
      </c>
      <c r="AI10" s="269">
        <f t="shared" si="1"/>
        <v>173.52618589689999</v>
      </c>
      <c r="AJ10" s="269">
        <f t="shared" si="1"/>
        <v>172.21500947351745</v>
      </c>
      <c r="AK10" s="269">
        <f t="shared" si="1"/>
        <v>164.55714670555778</v>
      </c>
      <c r="AL10" s="269">
        <f t="shared" si="1"/>
        <v>164.46422178390125</v>
      </c>
      <c r="AM10" s="269">
        <f t="shared" si="1"/>
        <v>155.88916678764264</v>
      </c>
      <c r="AN10" s="269">
        <f t="shared" si="1"/>
        <v>151.17261991187874</v>
      </c>
      <c r="AO10" s="269">
        <f t="shared" si="1"/>
        <v>146.65492818849214</v>
      </c>
      <c r="AP10" s="269">
        <f t="shared" si="1"/>
        <v>141.55344868255153</v>
      </c>
      <c r="AQ10" s="269">
        <f t="shared" si="1"/>
        <v>136.91317183888091</v>
      </c>
    </row>
    <row r="11" spans="1:43" x14ac:dyDescent="0.2">
      <c r="A11" t="s">
        <v>189</v>
      </c>
      <c r="C11" s="227">
        <f>'[4]Canada Inedible Tallow Imports'!D290</f>
        <v>51.029000000000003</v>
      </c>
      <c r="D11" s="227">
        <f>'[4]Canada Inedible Tallow Imports'!E290</f>
        <v>49.972999999999999</v>
      </c>
      <c r="E11" s="227">
        <f>'[4]Canada Inedible Tallow Imports'!F290</f>
        <v>40.959000000000003</v>
      </c>
      <c r="F11" s="227">
        <f>'[4]Canada Inedible Tallow Imports'!G290</f>
        <v>41.143999999999998</v>
      </c>
      <c r="G11" s="227">
        <f>'[4]Canada Inedible Tallow Imports'!H290</f>
        <v>43.197000000000003</v>
      </c>
      <c r="H11" s="227">
        <f>'[4]Canada Inedible Tallow Imports'!I290</f>
        <v>34.527999999999999</v>
      </c>
      <c r="I11" s="227">
        <f>'[4]Canada Inedible Tallow Imports'!J290</f>
        <v>34.555</v>
      </c>
      <c r="J11" s="227">
        <f>'[4]Canada Inedible Tallow Imports'!K290</f>
        <v>34.079000000000001</v>
      </c>
      <c r="K11" s="227">
        <f>'[4]Canada Inedible Tallow Imports'!L290</f>
        <v>28.914000000000001</v>
      </c>
      <c r="L11" s="227">
        <f>'[4]Canada Inedible Tallow Imports'!M290</f>
        <v>26.494</v>
      </c>
      <c r="M11" s="227">
        <f>'[4]Canada Inedible Tallow Imports'!N290</f>
        <v>31</v>
      </c>
      <c r="N11" s="227">
        <f>'[4]Canada Inedible Tallow Imports'!O290</f>
        <v>30.111999999999998</v>
      </c>
      <c r="O11" s="227">
        <f>'[4]Canada Inedible Tallow Imports'!P290</f>
        <v>30.568999999999999</v>
      </c>
      <c r="P11" s="227">
        <f>'[4]Canada Inedible Tallow Imports'!Q290</f>
        <v>26.289000000000001</v>
      </c>
      <c r="Q11" s="227">
        <f>'[4]Canada Inedible Tallow Imports'!R290</f>
        <v>31.486000000000001</v>
      </c>
      <c r="R11" s="227">
        <f>'[4]Canada Inedible Tallow Imports'!S290</f>
        <v>30.402000000000001</v>
      </c>
      <c r="S11" s="227">
        <f>'[4]Canada Inedible Tallow Imports'!T290</f>
        <v>17.222000000000001</v>
      </c>
      <c r="T11" s="227">
        <f>'[4]Canada Inedible Tallow Imports'!U290</f>
        <v>18.695</v>
      </c>
      <c r="U11" s="227">
        <f>'[4]Canada Inedible Tallow Imports'!V290</f>
        <v>23.196999999999999</v>
      </c>
      <c r="V11" s="227">
        <f>'[4]Canada Inedible Tallow Imports'!W290</f>
        <v>21.027999999999999</v>
      </c>
      <c r="W11" s="227">
        <f>'[4]Canada Inedible Tallow Imports'!X290</f>
        <v>27.710999999999999</v>
      </c>
      <c r="X11" s="227">
        <f>'[4]Canada Inedible Tallow Imports'!Y290</f>
        <v>25.513000000000002</v>
      </c>
      <c r="Y11" s="227">
        <f>'[4]Canada Inedible Tallow Imports'!Z290</f>
        <v>31.367999999999999</v>
      </c>
      <c r="Z11" s="227">
        <f>'[4]Canada Inedible Tallow Imports'!AA290</f>
        <v>36.201000000000001</v>
      </c>
      <c r="AA11" s="227">
        <f>'[4]Canada Inedible Tallow Imports'!AB290</f>
        <v>44.795000000000002</v>
      </c>
      <c r="AB11" s="227">
        <f>'[4]Canada Inedible Tallow Imports'!AC290</f>
        <v>56.573</v>
      </c>
      <c r="AC11" s="227">
        <f>'[4]Canada Inedible Tallow Imports'!AD290</f>
        <v>59.347999999999999</v>
      </c>
      <c r="AD11" s="269">
        <f>'[4]Canada Inedible Tallow Imports'!AE290</f>
        <v>38.393000000000001</v>
      </c>
      <c r="AE11" s="269">
        <f>'[4]Canada Inedible Tallow Imports'!AF290</f>
        <v>109.607</v>
      </c>
      <c r="AF11" s="269">
        <f>'[4]Canada Inedible Tallow Imports'!AG290</f>
        <v>111.76358995271015</v>
      </c>
      <c r="AG11" s="269">
        <f>'[4]Canada Inedible Tallow Imports'!AH290</f>
        <v>296.90122854775126</v>
      </c>
      <c r="AH11" s="269">
        <f>'[4]Canada Inedible Tallow Imports'!AI290</f>
        <v>196.20096354646802</v>
      </c>
      <c r="AI11" s="269">
        <f>'[4]Canada Inedible Tallow Imports'!AJ290</f>
        <v>196.53137538698795</v>
      </c>
      <c r="AJ11" s="269">
        <f>'[4]Canada Inedible Tallow Imports'!AK290</f>
        <v>185.50751483533867</v>
      </c>
      <c r="AK11" s="269">
        <f>'[4]Canada Inedible Tallow Imports'!AL290</f>
        <v>138.75605622473429</v>
      </c>
      <c r="AL11" s="269">
        <f>'[4]Canada Inedible Tallow Imports'!AM290</f>
        <v>158.85528782151604</v>
      </c>
      <c r="AM11" s="269">
        <f>'[4]Canada Inedible Tallow Imports'!AN290</f>
        <v>246.03114275991376</v>
      </c>
      <c r="AN11" s="269">
        <f>'[4]Canada Inedible Tallow Imports'!AO290</f>
        <v>246.20304036738554</v>
      </c>
      <c r="AO11" s="269">
        <f>'[4]Canada Inedible Tallow Imports'!AP290</f>
        <v>246.31784539365324</v>
      </c>
      <c r="AP11" s="269">
        <f>'[4]Canada Inedible Tallow Imports'!AQ290</f>
        <v>328.62926381180716</v>
      </c>
      <c r="AQ11" s="269">
        <f>'[4]Canada Inedible Tallow Imports'!AR290</f>
        <v>441.78250659414323</v>
      </c>
    </row>
    <row r="12" spans="1:43" x14ac:dyDescent="0.2">
      <c r="A12" s="266"/>
      <c r="B12" s="266" t="s">
        <v>183</v>
      </c>
      <c r="C12" s="267">
        <f>'[4]Canada Inedible Tallow Imports'!D284</f>
        <v>51.024000000000001</v>
      </c>
      <c r="D12" s="267">
        <f>'[4]Canada Inedible Tallow Imports'!E284</f>
        <v>49.969000000000001</v>
      </c>
      <c r="E12" s="267">
        <f>'[4]Canada Inedible Tallow Imports'!F284</f>
        <v>40.951999999999998</v>
      </c>
      <c r="F12" s="267">
        <f>'[4]Canada Inedible Tallow Imports'!G284</f>
        <v>41.12</v>
      </c>
      <c r="G12" s="267">
        <f>'[4]Canada Inedible Tallow Imports'!H284</f>
        <v>43.195999999999998</v>
      </c>
      <c r="H12" s="267">
        <f>'[4]Canada Inedible Tallow Imports'!I284</f>
        <v>34.512</v>
      </c>
      <c r="I12" s="267">
        <f>'[4]Canada Inedible Tallow Imports'!J284</f>
        <v>34.526000000000003</v>
      </c>
      <c r="J12" s="267">
        <f>'[4]Canada Inedible Tallow Imports'!K284</f>
        <v>34.055999999999997</v>
      </c>
      <c r="K12" s="267">
        <f>'[4]Canada Inedible Tallow Imports'!L284</f>
        <v>28.861000000000001</v>
      </c>
      <c r="L12" s="267">
        <f>'[4]Canada Inedible Tallow Imports'!M284</f>
        <v>26.494</v>
      </c>
      <c r="M12" s="267">
        <f>'[4]Canada Inedible Tallow Imports'!N284</f>
        <v>30.917999999999999</v>
      </c>
      <c r="N12" s="267">
        <f>'[4]Canada Inedible Tallow Imports'!O284</f>
        <v>30.033000000000001</v>
      </c>
      <c r="O12" s="267">
        <f>'[4]Canada Inedible Tallow Imports'!P284</f>
        <v>30.553000000000001</v>
      </c>
      <c r="P12" s="267">
        <f>'[4]Canada Inedible Tallow Imports'!Q284</f>
        <v>26.268999999999998</v>
      </c>
      <c r="Q12" s="267">
        <f>'[4]Canada Inedible Tallow Imports'!R284</f>
        <v>31.484999999999999</v>
      </c>
      <c r="R12" s="267">
        <f>'[4]Canada Inedible Tallow Imports'!S284</f>
        <v>30.402000000000001</v>
      </c>
      <c r="S12" s="267">
        <f>'[4]Canada Inedible Tallow Imports'!T284</f>
        <v>17.222000000000001</v>
      </c>
      <c r="T12" s="267">
        <f>'[4]Canada Inedible Tallow Imports'!U284</f>
        <v>18.695</v>
      </c>
      <c r="U12" s="267">
        <f>'[4]Canada Inedible Tallow Imports'!V284</f>
        <v>23.196999999999999</v>
      </c>
      <c r="V12" s="267">
        <f>'[4]Canada Inedible Tallow Imports'!W284</f>
        <v>21.027999999999999</v>
      </c>
      <c r="W12" s="267">
        <f>'[4]Canada Inedible Tallow Imports'!X284</f>
        <v>27.710999999999999</v>
      </c>
      <c r="X12" s="267">
        <f>'[4]Canada Inedible Tallow Imports'!Y284</f>
        <v>25.071000000000002</v>
      </c>
      <c r="Y12" s="267">
        <f>'[4]Canada Inedible Tallow Imports'!Z284</f>
        <v>31.277000000000001</v>
      </c>
      <c r="Z12" s="267">
        <f>'[4]Canada Inedible Tallow Imports'!AA284</f>
        <v>35.881999999999998</v>
      </c>
      <c r="AA12" s="267">
        <f>'[4]Canada Inedible Tallow Imports'!AB284</f>
        <v>44.521999999999998</v>
      </c>
      <c r="AB12" s="267">
        <f>'[4]Canada Inedible Tallow Imports'!AC284</f>
        <v>56.347000000000001</v>
      </c>
      <c r="AC12" s="267">
        <f>'[4]Canada Inedible Tallow Imports'!AD284</f>
        <v>58.365000000000002</v>
      </c>
      <c r="AD12" s="268">
        <f>'[4]Canada Inedible Tallow Imports'!AE284</f>
        <v>38.087000000000003</v>
      </c>
      <c r="AE12" s="268">
        <f>'[4]Canada Inedible Tallow Imports'!AF284</f>
        <v>108.60116978549365</v>
      </c>
      <c r="AF12" s="268">
        <f>'[4]Canada Inedible Tallow Imports'!AG284</f>
        <v>110.87345043174756</v>
      </c>
      <c r="AG12" s="268">
        <f>'[4]Canada Inedible Tallow Imports'!AH284</f>
        <v>294.1906059040349</v>
      </c>
      <c r="AH12" s="268">
        <f>'[4]Canada Inedible Tallow Imports'!AI284</f>
        <v>194.15982325068248</v>
      </c>
      <c r="AI12" s="268">
        <f>'[4]Canada Inedible Tallow Imports'!AJ284</f>
        <v>194.60154502959324</v>
      </c>
      <c r="AJ12" s="268">
        <f>'[4]Canada Inedible Tallow Imports'!AK284</f>
        <v>183.69894768619997</v>
      </c>
      <c r="AK12" s="268">
        <f>'[4]Canada Inedible Tallow Imports'!AL284</f>
        <v>137.4389447177895</v>
      </c>
      <c r="AL12" s="268">
        <f>'[4]Canada Inedible Tallow Imports'!AM284</f>
        <v>157.18861713955022</v>
      </c>
      <c r="AM12" s="268">
        <f>'[4]Canada Inedible Tallow Imports'!AN284</f>
        <v>243.57949124236416</v>
      </c>
      <c r="AN12" s="268">
        <f>'[4]Canada Inedible Tallow Imports'!AO284</f>
        <v>243.77182257701233</v>
      </c>
      <c r="AO12" s="268">
        <f>'[4]Canada Inedible Tallow Imports'!AP284</f>
        <v>243.88304347243147</v>
      </c>
      <c r="AP12" s="268">
        <f>'[4]Canada Inedible Tallow Imports'!AQ284</f>
        <v>325.23615263082962</v>
      </c>
      <c r="AQ12" s="268">
        <f>'[4]Canada Inedible Tallow Imports'!AR284</f>
        <v>437.43155735027989</v>
      </c>
    </row>
    <row r="13" spans="1:43" x14ac:dyDescent="0.2">
      <c r="B13" t="s">
        <v>190</v>
      </c>
      <c r="C13" s="227">
        <f>'[4]Canada Inedible Tallow Imports'!D266</f>
        <v>0</v>
      </c>
      <c r="D13" s="227">
        <f>'[4]Canada Inedible Tallow Imports'!E266</f>
        <v>0</v>
      </c>
      <c r="E13" s="227">
        <f>'[4]Canada Inedible Tallow Imports'!F266</f>
        <v>0</v>
      </c>
      <c r="F13" s="227">
        <f>'[4]Canada Inedible Tallow Imports'!G266</f>
        <v>0</v>
      </c>
      <c r="G13" s="227">
        <f>'[4]Canada Inedible Tallow Imports'!H266</f>
        <v>0</v>
      </c>
      <c r="H13" s="227">
        <f>'[4]Canada Inedible Tallow Imports'!I266</f>
        <v>0</v>
      </c>
      <c r="I13" s="227">
        <f>'[4]Canada Inedible Tallow Imports'!J266</f>
        <v>0</v>
      </c>
      <c r="J13" s="227">
        <f>'[4]Canada Inedible Tallow Imports'!K266</f>
        <v>0</v>
      </c>
      <c r="K13" s="227">
        <f>'[4]Canada Inedible Tallow Imports'!L266</f>
        <v>0</v>
      </c>
      <c r="L13" s="227">
        <f>'[4]Canada Inedible Tallow Imports'!M266</f>
        <v>0</v>
      </c>
      <c r="M13" s="227">
        <f>'[4]Canada Inedible Tallow Imports'!N266</f>
        <v>0</v>
      </c>
      <c r="N13" s="227">
        <f>'[4]Canada Inedible Tallow Imports'!O266</f>
        <v>0</v>
      </c>
      <c r="O13" s="227">
        <f>'[4]Canada Inedible Tallow Imports'!P266</f>
        <v>0</v>
      </c>
      <c r="P13" s="227">
        <f>'[4]Canada Inedible Tallow Imports'!Q266</f>
        <v>0</v>
      </c>
      <c r="Q13" s="227">
        <f>'[4]Canada Inedible Tallow Imports'!R266</f>
        <v>0</v>
      </c>
      <c r="R13" s="227">
        <f>'[4]Canada Inedible Tallow Imports'!S266</f>
        <v>0</v>
      </c>
      <c r="S13" s="227">
        <f>'[4]Canada Inedible Tallow Imports'!T266</f>
        <v>0</v>
      </c>
      <c r="T13" s="227">
        <f>'[4]Canada Inedible Tallow Imports'!U266</f>
        <v>0</v>
      </c>
      <c r="U13" s="227">
        <f>'[4]Canada Inedible Tallow Imports'!V266</f>
        <v>0</v>
      </c>
      <c r="V13" s="227">
        <f>'[4]Canada Inedible Tallow Imports'!W266</f>
        <v>0</v>
      </c>
      <c r="W13" s="227">
        <f>'[4]Canada Inedible Tallow Imports'!X266</f>
        <v>0</v>
      </c>
      <c r="X13" s="227">
        <f>'[4]Canada Inedible Tallow Imports'!Y266</f>
        <v>0</v>
      </c>
      <c r="Y13" s="227">
        <f>'[4]Canada Inedible Tallow Imports'!Z266</f>
        <v>0</v>
      </c>
      <c r="Z13" s="227">
        <f>'[4]Canada Inedible Tallow Imports'!AA266</f>
        <v>0</v>
      </c>
      <c r="AA13" s="227">
        <f>'[4]Canada Inedible Tallow Imports'!AB266</f>
        <v>0</v>
      </c>
      <c r="AB13" s="227">
        <f>'[4]Canada Inedible Tallow Imports'!AC266</f>
        <v>0</v>
      </c>
      <c r="AC13" s="227">
        <f>'[4]Canada Inedible Tallow Imports'!AD266</f>
        <v>0</v>
      </c>
      <c r="AD13" s="269">
        <f>'[4]Canada Inedible Tallow Imports'!AE266</f>
        <v>0</v>
      </c>
      <c r="AE13" s="269">
        <f>'[4]Canada Inedible Tallow Imports'!AF266</f>
        <v>0</v>
      </c>
      <c r="AF13" s="269">
        <f>'[4]Canada Inedible Tallow Imports'!AG266</f>
        <v>0</v>
      </c>
      <c r="AG13" s="269">
        <f>'[4]Canada Inedible Tallow Imports'!AH266</f>
        <v>0</v>
      </c>
      <c r="AH13" s="269">
        <f>'[4]Canada Inedible Tallow Imports'!AI266</f>
        <v>0</v>
      </c>
      <c r="AI13" s="269">
        <f>'[4]Canada Inedible Tallow Imports'!AJ266</f>
        <v>0</v>
      </c>
      <c r="AJ13" s="269">
        <f>'[4]Canada Inedible Tallow Imports'!AK266</f>
        <v>0</v>
      </c>
      <c r="AK13" s="269">
        <f>'[4]Canada Inedible Tallow Imports'!AL266</f>
        <v>0</v>
      </c>
      <c r="AL13" s="269">
        <f>'[4]Canada Inedible Tallow Imports'!AM266</f>
        <v>0</v>
      </c>
      <c r="AM13" s="269">
        <f>'[4]Canada Inedible Tallow Imports'!AN266</f>
        <v>0</v>
      </c>
      <c r="AN13" s="269">
        <f>'[4]Canada Inedible Tallow Imports'!AO266</f>
        <v>0</v>
      </c>
      <c r="AO13" s="269">
        <f>'[4]Canada Inedible Tallow Imports'!AP266</f>
        <v>0</v>
      </c>
      <c r="AP13" s="269">
        <f>'[4]Canada Inedible Tallow Imports'!AQ266</f>
        <v>0</v>
      </c>
      <c r="AQ13" s="269">
        <f>'[4]Canada Inedible Tallow Imports'!AR266</f>
        <v>0</v>
      </c>
    </row>
    <row r="14" spans="1:43" x14ac:dyDescent="0.2">
      <c r="B14" t="s">
        <v>185</v>
      </c>
      <c r="C14" s="227">
        <f t="shared" ref="C14:AQ14" si="2">C11-C12-C13</f>
        <v>5.000000000002558E-3</v>
      </c>
      <c r="D14" s="227">
        <f t="shared" si="2"/>
        <v>3.9999999999977831E-3</v>
      </c>
      <c r="E14" s="227">
        <f t="shared" si="2"/>
        <v>7.0000000000050022E-3</v>
      </c>
      <c r="F14" s="227">
        <f t="shared" si="2"/>
        <v>2.4000000000000909E-2</v>
      </c>
      <c r="G14" s="227">
        <f t="shared" si="2"/>
        <v>1.0000000000047748E-3</v>
      </c>
      <c r="H14" s="227">
        <f t="shared" si="2"/>
        <v>1.5999999999998238E-2</v>
      </c>
      <c r="I14" s="227">
        <f t="shared" si="2"/>
        <v>2.8999999999996362E-2</v>
      </c>
      <c r="J14" s="227">
        <f t="shared" si="2"/>
        <v>2.300000000000324E-2</v>
      </c>
      <c r="K14" s="227">
        <f t="shared" si="2"/>
        <v>5.3000000000000824E-2</v>
      </c>
      <c r="L14" s="227">
        <f t="shared" si="2"/>
        <v>0</v>
      </c>
      <c r="M14" s="227">
        <f t="shared" si="2"/>
        <v>8.2000000000000739E-2</v>
      </c>
      <c r="N14" s="227">
        <f t="shared" si="2"/>
        <v>7.8999999999997073E-2</v>
      </c>
      <c r="O14" s="227">
        <f t="shared" si="2"/>
        <v>1.5999999999998238E-2</v>
      </c>
      <c r="P14" s="227">
        <f t="shared" si="2"/>
        <v>2.0000000000003126E-2</v>
      </c>
      <c r="Q14" s="227">
        <f t="shared" si="2"/>
        <v>1.0000000000012221E-3</v>
      </c>
      <c r="R14" s="227">
        <f t="shared" si="2"/>
        <v>0</v>
      </c>
      <c r="S14" s="227">
        <f t="shared" si="2"/>
        <v>0</v>
      </c>
      <c r="T14" s="227">
        <f t="shared" si="2"/>
        <v>0</v>
      </c>
      <c r="U14" s="227">
        <f t="shared" si="2"/>
        <v>0</v>
      </c>
      <c r="V14" s="227">
        <f t="shared" si="2"/>
        <v>0</v>
      </c>
      <c r="W14" s="227">
        <f t="shared" si="2"/>
        <v>0</v>
      </c>
      <c r="X14" s="227">
        <f t="shared" si="2"/>
        <v>0.44200000000000017</v>
      </c>
      <c r="Y14" s="227">
        <f t="shared" si="2"/>
        <v>9.0999999999997527E-2</v>
      </c>
      <c r="Z14" s="227">
        <f t="shared" si="2"/>
        <v>0.31900000000000261</v>
      </c>
      <c r="AA14" s="227">
        <f t="shared" si="2"/>
        <v>0.27300000000000324</v>
      </c>
      <c r="AB14" s="227">
        <f t="shared" si="2"/>
        <v>0.22599999999999909</v>
      </c>
      <c r="AC14" s="227">
        <f t="shared" si="2"/>
        <v>0.98299999999999699</v>
      </c>
      <c r="AD14" s="269">
        <f t="shared" si="2"/>
        <v>0.30599999999999739</v>
      </c>
      <c r="AE14" s="269">
        <f t="shared" si="2"/>
        <v>1.0058302145063465</v>
      </c>
      <c r="AF14" s="269">
        <f t="shared" si="2"/>
        <v>0.89013952096259175</v>
      </c>
      <c r="AG14" s="269">
        <f t="shared" si="2"/>
        <v>2.7106226437163627</v>
      </c>
      <c r="AH14" s="269">
        <f t="shared" si="2"/>
        <v>2.0411402957855387</v>
      </c>
      <c r="AI14" s="269">
        <f t="shared" si="2"/>
        <v>1.9298303573947067</v>
      </c>
      <c r="AJ14" s="269">
        <f t="shared" si="2"/>
        <v>1.8085671491386961</v>
      </c>
      <c r="AK14" s="269">
        <f t="shared" si="2"/>
        <v>1.3171115069447978</v>
      </c>
      <c r="AL14" s="269">
        <f t="shared" si="2"/>
        <v>1.6666706819658259</v>
      </c>
      <c r="AM14" s="269">
        <f t="shared" si="2"/>
        <v>2.4516515175496068</v>
      </c>
      <c r="AN14" s="269">
        <f t="shared" si="2"/>
        <v>2.4312177903732106</v>
      </c>
      <c r="AO14" s="269">
        <f t="shared" si="2"/>
        <v>2.4348019212217764</v>
      </c>
      <c r="AP14" s="269">
        <f t="shared" si="2"/>
        <v>3.3931111809775416</v>
      </c>
      <c r="AQ14" s="269">
        <f t="shared" si="2"/>
        <v>4.3509492438633401</v>
      </c>
    </row>
    <row r="15" spans="1:43" x14ac:dyDescent="0.2">
      <c r="A15" t="s">
        <v>191</v>
      </c>
      <c r="C15" s="227">
        <f>'[4]Canada Inedible Tallow Exports'!D290</f>
        <v>195.464</v>
      </c>
      <c r="D15" s="227">
        <f>'[4]Canada Inedible Tallow Exports'!E290</f>
        <v>202.95400000000001</v>
      </c>
      <c r="E15" s="227">
        <f>'[4]Canada Inedible Tallow Exports'!F290</f>
        <v>209.99299999999999</v>
      </c>
      <c r="F15" s="227">
        <f>'[4]Canada Inedible Tallow Exports'!G290</f>
        <v>257.89800000000002</v>
      </c>
      <c r="G15" s="227">
        <f>'[4]Canada Inedible Tallow Exports'!H290</f>
        <v>226.124</v>
      </c>
      <c r="H15" s="227">
        <f>'[4]Canada Inedible Tallow Exports'!I290</f>
        <v>248.703</v>
      </c>
      <c r="I15" s="227">
        <f>'[4]Canada Inedible Tallow Exports'!J290</f>
        <v>261.22699999999998</v>
      </c>
      <c r="J15" s="227">
        <f>'[4]Canada Inedible Tallow Exports'!K290</f>
        <v>190.91200000000001</v>
      </c>
      <c r="K15" s="227">
        <f>'[4]Canada Inedible Tallow Exports'!L290</f>
        <v>268.08800000000002</v>
      </c>
      <c r="L15" s="227">
        <f>'[4]Canada Inedible Tallow Exports'!M290</f>
        <v>217.786</v>
      </c>
      <c r="M15" s="227">
        <f>'[4]Canada Inedible Tallow Exports'!N290</f>
        <v>251.31200000000001</v>
      </c>
      <c r="N15" s="227">
        <f>'[4]Canada Inedible Tallow Exports'!O290</f>
        <v>216.90299999999999</v>
      </c>
      <c r="O15" s="227">
        <f>'[4]Canada Inedible Tallow Exports'!P290</f>
        <v>197.47300000000001</v>
      </c>
      <c r="P15" s="227">
        <f>'[4]Canada Inedible Tallow Exports'!Q290</f>
        <v>151.31899999999999</v>
      </c>
      <c r="Q15" s="227">
        <f>'[4]Canada Inedible Tallow Exports'!R290</f>
        <v>182.16900000000001</v>
      </c>
      <c r="R15" s="227">
        <f>'[4]Canada Inedible Tallow Exports'!S290</f>
        <v>160.04400000000001</v>
      </c>
      <c r="S15" s="227">
        <f>'[4]Canada Inedible Tallow Exports'!T290</f>
        <v>156.215</v>
      </c>
      <c r="T15" s="227">
        <f>'[4]Canada Inedible Tallow Exports'!U290</f>
        <v>139.84800000000001</v>
      </c>
      <c r="U15" s="227">
        <f>'[4]Canada Inedible Tallow Exports'!V290</f>
        <v>139.16399999999999</v>
      </c>
      <c r="V15" s="227">
        <f>'[4]Canada Inedible Tallow Exports'!W290</f>
        <v>124.77500000000001</v>
      </c>
      <c r="W15" s="227">
        <f>'[4]Canada Inedible Tallow Exports'!X290</f>
        <v>139.423</v>
      </c>
      <c r="X15" s="227">
        <f>'[4]Canada Inedible Tallow Exports'!Y290</f>
        <v>154.81800000000001</v>
      </c>
      <c r="Y15" s="227">
        <f>'[4]Canada Inedible Tallow Exports'!Z290</f>
        <v>160.32300000000001</v>
      </c>
      <c r="Z15" s="227">
        <f>'[4]Canada Inedible Tallow Exports'!AA290</f>
        <v>200.03899999999999</v>
      </c>
      <c r="AA15" s="227">
        <f>'[4]Canada Inedible Tallow Exports'!AB290</f>
        <v>201.56800000000001</v>
      </c>
      <c r="AB15" s="227">
        <f>'[4]Canada Inedible Tallow Exports'!AC290</f>
        <v>232.303</v>
      </c>
      <c r="AC15" s="227">
        <f>'[4]Canada Inedible Tallow Exports'!AD290</f>
        <v>257.85000000000002</v>
      </c>
      <c r="AD15" s="269">
        <f>'[4]Canada Inedible Tallow Exports'!AE290</f>
        <v>230.78399999999999</v>
      </c>
      <c r="AE15" s="269">
        <f>'[4]Canada Inedible Tallow Exports'!AF290</f>
        <v>185.06800000000001</v>
      </c>
      <c r="AF15" s="269">
        <f>'[4]Canada Inedible Tallow Exports'!AG290</f>
        <v>160.89866021641026</v>
      </c>
      <c r="AG15" s="269">
        <f>'[4]Canada Inedible Tallow Exports'!AH290</f>
        <v>324.05329395680252</v>
      </c>
      <c r="AH15" s="269">
        <f>'[4]Canada Inedible Tallow Exports'!AI290</f>
        <v>387.62931837532619</v>
      </c>
      <c r="AI15" s="269">
        <f>'[4]Canada Inedible Tallow Exports'!AJ290</f>
        <v>341.38074635008729</v>
      </c>
      <c r="AJ15" s="269">
        <f>'[4]Canada Inedible Tallow Exports'!AK290</f>
        <v>311.9130942200764</v>
      </c>
      <c r="AK15" s="269">
        <f>'[4]Canada Inedible Tallow Exports'!AL290</f>
        <v>305.52746690725883</v>
      </c>
      <c r="AL15" s="269">
        <f>'[4]Canada Inedible Tallow Exports'!AM290</f>
        <v>256.26920122604639</v>
      </c>
      <c r="AM15" s="269">
        <f>'[4]Canada Inedible Tallow Exports'!AN290</f>
        <v>155.16553511834903</v>
      </c>
      <c r="AN15" s="269">
        <f>'[4]Canada Inedible Tallow Exports'!AO290</f>
        <v>125.87721605960699</v>
      </c>
      <c r="AO15" s="269">
        <f>'[4]Canada Inedible Tallow Exports'!AP290</f>
        <v>126.05577888709364</v>
      </c>
      <c r="AP15" s="269">
        <f>'[4]Canada Inedible Tallow Exports'!AQ290</f>
        <v>95.406769877132859</v>
      </c>
      <c r="AQ15" s="269">
        <f>'[4]Canada Inedible Tallow Exports'!AR290</f>
        <v>48.433660940687709</v>
      </c>
    </row>
    <row r="16" spans="1:43" x14ac:dyDescent="0.2">
      <c r="A16" s="266"/>
      <c r="B16" s="266" t="s">
        <v>187</v>
      </c>
      <c r="C16" s="267">
        <f>'[4]Canada Inedible Tallow Exports'!D284</f>
        <v>20.584</v>
      </c>
      <c r="D16" s="267">
        <f>'[4]Canada Inedible Tallow Exports'!E284</f>
        <v>39.817</v>
      </c>
      <c r="E16" s="267">
        <f>'[4]Canada Inedible Tallow Exports'!F284</f>
        <v>44.347000000000001</v>
      </c>
      <c r="F16" s="267">
        <f>'[4]Canada Inedible Tallow Exports'!G284</f>
        <v>40.963000000000001</v>
      </c>
      <c r="G16" s="267">
        <f>'[4]Canada Inedible Tallow Exports'!H284</f>
        <v>43.003999999999998</v>
      </c>
      <c r="H16" s="267">
        <f>'[4]Canada Inedible Tallow Exports'!I284</f>
        <v>57.09</v>
      </c>
      <c r="I16" s="267">
        <f>'[4]Canada Inedible Tallow Exports'!J284</f>
        <v>42.393999999999998</v>
      </c>
      <c r="J16" s="267">
        <f>'[4]Canada Inedible Tallow Exports'!K284</f>
        <v>21.725999999999999</v>
      </c>
      <c r="K16" s="267">
        <f>'[4]Canada Inedible Tallow Exports'!L284</f>
        <v>18.425999999999998</v>
      </c>
      <c r="L16" s="267">
        <f>'[4]Canada Inedible Tallow Exports'!M284</f>
        <v>36.835000000000001</v>
      </c>
      <c r="M16" s="267">
        <f>'[4]Canada Inedible Tallow Exports'!N284</f>
        <v>23.577000000000002</v>
      </c>
      <c r="N16" s="267">
        <f>'[4]Canada Inedible Tallow Exports'!O284</f>
        <v>36.066000000000003</v>
      </c>
      <c r="O16" s="267">
        <f>'[4]Canada Inedible Tallow Exports'!P284</f>
        <v>42.154000000000003</v>
      </c>
      <c r="P16" s="267">
        <f>'[4]Canada Inedible Tallow Exports'!Q284</f>
        <v>34.69</v>
      </c>
      <c r="Q16" s="267">
        <f>'[4]Canada Inedible Tallow Exports'!R284</f>
        <v>42.613999999999997</v>
      </c>
      <c r="R16" s="267">
        <f>'[4]Canada Inedible Tallow Exports'!S284</f>
        <v>47.356000000000002</v>
      </c>
      <c r="S16" s="267">
        <f>'[4]Canada Inedible Tallow Exports'!T284</f>
        <v>61.576999999999998</v>
      </c>
      <c r="T16" s="267">
        <f>'[4]Canada Inedible Tallow Exports'!U284</f>
        <v>58.463999999999999</v>
      </c>
      <c r="U16" s="267">
        <f>'[4]Canada Inedible Tallow Exports'!V284</f>
        <v>61.512</v>
      </c>
      <c r="V16" s="267">
        <f>'[4]Canada Inedible Tallow Exports'!W284</f>
        <v>62.817999999999998</v>
      </c>
      <c r="W16" s="267">
        <f>'[4]Canada Inedible Tallow Exports'!X284</f>
        <v>78.007000000000005</v>
      </c>
      <c r="X16" s="267">
        <f>'[4]Canada Inedible Tallow Exports'!Y284</f>
        <v>73.614999999999995</v>
      </c>
      <c r="Y16" s="267">
        <f>'[4]Canada Inedible Tallow Exports'!Z284</f>
        <v>109.9</v>
      </c>
      <c r="Z16" s="267">
        <f>'[4]Canada Inedible Tallow Exports'!AA284</f>
        <v>169.14</v>
      </c>
      <c r="AA16" s="267">
        <f>'[4]Canada Inedible Tallow Exports'!AB284</f>
        <v>184.04400000000001</v>
      </c>
      <c r="AB16" s="267">
        <f>'[4]Canada Inedible Tallow Exports'!AC284</f>
        <v>211.06100000000001</v>
      </c>
      <c r="AC16" s="267">
        <f>'[4]Canada Inedible Tallow Exports'!AD284</f>
        <v>221.05500000000001</v>
      </c>
      <c r="AD16" s="268">
        <f>'[4]Canada Inedible Tallow Exports'!AE284</f>
        <v>226.197</v>
      </c>
      <c r="AE16" s="268">
        <f>'[4]Canada Inedible Tallow Exports'!AF284</f>
        <v>183.16499999999999</v>
      </c>
      <c r="AF16" s="268">
        <f>'[4]Canada Inedible Tallow Exports'!AG284</f>
        <v>159.54731840247632</v>
      </c>
      <c r="AG16" s="268">
        <f>'[4]Canada Inedible Tallow Exports'!AH284</f>
        <v>322.27134681484563</v>
      </c>
      <c r="AH16" s="268">
        <f>'[4]Canada Inedible Tallow Exports'!AI284</f>
        <v>385.62051277451081</v>
      </c>
      <c r="AI16" s="268">
        <f>'[4]Canada Inedible Tallow Exports'!AJ284</f>
        <v>339.64421061724738</v>
      </c>
      <c r="AJ16" s="268">
        <f>'[4]Canada Inedible Tallow Exports'!AK284</f>
        <v>310.37259259927259</v>
      </c>
      <c r="AK16" s="268">
        <f>'[4]Canada Inedible Tallow Exports'!AL284</f>
        <v>303.96349569487467</v>
      </c>
      <c r="AL16" s="268">
        <f>'[4]Canada Inedible Tallow Exports'!AM284</f>
        <v>255.07194980191787</v>
      </c>
      <c r="AM16" s="268">
        <f>'[4]Canada Inedible Tallow Exports'!AN284</f>
        <v>154.40953044164397</v>
      </c>
      <c r="AN16" s="268">
        <f>'[4]Canada Inedible Tallow Exports'!AO284</f>
        <v>125.23448148862515</v>
      </c>
      <c r="AO16" s="268">
        <f>'[4]Canada Inedible Tallow Exports'!AP284</f>
        <v>125.4154093111641</v>
      </c>
      <c r="AP16" s="268">
        <f>'[4]Canada Inedible Tallow Exports'!AQ284</f>
        <v>94.987144592239503</v>
      </c>
      <c r="AQ16" s="268">
        <f>'[4]Canada Inedible Tallow Exports'!AR284</f>
        <v>48.185605979795533</v>
      </c>
    </row>
    <row r="17" spans="1:43" x14ac:dyDescent="0.2">
      <c r="B17" t="s">
        <v>192</v>
      </c>
      <c r="C17" s="227">
        <f>'[4]Canada Inedible Tallow Exports'!D243</f>
        <v>0</v>
      </c>
      <c r="D17" s="227">
        <f>'[4]Canada Inedible Tallow Exports'!E243</f>
        <v>0</v>
      </c>
      <c r="E17" s="227">
        <f>'[4]Canada Inedible Tallow Exports'!F243</f>
        <v>0</v>
      </c>
      <c r="F17" s="227">
        <f>'[4]Canada Inedible Tallow Exports'!G243</f>
        <v>0</v>
      </c>
      <c r="G17" s="227">
        <f>'[4]Canada Inedible Tallow Exports'!H243</f>
        <v>0</v>
      </c>
      <c r="H17" s="227">
        <f>'[4]Canada Inedible Tallow Exports'!I243</f>
        <v>0</v>
      </c>
      <c r="I17" s="227">
        <f>'[4]Canada Inedible Tallow Exports'!J243</f>
        <v>0</v>
      </c>
      <c r="J17" s="227">
        <f>'[4]Canada Inedible Tallow Exports'!K243</f>
        <v>0</v>
      </c>
      <c r="K17" s="227">
        <f>'[4]Canada Inedible Tallow Exports'!L243</f>
        <v>0</v>
      </c>
      <c r="L17" s="227">
        <f>'[4]Canada Inedible Tallow Exports'!M243</f>
        <v>0</v>
      </c>
      <c r="M17" s="227">
        <f>'[4]Canada Inedible Tallow Exports'!N243</f>
        <v>0</v>
      </c>
      <c r="N17" s="227">
        <f>'[4]Canada Inedible Tallow Exports'!O243</f>
        <v>0</v>
      </c>
      <c r="O17" s="227">
        <f>'[4]Canada Inedible Tallow Exports'!P243</f>
        <v>0</v>
      </c>
      <c r="P17" s="227">
        <f>'[4]Canada Inedible Tallow Exports'!Q243</f>
        <v>0</v>
      </c>
      <c r="Q17" s="227">
        <f>'[4]Canada Inedible Tallow Exports'!R243</f>
        <v>0</v>
      </c>
      <c r="R17" s="227">
        <f>'[4]Canada Inedible Tallow Exports'!S243</f>
        <v>0</v>
      </c>
      <c r="S17" s="227">
        <f>'[4]Canada Inedible Tallow Exports'!T243</f>
        <v>0</v>
      </c>
      <c r="T17" s="227">
        <f>'[4]Canada Inedible Tallow Exports'!U243</f>
        <v>0</v>
      </c>
      <c r="U17" s="227">
        <f>'[4]Canada Inedible Tallow Exports'!V243</f>
        <v>0</v>
      </c>
      <c r="V17" s="227">
        <f>'[4]Canada Inedible Tallow Exports'!W243</f>
        <v>0</v>
      </c>
      <c r="W17" s="227">
        <f>'[4]Canada Inedible Tallow Exports'!X243</f>
        <v>0</v>
      </c>
      <c r="X17" s="227">
        <f>'[4]Canada Inedible Tallow Exports'!Y243</f>
        <v>0</v>
      </c>
      <c r="Y17" s="227">
        <f>'[4]Canada Inedible Tallow Exports'!Z243</f>
        <v>0</v>
      </c>
      <c r="Z17" s="227">
        <f>'[4]Canada Inedible Tallow Exports'!AA243</f>
        <v>0</v>
      </c>
      <c r="AA17" s="227">
        <f>'[4]Canada Inedible Tallow Exports'!AB243</f>
        <v>0</v>
      </c>
      <c r="AB17" s="227">
        <f>'[4]Canada Inedible Tallow Exports'!AC243</f>
        <v>0</v>
      </c>
      <c r="AC17" s="227">
        <f>'[4]Canada Inedible Tallow Exports'!AD243</f>
        <v>0</v>
      </c>
      <c r="AD17" s="269">
        <f>'[4]Canada Inedible Tallow Exports'!AE243</f>
        <v>0</v>
      </c>
      <c r="AE17" s="269">
        <f>'[4]Canada Inedible Tallow Exports'!AF243</f>
        <v>0</v>
      </c>
      <c r="AF17" s="269">
        <f>'[4]Canada Inedible Tallow Exports'!AG243</f>
        <v>0</v>
      </c>
      <c r="AG17" s="269">
        <f>'[4]Canada Inedible Tallow Exports'!AH243</f>
        <v>0</v>
      </c>
      <c r="AH17" s="269">
        <f>'[4]Canada Inedible Tallow Exports'!AI243</f>
        <v>0</v>
      </c>
      <c r="AI17" s="269">
        <f>'[4]Canada Inedible Tallow Exports'!AJ243</f>
        <v>0</v>
      </c>
      <c r="AJ17" s="269">
        <f>'[4]Canada Inedible Tallow Exports'!AK243</f>
        <v>0</v>
      </c>
      <c r="AK17" s="269">
        <f>'[4]Canada Inedible Tallow Exports'!AL243</f>
        <v>0</v>
      </c>
      <c r="AL17" s="269">
        <f>'[4]Canada Inedible Tallow Exports'!AM243</f>
        <v>0</v>
      </c>
      <c r="AM17" s="269">
        <f>'[4]Canada Inedible Tallow Exports'!AN243</f>
        <v>0</v>
      </c>
      <c r="AN17" s="269">
        <f>'[4]Canada Inedible Tallow Exports'!AO243</f>
        <v>0</v>
      </c>
      <c r="AO17" s="269">
        <f>'[4]Canada Inedible Tallow Exports'!AP243</f>
        <v>0</v>
      </c>
      <c r="AP17" s="269">
        <f>'[4]Canada Inedible Tallow Exports'!AQ243</f>
        <v>0</v>
      </c>
      <c r="AQ17" s="269">
        <f>'[4]Canada Inedible Tallow Exports'!AR243</f>
        <v>0</v>
      </c>
    </row>
    <row r="18" spans="1:43" x14ac:dyDescent="0.2">
      <c r="B18" t="s">
        <v>185</v>
      </c>
      <c r="C18" s="227">
        <f>C15-C16-C17</f>
        <v>174.88</v>
      </c>
      <c r="D18" s="227">
        <f t="shared" ref="D18:AQ18" si="3">D15-D16-D17</f>
        <v>163.137</v>
      </c>
      <c r="E18" s="227">
        <f t="shared" si="3"/>
        <v>165.64599999999999</v>
      </c>
      <c r="F18" s="227">
        <f t="shared" si="3"/>
        <v>216.93500000000003</v>
      </c>
      <c r="G18" s="227">
        <f t="shared" si="3"/>
        <v>183.12</v>
      </c>
      <c r="H18" s="227">
        <f t="shared" si="3"/>
        <v>191.613</v>
      </c>
      <c r="I18" s="227">
        <f t="shared" si="3"/>
        <v>218.83299999999997</v>
      </c>
      <c r="J18" s="227">
        <f t="shared" si="3"/>
        <v>169.18600000000001</v>
      </c>
      <c r="K18" s="227">
        <f t="shared" si="3"/>
        <v>249.66200000000003</v>
      </c>
      <c r="L18" s="227">
        <f t="shared" si="3"/>
        <v>180.95099999999999</v>
      </c>
      <c r="M18" s="227">
        <f t="shared" si="3"/>
        <v>227.73500000000001</v>
      </c>
      <c r="N18" s="227">
        <f t="shared" si="3"/>
        <v>180.83699999999999</v>
      </c>
      <c r="O18" s="227">
        <f t="shared" si="3"/>
        <v>155.31900000000002</v>
      </c>
      <c r="P18" s="227">
        <f t="shared" si="3"/>
        <v>116.62899999999999</v>
      </c>
      <c r="Q18" s="227">
        <f t="shared" si="3"/>
        <v>139.55500000000001</v>
      </c>
      <c r="R18" s="227">
        <f t="shared" si="3"/>
        <v>112.68800000000002</v>
      </c>
      <c r="S18" s="227">
        <f t="shared" si="3"/>
        <v>94.638000000000005</v>
      </c>
      <c r="T18" s="227">
        <f t="shared" si="3"/>
        <v>81.384000000000015</v>
      </c>
      <c r="U18" s="227">
        <f t="shared" si="3"/>
        <v>77.651999999999987</v>
      </c>
      <c r="V18" s="227">
        <f t="shared" si="3"/>
        <v>61.957000000000008</v>
      </c>
      <c r="W18" s="227">
        <f t="shared" si="3"/>
        <v>61.415999999999997</v>
      </c>
      <c r="X18" s="227">
        <f t="shared" si="3"/>
        <v>81.203000000000017</v>
      </c>
      <c r="Y18" s="227">
        <f t="shared" si="3"/>
        <v>50.423000000000002</v>
      </c>
      <c r="Z18" s="227">
        <f t="shared" si="3"/>
        <v>30.899000000000001</v>
      </c>
      <c r="AA18" s="227">
        <f t="shared" si="3"/>
        <v>17.524000000000001</v>
      </c>
      <c r="AB18" s="227">
        <f t="shared" si="3"/>
        <v>21.24199999999999</v>
      </c>
      <c r="AC18" s="227">
        <f t="shared" si="3"/>
        <v>36.795000000000016</v>
      </c>
      <c r="AD18" s="269">
        <f t="shared" si="3"/>
        <v>4.5869999999999891</v>
      </c>
      <c r="AE18" s="269">
        <f t="shared" si="3"/>
        <v>1.90300000000002</v>
      </c>
      <c r="AF18" s="269">
        <f t="shared" si="3"/>
        <v>1.3513418139339421</v>
      </c>
      <c r="AG18" s="269">
        <f t="shared" si="3"/>
        <v>1.7819471419568913</v>
      </c>
      <c r="AH18" s="269">
        <f t="shared" si="3"/>
        <v>2.0088056008153785</v>
      </c>
      <c r="AI18" s="269">
        <f t="shared" si="3"/>
        <v>1.7365357328399114</v>
      </c>
      <c r="AJ18" s="269">
        <f t="shared" si="3"/>
        <v>1.5405016208038091</v>
      </c>
      <c r="AK18" s="269">
        <f t="shared" si="3"/>
        <v>1.5639712123841605</v>
      </c>
      <c r="AL18" s="269">
        <f t="shared" si="3"/>
        <v>1.1972514241285239</v>
      </c>
      <c r="AM18" s="269">
        <f t="shared" si="3"/>
        <v>0.75600467670506077</v>
      </c>
      <c r="AN18" s="269">
        <f t="shared" si="3"/>
        <v>0.64273457098184394</v>
      </c>
      <c r="AO18" s="269">
        <f t="shared" si="3"/>
        <v>0.64036957592954025</v>
      </c>
      <c r="AP18" s="269">
        <f t="shared" si="3"/>
        <v>0.41962528489335682</v>
      </c>
      <c r="AQ18" s="269">
        <f t="shared" si="3"/>
        <v>0.24805496089217627</v>
      </c>
    </row>
    <row r="19" spans="1:43" x14ac:dyDescent="0.2">
      <c r="A19" t="s">
        <v>193</v>
      </c>
      <c r="C19" s="227">
        <f>'[9]Inedible Tallow Imports'!D290</f>
        <v>25.883585053200001</v>
      </c>
      <c r="D19" s="227">
        <f>'[9]Inedible Tallow Imports'!E290</f>
        <v>56.462794504200012</v>
      </c>
      <c r="E19" s="227">
        <f>'[9]Inedible Tallow Imports'!F290</f>
        <v>68.145747868799987</v>
      </c>
      <c r="F19" s="227">
        <f>'[9]Inedible Tallow Imports'!G290</f>
        <v>57.262190441400001</v>
      </c>
      <c r="G19" s="227">
        <f>'[9]Inedible Tallow Imports'!H290</f>
        <v>59.870258267400004</v>
      </c>
      <c r="H19" s="227">
        <f>'[9]Inedible Tallow Imports'!I290</f>
        <v>67.4601104268</v>
      </c>
      <c r="I19" s="227">
        <f>'[9]Inedible Tallow Imports'!J290</f>
        <v>58.0088959128</v>
      </c>
      <c r="J19" s="227">
        <f>'[9]Inedible Tallow Imports'!K290</f>
        <v>31.407265474199999</v>
      </c>
      <c r="K19" s="227">
        <f>'[9]Inedible Tallow Imports'!L290</f>
        <v>37.482101395200004</v>
      </c>
      <c r="L19" s="227">
        <f>'[9]Inedible Tallow Imports'!M290</f>
        <v>65.511224578800011</v>
      </c>
      <c r="M19" s="227">
        <f>'[9]Inedible Tallow Imports'!N290</f>
        <v>31.871117943000002</v>
      </c>
      <c r="N19" s="227">
        <f>'[9]Inedible Tallow Imports'!O290</f>
        <v>51.7385100204</v>
      </c>
      <c r="O19" s="227">
        <f>'[9]Inedible Tallow Imports'!P290</f>
        <v>56.206396965599993</v>
      </c>
      <c r="P19" s="227">
        <f>'[9]Inedible Tallow Imports'!Q290</f>
        <v>36.077757181199999</v>
      </c>
      <c r="Q19" s="227">
        <f>'[9]Inedible Tallow Imports'!R290</f>
        <v>51.930753058800001</v>
      </c>
      <c r="R19" s="227">
        <f>'[9]Inedible Tallow Imports'!S290</f>
        <v>72.047046959999989</v>
      </c>
      <c r="S19" s="227">
        <f>'[9]Inedible Tallow Imports'!T290</f>
        <v>124.9568239446</v>
      </c>
      <c r="T19" s="227">
        <f>'[9]Inedible Tallow Imports'!U290</f>
        <v>128.92424600000001</v>
      </c>
      <c r="U19" s="227">
        <f>'[9]Inedible Tallow Imports'!V290</f>
        <v>135.630763</v>
      </c>
      <c r="V19" s="227">
        <f>'[9]Inedible Tallow Imports'!W290</f>
        <v>138.53992699999998</v>
      </c>
      <c r="W19" s="227">
        <f>'[9]Inedible Tallow Imports'!X290</f>
        <v>172.96722100000002</v>
      </c>
      <c r="X19" s="227">
        <f>'[9]Inedible Tallow Imports'!Y290</f>
        <v>172.32750999999999</v>
      </c>
      <c r="Y19" s="227">
        <f>'[9]Inedible Tallow Imports'!Z290</f>
        <v>226.45140170642</v>
      </c>
      <c r="Z19" s="227">
        <f>'[9]Inedible Tallow Imports'!AA290</f>
        <v>429.43348087684006</v>
      </c>
      <c r="AA19" s="227">
        <f>'[9]Inedible Tallow Imports'!AB290</f>
        <v>460.04947533160004</v>
      </c>
      <c r="AB19" s="227">
        <f>'[9]Inedible Tallow Imports'!AC290</f>
        <v>617.77417596698001</v>
      </c>
      <c r="AC19" s="227">
        <f>'[9]Inedible Tallow Imports'!AD290</f>
        <v>941.10537196178007</v>
      </c>
      <c r="AD19" s="269">
        <f>'[9]Inedible Tallow Imports'!AE290</f>
        <v>1486.4235910000002</v>
      </c>
      <c r="AE19" s="269">
        <f>'[9]Inedible Tallow Imports'!AF290</f>
        <v>1531.4514569999999</v>
      </c>
      <c r="AF19" s="269">
        <f>'[9]Inedible Tallow Imports'!AG290</f>
        <v>2036.8461348724175</v>
      </c>
      <c r="AG19" s="269">
        <f>'[9]Inedible Tallow Imports'!AH290</f>
        <v>2791.3318366306439</v>
      </c>
      <c r="AH19" s="269">
        <f>'[9]Inedible Tallow Imports'!AI290</f>
        <v>3656.5024872588206</v>
      </c>
      <c r="AI19" s="269">
        <f>'[9]Inedible Tallow Imports'!AJ290</f>
        <v>5640.2299076197487</v>
      </c>
      <c r="AJ19" s="269">
        <f>'[9]Inedible Tallow Imports'!AK290</f>
        <v>5394.9421126733832</v>
      </c>
      <c r="AK19" s="269">
        <f>'[9]Inedible Tallow Imports'!AL290</f>
        <v>5736.5146401468655</v>
      </c>
      <c r="AL19" s="269">
        <f>'[9]Inedible Tallow Imports'!AM290</f>
        <v>6033.4231569748608</v>
      </c>
      <c r="AM19" s="269">
        <f>'[9]Inedible Tallow Imports'!AN290</f>
        <v>6845.0180048332941</v>
      </c>
      <c r="AN19" s="269">
        <f>'[9]Inedible Tallow Imports'!AO290</f>
        <v>8190.7764285376261</v>
      </c>
      <c r="AO19" s="269">
        <f>'[9]Inedible Tallow Imports'!AP290</f>
        <v>9140.7603534325262</v>
      </c>
      <c r="AP19" s="269">
        <f>'[9]Inedible Tallow Imports'!AQ290</f>
        <v>8526.461149837296</v>
      </c>
      <c r="AQ19" s="269">
        <f>'[9]Inedible Tallow Imports'!AR290</f>
        <v>0</v>
      </c>
    </row>
    <row r="20" spans="1:43" x14ac:dyDescent="0.2">
      <c r="A20" s="266"/>
      <c r="B20" s="266" t="s">
        <v>184</v>
      </c>
      <c r="C20" s="267">
        <f>'[9]Inedible Tallow Imports'!D243</f>
        <v>25.744693867200002</v>
      </c>
      <c r="D20" s="267">
        <f>'[9]Inedible Tallow Imports'!E243</f>
        <v>55.666925962200011</v>
      </c>
      <c r="E20" s="267">
        <f>'[9]Inedible Tallow Imports'!F243</f>
        <v>67.684540946399991</v>
      </c>
      <c r="F20" s="267">
        <f>'[9]Inedible Tallow Imports'!G243</f>
        <v>57.256899348600001</v>
      </c>
      <c r="G20" s="267">
        <f>'[9]Inedible Tallow Imports'!H243</f>
        <v>53.192899153800006</v>
      </c>
      <c r="H20" s="267">
        <f>'[9]Inedible Tallow Imports'!I243</f>
        <v>67.4601104268</v>
      </c>
      <c r="I20" s="267">
        <f>'[9]Inedible Tallow Imports'!J243</f>
        <v>58.0088959128</v>
      </c>
      <c r="J20" s="267">
        <f>'[9]Inedible Tallow Imports'!K243</f>
        <v>31.407265474199999</v>
      </c>
      <c r="K20" s="267">
        <f>'[9]Inedible Tallow Imports'!L243</f>
        <v>37.482101395200004</v>
      </c>
      <c r="L20" s="267">
        <f>'[9]Inedible Tallow Imports'!M243</f>
        <v>65.468013987600017</v>
      </c>
      <c r="M20" s="267">
        <f>'[9]Inedible Tallow Imports'!N243</f>
        <v>31.537338172200002</v>
      </c>
      <c r="N20" s="267">
        <f>'[9]Inedible Tallow Imports'!O243</f>
        <v>51.697504051200006</v>
      </c>
      <c r="O20" s="267">
        <f>'[9]Inedible Tallow Imports'!P243</f>
        <v>55.650611759399993</v>
      </c>
      <c r="P20" s="267">
        <f>'[9]Inedible Tallow Imports'!Q243</f>
        <v>36.043365078000001</v>
      </c>
      <c r="Q20" s="267">
        <f>'[9]Inedible Tallow Imports'!R243</f>
        <v>51.922816419600004</v>
      </c>
      <c r="R20" s="267">
        <f>'[9]Inedible Tallow Imports'!S243</f>
        <v>71.899998672599992</v>
      </c>
      <c r="S20" s="267">
        <f>'[9]Inedible Tallow Imports'!T243</f>
        <v>124.95087194460001</v>
      </c>
      <c r="T20" s="267">
        <f>'[9]Inedible Tallow Imports'!U243</f>
        <v>128.889914</v>
      </c>
      <c r="U20" s="267">
        <f>'[9]Inedible Tallow Imports'!V243</f>
        <v>135.61201600000001</v>
      </c>
      <c r="V20" s="267">
        <f>'[9]Inedible Tallow Imports'!W243</f>
        <v>138.49306399999998</v>
      </c>
      <c r="W20" s="267">
        <f>'[9]Inedible Tallow Imports'!X243</f>
        <v>171.98037200000002</v>
      </c>
      <c r="X20" s="267">
        <f>'[9]Inedible Tallow Imports'!Y243</f>
        <v>162.19638499999999</v>
      </c>
      <c r="Y20" s="267">
        <f>'[9]Inedible Tallow Imports'!Z243</f>
        <v>218.33679558668001</v>
      </c>
      <c r="Z20" s="267">
        <f>'[9]Inedible Tallow Imports'!AA243</f>
        <v>357.12907902716</v>
      </c>
      <c r="AA20" s="267">
        <f>'[9]Inedible Tallow Imports'!AB243</f>
        <v>385.41266047900007</v>
      </c>
      <c r="AB20" s="267">
        <f>'[9]Inedible Tallow Imports'!AC243</f>
        <v>442.05003761974007</v>
      </c>
      <c r="AC20" s="267">
        <f>'[9]Inedible Tallow Imports'!AD243</f>
        <v>419.46912528415999</v>
      </c>
      <c r="AD20" s="268">
        <f>'[9]Inedible Tallow Imports'!AE243</f>
        <v>453.72359600000004</v>
      </c>
      <c r="AE20" s="268">
        <f>'[9]Inedible Tallow Imports'!AF243</f>
        <v>436.39853300000004</v>
      </c>
      <c r="AF20" s="268">
        <f>'[9]Inedible Tallow Imports'!AG243</f>
        <v>369.5173468049</v>
      </c>
      <c r="AG20" s="268">
        <f>'[9]Inedible Tallow Imports'!AH243</f>
        <v>907.97063599948183</v>
      </c>
      <c r="AH20" s="268">
        <f>'[9]Inedible Tallow Imports'!AI243</f>
        <v>1235.5031658125176</v>
      </c>
      <c r="AI20" s="268">
        <f>'[9]Inedible Tallow Imports'!AJ243</f>
        <v>1791.7788435954576</v>
      </c>
      <c r="AJ20" s="268">
        <f>'[9]Inedible Tallow Imports'!AK243</f>
        <v>1661.6989627119005</v>
      </c>
      <c r="AK20" s="268">
        <f>'[9]Inedible Tallow Imports'!AL243</f>
        <v>1744.1658969935811</v>
      </c>
      <c r="AL20" s="268">
        <f>'[9]Inedible Tallow Imports'!AM243</f>
        <v>1884.9800490999157</v>
      </c>
      <c r="AM20" s="268">
        <f>'[9]Inedible Tallow Imports'!AN243</f>
        <v>2128.3586009953069</v>
      </c>
      <c r="AN20" s="268">
        <f>'[9]Inedible Tallow Imports'!AO243</f>
        <v>2543.8262724582764</v>
      </c>
      <c r="AO20" s="268">
        <f>'[9]Inedible Tallow Imports'!AP243</f>
        <v>2828.1542225273793</v>
      </c>
      <c r="AP20" s="268">
        <f>'[9]Inedible Tallow Imports'!AQ243</f>
        <v>2625.3710962559239</v>
      </c>
      <c r="AQ20" s="268"/>
    </row>
    <row r="21" spans="1:43" x14ac:dyDescent="0.2">
      <c r="B21" t="s">
        <v>190</v>
      </c>
      <c r="C21" s="227">
        <f>'[9]Inedible Tallow Imports'!D266</f>
        <v>0</v>
      </c>
      <c r="D21" s="227">
        <f>'[9]Inedible Tallow Imports'!E266</f>
        <v>0</v>
      </c>
      <c r="E21" s="227">
        <f>'[9]Inedible Tallow Imports'!F266</f>
        <v>0</v>
      </c>
      <c r="F21" s="227">
        <f>'[9]Inedible Tallow Imports'!G266</f>
        <v>3.7478574E-3</v>
      </c>
      <c r="G21" s="227">
        <f>'[9]Inedible Tallow Imports'!H266</f>
        <v>0</v>
      </c>
      <c r="H21" s="227">
        <f>'[9]Inedible Tallow Imports'!I266</f>
        <v>0</v>
      </c>
      <c r="I21" s="227">
        <f>'[9]Inedible Tallow Imports'!J266</f>
        <v>0</v>
      </c>
      <c r="J21" s="227">
        <f>'[9]Inedible Tallow Imports'!K266</f>
        <v>0</v>
      </c>
      <c r="K21" s="227">
        <f>'[9]Inedible Tallow Imports'!L266</f>
        <v>0</v>
      </c>
      <c r="L21" s="227">
        <f>'[9]Inedible Tallow Imports'!M266</f>
        <v>0</v>
      </c>
      <c r="M21" s="227">
        <f>'[9]Inedible Tallow Imports'!N266</f>
        <v>0</v>
      </c>
      <c r="N21" s="227">
        <f>'[9]Inedible Tallow Imports'!O266</f>
        <v>0</v>
      </c>
      <c r="O21" s="227">
        <f>'[9]Inedible Tallow Imports'!P266</f>
        <v>0</v>
      </c>
      <c r="P21" s="227">
        <f>'[9]Inedible Tallow Imports'!Q266</f>
        <v>0</v>
      </c>
      <c r="Q21" s="227">
        <f>'[9]Inedible Tallow Imports'!R266</f>
        <v>0</v>
      </c>
      <c r="R21" s="227">
        <f>'[9]Inedible Tallow Imports'!S266</f>
        <v>7.4295761400000007E-2</v>
      </c>
      <c r="S21" s="227">
        <f>'[9]Inedible Tallow Imports'!T266</f>
        <v>0</v>
      </c>
      <c r="T21" s="227">
        <f>'[9]Inedible Tallow Imports'!U266</f>
        <v>0</v>
      </c>
      <c r="U21" s="227">
        <f>'[9]Inedible Tallow Imports'!V266</f>
        <v>0</v>
      </c>
      <c r="V21" s="227">
        <f>'[9]Inedible Tallow Imports'!W266</f>
        <v>1.2399E-2</v>
      </c>
      <c r="W21" s="227">
        <f>'[9]Inedible Tallow Imports'!X266</f>
        <v>0</v>
      </c>
      <c r="X21" s="227">
        <f>'[9]Inedible Tallow Imports'!Y266</f>
        <v>0</v>
      </c>
      <c r="Y21" s="227">
        <f>'[9]Inedible Tallow Imports'!Z266</f>
        <v>0</v>
      </c>
      <c r="Z21" s="227">
        <f>'[9]Inedible Tallow Imports'!AA266</f>
        <v>0</v>
      </c>
      <c r="AA21" s="227">
        <f>'[9]Inedible Tallow Imports'!AB266</f>
        <v>0</v>
      </c>
      <c r="AB21" s="227">
        <f>'[9]Inedible Tallow Imports'!AC266</f>
        <v>0</v>
      </c>
      <c r="AC21" s="227">
        <f>'[9]Inedible Tallow Imports'!AD266</f>
        <v>0</v>
      </c>
      <c r="AD21" s="269">
        <f>'[9]Inedible Tallow Imports'!AE266</f>
        <v>24.912478999999998</v>
      </c>
      <c r="AE21" s="269">
        <f>'[9]Inedible Tallow Imports'!AF266</f>
        <v>26.753163999999998</v>
      </c>
      <c r="AF21" s="269">
        <f>'[9]Inedible Tallow Imports'!AG266</f>
        <v>31.87443207346</v>
      </c>
      <c r="AG21" s="269">
        <f>'[9]Inedible Tallow Imports'!AH266</f>
        <v>47.029688284745298</v>
      </c>
      <c r="AH21" s="269">
        <f>'[9]Inedible Tallow Imports'!AI266</f>
        <v>63.842852015176504</v>
      </c>
      <c r="AI21" s="269">
        <f>'[9]Inedible Tallow Imports'!AJ266</f>
        <v>101.38258203724919</v>
      </c>
      <c r="AJ21" s="269">
        <f>'[9]Inedible Tallow Imports'!AK266</f>
        <v>106.9950170038464</v>
      </c>
      <c r="AK21" s="269">
        <f>'[9]Inedible Tallow Imports'!AL266</f>
        <v>114.41499395702917</v>
      </c>
      <c r="AL21" s="269">
        <f>'[9]Inedible Tallow Imports'!AM266</f>
        <v>125.40980658429196</v>
      </c>
      <c r="AM21" s="269">
        <f>'[9]Inedible Tallow Imports'!AN266</f>
        <v>142.57542225897396</v>
      </c>
      <c r="AN21" s="269">
        <f>'[9]Inedible Tallow Imports'!AO266</f>
        <v>174.91231776179978</v>
      </c>
      <c r="AO21" s="269">
        <f>'[9]Inedible Tallow Imports'!AP266</f>
        <v>199.04841955178054</v>
      </c>
      <c r="AP21" s="269">
        <f>'[9]Inedible Tallow Imports'!AQ266</f>
        <v>187.13432331343284</v>
      </c>
      <c r="AQ21" s="269">
        <f>'[9]Inedible Tallow Imports'!AR266</f>
        <v>0</v>
      </c>
    </row>
    <row r="22" spans="1:43" x14ac:dyDescent="0.2">
      <c r="B22" t="s">
        <v>185</v>
      </c>
      <c r="C22" s="227">
        <f t="shared" ref="C22:AQ22" si="4">C19-C20-C21</f>
        <v>0.13889118599999861</v>
      </c>
      <c r="D22" s="227">
        <f t="shared" si="4"/>
        <v>0.7958685420000009</v>
      </c>
      <c r="E22" s="227">
        <f t="shared" si="4"/>
        <v>0.46120692239999528</v>
      </c>
      <c r="F22" s="227">
        <f t="shared" si="4"/>
        <v>1.5432354000002855E-3</v>
      </c>
      <c r="G22" s="227">
        <f t="shared" si="4"/>
        <v>6.6773591135999979</v>
      </c>
      <c r="H22" s="227">
        <f t="shared" si="4"/>
        <v>0</v>
      </c>
      <c r="I22" s="227">
        <f t="shared" si="4"/>
        <v>0</v>
      </c>
      <c r="J22" s="227">
        <f t="shared" si="4"/>
        <v>0</v>
      </c>
      <c r="K22" s="227">
        <f t="shared" si="4"/>
        <v>0</v>
      </c>
      <c r="L22" s="227">
        <f t="shared" si="4"/>
        <v>4.3210591199994042E-2</v>
      </c>
      <c r="M22" s="227">
        <f t="shared" si="4"/>
        <v>0.33377977079999965</v>
      </c>
      <c r="N22" s="227">
        <f t="shared" si="4"/>
        <v>4.1005969199993331E-2</v>
      </c>
      <c r="O22" s="227">
        <f t="shared" si="4"/>
        <v>0.55578520619999949</v>
      </c>
      <c r="P22" s="227">
        <f t="shared" si="4"/>
        <v>3.4392103199998303E-2</v>
      </c>
      <c r="Q22" s="227">
        <f t="shared" si="4"/>
        <v>7.9366391999968755E-3</v>
      </c>
      <c r="R22" s="227">
        <f t="shared" si="4"/>
        <v>7.2752525999996973E-2</v>
      </c>
      <c r="S22" s="227">
        <f t="shared" si="4"/>
        <v>5.951999999993518E-3</v>
      </c>
      <c r="T22" s="227">
        <f t="shared" si="4"/>
        <v>3.4332000000006246E-2</v>
      </c>
      <c r="U22" s="227">
        <f t="shared" si="4"/>
        <v>1.8746999999990521E-2</v>
      </c>
      <c r="V22" s="227">
        <f t="shared" si="4"/>
        <v>3.4464000000001875E-2</v>
      </c>
      <c r="W22" s="227">
        <f t="shared" si="4"/>
        <v>0.98684900000000653</v>
      </c>
      <c r="X22" s="227">
        <f t="shared" si="4"/>
        <v>10.131124999999997</v>
      </c>
      <c r="Y22" s="227">
        <f t="shared" si="4"/>
        <v>8.1146061197399888</v>
      </c>
      <c r="Z22" s="227">
        <f t="shared" si="4"/>
        <v>72.304401849680062</v>
      </c>
      <c r="AA22" s="227">
        <f t="shared" si="4"/>
        <v>74.636814852599969</v>
      </c>
      <c r="AB22" s="227">
        <f t="shared" si="4"/>
        <v>175.72413834723994</v>
      </c>
      <c r="AC22" s="227">
        <f t="shared" si="4"/>
        <v>521.63624667762008</v>
      </c>
      <c r="AD22" s="269">
        <f t="shared" si="4"/>
        <v>1007.7875160000002</v>
      </c>
      <c r="AE22" s="269">
        <f t="shared" si="4"/>
        <v>1068.2997599999999</v>
      </c>
      <c r="AF22" s="269">
        <f t="shared" si="4"/>
        <v>1635.4543559940576</v>
      </c>
      <c r="AG22" s="269">
        <f t="shared" si="4"/>
        <v>1836.3315123464167</v>
      </c>
      <c r="AH22" s="269">
        <f t="shared" si="4"/>
        <v>2357.1564694311264</v>
      </c>
      <c r="AI22" s="269">
        <f t="shared" si="4"/>
        <v>3747.0684819870421</v>
      </c>
      <c r="AJ22" s="269">
        <f t="shared" si="4"/>
        <v>3626.2481329576362</v>
      </c>
      <c r="AK22" s="269">
        <f t="shared" si="4"/>
        <v>3877.9337491962551</v>
      </c>
      <c r="AL22" s="269">
        <f t="shared" si="4"/>
        <v>4023.0333012906531</v>
      </c>
      <c r="AM22" s="269">
        <f t="shared" si="4"/>
        <v>4574.0839815790132</v>
      </c>
      <c r="AN22" s="269">
        <f t="shared" si="4"/>
        <v>5472.0378383175503</v>
      </c>
      <c r="AO22" s="269">
        <f t="shared" si="4"/>
        <v>6113.5577113533673</v>
      </c>
      <c r="AP22" s="269">
        <f t="shared" si="4"/>
        <v>5713.9557302679395</v>
      </c>
      <c r="AQ22" s="269">
        <f t="shared" si="4"/>
        <v>0</v>
      </c>
    </row>
    <row r="23" spans="1:43" x14ac:dyDescent="0.2">
      <c r="A23" t="s">
        <v>194</v>
      </c>
      <c r="C23" s="227">
        <f>'[9]Inedible Tallow Exports'!D290</f>
        <v>2247.0415728263997</v>
      </c>
      <c r="D23" s="227">
        <f>'[9]Inedible Tallow Exports'!E290</f>
        <v>1608.2739536219999</v>
      </c>
      <c r="E23" s="227">
        <f>'[9]Inedible Tallow Exports'!F290</f>
        <v>2155.0861278197999</v>
      </c>
      <c r="F23" s="227">
        <f>'[9]Inedible Tallow Exports'!G290</f>
        <v>2053.7546459094001</v>
      </c>
      <c r="G23" s="227">
        <f>'[9]Inedible Tallow Exports'!H290</f>
        <v>1769.5460212415999</v>
      </c>
      <c r="H23" s="227">
        <f>'[9]Inedible Tallow Exports'!I290</f>
        <v>1391.0291789687999</v>
      </c>
      <c r="I23" s="227">
        <f>'[9]Inedible Tallow Exports'!J290</f>
        <v>1637.8410211128</v>
      </c>
      <c r="J23" s="227">
        <f>'[9]Inedible Tallow Exports'!K290</f>
        <v>1723.442304591</v>
      </c>
      <c r="K23" s="227">
        <f>'[9]Inedible Tallow Exports'!L290</f>
        <v>1541.1844401534001</v>
      </c>
      <c r="L23" s="227">
        <f>'[9]Inedible Tallow Exports'!M290</f>
        <v>1415.2531245804</v>
      </c>
      <c r="M23" s="227">
        <f>'[9]Inedible Tallow Exports'!N290</f>
        <v>1598.2579149516</v>
      </c>
      <c r="N23" s="227">
        <f>'[9]Inedible Tallow Exports'!O290</f>
        <v>1764.7979268402</v>
      </c>
      <c r="O23" s="227">
        <f>'[9]Inedible Tallow Exports'!P290</f>
        <v>1729.2334056605998</v>
      </c>
      <c r="P23" s="227">
        <f>'[9]Inedible Tallow Exports'!Q290</f>
        <v>1473.1555372506002</v>
      </c>
      <c r="Q23" s="227">
        <f>'[9]Inedible Tallow Exports'!R290</f>
        <v>1690.1253955403999</v>
      </c>
      <c r="R23" s="227">
        <f>'[9]Inedible Tallow Exports'!S290</f>
        <v>1511.1848258261998</v>
      </c>
      <c r="S23" s="227">
        <f>'[9]Inedible Tallow Exports'!T290</f>
        <v>1182.0419500908001</v>
      </c>
      <c r="T23" s="227">
        <f>'[9]Inedible Tallow Exports'!U290</f>
        <v>1021.4856239999998</v>
      </c>
      <c r="U23" s="227">
        <f>'[9]Inedible Tallow Exports'!V290</f>
        <v>1042.6859360000001</v>
      </c>
      <c r="V23" s="227">
        <f>'[9]Inedible Tallow Exports'!W290</f>
        <v>854.09205499999996</v>
      </c>
      <c r="W23" s="227">
        <f>'[9]Inedible Tallow Exports'!X290</f>
        <v>923.646478</v>
      </c>
      <c r="X23" s="227">
        <f>'[9]Inedible Tallow Exports'!Y290</f>
        <v>914.95824599999992</v>
      </c>
      <c r="Y23" s="227">
        <f>'[9]Inedible Tallow Exports'!Z290</f>
        <v>766.91180663926002</v>
      </c>
      <c r="Z23" s="227">
        <f>'[9]Inedible Tallow Exports'!AA290</f>
        <v>642.2678925084399</v>
      </c>
      <c r="AA23" s="227">
        <f>'[9]Inedible Tallow Exports'!AB290</f>
        <v>714.3775987463199</v>
      </c>
      <c r="AB23" s="227">
        <f>'[9]Inedible Tallow Exports'!AC290</f>
        <v>713.45249638739995</v>
      </c>
      <c r="AC23" s="227">
        <f>'[9]Inedible Tallow Exports'!AD290</f>
        <v>642.55648257359985</v>
      </c>
      <c r="AD23" s="269">
        <f>'[9]Inedible Tallow Exports'!AE290</f>
        <v>321.89399221140002</v>
      </c>
      <c r="AE23" s="269">
        <f>'[9]Inedible Tallow Exports'!AF290</f>
        <v>282.8494752048</v>
      </c>
      <c r="AF23" s="269">
        <f>'[9]Inedible Tallow Exports'!AG290</f>
        <v>254.74605625980001</v>
      </c>
      <c r="AG23" s="269">
        <f>'[9]Inedible Tallow Exports'!AH290</f>
        <v>160.06685129648056</v>
      </c>
      <c r="AH23" s="269">
        <f>'[9]Inedible Tallow Exports'!AI290</f>
        <v>150.44679788126433</v>
      </c>
      <c r="AI23" s="269">
        <f>'[9]Inedible Tallow Exports'!AJ290</f>
        <v>149.67554894102838</v>
      </c>
      <c r="AJ23" s="269">
        <f>'[9]Inedible Tallow Exports'!AK290</f>
        <v>150.24866880547131</v>
      </c>
      <c r="AK23" s="269">
        <f>'[9]Inedible Tallow Exports'!AL290</f>
        <v>121.1512161430088</v>
      </c>
      <c r="AL23" s="269">
        <f>'[9]Inedible Tallow Exports'!AM290</f>
        <v>123.73409626856433</v>
      </c>
      <c r="AM23" s="269">
        <f>'[9]Inedible Tallow Exports'!AN290</f>
        <v>100.6236024485675</v>
      </c>
      <c r="AN23" s="269">
        <f>'[9]Inedible Tallow Exports'!AO290</f>
        <v>99.964925069996866</v>
      </c>
      <c r="AO23" s="269">
        <f>'[9]Inedible Tallow Exports'!AP290</f>
        <v>99.988546676213545</v>
      </c>
      <c r="AP23" s="269">
        <f>'[9]Inedible Tallow Exports'!AQ290</f>
        <v>91.015158422504342</v>
      </c>
      <c r="AQ23" s="269">
        <f>'[9]Inedible Tallow Exports'!AR290</f>
        <v>0</v>
      </c>
    </row>
    <row r="24" spans="1:43" x14ac:dyDescent="0.2">
      <c r="A24" s="266"/>
      <c r="B24" s="266" t="s">
        <v>188</v>
      </c>
      <c r="C24" s="267">
        <f>'[9]Inedible Tallow Exports'!D243</f>
        <v>34.8255318852</v>
      </c>
      <c r="D24" s="267">
        <f>'[9]Inedible Tallow Exports'!E243</f>
        <v>44.243456606999999</v>
      </c>
      <c r="E24" s="267">
        <f>'[9]Inedible Tallow Exports'!F243</f>
        <v>39.123662936400002</v>
      </c>
      <c r="F24" s="267">
        <f>'[9]Inedible Tallow Exports'!G243</f>
        <v>31.031597885400004</v>
      </c>
      <c r="G24" s="267">
        <f>'[9]Inedible Tallow Exports'!H243</f>
        <v>32.362748649000004</v>
      </c>
      <c r="H24" s="267">
        <f>'[9]Inedible Tallow Exports'!I243</f>
        <v>17.923135935599998</v>
      </c>
      <c r="I24" s="267">
        <f>'[9]Inedible Tallow Exports'!J243</f>
        <v>19.886131364400001</v>
      </c>
      <c r="J24" s="267">
        <f>'[9]Inedible Tallow Exports'!K243</f>
        <v>18.685273761000005</v>
      </c>
      <c r="K24" s="267">
        <f>'[9]Inedible Tallow Exports'!L243</f>
        <v>23.1901983558</v>
      </c>
      <c r="L24" s="267">
        <f>'[9]Inedible Tallow Exports'!M243</f>
        <v>23.211583189199999</v>
      </c>
      <c r="M24" s="267">
        <f>'[9]Inedible Tallow Exports'!N243</f>
        <v>33.3689381298</v>
      </c>
      <c r="N24" s="267">
        <f>'[9]Inedible Tallow Exports'!O243</f>
        <v>41.010378443999997</v>
      </c>
      <c r="O24" s="267">
        <f>'[9]Inedible Tallow Exports'!P243</f>
        <v>52.30068863040001</v>
      </c>
      <c r="P24" s="267">
        <f>'[9]Inedible Tallow Exports'!Q243</f>
        <v>46.754741527200004</v>
      </c>
      <c r="Q24" s="267">
        <f>'[9]Inedible Tallow Exports'!R243</f>
        <v>61.199204409000004</v>
      </c>
      <c r="R24" s="267">
        <f>'[9]Inedible Tallow Exports'!S243</f>
        <v>52.942674556799993</v>
      </c>
      <c r="S24" s="267">
        <f>'[9]Inedible Tallow Exports'!T243</f>
        <v>35.327728590800007</v>
      </c>
      <c r="T24" s="267">
        <f>'[9]Inedible Tallow Exports'!U243</f>
        <v>42.214396000000001</v>
      </c>
      <c r="U24" s="267">
        <f>'[9]Inedible Tallow Exports'!V243</f>
        <v>51.960868000000005</v>
      </c>
      <c r="V24" s="267">
        <f>'[9]Inedible Tallow Exports'!W243</f>
        <v>47.164104000000009</v>
      </c>
      <c r="W24" s="267">
        <f>'[9]Inedible Tallow Exports'!X243</f>
        <v>65.049151999999992</v>
      </c>
      <c r="X24" s="267">
        <f>'[9]Inedible Tallow Exports'!Y243</f>
        <v>57.853220999999998</v>
      </c>
      <c r="Y24" s="267">
        <f>'[9]Inedible Tallow Exports'!Z243</f>
        <v>65.546656177659997</v>
      </c>
      <c r="Z24" s="267">
        <f>'[9]Inedible Tallow Exports'!AA243</f>
        <v>74.788069421559996</v>
      </c>
      <c r="AA24" s="267">
        <f>'[9]Inedible Tallow Exports'!AB243</f>
        <v>98.896839141099989</v>
      </c>
      <c r="AB24" s="267">
        <f>'[9]Inedible Tallow Exports'!AC243</f>
        <v>126.07487091197999</v>
      </c>
      <c r="AC24" s="267">
        <f>'[9]Inedible Tallow Exports'!AD243</f>
        <v>190.68836430464</v>
      </c>
      <c r="AD24" s="268">
        <f>'[9]Inedible Tallow Exports'!AE243</f>
        <v>167.07568400000002</v>
      </c>
      <c r="AE24" s="268">
        <f>'[9]Inedible Tallow Exports'!AF243</f>
        <v>142.818825</v>
      </c>
      <c r="AF24" s="268">
        <f>'[9]Inedible Tallow Exports'!AG243</f>
        <v>163.25749080932002</v>
      </c>
      <c r="AG24" s="268">
        <f>'[9]Inedible Tallow Exports'!AH243</f>
        <v>45.522501013138623</v>
      </c>
      <c r="AH24" s="268">
        <f>'[9]Inedible Tallow Exports'!AI243</f>
        <v>56.471989567790416</v>
      </c>
      <c r="AI24" s="268">
        <f>'[9]Inedible Tallow Exports'!AJ243</f>
        <v>60.317334141734186</v>
      </c>
      <c r="AJ24" s="268">
        <f>'[9]Inedible Tallow Exports'!AK243</f>
        <v>66.685468153466999</v>
      </c>
      <c r="AK24" s="268">
        <f>'[9]Inedible Tallow Exports'!AL243</f>
        <v>52.454636162370392</v>
      </c>
      <c r="AL24" s="268">
        <f>'[9]Inedible Tallow Exports'!AM243</f>
        <v>50.21132124827475</v>
      </c>
      <c r="AM24" s="268">
        <f>'[9]Inedible Tallow Exports'!AN243</f>
        <v>40.906831562907101</v>
      </c>
      <c r="AN24" s="268">
        <f>'[9]Inedible Tallow Exports'!AO243</f>
        <v>41.757108375676083</v>
      </c>
      <c r="AO24" s="268">
        <f>'[9]Inedible Tallow Exports'!AP243</f>
        <v>42.175768697449463</v>
      </c>
      <c r="AP24" s="268">
        <f>'[9]Inedible Tallow Exports'!AQ243</f>
        <v>37.690662528888936</v>
      </c>
      <c r="AQ24" s="268">
        <f>'[9]Inedible Tallow Exports'!AR243</f>
        <v>0</v>
      </c>
    </row>
    <row r="25" spans="1:43" x14ac:dyDescent="0.2">
      <c r="B25" t="s">
        <v>192</v>
      </c>
      <c r="C25" s="227">
        <f>'[9]Inedible Tallow Exports'!D266</f>
        <v>406.01817894959999</v>
      </c>
      <c r="D25" s="227">
        <f>'[9]Inedible Tallow Exports'!E266</f>
        <v>423.78147979020002</v>
      </c>
      <c r="E25" s="227">
        <f>'[9]Inedible Tallow Exports'!F266</f>
        <v>500.81538171420004</v>
      </c>
      <c r="F25" s="227">
        <f>'[9]Inedible Tallow Exports'!G266</f>
        <v>531.57801571560015</v>
      </c>
      <c r="G25" s="227">
        <f>'[9]Inedible Tallow Exports'!H266</f>
        <v>458.08782319440002</v>
      </c>
      <c r="H25" s="227">
        <f>'[9]Inedible Tallow Exports'!I266</f>
        <v>376.51725011880001</v>
      </c>
      <c r="I25" s="227">
        <f>'[9]Inedible Tallow Exports'!J266</f>
        <v>479.04297576659997</v>
      </c>
      <c r="J25" s="227">
        <f>'[9]Inedible Tallow Exports'!K266</f>
        <v>543.43822068899999</v>
      </c>
      <c r="K25" s="227">
        <f>'[9]Inedible Tallow Exports'!L266</f>
        <v>636.28301021039999</v>
      </c>
      <c r="L25" s="227">
        <f>'[9]Inedible Tallow Exports'!M266</f>
        <v>641.66272881480018</v>
      </c>
      <c r="M25" s="227">
        <f>'[9]Inedible Tallow Exports'!N266</f>
        <v>664.50944706300004</v>
      </c>
      <c r="N25" s="227">
        <f>'[9]Inedible Tallow Exports'!O266</f>
        <v>738.20312619480001</v>
      </c>
      <c r="O25" s="227">
        <f>'[9]Inedible Tallow Exports'!P266</f>
        <v>648.41526553860001</v>
      </c>
      <c r="P25" s="227">
        <f>'[9]Inedible Tallow Exports'!Q266</f>
        <v>706.55180906520002</v>
      </c>
      <c r="Q25" s="227">
        <f>'[9]Inedible Tallow Exports'!R266</f>
        <v>785.81899307519996</v>
      </c>
      <c r="R25" s="227">
        <f>'[9]Inedible Tallow Exports'!S266</f>
        <v>748.03684262579998</v>
      </c>
      <c r="S25" s="227">
        <f>'[9]Inedible Tallow Exports'!T266</f>
        <v>685.80169547060018</v>
      </c>
      <c r="T25" s="227">
        <f>'[9]Inedible Tallow Exports'!U266</f>
        <v>687.61492800000008</v>
      </c>
      <c r="U25" s="227">
        <f>'[9]Inedible Tallow Exports'!V266</f>
        <v>613.20684500000004</v>
      </c>
      <c r="V25" s="227">
        <f>'[9]Inedible Tallow Exports'!W266</f>
        <v>615.98571199999992</v>
      </c>
      <c r="W25" s="227">
        <f>'[9]Inedible Tallow Exports'!X266</f>
        <v>592.07814200000007</v>
      </c>
      <c r="X25" s="227">
        <f>'[9]Inedible Tallow Exports'!Y266</f>
        <v>476.67368200000004</v>
      </c>
      <c r="Y25" s="227">
        <f>'[9]Inedible Tallow Exports'!Z266</f>
        <v>378.99756481857997</v>
      </c>
      <c r="Z25" s="227">
        <f>'[9]Inedible Tallow Exports'!AA266</f>
        <v>278.99952659633999</v>
      </c>
      <c r="AA25" s="227">
        <f>'[9]Inedible Tallow Exports'!AB266</f>
        <v>291.11022957632002</v>
      </c>
      <c r="AB25" s="227">
        <f>'[9]Inedible Tallow Exports'!AC266</f>
        <v>218.4865790099</v>
      </c>
      <c r="AC25" s="227">
        <f>'[9]Inedible Tallow Exports'!AD266</f>
        <v>144.77912203045997</v>
      </c>
      <c r="AD25" s="269">
        <f>'[9]Inedible Tallow Exports'!AE266</f>
        <v>74.23672599999999</v>
      </c>
      <c r="AE25" s="269">
        <f>'[9]Inedible Tallow Exports'!AF266</f>
        <v>73.080079999999995</v>
      </c>
      <c r="AF25" s="269">
        <f>'[9]Inedible Tallow Exports'!AG266</f>
        <v>66.661038252680015</v>
      </c>
      <c r="AG25" s="269">
        <f>'[9]Inedible Tallow Exports'!AH266</f>
        <v>69.532841189716478</v>
      </c>
      <c r="AH25" s="269">
        <f>'[9]Inedible Tallow Exports'!AI266</f>
        <v>52.705786600224521</v>
      </c>
      <c r="AI25" s="269">
        <f>'[9]Inedible Tallow Exports'!AJ266</f>
        <v>40.51926004479818</v>
      </c>
      <c r="AJ25" s="269">
        <f>'[9]Inedible Tallow Exports'!AK266</f>
        <v>46.132837712657746</v>
      </c>
      <c r="AK25" s="269">
        <f>'[9]Inedible Tallow Exports'!AL266</f>
        <v>41.483079371937841</v>
      </c>
      <c r="AL25" s="269">
        <f>'[9]Inedible Tallow Exports'!AM266</f>
        <v>41.875556234655072</v>
      </c>
      <c r="AM25" s="269">
        <f>'[9]Inedible Tallow Exports'!AN266</f>
        <v>33.020510776267955</v>
      </c>
      <c r="AN25" s="269">
        <f>'[9]Inedible Tallow Exports'!AO266</f>
        <v>31.400389746421343</v>
      </c>
      <c r="AO25" s="269">
        <f>'[9]Inedible Tallow Exports'!AP266</f>
        <v>32.690724851708381</v>
      </c>
      <c r="AP25" s="269">
        <f>'[9]Inedible Tallow Exports'!AQ266</f>
        <v>29.448779797502304</v>
      </c>
      <c r="AQ25" s="269">
        <f>'[9]Inedible Tallow Exports'!AR266</f>
        <v>0</v>
      </c>
    </row>
    <row r="26" spans="1:43" ht="13.5" thickBot="1" x14ac:dyDescent="0.25">
      <c r="B26" t="s">
        <v>185</v>
      </c>
      <c r="C26" s="227">
        <f t="shared" ref="C26:AQ26" si="5">C23-C24-C25</f>
        <v>1806.1978619915999</v>
      </c>
      <c r="D26" s="227">
        <f t="shared" si="5"/>
        <v>1140.2490172247999</v>
      </c>
      <c r="E26" s="227">
        <f t="shared" si="5"/>
        <v>1615.1470831692</v>
      </c>
      <c r="F26" s="227">
        <f t="shared" si="5"/>
        <v>1491.1450323084</v>
      </c>
      <c r="G26" s="227">
        <f t="shared" si="5"/>
        <v>1279.0954493981999</v>
      </c>
      <c r="H26" s="227">
        <f t="shared" si="5"/>
        <v>996.58879291439996</v>
      </c>
      <c r="I26" s="227">
        <f t="shared" si="5"/>
        <v>1138.9119139818001</v>
      </c>
      <c r="J26" s="227">
        <f t="shared" si="5"/>
        <v>1161.3188101410001</v>
      </c>
      <c r="K26" s="227">
        <f t="shared" si="5"/>
        <v>881.71123158720013</v>
      </c>
      <c r="L26" s="227">
        <f t="shared" si="5"/>
        <v>750.37881257639992</v>
      </c>
      <c r="M26" s="227">
        <f t="shared" si="5"/>
        <v>900.3795297588</v>
      </c>
      <c r="N26" s="227">
        <f t="shared" si="5"/>
        <v>985.5844222014</v>
      </c>
      <c r="O26" s="227">
        <f t="shared" si="5"/>
        <v>1028.5174514915998</v>
      </c>
      <c r="P26" s="227">
        <f t="shared" si="5"/>
        <v>719.84898665820026</v>
      </c>
      <c r="Q26" s="227">
        <f t="shared" si="5"/>
        <v>843.10719805619999</v>
      </c>
      <c r="R26" s="227">
        <f t="shared" si="5"/>
        <v>710.20530864359978</v>
      </c>
      <c r="S26" s="227">
        <f t="shared" si="5"/>
        <v>460.91252602939994</v>
      </c>
      <c r="T26" s="227">
        <f t="shared" si="5"/>
        <v>291.65629999999976</v>
      </c>
      <c r="U26" s="227">
        <f t="shared" si="5"/>
        <v>377.51822300000003</v>
      </c>
      <c r="V26" s="227">
        <f t="shared" si="5"/>
        <v>190.94223899999997</v>
      </c>
      <c r="W26" s="227">
        <f t="shared" si="5"/>
        <v>266.519184</v>
      </c>
      <c r="X26" s="227">
        <f t="shared" si="5"/>
        <v>380.43134299999991</v>
      </c>
      <c r="Y26" s="227">
        <f t="shared" si="5"/>
        <v>322.36758564302005</v>
      </c>
      <c r="Z26" s="227">
        <f t="shared" si="5"/>
        <v>288.48029649053996</v>
      </c>
      <c r="AA26" s="227">
        <f t="shared" si="5"/>
        <v>324.37053002889985</v>
      </c>
      <c r="AB26" s="227">
        <f t="shared" si="5"/>
        <v>368.89104646552005</v>
      </c>
      <c r="AC26" s="227">
        <f t="shared" si="5"/>
        <v>307.08899623849987</v>
      </c>
      <c r="AD26" s="269">
        <f t="shared" si="5"/>
        <v>80.581582211400004</v>
      </c>
      <c r="AE26" s="269">
        <f t="shared" si="5"/>
        <v>66.950570204800002</v>
      </c>
      <c r="AF26" s="269">
        <f t="shared" si="5"/>
        <v>24.827527197799981</v>
      </c>
      <c r="AG26" s="269">
        <f t="shared" si="5"/>
        <v>45.011509093625463</v>
      </c>
      <c r="AH26" s="269">
        <f t="shared" si="5"/>
        <v>41.269021713249394</v>
      </c>
      <c r="AI26" s="269">
        <f t="shared" si="5"/>
        <v>48.838954754496008</v>
      </c>
      <c r="AJ26" s="269">
        <f t="shared" si="5"/>
        <v>37.430362939346566</v>
      </c>
      <c r="AK26" s="269">
        <f t="shared" si="5"/>
        <v>27.213500608700564</v>
      </c>
      <c r="AL26" s="269">
        <f t="shared" si="5"/>
        <v>31.6472187856345</v>
      </c>
      <c r="AM26" s="269">
        <f t="shared" si="5"/>
        <v>26.696260109392441</v>
      </c>
      <c r="AN26" s="269">
        <f t="shared" si="5"/>
        <v>26.80742694789944</v>
      </c>
      <c r="AO26" s="269">
        <f t="shared" si="5"/>
        <v>25.1220531270557</v>
      </c>
      <c r="AP26" s="269">
        <f t="shared" si="5"/>
        <v>23.875716096113102</v>
      </c>
      <c r="AQ26" s="269">
        <f t="shared" si="5"/>
        <v>0</v>
      </c>
    </row>
    <row r="27" spans="1:43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78"/>
      <c r="AP27" s="278"/>
      <c r="AQ27" s="278"/>
    </row>
    <row r="28" spans="1:43" ht="13.5" x14ac:dyDescent="0.25">
      <c r="A28" s="275" t="s">
        <v>181</v>
      </c>
    </row>
    <row r="29" spans="1:43" x14ac:dyDescent="0.2">
      <c r="B29" t="s">
        <v>196</v>
      </c>
      <c r="C29" s="227">
        <f>C6+C14+C22</f>
        <v>0.14389118600000117</v>
      </c>
      <c r="D29" s="227">
        <f t="shared" ref="D29:AC29" si="6">D6+D14+D22</f>
        <v>0.79986854199999868</v>
      </c>
      <c r="E29" s="227">
        <f t="shared" si="6"/>
        <v>0.46820692240000028</v>
      </c>
      <c r="F29" s="227">
        <f t="shared" si="6"/>
        <v>2.5543235400001196E-2</v>
      </c>
      <c r="G29" s="227">
        <f t="shared" si="6"/>
        <v>6.6783591136000027</v>
      </c>
      <c r="H29" s="227">
        <f t="shared" si="6"/>
        <v>1.5999999999998238E-2</v>
      </c>
      <c r="I29" s="227">
        <f t="shared" si="6"/>
        <v>2.8999999999996362E-2</v>
      </c>
      <c r="J29" s="227">
        <f t="shared" si="6"/>
        <v>2.300000000000324E-2</v>
      </c>
      <c r="K29" s="227">
        <f t="shared" si="6"/>
        <v>5.3000000000000824E-2</v>
      </c>
      <c r="L29" s="227">
        <f t="shared" si="6"/>
        <v>4.3210591199994042E-2</v>
      </c>
      <c r="M29" s="227">
        <f t="shared" si="6"/>
        <v>0.41577977080000039</v>
      </c>
      <c r="N29" s="227">
        <f t="shared" si="6"/>
        <v>0.1200059691999904</v>
      </c>
      <c r="O29" s="227">
        <f t="shared" si="6"/>
        <v>0.57178520619999773</v>
      </c>
      <c r="P29" s="227">
        <f t="shared" si="6"/>
        <v>5.4392103200001429E-2</v>
      </c>
      <c r="Q29" s="227">
        <f t="shared" si="6"/>
        <v>8.9366391999980976E-3</v>
      </c>
      <c r="R29" s="227">
        <f t="shared" si="6"/>
        <v>7.2752525999996973E-2</v>
      </c>
      <c r="S29" s="227">
        <f t="shared" si="6"/>
        <v>5.951999999993518E-3</v>
      </c>
      <c r="T29" s="227">
        <f t="shared" si="6"/>
        <v>3.4332000000006246E-2</v>
      </c>
      <c r="U29" s="227">
        <f t="shared" si="6"/>
        <v>5.7427469999999801</v>
      </c>
      <c r="V29" s="227">
        <f t="shared" si="6"/>
        <v>3.4464000000001875E-2</v>
      </c>
      <c r="W29" s="227">
        <f t="shared" si="6"/>
        <v>0.98684900000001541</v>
      </c>
      <c r="X29" s="227">
        <f t="shared" si="6"/>
        <v>10.573124999999997</v>
      </c>
      <c r="Y29" s="227">
        <f t="shared" si="6"/>
        <v>12.209606119739931</v>
      </c>
      <c r="Z29" s="227">
        <f t="shared" si="6"/>
        <v>75.125401849680074</v>
      </c>
      <c r="AA29" s="227">
        <f t="shared" si="6"/>
        <v>83.91681485259997</v>
      </c>
      <c r="AB29" s="227">
        <f t="shared" si="6"/>
        <v>178.95913834723996</v>
      </c>
      <c r="AC29" s="269">
        <f t="shared" si="6"/>
        <v>610.72524667762002</v>
      </c>
      <c r="AD29" s="269">
        <f>AD6+AD14+AD22</f>
        <v>1087.6015160000002</v>
      </c>
      <c r="AE29" s="269">
        <f t="shared" ref="AE29:AQ29" si="7">AE6+AE14+AE22</f>
        <v>1109.6135902145063</v>
      </c>
      <c r="AF29" s="269">
        <f t="shared" si="7"/>
        <v>1690.0737080811607</v>
      </c>
      <c r="AG29" s="269">
        <f t="shared" si="7"/>
        <v>1892.8265337729702</v>
      </c>
      <c r="AH29" s="269">
        <f t="shared" si="7"/>
        <v>2421.2876251230928</v>
      </c>
      <c r="AI29" s="269">
        <f t="shared" si="7"/>
        <v>3800.8624023746474</v>
      </c>
      <c r="AJ29" s="269">
        <f t="shared" si="7"/>
        <v>3670.7604663174957</v>
      </c>
      <c r="AK29" s="269">
        <f t="shared" si="7"/>
        <v>3923.9323392541369</v>
      </c>
      <c r="AL29" s="269">
        <f t="shared" si="7"/>
        <v>4071.37563509645</v>
      </c>
      <c r="AM29" s="269">
        <f t="shared" si="7"/>
        <v>4621.7869359561755</v>
      </c>
      <c r="AN29" s="269">
        <f t="shared" si="7"/>
        <v>5516.5271943786775</v>
      </c>
      <c r="AO29" s="269">
        <f t="shared" si="7"/>
        <v>6156.1416476996383</v>
      </c>
      <c r="AP29" s="269">
        <f t="shared" si="7"/>
        <v>5756.9038236340803</v>
      </c>
      <c r="AQ29" s="269">
        <f t="shared" si="7"/>
        <v>42.843215951692592</v>
      </c>
    </row>
    <row r="30" spans="1:43" x14ac:dyDescent="0.2">
      <c r="B30" t="s">
        <v>197</v>
      </c>
      <c r="C30" s="227">
        <f>C10+C18+C26</f>
        <v>1981.0778619916</v>
      </c>
      <c r="D30" s="227">
        <f t="shared" ref="D30:AQ30" si="8">D10+D18+D26</f>
        <v>1303.3860172247998</v>
      </c>
      <c r="E30" s="227">
        <f t="shared" si="8"/>
        <v>1780.7930831691999</v>
      </c>
      <c r="F30" s="227">
        <f t="shared" si="8"/>
        <v>1708.0800323084</v>
      </c>
      <c r="G30" s="227">
        <f t="shared" si="8"/>
        <v>1462.2154493981998</v>
      </c>
      <c r="H30" s="227">
        <f t="shared" si="8"/>
        <v>1188.2017929143999</v>
      </c>
      <c r="I30" s="227">
        <f t="shared" si="8"/>
        <v>1357.7449139818</v>
      </c>
      <c r="J30" s="227">
        <f t="shared" si="8"/>
        <v>1330.504810141</v>
      </c>
      <c r="K30" s="227">
        <f t="shared" si="8"/>
        <v>1131.3732315872003</v>
      </c>
      <c r="L30" s="227">
        <f t="shared" si="8"/>
        <v>931.32981257639995</v>
      </c>
      <c r="M30" s="227">
        <f t="shared" si="8"/>
        <v>1128.1145297588</v>
      </c>
      <c r="N30" s="227">
        <f t="shared" si="8"/>
        <v>1166.4214222014</v>
      </c>
      <c r="O30" s="227">
        <f t="shared" si="8"/>
        <v>1183.8364514915997</v>
      </c>
      <c r="P30" s="227">
        <f t="shared" si="8"/>
        <v>836.47798665820028</v>
      </c>
      <c r="Q30" s="227">
        <f t="shared" si="8"/>
        <v>982.66219805619994</v>
      </c>
      <c r="R30" s="227">
        <f t="shared" si="8"/>
        <v>822.89330864359977</v>
      </c>
      <c r="S30" s="227">
        <f t="shared" si="8"/>
        <v>639.39452602939991</v>
      </c>
      <c r="T30" s="227">
        <f t="shared" si="8"/>
        <v>708.50529999999981</v>
      </c>
      <c r="U30" s="227">
        <f t="shared" si="8"/>
        <v>773.12422300000003</v>
      </c>
      <c r="V30" s="227">
        <f t="shared" si="8"/>
        <v>564.02923899999996</v>
      </c>
      <c r="W30" s="227">
        <f t="shared" si="8"/>
        <v>626.65918399999998</v>
      </c>
      <c r="X30" s="227">
        <f t="shared" si="8"/>
        <v>758.14334299999996</v>
      </c>
      <c r="Y30" s="227">
        <f t="shared" si="8"/>
        <v>644.34458564302008</v>
      </c>
      <c r="Z30" s="227">
        <f t="shared" si="8"/>
        <v>568.92529649053995</v>
      </c>
      <c r="AA30" s="227">
        <f t="shared" si="8"/>
        <v>597.41753002889982</v>
      </c>
      <c r="AB30" s="227">
        <f t="shared" si="8"/>
        <v>601.19404646552005</v>
      </c>
      <c r="AC30" s="269">
        <f t="shared" si="8"/>
        <v>495.15599623849988</v>
      </c>
      <c r="AD30" s="269">
        <f t="shared" si="8"/>
        <v>164.67658221139999</v>
      </c>
      <c r="AE30" s="269">
        <f t="shared" si="8"/>
        <v>234.01357020480003</v>
      </c>
      <c r="AF30" s="269">
        <f t="shared" si="8"/>
        <v>186.37922148193141</v>
      </c>
      <c r="AG30" s="269">
        <f t="shared" si="8"/>
        <v>255.77804024191687</v>
      </c>
      <c r="AH30" s="269">
        <f t="shared" si="8"/>
        <v>222.63007038553286</v>
      </c>
      <c r="AI30" s="269">
        <f t="shared" si="8"/>
        <v>224.1016763842359</v>
      </c>
      <c r="AJ30" s="269">
        <f t="shared" si="8"/>
        <v>211.18587403366783</v>
      </c>
      <c r="AK30" s="269">
        <f t="shared" si="8"/>
        <v>193.33461852664252</v>
      </c>
      <c r="AL30" s="269">
        <f t="shared" si="8"/>
        <v>197.30869199366427</v>
      </c>
      <c r="AM30" s="269">
        <f t="shared" si="8"/>
        <v>183.34143157374012</v>
      </c>
      <c r="AN30" s="269">
        <f t="shared" si="8"/>
        <v>178.62278143076003</v>
      </c>
      <c r="AO30" s="269">
        <f t="shared" si="8"/>
        <v>172.41735089147735</v>
      </c>
      <c r="AP30" s="269">
        <f t="shared" si="8"/>
        <v>165.848790063558</v>
      </c>
      <c r="AQ30" s="269">
        <f t="shared" si="8"/>
        <v>137.16122679977309</v>
      </c>
    </row>
    <row r="31" spans="1:43" ht="13.5" x14ac:dyDescent="0.25">
      <c r="A31" s="275" t="s">
        <v>202</v>
      </c>
      <c r="AC31" s="32"/>
    </row>
    <row r="32" spans="1:43" x14ac:dyDescent="0.2">
      <c r="B32" t="s">
        <v>196</v>
      </c>
      <c r="C32" s="227">
        <f>C29*2204.622/1000</f>
        <v>0.31722567426169457</v>
      </c>
      <c r="D32" s="227">
        <f t="shared" ref="D32:AQ33" si="9">D29*2204.622/1000</f>
        <v>1.7634077848011209</v>
      </c>
      <c r="E32" s="227">
        <f t="shared" si="9"/>
        <v>1.0322192816753333</v>
      </c>
      <c r="F32" s="227">
        <f t="shared" si="9"/>
        <v>5.6313178714021431E-2</v>
      </c>
      <c r="G32" s="227">
        <f t="shared" si="9"/>
        <v>14.723257425743064</v>
      </c>
      <c r="H32" s="227">
        <f t="shared" si="9"/>
        <v>3.5273951999996112E-2</v>
      </c>
      <c r="I32" s="227">
        <f t="shared" si="9"/>
        <v>6.3934037999991977E-2</v>
      </c>
      <c r="J32" s="227">
        <f t="shared" si="9"/>
        <v>5.070630600000714E-2</v>
      </c>
      <c r="K32" s="227">
        <f t="shared" si="9"/>
        <v>0.1168449660000018</v>
      </c>
      <c r="L32" s="227">
        <f t="shared" si="9"/>
        <v>9.526301999251327E-2</v>
      </c>
      <c r="M32" s="227">
        <f t="shared" si="9"/>
        <v>0.91663722986063845</v>
      </c>
      <c r="N32" s="227">
        <f t="shared" si="9"/>
        <v>0.2645677998296212</v>
      </c>
      <c r="O32" s="227">
        <f t="shared" si="9"/>
        <v>1.2605702448630514</v>
      </c>
      <c r="P32" s="227">
        <f t="shared" si="9"/>
        <v>0.11991402734099355</v>
      </c>
      <c r="Q32" s="227">
        <f t="shared" si="9"/>
        <v>1.9701911386378203E-2</v>
      </c>
      <c r="R32" s="227">
        <f t="shared" si="9"/>
        <v>0.16039181937516531</v>
      </c>
      <c r="S32" s="227">
        <f t="shared" si="9"/>
        <v>1.3121910143985709E-2</v>
      </c>
      <c r="T32" s="227">
        <f t="shared" si="9"/>
        <v>7.5689082504013766E-2</v>
      </c>
      <c r="U32" s="227">
        <f t="shared" si="9"/>
        <v>12.660586376633955</v>
      </c>
      <c r="V32" s="227">
        <f t="shared" si="9"/>
        <v>7.5980092608004132E-2</v>
      </c>
      <c r="W32" s="227">
        <f t="shared" si="9"/>
        <v>2.1756290160780334</v>
      </c>
      <c r="X32" s="227">
        <f t="shared" si="9"/>
        <v>23.309743983749993</v>
      </c>
      <c r="Y32" s="227">
        <f t="shared" si="9"/>
        <v>26.917566262913283</v>
      </c>
      <c r="Z32" s="227">
        <f t="shared" si="9"/>
        <v>165.62311367664537</v>
      </c>
      <c r="AA32" s="227">
        <f t="shared" si="9"/>
        <v>185.00485619396864</v>
      </c>
      <c r="AB32" s="227">
        <f t="shared" si="9"/>
        <v>394.53725350136881</v>
      </c>
      <c r="AC32" s="269">
        <f t="shared" si="9"/>
        <v>1346.4183147809078</v>
      </c>
      <c r="AD32" s="269">
        <f t="shared" si="9"/>
        <v>2397.7502294069523</v>
      </c>
      <c r="AE32" s="269">
        <f t="shared" si="9"/>
        <v>2446.2785324858851</v>
      </c>
      <c r="AF32" s="269">
        <f t="shared" si="9"/>
        <v>3725.9736784573042</v>
      </c>
      <c r="AG32" s="269">
        <f t="shared" si="9"/>
        <v>4172.9670185396326</v>
      </c>
      <c r="AH32" s="269">
        <f t="shared" si="9"/>
        <v>5338.0239666741227</v>
      </c>
      <c r="AI32" s="269">
        <f t="shared" si="9"/>
        <v>8379.4648712479993</v>
      </c>
      <c r="AJ32" s="269">
        <f t="shared" si="9"/>
        <v>8092.6392807738093</v>
      </c>
      <c r="AK32" s="269">
        <f t="shared" si="9"/>
        <v>8650.7875616311339</v>
      </c>
      <c r="AL32" s="269">
        <f t="shared" si="9"/>
        <v>8975.8442953976064</v>
      </c>
      <c r="AM32" s="269">
        <f t="shared" si="9"/>
        <v>10189.293158321574</v>
      </c>
      <c r="AN32" s="269">
        <f t="shared" si="9"/>
        <v>12161.857216325508</v>
      </c>
      <c r="AO32" s="269">
        <f t="shared" si="9"/>
        <v>13571.965311634871</v>
      </c>
      <c r="AP32" s="269">
        <f t="shared" si="9"/>
        <v>12691.796821467813</v>
      </c>
      <c r="AQ32" s="269">
        <f t="shared" si="9"/>
        <v>94.453096437852423</v>
      </c>
    </row>
    <row r="33" spans="1:43" x14ac:dyDescent="0.2">
      <c r="B33" t="s">
        <v>197</v>
      </c>
      <c r="C33" s="227">
        <f>C30*2204.622/1000</f>
        <v>4367.5278382596453</v>
      </c>
      <c r="D33" s="227">
        <f t="shared" si="9"/>
        <v>2873.4734880661726</v>
      </c>
      <c r="E33" s="227">
        <f t="shared" si="9"/>
        <v>3925.9756086026478</v>
      </c>
      <c r="F33" s="227">
        <f t="shared" si="9"/>
        <v>3765.6708169878093</v>
      </c>
      <c r="G33" s="227">
        <f t="shared" si="9"/>
        <v>3223.6323484831578</v>
      </c>
      <c r="H33" s="227">
        <f t="shared" si="9"/>
        <v>2619.5358130985296</v>
      </c>
      <c r="I33" s="227">
        <f t="shared" si="9"/>
        <v>2993.3143077523832</v>
      </c>
      <c r="J33" s="227">
        <f t="shared" si="9"/>
        <v>2933.2601755426717</v>
      </c>
      <c r="K33" s="227">
        <f t="shared" si="9"/>
        <v>2494.2503165682365</v>
      </c>
      <c r="L33" s="227">
        <f t="shared" si="9"/>
        <v>2053.2301940618077</v>
      </c>
      <c r="M33" s="227">
        <f t="shared" si="9"/>
        <v>2487.0661108259051</v>
      </c>
      <c r="N33" s="227">
        <f t="shared" si="9"/>
        <v>2571.5183286564948</v>
      </c>
      <c r="O33" s="227">
        <f t="shared" si="9"/>
        <v>2609.9118853603136</v>
      </c>
      <c r="P33" s="227">
        <f t="shared" si="9"/>
        <v>1844.1177719023747</v>
      </c>
      <c r="Q33" s="227">
        <f t="shared" si="9"/>
        <v>2166.3987004030555</v>
      </c>
      <c r="R33" s="227">
        <f t="shared" si="9"/>
        <v>1814.16869188847</v>
      </c>
      <c r="S33" s="227">
        <f t="shared" si="9"/>
        <v>1409.6232387639875</v>
      </c>
      <c r="T33" s="227">
        <f t="shared" si="9"/>
        <v>1561.9863714965993</v>
      </c>
      <c r="U33" s="227">
        <f t="shared" si="9"/>
        <v>1704.446670758706</v>
      </c>
      <c r="V33" s="227">
        <f t="shared" si="9"/>
        <v>1243.4712689426578</v>
      </c>
      <c r="W33" s="227">
        <f t="shared" si="9"/>
        <v>1381.5466235484478</v>
      </c>
      <c r="X33" s="227">
        <f t="shared" si="9"/>
        <v>1671.4194931313459</v>
      </c>
      <c r="Y33" s="227">
        <f t="shared" si="9"/>
        <v>1420.5362490894861</v>
      </c>
      <c r="Z33" s="227">
        <f t="shared" si="9"/>
        <v>1254.265224999567</v>
      </c>
      <c r="AA33" s="227">
        <f t="shared" si="9"/>
        <v>1317.0798298873731</v>
      </c>
      <c r="AB33" s="227">
        <f t="shared" si="9"/>
        <v>1325.4056211069078</v>
      </c>
      <c r="AC33" s="269">
        <f t="shared" si="9"/>
        <v>1091.631802739314</v>
      </c>
      <c r="AD33" s="269">
        <f t="shared" si="9"/>
        <v>363.049616028061</v>
      </c>
      <c r="AE33" s="269">
        <f t="shared" si="9"/>
        <v>515.91146517204663</v>
      </c>
      <c r="AF33" s="269">
        <f t="shared" si="9"/>
        <v>410.89573202193856</v>
      </c>
      <c r="AG33" s="269">
        <f t="shared" si="9"/>
        <v>563.89389463421514</v>
      </c>
      <c r="AH33" s="269">
        <f t="shared" si="9"/>
        <v>490.8151510334942</v>
      </c>
      <c r="AI33" s="269">
        <f t="shared" si="9"/>
        <v>494.05948599356685</v>
      </c>
      <c r="AJ33" s="269">
        <f t="shared" si="9"/>
        <v>465.58502398385281</v>
      </c>
      <c r="AK33" s="269">
        <f t="shared" si="9"/>
        <v>426.22975336544368</v>
      </c>
      <c r="AL33" s="269">
        <f t="shared" si="9"/>
        <v>434.99108316045607</v>
      </c>
      <c r="AM33" s="269">
        <f t="shared" si="9"/>
        <v>404.19855355896209</v>
      </c>
      <c r="AN33" s="269">
        <f t="shared" si="9"/>
        <v>393.79571364344497</v>
      </c>
      <c r="AO33" s="269">
        <f t="shared" si="9"/>
        <v>380.11508495707056</v>
      </c>
      <c r="AP33" s="269">
        <f t="shared" si="9"/>
        <v>365.63389124750137</v>
      </c>
      <c r="AQ33" s="269">
        <f t="shared" si="9"/>
        <v>302.38865814976936</v>
      </c>
    </row>
    <row r="34" spans="1:43" x14ac:dyDescent="0.2">
      <c r="AC34" s="32"/>
    </row>
    <row r="35" spans="1:43" x14ac:dyDescent="0.2">
      <c r="A35" t="s">
        <v>203</v>
      </c>
      <c r="AC35" s="32"/>
    </row>
    <row r="36" spans="1:43" ht="13.5" x14ac:dyDescent="0.25">
      <c r="A36" s="275" t="s">
        <v>181</v>
      </c>
    </row>
    <row r="37" spans="1:43" x14ac:dyDescent="0.2">
      <c r="B37" t="s">
        <v>204</v>
      </c>
      <c r="C37" s="227">
        <f t="shared" ref="C37:AQ37" si="10">C4+C5+C12+C13+C20+C21</f>
        <v>76.7686938672</v>
      </c>
      <c r="D37" s="227">
        <f t="shared" si="10"/>
        <v>105.63592596220002</v>
      </c>
      <c r="E37" s="227">
        <f t="shared" si="10"/>
        <v>108.63654094639999</v>
      </c>
      <c r="F37" s="227">
        <f t="shared" si="10"/>
        <v>98.380647206000006</v>
      </c>
      <c r="G37" s="227">
        <f t="shared" si="10"/>
        <v>96.388899153799997</v>
      </c>
      <c r="H37" s="227">
        <f t="shared" si="10"/>
        <v>101.9721104268</v>
      </c>
      <c r="I37" s="227">
        <f t="shared" si="10"/>
        <v>92.53489591280001</v>
      </c>
      <c r="J37" s="227">
        <f t="shared" si="10"/>
        <v>65.4632654742</v>
      </c>
      <c r="K37" s="227">
        <f t="shared" si="10"/>
        <v>66.343101395200009</v>
      </c>
      <c r="L37" s="227">
        <f t="shared" si="10"/>
        <v>91.962013987600017</v>
      </c>
      <c r="M37" s="227">
        <f t="shared" si="10"/>
        <v>62.455338172200001</v>
      </c>
      <c r="N37" s="227">
        <f t="shared" si="10"/>
        <v>81.730504051200001</v>
      </c>
      <c r="O37" s="227">
        <f t="shared" si="10"/>
        <v>86.20361175939999</v>
      </c>
      <c r="P37" s="227">
        <f t="shared" si="10"/>
        <v>62.312365077999999</v>
      </c>
      <c r="Q37" s="227">
        <f t="shared" si="10"/>
        <v>83.40781641960001</v>
      </c>
      <c r="R37" s="227">
        <f t="shared" si="10"/>
        <v>102.37629443399999</v>
      </c>
      <c r="S37" s="227">
        <f t="shared" si="10"/>
        <v>226.01687194460001</v>
      </c>
      <c r="T37" s="227">
        <f t="shared" si="10"/>
        <v>483.12891400000001</v>
      </c>
      <c r="U37" s="227">
        <f t="shared" si="10"/>
        <v>471.03901600000006</v>
      </c>
      <c r="V37" s="227">
        <f t="shared" si="10"/>
        <v>470.751463</v>
      </c>
      <c r="W37" s="227">
        <f t="shared" si="10"/>
        <v>498.41537200000005</v>
      </c>
      <c r="X37" s="227">
        <f t="shared" si="10"/>
        <v>483.776385</v>
      </c>
      <c r="Y37" s="227">
        <f t="shared" si="10"/>
        <v>517.16379558667995</v>
      </c>
      <c r="Z37" s="227">
        <f t="shared" si="10"/>
        <v>640.05507902715999</v>
      </c>
      <c r="AA37" s="227">
        <f t="shared" si="10"/>
        <v>676.45066047900013</v>
      </c>
      <c r="AB37" s="227">
        <f t="shared" si="10"/>
        <v>706.45003761973999</v>
      </c>
      <c r="AC37" s="269">
        <f t="shared" si="10"/>
        <v>541.00012528416005</v>
      </c>
      <c r="AD37" s="269">
        <f t="shared" si="10"/>
        <v>516.72307499999999</v>
      </c>
      <c r="AE37" s="269">
        <f t="shared" si="10"/>
        <v>703.39786678549365</v>
      </c>
      <c r="AF37" s="269">
        <f t="shared" si="10"/>
        <v>619.5483692141645</v>
      </c>
      <c r="AG37" s="269">
        <f t="shared" si="10"/>
        <v>1404.3911154117593</v>
      </c>
      <c r="AH37" s="269">
        <f t="shared" si="10"/>
        <v>1610.7680687536638</v>
      </c>
      <c r="AI37" s="269">
        <f t="shared" si="10"/>
        <v>2209.4250665289892</v>
      </c>
      <c r="AJ37" s="269">
        <f t="shared" si="10"/>
        <v>2081.9041706647436</v>
      </c>
      <c r="AK37" s="269">
        <f t="shared" si="10"/>
        <v>2115.8955038230206</v>
      </c>
      <c r="AL37" s="269">
        <f t="shared" si="10"/>
        <v>2285.3670314838282</v>
      </c>
      <c r="AM37" s="269">
        <f t="shared" si="10"/>
        <v>2625.1513784246754</v>
      </c>
      <c r="AN37" s="269">
        <f t="shared" si="10"/>
        <v>3071.6248944382137</v>
      </c>
      <c r="AO37" s="269">
        <f t="shared" si="10"/>
        <v>3377.5914793150346</v>
      </c>
      <c r="AP37" s="269">
        <f t="shared" si="10"/>
        <v>3239.7400386975751</v>
      </c>
      <c r="AQ37" s="269">
        <f t="shared" si="10"/>
        <v>535.8524624813316</v>
      </c>
    </row>
    <row r="38" spans="1:43" x14ac:dyDescent="0.2">
      <c r="B38" t="s">
        <v>205</v>
      </c>
      <c r="C38" s="227">
        <f t="shared" ref="C38:AQ38" si="11">C8+C9+C16+C17+C24+C25</f>
        <v>461.4277108348</v>
      </c>
      <c r="D38" s="227">
        <f t="shared" si="11"/>
        <v>507.84193639720002</v>
      </c>
      <c r="E38" s="227">
        <f t="shared" si="11"/>
        <v>584.28604465060005</v>
      </c>
      <c r="F38" s="227">
        <f t="shared" si="11"/>
        <v>603.57261360100017</v>
      </c>
      <c r="G38" s="227">
        <f t="shared" si="11"/>
        <v>533.4545718434</v>
      </c>
      <c r="H38" s="227">
        <f t="shared" si="11"/>
        <v>451.53038605440003</v>
      </c>
      <c r="I38" s="227">
        <f t="shared" si="11"/>
        <v>541.32310713099992</v>
      </c>
      <c r="J38" s="227">
        <f t="shared" si="11"/>
        <v>583.84949444999995</v>
      </c>
      <c r="K38" s="227">
        <f t="shared" si="11"/>
        <v>677.89920856619995</v>
      </c>
      <c r="L38" s="227">
        <f t="shared" si="11"/>
        <v>701.70931200400014</v>
      </c>
      <c r="M38" s="227">
        <f t="shared" si="11"/>
        <v>721.45538519280001</v>
      </c>
      <c r="N38" s="227">
        <f t="shared" si="11"/>
        <v>815.27950463880006</v>
      </c>
      <c r="O38" s="227">
        <f t="shared" si="11"/>
        <v>742.86995416900004</v>
      </c>
      <c r="P38" s="227">
        <f t="shared" si="11"/>
        <v>787.99655059240001</v>
      </c>
      <c r="Q38" s="227">
        <f t="shared" si="11"/>
        <v>889.63219748419999</v>
      </c>
      <c r="R38" s="227">
        <f t="shared" si="11"/>
        <v>848.33551718259992</v>
      </c>
      <c r="S38" s="227">
        <f t="shared" si="11"/>
        <v>782.70642406140018</v>
      </c>
      <c r="T38" s="227">
        <f t="shared" si="11"/>
        <v>788.37232400000005</v>
      </c>
      <c r="U38" s="227">
        <f t="shared" si="11"/>
        <v>726.67971299999999</v>
      </c>
      <c r="V38" s="227">
        <f t="shared" si="11"/>
        <v>726.05581599999994</v>
      </c>
      <c r="W38" s="227">
        <f t="shared" si="11"/>
        <v>735.13429400000007</v>
      </c>
      <c r="X38" s="227">
        <f t="shared" si="11"/>
        <v>608.14190300000007</v>
      </c>
      <c r="Y38" s="227">
        <f t="shared" si="11"/>
        <v>554.44422099624001</v>
      </c>
      <c r="Z38" s="227">
        <f t="shared" si="11"/>
        <v>522.92759601789999</v>
      </c>
      <c r="AA38" s="227">
        <f t="shared" si="11"/>
        <v>574.05106871742009</v>
      </c>
      <c r="AB38" s="227">
        <f t="shared" si="11"/>
        <v>555.62344992188002</v>
      </c>
      <c r="AC38" s="269">
        <f t="shared" si="11"/>
        <v>556.52248633509998</v>
      </c>
      <c r="AD38" s="269">
        <f t="shared" si="11"/>
        <v>467.50941</v>
      </c>
      <c r="AE38" s="269">
        <f t="shared" si="11"/>
        <v>405.85690500000004</v>
      </c>
      <c r="AF38" s="269">
        <f t="shared" si="11"/>
        <v>390.27784746447639</v>
      </c>
      <c r="AG38" s="269">
        <f t="shared" si="11"/>
        <v>437.32668901770069</v>
      </c>
      <c r="AH38" s="269">
        <f t="shared" si="11"/>
        <v>494.7982889425258</v>
      </c>
      <c r="AI38" s="269">
        <f t="shared" si="11"/>
        <v>440.48080480377973</v>
      </c>
      <c r="AJ38" s="269">
        <f t="shared" si="11"/>
        <v>423.19089846539737</v>
      </c>
      <c r="AK38" s="269">
        <f t="shared" si="11"/>
        <v>397.90121122918288</v>
      </c>
      <c r="AL38" s="269">
        <f t="shared" si="11"/>
        <v>347.15882728484769</v>
      </c>
      <c r="AM38" s="269">
        <f t="shared" si="11"/>
        <v>228.33687278081902</v>
      </c>
      <c r="AN38" s="269">
        <f t="shared" si="11"/>
        <v>198.39197961072259</v>
      </c>
      <c r="AO38" s="269">
        <f t="shared" si="11"/>
        <v>200.28190286032194</v>
      </c>
      <c r="AP38" s="269">
        <f t="shared" si="11"/>
        <v>162.12658691863075</v>
      </c>
      <c r="AQ38" s="269">
        <f t="shared" si="11"/>
        <v>48.185605979795533</v>
      </c>
    </row>
    <row r="39" spans="1:43" ht="13.5" x14ac:dyDescent="0.25">
      <c r="A39" s="275" t="s">
        <v>202</v>
      </c>
    </row>
    <row r="40" spans="1:43" x14ac:dyDescent="0.2">
      <c r="B40" t="s">
        <v>204</v>
      </c>
      <c r="C40" s="227">
        <f>C37*2204.622/1000</f>
        <v>169.24595141089421</v>
      </c>
      <c r="D40" s="227">
        <f t="shared" ref="D40:AQ41" si="12">D37*2204.622/1000</f>
        <v>232.88728636663731</v>
      </c>
      <c r="E40" s="227">
        <f t="shared" si="12"/>
        <v>239.50250817433422</v>
      </c>
      <c r="F40" s="227">
        <f t="shared" si="12"/>
        <v>216.89213920458613</v>
      </c>
      <c r="G40" s="227">
        <f t="shared" si="12"/>
        <v>212.50108763024883</v>
      </c>
      <c r="H40" s="227">
        <f t="shared" si="12"/>
        <v>224.80995803335264</v>
      </c>
      <c r="I40" s="227">
        <f t="shared" si="12"/>
        <v>204.00446729706897</v>
      </c>
      <c r="J40" s="227">
        <f t="shared" si="12"/>
        <v>144.32175525626172</v>
      </c>
      <c r="K40" s="227">
        <f t="shared" si="12"/>
        <v>146.26146088408862</v>
      </c>
      <c r="L40" s="227">
        <f t="shared" si="12"/>
        <v>202.74147920137071</v>
      </c>
      <c r="M40" s="227">
        <f t="shared" si="12"/>
        <v>137.6904125518719</v>
      </c>
      <c r="N40" s="227">
        <f t="shared" si="12"/>
        <v>180.18486730236464</v>
      </c>
      <c r="O40" s="227">
        <f t="shared" si="12"/>
        <v>190.04637896423191</v>
      </c>
      <c r="P40" s="227">
        <f t="shared" si="12"/>
        <v>137.3752109229905</v>
      </c>
      <c r="Q40" s="227">
        <f t="shared" si="12"/>
        <v>183.8827070506114</v>
      </c>
      <c r="R40" s="227">
        <f t="shared" si="12"/>
        <v>225.7010309876739</v>
      </c>
      <c r="S40" s="227">
        <f t="shared" si="12"/>
        <v>498.28176826024793</v>
      </c>
      <c r="T40" s="227">
        <f t="shared" si="12"/>
        <v>1065.116632640508</v>
      </c>
      <c r="U40" s="227">
        <f t="shared" si="12"/>
        <v>1038.462977531952</v>
      </c>
      <c r="V40" s="227">
        <f t="shared" si="12"/>
        <v>1037.8290318619859</v>
      </c>
      <c r="W40" s="227">
        <f t="shared" si="12"/>
        <v>1098.817494249384</v>
      </c>
      <c r="X40" s="227">
        <f t="shared" si="12"/>
        <v>1066.54406145147</v>
      </c>
      <c r="Y40" s="227">
        <f t="shared" si="12"/>
        <v>1140.1506813538977</v>
      </c>
      <c r="Z40" s="227">
        <f t="shared" si="12"/>
        <v>1411.0795084350154</v>
      </c>
      <c r="AA40" s="227">
        <f t="shared" si="12"/>
        <v>1491.318008006534</v>
      </c>
      <c r="AB40" s="227">
        <f t="shared" si="12"/>
        <v>1557.4552948373062</v>
      </c>
      <c r="AC40" s="269">
        <f t="shared" si="12"/>
        <v>1192.7007782042156</v>
      </c>
      <c r="AD40" s="269">
        <f t="shared" si="12"/>
        <v>1139.1790590526498</v>
      </c>
      <c r="AE40" s="269">
        <f t="shared" si="12"/>
        <v>1550.7264118683686</v>
      </c>
      <c r="AF40" s="269">
        <f t="shared" si="12"/>
        <v>1365.8699648336697</v>
      </c>
      <c r="AG40" s="269">
        <f t="shared" si="12"/>
        <v>3096.1515496413031</v>
      </c>
      <c r="AH40" s="269">
        <f t="shared" si="12"/>
        <v>3551.1347212718397</v>
      </c>
      <c r="AI40" s="269">
        <f t="shared" si="12"/>
        <v>4870.9471090212728</v>
      </c>
      <c r="AJ40" s="269">
        <f t="shared" si="12"/>
        <v>4589.8117365392482</v>
      </c>
      <c r="AK40" s="269">
        <f t="shared" si="12"/>
        <v>4664.7497774293151</v>
      </c>
      <c r="AL40" s="269">
        <f t="shared" si="12"/>
        <v>5038.3704356839398</v>
      </c>
      <c r="AM40" s="269">
        <f t="shared" si="12"/>
        <v>5787.4664822053637</v>
      </c>
      <c r="AN40" s="269">
        <f t="shared" si="12"/>
        <v>6771.7718180261627</v>
      </c>
      <c r="AO40" s="269">
        <f t="shared" si="12"/>
        <v>7446.312482310469</v>
      </c>
      <c r="AP40" s="269">
        <f t="shared" si="12"/>
        <v>7142.4021635935251</v>
      </c>
      <c r="AQ40" s="269">
        <f t="shared" si="12"/>
        <v>1181.352127540518</v>
      </c>
    </row>
    <row r="41" spans="1:43" x14ac:dyDescent="0.2">
      <c r="B41" t="s">
        <v>205</v>
      </c>
      <c r="C41" s="227">
        <f>C38*2204.622/1000</f>
        <v>1017.2736827160384</v>
      </c>
      <c r="D41" s="227">
        <f t="shared" si="12"/>
        <v>1119.5995055038677</v>
      </c>
      <c r="E41" s="227">
        <f t="shared" si="12"/>
        <v>1288.1298683296952</v>
      </c>
      <c r="F41" s="227">
        <f t="shared" si="12"/>
        <v>1330.649462542264</v>
      </c>
      <c r="G41" s="227">
        <f t="shared" si="12"/>
        <v>1176.0656850865403</v>
      </c>
      <c r="H41" s="227">
        <f t="shared" si="12"/>
        <v>995.45382276402347</v>
      </c>
      <c r="I41" s="227">
        <f t="shared" si="12"/>
        <v>1193.4128310893593</v>
      </c>
      <c r="J41" s="227">
        <f t="shared" si="12"/>
        <v>1287.1674401533478</v>
      </c>
      <c r="K41" s="227">
        <f t="shared" si="12"/>
        <v>1494.5115089876329</v>
      </c>
      <c r="L41" s="227">
        <f t="shared" si="12"/>
        <v>1547.0037868488828</v>
      </c>
      <c r="M41" s="227">
        <f t="shared" si="12"/>
        <v>1590.5364142145208</v>
      </c>
      <c r="N41" s="227">
        <f t="shared" si="12"/>
        <v>1797.3831320758006</v>
      </c>
      <c r="O41" s="227">
        <f t="shared" si="12"/>
        <v>1637.747444099969</v>
      </c>
      <c r="P41" s="227">
        <f t="shared" si="12"/>
        <v>1737.2345313601179</v>
      </c>
      <c r="Q41" s="227">
        <f t="shared" si="12"/>
        <v>1961.3027144820117</v>
      </c>
      <c r="R41" s="227">
        <f t="shared" si="12"/>
        <v>1870.2591445621376</v>
      </c>
      <c r="S41" s="227">
        <f t="shared" si="12"/>
        <v>1725.5718020270922</v>
      </c>
      <c r="T41" s="227">
        <f t="shared" si="12"/>
        <v>1738.0629696815279</v>
      </c>
      <c r="U41" s="227">
        <f t="shared" si="12"/>
        <v>1602.0540822334858</v>
      </c>
      <c r="V41" s="227">
        <f t="shared" si="12"/>
        <v>1600.6786251815518</v>
      </c>
      <c r="W41" s="227">
        <f t="shared" si="12"/>
        <v>1620.6932375068682</v>
      </c>
      <c r="X41" s="227">
        <f t="shared" si="12"/>
        <v>1340.7230184756659</v>
      </c>
      <c r="Y41" s="227">
        <f t="shared" si="12"/>
        <v>1222.3399273811726</v>
      </c>
      <c r="Z41" s="227">
        <f t="shared" si="12"/>
        <v>1152.8576825881746</v>
      </c>
      <c r="AA41" s="227">
        <f t="shared" si="12"/>
        <v>1265.5656152179361</v>
      </c>
      <c r="AB41" s="227">
        <f t="shared" si="12"/>
        <v>1224.9396814136749</v>
      </c>
      <c r="AC41" s="269">
        <f t="shared" si="12"/>
        <v>1226.9217168690607</v>
      </c>
      <c r="AD41" s="269">
        <f t="shared" si="12"/>
        <v>1030.6815304930199</v>
      </c>
      <c r="AE41" s="269">
        <f t="shared" si="12"/>
        <v>894.76106161490998</v>
      </c>
      <c r="AF41" s="269">
        <f t="shared" si="12"/>
        <v>860.41512863282878</v>
      </c>
      <c r="AG41" s="269">
        <f t="shared" si="12"/>
        <v>964.14003979558129</v>
      </c>
      <c r="AH41" s="269">
        <f t="shared" si="12"/>
        <v>1090.843193365049</v>
      </c>
      <c r="AI41" s="269">
        <f t="shared" si="12"/>
        <v>971.09367284811844</v>
      </c>
      <c r="AJ41" s="269">
        <f t="shared" si="12"/>
        <v>932.97596495658127</v>
      </c>
      <c r="AK41" s="269">
        <f t="shared" si="12"/>
        <v>877.22176410250358</v>
      </c>
      <c r="AL41" s="269">
        <f t="shared" si="12"/>
        <v>765.3539881263755</v>
      </c>
      <c r="AM41" s="269">
        <f t="shared" si="12"/>
        <v>503.39649314379477</v>
      </c>
      <c r="AN41" s="269">
        <f t="shared" si="12"/>
        <v>437.37932287335042</v>
      </c>
      <c r="AO41" s="269">
        <f t="shared" si="12"/>
        <v>441.54588924772861</v>
      </c>
      <c r="AP41" s="269">
        <f t="shared" si="12"/>
        <v>357.42784030572551</v>
      </c>
      <c r="AQ41" s="269">
        <f t="shared" si="12"/>
        <v>106.23104702638878</v>
      </c>
    </row>
    <row r="43" spans="1:43" x14ac:dyDescent="0.2">
      <c r="A43" t="s">
        <v>206</v>
      </c>
    </row>
    <row r="44" spans="1:43" x14ac:dyDescent="0.2">
      <c r="B44" t="s">
        <v>51</v>
      </c>
      <c r="C44" s="227">
        <f t="shared" ref="C44:AQ44" si="13">(C3+C11+C19)-(C37+C29)</f>
        <v>0</v>
      </c>
      <c r="D44" s="227">
        <f t="shared" si="13"/>
        <v>0</v>
      </c>
      <c r="E44" s="227">
        <f t="shared" si="13"/>
        <v>0</v>
      </c>
      <c r="F44" s="227">
        <f t="shared" si="13"/>
        <v>0</v>
      </c>
      <c r="G44" s="227">
        <f t="shared" si="13"/>
        <v>0</v>
      </c>
      <c r="H44" s="227">
        <f t="shared" si="13"/>
        <v>0</v>
      </c>
      <c r="I44" s="227">
        <f t="shared" si="13"/>
        <v>0</v>
      </c>
      <c r="J44" s="227">
        <f t="shared" si="13"/>
        <v>0</v>
      </c>
      <c r="K44" s="227">
        <f t="shared" si="13"/>
        <v>0</v>
      </c>
      <c r="L44" s="227">
        <f t="shared" si="13"/>
        <v>0</v>
      </c>
      <c r="M44" s="227">
        <f t="shared" si="13"/>
        <v>0</v>
      </c>
      <c r="N44" s="227">
        <f t="shared" si="13"/>
        <v>0</v>
      </c>
      <c r="O44" s="227">
        <f t="shared" si="13"/>
        <v>0</v>
      </c>
      <c r="P44" s="227">
        <f t="shared" si="13"/>
        <v>0</v>
      </c>
      <c r="Q44" s="227">
        <f t="shared" si="13"/>
        <v>0</v>
      </c>
      <c r="R44" s="227">
        <f t="shared" si="13"/>
        <v>0</v>
      </c>
      <c r="S44" s="227">
        <f t="shared" si="13"/>
        <v>0</v>
      </c>
      <c r="T44" s="227">
        <f t="shared" si="13"/>
        <v>0</v>
      </c>
      <c r="U44" s="227">
        <f t="shared" si="13"/>
        <v>0</v>
      </c>
      <c r="V44" s="227">
        <f t="shared" si="13"/>
        <v>0</v>
      </c>
      <c r="W44" s="227">
        <f t="shared" si="13"/>
        <v>0</v>
      </c>
      <c r="X44" s="227">
        <f t="shared" si="13"/>
        <v>0</v>
      </c>
      <c r="Y44" s="227">
        <f t="shared" si="13"/>
        <v>0</v>
      </c>
      <c r="Z44" s="227">
        <f t="shared" si="13"/>
        <v>0</v>
      </c>
      <c r="AA44" s="227">
        <f t="shared" si="13"/>
        <v>0</v>
      </c>
      <c r="AB44" s="227">
        <f t="shared" si="13"/>
        <v>0</v>
      </c>
      <c r="AC44" s="227">
        <f t="shared" si="13"/>
        <v>0</v>
      </c>
      <c r="AD44" s="269">
        <f t="shared" si="13"/>
        <v>0</v>
      </c>
      <c r="AE44" s="269">
        <f t="shared" si="13"/>
        <v>0</v>
      </c>
      <c r="AF44" s="269">
        <f t="shared" si="13"/>
        <v>0</v>
      </c>
      <c r="AG44" s="269">
        <f t="shared" si="13"/>
        <v>0</v>
      </c>
      <c r="AH44" s="269">
        <f t="shared" si="13"/>
        <v>0</v>
      </c>
      <c r="AI44" s="269">
        <f t="shared" si="13"/>
        <v>0</v>
      </c>
      <c r="AJ44" s="269">
        <f t="shared" si="13"/>
        <v>0</v>
      </c>
      <c r="AK44" s="269">
        <f t="shared" si="13"/>
        <v>0</v>
      </c>
      <c r="AL44" s="269">
        <f t="shared" si="13"/>
        <v>0</v>
      </c>
      <c r="AM44" s="269">
        <f t="shared" si="13"/>
        <v>0</v>
      </c>
      <c r="AN44" s="269">
        <f t="shared" si="13"/>
        <v>0</v>
      </c>
      <c r="AO44" s="269">
        <f t="shared" si="13"/>
        <v>0</v>
      </c>
      <c r="AP44" s="269">
        <f t="shared" si="13"/>
        <v>0</v>
      </c>
      <c r="AQ44" s="269">
        <f t="shared" si="13"/>
        <v>0</v>
      </c>
    </row>
    <row r="45" spans="1:43" x14ac:dyDescent="0.2">
      <c r="B45" t="s">
        <v>58</v>
      </c>
      <c r="C45" s="227">
        <f t="shared" ref="C45:AQ45" si="14">(C7+C15+C23)-(C38+C30)</f>
        <v>0</v>
      </c>
      <c r="D45" s="227">
        <f t="shared" si="14"/>
        <v>0</v>
      </c>
      <c r="E45" s="227">
        <f t="shared" si="14"/>
        <v>0</v>
      </c>
      <c r="F45" s="227">
        <f t="shared" si="14"/>
        <v>0</v>
      </c>
      <c r="G45" s="227">
        <f t="shared" si="14"/>
        <v>0</v>
      </c>
      <c r="H45" s="227">
        <f t="shared" si="14"/>
        <v>0</v>
      </c>
      <c r="I45" s="227">
        <f t="shared" si="14"/>
        <v>0</v>
      </c>
      <c r="J45" s="227">
        <f t="shared" si="14"/>
        <v>0</v>
      </c>
      <c r="K45" s="227">
        <f t="shared" si="14"/>
        <v>0</v>
      </c>
      <c r="L45" s="227">
        <f t="shared" si="14"/>
        <v>0</v>
      </c>
      <c r="M45" s="227">
        <f t="shared" si="14"/>
        <v>0</v>
      </c>
      <c r="N45" s="227">
        <f t="shared" si="14"/>
        <v>0</v>
      </c>
      <c r="O45" s="227">
        <f t="shared" si="14"/>
        <v>0</v>
      </c>
      <c r="P45" s="227">
        <f t="shared" si="14"/>
        <v>0</v>
      </c>
      <c r="Q45" s="227">
        <f t="shared" si="14"/>
        <v>0</v>
      </c>
      <c r="R45" s="227">
        <f t="shared" si="14"/>
        <v>0</v>
      </c>
      <c r="S45" s="227">
        <f t="shared" si="14"/>
        <v>0</v>
      </c>
      <c r="T45" s="227">
        <f t="shared" si="14"/>
        <v>0</v>
      </c>
      <c r="U45" s="227">
        <f t="shared" si="14"/>
        <v>0</v>
      </c>
      <c r="V45" s="227">
        <f t="shared" si="14"/>
        <v>0</v>
      </c>
      <c r="W45" s="227">
        <f t="shared" si="14"/>
        <v>0</v>
      </c>
      <c r="X45" s="227">
        <f t="shared" si="14"/>
        <v>0</v>
      </c>
      <c r="Y45" s="227">
        <f t="shared" si="14"/>
        <v>0</v>
      </c>
      <c r="Z45" s="227">
        <f t="shared" si="14"/>
        <v>0</v>
      </c>
      <c r="AA45" s="227">
        <f t="shared" si="14"/>
        <v>0</v>
      </c>
      <c r="AB45" s="227">
        <f t="shared" si="14"/>
        <v>0</v>
      </c>
      <c r="AC45" s="227">
        <f t="shared" si="14"/>
        <v>0</v>
      </c>
      <c r="AD45" s="269">
        <f t="shared" si="14"/>
        <v>0</v>
      </c>
      <c r="AE45" s="269">
        <f t="shared" si="14"/>
        <v>0</v>
      </c>
      <c r="AF45" s="269">
        <f t="shared" si="14"/>
        <v>0</v>
      </c>
      <c r="AG45" s="269">
        <f t="shared" si="14"/>
        <v>0</v>
      </c>
      <c r="AH45" s="269">
        <f t="shared" si="14"/>
        <v>0</v>
      </c>
      <c r="AI45" s="269">
        <f t="shared" si="14"/>
        <v>0</v>
      </c>
      <c r="AJ45" s="269">
        <f t="shared" si="14"/>
        <v>0</v>
      </c>
      <c r="AK45" s="269">
        <f t="shared" si="14"/>
        <v>0</v>
      </c>
      <c r="AL45" s="269">
        <f t="shared" si="14"/>
        <v>0</v>
      </c>
      <c r="AM45" s="269">
        <f t="shared" si="14"/>
        <v>0</v>
      </c>
      <c r="AN45" s="269">
        <f t="shared" si="14"/>
        <v>0</v>
      </c>
      <c r="AO45" s="269">
        <f t="shared" si="14"/>
        <v>0</v>
      </c>
      <c r="AP45" s="269">
        <f t="shared" si="14"/>
        <v>0</v>
      </c>
      <c r="AQ45" s="269">
        <f t="shared" si="14"/>
        <v>0</v>
      </c>
    </row>
    <row r="46" spans="1:43" x14ac:dyDescent="0.2">
      <c r="C46" s="227"/>
    </row>
    <row r="47" spans="1:43" x14ac:dyDescent="0.2">
      <c r="C47" s="227"/>
    </row>
    <row r="48" spans="1:43" x14ac:dyDescent="0.2">
      <c r="A48" t="s">
        <v>207</v>
      </c>
      <c r="C48" s="227">
        <f>C41-C40</f>
        <v>848.02773130514413</v>
      </c>
      <c r="D48" s="227">
        <f t="shared" ref="D48:AQ48" si="15">D41-D40</f>
        <v>886.71221913723036</v>
      </c>
      <c r="E48" s="227">
        <f t="shared" si="15"/>
        <v>1048.627360155361</v>
      </c>
      <c r="F48" s="227">
        <f t="shared" si="15"/>
        <v>1113.7573233376779</v>
      </c>
      <c r="G48" s="227">
        <f t="shared" si="15"/>
        <v>963.56459745629149</v>
      </c>
      <c r="H48" s="227">
        <f t="shared" si="15"/>
        <v>770.64386473067088</v>
      </c>
      <c r="I48" s="227">
        <f t="shared" si="15"/>
        <v>989.4083637922904</v>
      </c>
      <c r="J48" s="227">
        <f t="shared" si="15"/>
        <v>1142.8456848970861</v>
      </c>
      <c r="K48" s="227">
        <f t="shared" si="15"/>
        <v>1348.2500481035443</v>
      </c>
      <c r="L48" s="227">
        <f t="shared" si="15"/>
        <v>1344.262307647512</v>
      </c>
      <c r="M48" s="227">
        <f t="shared" si="15"/>
        <v>1452.8460016626489</v>
      </c>
      <c r="N48" s="227">
        <f t="shared" si="15"/>
        <v>1617.198264773436</v>
      </c>
      <c r="O48" s="227">
        <f t="shared" si="15"/>
        <v>1447.7010651357371</v>
      </c>
      <c r="P48" s="227">
        <f t="shared" si="15"/>
        <v>1599.8593204371273</v>
      </c>
      <c r="Q48" s="227">
        <f t="shared" si="15"/>
        <v>1777.4200074314003</v>
      </c>
      <c r="R48" s="227">
        <f t="shared" si="15"/>
        <v>1644.5581135744637</v>
      </c>
      <c r="S48" s="227">
        <f t="shared" si="15"/>
        <v>1227.2900337668443</v>
      </c>
      <c r="T48" s="227">
        <f t="shared" si="15"/>
        <v>672.94633704101989</v>
      </c>
      <c r="U48" s="227">
        <f t="shared" si="15"/>
        <v>563.59110470153382</v>
      </c>
      <c r="V48" s="227">
        <f t="shared" si="15"/>
        <v>562.84959331956588</v>
      </c>
      <c r="W48" s="227">
        <f t="shared" si="15"/>
        <v>521.87574325748415</v>
      </c>
      <c r="X48" s="227">
        <f t="shared" si="15"/>
        <v>274.17895702419582</v>
      </c>
      <c r="Y48" s="227">
        <f t="shared" si="15"/>
        <v>82.189246027274976</v>
      </c>
      <c r="Z48" s="227">
        <f t="shared" si="15"/>
        <v>-258.22182584684083</v>
      </c>
      <c r="AA48" s="227">
        <f t="shared" si="15"/>
        <v>-225.75239278859794</v>
      </c>
      <c r="AB48" s="227">
        <f t="shared" si="15"/>
        <v>-332.51561342363129</v>
      </c>
      <c r="AC48" s="227">
        <f t="shared" si="15"/>
        <v>34.220938664845107</v>
      </c>
      <c r="AD48" s="269">
        <f t="shared" si="15"/>
        <v>-108.49752855962993</v>
      </c>
      <c r="AE48" s="269">
        <f t="shared" si="15"/>
        <v>-655.96535025345861</v>
      </c>
      <c r="AF48" s="269">
        <f t="shared" si="15"/>
        <v>-505.45483620084087</v>
      </c>
      <c r="AG48" s="269">
        <f t="shared" si="15"/>
        <v>-2132.0115098457218</v>
      </c>
      <c r="AH48" s="269">
        <f t="shared" si="15"/>
        <v>-2460.2915279067906</v>
      </c>
      <c r="AI48" s="269">
        <f t="shared" si="15"/>
        <v>-3899.8534361731545</v>
      </c>
      <c r="AJ48" s="269">
        <f t="shared" si="15"/>
        <v>-3656.8357715826669</v>
      </c>
      <c r="AK48" s="269">
        <f t="shared" si="15"/>
        <v>-3787.5280133268116</v>
      </c>
      <c r="AL48" s="269">
        <f t="shared" si="15"/>
        <v>-4273.0164475575639</v>
      </c>
      <c r="AM48" s="269">
        <f t="shared" si="15"/>
        <v>-5284.0699890615688</v>
      </c>
      <c r="AN48" s="269">
        <f t="shared" si="15"/>
        <v>-6334.3924951528124</v>
      </c>
      <c r="AO48" s="269">
        <f t="shared" si="15"/>
        <v>-7004.7665930627409</v>
      </c>
      <c r="AP48" s="269">
        <f t="shared" si="15"/>
        <v>-6784.9743232878</v>
      </c>
      <c r="AQ48" s="269">
        <f t="shared" si="15"/>
        <v>-1075.1210805141293</v>
      </c>
    </row>
  </sheetData>
  <mergeCells count="1">
    <mergeCell ref="A2:B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834F-1037-4B9E-9E86-106C93FA79C6}">
  <dimension ref="A1:CB48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7" customWidth="1"/>
    <col min="30" max="43" width="9" style="32"/>
  </cols>
  <sheetData>
    <row r="1" spans="1:43" ht="20.25" x14ac:dyDescent="0.3">
      <c r="A1" s="261" t="s">
        <v>209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4">
        <f>'[4]Mexico CWG Imports'!D290</f>
        <v>0</v>
      </c>
      <c r="D3" s="264">
        <f>'[4]Mexico CWG Imports'!E290</f>
        <v>0</v>
      </c>
      <c r="E3" s="264">
        <f>'[4]Mexico CWG Imports'!F290</f>
        <v>0</v>
      </c>
      <c r="F3" s="264">
        <f>'[4]Mexico CWG Imports'!G290</f>
        <v>0</v>
      </c>
      <c r="G3" s="264">
        <f>'[4]Mexico CWG Imports'!H290</f>
        <v>0</v>
      </c>
      <c r="H3" s="264">
        <f>'[4]Mexico CWG Imports'!I290</f>
        <v>0</v>
      </c>
      <c r="I3" s="264">
        <f>'[4]Mexico CWG Imports'!J290</f>
        <v>0</v>
      </c>
      <c r="J3" s="264">
        <f>'[4]Mexico CWG Imports'!K290</f>
        <v>0</v>
      </c>
      <c r="K3" s="264">
        <f>'[4]Mexico CWG Imports'!L290</f>
        <v>0</v>
      </c>
      <c r="L3" s="264">
        <f>'[4]Mexico CWG Imports'!M290</f>
        <v>0</v>
      </c>
      <c r="M3" s="264">
        <f>'[4]Mexico CWG Imports'!N290</f>
        <v>0</v>
      </c>
      <c r="N3" s="264">
        <f>'[4]Mexico CWG Imports'!O290</f>
        <v>0</v>
      </c>
      <c r="O3" s="264">
        <f>'[4]Mexico CWG Imports'!P290</f>
        <v>0</v>
      </c>
      <c r="P3" s="264">
        <f>'[4]Mexico CWG Imports'!Q290</f>
        <v>0</v>
      </c>
      <c r="Q3" s="264">
        <f>'[4]Mexico CWG Imports'!R290</f>
        <v>0</v>
      </c>
      <c r="R3" s="264">
        <f>'[4]Mexico CWG Imports'!S290</f>
        <v>0</v>
      </c>
      <c r="S3" s="264">
        <f>'[4]Mexico CWG Imports'!T290</f>
        <v>4.2000000000000003E-2</v>
      </c>
      <c r="T3" s="264">
        <f>'[4]Mexico CWG Imports'!U290</f>
        <v>1.3029999999999999</v>
      </c>
      <c r="U3" s="264">
        <f>'[4]Mexico CWG Imports'!V290</f>
        <v>1.5109999999999999</v>
      </c>
      <c r="V3" s="264">
        <f>'[4]Mexico CWG Imports'!W290</f>
        <v>1.51</v>
      </c>
      <c r="W3" s="264">
        <f>'[4]Mexico CWG Imports'!X290</f>
        <v>1.9530000000000001</v>
      </c>
      <c r="X3" s="264">
        <f>'[4]Mexico CWG Imports'!Y290</f>
        <v>2.5840000000000001</v>
      </c>
      <c r="Y3" s="264">
        <f>'[4]Mexico CWG Imports'!Z290</f>
        <v>2.6019999999999999</v>
      </c>
      <c r="Z3" s="264">
        <f>'[4]Mexico CWG Imports'!AA290</f>
        <v>0.72</v>
      </c>
      <c r="AA3" s="264">
        <f>'[4]Mexico CWG Imports'!AB290</f>
        <v>0.01</v>
      </c>
      <c r="AB3" s="264">
        <f>'[4]Mexico CWG Imports'!AC290</f>
        <v>6.3E-2</v>
      </c>
      <c r="AC3" s="264">
        <f>'[4]Mexico CWG Imports'!AD290</f>
        <v>3.0000000000000001E-3</v>
      </c>
      <c r="AD3" s="265">
        <f>'[4]Mexico CWG Imports'!AE290</f>
        <v>0</v>
      </c>
      <c r="AE3" s="265">
        <f>'[4]Mexico CWG Imports'!AF290</f>
        <v>0</v>
      </c>
      <c r="AF3" s="265">
        <f>'[4]Mexico CWG Imports'!AG290</f>
        <v>4.3999999999999997E-2</v>
      </c>
      <c r="AG3" s="265">
        <f>'[4]Mexico CWG Imports'!AH290</f>
        <v>5.2052631578947371E-2</v>
      </c>
      <c r="AH3" s="265">
        <f>'[4]Mexico CWG Imports'!AI290</f>
        <v>4.8973684210526329E-2</v>
      </c>
      <c r="AI3" s="265">
        <f>'[4]Mexico CWG Imports'!AJ290</f>
        <v>0.05</v>
      </c>
      <c r="AJ3" s="265">
        <f>'[4]Mexico CWG Imports'!AK290</f>
        <v>5.0000000000000017E-2</v>
      </c>
      <c r="AK3" s="265">
        <f>'[4]Mexico CWG Imports'!AL290</f>
        <v>0.05</v>
      </c>
      <c r="AL3" s="265">
        <f>'[4]Mexico CWG Imports'!AM290</f>
        <v>5.0205263157894732E-2</v>
      </c>
      <c r="AM3" s="265">
        <f>'[4]Mexico CWG Imports'!AN290</f>
        <v>4.9835789473684208E-2</v>
      </c>
      <c r="AN3" s="265">
        <f>'[4]Mexico CWG Imports'!AO290</f>
        <v>5.0008210526315794E-2</v>
      </c>
      <c r="AO3" s="265">
        <f>'[4]Mexico CWG Imports'!AP290</f>
        <v>5.0009852631578942E-2</v>
      </c>
      <c r="AP3" s="265">
        <f>'[4]Mexico CWG Imports'!AQ290</f>
        <v>5.0011823157894743E-2</v>
      </c>
      <c r="AQ3" s="265">
        <f>'[4]Mexico CWG Imports'!AR290</f>
        <v>5.0014187789473682E-2</v>
      </c>
    </row>
    <row r="4" spans="1:43" x14ac:dyDescent="0.2">
      <c r="A4" s="266"/>
      <c r="B4" s="266" t="s">
        <v>183</v>
      </c>
      <c r="C4" s="267">
        <f>'[4]Mexico CWG Imports'!D284</f>
        <v>0</v>
      </c>
      <c r="D4" s="267">
        <f>'[4]Mexico CWG Imports'!E284</f>
        <v>0</v>
      </c>
      <c r="E4" s="267">
        <f>'[4]Mexico CWG Imports'!F284</f>
        <v>0</v>
      </c>
      <c r="F4" s="267">
        <f>'[4]Mexico CWG Imports'!G284</f>
        <v>0</v>
      </c>
      <c r="G4" s="267">
        <f>'[4]Mexico CWG Imports'!H284</f>
        <v>0</v>
      </c>
      <c r="H4" s="267">
        <f>'[4]Mexico CWG Imports'!I284</f>
        <v>0</v>
      </c>
      <c r="I4" s="267">
        <f>'[4]Mexico CWG Imports'!J284</f>
        <v>0</v>
      </c>
      <c r="J4" s="267">
        <f>'[4]Mexico CWG Imports'!K284</f>
        <v>0</v>
      </c>
      <c r="K4" s="267">
        <f>'[4]Mexico CWG Imports'!L284</f>
        <v>0</v>
      </c>
      <c r="L4" s="267">
        <f>'[4]Mexico CWG Imports'!M284</f>
        <v>0</v>
      </c>
      <c r="M4" s="267">
        <f>'[4]Mexico CWG Imports'!N284</f>
        <v>0</v>
      </c>
      <c r="N4" s="267">
        <f>'[4]Mexico CWG Imports'!O284</f>
        <v>0</v>
      </c>
      <c r="O4" s="267">
        <f>'[4]Mexico CWG Imports'!P284</f>
        <v>0</v>
      </c>
      <c r="P4" s="267">
        <f>'[4]Mexico CWG Imports'!Q284</f>
        <v>0</v>
      </c>
      <c r="Q4" s="267">
        <f>'[4]Mexico CWG Imports'!R284</f>
        <v>0</v>
      </c>
      <c r="R4" s="267">
        <f>'[4]Mexico CWG Imports'!S284</f>
        <v>0</v>
      </c>
      <c r="S4" s="267">
        <f>'[4]Mexico CWG Imports'!T284</f>
        <v>0</v>
      </c>
      <c r="T4" s="267">
        <f>'[4]Mexico CWG Imports'!U284</f>
        <v>0</v>
      </c>
      <c r="U4" s="267">
        <f>'[4]Mexico CWG Imports'!V284</f>
        <v>0</v>
      </c>
      <c r="V4" s="267">
        <f>'[4]Mexico CWG Imports'!W284</f>
        <v>0</v>
      </c>
      <c r="W4" s="267">
        <f>'[4]Mexico CWG Imports'!X284</f>
        <v>0</v>
      </c>
      <c r="X4" s="267">
        <f>'[4]Mexico CWG Imports'!Y284</f>
        <v>0</v>
      </c>
      <c r="Y4" s="267">
        <f>'[4]Mexico CWG Imports'!Z284</f>
        <v>0</v>
      </c>
      <c r="Z4" s="267">
        <f>'[4]Mexico CWG Imports'!AA284</f>
        <v>8.0000000000000002E-3</v>
      </c>
      <c r="AA4" s="267">
        <f>'[4]Mexico CWG Imports'!AB284</f>
        <v>0.01</v>
      </c>
      <c r="AB4" s="267">
        <f>'[4]Mexico CWG Imports'!AC284</f>
        <v>1.2E-2</v>
      </c>
      <c r="AC4" s="267">
        <f>'[4]Mexico CWG Imports'!AD284</f>
        <v>3.0000000000000001E-3</v>
      </c>
      <c r="AD4" s="268">
        <f>'[4]Mexico CWG Imports'!AE284</f>
        <v>0</v>
      </c>
      <c r="AE4" s="268">
        <f>'[4]Mexico CWG Imports'!AF284</f>
        <v>0</v>
      </c>
      <c r="AF4" s="268" t="e">
        <f>'[4]Mexico CWG Imports'!AG284</f>
        <v>#DIV/0!</v>
      </c>
      <c r="AG4" s="268" t="e">
        <f>'[4]Mexico CWG Imports'!AH284</f>
        <v>#DIV/0!</v>
      </c>
      <c r="AH4" s="268" t="e">
        <f>'[4]Mexico CWG Imports'!AI284</f>
        <v>#DIV/0!</v>
      </c>
      <c r="AI4" s="268" t="e">
        <f>'[4]Mexico CWG Imports'!AJ284</f>
        <v>#DIV/0!</v>
      </c>
      <c r="AJ4" s="268" t="e">
        <f>'[4]Mexico CWG Imports'!AK284</f>
        <v>#DIV/0!</v>
      </c>
      <c r="AK4" s="268" t="e">
        <f>'[4]Mexico CWG Imports'!AL284</f>
        <v>#DIV/0!</v>
      </c>
      <c r="AL4" s="268" t="e">
        <f>'[4]Mexico CWG Imports'!AM284</f>
        <v>#DIV/0!</v>
      </c>
      <c r="AM4" s="268" t="e">
        <f>'[4]Mexico CWG Imports'!AN284</f>
        <v>#DIV/0!</v>
      </c>
      <c r="AN4" s="268" t="e">
        <f>'[4]Mexico CWG Imports'!AO284</f>
        <v>#DIV/0!</v>
      </c>
      <c r="AO4" s="268" t="e">
        <f>'[4]Mexico CWG Imports'!AP284</f>
        <v>#DIV/0!</v>
      </c>
      <c r="AP4" s="268" t="e">
        <f>'[4]Mexico CWG Imports'!AQ284</f>
        <v>#DIV/0!</v>
      </c>
      <c r="AQ4" s="268" t="e">
        <f>'[4]Mexico CWG Imports'!AR284</f>
        <v>#DIV/0!</v>
      </c>
    </row>
    <row r="5" spans="1:43" x14ac:dyDescent="0.2">
      <c r="B5" t="s">
        <v>184</v>
      </c>
      <c r="C5" s="227">
        <f>'[4]Mexico CWG Imports'!D243</f>
        <v>0</v>
      </c>
      <c r="D5" s="227">
        <f>'[4]Mexico CWG Imports'!E243</f>
        <v>0</v>
      </c>
      <c r="E5" s="227">
        <f>'[4]Mexico CWG Imports'!F243</f>
        <v>0</v>
      </c>
      <c r="F5" s="227">
        <f>'[4]Mexico CWG Imports'!G243</f>
        <v>0</v>
      </c>
      <c r="G5" s="227">
        <f>'[4]Mexico CWG Imports'!H243</f>
        <v>0</v>
      </c>
      <c r="H5" s="227">
        <f>'[4]Mexico CWG Imports'!I243</f>
        <v>0</v>
      </c>
      <c r="I5" s="227">
        <f>'[4]Mexico CWG Imports'!J243</f>
        <v>0</v>
      </c>
      <c r="J5" s="227">
        <f>'[4]Mexico CWG Imports'!K243</f>
        <v>0</v>
      </c>
      <c r="K5" s="227">
        <f>'[4]Mexico CWG Imports'!L243</f>
        <v>0</v>
      </c>
      <c r="L5" s="227">
        <f>'[4]Mexico CWG Imports'!M243</f>
        <v>0</v>
      </c>
      <c r="M5" s="227">
        <f>'[4]Mexico CWG Imports'!N243</f>
        <v>0</v>
      </c>
      <c r="N5" s="227">
        <f>'[4]Mexico CWG Imports'!O243</f>
        <v>0</v>
      </c>
      <c r="O5" s="227">
        <f>'[4]Mexico CWG Imports'!P243</f>
        <v>0</v>
      </c>
      <c r="P5" s="227">
        <f>'[4]Mexico CWG Imports'!Q243</f>
        <v>0</v>
      </c>
      <c r="Q5" s="227">
        <f>'[4]Mexico CWG Imports'!R243</f>
        <v>0</v>
      </c>
      <c r="R5" s="227">
        <f>'[4]Mexico CWG Imports'!S243</f>
        <v>0</v>
      </c>
      <c r="S5" s="227">
        <f>'[4]Mexico CWG Imports'!T243</f>
        <v>0</v>
      </c>
      <c r="T5" s="227">
        <f>'[4]Mexico CWG Imports'!U243</f>
        <v>0</v>
      </c>
      <c r="U5" s="227">
        <f>'[4]Mexico CWG Imports'!V243</f>
        <v>0</v>
      </c>
      <c r="V5" s="227">
        <f>'[4]Mexico CWG Imports'!W243</f>
        <v>0</v>
      </c>
      <c r="W5" s="227">
        <f>'[4]Mexico CWG Imports'!X243</f>
        <v>0</v>
      </c>
      <c r="X5" s="227">
        <f>'[4]Mexico CWG Imports'!Y243</f>
        <v>0</v>
      </c>
      <c r="Y5" s="227">
        <f>'[4]Mexico CWG Imports'!Z243</f>
        <v>0</v>
      </c>
      <c r="Z5" s="227">
        <f>'[4]Mexico CWG Imports'!AA243</f>
        <v>0</v>
      </c>
      <c r="AA5" s="227">
        <f>'[4]Mexico CWG Imports'!AB243</f>
        <v>0</v>
      </c>
      <c r="AB5" s="227">
        <f>'[4]Mexico CWG Imports'!AC243</f>
        <v>5.0999999999999997E-2</v>
      </c>
      <c r="AC5" s="227">
        <f>'[4]Mexico CWG Imports'!AD243</f>
        <v>0</v>
      </c>
      <c r="AD5" s="269">
        <f>'[4]Mexico CWG Imports'!AE243</f>
        <v>0</v>
      </c>
      <c r="AE5" s="269">
        <f>'[4]Mexico CWG Imports'!AF243</f>
        <v>0</v>
      </c>
      <c r="AF5" s="269" t="e">
        <f>'[4]Mexico CWG Imports'!AG243</f>
        <v>#DIV/0!</v>
      </c>
      <c r="AG5" s="269" t="e">
        <f>'[4]Mexico CWG Imports'!AH243</f>
        <v>#DIV/0!</v>
      </c>
      <c r="AH5" s="269" t="e">
        <f>'[4]Mexico CWG Imports'!AI243</f>
        <v>#DIV/0!</v>
      </c>
      <c r="AI5" s="269" t="e">
        <f>'[4]Mexico CWG Imports'!AJ243</f>
        <v>#DIV/0!</v>
      </c>
      <c r="AJ5" s="269" t="e">
        <f>'[4]Mexico CWG Imports'!AK243</f>
        <v>#DIV/0!</v>
      </c>
      <c r="AK5" s="269" t="e">
        <f>'[4]Mexico CWG Imports'!AL243</f>
        <v>#DIV/0!</v>
      </c>
      <c r="AL5" s="269" t="e">
        <f>'[4]Mexico CWG Imports'!AM243</f>
        <v>#DIV/0!</v>
      </c>
      <c r="AM5" s="269" t="e">
        <f>'[4]Mexico CWG Imports'!AN243</f>
        <v>#DIV/0!</v>
      </c>
      <c r="AN5" s="269" t="e">
        <f>'[4]Mexico CWG Imports'!AO243</f>
        <v>#DIV/0!</v>
      </c>
      <c r="AO5" s="269" t="e">
        <f>'[4]Mexico CWG Imports'!AP243</f>
        <v>#DIV/0!</v>
      </c>
      <c r="AP5" s="269" t="e">
        <f>'[4]Mexico CWG Imports'!AQ243</f>
        <v>#DIV/0!</v>
      </c>
      <c r="AQ5" s="269" t="e">
        <f>'[4]Mexico CWG Imports'!AR243</f>
        <v>#DIV/0!</v>
      </c>
    </row>
    <row r="6" spans="1:43" x14ac:dyDescent="0.2">
      <c r="B6" t="s">
        <v>185</v>
      </c>
      <c r="C6" s="227">
        <f>C3-C4-C5</f>
        <v>0</v>
      </c>
      <c r="D6" s="227">
        <f t="shared" ref="D6:AQ6" si="0">D3-D4-D5</f>
        <v>0</v>
      </c>
      <c r="E6" s="227">
        <f t="shared" si="0"/>
        <v>0</v>
      </c>
      <c r="F6" s="227">
        <f t="shared" si="0"/>
        <v>0</v>
      </c>
      <c r="G6" s="227">
        <f t="shared" si="0"/>
        <v>0</v>
      </c>
      <c r="H6" s="227">
        <f t="shared" si="0"/>
        <v>0</v>
      </c>
      <c r="I6" s="227">
        <f t="shared" si="0"/>
        <v>0</v>
      </c>
      <c r="J6" s="227">
        <f t="shared" si="0"/>
        <v>0</v>
      </c>
      <c r="K6" s="227">
        <f t="shared" si="0"/>
        <v>0</v>
      </c>
      <c r="L6" s="227">
        <f t="shared" si="0"/>
        <v>0</v>
      </c>
      <c r="M6" s="227">
        <f t="shared" si="0"/>
        <v>0</v>
      </c>
      <c r="N6" s="227">
        <f t="shared" si="0"/>
        <v>0</v>
      </c>
      <c r="O6" s="227">
        <f t="shared" si="0"/>
        <v>0</v>
      </c>
      <c r="P6" s="227">
        <f t="shared" si="0"/>
        <v>0</v>
      </c>
      <c r="Q6" s="227">
        <f t="shared" si="0"/>
        <v>0</v>
      </c>
      <c r="R6" s="227">
        <f t="shared" si="0"/>
        <v>0</v>
      </c>
      <c r="S6" s="227">
        <f t="shared" si="0"/>
        <v>4.2000000000000003E-2</v>
      </c>
      <c r="T6" s="227">
        <f t="shared" si="0"/>
        <v>1.3029999999999999</v>
      </c>
      <c r="U6" s="227">
        <f t="shared" si="0"/>
        <v>1.5109999999999999</v>
      </c>
      <c r="V6" s="227">
        <f t="shared" si="0"/>
        <v>1.51</v>
      </c>
      <c r="W6" s="227">
        <f t="shared" si="0"/>
        <v>1.9530000000000001</v>
      </c>
      <c r="X6" s="227">
        <f t="shared" si="0"/>
        <v>2.5840000000000001</v>
      </c>
      <c r="Y6" s="227">
        <f t="shared" si="0"/>
        <v>2.6019999999999999</v>
      </c>
      <c r="Z6" s="227">
        <f t="shared" si="0"/>
        <v>0.71199999999999997</v>
      </c>
      <c r="AA6" s="227">
        <f t="shared" si="0"/>
        <v>0</v>
      </c>
      <c r="AB6" s="227">
        <f t="shared" si="0"/>
        <v>0</v>
      </c>
      <c r="AC6" s="269">
        <f t="shared" si="0"/>
        <v>0</v>
      </c>
      <c r="AD6" s="269">
        <f t="shared" si="0"/>
        <v>0</v>
      </c>
      <c r="AE6" s="269">
        <f t="shared" si="0"/>
        <v>0</v>
      </c>
      <c r="AF6" s="269" t="e">
        <f t="shared" si="0"/>
        <v>#DIV/0!</v>
      </c>
      <c r="AG6" s="269" t="e">
        <f t="shared" si="0"/>
        <v>#DIV/0!</v>
      </c>
      <c r="AH6" s="269" t="e">
        <f t="shared" si="0"/>
        <v>#DIV/0!</v>
      </c>
      <c r="AI6" s="269" t="e">
        <f t="shared" si="0"/>
        <v>#DIV/0!</v>
      </c>
      <c r="AJ6" s="269" t="e">
        <f t="shared" si="0"/>
        <v>#DIV/0!</v>
      </c>
      <c r="AK6" s="269" t="e">
        <f t="shared" si="0"/>
        <v>#DIV/0!</v>
      </c>
      <c r="AL6" s="269" t="e">
        <f t="shared" si="0"/>
        <v>#DIV/0!</v>
      </c>
      <c r="AM6" s="269" t="e">
        <f t="shared" si="0"/>
        <v>#DIV/0!</v>
      </c>
      <c r="AN6" s="269" t="e">
        <f t="shared" si="0"/>
        <v>#DIV/0!</v>
      </c>
      <c r="AO6" s="269" t="e">
        <f t="shared" si="0"/>
        <v>#DIV/0!</v>
      </c>
      <c r="AP6" s="269" t="e">
        <f t="shared" si="0"/>
        <v>#DIV/0!</v>
      </c>
      <c r="AQ6" s="269" t="e">
        <f t="shared" si="0"/>
        <v>#DIV/0!</v>
      </c>
    </row>
    <row r="7" spans="1:43" x14ac:dyDescent="0.2">
      <c r="A7" t="s">
        <v>186</v>
      </c>
      <c r="C7" s="227">
        <f>'[4]Mexico CWG Exports'!D290</f>
        <v>0</v>
      </c>
      <c r="D7" s="227">
        <f>'[4]Mexico CWG Exports'!E290</f>
        <v>0</v>
      </c>
      <c r="E7" s="227">
        <f>'[4]Mexico CWG Exports'!F290</f>
        <v>0</v>
      </c>
      <c r="F7" s="227">
        <f>'[4]Mexico CWG Exports'!G290</f>
        <v>0</v>
      </c>
      <c r="G7" s="227">
        <f>'[4]Mexico CWG Exports'!H290</f>
        <v>0</v>
      </c>
      <c r="H7" s="227">
        <f>'[4]Mexico CWG Exports'!I290</f>
        <v>0</v>
      </c>
      <c r="I7" s="227">
        <f>'[4]Mexico CWG Exports'!J290</f>
        <v>0</v>
      </c>
      <c r="J7" s="227">
        <f>'[4]Mexico CWG Exports'!K290</f>
        <v>0</v>
      </c>
      <c r="K7" s="227">
        <f>'[4]Mexico CWG Exports'!L290</f>
        <v>0</v>
      </c>
      <c r="L7" s="227">
        <f>'[4]Mexico CWG Exports'!M290</f>
        <v>0</v>
      </c>
      <c r="M7" s="227">
        <f>'[4]Mexico CWG Exports'!N290</f>
        <v>0</v>
      </c>
      <c r="N7" s="227">
        <f>'[4]Mexico CWG Exports'!O290</f>
        <v>0</v>
      </c>
      <c r="O7" s="227">
        <f>'[4]Mexico CWG Exports'!P290</f>
        <v>0</v>
      </c>
      <c r="P7" s="227">
        <f>'[4]Mexico CWG Exports'!Q290</f>
        <v>0</v>
      </c>
      <c r="Q7" s="227">
        <f>'[4]Mexico CWG Exports'!R290</f>
        <v>0</v>
      </c>
      <c r="R7" s="227">
        <f>'[4]Mexico CWG Exports'!S290</f>
        <v>0</v>
      </c>
      <c r="S7" s="227">
        <f>'[4]Mexico CWG Exports'!T290</f>
        <v>5.0000000000000001E-3</v>
      </c>
      <c r="T7" s="227">
        <f>'[4]Mexico CWG Exports'!U290</f>
        <v>1.2E-2</v>
      </c>
      <c r="U7" s="227">
        <f>'[4]Mexico CWG Exports'!V290</f>
        <v>1.2999999999999999E-2</v>
      </c>
      <c r="V7" s="227">
        <f>'[4]Mexico CWG Exports'!W290</f>
        <v>1.7000000000000001E-2</v>
      </c>
      <c r="W7" s="227">
        <f>'[4]Mexico CWG Exports'!X290</f>
        <v>8.0000000000000002E-3</v>
      </c>
      <c r="X7" s="227">
        <f>'[4]Mexico CWG Exports'!Y290</f>
        <v>0.01</v>
      </c>
      <c r="Y7" s="227">
        <f>'[4]Mexico CWG Exports'!Z290</f>
        <v>8.9999999999999993E-3</v>
      </c>
      <c r="Z7" s="227">
        <f>'[4]Mexico CWG Exports'!AA290</f>
        <v>2.3780000000000001</v>
      </c>
      <c r="AA7" s="227">
        <f>'[4]Mexico CWG Exports'!AB290</f>
        <v>2.786</v>
      </c>
      <c r="AB7" s="227">
        <f>'[4]Mexico CWG Exports'!AC290</f>
        <v>2.4540000000000002</v>
      </c>
      <c r="AC7" s="227">
        <f>'[4]Mexico CWG Exports'!AD290</f>
        <v>2.2269999999999999</v>
      </c>
      <c r="AD7" s="269">
        <f>'[4]Mexico CWG Exports'!AE290</f>
        <v>1.7190000000000001</v>
      </c>
      <c r="AE7" s="269">
        <f>'[4]Mexico CWG Exports'!AF290</f>
        <v>0</v>
      </c>
      <c r="AF7" s="269">
        <f>'[4]Mexico CWG Exports'!AG290</f>
        <v>0.14125104652553522</v>
      </c>
      <c r="AG7" s="269">
        <f>'[4]Mexico CWG Exports'!AH290</f>
        <v>0.30352327048392885</v>
      </c>
      <c r="AH7" s="269">
        <f>'[4]Mexico CWG Exports'!AI290</f>
        <v>0.24424099906637856</v>
      </c>
      <c r="AI7" s="269">
        <f>'[4]Mexico CWG Exports'!AJ290</f>
        <v>0.27702343386540768</v>
      </c>
      <c r="AJ7" s="269">
        <f>'[4]Mexico CWG Exports'!AK290</f>
        <v>0.21923110744677274</v>
      </c>
      <c r="AK7" s="269">
        <f>'[4]Mexico CWG Exports'!AL290</f>
        <v>0.24999999999999997</v>
      </c>
      <c r="AL7" s="269">
        <f>'[4]Mexico CWG Exports'!AM290</f>
        <v>0.25880376217249756</v>
      </c>
      <c r="AM7" s="269">
        <f>'[4]Mexico CWG Exports'!AN290</f>
        <v>0.24985986051021131</v>
      </c>
      <c r="AN7" s="269">
        <f>'[4]Mexico CWG Exports'!AO290</f>
        <v>0.25098363279897784</v>
      </c>
      <c r="AO7" s="269">
        <f>'[4]Mexico CWG Exports'!AP290</f>
        <v>0.24577567258569188</v>
      </c>
      <c r="AP7" s="269">
        <f>'[4]Mexico CWG Exports'!AQ290</f>
        <v>0.25108458561347574</v>
      </c>
      <c r="AQ7" s="269">
        <f>'[4]Mexico CWG Exports'!AR290</f>
        <v>0.2513015027361708</v>
      </c>
    </row>
    <row r="8" spans="1:43" x14ac:dyDescent="0.2">
      <c r="A8" s="266"/>
      <c r="B8" s="266" t="s">
        <v>187</v>
      </c>
      <c r="C8" s="267">
        <f>'[4]Mexico CWG Exports'!D284</f>
        <v>0</v>
      </c>
      <c r="D8" s="267">
        <f>'[4]Mexico CWG Exports'!E284</f>
        <v>0</v>
      </c>
      <c r="E8" s="267">
        <f>'[4]Mexico CWG Exports'!F284</f>
        <v>0</v>
      </c>
      <c r="F8" s="267">
        <f>'[4]Mexico CWG Exports'!G284</f>
        <v>0</v>
      </c>
      <c r="G8" s="267">
        <f>'[4]Mexico CWG Exports'!H284</f>
        <v>0</v>
      </c>
      <c r="H8" s="267">
        <f>'[4]Mexico CWG Exports'!I284</f>
        <v>0</v>
      </c>
      <c r="I8" s="267">
        <f>'[4]Mexico CWG Exports'!J284</f>
        <v>0</v>
      </c>
      <c r="J8" s="267">
        <f>'[4]Mexico CWG Exports'!K284</f>
        <v>0</v>
      </c>
      <c r="K8" s="267">
        <f>'[4]Mexico CWG Exports'!L284</f>
        <v>0</v>
      </c>
      <c r="L8" s="267">
        <f>'[4]Mexico CWG Exports'!M284</f>
        <v>0</v>
      </c>
      <c r="M8" s="267">
        <f>'[4]Mexico CWG Exports'!N284</f>
        <v>0</v>
      </c>
      <c r="N8" s="267">
        <f>'[4]Mexico CWG Exports'!O284</f>
        <v>0</v>
      </c>
      <c r="O8" s="267">
        <f>'[4]Mexico CWG Exports'!P284</f>
        <v>0</v>
      </c>
      <c r="P8" s="267">
        <f>'[4]Mexico CWG Exports'!Q284</f>
        <v>0</v>
      </c>
      <c r="Q8" s="267">
        <f>'[4]Mexico CWG Exports'!R284</f>
        <v>0</v>
      </c>
      <c r="R8" s="267">
        <f>'[4]Mexico CWG Exports'!S284</f>
        <v>0</v>
      </c>
      <c r="S8" s="267">
        <f>'[4]Mexico CWG Exports'!T284</f>
        <v>5.0000000000000001E-3</v>
      </c>
      <c r="T8" s="267">
        <f>'[4]Mexico CWG Exports'!U284</f>
        <v>1.2E-2</v>
      </c>
      <c r="U8" s="267">
        <f>'[4]Mexico CWG Exports'!V284</f>
        <v>1.2999999999999999E-2</v>
      </c>
      <c r="V8" s="267">
        <f>'[4]Mexico CWG Exports'!W284</f>
        <v>1.7000000000000001E-2</v>
      </c>
      <c r="W8" s="267">
        <f>'[4]Mexico CWG Exports'!X284</f>
        <v>8.0000000000000002E-3</v>
      </c>
      <c r="X8" s="267">
        <f>'[4]Mexico CWG Exports'!Y284</f>
        <v>0.01</v>
      </c>
      <c r="Y8" s="267">
        <f>'[4]Mexico CWG Exports'!Z284</f>
        <v>8.9999999999999993E-3</v>
      </c>
      <c r="Z8" s="267">
        <f>'[4]Mexico CWG Exports'!AA284</f>
        <v>2.3E-2</v>
      </c>
      <c r="AA8" s="267">
        <f>'[4]Mexico CWG Exports'!AB284</f>
        <v>0</v>
      </c>
      <c r="AB8" s="267">
        <f>'[4]Mexico CWG Exports'!AC284</f>
        <v>0</v>
      </c>
      <c r="AC8" s="267">
        <f>'[4]Mexico CWG Exports'!AD284</f>
        <v>0</v>
      </c>
      <c r="AD8" s="268">
        <f>'[4]Mexico CWG Exports'!AE284</f>
        <v>0</v>
      </c>
      <c r="AE8" s="268">
        <f>'[4]Mexico CWG Exports'!AF284</f>
        <v>0</v>
      </c>
      <c r="AF8" s="268">
        <f>'[4]Mexico CWG Exports'!AG284</f>
        <v>0.1397261093170673</v>
      </c>
      <c r="AG8" s="268">
        <f>'[4]Mexico CWG Exports'!AH284</f>
        <v>0.30139468654777762</v>
      </c>
      <c r="AH8" s="268">
        <f>'[4]Mexico CWG Exports'!AI284</f>
        <v>0.24401293906983551</v>
      </c>
      <c r="AI8" s="268">
        <f>'[4]Mexico CWG Exports'!AJ284</f>
        <v>0.27643744637429019</v>
      </c>
      <c r="AJ8" s="268">
        <f>'[4]Mexico CWG Exports'!AK284</f>
        <v>0.21811421528870284</v>
      </c>
      <c r="AK8" s="268">
        <f>'[4]Mexico CWG Exports'!AL284</f>
        <v>0.24888310784193007</v>
      </c>
      <c r="AL8" s="268">
        <f>'[4]Mexico CWG Exports'!AM284</f>
        <v>0.25776847902450728</v>
      </c>
      <c r="AM8" s="268">
        <f>'[4]Mexico CWG Exports'!AN284</f>
        <v>0.24904323751985322</v>
      </c>
      <c r="AN8" s="268">
        <f>'[4]Mexico CWG Exports'!AO284</f>
        <v>0.25004929720985669</v>
      </c>
      <c r="AO8" s="268">
        <f>'[4]Mexico CWG Exports'!AP284</f>
        <v>0.24477166737697001</v>
      </c>
      <c r="AP8" s="268">
        <f>'[4]Mexico CWG Exports'!AQ284</f>
        <v>0.25010315779462344</v>
      </c>
      <c r="AQ8" s="268">
        <f>'[4]Mexico CWG Exports'!AR284</f>
        <v>0.25034716778516208</v>
      </c>
    </row>
    <row r="9" spans="1:43" x14ac:dyDescent="0.2">
      <c r="B9" t="s">
        <v>188</v>
      </c>
      <c r="C9" s="227">
        <f>'[4]Mexico CWG Exports'!D243</f>
        <v>0</v>
      </c>
      <c r="D9" s="227">
        <f>'[4]Mexico CWG Exports'!E243</f>
        <v>0</v>
      </c>
      <c r="E9" s="227">
        <f>'[4]Mexico CWG Exports'!F243</f>
        <v>0</v>
      </c>
      <c r="F9" s="227">
        <f>'[4]Mexico CWG Exports'!G243</f>
        <v>0</v>
      </c>
      <c r="G9" s="227">
        <f>'[4]Mexico CWG Exports'!H243</f>
        <v>0</v>
      </c>
      <c r="H9" s="227">
        <f>'[4]Mexico CWG Exports'!I243</f>
        <v>0</v>
      </c>
      <c r="I9" s="227">
        <f>'[4]Mexico CWG Exports'!J243</f>
        <v>0</v>
      </c>
      <c r="J9" s="227">
        <f>'[4]Mexico CWG Exports'!K243</f>
        <v>0</v>
      </c>
      <c r="K9" s="227">
        <f>'[4]Mexico CWG Exports'!L243</f>
        <v>0</v>
      </c>
      <c r="L9" s="227">
        <f>'[4]Mexico CWG Exports'!M243</f>
        <v>0</v>
      </c>
      <c r="M9" s="227">
        <f>'[4]Mexico CWG Exports'!N243</f>
        <v>0</v>
      </c>
      <c r="N9" s="227">
        <f>'[4]Mexico CWG Exports'!O243</f>
        <v>0</v>
      </c>
      <c r="O9" s="227">
        <f>'[4]Mexico CWG Exports'!P243</f>
        <v>0</v>
      </c>
      <c r="P9" s="227">
        <f>'[4]Mexico CWG Exports'!Q243</f>
        <v>0</v>
      </c>
      <c r="Q9" s="227">
        <f>'[4]Mexico CWG Exports'!R243</f>
        <v>0</v>
      </c>
      <c r="R9" s="227">
        <f>'[4]Mexico CWG Exports'!S243</f>
        <v>0</v>
      </c>
      <c r="S9" s="227">
        <f>'[4]Mexico CWG Exports'!T243</f>
        <v>0</v>
      </c>
      <c r="T9" s="227">
        <f>'[4]Mexico CWG Exports'!U243</f>
        <v>0</v>
      </c>
      <c r="U9" s="227">
        <f>'[4]Mexico CWG Exports'!V243</f>
        <v>0</v>
      </c>
      <c r="V9" s="227">
        <f>'[4]Mexico CWG Exports'!W243</f>
        <v>0</v>
      </c>
      <c r="W9" s="227">
        <f>'[4]Mexico CWG Exports'!X243</f>
        <v>0</v>
      </c>
      <c r="X9" s="227">
        <f>'[4]Mexico CWG Exports'!Y243</f>
        <v>0</v>
      </c>
      <c r="Y9" s="227">
        <f>'[4]Mexico CWG Exports'!Z243</f>
        <v>0</v>
      </c>
      <c r="Z9" s="227">
        <f>'[4]Mexico CWG Exports'!AA243</f>
        <v>0</v>
      </c>
      <c r="AA9" s="227">
        <f>'[4]Mexico CWG Exports'!AB243</f>
        <v>0</v>
      </c>
      <c r="AB9" s="227">
        <f>'[4]Mexico CWG Exports'!AC243</f>
        <v>5.0999999999999997E-2</v>
      </c>
      <c r="AC9" s="227">
        <f>'[4]Mexico CWG Exports'!AD243</f>
        <v>0</v>
      </c>
      <c r="AD9" s="269">
        <f>'[4]Mexico CWG Exports'!AE243</f>
        <v>0</v>
      </c>
      <c r="AE9" s="269">
        <f>'[4]Mexico CWG Exports'!AF243</f>
        <v>0</v>
      </c>
      <c r="AF9" s="269">
        <f>'[4]Mexico CWG Exports'!AG243</f>
        <v>1.5249372084678863E-3</v>
      </c>
      <c r="AG9" s="269">
        <f>'[4]Mexico CWG Exports'!AH243</f>
        <v>2.1285839361512354E-3</v>
      </c>
      <c r="AH9" s="269">
        <f>'[4]Mexico CWG Exports'!AI243</f>
        <v>2.2805999654301629E-4</v>
      </c>
      <c r="AI9" s="269">
        <f>'[4]Mexico CWG Exports'!AJ243</f>
        <v>5.8598749111747248E-4</v>
      </c>
      <c r="AJ9" s="269">
        <f>'[4]Mexico CWG Exports'!AK243</f>
        <v>1.1168921580699026E-3</v>
      </c>
      <c r="AK9" s="269">
        <f>'[4]Mexico CWG Exports'!AL243</f>
        <v>1.1168921580699026E-3</v>
      </c>
      <c r="AL9" s="269">
        <f>'[4]Mexico CWG Exports'!AM243</f>
        <v>1.0352831479903061E-3</v>
      </c>
      <c r="AM9" s="269">
        <f>'[4]Mexico CWG Exports'!AN243</f>
        <v>8.166229903581203E-4</v>
      </c>
      <c r="AN9" s="269">
        <f>'[4]Mexico CWG Exports'!AO243</f>
        <v>9.3433558912114055E-4</v>
      </c>
      <c r="AO9" s="269">
        <f>'[4]Mexico CWG Exports'!AP243</f>
        <v>1.0040052087218745E-3</v>
      </c>
      <c r="AP9" s="269">
        <f>'[4]Mexico CWG Exports'!AQ243</f>
        <v>9.8142781885226897E-4</v>
      </c>
      <c r="AQ9" s="269">
        <f>'[4]Mexico CWG Exports'!AR243</f>
        <v>9.5433495100874196E-4</v>
      </c>
    </row>
    <row r="10" spans="1:43" x14ac:dyDescent="0.2">
      <c r="B10" t="s">
        <v>185</v>
      </c>
      <c r="C10" s="227">
        <f>C7-C8-C9</f>
        <v>0</v>
      </c>
      <c r="D10" s="227">
        <f t="shared" ref="D10:AQ10" si="1">D7-D8-D9</f>
        <v>0</v>
      </c>
      <c r="E10" s="227">
        <f t="shared" si="1"/>
        <v>0</v>
      </c>
      <c r="F10" s="227">
        <f t="shared" si="1"/>
        <v>0</v>
      </c>
      <c r="G10" s="227">
        <f t="shared" si="1"/>
        <v>0</v>
      </c>
      <c r="H10" s="227">
        <f t="shared" si="1"/>
        <v>0</v>
      </c>
      <c r="I10" s="227">
        <f t="shared" si="1"/>
        <v>0</v>
      </c>
      <c r="J10" s="227">
        <f t="shared" si="1"/>
        <v>0</v>
      </c>
      <c r="K10" s="227">
        <f t="shared" si="1"/>
        <v>0</v>
      </c>
      <c r="L10" s="227">
        <f t="shared" si="1"/>
        <v>0</v>
      </c>
      <c r="M10" s="227">
        <f t="shared" si="1"/>
        <v>0</v>
      </c>
      <c r="N10" s="227">
        <f t="shared" si="1"/>
        <v>0</v>
      </c>
      <c r="O10" s="227">
        <f t="shared" si="1"/>
        <v>0</v>
      </c>
      <c r="P10" s="227">
        <f t="shared" si="1"/>
        <v>0</v>
      </c>
      <c r="Q10" s="227">
        <f t="shared" si="1"/>
        <v>0</v>
      </c>
      <c r="R10" s="227">
        <f t="shared" si="1"/>
        <v>0</v>
      </c>
      <c r="S10" s="227">
        <f t="shared" si="1"/>
        <v>0</v>
      </c>
      <c r="T10" s="227">
        <f t="shared" si="1"/>
        <v>0</v>
      </c>
      <c r="U10" s="227">
        <f t="shared" si="1"/>
        <v>0</v>
      </c>
      <c r="V10" s="227">
        <f t="shared" si="1"/>
        <v>0</v>
      </c>
      <c r="W10" s="227">
        <f t="shared" si="1"/>
        <v>0</v>
      </c>
      <c r="X10" s="227">
        <f t="shared" si="1"/>
        <v>0</v>
      </c>
      <c r="Y10" s="227">
        <f t="shared" si="1"/>
        <v>0</v>
      </c>
      <c r="Z10" s="227">
        <f t="shared" si="1"/>
        <v>2.355</v>
      </c>
      <c r="AA10" s="227">
        <f t="shared" si="1"/>
        <v>2.786</v>
      </c>
      <c r="AB10" s="227">
        <f t="shared" si="1"/>
        <v>2.403</v>
      </c>
      <c r="AC10" s="227">
        <f t="shared" si="1"/>
        <v>2.2269999999999999</v>
      </c>
      <c r="AD10" s="269">
        <f t="shared" si="1"/>
        <v>1.7190000000000001</v>
      </c>
      <c r="AE10" s="269">
        <f t="shared" si="1"/>
        <v>0</v>
      </c>
      <c r="AF10" s="269">
        <f t="shared" si="1"/>
        <v>2.7321894746634712E-17</v>
      </c>
      <c r="AG10" s="269">
        <f t="shared" si="1"/>
        <v>-6.0715321659188248E-18</v>
      </c>
      <c r="AH10" s="269">
        <f t="shared" si="1"/>
        <v>2.8921092951050831E-17</v>
      </c>
      <c r="AI10" s="269">
        <f t="shared" si="1"/>
        <v>1.7564075194265172E-17</v>
      </c>
      <c r="AJ10" s="269">
        <f t="shared" si="1"/>
        <v>-3.903127820947816E-18</v>
      </c>
      <c r="AK10" s="269">
        <f t="shared" si="1"/>
        <v>-3.903127820947816E-18</v>
      </c>
      <c r="AL10" s="269">
        <f t="shared" si="1"/>
        <v>-2.1467203015212988E-17</v>
      </c>
      <c r="AM10" s="269">
        <f t="shared" si="1"/>
        <v>-3.0140820395097023E-17</v>
      </c>
      <c r="AN10" s="269">
        <f t="shared" si="1"/>
        <v>8.565197162635485E-18</v>
      </c>
      <c r="AO10" s="269">
        <f t="shared" si="1"/>
        <v>0</v>
      </c>
      <c r="AP10" s="269">
        <f t="shared" si="1"/>
        <v>2.9490299091605721E-17</v>
      </c>
      <c r="AQ10" s="269">
        <f t="shared" si="1"/>
        <v>-2.4611389315420951E-17</v>
      </c>
    </row>
    <row r="11" spans="1:43" x14ac:dyDescent="0.2">
      <c r="A11" t="s">
        <v>189</v>
      </c>
      <c r="C11" s="227">
        <f>'[4]Canada CWG Imports'!D290</f>
        <v>0</v>
      </c>
      <c r="D11" s="227">
        <f>'[4]Canada CWG Imports'!E290</f>
        <v>0</v>
      </c>
      <c r="E11" s="227">
        <f>'[4]Canada CWG Imports'!F290</f>
        <v>0</v>
      </c>
      <c r="F11" s="227">
        <f>'[4]Canada CWG Imports'!G290</f>
        <v>0</v>
      </c>
      <c r="G11" s="227">
        <f>'[4]Canada CWG Imports'!H290</f>
        <v>0</v>
      </c>
      <c r="H11" s="227">
        <f>'[4]Canada CWG Imports'!I290</f>
        <v>0</v>
      </c>
      <c r="I11" s="227">
        <f>'[4]Canada CWG Imports'!J290</f>
        <v>0</v>
      </c>
      <c r="J11" s="227">
        <f>'[4]Canada CWG Imports'!K290</f>
        <v>0</v>
      </c>
      <c r="K11" s="227">
        <f>'[4]Canada CWG Imports'!L290</f>
        <v>0</v>
      </c>
      <c r="L11" s="227">
        <f>'[4]Canada CWG Imports'!M290</f>
        <v>0</v>
      </c>
      <c r="M11" s="227">
        <f>'[4]Canada CWG Imports'!N290</f>
        <v>0</v>
      </c>
      <c r="N11" s="227">
        <f>'[4]Canada CWG Imports'!O290</f>
        <v>0</v>
      </c>
      <c r="O11" s="227">
        <f>'[4]Canada CWG Imports'!P290</f>
        <v>0</v>
      </c>
      <c r="P11" s="227">
        <f>'[4]Canada CWG Imports'!Q290</f>
        <v>0</v>
      </c>
      <c r="Q11" s="227">
        <f>'[4]Canada CWG Imports'!R290</f>
        <v>0</v>
      </c>
      <c r="R11" s="227">
        <f>'[4]Canada CWG Imports'!S290</f>
        <v>0</v>
      </c>
      <c r="S11" s="227">
        <f>'[4]Canada CWG Imports'!T290</f>
        <v>0</v>
      </c>
      <c r="T11" s="227">
        <f>'[4]Canada CWG Imports'!U290</f>
        <v>0</v>
      </c>
      <c r="U11" s="227">
        <f>'[4]Canada CWG Imports'!V290</f>
        <v>3.9E-2</v>
      </c>
      <c r="V11" s="227">
        <f>'[4]Canada CWG Imports'!W290</f>
        <v>0</v>
      </c>
      <c r="W11" s="227">
        <f>'[4]Canada CWG Imports'!X290</f>
        <v>0</v>
      </c>
      <c r="X11" s="227">
        <f>'[4]Canada CWG Imports'!Y290</f>
        <v>0</v>
      </c>
      <c r="Y11" s="227">
        <f>'[4]Canada CWG Imports'!Z290</f>
        <v>0</v>
      </c>
      <c r="Z11" s="227">
        <f>'[4]Canada CWG Imports'!AA290</f>
        <v>0.22800000000000001</v>
      </c>
      <c r="AA11" s="227">
        <f>'[4]Canada CWG Imports'!AB290</f>
        <v>0.315</v>
      </c>
      <c r="AB11" s="227">
        <f>'[4]Canada CWG Imports'!AC290</f>
        <v>0.48199999999999998</v>
      </c>
      <c r="AC11" s="227">
        <f>'[4]Canada CWG Imports'!AD290</f>
        <v>0.61199999999999999</v>
      </c>
      <c r="AD11" s="269">
        <f>'[4]Canada CWG Imports'!AE290</f>
        <v>1.0269999999999999</v>
      </c>
      <c r="AE11" s="269">
        <f>'[4]Canada CWG Imports'!AF290</f>
        <v>1.403</v>
      </c>
      <c r="AF11" s="269">
        <f>'[4]Canada CWG Imports'!AG290</f>
        <v>0.99999999999999956</v>
      </c>
      <c r="AG11" s="269">
        <f>'[4]Canada CWG Imports'!AH290</f>
        <v>1</v>
      </c>
      <c r="AH11" s="269">
        <f>'[4]Canada CWG Imports'!AI290</f>
        <v>1</v>
      </c>
      <c r="AI11" s="269">
        <f>'[4]Canada CWG Imports'!AJ290</f>
        <v>1.0000000000000002</v>
      </c>
      <c r="AJ11" s="269">
        <f>'[4]Canada CWG Imports'!AK290</f>
        <v>1.0000000000000002</v>
      </c>
      <c r="AK11" s="269">
        <f>'[4]Canada CWG Imports'!AL290</f>
        <v>1.0000000000000002</v>
      </c>
      <c r="AL11" s="269">
        <f>'[4]Canada CWG Imports'!AM290</f>
        <v>1</v>
      </c>
      <c r="AM11" s="269">
        <f>'[4]Canada CWG Imports'!AN290</f>
        <v>1</v>
      </c>
      <c r="AN11" s="269">
        <f>'[4]Canada CWG Imports'!AO290</f>
        <v>1</v>
      </c>
      <c r="AO11" s="269">
        <f>'[4]Canada CWG Imports'!AP290</f>
        <v>1</v>
      </c>
      <c r="AP11" s="269">
        <f>'[4]Canada CWG Imports'!AQ290</f>
        <v>1</v>
      </c>
      <c r="AQ11" s="269">
        <f>'[4]Canada CWG Imports'!AR290</f>
        <v>1</v>
      </c>
    </row>
    <row r="12" spans="1:43" x14ac:dyDescent="0.2">
      <c r="A12" s="266"/>
      <c r="B12" s="266" t="s">
        <v>183</v>
      </c>
      <c r="C12" s="267">
        <f>'[4]Canada CWG Imports'!$D$284</f>
        <v>0</v>
      </c>
      <c r="D12" s="267">
        <f>'[4]Canada CWG Imports'!E284</f>
        <v>0</v>
      </c>
      <c r="E12" s="267">
        <f>'[4]Canada CWG Imports'!F284</f>
        <v>0</v>
      </c>
      <c r="F12" s="267">
        <f>'[4]Canada CWG Imports'!G284</f>
        <v>0</v>
      </c>
      <c r="G12" s="267">
        <f>'[4]Canada CWG Imports'!H284</f>
        <v>0</v>
      </c>
      <c r="H12" s="267">
        <f>'[4]Canada CWG Imports'!I284</f>
        <v>0</v>
      </c>
      <c r="I12" s="267">
        <f>'[4]Canada CWG Imports'!J284</f>
        <v>0</v>
      </c>
      <c r="J12" s="267">
        <f>'[4]Canada CWG Imports'!K284</f>
        <v>0</v>
      </c>
      <c r="K12" s="267">
        <f>'[4]Canada CWG Imports'!L284</f>
        <v>0</v>
      </c>
      <c r="L12" s="267">
        <f>'[4]Canada CWG Imports'!M284</f>
        <v>0</v>
      </c>
      <c r="M12" s="267">
        <f>'[4]Canada CWG Imports'!N284</f>
        <v>0</v>
      </c>
      <c r="N12" s="267">
        <f>'[4]Canada CWG Imports'!O284</f>
        <v>0</v>
      </c>
      <c r="O12" s="267">
        <f>'[4]Canada CWG Imports'!P284</f>
        <v>0</v>
      </c>
      <c r="P12" s="267">
        <f>'[4]Canada CWG Imports'!Q284</f>
        <v>0</v>
      </c>
      <c r="Q12" s="267">
        <f>'[4]Canada CWG Imports'!R284</f>
        <v>0</v>
      </c>
      <c r="R12" s="267">
        <f>'[4]Canada CWG Imports'!S284</f>
        <v>0</v>
      </c>
      <c r="S12" s="267">
        <f>'[4]Canada CWG Imports'!T284</f>
        <v>0</v>
      </c>
      <c r="T12" s="267">
        <f>'[4]Canada CWG Imports'!U284</f>
        <v>0</v>
      </c>
      <c r="U12" s="267">
        <f>'[4]Canada CWG Imports'!V284</f>
        <v>3.9E-2</v>
      </c>
      <c r="V12" s="267">
        <f>'[4]Canada CWG Imports'!W284</f>
        <v>0</v>
      </c>
      <c r="W12" s="267">
        <f>'[4]Canada CWG Imports'!X284</f>
        <v>0</v>
      </c>
      <c r="X12" s="267">
        <f>'[4]Canada CWG Imports'!Y284</f>
        <v>0</v>
      </c>
      <c r="Y12" s="267">
        <f>'[4]Canada CWG Imports'!Z284</f>
        <v>0</v>
      </c>
      <c r="Z12" s="267">
        <f>'[4]Canada CWG Imports'!AA284</f>
        <v>0.151</v>
      </c>
      <c r="AA12" s="267">
        <f>'[4]Canada CWG Imports'!AB284</f>
        <v>0.27500000000000002</v>
      </c>
      <c r="AB12" s="267">
        <f>'[4]Canada CWG Imports'!AC284</f>
        <v>0.48199999999999998</v>
      </c>
      <c r="AC12" s="267">
        <f>'[4]Canada CWG Imports'!AD284</f>
        <v>0.61199999999999999</v>
      </c>
      <c r="AD12" s="268">
        <f>'[4]Canada CWG Imports'!AE284</f>
        <v>1.0269999999999999</v>
      </c>
      <c r="AE12" s="268">
        <f>'[4]Canada CWG Imports'!AF284</f>
        <v>1.403</v>
      </c>
      <c r="AF12" s="268">
        <f>'[4]Canada CWG Imports'!AG284</f>
        <v>0.99999999999999956</v>
      </c>
      <c r="AG12" s="268">
        <f>'[4]Canada CWG Imports'!AH284</f>
        <v>0.84283819628647227</v>
      </c>
      <c r="AH12" s="268">
        <f>'[4]Canada CWG Imports'!AI284</f>
        <v>0.83475569144912176</v>
      </c>
      <c r="AI12" s="268">
        <f>'[4]Canada CWG Imports'!AJ284</f>
        <v>0.84614988724412432</v>
      </c>
      <c r="AJ12" s="268">
        <f>'[4]Canada CWG Imports'!AK284</f>
        <v>0.85133144086243151</v>
      </c>
      <c r="AK12" s="268">
        <f>'[4]Canada CWG Imports'!AL284</f>
        <v>0.86801504316842948</v>
      </c>
      <c r="AL12" s="268">
        <f>'[4]Canada CWG Imports'!AM284</f>
        <v>0.84861805180211558</v>
      </c>
      <c r="AM12" s="268">
        <f>'[4]Canada CWG Imports'!AN284</f>
        <v>0.8497740229052444</v>
      </c>
      <c r="AN12" s="268">
        <f>'[4]Canada CWG Imports'!AO284</f>
        <v>0.85277768919646901</v>
      </c>
      <c r="AO12" s="268">
        <f>'[4]Canada CWG Imports'!AP284</f>
        <v>0.85410324958693784</v>
      </c>
      <c r="AP12" s="268">
        <f>'[4]Canada CWG Imports'!AQ284</f>
        <v>0.85465761133183937</v>
      </c>
      <c r="AQ12" s="268">
        <f>'[4]Canada CWG Imports'!AR284</f>
        <v>0.85198612496452153</v>
      </c>
    </row>
    <row r="13" spans="1:43" x14ac:dyDescent="0.2">
      <c r="B13" t="s">
        <v>190</v>
      </c>
      <c r="C13" s="227">
        <f>'[4]Canada CWG Imports'!$D$243</f>
        <v>0</v>
      </c>
      <c r="D13" s="227">
        <f>'[4]Canada CWG Imports'!E243</f>
        <v>0</v>
      </c>
      <c r="E13" s="227">
        <f>'[4]Canada CWG Imports'!F243</f>
        <v>0</v>
      </c>
      <c r="F13" s="227">
        <f>'[4]Canada CWG Imports'!G243</f>
        <v>0</v>
      </c>
      <c r="G13" s="227">
        <f>'[4]Canada CWG Imports'!H243</f>
        <v>0</v>
      </c>
      <c r="H13" s="227">
        <f>'[4]Canada CWG Imports'!I243</f>
        <v>0</v>
      </c>
      <c r="I13" s="227">
        <f>'[4]Canada CWG Imports'!J243</f>
        <v>0</v>
      </c>
      <c r="J13" s="227">
        <f>'[4]Canada CWG Imports'!K243</f>
        <v>0</v>
      </c>
      <c r="K13" s="227">
        <f>'[4]Canada CWG Imports'!L243</f>
        <v>0</v>
      </c>
      <c r="L13" s="227">
        <f>'[4]Canada CWG Imports'!M243</f>
        <v>0</v>
      </c>
      <c r="M13" s="227">
        <f>'[4]Canada CWG Imports'!N243</f>
        <v>0</v>
      </c>
      <c r="N13" s="227">
        <f>'[4]Canada CWG Imports'!O243</f>
        <v>0</v>
      </c>
      <c r="O13" s="227">
        <f>'[4]Canada CWG Imports'!P243</f>
        <v>0</v>
      </c>
      <c r="P13" s="227">
        <f>'[4]Canada CWG Imports'!Q243</f>
        <v>0</v>
      </c>
      <c r="Q13" s="227">
        <f>'[4]Canada CWG Imports'!R243</f>
        <v>0</v>
      </c>
      <c r="R13" s="227">
        <f>'[4]Canada CWG Imports'!S243</f>
        <v>0</v>
      </c>
      <c r="S13" s="227">
        <f>'[4]Canada CWG Imports'!T243</f>
        <v>0</v>
      </c>
      <c r="T13" s="227">
        <f>'[4]Canada CWG Imports'!U243</f>
        <v>0</v>
      </c>
      <c r="U13" s="227">
        <f>'[4]Canada CWG Imports'!V243</f>
        <v>0</v>
      </c>
      <c r="V13" s="227">
        <f>'[4]Canada CWG Imports'!W243</f>
        <v>0</v>
      </c>
      <c r="W13" s="227">
        <f>'[4]Canada CWG Imports'!X243</f>
        <v>0</v>
      </c>
      <c r="X13" s="227">
        <f>'[4]Canada CWG Imports'!Y243</f>
        <v>0</v>
      </c>
      <c r="Y13" s="227">
        <f>'[4]Canada CWG Imports'!Z243</f>
        <v>0</v>
      </c>
      <c r="Z13" s="227">
        <f>'[4]Canada CWG Imports'!AA243</f>
        <v>0</v>
      </c>
      <c r="AA13" s="227">
        <f>'[4]Canada CWG Imports'!AB243</f>
        <v>0</v>
      </c>
      <c r="AB13" s="227">
        <f>'[4]Canada CWG Imports'!AC243</f>
        <v>0</v>
      </c>
      <c r="AC13" s="227">
        <f>'[4]Canada CWG Imports'!AD243</f>
        <v>0</v>
      </c>
      <c r="AD13" s="269">
        <f>'[4]Canada CWG Imports'!AE243</f>
        <v>0</v>
      </c>
      <c r="AE13" s="269">
        <f>'[4]Canada CWG Imports'!AF243</f>
        <v>0</v>
      </c>
      <c r="AF13" s="269">
        <f>'[4]Canada CWG Imports'!AG243</f>
        <v>0</v>
      </c>
      <c r="AG13" s="269">
        <f>'[4]Canada CWG Imports'!AH243</f>
        <v>0</v>
      </c>
      <c r="AH13" s="269">
        <f>'[4]Canada CWG Imports'!AI243</f>
        <v>0</v>
      </c>
      <c r="AI13" s="269">
        <f>'[4]Canada CWG Imports'!AJ243</f>
        <v>0</v>
      </c>
      <c r="AJ13" s="269">
        <f>'[4]Canada CWG Imports'!AK243</f>
        <v>0</v>
      </c>
      <c r="AK13" s="269">
        <f>'[4]Canada CWG Imports'!AL243</f>
        <v>0</v>
      </c>
      <c r="AL13" s="269">
        <f>'[4]Canada CWG Imports'!AM243</f>
        <v>0</v>
      </c>
      <c r="AM13" s="269">
        <f>'[4]Canada CWG Imports'!AN243</f>
        <v>0</v>
      </c>
      <c r="AN13" s="269">
        <f>'[4]Canada CWG Imports'!AO243</f>
        <v>0</v>
      </c>
      <c r="AO13" s="269">
        <f>'[4]Canada CWG Imports'!AP243</f>
        <v>0</v>
      </c>
      <c r="AP13" s="269">
        <f>'[4]Canada CWG Imports'!AQ243</f>
        <v>0</v>
      </c>
      <c r="AQ13" s="269">
        <f>'[4]Canada CWG Imports'!AR243</f>
        <v>0</v>
      </c>
    </row>
    <row r="14" spans="1:43" x14ac:dyDescent="0.2">
      <c r="B14" t="s">
        <v>185</v>
      </c>
      <c r="C14" s="227">
        <f>C11-C12-C13</f>
        <v>0</v>
      </c>
      <c r="D14" s="227">
        <f t="shared" ref="D14:AQ14" si="2">D11-D12-D13</f>
        <v>0</v>
      </c>
      <c r="E14" s="227">
        <f t="shared" si="2"/>
        <v>0</v>
      </c>
      <c r="F14" s="227">
        <f t="shared" si="2"/>
        <v>0</v>
      </c>
      <c r="G14" s="227">
        <f t="shared" si="2"/>
        <v>0</v>
      </c>
      <c r="H14" s="227">
        <f t="shared" si="2"/>
        <v>0</v>
      </c>
      <c r="I14" s="227">
        <f t="shared" si="2"/>
        <v>0</v>
      </c>
      <c r="J14" s="227">
        <f t="shared" si="2"/>
        <v>0</v>
      </c>
      <c r="K14" s="227">
        <f t="shared" si="2"/>
        <v>0</v>
      </c>
      <c r="L14" s="227">
        <f t="shared" si="2"/>
        <v>0</v>
      </c>
      <c r="M14" s="227">
        <f t="shared" si="2"/>
        <v>0</v>
      </c>
      <c r="N14" s="227">
        <f t="shared" si="2"/>
        <v>0</v>
      </c>
      <c r="O14" s="227">
        <f t="shared" si="2"/>
        <v>0</v>
      </c>
      <c r="P14" s="227">
        <f t="shared" si="2"/>
        <v>0</v>
      </c>
      <c r="Q14" s="227">
        <f t="shared" si="2"/>
        <v>0</v>
      </c>
      <c r="R14" s="227">
        <f t="shared" si="2"/>
        <v>0</v>
      </c>
      <c r="S14" s="227">
        <f t="shared" si="2"/>
        <v>0</v>
      </c>
      <c r="T14" s="227">
        <f t="shared" si="2"/>
        <v>0</v>
      </c>
      <c r="U14" s="227">
        <f t="shared" si="2"/>
        <v>0</v>
      </c>
      <c r="V14" s="227">
        <f t="shared" si="2"/>
        <v>0</v>
      </c>
      <c r="W14" s="227">
        <f t="shared" si="2"/>
        <v>0</v>
      </c>
      <c r="X14" s="227">
        <f t="shared" si="2"/>
        <v>0</v>
      </c>
      <c r="Y14" s="227">
        <f t="shared" si="2"/>
        <v>0</v>
      </c>
      <c r="Z14" s="227">
        <f t="shared" si="2"/>
        <v>7.7000000000000013E-2</v>
      </c>
      <c r="AA14" s="227">
        <f t="shared" si="2"/>
        <v>3.999999999999998E-2</v>
      </c>
      <c r="AB14" s="227">
        <f t="shared" si="2"/>
        <v>0</v>
      </c>
      <c r="AC14" s="227">
        <f t="shared" si="2"/>
        <v>0</v>
      </c>
      <c r="AD14" s="269">
        <f t="shared" si="2"/>
        <v>0</v>
      </c>
      <c r="AE14" s="269">
        <f t="shared" si="2"/>
        <v>0</v>
      </c>
      <c r="AF14" s="269">
        <f t="shared" si="2"/>
        <v>0</v>
      </c>
      <c r="AG14" s="269">
        <f t="shared" si="2"/>
        <v>0.15716180371352773</v>
      </c>
      <c r="AH14" s="269">
        <f t="shared" si="2"/>
        <v>0.16524430855087824</v>
      </c>
      <c r="AI14" s="269">
        <f t="shared" si="2"/>
        <v>0.1538501127558759</v>
      </c>
      <c r="AJ14" s="269">
        <f t="shared" si="2"/>
        <v>0.14866855913756871</v>
      </c>
      <c r="AK14" s="269">
        <f t="shared" si="2"/>
        <v>0.13198495683157074</v>
      </c>
      <c r="AL14" s="269">
        <f t="shared" si="2"/>
        <v>0.15138194819788442</v>
      </c>
      <c r="AM14" s="269">
        <f t="shared" si="2"/>
        <v>0.1502259770947556</v>
      </c>
      <c r="AN14" s="269">
        <f t="shared" si="2"/>
        <v>0.14722231080353099</v>
      </c>
      <c r="AO14" s="269">
        <f t="shared" si="2"/>
        <v>0.14589675041306216</v>
      </c>
      <c r="AP14" s="269">
        <f t="shared" si="2"/>
        <v>0.14534238866816063</v>
      </c>
      <c r="AQ14" s="269">
        <f t="shared" si="2"/>
        <v>0.14801387503547847</v>
      </c>
    </row>
    <row r="15" spans="1:43" x14ac:dyDescent="0.2">
      <c r="A15" t="s">
        <v>191</v>
      </c>
      <c r="C15" s="227">
        <f>'[4]Canada CWG Exports'!D290</f>
        <v>0</v>
      </c>
      <c r="D15" s="227">
        <f>'[4]Canada CWG Exports'!E290</f>
        <v>0</v>
      </c>
      <c r="E15" s="227">
        <f>'[4]Canada CWG Exports'!F290</f>
        <v>0</v>
      </c>
      <c r="F15" s="227">
        <f>'[4]Canada CWG Exports'!G290</f>
        <v>0</v>
      </c>
      <c r="G15" s="227">
        <f>'[4]Canada CWG Exports'!H290</f>
        <v>0</v>
      </c>
      <c r="H15" s="227">
        <f>'[4]Canada CWG Exports'!I290</f>
        <v>0</v>
      </c>
      <c r="I15" s="227">
        <f>'[4]Canada CWG Exports'!J290</f>
        <v>0</v>
      </c>
      <c r="J15" s="227">
        <f>'[4]Canada CWG Exports'!K290</f>
        <v>0</v>
      </c>
      <c r="K15" s="227">
        <f>'[4]Canada CWG Exports'!L290</f>
        <v>0</v>
      </c>
      <c r="L15" s="227">
        <f>'[4]Canada CWG Exports'!M290</f>
        <v>0</v>
      </c>
      <c r="M15" s="227">
        <f>'[4]Canada CWG Exports'!N290</f>
        <v>0</v>
      </c>
      <c r="N15" s="227">
        <f>'[4]Canada CWG Exports'!O290</f>
        <v>0</v>
      </c>
      <c r="O15" s="227">
        <f>'[4]Canada CWG Exports'!P290</f>
        <v>0</v>
      </c>
      <c r="P15" s="227">
        <f>'[4]Canada CWG Exports'!Q290</f>
        <v>0</v>
      </c>
      <c r="Q15" s="227">
        <f>'[4]Canada CWG Exports'!R290</f>
        <v>0</v>
      </c>
      <c r="R15" s="227">
        <f>'[4]Canada CWG Exports'!S290</f>
        <v>0</v>
      </c>
      <c r="S15" s="227">
        <f>'[4]Canada CWG Exports'!T290</f>
        <v>1.089</v>
      </c>
      <c r="T15" s="227">
        <f>'[4]Canada CWG Exports'!U290</f>
        <v>0.75700000000000001</v>
      </c>
      <c r="U15" s="227">
        <f>'[4]Canada CWG Exports'!V290</f>
        <v>0.51500000000000001</v>
      </c>
      <c r="V15" s="227">
        <f>'[4]Canada CWG Exports'!W290</f>
        <v>0.41799999999999998</v>
      </c>
      <c r="W15" s="227">
        <f>'[4]Canada CWG Exports'!X290</f>
        <v>0.42699999999999999</v>
      </c>
      <c r="X15" s="227">
        <f>'[4]Canada CWG Exports'!Y290</f>
        <v>0.26100000000000001</v>
      </c>
      <c r="Y15" s="227">
        <f>'[4]Canada CWG Exports'!Z290</f>
        <v>0.97599999999999998</v>
      </c>
      <c r="Z15" s="227">
        <f>'[4]Canada CWG Exports'!AA290</f>
        <v>16.882999999999999</v>
      </c>
      <c r="AA15" s="227">
        <f>'[4]Canada CWG Exports'!AB290</f>
        <v>20.297999999999998</v>
      </c>
      <c r="AB15" s="227">
        <f>'[4]Canada CWG Exports'!AC290</f>
        <v>21.626000000000001</v>
      </c>
      <c r="AC15" s="227">
        <f>'[4]Canada CWG Exports'!AD290</f>
        <v>32.109000000000002</v>
      </c>
      <c r="AD15" s="269">
        <f>'[4]Canada CWG Exports'!AE290</f>
        <v>32.938000000000002</v>
      </c>
      <c r="AE15" s="269">
        <f>'[4]Canada CWG Exports'!AF290</f>
        <v>35.396000000000001</v>
      </c>
      <c r="AF15" s="269">
        <f>'[4]Canada CWG Exports'!AG290</f>
        <v>30.206374494544644</v>
      </c>
      <c r="AG15" s="269">
        <f>'[4]Canada CWG Exports'!AH290</f>
        <v>27.999999999999996</v>
      </c>
      <c r="AH15" s="269">
        <f>'[4]Canada CWG Exports'!AI290</f>
        <v>27.500000000000004</v>
      </c>
      <c r="AI15" s="269">
        <f>'[4]Canada CWG Exports'!AJ290</f>
        <v>26.500000000000004</v>
      </c>
      <c r="AJ15" s="269">
        <f>'[4]Canada CWG Exports'!AK290</f>
        <v>25</v>
      </c>
      <c r="AK15" s="269">
        <f>'[4]Canada CWG Exports'!AL290</f>
        <v>24</v>
      </c>
      <c r="AL15" s="269">
        <f>'[4]Canada CWG Exports'!AM290</f>
        <v>23</v>
      </c>
      <c r="AM15" s="269">
        <f>'[4]Canada CWG Exports'!AN290</f>
        <v>21.999999999999993</v>
      </c>
      <c r="AN15" s="269">
        <f>'[4]Canada CWG Exports'!AO290</f>
        <v>20</v>
      </c>
      <c r="AO15" s="269">
        <f>'[4]Canada CWG Exports'!AP290</f>
        <v>12.499999999999998</v>
      </c>
      <c r="AP15" s="269">
        <f>'[4]Canada CWG Exports'!AQ290</f>
        <v>10.000000000000002</v>
      </c>
      <c r="AQ15" s="269">
        <f>'[4]Canada CWG Exports'!AR290</f>
        <v>7.4999999999999973</v>
      </c>
    </row>
    <row r="16" spans="1:43" x14ac:dyDescent="0.2">
      <c r="A16" s="266"/>
      <c r="B16" s="266" t="s">
        <v>187</v>
      </c>
      <c r="C16" s="267">
        <f>'[4]Canada CWG Exports'!D284</f>
        <v>0</v>
      </c>
      <c r="D16" s="267">
        <f>'[4]Canada CWG Exports'!E284</f>
        <v>0</v>
      </c>
      <c r="E16" s="267">
        <f>'[4]Canada CWG Exports'!F284</f>
        <v>0</v>
      </c>
      <c r="F16" s="267">
        <f>'[4]Canada CWG Exports'!G284</f>
        <v>0</v>
      </c>
      <c r="G16" s="267">
        <f>'[4]Canada CWG Exports'!H284</f>
        <v>0</v>
      </c>
      <c r="H16" s="267">
        <f>'[4]Canada CWG Exports'!I284</f>
        <v>0</v>
      </c>
      <c r="I16" s="267">
        <f>'[4]Canada CWG Exports'!J284</f>
        <v>0</v>
      </c>
      <c r="J16" s="267">
        <f>'[4]Canada CWG Exports'!K284</f>
        <v>0</v>
      </c>
      <c r="K16" s="267">
        <f>'[4]Canada CWG Exports'!L284</f>
        <v>0</v>
      </c>
      <c r="L16" s="267">
        <f>'[4]Canada CWG Exports'!M284</f>
        <v>0</v>
      </c>
      <c r="M16" s="267">
        <f>'[4]Canada CWG Exports'!N284</f>
        <v>0</v>
      </c>
      <c r="N16" s="267">
        <f>'[4]Canada CWG Exports'!O284</f>
        <v>0</v>
      </c>
      <c r="O16" s="267">
        <f>'[4]Canada CWG Exports'!P284</f>
        <v>0</v>
      </c>
      <c r="P16" s="267">
        <f>'[4]Canada CWG Exports'!Q284</f>
        <v>0</v>
      </c>
      <c r="Q16" s="267">
        <f>'[4]Canada CWG Exports'!R284</f>
        <v>0</v>
      </c>
      <c r="R16" s="267">
        <f>'[4]Canada CWG Exports'!S284</f>
        <v>0</v>
      </c>
      <c r="S16" s="267">
        <f>'[4]Canada CWG Exports'!T284</f>
        <v>0</v>
      </c>
      <c r="T16" s="267">
        <f>'[4]Canada CWG Exports'!U284</f>
        <v>0</v>
      </c>
      <c r="U16" s="267">
        <f>'[4]Canada CWG Exports'!V284</f>
        <v>0</v>
      </c>
      <c r="V16" s="267">
        <f>'[4]Canada CWG Exports'!W284</f>
        <v>0</v>
      </c>
      <c r="W16" s="267">
        <f>'[4]Canada CWG Exports'!X284</f>
        <v>0</v>
      </c>
      <c r="X16" s="267">
        <f>'[4]Canada CWG Exports'!Y284</f>
        <v>0</v>
      </c>
      <c r="Y16" s="267">
        <f>'[4]Canada CWG Exports'!Z284</f>
        <v>0</v>
      </c>
      <c r="Z16" s="267">
        <f>'[4]Canada CWG Exports'!AA284</f>
        <v>14.722</v>
      </c>
      <c r="AA16" s="267">
        <f>'[4]Canada CWG Exports'!AB284</f>
        <v>19.555</v>
      </c>
      <c r="AB16" s="267">
        <f>'[4]Canada CWG Exports'!AC284</f>
        <v>21.382999999999999</v>
      </c>
      <c r="AC16" s="267">
        <f>'[4]Canada CWG Exports'!AD284</f>
        <v>32.036000000000001</v>
      </c>
      <c r="AD16" s="268">
        <f>'[4]Canada CWG Exports'!AE284</f>
        <v>32.828000000000003</v>
      </c>
      <c r="AE16" s="268">
        <f>'[4]Canada CWG Exports'!AF284</f>
        <v>35.296999999999997</v>
      </c>
      <c r="AF16" s="268">
        <f>'[4]Canada CWG Exports'!AG284</f>
        <v>29.975743779698572</v>
      </c>
      <c r="AG16" s="268">
        <f>'[4]Canada CWG Exports'!AH284</f>
        <v>27.857300554503695</v>
      </c>
      <c r="AH16" s="268">
        <f>'[4]Canada CWG Exports'!AI284</f>
        <v>27.386805987909909</v>
      </c>
      <c r="AI16" s="268">
        <f>'[4]Canada CWG Exports'!AJ284</f>
        <v>26.380663419202182</v>
      </c>
      <c r="AJ16" s="268">
        <f>'[4]Canada CWG Exports'!AK284</f>
        <v>24.879810301121513</v>
      </c>
      <c r="AK16" s="268">
        <f>'[4]Canada CWG Exports'!AL284</f>
        <v>23.866539103839742</v>
      </c>
      <c r="AL16" s="268">
        <f>'[4]Canada CWG Exports'!AM284</f>
        <v>22.889585842986804</v>
      </c>
      <c r="AM16" s="268">
        <f>'[4]Canada CWG Exports'!AN284</f>
        <v>21.895832558820025</v>
      </c>
      <c r="AN16" s="268">
        <f>'[4]Canada CWG Exports'!AO284</f>
        <v>19.902478211779297</v>
      </c>
      <c r="AO16" s="268">
        <f>'[4]Canada CWG Exports'!AP284</f>
        <v>12.437965572209144</v>
      </c>
      <c r="AP16" s="268">
        <f>'[4]Canada CWG Exports'!AQ284</f>
        <v>9.9499902748408893</v>
      </c>
      <c r="AQ16" s="268">
        <f>'[4]Canada CWG Exports'!AR284</f>
        <v>7.4636444966259559</v>
      </c>
    </row>
    <row r="17" spans="1:80" x14ac:dyDescent="0.2">
      <c r="B17" t="s">
        <v>192</v>
      </c>
      <c r="C17" s="227">
        <f>'[4]Canada CWG Exports'!D266</f>
        <v>0</v>
      </c>
      <c r="D17" s="227">
        <f>'[4]Canada CWG Exports'!E266</f>
        <v>0</v>
      </c>
      <c r="E17" s="227">
        <f>'[4]Canada CWG Exports'!F266</f>
        <v>0</v>
      </c>
      <c r="F17" s="227">
        <f>'[4]Canada CWG Exports'!G266</f>
        <v>0</v>
      </c>
      <c r="G17" s="227">
        <f>'[4]Canada CWG Exports'!H266</f>
        <v>0</v>
      </c>
      <c r="H17" s="227">
        <f>'[4]Canada CWG Exports'!I266</f>
        <v>0</v>
      </c>
      <c r="I17" s="227">
        <f>'[4]Canada CWG Exports'!J266</f>
        <v>0</v>
      </c>
      <c r="J17" s="227">
        <f>'[4]Canada CWG Exports'!K266</f>
        <v>0</v>
      </c>
      <c r="K17" s="227">
        <f>'[4]Canada CWG Exports'!L266</f>
        <v>0</v>
      </c>
      <c r="L17" s="227">
        <f>'[4]Canada CWG Exports'!M266</f>
        <v>0</v>
      </c>
      <c r="M17" s="227">
        <f>'[4]Canada CWG Exports'!N266</f>
        <v>0</v>
      </c>
      <c r="N17" s="227">
        <f>'[4]Canada CWG Exports'!O266</f>
        <v>0</v>
      </c>
      <c r="O17" s="227">
        <f>'[4]Canada CWG Exports'!P266</f>
        <v>0</v>
      </c>
      <c r="P17" s="227">
        <f>'[4]Canada CWG Exports'!Q266</f>
        <v>0</v>
      </c>
      <c r="Q17" s="227">
        <f>'[4]Canada CWG Exports'!R266</f>
        <v>0</v>
      </c>
      <c r="R17" s="227">
        <f>'[4]Canada CWG Exports'!S266</f>
        <v>0</v>
      </c>
      <c r="S17" s="227">
        <f>'[4]Canada CWG Exports'!T266</f>
        <v>8.5999999999999993E-2</v>
      </c>
      <c r="T17" s="227">
        <f>'[4]Canada CWG Exports'!U266</f>
        <v>0.02</v>
      </c>
      <c r="U17" s="227">
        <f>'[4]Canada CWG Exports'!V266</f>
        <v>0.22700000000000001</v>
      </c>
      <c r="V17" s="227">
        <f>'[4]Canada CWG Exports'!W266</f>
        <v>2.7E-2</v>
      </c>
      <c r="W17" s="227">
        <f>'[4]Canada CWG Exports'!X266</f>
        <v>8.5000000000000006E-2</v>
      </c>
      <c r="X17" s="227">
        <f>'[4]Canada CWG Exports'!Y266</f>
        <v>0.14699999999999999</v>
      </c>
      <c r="Y17" s="227">
        <f>'[4]Canada CWG Exports'!Z266</f>
        <v>0.80800000000000005</v>
      </c>
      <c r="Z17" s="227">
        <f>'[4]Canada CWG Exports'!AA266</f>
        <v>7.3999999999999996E-2</v>
      </c>
      <c r="AA17" s="227">
        <f>'[4]Canada CWG Exports'!AB266</f>
        <v>0</v>
      </c>
      <c r="AB17" s="227">
        <f>'[4]Canada CWG Exports'!AC266</f>
        <v>0</v>
      </c>
      <c r="AC17" s="227">
        <f>'[4]Canada CWG Exports'!AD266</f>
        <v>1.2E-2</v>
      </c>
      <c r="AD17" s="269">
        <f>'[4]Canada CWG Exports'!AE266</f>
        <v>0.04</v>
      </c>
      <c r="AE17" s="269">
        <f>'[4]Canada CWG Exports'!AF266</f>
        <v>0</v>
      </c>
      <c r="AF17" s="269">
        <f>'[4]Canada CWG Exports'!AG266</f>
        <v>0.14288964095150822</v>
      </c>
      <c r="AG17" s="269">
        <f>'[4]Canada CWG Exports'!AH266</f>
        <v>3.0357697213532903E-2</v>
      </c>
      <c r="AH17" s="269">
        <f>'[4]Canada CWG Exports'!AI266</f>
        <v>2.4702251705828074E-3</v>
      </c>
      <c r="AI17" s="269">
        <f>'[4]Canada CWG Exports'!AJ266</f>
        <v>1.7878682489722224E-2</v>
      </c>
      <c r="AJ17" s="269">
        <f>'[4]Canada CWG Exports'!AK266</f>
        <v>2.4888723554354782E-2</v>
      </c>
      <c r="AK17" s="269">
        <f>'[4]Canada CWG Exports'!AL266</f>
        <v>4.3241337787763998E-2</v>
      </c>
      <c r="AL17" s="269">
        <f>'[4]Canada CWG Exports'!AM266</f>
        <v>2.086445284707588E-2</v>
      </c>
      <c r="AM17" s="269">
        <f>'[4]Canada CWG Exports'!AN266</f>
        <v>1.9091708576895145E-2</v>
      </c>
      <c r="AN17" s="269">
        <f>'[4]Canada CWG Exports'!AO266</f>
        <v>2.0907038216733554E-2</v>
      </c>
      <c r="AO17" s="269">
        <f>'[4]Canada CWG Exports'!AP266</f>
        <v>1.4143997914782972E-2</v>
      </c>
      <c r="AP17" s="269">
        <f>'[4]Canada CWG Exports'!AQ266</f>
        <v>1.1650102004261613E-2</v>
      </c>
      <c r="AQ17" s="269">
        <f>'[4]Canada CWG Exports'!AR266</f>
        <v>7.4277685336928126E-3</v>
      </c>
    </row>
    <row r="18" spans="1:80" x14ac:dyDescent="0.2">
      <c r="B18" t="s">
        <v>185</v>
      </c>
      <c r="C18" s="227">
        <f>C15-C16-C17</f>
        <v>0</v>
      </c>
      <c r="D18" s="227">
        <f t="shared" ref="D18:AQ18" si="3">D15-D16-D17</f>
        <v>0</v>
      </c>
      <c r="E18" s="227">
        <f t="shared" si="3"/>
        <v>0</v>
      </c>
      <c r="F18" s="227">
        <f t="shared" si="3"/>
        <v>0</v>
      </c>
      <c r="G18" s="227">
        <f t="shared" si="3"/>
        <v>0</v>
      </c>
      <c r="H18" s="227">
        <f t="shared" si="3"/>
        <v>0</v>
      </c>
      <c r="I18" s="227">
        <f t="shared" si="3"/>
        <v>0</v>
      </c>
      <c r="J18" s="227">
        <f t="shared" si="3"/>
        <v>0</v>
      </c>
      <c r="K18" s="227">
        <f t="shared" si="3"/>
        <v>0</v>
      </c>
      <c r="L18" s="227">
        <f t="shared" si="3"/>
        <v>0</v>
      </c>
      <c r="M18" s="227">
        <f t="shared" si="3"/>
        <v>0</v>
      </c>
      <c r="N18" s="227">
        <f t="shared" si="3"/>
        <v>0</v>
      </c>
      <c r="O18" s="227">
        <f t="shared" si="3"/>
        <v>0</v>
      </c>
      <c r="P18" s="227">
        <f t="shared" si="3"/>
        <v>0</v>
      </c>
      <c r="Q18" s="227">
        <f t="shared" si="3"/>
        <v>0</v>
      </c>
      <c r="R18" s="227">
        <f t="shared" si="3"/>
        <v>0</v>
      </c>
      <c r="S18" s="227">
        <f t="shared" si="3"/>
        <v>1.0029999999999999</v>
      </c>
      <c r="T18" s="227">
        <f t="shared" si="3"/>
        <v>0.73699999999999999</v>
      </c>
      <c r="U18" s="227">
        <f t="shared" si="3"/>
        <v>0.28800000000000003</v>
      </c>
      <c r="V18" s="227">
        <f t="shared" si="3"/>
        <v>0.39099999999999996</v>
      </c>
      <c r="W18" s="227">
        <f t="shared" si="3"/>
        <v>0.34199999999999997</v>
      </c>
      <c r="X18" s="227">
        <f t="shared" si="3"/>
        <v>0.11400000000000002</v>
      </c>
      <c r="Y18" s="227">
        <f t="shared" si="3"/>
        <v>0.16799999999999993</v>
      </c>
      <c r="Z18" s="227">
        <f t="shared" si="3"/>
        <v>2.0869999999999997</v>
      </c>
      <c r="AA18" s="227">
        <f t="shared" si="3"/>
        <v>0.74299999999999855</v>
      </c>
      <c r="AB18" s="227">
        <f t="shared" si="3"/>
        <v>0.2430000000000021</v>
      </c>
      <c r="AC18" s="227">
        <f t="shared" si="3"/>
        <v>6.1000000000000401E-2</v>
      </c>
      <c r="AD18" s="269">
        <f t="shared" si="3"/>
        <v>6.9999999999999424E-2</v>
      </c>
      <c r="AE18" s="269">
        <f t="shared" si="3"/>
        <v>9.9000000000003752E-2</v>
      </c>
      <c r="AF18" s="269">
        <f t="shared" si="3"/>
        <v>8.7741073894563565E-2</v>
      </c>
      <c r="AG18" s="269">
        <f t="shared" si="3"/>
        <v>0.11234174828276863</v>
      </c>
      <c r="AH18" s="269">
        <f t="shared" si="3"/>
        <v>0.11072378691951147</v>
      </c>
      <c r="AI18" s="269">
        <f t="shared" si="3"/>
        <v>0.10145789830809883</v>
      </c>
      <c r="AJ18" s="269">
        <f t="shared" si="3"/>
        <v>9.530097532413262E-2</v>
      </c>
      <c r="AK18" s="269">
        <f t="shared" si="3"/>
        <v>9.021955837249436E-2</v>
      </c>
      <c r="AL18" s="269">
        <f t="shared" si="3"/>
        <v>8.9549704166119903E-2</v>
      </c>
      <c r="AM18" s="269">
        <f t="shared" si="3"/>
        <v>8.5075732603072426E-2</v>
      </c>
      <c r="AN18" s="269">
        <f t="shared" si="3"/>
        <v>7.6614750003969792E-2</v>
      </c>
      <c r="AO18" s="269">
        <f t="shared" si="3"/>
        <v>4.7890429876071026E-2</v>
      </c>
      <c r="AP18" s="269">
        <f t="shared" si="3"/>
        <v>3.8359623154850891E-2</v>
      </c>
      <c r="AQ18" s="269">
        <f t="shared" si="3"/>
        <v>2.8927734840348662E-2</v>
      </c>
    </row>
    <row r="19" spans="1:80" x14ac:dyDescent="0.2">
      <c r="A19" t="s">
        <v>193</v>
      </c>
      <c r="C19" s="227">
        <f>'[9]CWG Imports'!D290</f>
        <v>0.31129262639999999</v>
      </c>
      <c r="D19" s="227">
        <f>'[9]CWG Imports'!E290</f>
        <v>0</v>
      </c>
      <c r="E19" s="227">
        <f>'[9]CWG Imports'!F290</f>
        <v>0</v>
      </c>
      <c r="F19" s="227">
        <f>'[9]CWG Imports'!G290</f>
        <v>4.6297062E-2</v>
      </c>
      <c r="G19" s="227">
        <f>'[9]CWG Imports'!H290</f>
        <v>3.0864707999999994E-3</v>
      </c>
      <c r="H19" s="227">
        <f>'[9]CWG Imports'!I290</f>
        <v>0</v>
      </c>
      <c r="I19" s="227">
        <f>'[9]CWG Imports'!J290</f>
        <v>4.8501684000000003E-3</v>
      </c>
      <c r="J19" s="227">
        <f>'[9]CWG Imports'!K290</f>
        <v>0.1787948442</v>
      </c>
      <c r="K19" s="227">
        <f>'[9]CWG Imports'!L290</f>
        <v>1.3373237051999998</v>
      </c>
      <c r="L19" s="227">
        <f>'[9]CWG Imports'!M290</f>
        <v>2.1148938846000003</v>
      </c>
      <c r="M19" s="227">
        <f>'[9]CWG Imports'!N290</f>
        <v>3.9588397253999998</v>
      </c>
      <c r="N19" s="227">
        <f>'[9]CWG Imports'!O290</f>
        <v>1.8909042893999999</v>
      </c>
      <c r="O19" s="227">
        <f>'[9]CWG Imports'!P290</f>
        <v>13.6726247196</v>
      </c>
      <c r="P19" s="227">
        <f>'[9]CWG Imports'!Q290</f>
        <v>12.772698019200002</v>
      </c>
      <c r="Q19" s="227">
        <f>'[9]CWG Imports'!R290</f>
        <v>6.8530674870000006</v>
      </c>
      <c r="R19" s="227">
        <f>'[9]CWG Imports'!S290</f>
        <v>6.8726886227999993</v>
      </c>
      <c r="S19" s="227">
        <f>'[9]CWG Imports'!T290</f>
        <v>20.500761487399998</v>
      </c>
      <c r="T19" s="227">
        <f>'[9]CWG Imports'!U290</f>
        <v>31.225627000000003</v>
      </c>
      <c r="U19" s="227">
        <f>'[9]CWG Imports'!V290</f>
        <v>30.684202000000003</v>
      </c>
      <c r="V19" s="227">
        <f>'[9]CWG Imports'!W290</f>
        <v>55.894565</v>
      </c>
      <c r="W19" s="227">
        <f>'[9]CWG Imports'!X290</f>
        <v>52.307168999999995</v>
      </c>
      <c r="X19" s="227">
        <f>'[9]CWG Imports'!Y290</f>
        <v>52.21371400000001</v>
      </c>
      <c r="Y19" s="227">
        <f>'[9]CWG Imports'!Z290</f>
        <v>57.739097999999998</v>
      </c>
      <c r="Z19" s="227">
        <f>'[9]CWG Imports'!AA290</f>
        <v>47.209383000000003</v>
      </c>
      <c r="AA19" s="227">
        <f>'[9]CWG Imports'!AB290</f>
        <v>42.446235662999996</v>
      </c>
      <c r="AB19" s="227">
        <f>'[9]CWG Imports'!AC290</f>
        <v>46.643187653999995</v>
      </c>
      <c r="AC19" s="227">
        <f>'[9]CWG Imports'!AD290</f>
        <v>72.683300869199996</v>
      </c>
      <c r="AD19" s="269">
        <f>'[9]CWG Imports'!AE290</f>
        <v>99.688377133799989</v>
      </c>
      <c r="AE19" s="269">
        <f>'[9]CWG Imports'!AF290</f>
        <v>179.6295140892</v>
      </c>
      <c r="AF19" s="269">
        <f>'[9]CWG Imports'!AG290</f>
        <v>169.99999999999997</v>
      </c>
      <c r="AG19" s="269">
        <f>'[9]CWG Imports'!AH290</f>
        <v>139.99999999999997</v>
      </c>
      <c r="AH19" s="269">
        <f>'[9]CWG Imports'!AI290</f>
        <v>260.00000000000006</v>
      </c>
      <c r="AI19" s="269">
        <f>'[9]CWG Imports'!AJ290</f>
        <v>300</v>
      </c>
      <c r="AJ19" s="269">
        <f>'[9]CWG Imports'!AK290</f>
        <v>259.99999999999994</v>
      </c>
      <c r="AK19" s="269">
        <f>'[9]CWG Imports'!AL290</f>
        <v>440</v>
      </c>
      <c r="AL19" s="269">
        <f>'[9]CWG Imports'!AM290</f>
        <v>666</v>
      </c>
      <c r="AM19" s="269">
        <f>'[9]CWG Imports'!AN290</f>
        <v>823</v>
      </c>
      <c r="AN19" s="269">
        <f>'[9]CWG Imports'!AO290</f>
        <v>888.99999999999989</v>
      </c>
      <c r="AO19" s="269">
        <f>'[9]CWG Imports'!AP290</f>
        <v>555.00000000000011</v>
      </c>
      <c r="AP19" s="269">
        <f>'[9]CWG Imports'!AQ290</f>
        <v>0</v>
      </c>
      <c r="AQ19" s="269">
        <f>'[9]CWG Imports'!AR290</f>
        <v>0</v>
      </c>
    </row>
    <row r="20" spans="1:80" x14ac:dyDescent="0.2">
      <c r="A20" s="266"/>
      <c r="B20" s="266" t="s">
        <v>184</v>
      </c>
      <c r="C20" s="267">
        <f>'[9]CWG Imports'!D243</f>
        <v>0.31129262639999999</v>
      </c>
      <c r="D20" s="267">
        <f>'[9]CWG Imports'!E243</f>
        <v>0</v>
      </c>
      <c r="E20" s="267">
        <f>'[9]CWG Imports'!F243</f>
        <v>0</v>
      </c>
      <c r="F20" s="267">
        <f>'[9]CWG Imports'!G243</f>
        <v>4.6297062E-2</v>
      </c>
      <c r="G20" s="267">
        <f>'[9]CWG Imports'!H243</f>
        <v>0</v>
      </c>
      <c r="H20" s="267">
        <f>'[9]CWG Imports'!I243</f>
        <v>0</v>
      </c>
      <c r="I20" s="267">
        <f>'[9]CWG Imports'!J243</f>
        <v>4.8501684000000003E-3</v>
      </c>
      <c r="J20" s="267">
        <f>'[9]CWG Imports'!K243</f>
        <v>0.17350375139999999</v>
      </c>
      <c r="K20" s="267">
        <f>'[9]CWG Imports'!L243</f>
        <v>1.3373237051999998</v>
      </c>
      <c r="L20" s="267">
        <f>'[9]CWG Imports'!M243</f>
        <v>2.1148938846000003</v>
      </c>
      <c r="M20" s="267">
        <f>'[9]CWG Imports'!N243</f>
        <v>3.9588397253999998</v>
      </c>
      <c r="N20" s="267">
        <f>'[9]CWG Imports'!O243</f>
        <v>1.8909042893999999</v>
      </c>
      <c r="O20" s="267">
        <f>'[9]CWG Imports'!P243</f>
        <v>13.671963332999999</v>
      </c>
      <c r="P20" s="267">
        <f>'[9]CWG Imports'!Q243</f>
        <v>12.772698019200002</v>
      </c>
      <c r="Q20" s="267">
        <f>'[9]CWG Imports'!R243</f>
        <v>6.8530674870000006</v>
      </c>
      <c r="R20" s="267">
        <f>'[9]CWG Imports'!S243</f>
        <v>6.8726886227999993</v>
      </c>
      <c r="S20" s="267">
        <f>'[9]CWG Imports'!T243</f>
        <v>20.500761487399998</v>
      </c>
      <c r="T20" s="267">
        <f>'[9]CWG Imports'!U243</f>
        <v>31.225627000000003</v>
      </c>
      <c r="U20" s="267">
        <f>'[9]CWG Imports'!V243</f>
        <v>30.684202000000003</v>
      </c>
      <c r="V20" s="267">
        <f>'[9]CWG Imports'!W243</f>
        <v>55.894565</v>
      </c>
      <c r="W20" s="267">
        <f>'[9]CWG Imports'!X243</f>
        <v>52.307168999999995</v>
      </c>
      <c r="X20" s="267">
        <f>'[9]CWG Imports'!Y243</f>
        <v>52.21371400000001</v>
      </c>
      <c r="Y20" s="267">
        <f>'[9]CWG Imports'!Z243</f>
        <v>57.737165984380006</v>
      </c>
      <c r="Z20" s="267">
        <f>'[9]CWG Imports'!AA243</f>
        <v>47.209239061319998</v>
      </c>
      <c r="AA20" s="267">
        <f>'[9]CWG Imports'!AB243</f>
        <v>42.446476989019999</v>
      </c>
      <c r="AB20" s="267">
        <f>'[9]CWG Imports'!AC243</f>
        <v>46.643151953859999</v>
      </c>
      <c r="AC20" s="267">
        <f>'[9]CWG Imports'!AD243</f>
        <v>70.463667930940005</v>
      </c>
      <c r="AD20" s="268">
        <f>'[9]CWG Imports'!AE243</f>
        <v>72.156187999999986</v>
      </c>
      <c r="AE20" s="268">
        <f>'[9]CWG Imports'!AF243</f>
        <v>77.254979578099991</v>
      </c>
      <c r="AF20" s="268">
        <f>'[9]CWG Imports'!AG243</f>
        <v>118.3994309736881</v>
      </c>
      <c r="AG20" s="268">
        <f>'[9]CWG Imports'!AH243</f>
        <v>96.299386557911461</v>
      </c>
      <c r="AH20" s="268">
        <f>'[9]CWG Imports'!AI243</f>
        <v>172.98893221488194</v>
      </c>
      <c r="AI20" s="268">
        <f>'[9]CWG Imports'!AJ243</f>
        <v>191.35680450282888</v>
      </c>
      <c r="AJ20" s="268">
        <f>'[9]CWG Imports'!AK243</f>
        <v>164.10727105685342</v>
      </c>
      <c r="AK20" s="268">
        <f>'[9]CWG Imports'!AL243</f>
        <v>288.68208717219852</v>
      </c>
      <c r="AL20" s="268">
        <f>'[9]CWG Imports'!AM243</f>
        <v>434.6915320213584</v>
      </c>
      <c r="AM20" s="268">
        <f>'[9]CWG Imports'!AN243</f>
        <v>535.12191428428162</v>
      </c>
      <c r="AN20" s="268">
        <f>'[9]CWG Imports'!AO243</f>
        <v>576.5654174449802</v>
      </c>
      <c r="AO20" s="268">
        <f>'[9]CWG Imports'!AP243</f>
        <v>360.43387635859875</v>
      </c>
      <c r="AP20" s="268">
        <f>'[9]CWG Imports'!AQ243</f>
        <v>0</v>
      </c>
      <c r="AQ20" s="268">
        <f>'[9]CWG Imports'!AR243</f>
        <v>0</v>
      </c>
    </row>
    <row r="21" spans="1:80" x14ac:dyDescent="0.2">
      <c r="B21" t="s">
        <v>190</v>
      </c>
      <c r="C21" s="227">
        <f>'[9]CWG Imports'!D$266</f>
        <v>0</v>
      </c>
      <c r="D21" s="227">
        <f>'[9]CWG Imports'!E$266</f>
        <v>0</v>
      </c>
      <c r="E21" s="227">
        <f>'[9]CWG Imports'!F$266</f>
        <v>0</v>
      </c>
      <c r="F21" s="227">
        <f>'[9]CWG Imports'!G$266</f>
        <v>0</v>
      </c>
      <c r="G21" s="227">
        <f>'[9]CWG Imports'!H$266</f>
        <v>0</v>
      </c>
      <c r="H21" s="227">
        <f>'[9]CWG Imports'!I$266</f>
        <v>0</v>
      </c>
      <c r="I21" s="227">
        <f>'[9]CWG Imports'!J$266</f>
        <v>0</v>
      </c>
      <c r="J21" s="227">
        <f>'[9]CWG Imports'!K$266</f>
        <v>0</v>
      </c>
      <c r="K21" s="227">
        <f>'[9]CWG Imports'!L$266</f>
        <v>0</v>
      </c>
      <c r="L21" s="227">
        <f>'[9]CWG Imports'!M$266</f>
        <v>0</v>
      </c>
      <c r="M21" s="227">
        <f>'[9]CWG Imports'!N$266</f>
        <v>0</v>
      </c>
      <c r="N21" s="227">
        <f>'[9]CWG Imports'!O$266</f>
        <v>0</v>
      </c>
      <c r="O21" s="227">
        <f>'[9]CWG Imports'!P$266</f>
        <v>0</v>
      </c>
      <c r="P21" s="227">
        <f>'[9]CWG Imports'!Q$266</f>
        <v>0</v>
      </c>
      <c r="Q21" s="227">
        <f>'[9]CWG Imports'!R$266</f>
        <v>0</v>
      </c>
      <c r="R21" s="227">
        <f>'[9]CWG Imports'!S$266</f>
        <v>0</v>
      </c>
      <c r="S21" s="227">
        <f>'[9]CWG Imports'!T$266</f>
        <v>0</v>
      </c>
      <c r="T21" s="227">
        <f>'[9]CWG Imports'!U$266</f>
        <v>0</v>
      </c>
      <c r="U21" s="227">
        <f>'[9]CWG Imports'!V$266</f>
        <v>0</v>
      </c>
      <c r="V21" s="227">
        <f>'[9]CWG Imports'!W$266</f>
        <v>0</v>
      </c>
      <c r="W21" s="227">
        <f>'[9]CWG Imports'!X$266</f>
        <v>0</v>
      </c>
      <c r="X21" s="227">
        <f>'[9]CWG Imports'!Y$266</f>
        <v>0</v>
      </c>
      <c r="Y21" s="227">
        <f>'[9]CWG Imports'!Z$266</f>
        <v>0</v>
      </c>
      <c r="Z21" s="227">
        <f>'[9]CWG Imports'!AA$266</f>
        <v>0</v>
      </c>
      <c r="AA21" s="227">
        <f>'[9]CWG Imports'!AB$266</f>
        <v>0</v>
      </c>
      <c r="AB21" s="227">
        <f>'[9]CWG Imports'!AC$266</f>
        <v>0</v>
      </c>
      <c r="AC21" s="227">
        <f>'[9]CWG Imports'!AD$266</f>
        <v>0</v>
      </c>
      <c r="AD21" s="269">
        <f>'[9]CWG Imports'!AE$266</f>
        <v>4.4089999999999997E-3</v>
      </c>
      <c r="AE21" s="269">
        <f>'[9]CWG Imports'!AF$266</f>
        <v>0</v>
      </c>
      <c r="AF21" s="269">
        <f>'[9]CWG Imports'!AG$266</f>
        <v>1.1861156451050596E-3</v>
      </c>
      <c r="AG21" s="269">
        <f>'[9]CWG Imports'!AH$266</f>
        <v>1.4789124613767994E-3</v>
      </c>
      <c r="AH21" s="269">
        <f>'[9]CWG Imports'!AI$266</f>
        <v>2.644167323906055E-3</v>
      </c>
      <c r="AI21" s="269">
        <f>'[9]CWG Imports'!AJ$266</f>
        <v>3.4961489645019793E-3</v>
      </c>
      <c r="AJ21" s="269">
        <f>'[9]CWG Imports'!AK$266</f>
        <v>2.1116485649430848E-3</v>
      </c>
      <c r="AK21" s="269">
        <f>'[9]CWG Imports'!AL$266</f>
        <v>4.5655343037532591E-3</v>
      </c>
      <c r="AL21" s="269">
        <f>'[9]CWG Imports'!AM$266</f>
        <v>6.4588346405783925E-3</v>
      </c>
      <c r="AM21" s="269">
        <f>'[9]CWG Imports'!AN$266</f>
        <v>8.3999932760393664E-3</v>
      </c>
      <c r="AN21" s="269">
        <f>'[9]CWG Imports'!AO$266</f>
        <v>8.8606911409486403E-3</v>
      </c>
      <c r="AO21" s="269">
        <f>'[9]CWG Imports'!AP$266</f>
        <v>5.5039543866975621E-3</v>
      </c>
      <c r="AP21" s="269">
        <f>'[9]CWG Imports'!AQ$266</f>
        <v>0</v>
      </c>
      <c r="AQ21" s="269">
        <f>'[9]CWG Imports'!AR$266</f>
        <v>0</v>
      </c>
    </row>
    <row r="22" spans="1:80" x14ac:dyDescent="0.2">
      <c r="B22" t="s">
        <v>185</v>
      </c>
      <c r="C22" s="227">
        <f>C19-C20-C21</f>
        <v>0</v>
      </c>
      <c r="D22" s="227">
        <f t="shared" ref="D22:AQ22" si="4">D19-D20-D21</f>
        <v>0</v>
      </c>
      <c r="E22" s="227">
        <f t="shared" si="4"/>
        <v>0</v>
      </c>
      <c r="F22" s="227">
        <f t="shared" si="4"/>
        <v>0</v>
      </c>
      <c r="G22" s="227">
        <f t="shared" si="4"/>
        <v>3.0864707999999994E-3</v>
      </c>
      <c r="H22" s="227">
        <f t="shared" si="4"/>
        <v>0</v>
      </c>
      <c r="I22" s="227">
        <f t="shared" si="4"/>
        <v>0</v>
      </c>
      <c r="J22" s="227">
        <f t="shared" si="4"/>
        <v>5.2910928000000079E-3</v>
      </c>
      <c r="K22" s="227">
        <f t="shared" si="4"/>
        <v>0</v>
      </c>
      <c r="L22" s="227">
        <f t="shared" si="4"/>
        <v>0</v>
      </c>
      <c r="M22" s="227">
        <f t="shared" si="4"/>
        <v>0</v>
      </c>
      <c r="N22" s="227">
        <f t="shared" si="4"/>
        <v>0</v>
      </c>
      <c r="O22" s="227">
        <f t="shared" si="4"/>
        <v>6.6138660000092386E-4</v>
      </c>
      <c r="P22" s="227">
        <f t="shared" si="4"/>
        <v>0</v>
      </c>
      <c r="Q22" s="227">
        <f t="shared" si="4"/>
        <v>0</v>
      </c>
      <c r="R22" s="227">
        <f t="shared" si="4"/>
        <v>0</v>
      </c>
      <c r="S22" s="227">
        <f t="shared" si="4"/>
        <v>0</v>
      </c>
      <c r="T22" s="227">
        <f t="shared" si="4"/>
        <v>0</v>
      </c>
      <c r="U22" s="227">
        <f t="shared" si="4"/>
        <v>0</v>
      </c>
      <c r="V22" s="227">
        <f t="shared" si="4"/>
        <v>0</v>
      </c>
      <c r="W22" s="227">
        <f t="shared" si="4"/>
        <v>0</v>
      </c>
      <c r="X22" s="227">
        <f t="shared" si="4"/>
        <v>0</v>
      </c>
      <c r="Y22" s="227">
        <f t="shared" si="4"/>
        <v>1.9320156199924554E-3</v>
      </c>
      <c r="Z22" s="227">
        <f t="shared" si="4"/>
        <v>1.4393868000439625E-4</v>
      </c>
      <c r="AA22" s="227">
        <f t="shared" si="4"/>
        <v>-2.4132602000292991E-4</v>
      </c>
      <c r="AB22" s="227">
        <f t="shared" si="4"/>
        <v>3.5700139996208691E-5</v>
      </c>
      <c r="AC22" s="227">
        <f t="shared" si="4"/>
        <v>2.2196329382599913</v>
      </c>
      <c r="AD22" s="269">
        <f t="shared" si="4"/>
        <v>27.527780133800004</v>
      </c>
      <c r="AE22" s="269">
        <f t="shared" si="4"/>
        <v>102.37453451110001</v>
      </c>
      <c r="AF22" s="269">
        <f t="shared" si="4"/>
        <v>51.599382910666769</v>
      </c>
      <c r="AG22" s="269">
        <f t="shared" si="4"/>
        <v>43.699134529627131</v>
      </c>
      <c r="AH22" s="269">
        <f t="shared" si="4"/>
        <v>87.008423617794207</v>
      </c>
      <c r="AI22" s="269">
        <f t="shared" si="4"/>
        <v>108.63969934820662</v>
      </c>
      <c r="AJ22" s="269">
        <f t="shared" si="4"/>
        <v>95.890617294581574</v>
      </c>
      <c r="AK22" s="269">
        <f t="shared" si="4"/>
        <v>151.31334729349771</v>
      </c>
      <c r="AL22" s="269">
        <f t="shared" si="4"/>
        <v>231.30200914400103</v>
      </c>
      <c r="AM22" s="269">
        <f t="shared" si="4"/>
        <v>287.86968572244234</v>
      </c>
      <c r="AN22" s="269">
        <f t="shared" si="4"/>
        <v>312.42572186387872</v>
      </c>
      <c r="AO22" s="269">
        <f t="shared" si="4"/>
        <v>194.56061968701465</v>
      </c>
      <c r="AP22" s="269">
        <f t="shared" si="4"/>
        <v>0</v>
      </c>
      <c r="AQ22" s="269">
        <f t="shared" si="4"/>
        <v>0</v>
      </c>
    </row>
    <row r="23" spans="1:80" x14ac:dyDescent="0.2">
      <c r="A23" t="s">
        <v>194</v>
      </c>
      <c r="C23" s="227">
        <f>'[9]CWG Exports'!D290</f>
        <v>3.1027850027999997</v>
      </c>
      <c r="D23" s="227">
        <f>'[9]CWG Exports'!E290</f>
        <v>4.4297469845999995</v>
      </c>
      <c r="E23" s="227">
        <f>'[9]CWG Exports'!F290</f>
        <v>7.855509110399999</v>
      </c>
      <c r="F23" s="227">
        <f>'[9]CWG Exports'!G290</f>
        <v>9.4972911137999994</v>
      </c>
      <c r="G23" s="227">
        <f>'[9]CWG Exports'!H290</f>
        <v>3.3483798935999998</v>
      </c>
      <c r="H23" s="227">
        <f>'[9]CWG Exports'!I290</f>
        <v>7.6994218728000003</v>
      </c>
      <c r="I23" s="227">
        <f>'[9]CWG Exports'!J290</f>
        <v>5.9006707829999989</v>
      </c>
      <c r="J23" s="227">
        <f>'[9]CWG Exports'!K290</f>
        <v>14.1578620218</v>
      </c>
      <c r="K23" s="227">
        <f>'[9]CWG Exports'!L290</f>
        <v>11.754603579599999</v>
      </c>
      <c r="L23" s="227">
        <f>'[9]CWG Exports'!M290</f>
        <v>11.355566997599999</v>
      </c>
      <c r="M23" s="227">
        <f>'[9]CWG Exports'!N290</f>
        <v>4.4405496323999998</v>
      </c>
      <c r="N23" s="227">
        <f>'[9]CWG Exports'!O290</f>
        <v>2.2147632611999999</v>
      </c>
      <c r="O23" s="227">
        <f>'[9]CWG Exports'!P290</f>
        <v>2.4685152534000001</v>
      </c>
      <c r="P23" s="227">
        <f>'[9]CWG Exports'!Q290</f>
        <v>3.5183562497999992</v>
      </c>
      <c r="Q23" s="227">
        <f>'[9]CWG Exports'!R290</f>
        <v>7.3109674764000001</v>
      </c>
      <c r="R23" s="227">
        <f>'[9]CWG Exports'!S290</f>
        <v>6.0613877268000005</v>
      </c>
      <c r="S23" s="227">
        <f>'[9]CWG Exports'!T290</f>
        <v>3.3203347605999998</v>
      </c>
      <c r="T23" s="227">
        <f>'[9]CWG Exports'!U290</f>
        <v>1.6692899999999999</v>
      </c>
      <c r="U23" s="227">
        <f>'[9]CWG Exports'!V290</f>
        <v>1.008618</v>
      </c>
      <c r="V23" s="227">
        <f>'[9]CWG Exports'!W290</f>
        <v>0.9207240000000001</v>
      </c>
      <c r="W23" s="227">
        <f>'[9]CWG Exports'!X290</f>
        <v>0.93828699999999987</v>
      </c>
      <c r="X23" s="227">
        <f>'[9]CWG Exports'!Y290</f>
        <v>0.57976100000000008</v>
      </c>
      <c r="Y23" s="227">
        <f>'[9]CWG Exports'!Z290</f>
        <v>2.1506480000000003</v>
      </c>
      <c r="Z23" s="227">
        <f>'[9]CWG Exports'!AA290</f>
        <v>1.3739100000000004</v>
      </c>
      <c r="AA23" s="227">
        <f>'[9]CWG Exports'!AB290</f>
        <v>11.595583998</v>
      </c>
      <c r="AB23" s="227">
        <f>'[9]CWG Exports'!AC290</f>
        <v>1.6891813763999999</v>
      </c>
      <c r="AC23" s="227">
        <f>'[9]CWG Exports'!AD290</f>
        <v>0.35229859559999999</v>
      </c>
      <c r="AD23" s="269">
        <f>'[9]CWG Exports'!AE290</f>
        <v>0.68960576159999998</v>
      </c>
      <c r="AE23" s="269">
        <f>'[9]CWG Exports'!AF290</f>
        <v>0.48082805819999985</v>
      </c>
      <c r="AF23" s="269">
        <f>'[9]CWG Exports'!AG290</f>
        <v>0.20892015371620792</v>
      </c>
      <c r="AG23" s="269">
        <f>'[9]CWG Exports'!AH290</f>
        <v>0.13910557671425178</v>
      </c>
      <c r="AH23" s="269">
        <f>'[9]CWG Exports'!AI290</f>
        <v>4.5896632271273025E-2</v>
      </c>
      <c r="AI23" s="269">
        <f>'[9]CWG Exports'!AJ290</f>
        <v>4.6874576974589785E-2</v>
      </c>
      <c r="AJ23" s="269">
        <f>'[9]CWG Exports'!AK290</f>
        <v>5.5552896459713529E-2</v>
      </c>
      <c r="AK23" s="269">
        <f>'[9]CWG Exports'!AL290</f>
        <v>4.7830892919082289E-2</v>
      </c>
      <c r="AL23" s="269">
        <f>'[9]CWG Exports'!AM290</f>
        <v>4.4620773210957559E-2</v>
      </c>
      <c r="AM23" s="269">
        <f>'[9]CWG Exports'!AN290</f>
        <v>4.8804246411106915E-2</v>
      </c>
      <c r="AN23" s="269">
        <f>'[9]CWG Exports'!AO290</f>
        <v>4.8155154367123247E-2</v>
      </c>
      <c r="AO23" s="269">
        <f>'[9]CWG Exports'!AP290</f>
        <v>5.0146551379640233E-2</v>
      </c>
      <c r="AP23" s="269">
        <f>'[9]CWG Exports'!AQ290</f>
        <v>7.0431746533026413E-3</v>
      </c>
      <c r="AQ23" s="269">
        <f>'[9]CWG Exports'!AR290</f>
        <v>0</v>
      </c>
    </row>
    <row r="24" spans="1:80" x14ac:dyDescent="0.2">
      <c r="A24" s="266"/>
      <c r="B24" s="266" t="s">
        <v>188</v>
      </c>
      <c r="C24" s="267">
        <f>'[9]CWG Exports'!D243</f>
        <v>0</v>
      </c>
      <c r="D24" s="267">
        <f>'[9]CWG Exports'!E243</f>
        <v>0</v>
      </c>
      <c r="E24" s="267">
        <f>'[9]CWG Exports'!F243</f>
        <v>0</v>
      </c>
      <c r="F24" s="267">
        <f>'[9]CWG Exports'!G243</f>
        <v>0</v>
      </c>
      <c r="G24" s="267">
        <f>'[9]CWG Exports'!H243</f>
        <v>0</v>
      </c>
      <c r="H24" s="267">
        <f>'[9]CWG Exports'!I243</f>
        <v>0</v>
      </c>
      <c r="I24" s="267">
        <f>'[9]CWG Exports'!J243</f>
        <v>0</v>
      </c>
      <c r="J24" s="267">
        <f>'[9]CWG Exports'!K243</f>
        <v>0</v>
      </c>
      <c r="K24" s="267">
        <f>'[9]CWG Exports'!L243</f>
        <v>0</v>
      </c>
      <c r="L24" s="267">
        <f>'[9]CWG Exports'!M243</f>
        <v>0</v>
      </c>
      <c r="M24" s="267">
        <f>'[9]CWG Exports'!N243</f>
        <v>0</v>
      </c>
      <c r="N24" s="267">
        <f>'[9]CWG Exports'!O243</f>
        <v>0</v>
      </c>
      <c r="O24" s="267">
        <f>'[9]CWG Exports'!P243</f>
        <v>0</v>
      </c>
      <c r="P24" s="267">
        <f>'[9]CWG Exports'!Q243</f>
        <v>0</v>
      </c>
      <c r="Q24" s="267">
        <f>'[9]CWG Exports'!R243</f>
        <v>0</v>
      </c>
      <c r="R24" s="267">
        <f>'[9]CWG Exports'!S243</f>
        <v>0</v>
      </c>
      <c r="S24" s="267">
        <f>'[9]CWG Exports'!T243</f>
        <v>0</v>
      </c>
      <c r="T24" s="267">
        <f>'[9]CWG Exports'!U243</f>
        <v>0</v>
      </c>
      <c r="U24" s="267">
        <f>'[9]CWG Exports'!V243</f>
        <v>0</v>
      </c>
      <c r="V24" s="267">
        <f>'[9]CWG Exports'!W243</f>
        <v>0</v>
      </c>
      <c r="W24" s="267">
        <f>'[9]CWG Exports'!X243</f>
        <v>0</v>
      </c>
      <c r="X24" s="267">
        <f>'[9]CWG Exports'!Y243</f>
        <v>0</v>
      </c>
      <c r="Y24" s="267">
        <f>'[9]CWG Exports'!Z243</f>
        <v>0</v>
      </c>
      <c r="Z24" s="267">
        <f>'[9]CWG Exports'!AA243</f>
        <v>0</v>
      </c>
      <c r="AA24" s="267">
        <f>'[9]CWG Exports'!AB243</f>
        <v>0</v>
      </c>
      <c r="AB24" s="267">
        <f>'[9]CWG Exports'!AC243</f>
        <v>0</v>
      </c>
      <c r="AC24" s="267">
        <f>'[9]CWG Exports'!AD243</f>
        <v>0</v>
      </c>
      <c r="AD24" s="268">
        <f>'[9]CWG Exports'!AE243</f>
        <v>0</v>
      </c>
      <c r="AE24" s="268">
        <f>'[9]CWG Exports'!AF243</f>
        <v>0</v>
      </c>
      <c r="AF24" s="268">
        <f>'[9]CWG Exports'!AG243</f>
        <v>0</v>
      </c>
      <c r="AG24" s="268">
        <f>'[9]CWG Exports'!AH243</f>
        <v>0</v>
      </c>
      <c r="AH24" s="268">
        <f>'[9]CWG Exports'!AI243</f>
        <v>0</v>
      </c>
      <c r="AI24" s="268">
        <f>'[9]CWG Exports'!AJ243</f>
        <v>0</v>
      </c>
      <c r="AJ24" s="268">
        <f>'[9]CWG Exports'!AK243</f>
        <v>0</v>
      </c>
      <c r="AK24" s="268">
        <f>'[9]CWG Exports'!AL243</f>
        <v>0</v>
      </c>
      <c r="AL24" s="268">
        <f>'[9]CWG Exports'!AM243</f>
        <v>0</v>
      </c>
      <c r="AM24" s="268">
        <f>'[9]CWG Exports'!AN243</f>
        <v>0</v>
      </c>
      <c r="AN24" s="268">
        <f>'[9]CWG Exports'!AO243</f>
        <v>0</v>
      </c>
      <c r="AO24" s="268">
        <f>'[9]CWG Exports'!AP243</f>
        <v>0</v>
      </c>
      <c r="AP24" s="268">
        <f>'[9]CWG Exports'!AQ243</f>
        <v>0</v>
      </c>
      <c r="AQ24" s="268">
        <f>'[9]CWG Exports'!AR243</f>
        <v>0</v>
      </c>
      <c r="AR24" s="267"/>
      <c r="AS24" s="267"/>
      <c r="AT24" s="267"/>
      <c r="AU24" s="267"/>
      <c r="AV24" s="267"/>
      <c r="AW24" s="267"/>
      <c r="AX24" s="267"/>
      <c r="AY24" s="267"/>
      <c r="AZ24" s="267"/>
      <c r="BA24" s="267"/>
      <c r="BB24" s="267"/>
      <c r="BC24" s="267"/>
      <c r="BD24" s="267"/>
      <c r="BE24" s="267"/>
      <c r="BF24" s="267"/>
      <c r="BG24" s="267"/>
      <c r="BH24" s="267"/>
      <c r="BI24" s="267"/>
      <c r="BJ24" s="267"/>
      <c r="BK24" s="267"/>
      <c r="BL24" s="267"/>
      <c r="BM24" s="267"/>
      <c r="BN24" s="267"/>
      <c r="BO24" s="267"/>
      <c r="BP24" s="267"/>
      <c r="BQ24" s="267"/>
      <c r="BR24" s="267"/>
      <c r="BS24" s="267"/>
      <c r="BT24" s="267"/>
      <c r="BU24" s="267"/>
      <c r="BV24" s="267"/>
      <c r="BW24" s="267"/>
      <c r="BX24" s="267"/>
      <c r="BY24" s="267"/>
      <c r="BZ24" s="267"/>
      <c r="CA24" s="267"/>
      <c r="CB24" s="267"/>
    </row>
    <row r="25" spans="1:80" x14ac:dyDescent="0.2">
      <c r="B25" t="s">
        <v>192</v>
      </c>
      <c r="C25" s="227">
        <f>'[9]CWG Exports'!D266</f>
        <v>0</v>
      </c>
      <c r="D25" s="227">
        <f>'[9]CWG Exports'!E266</f>
        <v>0</v>
      </c>
      <c r="E25" s="227">
        <f>'[9]CWG Exports'!F266</f>
        <v>0</v>
      </c>
      <c r="F25" s="227">
        <f>'[9]CWG Exports'!G266</f>
        <v>0</v>
      </c>
      <c r="G25" s="227">
        <f>'[9]CWG Exports'!H266</f>
        <v>0</v>
      </c>
      <c r="H25" s="227">
        <f>'[9]CWG Exports'!I266</f>
        <v>0</v>
      </c>
      <c r="I25" s="227">
        <f>'[9]CWG Exports'!J266</f>
        <v>0</v>
      </c>
      <c r="J25" s="227">
        <f>'[9]CWG Exports'!K266</f>
        <v>0</v>
      </c>
      <c r="K25" s="227">
        <f>'[9]CWG Exports'!L266</f>
        <v>0</v>
      </c>
      <c r="L25" s="227">
        <f>'[9]CWG Exports'!M266</f>
        <v>0</v>
      </c>
      <c r="M25" s="227">
        <f>'[9]CWG Exports'!N266</f>
        <v>0</v>
      </c>
      <c r="N25" s="227">
        <f>'[9]CWG Exports'!O266</f>
        <v>0</v>
      </c>
      <c r="O25" s="227">
        <f>'[9]CWG Exports'!P266</f>
        <v>0</v>
      </c>
      <c r="P25" s="227">
        <f>'[9]CWG Exports'!Q266</f>
        <v>0</v>
      </c>
      <c r="Q25" s="227">
        <f>'[9]CWG Exports'!R266</f>
        <v>0</v>
      </c>
      <c r="R25" s="227">
        <f>'[9]CWG Exports'!S266</f>
        <v>0</v>
      </c>
      <c r="S25" s="227">
        <f>'[9]CWG Exports'!T266</f>
        <v>0.189804</v>
      </c>
      <c r="T25" s="227">
        <f>'[9]CWG Exports'!U266</f>
        <v>4.2942000000000001E-2</v>
      </c>
      <c r="U25" s="227">
        <f>'[9]CWG Exports'!V266</f>
        <v>0.49980000000000002</v>
      </c>
      <c r="V25" s="227">
        <f>'[9]CWG Exports'!W266</f>
        <v>5.9741000000000002E-2</v>
      </c>
      <c r="W25" s="227">
        <f>'[9]CWG Exports'!X266</f>
        <v>0.18692400000000001</v>
      </c>
      <c r="X25" s="227">
        <f>'[9]CWG Exports'!Y266</f>
        <v>0.32429500000000006</v>
      </c>
      <c r="Y25" s="227">
        <f>'[9]CWG Exports'!Z266</f>
        <v>1.78087204502</v>
      </c>
      <c r="Z25" s="227">
        <f>'[9]CWG Exports'!AA266</f>
        <v>1.236218</v>
      </c>
      <c r="AA25" s="227">
        <f>'[9]CWG Exports'!AB266</f>
        <v>0.15474065956000002</v>
      </c>
      <c r="AB25" s="227">
        <f>'[9]CWG Exports'!AC266</f>
        <v>5.2701441099999996E-2</v>
      </c>
      <c r="AC25" s="227">
        <f>'[9]CWG Exports'!AD266</f>
        <v>8.1198000000000006E-2</v>
      </c>
      <c r="AD25" s="269">
        <f>'[9]CWG Exports'!AE266</f>
        <v>0.31779299999999999</v>
      </c>
      <c r="AE25" s="269">
        <f>'[9]CWG Exports'!AF266</f>
        <v>0.48101500000000003</v>
      </c>
      <c r="AF25" s="269">
        <f>'[9]CWG Exports'!AG266</f>
        <v>0.13853757701620795</v>
      </c>
      <c r="AG25" s="269">
        <f>'[9]CWG Exports'!AH266</f>
        <v>8.0837984040202926E-2</v>
      </c>
      <c r="AH25" s="269">
        <f>'[9]CWG Exports'!AI266</f>
        <v>4.0342132646184636E-2</v>
      </c>
      <c r="AI25" s="269">
        <f>'[9]CWG Exports'!AJ266</f>
        <v>3.3973663503255092E-2</v>
      </c>
      <c r="AJ25" s="269">
        <f>'[9]CWG Exports'!AK266</f>
        <v>4.8742398658385692E-2</v>
      </c>
      <c r="AK25" s="269">
        <f>'[9]CWG Exports'!AL266</f>
        <v>4.1155504677494251E-2</v>
      </c>
      <c r="AL25" s="269">
        <f>'[9]CWG Exports'!AM266</f>
        <v>3.3716800373427031E-2</v>
      </c>
      <c r="AM25" s="269">
        <f>'[9]CWG Exports'!AN266</f>
        <v>3.3845901909287511E-2</v>
      </c>
      <c r="AN25" s="269">
        <f>'[9]CWG Exports'!AO266</f>
        <v>3.9837917544854884E-2</v>
      </c>
      <c r="AO25" s="269">
        <f>'[9]CWG Exports'!AP266</f>
        <v>4.0532262138981402E-2</v>
      </c>
      <c r="AP25" s="269">
        <f>'[9]CWG Exports'!AQ266</f>
        <v>4.2002712898561827E-3</v>
      </c>
      <c r="AQ25" s="269">
        <f>'[9]CWG Exports'!AR266</f>
        <v>0</v>
      </c>
    </row>
    <row r="26" spans="1:80" ht="13.5" thickBot="1" x14ac:dyDescent="0.25">
      <c r="B26" t="s">
        <v>185</v>
      </c>
      <c r="C26" s="279">
        <f>C23-C24-C25</f>
        <v>3.1027850027999997</v>
      </c>
      <c r="D26" s="227">
        <f t="shared" ref="D26:AQ26" si="5">D23-D24-D25</f>
        <v>4.4297469845999995</v>
      </c>
      <c r="E26" s="227">
        <f t="shared" si="5"/>
        <v>7.855509110399999</v>
      </c>
      <c r="F26" s="227">
        <f t="shared" si="5"/>
        <v>9.4972911137999994</v>
      </c>
      <c r="G26" s="227">
        <f t="shared" si="5"/>
        <v>3.3483798935999998</v>
      </c>
      <c r="H26" s="227">
        <f t="shared" si="5"/>
        <v>7.6994218728000003</v>
      </c>
      <c r="I26" s="227">
        <f t="shared" si="5"/>
        <v>5.9006707829999989</v>
      </c>
      <c r="J26" s="227">
        <f t="shared" si="5"/>
        <v>14.1578620218</v>
      </c>
      <c r="K26" s="227">
        <f t="shared" si="5"/>
        <v>11.754603579599999</v>
      </c>
      <c r="L26" s="227">
        <f t="shared" si="5"/>
        <v>11.355566997599999</v>
      </c>
      <c r="M26" s="227">
        <f t="shared" si="5"/>
        <v>4.4405496323999998</v>
      </c>
      <c r="N26" s="227">
        <f t="shared" si="5"/>
        <v>2.2147632611999999</v>
      </c>
      <c r="O26" s="227">
        <f t="shared" si="5"/>
        <v>2.4685152534000001</v>
      </c>
      <c r="P26" s="227">
        <f t="shared" si="5"/>
        <v>3.5183562497999992</v>
      </c>
      <c r="Q26" s="227">
        <f t="shared" si="5"/>
        <v>7.3109674764000001</v>
      </c>
      <c r="R26" s="227">
        <f t="shared" si="5"/>
        <v>6.0613877268000005</v>
      </c>
      <c r="S26" s="227">
        <f t="shared" si="5"/>
        <v>3.1305307605999997</v>
      </c>
      <c r="T26" s="227">
        <f t="shared" si="5"/>
        <v>1.6263479999999999</v>
      </c>
      <c r="U26" s="227">
        <f t="shared" si="5"/>
        <v>0.50881799999999999</v>
      </c>
      <c r="V26" s="227">
        <f t="shared" si="5"/>
        <v>0.86098300000000005</v>
      </c>
      <c r="W26" s="227">
        <f t="shared" si="5"/>
        <v>0.75136299999999989</v>
      </c>
      <c r="X26" s="227">
        <f t="shared" si="5"/>
        <v>0.25546600000000003</v>
      </c>
      <c r="Y26" s="227">
        <f t="shared" si="5"/>
        <v>0.36977595498000038</v>
      </c>
      <c r="Z26" s="227">
        <f t="shared" si="5"/>
        <v>0.13769200000000037</v>
      </c>
      <c r="AA26" s="227">
        <f t="shared" si="5"/>
        <v>11.440843338440001</v>
      </c>
      <c r="AB26" s="227">
        <f t="shared" si="5"/>
        <v>1.6364799352999999</v>
      </c>
      <c r="AC26" s="227">
        <f t="shared" si="5"/>
        <v>0.27110059559999999</v>
      </c>
      <c r="AD26" s="269">
        <f t="shared" si="5"/>
        <v>0.37181276159999999</v>
      </c>
      <c r="AE26" s="269">
        <f t="shared" si="5"/>
        <v>-1.8694180000017324E-4</v>
      </c>
      <c r="AF26" s="269">
        <f t="shared" si="5"/>
        <v>7.0382576699999977E-2</v>
      </c>
      <c r="AG26" s="269">
        <f t="shared" si="5"/>
        <v>5.8267592674048851E-2</v>
      </c>
      <c r="AH26" s="269">
        <f t="shared" si="5"/>
        <v>5.5544996250883882E-3</v>
      </c>
      <c r="AI26" s="269">
        <f t="shared" si="5"/>
        <v>1.2900913471334693E-2</v>
      </c>
      <c r="AJ26" s="269">
        <f t="shared" si="5"/>
        <v>6.8104978013278361E-3</v>
      </c>
      <c r="AK26" s="269">
        <f t="shared" si="5"/>
        <v>6.6753882415880386E-3</v>
      </c>
      <c r="AL26" s="269">
        <f t="shared" si="5"/>
        <v>1.0903972837530529E-2</v>
      </c>
      <c r="AM26" s="269">
        <f t="shared" si="5"/>
        <v>1.4958344501819404E-2</v>
      </c>
      <c r="AN26" s="269">
        <f>AN23-AN24-AN25</f>
        <v>8.3172368222683632E-3</v>
      </c>
      <c r="AO26" s="269">
        <f t="shared" si="5"/>
        <v>9.6142892406588312E-3</v>
      </c>
      <c r="AP26" s="269">
        <f t="shared" si="5"/>
        <v>2.8429033634464586E-3</v>
      </c>
      <c r="AQ26" s="269">
        <f t="shared" si="5"/>
        <v>0</v>
      </c>
    </row>
    <row r="27" spans="1:80" x14ac:dyDescent="0.2">
      <c r="A27" s="274" t="s">
        <v>195</v>
      </c>
      <c r="B27" s="274"/>
      <c r="C27" s="227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78"/>
      <c r="AP27" s="278"/>
      <c r="AQ27" s="278"/>
    </row>
    <row r="28" spans="1:80" ht="13.5" x14ac:dyDescent="0.25">
      <c r="A28" s="275" t="s">
        <v>181</v>
      </c>
    </row>
    <row r="29" spans="1:80" x14ac:dyDescent="0.2">
      <c r="B29" t="s">
        <v>196</v>
      </c>
      <c r="C29" s="227">
        <f>C6+C14+C22</f>
        <v>0</v>
      </c>
      <c r="D29" s="227">
        <f t="shared" ref="D29:AC29" si="6">D6+D14+D22</f>
        <v>0</v>
      </c>
      <c r="E29" s="227">
        <f t="shared" si="6"/>
        <v>0</v>
      </c>
      <c r="F29" s="227">
        <f t="shared" si="6"/>
        <v>0</v>
      </c>
      <c r="G29" s="227">
        <f t="shared" si="6"/>
        <v>3.0864707999999994E-3</v>
      </c>
      <c r="H29" s="227">
        <f t="shared" si="6"/>
        <v>0</v>
      </c>
      <c r="I29" s="227">
        <f t="shared" si="6"/>
        <v>0</v>
      </c>
      <c r="J29" s="227">
        <f t="shared" si="6"/>
        <v>5.2910928000000079E-3</v>
      </c>
      <c r="K29" s="227">
        <f t="shared" si="6"/>
        <v>0</v>
      </c>
      <c r="L29" s="227">
        <f t="shared" si="6"/>
        <v>0</v>
      </c>
      <c r="M29" s="227">
        <f t="shared" si="6"/>
        <v>0</v>
      </c>
      <c r="N29" s="227">
        <f t="shared" si="6"/>
        <v>0</v>
      </c>
      <c r="O29" s="227">
        <f t="shared" si="6"/>
        <v>6.6138660000092386E-4</v>
      </c>
      <c r="P29" s="227">
        <f t="shared" si="6"/>
        <v>0</v>
      </c>
      <c r="Q29" s="227">
        <f t="shared" si="6"/>
        <v>0</v>
      </c>
      <c r="R29" s="227">
        <f t="shared" si="6"/>
        <v>0</v>
      </c>
      <c r="S29" s="227">
        <f t="shared" si="6"/>
        <v>4.2000000000000003E-2</v>
      </c>
      <c r="T29" s="227">
        <f t="shared" si="6"/>
        <v>1.3029999999999999</v>
      </c>
      <c r="U29" s="227">
        <f t="shared" si="6"/>
        <v>1.5109999999999999</v>
      </c>
      <c r="V29" s="227">
        <f t="shared" si="6"/>
        <v>1.51</v>
      </c>
      <c r="W29" s="227">
        <f t="shared" si="6"/>
        <v>1.9530000000000001</v>
      </c>
      <c r="X29" s="227">
        <f t="shared" si="6"/>
        <v>2.5840000000000001</v>
      </c>
      <c r="Y29" s="227">
        <f t="shared" si="6"/>
        <v>2.6039320156199923</v>
      </c>
      <c r="Z29" s="227">
        <f t="shared" si="6"/>
        <v>0.78914393868000432</v>
      </c>
      <c r="AA29" s="227">
        <f t="shared" si="6"/>
        <v>3.975867397999705E-2</v>
      </c>
      <c r="AB29" s="227">
        <f t="shared" si="6"/>
        <v>3.5700139996208691E-5</v>
      </c>
      <c r="AC29" s="269">
        <f t="shared" si="6"/>
        <v>2.2196329382599913</v>
      </c>
      <c r="AD29" s="269">
        <f>AD6+AD14+AD22</f>
        <v>27.527780133800004</v>
      </c>
      <c r="AE29" s="269">
        <f t="shared" ref="AE29:AQ29" si="7">AE6+AE14+AE22</f>
        <v>102.37453451110001</v>
      </c>
      <c r="AF29" s="269" t="e">
        <f t="shared" si="7"/>
        <v>#DIV/0!</v>
      </c>
      <c r="AG29" s="269" t="e">
        <f t="shared" si="7"/>
        <v>#DIV/0!</v>
      </c>
      <c r="AH29" s="269" t="e">
        <f t="shared" si="7"/>
        <v>#DIV/0!</v>
      </c>
      <c r="AI29" s="269" t="e">
        <f t="shared" si="7"/>
        <v>#DIV/0!</v>
      </c>
      <c r="AJ29" s="269" t="e">
        <f t="shared" si="7"/>
        <v>#DIV/0!</v>
      </c>
      <c r="AK29" s="269" t="e">
        <f t="shared" si="7"/>
        <v>#DIV/0!</v>
      </c>
      <c r="AL29" s="269" t="e">
        <f t="shared" si="7"/>
        <v>#DIV/0!</v>
      </c>
      <c r="AM29" s="269" t="e">
        <f t="shared" si="7"/>
        <v>#DIV/0!</v>
      </c>
      <c r="AN29" s="269" t="e">
        <f t="shared" si="7"/>
        <v>#DIV/0!</v>
      </c>
      <c r="AO29" s="269" t="e">
        <f t="shared" si="7"/>
        <v>#DIV/0!</v>
      </c>
      <c r="AP29" s="269" t="e">
        <f t="shared" si="7"/>
        <v>#DIV/0!</v>
      </c>
      <c r="AQ29" s="269" t="e">
        <f t="shared" si="7"/>
        <v>#DIV/0!</v>
      </c>
    </row>
    <row r="30" spans="1:80" x14ac:dyDescent="0.2">
      <c r="B30" t="s">
        <v>197</v>
      </c>
      <c r="C30" s="227">
        <f>C10+C18+C26</f>
        <v>3.1027850027999997</v>
      </c>
      <c r="D30" s="227">
        <f t="shared" ref="D30:AQ30" si="8">D10+D18+D26</f>
        <v>4.4297469845999995</v>
      </c>
      <c r="E30" s="227">
        <f t="shared" si="8"/>
        <v>7.855509110399999</v>
      </c>
      <c r="F30" s="227">
        <f t="shared" si="8"/>
        <v>9.4972911137999994</v>
      </c>
      <c r="G30" s="227">
        <f t="shared" si="8"/>
        <v>3.3483798935999998</v>
      </c>
      <c r="H30" s="227">
        <f t="shared" si="8"/>
        <v>7.6994218728000003</v>
      </c>
      <c r="I30" s="227">
        <f t="shared" si="8"/>
        <v>5.9006707829999989</v>
      </c>
      <c r="J30" s="227">
        <f t="shared" si="8"/>
        <v>14.1578620218</v>
      </c>
      <c r="K30" s="227">
        <f t="shared" si="8"/>
        <v>11.754603579599999</v>
      </c>
      <c r="L30" s="227">
        <f t="shared" si="8"/>
        <v>11.355566997599999</v>
      </c>
      <c r="M30" s="227">
        <f t="shared" si="8"/>
        <v>4.4405496323999998</v>
      </c>
      <c r="N30" s="227">
        <f t="shared" si="8"/>
        <v>2.2147632611999999</v>
      </c>
      <c r="O30" s="227">
        <f t="shared" si="8"/>
        <v>2.4685152534000001</v>
      </c>
      <c r="P30" s="227">
        <f t="shared" si="8"/>
        <v>3.5183562497999992</v>
      </c>
      <c r="Q30" s="227">
        <f t="shared" si="8"/>
        <v>7.3109674764000001</v>
      </c>
      <c r="R30" s="227">
        <f t="shared" si="8"/>
        <v>6.0613877268000005</v>
      </c>
      <c r="S30" s="227">
        <f t="shared" si="8"/>
        <v>4.1335307605999994</v>
      </c>
      <c r="T30" s="227">
        <f t="shared" si="8"/>
        <v>2.3633479999999998</v>
      </c>
      <c r="U30" s="227">
        <f t="shared" si="8"/>
        <v>0.79681800000000003</v>
      </c>
      <c r="V30" s="227">
        <f t="shared" si="8"/>
        <v>1.2519830000000001</v>
      </c>
      <c r="W30" s="227">
        <f t="shared" si="8"/>
        <v>1.0933629999999999</v>
      </c>
      <c r="X30" s="227">
        <f t="shared" si="8"/>
        <v>0.36946600000000007</v>
      </c>
      <c r="Y30" s="227">
        <f t="shared" si="8"/>
        <v>0.5377759549800003</v>
      </c>
      <c r="Z30" s="227">
        <f t="shared" si="8"/>
        <v>4.5796920000000005</v>
      </c>
      <c r="AA30" s="227">
        <f t="shared" si="8"/>
        <v>14.969843338439999</v>
      </c>
      <c r="AB30" s="227">
        <f t="shared" si="8"/>
        <v>4.2824799353000023</v>
      </c>
      <c r="AC30" s="269">
        <f t="shared" si="8"/>
        <v>2.5591005956000004</v>
      </c>
      <c r="AD30" s="269">
        <f t="shared" si="8"/>
        <v>2.1608127615999995</v>
      </c>
      <c r="AE30" s="269">
        <f>AE10+AE18+AE26</f>
        <v>9.8813058200003578E-2</v>
      </c>
      <c r="AF30" s="269">
        <f t="shared" si="8"/>
        <v>0.15812365059456357</v>
      </c>
      <c r="AG30" s="269">
        <f t="shared" si="8"/>
        <v>0.17060934095681748</v>
      </c>
      <c r="AH30" s="269">
        <f t="shared" si="8"/>
        <v>0.11627828654459989</v>
      </c>
      <c r="AI30" s="269">
        <f t="shared" si="8"/>
        <v>0.11435881177943354</v>
      </c>
      <c r="AJ30" s="269">
        <f t="shared" si="8"/>
        <v>0.10211147312546046</v>
      </c>
      <c r="AK30" s="269">
        <f t="shared" si="8"/>
        <v>9.6894946614082406E-2</v>
      </c>
      <c r="AL30" s="269">
        <f t="shared" si="8"/>
        <v>0.1004536770036504</v>
      </c>
      <c r="AM30" s="269">
        <f t="shared" si="8"/>
        <v>0.1000340771048918</v>
      </c>
      <c r="AN30" s="269">
        <f t="shared" si="8"/>
        <v>8.4931986826238176E-2</v>
      </c>
      <c r="AO30" s="269">
        <f t="shared" si="8"/>
        <v>5.7504719116729858E-2</v>
      </c>
      <c r="AP30" s="269">
        <f t="shared" si="8"/>
        <v>4.120252651829738E-2</v>
      </c>
      <c r="AQ30" s="269">
        <f t="shared" si="8"/>
        <v>2.8927734840348638E-2</v>
      </c>
    </row>
    <row r="31" spans="1:80" ht="13.5" x14ac:dyDescent="0.25">
      <c r="A31" s="275" t="s">
        <v>202</v>
      </c>
      <c r="AC31" s="32"/>
    </row>
    <row r="32" spans="1:80" x14ac:dyDescent="0.2">
      <c r="B32" t="s">
        <v>196</v>
      </c>
      <c r="C32" s="227">
        <f>C29*2204.622/1000</f>
        <v>0</v>
      </c>
      <c r="D32" s="227">
        <f t="shared" ref="D32:AQ33" si="9">D29*2204.622/1000</f>
        <v>0</v>
      </c>
      <c r="E32" s="227">
        <f t="shared" si="9"/>
        <v>0</v>
      </c>
      <c r="F32" s="227">
        <f t="shared" si="9"/>
        <v>0</v>
      </c>
      <c r="G32" s="227">
        <f t="shared" si="9"/>
        <v>6.8045014280375985E-3</v>
      </c>
      <c r="H32" s="227">
        <f t="shared" si="9"/>
        <v>0</v>
      </c>
      <c r="I32" s="227">
        <f t="shared" si="9"/>
        <v>0</v>
      </c>
      <c r="J32" s="227">
        <f t="shared" si="9"/>
        <v>1.1664859590921617E-2</v>
      </c>
      <c r="K32" s="227">
        <f t="shared" si="9"/>
        <v>0</v>
      </c>
      <c r="L32" s="227">
        <f t="shared" si="9"/>
        <v>0</v>
      </c>
      <c r="M32" s="227">
        <f t="shared" si="9"/>
        <v>0</v>
      </c>
      <c r="N32" s="227">
        <f t="shared" si="9"/>
        <v>0</v>
      </c>
      <c r="O32" s="227">
        <f t="shared" si="9"/>
        <v>1.4581074488672367E-3</v>
      </c>
      <c r="P32" s="227">
        <f t="shared" si="9"/>
        <v>0</v>
      </c>
      <c r="Q32" s="227">
        <f t="shared" si="9"/>
        <v>0</v>
      </c>
      <c r="R32" s="227">
        <f t="shared" si="9"/>
        <v>0</v>
      </c>
      <c r="S32" s="227">
        <f t="shared" si="9"/>
        <v>9.2594124E-2</v>
      </c>
      <c r="T32" s="227">
        <f t="shared" si="9"/>
        <v>2.8726224659999997</v>
      </c>
      <c r="U32" s="227">
        <f t="shared" si="9"/>
        <v>3.3311838419999993</v>
      </c>
      <c r="V32" s="227">
        <f t="shared" si="9"/>
        <v>3.3289792199999999</v>
      </c>
      <c r="W32" s="227">
        <f t="shared" si="9"/>
        <v>4.3056267659999996</v>
      </c>
      <c r="X32" s="227">
        <f t="shared" si="9"/>
        <v>5.6967432479999998</v>
      </c>
      <c r="Y32" s="227">
        <f t="shared" si="9"/>
        <v>5.7406858081401779</v>
      </c>
      <c r="Z32" s="227">
        <f t="shared" si="9"/>
        <v>1.7397640883805885</v>
      </c>
      <c r="AA32" s="227">
        <f t="shared" si="9"/>
        <v>8.7652847347129054E-2</v>
      </c>
      <c r="AB32" s="227">
        <f t="shared" si="9"/>
        <v>7.8705314038721595E-5</v>
      </c>
      <c r="AC32" s="269">
        <f t="shared" si="9"/>
        <v>4.8934516076126187</v>
      </c>
      <c r="AD32" s="269">
        <f t="shared" si="9"/>
        <v>60.688349694138431</v>
      </c>
      <c r="AE32" s="269">
        <f t="shared" si="9"/>
        <v>225.69715102293031</v>
      </c>
      <c r="AF32" s="269" t="e">
        <f t="shared" si="9"/>
        <v>#DIV/0!</v>
      </c>
      <c r="AG32" s="269" t="e">
        <f t="shared" si="9"/>
        <v>#DIV/0!</v>
      </c>
      <c r="AH32" s="269" t="e">
        <f t="shared" si="9"/>
        <v>#DIV/0!</v>
      </c>
      <c r="AI32" s="269" t="e">
        <f t="shared" si="9"/>
        <v>#DIV/0!</v>
      </c>
      <c r="AJ32" s="269" t="e">
        <f t="shared" si="9"/>
        <v>#DIV/0!</v>
      </c>
      <c r="AK32" s="269" t="e">
        <f t="shared" si="9"/>
        <v>#DIV/0!</v>
      </c>
      <c r="AL32" s="269" t="e">
        <f t="shared" si="9"/>
        <v>#DIV/0!</v>
      </c>
      <c r="AM32" s="269" t="e">
        <f t="shared" si="9"/>
        <v>#DIV/0!</v>
      </c>
      <c r="AN32" s="269" t="e">
        <f t="shared" si="9"/>
        <v>#DIV/0!</v>
      </c>
      <c r="AO32" s="269" t="e">
        <f t="shared" si="9"/>
        <v>#DIV/0!</v>
      </c>
      <c r="AP32" s="269" t="e">
        <f t="shared" si="9"/>
        <v>#DIV/0!</v>
      </c>
      <c r="AQ32" s="269" t="e">
        <f t="shared" si="9"/>
        <v>#DIV/0!</v>
      </c>
    </row>
    <row r="33" spans="1:43" x14ac:dyDescent="0.2">
      <c r="B33" t="s">
        <v>197</v>
      </c>
      <c r="C33" s="227">
        <f>C30*2204.622/1000</f>
        <v>6.8404680784429406</v>
      </c>
      <c r="D33" s="227">
        <f t="shared" si="9"/>
        <v>9.7659176566828183</v>
      </c>
      <c r="E33" s="227">
        <f t="shared" si="9"/>
        <v>17.318428205988265</v>
      </c>
      <c r="F33" s="227">
        <f t="shared" si="9"/>
        <v>20.937936929887979</v>
      </c>
      <c r="G33" s="227">
        <f t="shared" si="9"/>
        <v>7.3819119777882181</v>
      </c>
      <c r="H33" s="227">
        <f t="shared" si="9"/>
        <v>16.974314848056082</v>
      </c>
      <c r="I33" s="227">
        <f t="shared" si="9"/>
        <v>13.008748622959024</v>
      </c>
      <c r="J33" s="227">
        <f t="shared" si="9"/>
        <v>31.21273408622476</v>
      </c>
      <c r="K33" s="227">
        <f t="shared" si="9"/>
        <v>25.914457652864908</v>
      </c>
      <c r="L33" s="227">
        <f t="shared" si="9"/>
        <v>25.034732825382903</v>
      </c>
      <c r="M33" s="227">
        <f t="shared" si="9"/>
        <v>9.7897334116809525</v>
      </c>
      <c r="N33" s="227">
        <f t="shared" si="9"/>
        <v>4.8827158104332655</v>
      </c>
      <c r="O33" s="227">
        <f t="shared" si="9"/>
        <v>5.4421430349812141</v>
      </c>
      <c r="P33" s="227">
        <f t="shared" si="9"/>
        <v>7.7566455921465733</v>
      </c>
      <c r="Q33" s="227">
        <f t="shared" si="9"/>
        <v>16.117919739755919</v>
      </c>
      <c r="R33" s="227">
        <f t="shared" si="9"/>
        <v>13.36306873303327</v>
      </c>
      <c r="S33" s="227">
        <f t="shared" si="9"/>
        <v>9.1128728524954905</v>
      </c>
      <c r="T33" s="227">
        <f t="shared" si="9"/>
        <v>5.2102889944559996</v>
      </c>
      <c r="U33" s="227">
        <f t="shared" si="9"/>
        <v>1.7566824927959999</v>
      </c>
      <c r="V33" s="227">
        <f t="shared" si="9"/>
        <v>2.760149265426</v>
      </c>
      <c r="W33" s="227">
        <f t="shared" si="9"/>
        <v>2.4104521237859995</v>
      </c>
      <c r="X33" s="227">
        <f t="shared" si="9"/>
        <v>0.81453287185200007</v>
      </c>
      <c r="Y33" s="227">
        <f t="shared" si="9"/>
        <v>1.1855927014199181</v>
      </c>
      <c r="Z33" s="227">
        <f t="shared" si="9"/>
        <v>10.096489736424001</v>
      </c>
      <c r="AA33" s="227">
        <f t="shared" si="9"/>
        <v>33.002845960478261</v>
      </c>
      <c r="AB33" s="227">
        <f t="shared" si="9"/>
        <v>9.4412494799209625</v>
      </c>
      <c r="AC33" s="269">
        <f t="shared" si="9"/>
        <v>5.6418494732728632</v>
      </c>
      <c r="AD33" s="269">
        <f t="shared" si="9"/>
        <v>4.7637753521041137</v>
      </c>
      <c r="AE33" s="269">
        <f t="shared" si="9"/>
        <v>0.2178454419950083</v>
      </c>
      <c r="AF33" s="269">
        <f t="shared" si="9"/>
        <v>0.34860287882108792</v>
      </c>
      <c r="AG33" s="269">
        <f t="shared" si="9"/>
        <v>0.37612910647890085</v>
      </c>
      <c r="AH33" s="269">
        <f t="shared" si="9"/>
        <v>0.25634966863852887</v>
      </c>
      <c r="AI33" s="269">
        <f t="shared" si="9"/>
        <v>0.25211795234279832</v>
      </c>
      <c r="AJ33" s="269">
        <f t="shared" si="9"/>
        <v>0.22511720010479885</v>
      </c>
      <c r="AK33" s="269">
        <f t="shared" si="9"/>
        <v>0.21361673099423156</v>
      </c>
      <c r="AL33" s="269">
        <f t="shared" si="9"/>
        <v>0.22146238630314175</v>
      </c>
      <c r="AM33" s="269">
        <f t="shared" si="9"/>
        <v>0.22053732713514076</v>
      </c>
      <c r="AN33" s="269">
        <f t="shared" si="9"/>
        <v>0.18724292666083486</v>
      </c>
      <c r="AO33" s="269">
        <f t="shared" si="9"/>
        <v>0.12677616886856322</v>
      </c>
      <c r="AP33" s="269">
        <f t="shared" si="9"/>
        <v>9.0835996417821807E-2</v>
      </c>
      <c r="AQ33" s="269">
        <f t="shared" si="9"/>
        <v>6.377472063919909E-2</v>
      </c>
    </row>
    <row r="34" spans="1:43" x14ac:dyDescent="0.2">
      <c r="AC34" s="32"/>
    </row>
    <row r="35" spans="1:43" x14ac:dyDescent="0.2">
      <c r="A35" t="s">
        <v>203</v>
      </c>
      <c r="AC35" s="32"/>
    </row>
    <row r="36" spans="1:43" ht="13.5" x14ac:dyDescent="0.25">
      <c r="A36" s="275" t="s">
        <v>181</v>
      </c>
    </row>
    <row r="37" spans="1:43" x14ac:dyDescent="0.2">
      <c r="B37" t="s">
        <v>204</v>
      </c>
      <c r="C37" s="227">
        <f t="shared" ref="C37:AQ37" si="10">C4+C5+C12+C13+C20+C21</f>
        <v>0.31129262639999999</v>
      </c>
      <c r="D37" s="227">
        <f t="shared" si="10"/>
        <v>0</v>
      </c>
      <c r="E37" s="227">
        <f t="shared" si="10"/>
        <v>0</v>
      </c>
      <c r="F37" s="227">
        <f t="shared" si="10"/>
        <v>4.6297062E-2</v>
      </c>
      <c r="G37" s="227">
        <f t="shared" si="10"/>
        <v>0</v>
      </c>
      <c r="H37" s="227">
        <f t="shared" si="10"/>
        <v>0</v>
      </c>
      <c r="I37" s="227">
        <f t="shared" si="10"/>
        <v>4.8501684000000003E-3</v>
      </c>
      <c r="J37" s="227">
        <f t="shared" si="10"/>
        <v>0.17350375139999999</v>
      </c>
      <c r="K37" s="227">
        <f t="shared" si="10"/>
        <v>1.3373237051999998</v>
      </c>
      <c r="L37" s="227">
        <f t="shared" si="10"/>
        <v>2.1148938846000003</v>
      </c>
      <c r="M37" s="227">
        <f t="shared" si="10"/>
        <v>3.9588397253999998</v>
      </c>
      <c r="N37" s="227">
        <f t="shared" si="10"/>
        <v>1.8909042893999999</v>
      </c>
      <c r="O37" s="227">
        <f t="shared" si="10"/>
        <v>13.671963332999999</v>
      </c>
      <c r="P37" s="227">
        <f t="shared" si="10"/>
        <v>12.772698019200002</v>
      </c>
      <c r="Q37" s="227">
        <f t="shared" si="10"/>
        <v>6.8530674870000006</v>
      </c>
      <c r="R37" s="227">
        <f t="shared" si="10"/>
        <v>6.8726886227999993</v>
      </c>
      <c r="S37" s="227">
        <f t="shared" si="10"/>
        <v>20.500761487399998</v>
      </c>
      <c r="T37" s="227">
        <f t="shared" si="10"/>
        <v>31.225627000000003</v>
      </c>
      <c r="U37" s="227">
        <f t="shared" si="10"/>
        <v>30.723202000000004</v>
      </c>
      <c r="V37" s="227">
        <f t="shared" si="10"/>
        <v>55.894565</v>
      </c>
      <c r="W37" s="227">
        <f t="shared" si="10"/>
        <v>52.307168999999995</v>
      </c>
      <c r="X37" s="227">
        <f t="shared" si="10"/>
        <v>52.21371400000001</v>
      </c>
      <c r="Y37" s="227">
        <f t="shared" si="10"/>
        <v>57.737165984380006</v>
      </c>
      <c r="Z37" s="227">
        <f t="shared" si="10"/>
        <v>47.368239061319997</v>
      </c>
      <c r="AA37" s="227">
        <f t="shared" si="10"/>
        <v>42.731476989019995</v>
      </c>
      <c r="AB37" s="227">
        <f t="shared" si="10"/>
        <v>47.18815195386</v>
      </c>
      <c r="AC37" s="269">
        <f t="shared" si="10"/>
        <v>71.07866793094</v>
      </c>
      <c r="AD37" s="269">
        <f t="shared" si="10"/>
        <v>73.187596999999982</v>
      </c>
      <c r="AE37" s="269">
        <f t="shared" si="10"/>
        <v>78.657979578099997</v>
      </c>
      <c r="AF37" s="269" t="e">
        <f t="shared" si="10"/>
        <v>#DIV/0!</v>
      </c>
      <c r="AG37" s="269" t="e">
        <f t="shared" si="10"/>
        <v>#DIV/0!</v>
      </c>
      <c r="AH37" s="269" t="e">
        <f t="shared" si="10"/>
        <v>#DIV/0!</v>
      </c>
      <c r="AI37" s="269" t="e">
        <f t="shared" si="10"/>
        <v>#DIV/0!</v>
      </c>
      <c r="AJ37" s="269" t="e">
        <f t="shared" si="10"/>
        <v>#DIV/0!</v>
      </c>
      <c r="AK37" s="269" t="e">
        <f t="shared" si="10"/>
        <v>#DIV/0!</v>
      </c>
      <c r="AL37" s="269" t="e">
        <f t="shared" si="10"/>
        <v>#DIV/0!</v>
      </c>
      <c r="AM37" s="269" t="e">
        <f t="shared" si="10"/>
        <v>#DIV/0!</v>
      </c>
      <c r="AN37" s="269" t="e">
        <f t="shared" si="10"/>
        <v>#DIV/0!</v>
      </c>
      <c r="AO37" s="269" t="e">
        <f t="shared" si="10"/>
        <v>#DIV/0!</v>
      </c>
      <c r="AP37" s="269" t="e">
        <f t="shared" si="10"/>
        <v>#DIV/0!</v>
      </c>
      <c r="AQ37" s="269" t="e">
        <f t="shared" si="10"/>
        <v>#DIV/0!</v>
      </c>
    </row>
    <row r="38" spans="1:43" x14ac:dyDescent="0.2">
      <c r="B38" t="s">
        <v>205</v>
      </c>
      <c r="C38" s="227">
        <f t="shared" ref="C38:AQ38" si="11">C8+C9+C16+C17+C24+C25</f>
        <v>0</v>
      </c>
      <c r="D38" s="227">
        <f t="shared" si="11"/>
        <v>0</v>
      </c>
      <c r="E38" s="227">
        <f t="shared" si="11"/>
        <v>0</v>
      </c>
      <c r="F38" s="227">
        <f t="shared" si="11"/>
        <v>0</v>
      </c>
      <c r="G38" s="227">
        <f t="shared" si="11"/>
        <v>0</v>
      </c>
      <c r="H38" s="227">
        <f t="shared" si="11"/>
        <v>0</v>
      </c>
      <c r="I38" s="227">
        <f t="shared" si="11"/>
        <v>0</v>
      </c>
      <c r="J38" s="227">
        <f t="shared" si="11"/>
        <v>0</v>
      </c>
      <c r="K38" s="227">
        <f t="shared" si="11"/>
        <v>0</v>
      </c>
      <c r="L38" s="227">
        <f t="shared" si="11"/>
        <v>0</v>
      </c>
      <c r="M38" s="227">
        <f t="shared" si="11"/>
        <v>0</v>
      </c>
      <c r="N38" s="227">
        <f t="shared" si="11"/>
        <v>0</v>
      </c>
      <c r="O38" s="227">
        <f t="shared" si="11"/>
        <v>0</v>
      </c>
      <c r="P38" s="227">
        <f t="shared" si="11"/>
        <v>0</v>
      </c>
      <c r="Q38" s="227">
        <f t="shared" si="11"/>
        <v>0</v>
      </c>
      <c r="R38" s="227">
        <f t="shared" si="11"/>
        <v>0</v>
      </c>
      <c r="S38" s="227">
        <f t="shared" si="11"/>
        <v>0.280804</v>
      </c>
      <c r="T38" s="227">
        <f t="shared" si="11"/>
        <v>7.4942000000000009E-2</v>
      </c>
      <c r="U38" s="227">
        <f t="shared" si="11"/>
        <v>0.73980000000000001</v>
      </c>
      <c r="V38" s="227">
        <f t="shared" si="11"/>
        <v>0.103741</v>
      </c>
      <c r="W38" s="227">
        <f t="shared" si="11"/>
        <v>0.27992400000000001</v>
      </c>
      <c r="X38" s="227">
        <f t="shared" si="11"/>
        <v>0.48129500000000003</v>
      </c>
      <c r="Y38" s="227">
        <f t="shared" si="11"/>
        <v>2.5978720450199999</v>
      </c>
      <c r="Z38" s="227">
        <f t="shared" si="11"/>
        <v>16.055218</v>
      </c>
      <c r="AA38" s="227">
        <f t="shared" si="11"/>
        <v>19.709740659560001</v>
      </c>
      <c r="AB38" s="227">
        <f t="shared" si="11"/>
        <v>21.486701441099999</v>
      </c>
      <c r="AC38" s="269">
        <f t="shared" si="11"/>
        <v>32.129198000000002</v>
      </c>
      <c r="AD38" s="269">
        <f t="shared" si="11"/>
        <v>33.185793000000004</v>
      </c>
      <c r="AE38" s="269">
        <f t="shared" si="11"/>
        <v>35.778014999999996</v>
      </c>
      <c r="AF38" s="269">
        <f t="shared" si="11"/>
        <v>30.398422044191825</v>
      </c>
      <c r="AG38" s="269">
        <f t="shared" si="11"/>
        <v>28.272019506241357</v>
      </c>
      <c r="AH38" s="269">
        <f t="shared" si="11"/>
        <v>27.673859344793055</v>
      </c>
      <c r="AI38" s="269">
        <f t="shared" si="11"/>
        <v>26.709539199060568</v>
      </c>
      <c r="AJ38" s="269">
        <f t="shared" si="11"/>
        <v>25.172672530781028</v>
      </c>
      <c r="AK38" s="269">
        <f t="shared" si="11"/>
        <v>24.200935946304998</v>
      </c>
      <c r="AL38" s="269">
        <f t="shared" si="11"/>
        <v>23.202970858379803</v>
      </c>
      <c r="AM38" s="269">
        <f t="shared" si="11"/>
        <v>22.198630029816417</v>
      </c>
      <c r="AN38" s="269">
        <f t="shared" si="11"/>
        <v>20.214206800339863</v>
      </c>
      <c r="AO38" s="269">
        <f t="shared" si="11"/>
        <v>12.7384175048486</v>
      </c>
      <c r="AP38" s="269">
        <f t="shared" si="11"/>
        <v>10.216925233748483</v>
      </c>
      <c r="AQ38" s="269">
        <f t="shared" si="11"/>
        <v>7.7223737678958191</v>
      </c>
    </row>
    <row r="39" spans="1:43" ht="13.5" x14ac:dyDescent="0.25">
      <c r="A39" s="275" t="s">
        <v>202</v>
      </c>
    </row>
    <row r="40" spans="1:43" x14ac:dyDescent="0.2">
      <c r="B40" t="s">
        <v>204</v>
      </c>
      <c r="C40" s="227">
        <f>C37*2204.622/1000</f>
        <v>0.68628257259922076</v>
      </c>
      <c r="D40" s="227">
        <f t="shared" ref="D40:AQ41" si="12">D37*2204.622/1000</f>
        <v>0</v>
      </c>
      <c r="E40" s="227">
        <f t="shared" si="12"/>
        <v>0</v>
      </c>
      <c r="F40" s="227">
        <f t="shared" si="12"/>
        <v>0.10206752142056399</v>
      </c>
      <c r="G40" s="227">
        <f t="shared" si="12"/>
        <v>0</v>
      </c>
      <c r="H40" s="227">
        <f t="shared" si="12"/>
        <v>0</v>
      </c>
      <c r="I40" s="227">
        <f t="shared" si="12"/>
        <v>1.06927879583448E-2</v>
      </c>
      <c r="J40" s="227">
        <f t="shared" si="12"/>
        <v>0.38251018741897075</v>
      </c>
      <c r="K40" s="227">
        <f t="shared" si="12"/>
        <v>2.9482932616054338</v>
      </c>
      <c r="L40" s="227">
        <f t="shared" si="12"/>
        <v>4.6625415856546217</v>
      </c>
      <c r="M40" s="227">
        <f t="shared" si="12"/>
        <v>8.7277451530907975</v>
      </c>
      <c r="N40" s="227">
        <f t="shared" si="12"/>
        <v>4.1687291963056063</v>
      </c>
      <c r="O40" s="227">
        <f t="shared" si="12"/>
        <v>30.141511147125122</v>
      </c>
      <c r="P40" s="227">
        <f t="shared" si="12"/>
        <v>28.158971052484745</v>
      </c>
      <c r="Q40" s="227">
        <f t="shared" si="12"/>
        <v>15.108423349324914</v>
      </c>
      <c r="R40" s="227">
        <f t="shared" si="12"/>
        <v>15.151680536974578</v>
      </c>
      <c r="S40" s="227">
        <f t="shared" si="12"/>
        <v>45.196429791874756</v>
      </c>
      <c r="T40" s="227">
        <f t="shared" si="12"/>
        <v>68.840704247993997</v>
      </c>
      <c r="U40" s="227">
        <f t="shared" si="12"/>
        <v>67.733047039644006</v>
      </c>
      <c r="V40" s="227">
        <f t="shared" si="12"/>
        <v>123.22638767942999</v>
      </c>
      <c r="W40" s="227">
        <f t="shared" si="12"/>
        <v>115.31753553511797</v>
      </c>
      <c r="X40" s="227">
        <f t="shared" si="12"/>
        <v>115.11150258610802</v>
      </c>
      <c r="Y40" s="227">
        <f t="shared" si="12"/>
        <v>127.28862634681582</v>
      </c>
      <c r="Z40" s="227">
        <f t="shared" si="12"/>
        <v>104.42906193584541</v>
      </c>
      <c r="AA40" s="227">
        <f t="shared" si="12"/>
        <v>94.206754262487223</v>
      </c>
      <c r="AB40" s="227">
        <f t="shared" si="12"/>
        <v>104.03203793682273</v>
      </c>
      <c r="AC40" s="269">
        <f t="shared" si="12"/>
        <v>156.70159505124479</v>
      </c>
      <c r="AD40" s="269">
        <f t="shared" si="12"/>
        <v>161.35098647333396</v>
      </c>
      <c r="AE40" s="269">
        <f t="shared" si="12"/>
        <v>173.41111225342996</v>
      </c>
      <c r="AF40" s="269" t="e">
        <f t="shared" si="12"/>
        <v>#DIV/0!</v>
      </c>
      <c r="AG40" s="269" t="e">
        <f t="shared" si="12"/>
        <v>#DIV/0!</v>
      </c>
      <c r="AH40" s="269" t="e">
        <f t="shared" si="12"/>
        <v>#DIV/0!</v>
      </c>
      <c r="AI40" s="269" t="e">
        <f t="shared" si="12"/>
        <v>#DIV/0!</v>
      </c>
      <c r="AJ40" s="269" t="e">
        <f t="shared" si="12"/>
        <v>#DIV/0!</v>
      </c>
      <c r="AK40" s="269" t="e">
        <f t="shared" si="12"/>
        <v>#DIV/0!</v>
      </c>
      <c r="AL40" s="269" t="e">
        <f t="shared" si="12"/>
        <v>#DIV/0!</v>
      </c>
      <c r="AM40" s="269" t="e">
        <f t="shared" si="12"/>
        <v>#DIV/0!</v>
      </c>
      <c r="AN40" s="269" t="e">
        <f t="shared" si="12"/>
        <v>#DIV/0!</v>
      </c>
      <c r="AO40" s="269" t="e">
        <f t="shared" si="12"/>
        <v>#DIV/0!</v>
      </c>
      <c r="AP40" s="269" t="e">
        <f t="shared" si="12"/>
        <v>#DIV/0!</v>
      </c>
      <c r="AQ40" s="269" t="e">
        <f t="shared" si="12"/>
        <v>#DIV/0!</v>
      </c>
    </row>
    <row r="41" spans="1:43" x14ac:dyDescent="0.2">
      <c r="B41" t="s">
        <v>205</v>
      </c>
      <c r="C41" s="227">
        <f>C38*2204.622/1000</f>
        <v>0</v>
      </c>
      <c r="D41" s="227">
        <f t="shared" si="12"/>
        <v>0</v>
      </c>
      <c r="E41" s="227">
        <f t="shared" si="12"/>
        <v>0</v>
      </c>
      <c r="F41" s="227">
        <f t="shared" si="12"/>
        <v>0</v>
      </c>
      <c r="G41" s="227">
        <f t="shared" si="12"/>
        <v>0</v>
      </c>
      <c r="H41" s="227">
        <f t="shared" si="12"/>
        <v>0</v>
      </c>
      <c r="I41" s="227">
        <f t="shared" si="12"/>
        <v>0</v>
      </c>
      <c r="J41" s="227">
        <f t="shared" si="12"/>
        <v>0</v>
      </c>
      <c r="K41" s="227">
        <f t="shared" si="12"/>
        <v>0</v>
      </c>
      <c r="L41" s="227">
        <f t="shared" si="12"/>
        <v>0</v>
      </c>
      <c r="M41" s="227">
        <f t="shared" si="12"/>
        <v>0</v>
      </c>
      <c r="N41" s="227">
        <f t="shared" si="12"/>
        <v>0</v>
      </c>
      <c r="O41" s="227">
        <f t="shared" si="12"/>
        <v>0</v>
      </c>
      <c r="P41" s="227">
        <f t="shared" si="12"/>
        <v>0</v>
      </c>
      <c r="Q41" s="227">
        <f t="shared" si="12"/>
        <v>0</v>
      </c>
      <c r="R41" s="227">
        <f t="shared" si="12"/>
        <v>0</v>
      </c>
      <c r="S41" s="227">
        <f t="shared" si="12"/>
        <v>0.61906667608800003</v>
      </c>
      <c r="T41" s="227">
        <f t="shared" si="12"/>
        <v>0.16521878192400002</v>
      </c>
      <c r="U41" s="227">
        <f t="shared" si="12"/>
        <v>1.6309793556000001</v>
      </c>
      <c r="V41" s="227">
        <f t="shared" si="12"/>
        <v>0.22870969090199997</v>
      </c>
      <c r="W41" s="227">
        <f t="shared" si="12"/>
        <v>0.61712660872799996</v>
      </c>
      <c r="X41" s="227">
        <f t="shared" si="12"/>
        <v>1.06107354549</v>
      </c>
      <c r="Y41" s="227">
        <f t="shared" si="12"/>
        <v>5.7273258636360813</v>
      </c>
      <c r="Z41" s="227">
        <f t="shared" si="12"/>
        <v>35.395686817595994</v>
      </c>
      <c r="AA41" s="227">
        <f t="shared" si="12"/>
        <v>43.452527872360484</v>
      </c>
      <c r="AB41" s="227">
        <f t="shared" si="12"/>
        <v>47.370054704480758</v>
      </c>
      <c r="AC41" s="269">
        <f t="shared" si="12"/>
        <v>70.832736753155999</v>
      </c>
      <c r="AD41" s="269">
        <f t="shared" si="12"/>
        <v>73.162129335246007</v>
      </c>
      <c r="AE41" s="269">
        <f t="shared" si="12"/>
        <v>78.87699898532999</v>
      </c>
      <c r="AF41" s="269">
        <f t="shared" si="12"/>
        <v>67.017030003910264</v>
      </c>
      <c r="AG41" s="269">
        <f t="shared" si="12"/>
        <v>62.329116187888829</v>
      </c>
      <c r="AH41" s="269">
        <f t="shared" si="12"/>
        <v>61.010399136436348</v>
      </c>
      <c r="AI41" s="269">
        <f t="shared" si="12"/>
        <v>58.884437728111308</v>
      </c>
      <c r="AJ41" s="269">
        <f t="shared" si="12"/>
        <v>55.496227660155526</v>
      </c>
      <c r="AK41" s="269">
        <f t="shared" si="12"/>
        <v>53.353915807814815</v>
      </c>
      <c r="AL41" s="269">
        <f t="shared" si="12"/>
        <v>51.153780019742996</v>
      </c>
      <c r="AM41" s="269">
        <f t="shared" si="12"/>
        <v>48.939588133593929</v>
      </c>
      <c r="AN41" s="269">
        <f t="shared" si="12"/>
        <v>44.564685024578864</v>
      </c>
      <c r="AO41" s="269">
        <f t="shared" si="12"/>
        <v>28.083395476374328</v>
      </c>
      <c r="AP41" s="269">
        <f t="shared" si="12"/>
        <v>22.524458142677048</v>
      </c>
      <c r="AQ41" s="269">
        <f t="shared" si="12"/>
        <v>17.024915100926016</v>
      </c>
    </row>
    <row r="43" spans="1:43" x14ac:dyDescent="0.2">
      <c r="A43" t="s">
        <v>206</v>
      </c>
    </row>
    <row r="44" spans="1:43" x14ac:dyDescent="0.2">
      <c r="B44" t="s">
        <v>51</v>
      </c>
      <c r="C44" s="227">
        <f t="shared" ref="C44:AQ44" si="13">(C3+C11+C19)-(C37+C29)</f>
        <v>0</v>
      </c>
      <c r="D44" s="227">
        <f t="shared" si="13"/>
        <v>0</v>
      </c>
      <c r="E44" s="227">
        <f t="shared" si="13"/>
        <v>0</v>
      </c>
      <c r="F44" s="227">
        <f t="shared" si="13"/>
        <v>0</v>
      </c>
      <c r="G44" s="227">
        <f t="shared" si="13"/>
        <v>0</v>
      </c>
      <c r="H44" s="227">
        <f t="shared" si="13"/>
        <v>0</v>
      </c>
      <c r="I44" s="227">
        <f t="shared" si="13"/>
        <v>0</v>
      </c>
      <c r="J44" s="227">
        <f t="shared" si="13"/>
        <v>0</v>
      </c>
      <c r="K44" s="227">
        <f t="shared" si="13"/>
        <v>0</v>
      </c>
      <c r="L44" s="227">
        <f t="shared" si="13"/>
        <v>0</v>
      </c>
      <c r="M44" s="227">
        <f t="shared" si="13"/>
        <v>0</v>
      </c>
      <c r="N44" s="227">
        <f t="shared" si="13"/>
        <v>0</v>
      </c>
      <c r="O44" s="227">
        <f t="shared" si="13"/>
        <v>0</v>
      </c>
      <c r="P44" s="227">
        <f t="shared" si="13"/>
        <v>0</v>
      </c>
      <c r="Q44" s="227">
        <f t="shared" si="13"/>
        <v>0</v>
      </c>
      <c r="R44" s="227">
        <f t="shared" si="13"/>
        <v>0</v>
      </c>
      <c r="S44" s="227">
        <f t="shared" si="13"/>
        <v>0</v>
      </c>
      <c r="T44" s="227">
        <f t="shared" si="13"/>
        <v>0</v>
      </c>
      <c r="U44" s="227">
        <f t="shared" si="13"/>
        <v>0</v>
      </c>
      <c r="V44" s="227">
        <f t="shared" si="13"/>
        <v>0</v>
      </c>
      <c r="W44" s="227">
        <f t="shared" si="13"/>
        <v>0</v>
      </c>
      <c r="X44" s="227">
        <f t="shared" si="13"/>
        <v>0</v>
      </c>
      <c r="Y44" s="227">
        <f t="shared" si="13"/>
        <v>0</v>
      </c>
      <c r="Z44" s="227">
        <f t="shared" si="13"/>
        <v>0</v>
      </c>
      <c r="AA44" s="227">
        <f t="shared" si="13"/>
        <v>0</v>
      </c>
      <c r="AB44" s="227">
        <f t="shared" si="13"/>
        <v>0</v>
      </c>
      <c r="AC44" s="227">
        <f t="shared" si="13"/>
        <v>0</v>
      </c>
      <c r="AD44" s="269">
        <f t="shared" si="13"/>
        <v>0</v>
      </c>
      <c r="AE44" s="269">
        <f t="shared" si="13"/>
        <v>0</v>
      </c>
      <c r="AF44" s="269" t="e">
        <f t="shared" si="13"/>
        <v>#DIV/0!</v>
      </c>
      <c r="AG44" s="269" t="e">
        <f t="shared" si="13"/>
        <v>#DIV/0!</v>
      </c>
      <c r="AH44" s="269" t="e">
        <f t="shared" si="13"/>
        <v>#DIV/0!</v>
      </c>
      <c r="AI44" s="269" t="e">
        <f t="shared" si="13"/>
        <v>#DIV/0!</v>
      </c>
      <c r="AJ44" s="269" t="e">
        <f t="shared" si="13"/>
        <v>#DIV/0!</v>
      </c>
      <c r="AK44" s="269" t="e">
        <f t="shared" si="13"/>
        <v>#DIV/0!</v>
      </c>
      <c r="AL44" s="269" t="e">
        <f t="shared" si="13"/>
        <v>#DIV/0!</v>
      </c>
      <c r="AM44" s="269" t="e">
        <f t="shared" si="13"/>
        <v>#DIV/0!</v>
      </c>
      <c r="AN44" s="269" t="e">
        <f t="shared" si="13"/>
        <v>#DIV/0!</v>
      </c>
      <c r="AO44" s="269" t="e">
        <f t="shared" si="13"/>
        <v>#DIV/0!</v>
      </c>
      <c r="AP44" s="269" t="e">
        <f t="shared" si="13"/>
        <v>#DIV/0!</v>
      </c>
      <c r="AQ44" s="269" t="e">
        <f t="shared" si="13"/>
        <v>#DIV/0!</v>
      </c>
    </row>
    <row r="45" spans="1:43" x14ac:dyDescent="0.2">
      <c r="B45" t="s">
        <v>58</v>
      </c>
      <c r="C45" s="227">
        <f t="shared" ref="C45:AQ45" si="14">(C7+C15+C23)-(C38+C30)</f>
        <v>0</v>
      </c>
      <c r="D45" s="227">
        <f t="shared" si="14"/>
        <v>0</v>
      </c>
      <c r="E45" s="227">
        <f t="shared" si="14"/>
        <v>0</v>
      </c>
      <c r="F45" s="227">
        <f t="shared" si="14"/>
        <v>0</v>
      </c>
      <c r="G45" s="227">
        <f t="shared" si="14"/>
        <v>0</v>
      </c>
      <c r="H45" s="227">
        <f t="shared" si="14"/>
        <v>0</v>
      </c>
      <c r="I45" s="227">
        <f t="shared" si="14"/>
        <v>0</v>
      </c>
      <c r="J45" s="227">
        <f t="shared" si="14"/>
        <v>0</v>
      </c>
      <c r="K45" s="227">
        <f t="shared" si="14"/>
        <v>0</v>
      </c>
      <c r="L45" s="227">
        <f t="shared" si="14"/>
        <v>0</v>
      </c>
      <c r="M45" s="227">
        <f t="shared" si="14"/>
        <v>0</v>
      </c>
      <c r="N45" s="227">
        <f t="shared" si="14"/>
        <v>0</v>
      </c>
      <c r="O45" s="227">
        <f t="shared" si="14"/>
        <v>0</v>
      </c>
      <c r="P45" s="227">
        <f t="shared" si="14"/>
        <v>0</v>
      </c>
      <c r="Q45" s="227">
        <f t="shared" si="14"/>
        <v>0</v>
      </c>
      <c r="R45" s="227">
        <f t="shared" si="14"/>
        <v>0</v>
      </c>
      <c r="S45" s="227">
        <f t="shared" si="14"/>
        <v>0</v>
      </c>
      <c r="T45" s="227">
        <f t="shared" si="14"/>
        <v>0</v>
      </c>
      <c r="U45" s="227">
        <f t="shared" si="14"/>
        <v>0</v>
      </c>
      <c r="V45" s="227">
        <f t="shared" si="14"/>
        <v>0</v>
      </c>
      <c r="W45" s="227">
        <f t="shared" si="14"/>
        <v>0</v>
      </c>
      <c r="X45" s="227">
        <f t="shared" si="14"/>
        <v>0</v>
      </c>
      <c r="Y45" s="227">
        <f t="shared" si="14"/>
        <v>0</v>
      </c>
      <c r="Z45" s="227">
        <f t="shared" si="14"/>
        <v>0</v>
      </c>
      <c r="AA45" s="227">
        <f t="shared" si="14"/>
        <v>0</v>
      </c>
      <c r="AB45" s="227">
        <f t="shared" si="14"/>
        <v>0</v>
      </c>
      <c r="AC45" s="227">
        <f t="shared" si="14"/>
        <v>0</v>
      </c>
      <c r="AD45" s="269">
        <f t="shared" si="14"/>
        <v>0</v>
      </c>
      <c r="AE45" s="269">
        <f t="shared" si="14"/>
        <v>0</v>
      </c>
      <c r="AF45" s="269">
        <f t="shared" si="14"/>
        <v>0</v>
      </c>
      <c r="AG45" s="269">
        <f t="shared" si="14"/>
        <v>0</v>
      </c>
      <c r="AH45" s="269">
        <f t="shared" si="14"/>
        <v>0</v>
      </c>
      <c r="AI45" s="269">
        <f t="shared" si="14"/>
        <v>0</v>
      </c>
      <c r="AJ45" s="269">
        <f t="shared" si="14"/>
        <v>0</v>
      </c>
      <c r="AK45" s="269">
        <f t="shared" si="14"/>
        <v>0</v>
      </c>
      <c r="AL45" s="269">
        <f t="shared" si="14"/>
        <v>0</v>
      </c>
      <c r="AM45" s="269">
        <f t="shared" si="14"/>
        <v>0</v>
      </c>
      <c r="AN45" s="269">
        <f t="shared" si="14"/>
        <v>0</v>
      </c>
      <c r="AO45" s="269">
        <f t="shared" si="14"/>
        <v>0</v>
      </c>
      <c r="AP45" s="269">
        <f t="shared" si="14"/>
        <v>0</v>
      </c>
      <c r="AQ45" s="269">
        <f t="shared" si="14"/>
        <v>0</v>
      </c>
    </row>
    <row r="46" spans="1:43" x14ac:dyDescent="0.2">
      <c r="C46" s="227"/>
    </row>
    <row r="47" spans="1:43" x14ac:dyDescent="0.2">
      <c r="C47" s="227"/>
    </row>
    <row r="48" spans="1:43" x14ac:dyDescent="0.2">
      <c r="A48" t="s">
        <v>207</v>
      </c>
      <c r="C48" s="227">
        <f>C41-C40</f>
        <v>-0.68628257259922076</v>
      </c>
      <c r="D48" s="227">
        <f t="shared" ref="D48:AQ48" si="15">D41-D40</f>
        <v>0</v>
      </c>
      <c r="E48" s="227">
        <f t="shared" si="15"/>
        <v>0</v>
      </c>
      <c r="F48" s="227">
        <f t="shared" si="15"/>
        <v>-0.10206752142056399</v>
      </c>
      <c r="G48" s="227">
        <f t="shared" si="15"/>
        <v>0</v>
      </c>
      <c r="H48" s="227">
        <f t="shared" si="15"/>
        <v>0</v>
      </c>
      <c r="I48" s="227">
        <f t="shared" si="15"/>
        <v>-1.06927879583448E-2</v>
      </c>
      <c r="J48" s="227">
        <f t="shared" si="15"/>
        <v>-0.38251018741897075</v>
      </c>
      <c r="K48" s="227">
        <f t="shared" si="15"/>
        <v>-2.9482932616054338</v>
      </c>
      <c r="L48" s="227">
        <f t="shared" si="15"/>
        <v>-4.6625415856546217</v>
      </c>
      <c r="M48" s="227">
        <f t="shared" si="15"/>
        <v>-8.7277451530907975</v>
      </c>
      <c r="N48" s="227">
        <f t="shared" si="15"/>
        <v>-4.1687291963056063</v>
      </c>
      <c r="O48" s="227">
        <f t="shared" si="15"/>
        <v>-30.141511147125122</v>
      </c>
      <c r="P48" s="227">
        <f t="shared" si="15"/>
        <v>-28.158971052484745</v>
      </c>
      <c r="Q48" s="227">
        <f t="shared" si="15"/>
        <v>-15.108423349324914</v>
      </c>
      <c r="R48" s="227">
        <f t="shared" si="15"/>
        <v>-15.151680536974578</v>
      </c>
      <c r="S48" s="227">
        <f t="shared" si="15"/>
        <v>-44.577363115786753</v>
      </c>
      <c r="T48" s="227">
        <f t="shared" si="15"/>
        <v>-68.67548546607</v>
      </c>
      <c r="U48" s="227">
        <f t="shared" si="15"/>
        <v>-66.102067684044002</v>
      </c>
      <c r="V48" s="227">
        <f t="shared" si="15"/>
        <v>-122.997677988528</v>
      </c>
      <c r="W48" s="227">
        <f t="shared" si="15"/>
        <v>-114.70040892638997</v>
      </c>
      <c r="X48" s="227">
        <f t="shared" si="15"/>
        <v>-114.05042904061801</v>
      </c>
      <c r="Y48" s="227">
        <f t="shared" si="15"/>
        <v>-121.56130048317974</v>
      </c>
      <c r="Z48" s="227">
        <f t="shared" si="15"/>
        <v>-69.03337511824941</v>
      </c>
      <c r="AA48" s="227">
        <f t="shared" si="15"/>
        <v>-50.754226390126739</v>
      </c>
      <c r="AB48" s="227">
        <f t="shared" si="15"/>
        <v>-56.661983232341974</v>
      </c>
      <c r="AC48" s="227">
        <f t="shared" si="15"/>
        <v>-85.868858298088796</v>
      </c>
      <c r="AD48" s="269">
        <f t="shared" si="15"/>
        <v>-88.188857138087954</v>
      </c>
      <c r="AE48" s="269">
        <f t="shared" si="15"/>
        <v>-94.534113268099972</v>
      </c>
      <c r="AF48" s="269" t="e">
        <f t="shared" si="15"/>
        <v>#DIV/0!</v>
      </c>
      <c r="AG48" s="269" t="e">
        <f t="shared" si="15"/>
        <v>#DIV/0!</v>
      </c>
      <c r="AH48" s="269" t="e">
        <f t="shared" si="15"/>
        <v>#DIV/0!</v>
      </c>
      <c r="AI48" s="269" t="e">
        <f t="shared" si="15"/>
        <v>#DIV/0!</v>
      </c>
      <c r="AJ48" s="269" t="e">
        <f t="shared" si="15"/>
        <v>#DIV/0!</v>
      </c>
      <c r="AK48" s="269" t="e">
        <f t="shared" si="15"/>
        <v>#DIV/0!</v>
      </c>
      <c r="AL48" s="269" t="e">
        <f t="shared" si="15"/>
        <v>#DIV/0!</v>
      </c>
      <c r="AM48" s="269" t="e">
        <f t="shared" si="15"/>
        <v>#DIV/0!</v>
      </c>
      <c r="AN48" s="269" t="e">
        <f t="shared" si="15"/>
        <v>#DIV/0!</v>
      </c>
      <c r="AO48" s="269" t="e">
        <f t="shared" si="15"/>
        <v>#DIV/0!</v>
      </c>
      <c r="AP48" s="269" t="e">
        <f t="shared" si="15"/>
        <v>#DIV/0!</v>
      </c>
      <c r="AQ48" s="269" t="e">
        <f t="shared" si="15"/>
        <v>#DIV/0!</v>
      </c>
    </row>
  </sheetData>
  <mergeCells count="1">
    <mergeCell ref="A2:B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C4E8-ED03-4081-AFD6-CED48DAA8E00}">
  <dimension ref="A1:AQ48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7" customWidth="1"/>
    <col min="30" max="43" width="9" style="32"/>
  </cols>
  <sheetData>
    <row r="1" spans="1:43" ht="20.25" x14ac:dyDescent="0.3">
      <c r="A1" s="261" t="s">
        <v>209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4">
        <f>'[4]Mexico Poultry Fat Imports'!D290</f>
        <v>0</v>
      </c>
      <c r="D3" s="264">
        <f>'[4]Mexico Poultry Fat Imports'!E290</f>
        <v>0</v>
      </c>
      <c r="E3" s="264">
        <f>'[4]Mexico Poultry Fat Imports'!F290</f>
        <v>0</v>
      </c>
      <c r="F3" s="264">
        <f>'[4]Mexico Poultry Fat Imports'!G290</f>
        <v>0</v>
      </c>
      <c r="G3" s="264">
        <f>'[4]Mexico Poultry Fat Imports'!H290</f>
        <v>0</v>
      </c>
      <c r="H3" s="264">
        <f>'[4]Mexico Poultry Fat Imports'!I290</f>
        <v>0</v>
      </c>
      <c r="I3" s="264">
        <f>'[4]Mexico Poultry Fat Imports'!J290</f>
        <v>0</v>
      </c>
      <c r="J3" s="264">
        <f>'[4]Mexico Poultry Fat Imports'!K290</f>
        <v>0</v>
      </c>
      <c r="K3" s="264">
        <f>'[4]Mexico Poultry Fat Imports'!L290</f>
        <v>0</v>
      </c>
      <c r="L3" s="264">
        <f>'[4]Mexico Poultry Fat Imports'!M290</f>
        <v>0</v>
      </c>
      <c r="M3" s="264">
        <f>'[4]Mexico Poultry Fat Imports'!N290</f>
        <v>0</v>
      </c>
      <c r="N3" s="264">
        <f>'[4]Mexico Poultry Fat Imports'!O290</f>
        <v>0</v>
      </c>
      <c r="O3" s="264">
        <f>'[4]Mexico Poultry Fat Imports'!P290</f>
        <v>0</v>
      </c>
      <c r="P3" s="264">
        <f>'[4]Mexico Poultry Fat Imports'!Q290</f>
        <v>0</v>
      </c>
      <c r="Q3" s="264">
        <f>'[4]Mexico Poultry Fat Imports'!R290</f>
        <v>0</v>
      </c>
      <c r="R3" s="264">
        <f>'[4]Mexico Poultry Fat Imports'!S290</f>
        <v>0</v>
      </c>
      <c r="S3" s="264">
        <f>'[4]Mexico Poultry Fat Imports'!T290</f>
        <v>0.26700000000000002</v>
      </c>
      <c r="T3" s="264">
        <f>'[4]Mexico Poultry Fat Imports'!U290</f>
        <v>1.026</v>
      </c>
      <c r="U3" s="264">
        <f>'[4]Mexico Poultry Fat Imports'!V290</f>
        <v>1.155</v>
      </c>
      <c r="V3" s="264">
        <f>'[4]Mexico Poultry Fat Imports'!W290</f>
        <v>1.5609999999999999</v>
      </c>
      <c r="W3" s="264">
        <f>'[4]Mexico Poultry Fat Imports'!X290</f>
        <v>1.6220000000000001</v>
      </c>
      <c r="X3" s="264">
        <f>'[4]Mexico Poultry Fat Imports'!Y290</f>
        <v>1.4450000000000001</v>
      </c>
      <c r="Y3" s="264">
        <f>'[4]Mexico Poultry Fat Imports'!Z290</f>
        <v>1.1439999999999999</v>
      </c>
      <c r="Z3" s="264">
        <f>'[4]Mexico Poultry Fat Imports'!AA290</f>
        <v>1.099</v>
      </c>
      <c r="AA3" s="264">
        <f>'[4]Mexico Poultry Fat Imports'!AB290</f>
        <v>0.98199999999999998</v>
      </c>
      <c r="AB3" s="264">
        <f>'[4]Mexico Poultry Fat Imports'!AC290</f>
        <v>1.133</v>
      </c>
      <c r="AC3" s="264">
        <f>'[4]Mexico Poultry Fat Imports'!AD290</f>
        <v>0.311</v>
      </c>
      <c r="AD3" s="265">
        <f>'[4]Mexico Poultry Fat Imports'!AE290</f>
        <v>0.17</v>
      </c>
      <c r="AE3" s="265">
        <f>'[4]Mexico Poultry Fat Imports'!AF290</f>
        <v>0.20200000000000001</v>
      </c>
      <c r="AF3" s="265">
        <f>'[4]Mexico Poultry Fat Imports'!AG290</f>
        <v>0.32400000000000001</v>
      </c>
      <c r="AG3" s="265">
        <f>'[4]Mexico Poultry Fat Imports'!AH290</f>
        <v>0.20200000000000001</v>
      </c>
      <c r="AH3" s="265">
        <f>'[4]Mexico Poultry Fat Imports'!AI290</f>
        <v>0.20200000000000001</v>
      </c>
      <c r="AI3" s="265">
        <f>'[4]Mexico Poultry Fat Imports'!AJ290</f>
        <v>0.20200000000000001</v>
      </c>
      <c r="AJ3" s="265">
        <f>'[4]Mexico Poultry Fat Imports'!AK290</f>
        <v>0.20200000000000001</v>
      </c>
      <c r="AK3" s="265">
        <f>'[4]Mexico Poultry Fat Imports'!AL290</f>
        <v>0.20200000000000001</v>
      </c>
      <c r="AL3" s="265">
        <f>'[4]Mexico Poultry Fat Imports'!AM290</f>
        <v>0.20200000000000001</v>
      </c>
      <c r="AM3" s="265">
        <f>'[4]Mexico Poultry Fat Imports'!AN290</f>
        <v>0.20200000000000001</v>
      </c>
      <c r="AN3" s="265">
        <f>'[4]Mexico Poultry Fat Imports'!AO290</f>
        <v>0.20200000000000001</v>
      </c>
      <c r="AO3" s="265">
        <f>'[4]Mexico Poultry Fat Imports'!AP290</f>
        <v>0.20200000000000001</v>
      </c>
      <c r="AP3" s="265">
        <f>'[4]Mexico Poultry Fat Imports'!AQ290</f>
        <v>0.20200000000000001</v>
      </c>
      <c r="AQ3" s="265">
        <f>'[4]Mexico Poultry Fat Imports'!AR290</f>
        <v>0</v>
      </c>
    </row>
    <row r="4" spans="1:43" x14ac:dyDescent="0.2">
      <c r="A4" s="266"/>
      <c r="B4" s="266" t="s">
        <v>183</v>
      </c>
      <c r="C4" s="267">
        <f>'[4]Mexico Poultry Fat Imports'!D284</f>
        <v>0</v>
      </c>
      <c r="D4" s="267">
        <f>'[4]Mexico Poultry Fat Imports'!E284</f>
        <v>0</v>
      </c>
      <c r="E4" s="267">
        <f>'[4]Mexico Poultry Fat Imports'!F284</f>
        <v>0</v>
      </c>
      <c r="F4" s="267">
        <f>'[4]Mexico Poultry Fat Imports'!G284</f>
        <v>0</v>
      </c>
      <c r="G4" s="267">
        <f>'[4]Mexico Poultry Fat Imports'!H284</f>
        <v>0</v>
      </c>
      <c r="H4" s="267">
        <f>'[4]Mexico Poultry Fat Imports'!I284</f>
        <v>0</v>
      </c>
      <c r="I4" s="267">
        <f>'[4]Mexico Poultry Fat Imports'!J284</f>
        <v>0</v>
      </c>
      <c r="J4" s="267">
        <f>'[4]Mexico Poultry Fat Imports'!K284</f>
        <v>0</v>
      </c>
      <c r="K4" s="267">
        <f>'[4]Mexico Poultry Fat Imports'!L284</f>
        <v>0</v>
      </c>
      <c r="L4" s="267">
        <f>'[4]Mexico Poultry Fat Imports'!M284</f>
        <v>0</v>
      </c>
      <c r="M4" s="267">
        <f>'[4]Mexico Poultry Fat Imports'!N284</f>
        <v>0</v>
      </c>
      <c r="N4" s="267">
        <f>'[4]Mexico Poultry Fat Imports'!O284</f>
        <v>0</v>
      </c>
      <c r="O4" s="267">
        <f>'[4]Mexico Poultry Fat Imports'!P284</f>
        <v>0</v>
      </c>
      <c r="P4" s="267">
        <f>'[4]Mexico Poultry Fat Imports'!Q284</f>
        <v>0</v>
      </c>
      <c r="Q4" s="267">
        <f>'[4]Mexico Poultry Fat Imports'!R284</f>
        <v>0</v>
      </c>
      <c r="R4" s="267">
        <f>'[4]Mexico Poultry Fat Imports'!S284</f>
        <v>0</v>
      </c>
      <c r="S4" s="267">
        <f>'[4]Mexico Poultry Fat Imports'!T284</f>
        <v>0.26700000000000002</v>
      </c>
      <c r="T4" s="267">
        <f>'[4]Mexico Poultry Fat Imports'!U284</f>
        <v>1.026</v>
      </c>
      <c r="U4" s="267">
        <f>'[4]Mexico Poultry Fat Imports'!V284</f>
        <v>1.155</v>
      </c>
      <c r="V4" s="267">
        <f>'[4]Mexico Poultry Fat Imports'!W284</f>
        <v>1.5609999999999999</v>
      </c>
      <c r="W4" s="267">
        <f>'[4]Mexico Poultry Fat Imports'!X284</f>
        <v>1.6220000000000001</v>
      </c>
      <c r="X4" s="267">
        <f>'[4]Mexico Poultry Fat Imports'!Y284</f>
        <v>1.4450000000000001</v>
      </c>
      <c r="Y4" s="267">
        <f>'[4]Mexico Poultry Fat Imports'!Z284</f>
        <v>1.1439999999999999</v>
      </c>
      <c r="Z4" s="267">
        <f>'[4]Mexico Poultry Fat Imports'!AA284</f>
        <v>1.099</v>
      </c>
      <c r="AA4" s="267">
        <f>'[4]Mexico Poultry Fat Imports'!AB284</f>
        <v>0.98199999999999998</v>
      </c>
      <c r="AB4" s="267">
        <f>'[4]Mexico Poultry Fat Imports'!AC284</f>
        <v>1.133</v>
      </c>
      <c r="AC4" s="267">
        <f>'[4]Mexico Poultry Fat Imports'!AD284</f>
        <v>0.311</v>
      </c>
      <c r="AD4" s="268">
        <f>'[4]Mexico Poultry Fat Imports'!AE284</f>
        <v>0.17</v>
      </c>
      <c r="AE4" s="268">
        <f>'[4]Mexico Poultry Fat Imports'!AF284</f>
        <v>0.20200000000000001</v>
      </c>
      <c r="AF4" s="268">
        <f>'[4]Mexico Poultry Fat Imports'!AG284</f>
        <v>0.20200000000000001</v>
      </c>
      <c r="AG4" s="268">
        <f>'[4]Mexico Poultry Fat Imports'!AH284</f>
        <v>0.20200000000000001</v>
      </c>
      <c r="AH4" s="268" t="e">
        <f>'[4]Mexico Poultry Fat Imports'!AI284</f>
        <v>#DIV/0!</v>
      </c>
      <c r="AI4" s="268" t="e">
        <f>'[4]Mexico Poultry Fat Imports'!AJ284</f>
        <v>#DIV/0!</v>
      </c>
      <c r="AJ4" s="268" t="e">
        <f>'[4]Mexico Poultry Fat Imports'!AK284</f>
        <v>#DIV/0!</v>
      </c>
      <c r="AK4" s="268" t="e">
        <f>'[4]Mexico Poultry Fat Imports'!AL284</f>
        <v>#DIV/0!</v>
      </c>
      <c r="AL4" s="268" t="e">
        <f>'[4]Mexico Poultry Fat Imports'!AM284</f>
        <v>#DIV/0!</v>
      </c>
      <c r="AM4" s="268" t="e">
        <f>'[4]Mexico Poultry Fat Imports'!AN284</f>
        <v>#DIV/0!</v>
      </c>
      <c r="AN4" s="268" t="e">
        <f>'[4]Mexico Poultry Fat Imports'!AO284</f>
        <v>#DIV/0!</v>
      </c>
      <c r="AO4" s="268" t="e">
        <f>'[4]Mexico Poultry Fat Imports'!AP284</f>
        <v>#DIV/0!</v>
      </c>
      <c r="AP4" s="268" t="e">
        <f>'[4]Mexico Poultry Fat Imports'!AQ284</f>
        <v>#DIV/0!</v>
      </c>
      <c r="AQ4" s="268">
        <f>'[4]Mexico Poultry Fat Imports'!AR284</f>
        <v>0</v>
      </c>
    </row>
    <row r="5" spans="1:43" x14ac:dyDescent="0.2">
      <c r="B5" t="s">
        <v>184</v>
      </c>
      <c r="C5" s="227">
        <f>'[4]Mexico Poultry Fat Imports'!D243</f>
        <v>0</v>
      </c>
      <c r="D5" s="227">
        <f>'[4]Mexico Poultry Fat Imports'!E243</f>
        <v>0</v>
      </c>
      <c r="E5" s="227">
        <f>'[4]Mexico Poultry Fat Imports'!F243</f>
        <v>0</v>
      </c>
      <c r="F5" s="227">
        <f>'[4]Mexico Poultry Fat Imports'!G243</f>
        <v>0</v>
      </c>
      <c r="G5" s="227">
        <f>'[4]Mexico Poultry Fat Imports'!H243</f>
        <v>0</v>
      </c>
      <c r="H5" s="227">
        <f>'[4]Mexico Poultry Fat Imports'!I243</f>
        <v>0</v>
      </c>
      <c r="I5" s="227">
        <f>'[4]Mexico Poultry Fat Imports'!J243</f>
        <v>0</v>
      </c>
      <c r="J5" s="227">
        <f>'[4]Mexico Poultry Fat Imports'!K243</f>
        <v>0</v>
      </c>
      <c r="K5" s="227">
        <f>'[4]Mexico Poultry Fat Imports'!L243</f>
        <v>0</v>
      </c>
      <c r="L5" s="227">
        <f>'[4]Mexico Poultry Fat Imports'!M243</f>
        <v>0</v>
      </c>
      <c r="M5" s="227">
        <f>'[4]Mexico Poultry Fat Imports'!N243</f>
        <v>0</v>
      </c>
      <c r="N5" s="227">
        <f>'[4]Mexico Poultry Fat Imports'!O243</f>
        <v>0</v>
      </c>
      <c r="O5" s="227">
        <f>'[4]Mexico Poultry Fat Imports'!P243</f>
        <v>0</v>
      </c>
      <c r="P5" s="227">
        <f>'[4]Mexico Poultry Fat Imports'!Q243</f>
        <v>0</v>
      </c>
      <c r="Q5" s="227">
        <f>'[4]Mexico Poultry Fat Imports'!R243</f>
        <v>0</v>
      </c>
      <c r="R5" s="227">
        <f>'[4]Mexico Poultry Fat Imports'!S243</f>
        <v>0</v>
      </c>
      <c r="S5" s="227">
        <f>'[4]Mexico Poultry Fat Imports'!T243</f>
        <v>0</v>
      </c>
      <c r="T5" s="227">
        <f>'[4]Mexico Poultry Fat Imports'!U243</f>
        <v>0</v>
      </c>
      <c r="U5" s="227">
        <f>'[4]Mexico Poultry Fat Imports'!V243</f>
        <v>0</v>
      </c>
      <c r="V5" s="227">
        <f>'[4]Mexico Poultry Fat Imports'!W243</f>
        <v>0</v>
      </c>
      <c r="W5" s="227">
        <f>'[4]Mexico Poultry Fat Imports'!X243</f>
        <v>0</v>
      </c>
      <c r="X5" s="227">
        <f>'[4]Mexico Poultry Fat Imports'!Y243</f>
        <v>0</v>
      </c>
      <c r="Y5" s="227">
        <f>'[4]Mexico Poultry Fat Imports'!Z243</f>
        <v>0</v>
      </c>
      <c r="Z5" s="227">
        <f>'[4]Mexico Poultry Fat Imports'!AA243</f>
        <v>0</v>
      </c>
      <c r="AA5" s="227">
        <f>'[4]Mexico Poultry Fat Imports'!AB243</f>
        <v>0</v>
      </c>
      <c r="AB5" s="227">
        <f>'[4]Mexico Poultry Fat Imports'!AC243</f>
        <v>0</v>
      </c>
      <c r="AC5" s="227">
        <f>'[4]Mexico Poultry Fat Imports'!AD243</f>
        <v>0</v>
      </c>
      <c r="AD5" s="269">
        <f>'[4]Mexico Poultry Fat Imports'!AE243</f>
        <v>0</v>
      </c>
      <c r="AE5" s="269">
        <f>'[4]Mexico Poultry Fat Imports'!AF243</f>
        <v>0</v>
      </c>
      <c r="AF5" s="269">
        <f>'[4]Mexico Poultry Fat Imports'!AG243</f>
        <v>0</v>
      </c>
      <c r="AG5" s="269">
        <f>'[4]Mexico Poultry Fat Imports'!AH243</f>
        <v>0</v>
      </c>
      <c r="AH5" s="269" t="e">
        <f>'[4]Mexico Poultry Fat Imports'!AI243</f>
        <v>#DIV/0!</v>
      </c>
      <c r="AI5" s="269" t="e">
        <f>'[4]Mexico Poultry Fat Imports'!AJ243</f>
        <v>#DIV/0!</v>
      </c>
      <c r="AJ5" s="269" t="e">
        <f>'[4]Mexico Poultry Fat Imports'!AK243</f>
        <v>#DIV/0!</v>
      </c>
      <c r="AK5" s="269" t="e">
        <f>'[4]Mexico Poultry Fat Imports'!AL243</f>
        <v>#DIV/0!</v>
      </c>
      <c r="AL5" s="269" t="e">
        <f>'[4]Mexico Poultry Fat Imports'!AM243</f>
        <v>#DIV/0!</v>
      </c>
      <c r="AM5" s="269" t="e">
        <f>'[4]Mexico Poultry Fat Imports'!AN243</f>
        <v>#DIV/0!</v>
      </c>
      <c r="AN5" s="269" t="e">
        <f>'[4]Mexico Poultry Fat Imports'!AO243</f>
        <v>#DIV/0!</v>
      </c>
      <c r="AO5" s="269" t="e">
        <f>'[4]Mexico Poultry Fat Imports'!AP243</f>
        <v>#DIV/0!</v>
      </c>
      <c r="AP5" s="269" t="e">
        <f>'[4]Mexico Poultry Fat Imports'!AQ243</f>
        <v>#DIV/0!</v>
      </c>
      <c r="AQ5" s="269">
        <f>'[4]Mexico Poultry Fat Imports'!AR243</f>
        <v>0</v>
      </c>
    </row>
    <row r="6" spans="1:43" x14ac:dyDescent="0.2">
      <c r="B6" t="s">
        <v>185</v>
      </c>
      <c r="C6" s="227">
        <f>C3-C4-C5</f>
        <v>0</v>
      </c>
      <c r="D6" s="227">
        <f t="shared" ref="D6:AQ6" si="0">D3-D4-D5</f>
        <v>0</v>
      </c>
      <c r="E6" s="227">
        <f t="shared" si="0"/>
        <v>0</v>
      </c>
      <c r="F6" s="227">
        <f t="shared" si="0"/>
        <v>0</v>
      </c>
      <c r="G6" s="227">
        <f t="shared" si="0"/>
        <v>0</v>
      </c>
      <c r="H6" s="227">
        <f t="shared" si="0"/>
        <v>0</v>
      </c>
      <c r="I6" s="227">
        <f t="shared" si="0"/>
        <v>0</v>
      </c>
      <c r="J6" s="227">
        <f t="shared" si="0"/>
        <v>0</v>
      </c>
      <c r="K6" s="227">
        <f t="shared" si="0"/>
        <v>0</v>
      </c>
      <c r="L6" s="227">
        <f t="shared" si="0"/>
        <v>0</v>
      </c>
      <c r="M6" s="227">
        <f t="shared" si="0"/>
        <v>0</v>
      </c>
      <c r="N6" s="227">
        <f t="shared" si="0"/>
        <v>0</v>
      </c>
      <c r="O6" s="227">
        <f t="shared" si="0"/>
        <v>0</v>
      </c>
      <c r="P6" s="227">
        <f t="shared" si="0"/>
        <v>0</v>
      </c>
      <c r="Q6" s="227">
        <f t="shared" si="0"/>
        <v>0</v>
      </c>
      <c r="R6" s="227">
        <f t="shared" si="0"/>
        <v>0</v>
      </c>
      <c r="S6" s="227">
        <f t="shared" si="0"/>
        <v>0</v>
      </c>
      <c r="T6" s="227">
        <f t="shared" si="0"/>
        <v>0</v>
      </c>
      <c r="U6" s="227">
        <f t="shared" si="0"/>
        <v>0</v>
      </c>
      <c r="V6" s="227">
        <f t="shared" si="0"/>
        <v>0</v>
      </c>
      <c r="W6" s="227">
        <f t="shared" si="0"/>
        <v>0</v>
      </c>
      <c r="X6" s="227">
        <f t="shared" si="0"/>
        <v>0</v>
      </c>
      <c r="Y6" s="227">
        <f t="shared" si="0"/>
        <v>0</v>
      </c>
      <c r="Z6" s="227">
        <f t="shared" si="0"/>
        <v>0</v>
      </c>
      <c r="AA6" s="227">
        <f t="shared" si="0"/>
        <v>0</v>
      </c>
      <c r="AB6" s="227">
        <f t="shared" si="0"/>
        <v>0</v>
      </c>
      <c r="AC6" s="227">
        <f t="shared" si="0"/>
        <v>0</v>
      </c>
      <c r="AD6" s="269">
        <f t="shared" si="0"/>
        <v>0</v>
      </c>
      <c r="AE6" s="269">
        <f t="shared" si="0"/>
        <v>0</v>
      </c>
      <c r="AF6" s="269">
        <f t="shared" si="0"/>
        <v>0.122</v>
      </c>
      <c r="AG6" s="269">
        <f t="shared" si="0"/>
        <v>0</v>
      </c>
      <c r="AH6" s="269" t="e">
        <f t="shared" si="0"/>
        <v>#DIV/0!</v>
      </c>
      <c r="AI6" s="269" t="e">
        <f t="shared" si="0"/>
        <v>#DIV/0!</v>
      </c>
      <c r="AJ6" s="269" t="e">
        <f t="shared" si="0"/>
        <v>#DIV/0!</v>
      </c>
      <c r="AK6" s="269" t="e">
        <f t="shared" si="0"/>
        <v>#DIV/0!</v>
      </c>
      <c r="AL6" s="269" t="e">
        <f t="shared" si="0"/>
        <v>#DIV/0!</v>
      </c>
      <c r="AM6" s="269" t="e">
        <f t="shared" si="0"/>
        <v>#DIV/0!</v>
      </c>
      <c r="AN6" s="269" t="e">
        <f t="shared" si="0"/>
        <v>#DIV/0!</v>
      </c>
      <c r="AO6" s="269" t="e">
        <f t="shared" si="0"/>
        <v>#DIV/0!</v>
      </c>
      <c r="AP6" s="269" t="e">
        <f t="shared" si="0"/>
        <v>#DIV/0!</v>
      </c>
      <c r="AQ6" s="269">
        <f t="shared" si="0"/>
        <v>0</v>
      </c>
    </row>
    <row r="7" spans="1:43" x14ac:dyDescent="0.2">
      <c r="A7" t="s">
        <v>186</v>
      </c>
      <c r="C7" s="227">
        <f>'[4]Mexico Poultry Fat Exports'!D290</f>
        <v>0</v>
      </c>
      <c r="D7" s="227">
        <f>'[4]Mexico Poultry Fat Exports'!E290</f>
        <v>0</v>
      </c>
      <c r="E7" s="227">
        <f>'[4]Mexico Poultry Fat Exports'!F290</f>
        <v>0</v>
      </c>
      <c r="F7" s="227">
        <f>'[4]Mexico Poultry Fat Exports'!G290</f>
        <v>0</v>
      </c>
      <c r="G7" s="227">
        <f>'[4]Mexico Poultry Fat Exports'!H290</f>
        <v>0</v>
      </c>
      <c r="H7" s="227">
        <f>'[4]Mexico Poultry Fat Exports'!I290</f>
        <v>0</v>
      </c>
      <c r="I7" s="227">
        <f>'[4]Mexico Poultry Fat Exports'!J290</f>
        <v>0</v>
      </c>
      <c r="J7" s="227">
        <f>'[4]Mexico Poultry Fat Exports'!K290</f>
        <v>0</v>
      </c>
      <c r="K7" s="227">
        <f>'[4]Mexico Poultry Fat Exports'!L290</f>
        <v>0</v>
      </c>
      <c r="L7" s="227">
        <f>'[4]Mexico Poultry Fat Exports'!M290</f>
        <v>0</v>
      </c>
      <c r="M7" s="227">
        <f>'[4]Mexico Poultry Fat Exports'!N290</f>
        <v>0</v>
      </c>
      <c r="N7" s="227">
        <f>'[4]Mexico Poultry Fat Exports'!O290</f>
        <v>0</v>
      </c>
      <c r="O7" s="227">
        <f>'[4]Mexico Poultry Fat Exports'!P290</f>
        <v>0</v>
      </c>
      <c r="P7" s="227">
        <f>'[4]Mexico Poultry Fat Exports'!Q290</f>
        <v>0</v>
      </c>
      <c r="Q7" s="227">
        <f>'[4]Mexico Poultry Fat Exports'!R290</f>
        <v>0</v>
      </c>
      <c r="R7" s="227">
        <f>'[4]Mexico Poultry Fat Exports'!S290</f>
        <v>0</v>
      </c>
      <c r="S7" s="227">
        <f>'[4]Mexico Poultry Fat Exports'!T290</f>
        <v>5.2999999999999999E-2</v>
      </c>
      <c r="T7" s="227">
        <f>'[4]Mexico Poultry Fat Exports'!U290</f>
        <v>6.8000000000000005E-2</v>
      </c>
      <c r="U7" s="227">
        <f>'[4]Mexico Poultry Fat Exports'!V290</f>
        <v>2.3E-2</v>
      </c>
      <c r="V7" s="227">
        <f>'[4]Mexico Poultry Fat Exports'!W290</f>
        <v>0</v>
      </c>
      <c r="W7" s="227">
        <f>'[4]Mexico Poultry Fat Exports'!X290</f>
        <v>0</v>
      </c>
      <c r="X7" s="227">
        <f>'[4]Mexico Poultry Fat Exports'!Y290</f>
        <v>0</v>
      </c>
      <c r="Y7" s="227">
        <f>'[4]Mexico Poultry Fat Exports'!Z290</f>
        <v>0</v>
      </c>
      <c r="Z7" s="227">
        <f>'[4]Mexico Poultry Fat Exports'!AA290</f>
        <v>0</v>
      </c>
      <c r="AA7" s="227">
        <f>'[4]Mexico Poultry Fat Exports'!AB290</f>
        <v>0</v>
      </c>
      <c r="AB7" s="227">
        <f>'[4]Mexico Poultry Fat Exports'!AC290</f>
        <v>4.3999999999999997E-2</v>
      </c>
      <c r="AC7" s="227">
        <f>'[4]Mexico Poultry Fat Exports'!AD290</f>
        <v>0</v>
      </c>
      <c r="AD7" s="269">
        <f>'[4]Mexico Poultry Fat Exports'!AE290</f>
        <v>0</v>
      </c>
      <c r="AE7" s="269">
        <f>'[4]Mexico Poultry Fat Exports'!AF290</f>
        <v>0</v>
      </c>
      <c r="AF7" s="269">
        <f>'[4]Mexico Poultry Fat Exports'!AG290</f>
        <v>5.6595744680851068E-3</v>
      </c>
      <c r="AG7" s="269">
        <f>'[4]Mexico Poultry Fat Exports'!AH290</f>
        <v>8.0000000000000002E-3</v>
      </c>
      <c r="AH7" s="269">
        <f>'[4]Mexico Poultry Fat Exports'!AI290</f>
        <v>8.0000000000000002E-3</v>
      </c>
      <c r="AI7" s="269">
        <f>'[4]Mexico Poultry Fat Exports'!AJ290</f>
        <v>8.0000000000000002E-3</v>
      </c>
      <c r="AJ7" s="269">
        <f>'[4]Mexico Poultry Fat Exports'!AK290</f>
        <v>8.0000000000000002E-3</v>
      </c>
      <c r="AK7" s="269">
        <f>'[4]Mexico Poultry Fat Exports'!AL290</f>
        <v>8.0000000000000002E-3</v>
      </c>
      <c r="AL7" s="269">
        <f>'[4]Mexico Poultry Fat Exports'!AM290</f>
        <v>8.0000000000000002E-3</v>
      </c>
      <c r="AM7" s="269">
        <f>'[4]Mexico Poultry Fat Exports'!AN290</f>
        <v>8.0000000000000002E-3</v>
      </c>
      <c r="AN7" s="269">
        <f>'[4]Mexico Poultry Fat Exports'!AO290</f>
        <v>8.0000000000000002E-3</v>
      </c>
      <c r="AO7" s="269">
        <f>'[4]Mexico Poultry Fat Exports'!AP290</f>
        <v>8.0000000000000002E-3</v>
      </c>
      <c r="AP7" s="269">
        <f>'[4]Mexico Poultry Fat Exports'!AQ290</f>
        <v>8.0000000000000002E-3</v>
      </c>
      <c r="AQ7" s="269">
        <f>'[4]Mexico Poultry Fat Exports'!AR290</f>
        <v>8.0000000000000002E-3</v>
      </c>
    </row>
    <row r="8" spans="1:43" x14ac:dyDescent="0.2">
      <c r="A8" s="266"/>
      <c r="B8" s="266" t="s">
        <v>187</v>
      </c>
      <c r="C8" s="267">
        <f>'[4]Mexico Poultry Fat Exports'!D284</f>
        <v>0</v>
      </c>
      <c r="D8" s="267">
        <f>'[4]Mexico Poultry Fat Exports'!E284</f>
        <v>0</v>
      </c>
      <c r="E8" s="267">
        <f>'[4]Mexico Poultry Fat Exports'!F284</f>
        <v>0</v>
      </c>
      <c r="F8" s="267">
        <f>'[4]Mexico Poultry Fat Exports'!G284</f>
        <v>0</v>
      </c>
      <c r="G8" s="267">
        <f>'[4]Mexico Poultry Fat Exports'!H284</f>
        <v>0</v>
      </c>
      <c r="H8" s="267">
        <f>'[4]Mexico Poultry Fat Exports'!I284</f>
        <v>0</v>
      </c>
      <c r="I8" s="267">
        <f>'[4]Mexico Poultry Fat Exports'!J284</f>
        <v>0</v>
      </c>
      <c r="J8" s="267">
        <f>'[4]Mexico Poultry Fat Exports'!K284</f>
        <v>0</v>
      </c>
      <c r="K8" s="267">
        <f>'[4]Mexico Poultry Fat Exports'!L284</f>
        <v>0</v>
      </c>
      <c r="L8" s="267">
        <f>'[4]Mexico Poultry Fat Exports'!M284</f>
        <v>0</v>
      </c>
      <c r="M8" s="267">
        <f>'[4]Mexico Poultry Fat Exports'!N284</f>
        <v>0</v>
      </c>
      <c r="N8" s="267">
        <f>'[4]Mexico Poultry Fat Exports'!O284</f>
        <v>0</v>
      </c>
      <c r="O8" s="267">
        <f>'[4]Mexico Poultry Fat Exports'!P284</f>
        <v>0</v>
      </c>
      <c r="P8" s="267">
        <f>'[4]Mexico Poultry Fat Exports'!Q284</f>
        <v>0</v>
      </c>
      <c r="Q8" s="267">
        <f>'[4]Mexico Poultry Fat Exports'!R284</f>
        <v>0</v>
      </c>
      <c r="R8" s="267">
        <f>'[4]Mexico Poultry Fat Exports'!S284</f>
        <v>0</v>
      </c>
      <c r="S8" s="267">
        <f>'[4]Mexico Poultry Fat Exports'!T284</f>
        <v>0</v>
      </c>
      <c r="T8" s="267">
        <f>'[4]Mexico Poultry Fat Exports'!U284</f>
        <v>0</v>
      </c>
      <c r="U8" s="267">
        <f>'[4]Mexico Poultry Fat Exports'!V284</f>
        <v>0</v>
      </c>
      <c r="V8" s="267">
        <f>'[4]Mexico Poultry Fat Exports'!W284</f>
        <v>0</v>
      </c>
      <c r="W8" s="267">
        <f>'[4]Mexico Poultry Fat Exports'!X284</f>
        <v>0</v>
      </c>
      <c r="X8" s="267">
        <f>'[4]Mexico Poultry Fat Exports'!Y284</f>
        <v>0</v>
      </c>
      <c r="Y8" s="267">
        <f>'[4]Mexico Poultry Fat Exports'!Z284</f>
        <v>0</v>
      </c>
      <c r="Z8" s="267">
        <f>'[4]Mexico Poultry Fat Exports'!AA284</f>
        <v>0</v>
      </c>
      <c r="AA8" s="267">
        <f>'[4]Mexico Poultry Fat Exports'!AB284</f>
        <v>0</v>
      </c>
      <c r="AB8" s="267">
        <f>'[4]Mexico Poultry Fat Exports'!AC284</f>
        <v>1.9E-2</v>
      </c>
      <c r="AC8" s="267">
        <f>'[4]Mexico Poultry Fat Exports'!AD284</f>
        <v>0</v>
      </c>
      <c r="AD8" s="268">
        <f>'[4]Mexico Poultry Fat Exports'!AE284</f>
        <v>0</v>
      </c>
      <c r="AE8" s="268">
        <f>'[4]Mexico Poultry Fat Exports'!AF284</f>
        <v>0</v>
      </c>
      <c r="AF8" s="268" t="e">
        <f>'[4]Mexico Poultry Fat Exports'!AG284</f>
        <v>#DIV/0!</v>
      </c>
      <c r="AG8" s="268" t="e">
        <f>'[4]Mexico Poultry Fat Exports'!AH284</f>
        <v>#DIV/0!</v>
      </c>
      <c r="AH8" s="268" t="e">
        <f>'[4]Mexico Poultry Fat Exports'!AI284</f>
        <v>#DIV/0!</v>
      </c>
      <c r="AI8" s="268" t="e">
        <f>'[4]Mexico Poultry Fat Exports'!AJ284</f>
        <v>#DIV/0!</v>
      </c>
      <c r="AJ8" s="268" t="e">
        <f>'[4]Mexico Poultry Fat Exports'!AK284</f>
        <v>#DIV/0!</v>
      </c>
      <c r="AK8" s="268" t="e">
        <f>'[4]Mexico Poultry Fat Exports'!AL284</f>
        <v>#DIV/0!</v>
      </c>
      <c r="AL8" s="268" t="e">
        <f>'[4]Mexico Poultry Fat Exports'!AM284</f>
        <v>#DIV/0!</v>
      </c>
      <c r="AM8" s="268" t="e">
        <f>'[4]Mexico Poultry Fat Exports'!AN284</f>
        <v>#DIV/0!</v>
      </c>
      <c r="AN8" s="268" t="e">
        <f>'[4]Mexico Poultry Fat Exports'!AO284</f>
        <v>#DIV/0!</v>
      </c>
      <c r="AO8" s="268" t="e">
        <f>'[4]Mexico Poultry Fat Exports'!AP284</f>
        <v>#DIV/0!</v>
      </c>
      <c r="AP8" s="268" t="e">
        <f>'[4]Mexico Poultry Fat Exports'!AQ284</f>
        <v>#DIV/0!</v>
      </c>
      <c r="AQ8" s="268" t="e">
        <f>'[4]Mexico Poultry Fat Exports'!AR284</f>
        <v>#DIV/0!</v>
      </c>
    </row>
    <row r="9" spans="1:43" x14ac:dyDescent="0.2">
      <c r="B9" t="s">
        <v>188</v>
      </c>
      <c r="C9" s="227">
        <f>'[4]Mexico Poultry Fat Exports'!D243</f>
        <v>0</v>
      </c>
      <c r="D9" s="227">
        <f>'[4]Mexico Poultry Fat Exports'!E243</f>
        <v>0</v>
      </c>
      <c r="E9" s="227">
        <f>'[4]Mexico Poultry Fat Exports'!F243</f>
        <v>0</v>
      </c>
      <c r="F9" s="227">
        <f>'[4]Mexico Poultry Fat Exports'!G243</f>
        <v>0</v>
      </c>
      <c r="G9" s="227">
        <f>'[4]Mexico Poultry Fat Exports'!H243</f>
        <v>0</v>
      </c>
      <c r="H9" s="227">
        <f>'[4]Mexico Poultry Fat Exports'!I243</f>
        <v>0</v>
      </c>
      <c r="I9" s="227">
        <f>'[4]Mexico Poultry Fat Exports'!J243</f>
        <v>0</v>
      </c>
      <c r="J9" s="227">
        <f>'[4]Mexico Poultry Fat Exports'!K243</f>
        <v>0</v>
      </c>
      <c r="K9" s="227">
        <f>'[4]Mexico Poultry Fat Exports'!L243</f>
        <v>0</v>
      </c>
      <c r="L9" s="227">
        <f>'[4]Mexico Poultry Fat Exports'!M243</f>
        <v>0</v>
      </c>
      <c r="M9" s="227">
        <f>'[4]Mexico Poultry Fat Exports'!N243</f>
        <v>0</v>
      </c>
      <c r="N9" s="227">
        <f>'[4]Mexico Poultry Fat Exports'!O243</f>
        <v>0</v>
      </c>
      <c r="O9" s="227">
        <f>'[4]Mexico Poultry Fat Exports'!P243</f>
        <v>0</v>
      </c>
      <c r="P9" s="227">
        <f>'[4]Mexico Poultry Fat Exports'!Q243</f>
        <v>0</v>
      </c>
      <c r="Q9" s="227">
        <f>'[4]Mexico Poultry Fat Exports'!R243</f>
        <v>0</v>
      </c>
      <c r="R9" s="227">
        <f>'[4]Mexico Poultry Fat Exports'!S243</f>
        <v>0</v>
      </c>
      <c r="S9" s="227">
        <f>'[4]Mexico Poultry Fat Exports'!T243</f>
        <v>0</v>
      </c>
      <c r="T9" s="227">
        <f>'[4]Mexico Poultry Fat Exports'!U243</f>
        <v>0</v>
      </c>
      <c r="U9" s="227">
        <f>'[4]Mexico Poultry Fat Exports'!V243</f>
        <v>0</v>
      </c>
      <c r="V9" s="227">
        <f>'[4]Mexico Poultry Fat Exports'!W243</f>
        <v>0</v>
      </c>
      <c r="W9" s="227">
        <f>'[4]Mexico Poultry Fat Exports'!X243</f>
        <v>0</v>
      </c>
      <c r="X9" s="227">
        <f>'[4]Mexico Poultry Fat Exports'!Y243</f>
        <v>0</v>
      </c>
      <c r="Y9" s="227">
        <f>'[4]Mexico Poultry Fat Exports'!Z243</f>
        <v>0</v>
      </c>
      <c r="Z9" s="227">
        <f>'[4]Mexico Poultry Fat Exports'!AA243</f>
        <v>0</v>
      </c>
      <c r="AA9" s="227">
        <f>'[4]Mexico Poultry Fat Exports'!AB243</f>
        <v>0</v>
      </c>
      <c r="AB9" s="227">
        <f>'[4]Mexico Poultry Fat Exports'!AC243</f>
        <v>0</v>
      </c>
      <c r="AC9" s="227">
        <f>'[4]Mexico Poultry Fat Exports'!AD243</f>
        <v>0</v>
      </c>
      <c r="AD9" s="269">
        <f>'[4]Mexico Poultry Fat Exports'!AE243</f>
        <v>0</v>
      </c>
      <c r="AE9" s="269" t="e">
        <f>'[4]Mexico Poultry Fat Exports'!AF243</f>
        <v>#DIV/0!</v>
      </c>
      <c r="AF9" s="269" t="e">
        <f>'[4]Mexico Poultry Fat Exports'!AG243</f>
        <v>#DIV/0!</v>
      </c>
      <c r="AG9" s="269" t="e">
        <f>'[4]Mexico Poultry Fat Exports'!AH243</f>
        <v>#DIV/0!</v>
      </c>
      <c r="AH9" s="269" t="e">
        <f>'[4]Mexico Poultry Fat Exports'!AI243</f>
        <v>#DIV/0!</v>
      </c>
      <c r="AI9" s="269" t="e">
        <f>'[4]Mexico Poultry Fat Exports'!AJ243</f>
        <v>#DIV/0!</v>
      </c>
      <c r="AJ9" s="269" t="e">
        <f>'[4]Mexico Poultry Fat Exports'!AK243</f>
        <v>#DIV/0!</v>
      </c>
      <c r="AK9" s="269" t="e">
        <f>'[4]Mexico Poultry Fat Exports'!AL243</f>
        <v>#DIV/0!</v>
      </c>
      <c r="AL9" s="269" t="e">
        <f>'[4]Mexico Poultry Fat Exports'!AM243</f>
        <v>#DIV/0!</v>
      </c>
      <c r="AM9" s="269" t="e">
        <f>'[4]Mexico Poultry Fat Exports'!AN243</f>
        <v>#DIV/0!</v>
      </c>
      <c r="AN9" s="269" t="e">
        <f>'[4]Mexico Poultry Fat Exports'!AO243</f>
        <v>#DIV/0!</v>
      </c>
      <c r="AO9" s="269" t="e">
        <f>'[4]Mexico Poultry Fat Exports'!AP243</f>
        <v>#DIV/0!</v>
      </c>
      <c r="AP9" s="269" t="e">
        <f>'[4]Mexico Poultry Fat Exports'!AQ243</f>
        <v>#DIV/0!</v>
      </c>
      <c r="AQ9" s="269" t="e">
        <f>'[4]Mexico Poultry Fat Exports'!AR243</f>
        <v>#DIV/0!</v>
      </c>
    </row>
    <row r="10" spans="1:43" x14ac:dyDescent="0.2">
      <c r="B10" t="s">
        <v>185</v>
      </c>
      <c r="C10" s="227">
        <f>C7-C8-C9</f>
        <v>0</v>
      </c>
      <c r="D10" s="227">
        <f t="shared" ref="D10:AQ10" si="1">D7-D8-D9</f>
        <v>0</v>
      </c>
      <c r="E10" s="227">
        <f t="shared" si="1"/>
        <v>0</v>
      </c>
      <c r="F10" s="227">
        <f t="shared" si="1"/>
        <v>0</v>
      </c>
      <c r="G10" s="227">
        <f t="shared" si="1"/>
        <v>0</v>
      </c>
      <c r="H10" s="227">
        <f t="shared" si="1"/>
        <v>0</v>
      </c>
      <c r="I10" s="227">
        <f t="shared" si="1"/>
        <v>0</v>
      </c>
      <c r="J10" s="227">
        <f t="shared" si="1"/>
        <v>0</v>
      </c>
      <c r="K10" s="227">
        <f t="shared" si="1"/>
        <v>0</v>
      </c>
      <c r="L10" s="227">
        <f t="shared" si="1"/>
        <v>0</v>
      </c>
      <c r="M10" s="227">
        <f t="shared" si="1"/>
        <v>0</v>
      </c>
      <c r="N10" s="227">
        <f t="shared" si="1"/>
        <v>0</v>
      </c>
      <c r="O10" s="227">
        <f t="shared" si="1"/>
        <v>0</v>
      </c>
      <c r="P10" s="227">
        <f t="shared" si="1"/>
        <v>0</v>
      </c>
      <c r="Q10" s="227">
        <f t="shared" si="1"/>
        <v>0</v>
      </c>
      <c r="R10" s="227">
        <f t="shared" si="1"/>
        <v>0</v>
      </c>
      <c r="S10" s="227">
        <f t="shared" si="1"/>
        <v>5.2999999999999999E-2</v>
      </c>
      <c r="T10" s="227">
        <f t="shared" si="1"/>
        <v>6.8000000000000005E-2</v>
      </c>
      <c r="U10" s="227">
        <f t="shared" si="1"/>
        <v>2.3E-2</v>
      </c>
      <c r="V10" s="227">
        <f t="shared" si="1"/>
        <v>0</v>
      </c>
      <c r="W10" s="227">
        <f t="shared" si="1"/>
        <v>0</v>
      </c>
      <c r="X10" s="227">
        <f t="shared" si="1"/>
        <v>0</v>
      </c>
      <c r="Y10" s="227">
        <f t="shared" si="1"/>
        <v>0</v>
      </c>
      <c r="Z10" s="227">
        <f t="shared" si="1"/>
        <v>0</v>
      </c>
      <c r="AA10" s="227">
        <f t="shared" si="1"/>
        <v>0</v>
      </c>
      <c r="AB10" s="227">
        <f t="shared" si="1"/>
        <v>2.4999999999999998E-2</v>
      </c>
      <c r="AC10" s="227">
        <f t="shared" si="1"/>
        <v>0</v>
      </c>
      <c r="AD10" s="269">
        <f t="shared" si="1"/>
        <v>0</v>
      </c>
      <c r="AE10" s="269" t="e">
        <f t="shared" si="1"/>
        <v>#DIV/0!</v>
      </c>
      <c r="AF10" s="269" t="e">
        <f t="shared" si="1"/>
        <v>#DIV/0!</v>
      </c>
      <c r="AG10" s="269" t="e">
        <f t="shared" si="1"/>
        <v>#DIV/0!</v>
      </c>
      <c r="AH10" s="269" t="e">
        <f t="shared" si="1"/>
        <v>#DIV/0!</v>
      </c>
      <c r="AI10" s="269" t="e">
        <f t="shared" si="1"/>
        <v>#DIV/0!</v>
      </c>
      <c r="AJ10" s="269" t="e">
        <f t="shared" si="1"/>
        <v>#DIV/0!</v>
      </c>
      <c r="AK10" s="269" t="e">
        <f t="shared" si="1"/>
        <v>#DIV/0!</v>
      </c>
      <c r="AL10" s="269" t="e">
        <f t="shared" si="1"/>
        <v>#DIV/0!</v>
      </c>
      <c r="AM10" s="269" t="e">
        <f t="shared" si="1"/>
        <v>#DIV/0!</v>
      </c>
      <c r="AN10" s="269" t="e">
        <f t="shared" si="1"/>
        <v>#DIV/0!</v>
      </c>
      <c r="AO10" s="269" t="e">
        <f t="shared" si="1"/>
        <v>#DIV/0!</v>
      </c>
      <c r="AP10" s="269" t="e">
        <f t="shared" si="1"/>
        <v>#DIV/0!</v>
      </c>
      <c r="AQ10" s="269" t="e">
        <f t="shared" si="1"/>
        <v>#DIV/0!</v>
      </c>
    </row>
    <row r="11" spans="1:43" x14ac:dyDescent="0.2">
      <c r="A11" t="s">
        <v>189</v>
      </c>
      <c r="C11" s="227">
        <f>'[4]Canada Poultry Fat Imports'!D290</f>
        <v>0</v>
      </c>
      <c r="D11" s="227">
        <f>'[4]Canada Poultry Fat Imports'!E290</f>
        <v>0</v>
      </c>
      <c r="E11" s="227">
        <f>'[4]Canada Poultry Fat Imports'!F290</f>
        <v>0</v>
      </c>
      <c r="F11" s="227">
        <f>'[4]Canada Poultry Fat Imports'!G290</f>
        <v>0</v>
      </c>
      <c r="G11" s="227">
        <f>'[4]Canada Poultry Fat Imports'!H290</f>
        <v>0</v>
      </c>
      <c r="H11" s="227">
        <f>'[4]Canada Poultry Fat Imports'!I290</f>
        <v>0</v>
      </c>
      <c r="I11" s="227">
        <f>'[4]Canada Poultry Fat Imports'!J290</f>
        <v>0</v>
      </c>
      <c r="J11" s="227">
        <f>'[4]Canada Poultry Fat Imports'!K290</f>
        <v>0</v>
      </c>
      <c r="K11" s="227">
        <f>'[4]Canada Poultry Fat Imports'!L290</f>
        <v>0</v>
      </c>
      <c r="L11" s="227">
        <f>'[4]Canada Poultry Fat Imports'!M290</f>
        <v>0</v>
      </c>
      <c r="M11" s="227">
        <f>'[4]Canada Poultry Fat Imports'!N290</f>
        <v>0</v>
      </c>
      <c r="N11" s="227">
        <f>'[4]Canada Poultry Fat Imports'!O290</f>
        <v>0</v>
      </c>
      <c r="O11" s="227">
        <f>'[4]Canada Poultry Fat Imports'!P290</f>
        <v>0</v>
      </c>
      <c r="P11" s="227">
        <f>'[4]Canada Poultry Fat Imports'!Q290</f>
        <v>0</v>
      </c>
      <c r="Q11" s="227">
        <f>'[4]Canada Poultry Fat Imports'!R290</f>
        <v>0</v>
      </c>
      <c r="R11" s="227">
        <f>'[4]Canada Poultry Fat Imports'!S290</f>
        <v>0</v>
      </c>
      <c r="S11" s="227">
        <f>'[4]Canada Poultry Fat Imports'!T290</f>
        <v>7.7359999999999998</v>
      </c>
      <c r="T11" s="227">
        <f>'[4]Canada Poultry Fat Imports'!U290</f>
        <v>9.8610000000000007</v>
      </c>
      <c r="U11" s="227">
        <f>'[4]Canada Poultry Fat Imports'!V290</f>
        <v>11.795</v>
      </c>
      <c r="V11" s="227">
        <f>'[4]Canada Poultry Fat Imports'!W290</f>
        <v>13.701000000000001</v>
      </c>
      <c r="W11" s="227">
        <f>'[4]Canada Poultry Fat Imports'!X290</f>
        <v>10.119</v>
      </c>
      <c r="X11" s="227">
        <f>'[4]Canada Poultry Fat Imports'!Y290</f>
        <v>10.182</v>
      </c>
      <c r="Y11" s="227">
        <f>'[4]Canada Poultry Fat Imports'!Z290</f>
        <v>8.7460000000000004</v>
      </c>
      <c r="Z11" s="227">
        <f>'[4]Canada Poultry Fat Imports'!AA290</f>
        <v>7.2190000000000003</v>
      </c>
      <c r="AA11" s="227">
        <f>'[4]Canada Poultry Fat Imports'!AB290</f>
        <v>7.9370000000000003</v>
      </c>
      <c r="AB11" s="227">
        <f>'[4]Canada Poultry Fat Imports'!AC290</f>
        <v>5.8319999999999999</v>
      </c>
      <c r="AC11" s="227">
        <f>'[4]Canada Poultry Fat Imports'!AD290</f>
        <v>5.0789999999999997</v>
      </c>
      <c r="AD11" s="269">
        <f>'[4]Canada Poultry Fat Imports'!AE290</f>
        <v>3.2440000000000002</v>
      </c>
      <c r="AE11" s="269">
        <f>'[4]Canada Poultry Fat Imports'!AF290</f>
        <v>6.2290000000000001</v>
      </c>
      <c r="AF11" s="269">
        <f>'[4]Canada Poultry Fat Imports'!AG290</f>
        <v>4.9398232987559263</v>
      </c>
      <c r="AG11" s="269">
        <f>'[4]Canada Poultry Fat Imports'!AH290</f>
        <v>4.9477605051507476</v>
      </c>
      <c r="AH11" s="269">
        <f>'[4]Canada Poultry Fat Imports'!AI290</f>
        <v>4.9887266197731819</v>
      </c>
      <c r="AI11" s="269">
        <f>'[4]Canada Poultry Fat Imports'!AJ290</f>
        <v>4.8936267020797848</v>
      </c>
      <c r="AJ11" s="269">
        <f>'[4]Canada Poultry Fat Imports'!AK290</f>
        <v>5.1204225487631758</v>
      </c>
      <c r="AK11" s="269">
        <f>'[4]Canada Poultry Fat Imports'!AL290</f>
        <v>4.9824431908021651</v>
      </c>
      <c r="AL11" s="269">
        <f>'[4]Canada Poultry Fat Imports'!AM290</f>
        <v>4.9865959133138116</v>
      </c>
      <c r="AM11" s="269">
        <f>'[4]Canada Poultry Fat Imports'!AN290</f>
        <v>4.9943629949464237</v>
      </c>
      <c r="AN11" s="269">
        <f>'[4]Canada Poultry Fat Imports'!AO290</f>
        <v>4.9954902699810724</v>
      </c>
      <c r="AO11" s="269">
        <f>'[4]Canada Poultry Fat Imports'!AP290</f>
        <v>5.0158629835613304</v>
      </c>
      <c r="AP11" s="269">
        <f>'[4]Canada Poultry Fat Imports'!AQ290</f>
        <v>4.9949510705209619</v>
      </c>
      <c r="AQ11" s="269">
        <f>'[4]Canada Poultry Fat Imports'!AR290</f>
        <v>4.9974526464647191</v>
      </c>
    </row>
    <row r="12" spans="1:43" x14ac:dyDescent="0.2">
      <c r="A12" s="266"/>
      <c r="B12" s="266" t="s">
        <v>183</v>
      </c>
      <c r="C12" s="267">
        <f>'[4]Canada Poultry Fat Imports'!D284</f>
        <v>0</v>
      </c>
      <c r="D12" s="267">
        <f>'[4]Canada Poultry Fat Imports'!E284</f>
        <v>0</v>
      </c>
      <c r="E12" s="267">
        <f>'[4]Canada Poultry Fat Imports'!F284</f>
        <v>0</v>
      </c>
      <c r="F12" s="267">
        <f>'[4]Canada Poultry Fat Imports'!G284</f>
        <v>0</v>
      </c>
      <c r="G12" s="267">
        <f>'[4]Canada Poultry Fat Imports'!H284</f>
        <v>0</v>
      </c>
      <c r="H12" s="267">
        <f>'[4]Canada Poultry Fat Imports'!I284</f>
        <v>0</v>
      </c>
      <c r="I12" s="267">
        <f>'[4]Canada Poultry Fat Imports'!J284</f>
        <v>0</v>
      </c>
      <c r="J12" s="267">
        <f>'[4]Canada Poultry Fat Imports'!K284</f>
        <v>0</v>
      </c>
      <c r="K12" s="267">
        <f>'[4]Canada Poultry Fat Imports'!L284</f>
        <v>0</v>
      </c>
      <c r="L12" s="267">
        <f>'[4]Canada Poultry Fat Imports'!M284</f>
        <v>0</v>
      </c>
      <c r="M12" s="267">
        <f>'[4]Canada Poultry Fat Imports'!N284</f>
        <v>0</v>
      </c>
      <c r="N12" s="267">
        <f>'[4]Canada Poultry Fat Imports'!O284</f>
        <v>0</v>
      </c>
      <c r="O12" s="267">
        <f>'[4]Canada Poultry Fat Imports'!P284</f>
        <v>0</v>
      </c>
      <c r="P12" s="267">
        <f>'[4]Canada Poultry Fat Imports'!Q284</f>
        <v>0</v>
      </c>
      <c r="Q12" s="267">
        <f>'[4]Canada Poultry Fat Imports'!R284</f>
        <v>0</v>
      </c>
      <c r="R12" s="267">
        <f>'[4]Canada Poultry Fat Imports'!S284</f>
        <v>0</v>
      </c>
      <c r="S12" s="267">
        <f>'[4]Canada Poultry Fat Imports'!T284</f>
        <v>7.6189999999999998</v>
      </c>
      <c r="T12" s="267">
        <f>'[4]Canada Poultry Fat Imports'!U284</f>
        <v>9.5640000000000001</v>
      </c>
      <c r="U12" s="267">
        <f>'[4]Canada Poultry Fat Imports'!V284</f>
        <v>11.645</v>
      </c>
      <c r="V12" s="267">
        <f>'[4]Canada Poultry Fat Imports'!W284</f>
        <v>13.422000000000001</v>
      </c>
      <c r="W12" s="267">
        <f>'[4]Canada Poultry Fat Imports'!X284</f>
        <v>9.8810000000000002</v>
      </c>
      <c r="X12" s="267">
        <f>'[4]Canada Poultry Fat Imports'!Y284</f>
        <v>9.9809999999999999</v>
      </c>
      <c r="Y12" s="267">
        <f>'[4]Canada Poultry Fat Imports'!Z284</f>
        <v>8.4700000000000006</v>
      </c>
      <c r="Z12" s="267">
        <f>'[4]Canada Poultry Fat Imports'!AA284</f>
        <v>6.915</v>
      </c>
      <c r="AA12" s="267">
        <f>'[4]Canada Poultry Fat Imports'!AB284</f>
        <v>7.36</v>
      </c>
      <c r="AB12" s="267">
        <f>'[4]Canada Poultry Fat Imports'!AC284</f>
        <v>5.577</v>
      </c>
      <c r="AC12" s="267">
        <f>'[4]Canada Poultry Fat Imports'!AD284</f>
        <v>4.8499999999999996</v>
      </c>
      <c r="AD12" s="268">
        <f>'[4]Canada Poultry Fat Imports'!AE284</f>
        <v>3.145</v>
      </c>
      <c r="AE12" s="268">
        <f>'[4]Canada Poultry Fat Imports'!AF284</f>
        <v>5.84</v>
      </c>
      <c r="AF12" s="268">
        <f>'[4]Canada Poultry Fat Imports'!AG284</f>
        <v>4.6744049412194304</v>
      </c>
      <c r="AG12" s="268">
        <f>'[4]Canada Poultry Fat Imports'!AH284</f>
        <v>4.7134474062102232</v>
      </c>
      <c r="AH12" s="268">
        <f>'[4]Canada Poultry Fat Imports'!AI284</f>
        <v>4.7477936735092516</v>
      </c>
      <c r="AI12" s="268">
        <f>'[4]Canada Poultry Fat Imports'!AJ284</f>
        <v>4.6532693057492844</v>
      </c>
      <c r="AJ12" s="268">
        <f>'[4]Canada Poultry Fat Imports'!AK284</f>
        <v>4.8568445840533769</v>
      </c>
      <c r="AK12" s="268">
        <f>'[4]Canada Poultry Fat Imports'!AL284</f>
        <v>4.7337610080879289</v>
      </c>
      <c r="AL12" s="268">
        <f>'[4]Canada Poultry Fat Imports'!AM284</f>
        <v>4.741023195522013</v>
      </c>
      <c r="AM12" s="268">
        <f>'[4]Canada Poultry Fat Imports'!AN284</f>
        <v>4.7465383533843717</v>
      </c>
      <c r="AN12" s="268">
        <f>'[4]Canada Poultry Fat Imports'!AO284</f>
        <v>4.7462872893593957</v>
      </c>
      <c r="AO12" s="268">
        <f>'[4]Canada Poultry Fat Imports'!AP284</f>
        <v>4.7648908860814183</v>
      </c>
      <c r="AP12" s="268">
        <f>'[4]Canada Poultry Fat Imports'!AQ284</f>
        <v>4.7465001464870253</v>
      </c>
      <c r="AQ12" s="268">
        <f>'[4]Canada Poultry Fat Imports'!AR284</f>
        <v>4.7490479741668441</v>
      </c>
    </row>
    <row r="13" spans="1:43" x14ac:dyDescent="0.2">
      <c r="B13" t="s">
        <v>190</v>
      </c>
      <c r="C13" s="227">
        <f>'[4]Canada Poultry Fat Imports'!D243</f>
        <v>0</v>
      </c>
      <c r="D13" s="227">
        <f>'[4]Canada Poultry Fat Imports'!E243</f>
        <v>0</v>
      </c>
      <c r="E13" s="227">
        <f>'[4]Canada Poultry Fat Imports'!F243</f>
        <v>0</v>
      </c>
      <c r="F13" s="227">
        <f>'[4]Canada Poultry Fat Imports'!G243</f>
        <v>0</v>
      </c>
      <c r="G13" s="227">
        <f>'[4]Canada Poultry Fat Imports'!H243</f>
        <v>0</v>
      </c>
      <c r="H13" s="227">
        <f>'[4]Canada Poultry Fat Imports'!I243</f>
        <v>0</v>
      </c>
      <c r="I13" s="227">
        <f>'[4]Canada Poultry Fat Imports'!J243</f>
        <v>0</v>
      </c>
      <c r="J13" s="227">
        <f>'[4]Canada Poultry Fat Imports'!K243</f>
        <v>0</v>
      </c>
      <c r="K13" s="227">
        <f>'[4]Canada Poultry Fat Imports'!L243</f>
        <v>0</v>
      </c>
      <c r="L13" s="227">
        <f>'[4]Canada Poultry Fat Imports'!M243</f>
        <v>0</v>
      </c>
      <c r="M13" s="227">
        <f>'[4]Canada Poultry Fat Imports'!N243</f>
        <v>0</v>
      </c>
      <c r="N13" s="227">
        <f>'[4]Canada Poultry Fat Imports'!O243</f>
        <v>0</v>
      </c>
      <c r="O13" s="227">
        <f>'[4]Canada Poultry Fat Imports'!P243</f>
        <v>0</v>
      </c>
      <c r="P13" s="227">
        <f>'[4]Canada Poultry Fat Imports'!Q243</f>
        <v>0</v>
      </c>
      <c r="Q13" s="227">
        <f>'[4]Canada Poultry Fat Imports'!R243</f>
        <v>0</v>
      </c>
      <c r="R13" s="227">
        <f>'[4]Canada Poultry Fat Imports'!S243</f>
        <v>0</v>
      </c>
      <c r="S13" s="227">
        <f>'[4]Canada Poultry Fat Imports'!T243</f>
        <v>0</v>
      </c>
      <c r="T13" s="227">
        <f>'[4]Canada Poultry Fat Imports'!U243</f>
        <v>0</v>
      </c>
      <c r="U13" s="227">
        <f>'[4]Canada Poultry Fat Imports'!V243</f>
        <v>0</v>
      </c>
      <c r="V13" s="227">
        <f>'[4]Canada Poultry Fat Imports'!W243</f>
        <v>0</v>
      </c>
      <c r="W13" s="227">
        <f>'[4]Canada Poultry Fat Imports'!X243</f>
        <v>0</v>
      </c>
      <c r="X13" s="227">
        <f>'[4]Canada Poultry Fat Imports'!Y243</f>
        <v>0</v>
      </c>
      <c r="Y13" s="227">
        <f>'[4]Canada Poultry Fat Imports'!Z243</f>
        <v>0</v>
      </c>
      <c r="Z13" s="227">
        <f>'[4]Canada Poultry Fat Imports'!AA243</f>
        <v>0</v>
      </c>
      <c r="AA13" s="227">
        <f>'[4]Canada Poultry Fat Imports'!AB243</f>
        <v>0</v>
      </c>
      <c r="AB13" s="227">
        <f>'[4]Canada Poultry Fat Imports'!AC243</f>
        <v>0</v>
      </c>
      <c r="AC13" s="227">
        <f>'[4]Canada Poultry Fat Imports'!AD243</f>
        <v>0</v>
      </c>
      <c r="AD13" s="269">
        <f>'[4]Canada Poultry Fat Imports'!AE243</f>
        <v>0</v>
      </c>
      <c r="AE13" s="269">
        <f>'[4]Canada Poultry Fat Imports'!AF243</f>
        <v>0</v>
      </c>
      <c r="AF13" s="269">
        <f>'[4]Canada Poultry Fat Imports'!AG243</f>
        <v>0</v>
      </c>
      <c r="AG13" s="269">
        <f>'[4]Canada Poultry Fat Imports'!AH243</f>
        <v>0</v>
      </c>
      <c r="AH13" s="269">
        <f>'[4]Canada Poultry Fat Imports'!AI243</f>
        <v>0</v>
      </c>
      <c r="AI13" s="269">
        <f>'[4]Canada Poultry Fat Imports'!AJ243</f>
        <v>0</v>
      </c>
      <c r="AJ13" s="269">
        <f>'[4]Canada Poultry Fat Imports'!AK243</f>
        <v>0</v>
      </c>
      <c r="AK13" s="269">
        <f>'[4]Canada Poultry Fat Imports'!AL243</f>
        <v>0</v>
      </c>
      <c r="AL13" s="269">
        <f>'[4]Canada Poultry Fat Imports'!AM243</f>
        <v>0</v>
      </c>
      <c r="AM13" s="269">
        <f>'[4]Canada Poultry Fat Imports'!AN243</f>
        <v>0</v>
      </c>
      <c r="AN13" s="269">
        <f>'[4]Canada Poultry Fat Imports'!AO243</f>
        <v>0</v>
      </c>
      <c r="AO13" s="269">
        <f>'[4]Canada Poultry Fat Imports'!AP243</f>
        <v>0</v>
      </c>
      <c r="AP13" s="269">
        <f>'[4]Canada Poultry Fat Imports'!AQ243</f>
        <v>0</v>
      </c>
      <c r="AQ13" s="269">
        <f>'[4]Canada Poultry Fat Imports'!AR243</f>
        <v>0</v>
      </c>
    </row>
    <row r="14" spans="1:43" x14ac:dyDescent="0.2">
      <c r="B14" t="s">
        <v>185</v>
      </c>
      <c r="C14" s="227">
        <f>C11-C12-C13</f>
        <v>0</v>
      </c>
      <c r="D14" s="227">
        <f t="shared" ref="D14:AQ14" si="2">D11-D12-D13</f>
        <v>0</v>
      </c>
      <c r="E14" s="227">
        <f t="shared" si="2"/>
        <v>0</v>
      </c>
      <c r="F14" s="227">
        <f t="shared" si="2"/>
        <v>0</v>
      </c>
      <c r="G14" s="227">
        <f t="shared" si="2"/>
        <v>0</v>
      </c>
      <c r="H14" s="227">
        <f t="shared" si="2"/>
        <v>0</v>
      </c>
      <c r="I14" s="227">
        <f t="shared" si="2"/>
        <v>0</v>
      </c>
      <c r="J14" s="227">
        <f t="shared" si="2"/>
        <v>0</v>
      </c>
      <c r="K14" s="227">
        <f t="shared" si="2"/>
        <v>0</v>
      </c>
      <c r="L14" s="227">
        <f t="shared" si="2"/>
        <v>0</v>
      </c>
      <c r="M14" s="227">
        <f t="shared" si="2"/>
        <v>0</v>
      </c>
      <c r="N14" s="227">
        <f t="shared" si="2"/>
        <v>0</v>
      </c>
      <c r="O14" s="227">
        <f t="shared" si="2"/>
        <v>0</v>
      </c>
      <c r="P14" s="227">
        <f t="shared" si="2"/>
        <v>0</v>
      </c>
      <c r="Q14" s="227">
        <f t="shared" si="2"/>
        <v>0</v>
      </c>
      <c r="R14" s="227">
        <f t="shared" si="2"/>
        <v>0</v>
      </c>
      <c r="S14" s="227">
        <f t="shared" si="2"/>
        <v>0.11699999999999999</v>
      </c>
      <c r="T14" s="227">
        <f t="shared" si="2"/>
        <v>0.2970000000000006</v>
      </c>
      <c r="U14" s="227">
        <f t="shared" si="2"/>
        <v>0.15000000000000036</v>
      </c>
      <c r="V14" s="227">
        <f t="shared" si="2"/>
        <v>0.27899999999999991</v>
      </c>
      <c r="W14" s="227">
        <f t="shared" si="2"/>
        <v>0.23799999999999955</v>
      </c>
      <c r="X14" s="227">
        <f t="shared" si="2"/>
        <v>0.20100000000000051</v>
      </c>
      <c r="Y14" s="227">
        <f t="shared" si="2"/>
        <v>0.2759999999999998</v>
      </c>
      <c r="Z14" s="227">
        <f t="shared" si="2"/>
        <v>0.30400000000000027</v>
      </c>
      <c r="AA14" s="227">
        <f t="shared" si="2"/>
        <v>0.57699999999999996</v>
      </c>
      <c r="AB14" s="227">
        <f t="shared" si="2"/>
        <v>0.25499999999999989</v>
      </c>
      <c r="AC14" s="227">
        <f t="shared" si="2"/>
        <v>0.22900000000000009</v>
      </c>
      <c r="AD14" s="269">
        <f t="shared" si="2"/>
        <v>9.9000000000000199E-2</v>
      </c>
      <c r="AE14" s="269">
        <f t="shared" si="2"/>
        <v>0.38900000000000023</v>
      </c>
      <c r="AF14" s="269">
        <f t="shared" si="2"/>
        <v>0.2654183575364959</v>
      </c>
      <c r="AG14" s="269">
        <f t="shared" si="2"/>
        <v>0.23431309894052443</v>
      </c>
      <c r="AH14" s="269">
        <f t="shared" si="2"/>
        <v>0.24093294626393025</v>
      </c>
      <c r="AI14" s="269">
        <f t="shared" si="2"/>
        <v>0.24035739633050035</v>
      </c>
      <c r="AJ14" s="269">
        <f t="shared" si="2"/>
        <v>0.26357796470979888</v>
      </c>
      <c r="AK14" s="269">
        <f t="shared" si="2"/>
        <v>0.24868218271423626</v>
      </c>
      <c r="AL14" s="269">
        <f t="shared" si="2"/>
        <v>0.24557271779179857</v>
      </c>
      <c r="AM14" s="269">
        <f t="shared" si="2"/>
        <v>0.24782464156205197</v>
      </c>
      <c r="AN14" s="269">
        <f t="shared" si="2"/>
        <v>0.24920298062167667</v>
      </c>
      <c r="AO14" s="269">
        <f t="shared" si="2"/>
        <v>0.25097209747991212</v>
      </c>
      <c r="AP14" s="269">
        <f t="shared" si="2"/>
        <v>0.24845092403393654</v>
      </c>
      <c r="AQ14" s="269">
        <f t="shared" si="2"/>
        <v>0.248404672297875</v>
      </c>
    </row>
    <row r="15" spans="1:43" x14ac:dyDescent="0.2">
      <c r="A15" t="s">
        <v>191</v>
      </c>
      <c r="C15" s="227">
        <f>'[4]Canada Poultry Fat Exports'!D$290</f>
        <v>0</v>
      </c>
      <c r="D15" s="227">
        <f>'[4]Canada Poultry Fat Exports'!E$290</f>
        <v>0</v>
      </c>
      <c r="E15" s="227">
        <f>'[4]Canada Poultry Fat Exports'!F$290</f>
        <v>0</v>
      </c>
      <c r="F15" s="227">
        <f>'[4]Canada Poultry Fat Exports'!G$290</f>
        <v>0</v>
      </c>
      <c r="G15" s="227">
        <f>'[4]Canada Poultry Fat Exports'!H$290</f>
        <v>0</v>
      </c>
      <c r="H15" s="227">
        <f>'[4]Canada Poultry Fat Exports'!I$290</f>
        <v>0</v>
      </c>
      <c r="I15" s="227">
        <f>'[4]Canada Poultry Fat Exports'!J$290</f>
        <v>0</v>
      </c>
      <c r="J15" s="227">
        <f>'[4]Canada Poultry Fat Exports'!K$290</f>
        <v>0</v>
      </c>
      <c r="K15" s="227">
        <f>'[4]Canada Poultry Fat Exports'!L$290</f>
        <v>0</v>
      </c>
      <c r="L15" s="227">
        <f>'[4]Canada Poultry Fat Exports'!M$290</f>
        <v>0</v>
      </c>
      <c r="M15" s="227">
        <f>'[4]Canada Poultry Fat Exports'!N$290</f>
        <v>0</v>
      </c>
      <c r="N15" s="227">
        <f>'[4]Canada Poultry Fat Exports'!O$290</f>
        <v>0</v>
      </c>
      <c r="O15" s="227">
        <f>'[4]Canada Poultry Fat Exports'!P$290</f>
        <v>0</v>
      </c>
      <c r="P15" s="227">
        <f>'[4]Canada Poultry Fat Exports'!Q$290</f>
        <v>0</v>
      </c>
      <c r="Q15" s="227">
        <f>'[4]Canada Poultry Fat Exports'!R$290</f>
        <v>0</v>
      </c>
      <c r="R15" s="227">
        <f>'[4]Canada Poultry Fat Exports'!S$290</f>
        <v>0</v>
      </c>
      <c r="S15" s="227">
        <f>'[4]Canada Poultry Fat Exports'!T$290</f>
        <v>0.54200000000000004</v>
      </c>
      <c r="T15" s="227">
        <f>'[4]Canada Poultry Fat Exports'!U$290</f>
        <v>0.996</v>
      </c>
      <c r="U15" s="227">
        <f>'[4]Canada Poultry Fat Exports'!V$290</f>
        <v>2.359</v>
      </c>
      <c r="V15" s="227">
        <f>'[4]Canada Poultry Fat Exports'!W$290</f>
        <v>0.66</v>
      </c>
      <c r="W15" s="227">
        <f>'[4]Canada Poultry Fat Exports'!X$290</f>
        <v>0.191</v>
      </c>
      <c r="X15" s="227">
        <f>'[4]Canada Poultry Fat Exports'!Y$290</f>
        <v>1.637</v>
      </c>
      <c r="Y15" s="227">
        <f>'[4]Canada Poultry Fat Exports'!Z$290</f>
        <v>0.441</v>
      </c>
      <c r="Z15" s="227">
        <f>'[4]Canada Poultry Fat Exports'!AA$290</f>
        <v>2.7930000000000001</v>
      </c>
      <c r="AA15" s="227">
        <f>'[4]Canada Poultry Fat Exports'!AB$290</f>
        <v>2.7389999999999999</v>
      </c>
      <c r="AB15" s="227">
        <f>'[4]Canada Poultry Fat Exports'!AC$290</f>
        <v>1.143</v>
      </c>
      <c r="AC15" s="227">
        <f>'[4]Canada Poultry Fat Exports'!AD$290</f>
        <v>2.496</v>
      </c>
      <c r="AD15" s="269">
        <f>'[4]Canada Poultry Fat Exports'!AE$290</f>
        <v>2.6680000000000001</v>
      </c>
      <c r="AE15" s="269">
        <f>'[4]Canada Poultry Fat Exports'!AF$290</f>
        <v>1.0940000000000001</v>
      </c>
      <c r="AF15" s="269">
        <f>'[4]Canada Poultry Fat Exports'!AG$290</f>
        <v>1.5267489433643275</v>
      </c>
      <c r="AG15" s="269">
        <f>'[4]Canada Poultry Fat Exports'!AH$290</f>
        <v>2.0464807771414106</v>
      </c>
      <c r="AH15" s="269">
        <f>'[4]Canada Poultry Fat Exports'!AI$290</f>
        <v>2.0060394582974022</v>
      </c>
      <c r="AI15" s="269">
        <f>'[4]Canada Poultry Fat Exports'!AJ$290</f>
        <v>2.0206268958090998</v>
      </c>
      <c r="AJ15" s="269">
        <f>'[4]Canada Poultry Fat Exports'!AK$290</f>
        <v>1.9840247166597311</v>
      </c>
      <c r="AK15" s="269">
        <f>'[4]Canada Poultry Fat Exports'!AL$290</f>
        <v>1.9886921504395116</v>
      </c>
      <c r="AL15" s="269">
        <f>'[4]Canada Poultry Fat Exports'!AM$290</f>
        <v>2.0091727996694315</v>
      </c>
      <c r="AM15" s="269">
        <f>'[4]Canada Poultry Fat Exports'!AN$290</f>
        <v>2.0017112041750353</v>
      </c>
      <c r="AN15" s="269">
        <f>'[4]Canada Poultry Fat Exports'!AO$290</f>
        <v>2.0008455533505618</v>
      </c>
      <c r="AO15" s="269">
        <f>'[4]Canada Poultry Fat Exports'!AP$290</f>
        <v>1.9968892848588544</v>
      </c>
      <c r="AP15" s="269">
        <f>'[4]Canada Poultry Fat Exports'!AQ$290</f>
        <v>1.9994621984986793</v>
      </c>
      <c r="AQ15" s="269">
        <f>'[4]Canada Poultry Fat Exports'!AR$290</f>
        <v>2.0016162081105122</v>
      </c>
    </row>
    <row r="16" spans="1:43" x14ac:dyDescent="0.2">
      <c r="A16" s="266"/>
      <c r="B16" s="266" t="s">
        <v>187</v>
      </c>
      <c r="C16" s="267">
        <f>'[4]Canada Poultry Fat Exports'!D284</f>
        <v>0</v>
      </c>
      <c r="D16" s="267">
        <f>'[4]Canada Poultry Fat Exports'!E284</f>
        <v>0</v>
      </c>
      <c r="E16" s="267">
        <f>'[4]Canada Poultry Fat Exports'!F284</f>
        <v>0</v>
      </c>
      <c r="F16" s="267">
        <f>'[4]Canada Poultry Fat Exports'!G284</f>
        <v>0</v>
      </c>
      <c r="G16" s="267">
        <f>'[4]Canada Poultry Fat Exports'!H284</f>
        <v>0</v>
      </c>
      <c r="H16" s="267">
        <f>'[4]Canada Poultry Fat Exports'!I284</f>
        <v>0</v>
      </c>
      <c r="I16" s="267">
        <f>'[4]Canada Poultry Fat Exports'!J284</f>
        <v>0</v>
      </c>
      <c r="J16" s="267">
        <f>'[4]Canada Poultry Fat Exports'!K284</f>
        <v>0</v>
      </c>
      <c r="K16" s="267">
        <f>'[4]Canada Poultry Fat Exports'!L284</f>
        <v>0</v>
      </c>
      <c r="L16" s="267">
        <f>'[4]Canada Poultry Fat Exports'!M284</f>
        <v>0</v>
      </c>
      <c r="M16" s="267">
        <f>'[4]Canada Poultry Fat Exports'!N284</f>
        <v>0</v>
      </c>
      <c r="N16" s="267">
        <f>'[4]Canada Poultry Fat Exports'!O284</f>
        <v>0</v>
      </c>
      <c r="O16" s="267">
        <f>'[4]Canada Poultry Fat Exports'!P284</f>
        <v>0</v>
      </c>
      <c r="P16" s="267">
        <f>'[4]Canada Poultry Fat Exports'!Q284</f>
        <v>0</v>
      </c>
      <c r="Q16" s="267">
        <f>'[4]Canada Poultry Fat Exports'!R284</f>
        <v>0</v>
      </c>
      <c r="R16" s="267">
        <f>'[4]Canada Poultry Fat Exports'!S284</f>
        <v>0</v>
      </c>
      <c r="S16" s="267">
        <f>'[4]Canada Poultry Fat Exports'!T284</f>
        <v>0.54200000000000004</v>
      </c>
      <c r="T16" s="267">
        <f>'[4]Canada Poultry Fat Exports'!U284</f>
        <v>0.246</v>
      </c>
      <c r="U16" s="267">
        <f>'[4]Canada Poultry Fat Exports'!V284</f>
        <v>0.35899999999999999</v>
      </c>
      <c r="V16" s="267">
        <f>'[4]Canada Poultry Fat Exports'!W284</f>
        <v>0.66</v>
      </c>
      <c r="W16" s="267">
        <f>'[4]Canada Poultry Fat Exports'!X284</f>
        <v>0.191</v>
      </c>
      <c r="X16" s="267">
        <f>'[4]Canada Poultry Fat Exports'!Y284</f>
        <v>1.637</v>
      </c>
      <c r="Y16" s="267">
        <f>'[4]Canada Poultry Fat Exports'!Z284</f>
        <v>0.41599999999999998</v>
      </c>
      <c r="Z16" s="267">
        <f>'[4]Canada Poultry Fat Exports'!AA284</f>
        <v>2.7930000000000001</v>
      </c>
      <c r="AA16" s="267">
        <f>'[4]Canada Poultry Fat Exports'!AB284</f>
        <v>2.7210000000000001</v>
      </c>
      <c r="AB16" s="267">
        <f>'[4]Canada Poultry Fat Exports'!AC284</f>
        <v>1.143</v>
      </c>
      <c r="AC16" s="267">
        <f>'[4]Canada Poultry Fat Exports'!AD284</f>
        <v>2.4750000000000001</v>
      </c>
      <c r="AD16" s="268">
        <f>'[4]Canada Poultry Fat Exports'!AE284</f>
        <v>2.6680000000000001</v>
      </c>
      <c r="AE16" s="268">
        <f>'[4]Canada Poultry Fat Exports'!AF284</f>
        <v>1.093</v>
      </c>
      <c r="AF16" s="268">
        <f>'[4]Canada Poultry Fat Exports'!AG284</f>
        <v>1.5180446488782742</v>
      </c>
      <c r="AG16" s="268">
        <f>'[4]Canada Poultry Fat Exports'!AH284</f>
        <v>2.0396587416346601</v>
      </c>
      <c r="AH16" s="268">
        <f>'[4]Canada Poultry Fat Exports'!AI284</f>
        <v>1.9982778200654838</v>
      </c>
      <c r="AI16" s="268">
        <f>'[4]Canada Poultry Fat Exports'!AJ284</f>
        <v>2.0149471076622429</v>
      </c>
      <c r="AJ16" s="268">
        <f>'[4]Canada Poultry Fat Exports'!AK284</f>
        <v>1.9768524151220737</v>
      </c>
      <c r="AK16" s="268">
        <f>'[4]Canada Poultry Fat Exports'!AL284</f>
        <v>1.9814641388576639</v>
      </c>
      <c r="AL16" s="268">
        <f>'[4]Canada Poultry Fat Exports'!AM284</f>
        <v>2.0022400446684254</v>
      </c>
      <c r="AM16" s="268">
        <f>'[4]Canada Poultry Fat Exports'!AN284</f>
        <v>1.994756305275178</v>
      </c>
      <c r="AN16" s="268">
        <f>'[4]Canada Poultry Fat Exports'!AO284</f>
        <v>1.9940520023171167</v>
      </c>
      <c r="AO16" s="268">
        <f>'[4]Canada Poultry Fat Exports'!AP284</f>
        <v>1.989872981248092</v>
      </c>
      <c r="AP16" s="268">
        <f>'[4]Canada Poultry Fat Exports'!AQ284</f>
        <v>1.9924770944732952</v>
      </c>
      <c r="AQ16" s="268">
        <f>'[4]Canada Poultry Fat Exports'!AR284</f>
        <v>1.9946796855964213</v>
      </c>
    </row>
    <row r="17" spans="1:43" x14ac:dyDescent="0.2">
      <c r="B17" t="s">
        <v>192</v>
      </c>
      <c r="C17" s="227">
        <f>'[4]Canada Poultry Fat Exports'!D266</f>
        <v>0</v>
      </c>
      <c r="D17" s="227">
        <f>'[4]Canada Poultry Fat Exports'!E266</f>
        <v>0</v>
      </c>
      <c r="E17" s="227">
        <f>'[4]Canada Poultry Fat Exports'!F266</f>
        <v>0</v>
      </c>
      <c r="F17" s="227">
        <f>'[4]Canada Poultry Fat Exports'!G266</f>
        <v>0</v>
      </c>
      <c r="G17" s="227">
        <f>'[4]Canada Poultry Fat Exports'!H266</f>
        <v>0</v>
      </c>
      <c r="H17" s="227">
        <f>'[4]Canada Poultry Fat Exports'!I266</f>
        <v>0</v>
      </c>
      <c r="I17" s="227">
        <f>'[4]Canada Poultry Fat Exports'!J266</f>
        <v>0</v>
      </c>
      <c r="J17" s="227">
        <f>'[4]Canada Poultry Fat Exports'!K266</f>
        <v>0</v>
      </c>
      <c r="K17" s="227">
        <f>'[4]Canada Poultry Fat Exports'!L266</f>
        <v>0</v>
      </c>
      <c r="L17" s="227">
        <f>'[4]Canada Poultry Fat Exports'!M266</f>
        <v>0</v>
      </c>
      <c r="M17" s="227">
        <f>'[4]Canada Poultry Fat Exports'!N266</f>
        <v>0</v>
      </c>
      <c r="N17" s="227">
        <f>'[4]Canada Poultry Fat Exports'!O266</f>
        <v>0</v>
      </c>
      <c r="O17" s="227">
        <f>'[4]Canada Poultry Fat Exports'!P266</f>
        <v>0</v>
      </c>
      <c r="P17" s="227">
        <f>'[4]Canada Poultry Fat Exports'!Q266</f>
        <v>0</v>
      </c>
      <c r="Q17" s="227">
        <f>'[4]Canada Poultry Fat Exports'!R266</f>
        <v>0</v>
      </c>
      <c r="R17" s="227">
        <f>'[4]Canada Poultry Fat Exports'!S266</f>
        <v>0</v>
      </c>
      <c r="S17" s="227">
        <f>'[4]Canada Poultry Fat Exports'!T266</f>
        <v>0</v>
      </c>
      <c r="T17" s="227">
        <f>'[4]Canada Poultry Fat Exports'!U266</f>
        <v>0</v>
      </c>
      <c r="U17" s="227">
        <f>'[4]Canada Poultry Fat Exports'!V266</f>
        <v>0</v>
      </c>
      <c r="V17" s="227">
        <f>'[4]Canada Poultry Fat Exports'!W266</f>
        <v>0</v>
      </c>
      <c r="W17" s="227">
        <f>'[4]Canada Poultry Fat Exports'!X266</f>
        <v>0</v>
      </c>
      <c r="X17" s="227">
        <f>'[4]Canada Poultry Fat Exports'!Y266</f>
        <v>0</v>
      </c>
      <c r="Y17" s="227">
        <f>'[4]Canada Poultry Fat Exports'!Z266</f>
        <v>0</v>
      </c>
      <c r="Z17" s="227">
        <f>'[4]Canada Poultry Fat Exports'!AA266</f>
        <v>0</v>
      </c>
      <c r="AA17" s="227">
        <f>'[4]Canada Poultry Fat Exports'!AB266</f>
        <v>1.7999999999999999E-2</v>
      </c>
      <c r="AB17" s="227">
        <f>'[4]Canada Poultry Fat Exports'!AC266</f>
        <v>0</v>
      </c>
      <c r="AC17" s="227">
        <f>'[4]Canada Poultry Fat Exports'!AD266</f>
        <v>0</v>
      </c>
      <c r="AD17" s="269">
        <f>'[4]Canada Poultry Fat Exports'!AE266</f>
        <v>0</v>
      </c>
      <c r="AE17" s="269">
        <f>'[4]Canada Poultry Fat Exports'!AF266</f>
        <v>9.2420537897310517E-4</v>
      </c>
      <c r="AF17" s="269">
        <f>'[4]Canada Poultry Fat Exports'!AG266</f>
        <v>3.9991980936122367E-3</v>
      </c>
      <c r="AG17" s="269">
        <f>'[4]Canada Poultry Fat Exports'!AH266</f>
        <v>1.0531344326385758E-3</v>
      </c>
      <c r="AH17" s="269">
        <f>'[4]Canada Poultry Fat Exports'!AI266</f>
        <v>1.1981832207746427E-3</v>
      </c>
      <c r="AI17" s="269">
        <f>'[4]Canada Poultry Fat Exports'!AJ266</f>
        <v>1.5995365346112053E-3</v>
      </c>
      <c r="AJ17" s="269">
        <f>'[4]Canada Poultry Fat Exports'!AK266</f>
        <v>2.0198567358678098E-3</v>
      </c>
      <c r="AK17" s="269">
        <f>'[4]Canada Poultry Fat Exports'!AL266</f>
        <v>1.9739818035008935E-3</v>
      </c>
      <c r="AL17" s="269">
        <f>'[4]Canada Poultry Fat Exports'!AM266</f>
        <v>1.5689385454786256E-3</v>
      </c>
      <c r="AM17" s="269">
        <f>'[4]Canada Poultry Fat Exports'!AN266</f>
        <v>1.6720993680466349E-3</v>
      </c>
      <c r="AN17" s="269">
        <f>'[4]Canada Poultry Fat Exports'!AO266</f>
        <v>1.7668825975010339E-3</v>
      </c>
      <c r="AO17" s="269">
        <f>'[4]Canada Poultry Fat Exports'!AP266</f>
        <v>1.8003518100789993E-3</v>
      </c>
      <c r="AP17" s="269">
        <f>'[4]Canada Poultry Fat Exports'!AQ266</f>
        <v>1.7564508249212373E-3</v>
      </c>
      <c r="AQ17" s="269">
        <f>'[4]Canada Poultry Fat Exports'!AR266</f>
        <v>1.7129446292053062E-3</v>
      </c>
    </row>
    <row r="18" spans="1:43" x14ac:dyDescent="0.2">
      <c r="B18" t="s">
        <v>185</v>
      </c>
      <c r="C18" s="227">
        <f>C15-C16-C17</f>
        <v>0</v>
      </c>
      <c r="D18" s="227">
        <f t="shared" ref="D18:AQ18" si="3">D15-D16-D17</f>
        <v>0</v>
      </c>
      <c r="E18" s="227">
        <f t="shared" si="3"/>
        <v>0</v>
      </c>
      <c r="F18" s="227">
        <f t="shared" si="3"/>
        <v>0</v>
      </c>
      <c r="G18" s="227">
        <f t="shared" si="3"/>
        <v>0</v>
      </c>
      <c r="H18" s="227">
        <f t="shared" si="3"/>
        <v>0</v>
      </c>
      <c r="I18" s="227">
        <f t="shared" si="3"/>
        <v>0</v>
      </c>
      <c r="J18" s="227">
        <f t="shared" si="3"/>
        <v>0</v>
      </c>
      <c r="K18" s="227">
        <f t="shared" si="3"/>
        <v>0</v>
      </c>
      <c r="L18" s="227">
        <f t="shared" si="3"/>
        <v>0</v>
      </c>
      <c r="M18" s="227">
        <f t="shared" si="3"/>
        <v>0</v>
      </c>
      <c r="N18" s="227">
        <f t="shared" si="3"/>
        <v>0</v>
      </c>
      <c r="O18" s="227">
        <f t="shared" si="3"/>
        <v>0</v>
      </c>
      <c r="P18" s="227">
        <f t="shared" si="3"/>
        <v>0</v>
      </c>
      <c r="Q18" s="227">
        <f t="shared" si="3"/>
        <v>0</v>
      </c>
      <c r="R18" s="227">
        <f t="shared" si="3"/>
        <v>0</v>
      </c>
      <c r="S18" s="227">
        <f t="shared" si="3"/>
        <v>0</v>
      </c>
      <c r="T18" s="227">
        <f t="shared" si="3"/>
        <v>0.75</v>
      </c>
      <c r="U18" s="227">
        <f t="shared" si="3"/>
        <v>2</v>
      </c>
      <c r="V18" s="227">
        <f t="shared" si="3"/>
        <v>0</v>
      </c>
      <c r="W18" s="227">
        <f t="shared" si="3"/>
        <v>0</v>
      </c>
      <c r="X18" s="227">
        <f t="shared" si="3"/>
        <v>0</v>
      </c>
      <c r="Y18" s="227">
        <f t="shared" si="3"/>
        <v>2.5000000000000022E-2</v>
      </c>
      <c r="Z18" s="227">
        <f t="shared" si="3"/>
        <v>0</v>
      </c>
      <c r="AA18" s="227">
        <f>AA15-AA16-AA17+0.0001</f>
        <v>9.9999999999795307E-5</v>
      </c>
      <c r="AB18" s="227">
        <f t="shared" si="3"/>
        <v>0</v>
      </c>
      <c r="AC18" s="227">
        <f t="shared" si="3"/>
        <v>2.0999999999999908E-2</v>
      </c>
      <c r="AD18" s="269">
        <f t="shared" si="3"/>
        <v>0</v>
      </c>
      <c r="AE18" s="269">
        <f t="shared" si="3"/>
        <v>7.5794621027006743E-5</v>
      </c>
      <c r="AF18" s="269">
        <f t="shared" si="3"/>
        <v>4.7050963924411288E-3</v>
      </c>
      <c r="AG18" s="269">
        <f t="shared" si="3"/>
        <v>5.7689010741119586E-3</v>
      </c>
      <c r="AH18" s="269">
        <f t="shared" si="3"/>
        <v>6.5634550111436903E-3</v>
      </c>
      <c r="AI18" s="269">
        <f t="shared" si="3"/>
        <v>4.0802516122456734E-3</v>
      </c>
      <c r="AJ18" s="269">
        <f t="shared" si="3"/>
        <v>5.1524448017896563E-3</v>
      </c>
      <c r="AK18" s="269">
        <f t="shared" si="3"/>
        <v>5.2540297783468214E-3</v>
      </c>
      <c r="AL18" s="269">
        <f t="shared" si="3"/>
        <v>5.3638164555274712E-3</v>
      </c>
      <c r="AM18" s="269">
        <f t="shared" si="3"/>
        <v>5.2827995318107078E-3</v>
      </c>
      <c r="AN18" s="269">
        <f t="shared" si="3"/>
        <v>5.0266684359441104E-3</v>
      </c>
      <c r="AO18" s="269">
        <f t="shared" si="3"/>
        <v>5.2159518006834431E-3</v>
      </c>
      <c r="AP18" s="269">
        <f t="shared" si="3"/>
        <v>5.2286532004628666E-3</v>
      </c>
      <c r="AQ18" s="269">
        <f t="shared" si="3"/>
        <v>5.223577884885631E-3</v>
      </c>
    </row>
    <row r="19" spans="1:43" x14ac:dyDescent="0.2">
      <c r="A19" t="s">
        <v>193</v>
      </c>
      <c r="C19" s="227">
        <f>'[9]Poultry Fat Imports'!D290</f>
        <v>7.3072196190000005</v>
      </c>
      <c r="D19" s="227">
        <f>'[9]Poultry Fat Imports'!E290</f>
        <v>5.3184301127999998</v>
      </c>
      <c r="E19" s="227">
        <f>'[9]Poultry Fat Imports'!F290</f>
        <v>5.0814332477999997</v>
      </c>
      <c r="F19" s="227">
        <f>'[9]Poultry Fat Imports'!G290</f>
        <v>5.3195324238000001</v>
      </c>
      <c r="G19" s="227">
        <f>'[9]Poultry Fat Imports'!H290</f>
        <v>5.6672013132000005</v>
      </c>
      <c r="H19" s="227">
        <f>'[9]Poultry Fat Imports'!I290</f>
        <v>4.9526833230000005</v>
      </c>
      <c r="I19" s="227">
        <f>'[9]Poultry Fat Imports'!J290</f>
        <v>5.4295430615999996</v>
      </c>
      <c r="J19" s="227">
        <f>'[9]Poultry Fat Imports'!K290</f>
        <v>5.6852792135999994</v>
      </c>
      <c r="K19" s="227">
        <f>'[9]Poultry Fat Imports'!L290</f>
        <v>9.6227341055999993</v>
      </c>
      <c r="L19" s="227">
        <f>'[9]Poultry Fat Imports'!M290</f>
        <v>7.5830178312000012</v>
      </c>
      <c r="M19" s="227">
        <f>'[9]Poultry Fat Imports'!N290</f>
        <v>5.9178668346000007</v>
      </c>
      <c r="N19" s="227">
        <f>'[9]Poultry Fat Imports'!O290</f>
        <v>10.657804134600001</v>
      </c>
      <c r="O19" s="227">
        <f>'[9]Poultry Fat Imports'!P290</f>
        <v>5.4405661715999996</v>
      </c>
      <c r="P19" s="227">
        <f>'[9]Poultry Fat Imports'!Q290</f>
        <v>4.7520627209999997</v>
      </c>
      <c r="Q19" s="227">
        <f>'[9]Poultry Fat Imports'!R290</f>
        <v>5.2716921264000005</v>
      </c>
      <c r="R19" s="227">
        <f>'[9]Poultry Fat Imports'!S290</f>
        <v>7.4383946280000002</v>
      </c>
      <c r="S19" s="227">
        <f>'[9]Poultry Fat Imports'!T290</f>
        <v>5.2893291024</v>
      </c>
      <c r="T19" s="227">
        <f>'[9]Poultry Fat Imports'!U290</f>
        <v>0.94644422459999999</v>
      </c>
      <c r="U19" s="227">
        <f>'[9]Poultry Fat Imports'!V290</f>
        <v>0.8628890508</v>
      </c>
      <c r="V19" s="227">
        <f>'[9]Poultry Fat Imports'!W290</f>
        <v>1.6349476752000001</v>
      </c>
      <c r="W19" s="227">
        <f>'[9]Poultry Fat Imports'!X290</f>
        <v>1.9279419390000001</v>
      </c>
      <c r="X19" s="227">
        <f>'[9]Poultry Fat Imports'!Y290</f>
        <v>5.1275098476000007</v>
      </c>
      <c r="Y19" s="227">
        <f>'[9]Poultry Fat Imports'!Z290</f>
        <v>1.7497415711999997</v>
      </c>
      <c r="Z19" s="227">
        <f>'[9]Poultry Fat Imports'!AA290</f>
        <v>6.6962334233399998</v>
      </c>
      <c r="AA19" s="227">
        <f>'[9]Poultry Fat Imports'!AB290</f>
        <v>6.411879300999999</v>
      </c>
      <c r="AB19" s="227">
        <f>'[9]Poultry Fat Imports'!AC290</f>
        <v>2.5485430319999991</v>
      </c>
      <c r="AC19" s="227">
        <f>'[9]Poultry Fat Imports'!AD290</f>
        <v>5.4753991991999991</v>
      </c>
      <c r="AD19" s="269">
        <f>'[9]Poultry Fat Imports'!AE290</f>
        <v>5.9723209979999989</v>
      </c>
      <c r="AE19" s="269">
        <f>'[9]Poultry Fat Imports'!AF290</f>
        <v>6.2959595075999992</v>
      </c>
      <c r="AF19" s="269">
        <f>'[9]Poultry Fat Imports'!AG290</f>
        <v>6.5966699483999989</v>
      </c>
      <c r="AG19" s="269">
        <f>'[9]Poultry Fat Imports'!AH290</f>
        <v>6.2412848819999995</v>
      </c>
      <c r="AH19" s="269">
        <f>'[9]Poultry Fat Imports'!AI290</f>
        <v>6.5816785187999995</v>
      </c>
      <c r="AI19" s="269">
        <f>'[9]Poultry Fat Imports'!AJ290</f>
        <v>6.3495318222000003</v>
      </c>
      <c r="AJ19" s="269">
        <f>'[9]Poultry Fat Imports'!AK290</f>
        <v>6.2423871930000008</v>
      </c>
      <c r="AK19" s="269">
        <f>'[9]Poultry Fat Imports'!AL290</f>
        <v>6.3173443410000001</v>
      </c>
      <c r="AL19" s="269">
        <f>'[9]Poultry Fat Imports'!AM290</f>
        <v>6.5673484758000003</v>
      </c>
      <c r="AM19" s="269">
        <f>'[9]Poultry Fat Imports'!AN290</f>
        <v>5.9249216249999987</v>
      </c>
      <c r="AN19" s="269">
        <f>'[9]Poultry Fat Imports'!AO290</f>
        <v>5.8750971677999999</v>
      </c>
      <c r="AO19" s="269">
        <f>'[9]Poultry Fat Imports'!AP290</f>
        <v>5.9586523415999979</v>
      </c>
      <c r="AP19" s="269">
        <f>'[9]Poultry Fat Imports'!AQ290</f>
        <v>5.8792859495999981</v>
      </c>
      <c r="AQ19" s="269">
        <f>'[9]Poultry Fat Imports'!AR290</f>
        <v>5.6186996292</v>
      </c>
    </row>
    <row r="20" spans="1:43" x14ac:dyDescent="0.2">
      <c r="A20" s="266"/>
      <c r="B20" s="266" t="s">
        <v>184</v>
      </c>
      <c r="C20" s="267">
        <f>'[9]Poultry Fat Imports'!D243</f>
        <v>7.3072196190000005</v>
      </c>
      <c r="D20" s="267">
        <f>'[9]Poultry Fat Imports'!E243</f>
        <v>5.3173278017999994</v>
      </c>
      <c r="E20" s="267">
        <f>'[9]Poultry Fat Imports'!F243</f>
        <v>5.0814332477999997</v>
      </c>
      <c r="F20" s="267">
        <f>'[9]Poultry Fat Imports'!G243</f>
        <v>5.3195324238000001</v>
      </c>
      <c r="G20" s="267">
        <f>'[9]Poultry Fat Imports'!H243</f>
        <v>5.6550758921999993</v>
      </c>
      <c r="H20" s="267">
        <f>'[9]Poultry Fat Imports'!I243</f>
        <v>4.9493763900000003</v>
      </c>
      <c r="I20" s="267">
        <f>'[9]Poultry Fat Imports'!J243</f>
        <v>5.3900803278000007</v>
      </c>
      <c r="J20" s="267">
        <f>'[9]Poultry Fat Imports'!K243</f>
        <v>5.4039694463999997</v>
      </c>
      <c r="K20" s="267">
        <f>'[9]Poultry Fat Imports'!L243</f>
        <v>9.6227341055999993</v>
      </c>
      <c r="L20" s="267">
        <f>'[9]Poultry Fat Imports'!M243</f>
        <v>7.5830178312000012</v>
      </c>
      <c r="M20" s="267">
        <f>'[9]Poultry Fat Imports'!N243</f>
        <v>5.9015526318000013</v>
      </c>
      <c r="N20" s="267">
        <f>'[9]Poultry Fat Imports'!O243</f>
        <v>10.657804134600001</v>
      </c>
      <c r="O20" s="267">
        <f>'[9]Poultry Fat Imports'!P243</f>
        <v>5.4070559171999992</v>
      </c>
      <c r="P20" s="267">
        <f>'[9]Poultry Fat Imports'!Q243</f>
        <v>4.7465511659999997</v>
      </c>
      <c r="Q20" s="267">
        <f>'[9]Poultry Fat Imports'!R243</f>
        <v>5.2555983857999999</v>
      </c>
      <c r="R20" s="267">
        <f>'[9]Poultry Fat Imports'!S243</f>
        <v>7.4383946280000002</v>
      </c>
      <c r="S20" s="267">
        <f>'[9]Poultry Fat Imports'!T243</f>
        <v>5.2893291024</v>
      </c>
      <c r="T20" s="267">
        <f>'[9]Poultry Fat Imports'!U243</f>
        <v>0.89243098560000012</v>
      </c>
      <c r="U20" s="267">
        <f>'[9]Poultry Fat Imports'!V243</f>
        <v>0.8628890508</v>
      </c>
      <c r="V20" s="267">
        <f>'[9]Poultry Fat Imports'!W243</f>
        <v>1.5375033828</v>
      </c>
      <c r="W20" s="267">
        <f>'[9]Poultry Fat Imports'!X243</f>
        <v>1.3677474888000001</v>
      </c>
      <c r="X20" s="267">
        <f>'[9]Poultry Fat Imports'!Y243</f>
        <v>4.4665641719999991</v>
      </c>
      <c r="Y20" s="267">
        <f>'[9]Poultry Fat Imports'!Z243</f>
        <v>1.08546277136</v>
      </c>
      <c r="Z20" s="267">
        <f>'[9]Poultry Fat Imports'!AA243</f>
        <v>6.1607332509799999</v>
      </c>
      <c r="AA20" s="267">
        <f>'[9]Poultry Fat Imports'!AB243</f>
        <v>5.9991559999999993</v>
      </c>
      <c r="AB20" s="267">
        <f>'[9]Poultry Fat Imports'!AC243</f>
        <v>2.5202907193199997</v>
      </c>
      <c r="AC20" s="267">
        <f>'[9]Poultry Fat Imports'!AD243</f>
        <v>5.4576730333999999</v>
      </c>
      <c r="AD20" s="268">
        <f>'[9]Poultry Fat Imports'!AE243</f>
        <v>5.9546309999999991</v>
      </c>
      <c r="AE20" s="268">
        <f>'[9]Poultry Fat Imports'!AF243</f>
        <v>6.2783119999999997</v>
      </c>
      <c r="AF20" s="268">
        <f>'[9]Poultry Fat Imports'!AG243</f>
        <v>6.5789740000000014</v>
      </c>
      <c r="AG20" s="268">
        <f>'[9]Poultry Fat Imports'!AH243</f>
        <v>6.2222590000000002</v>
      </c>
      <c r="AH20" s="268">
        <f>'[9]Poultry Fat Imports'!AI243</f>
        <v>6.5744430000000014</v>
      </c>
      <c r="AI20" s="268">
        <f>'[9]Poultry Fat Imports'!AJ243</f>
        <v>6.3423989999999995</v>
      </c>
      <c r="AJ20" s="268">
        <f>'[9]Poultry Fat Imports'!AK243</f>
        <v>6.2851800000000004</v>
      </c>
      <c r="AK20" s="268">
        <f>'[9]Poultry Fat Imports'!AL243</f>
        <v>6.35764</v>
      </c>
      <c r="AL20" s="268">
        <f>'[9]Poultry Fat Imports'!AM243</f>
        <v>6.6094349999999995</v>
      </c>
      <c r="AM20" s="268">
        <f>'[9]Poultry Fat Imports'!AN243</f>
        <v>5.9670030000000009</v>
      </c>
      <c r="AN20" s="268">
        <f>'[9]Poultry Fat Imports'!AO243</f>
        <v>5.9170919999999994</v>
      </c>
      <c r="AO20" s="268">
        <f>'[9]Poultry Fat Imports'!AP243</f>
        <v>5.9298390000000012</v>
      </c>
      <c r="AP20" s="268">
        <f>'[9]Poultry Fat Imports'!AQ243</f>
        <v>5.8505250000000002</v>
      </c>
      <c r="AQ20" s="268">
        <f>'[9]Poultry Fat Imports'!AR243</f>
        <v>5.5898900000000014</v>
      </c>
    </row>
    <row r="21" spans="1:43" x14ac:dyDescent="0.2">
      <c r="B21" t="s">
        <v>190</v>
      </c>
      <c r="C21" s="227">
        <f>'[9]Poultry Fat Imports'!D266</f>
        <v>0</v>
      </c>
      <c r="D21" s="227">
        <f>'[9]Poultry Fat Imports'!E266</f>
        <v>0</v>
      </c>
      <c r="E21" s="227">
        <f>'[9]Poultry Fat Imports'!F266</f>
        <v>0</v>
      </c>
      <c r="F21" s="227">
        <f>'[9]Poultry Fat Imports'!G266</f>
        <v>0</v>
      </c>
      <c r="G21" s="227">
        <f>'[9]Poultry Fat Imports'!H266</f>
        <v>0</v>
      </c>
      <c r="H21" s="227">
        <f>'[9]Poultry Fat Imports'!I266</f>
        <v>0</v>
      </c>
      <c r="I21" s="227">
        <f>'[9]Poultry Fat Imports'!J266</f>
        <v>0</v>
      </c>
      <c r="J21" s="227">
        <f>'[9]Poultry Fat Imports'!K266</f>
        <v>0</v>
      </c>
      <c r="K21" s="227">
        <f>'[9]Poultry Fat Imports'!L266</f>
        <v>0</v>
      </c>
      <c r="L21" s="227">
        <f>'[9]Poultry Fat Imports'!M266</f>
        <v>0</v>
      </c>
      <c r="M21" s="227">
        <f>'[9]Poultry Fat Imports'!N266</f>
        <v>0</v>
      </c>
      <c r="N21" s="227">
        <f>'[9]Poultry Fat Imports'!O266</f>
        <v>0</v>
      </c>
      <c r="O21" s="227">
        <f>'[9]Poultry Fat Imports'!P266</f>
        <v>0</v>
      </c>
      <c r="P21" s="227">
        <f>'[9]Poultry Fat Imports'!Q266</f>
        <v>0</v>
      </c>
      <c r="Q21" s="227">
        <f>'[9]Poultry Fat Imports'!R266</f>
        <v>1.60937406E-2</v>
      </c>
      <c r="R21" s="227">
        <f>'[9]Poultry Fat Imports'!S266</f>
        <v>0</v>
      </c>
      <c r="S21" s="227">
        <f>'[9]Poultry Fat Imports'!T266</f>
        <v>0</v>
      </c>
      <c r="T21" s="227">
        <f>'[9]Poultry Fat Imports'!U266</f>
        <v>8.8184880000000011E-3</v>
      </c>
      <c r="U21" s="227">
        <f>'[9]Poultry Fat Imports'!V266</f>
        <v>0</v>
      </c>
      <c r="V21" s="227">
        <f>'[9]Poultry Fat Imports'!W266</f>
        <v>0</v>
      </c>
      <c r="W21" s="227">
        <f>'[9]Poultry Fat Imports'!X266</f>
        <v>0</v>
      </c>
      <c r="X21" s="227">
        <f>'[9]Poultry Fat Imports'!Y266</f>
        <v>0</v>
      </c>
      <c r="Y21" s="227">
        <f>'[9]Poultry Fat Imports'!Z266</f>
        <v>0</v>
      </c>
      <c r="Z21" s="227">
        <f>'[9]Poultry Fat Imports'!AA266</f>
        <v>0</v>
      </c>
      <c r="AA21" s="227">
        <f>'[9]Poultry Fat Imports'!AB266</f>
        <v>0</v>
      </c>
      <c r="AB21" s="227">
        <f>'[9]Poultry Fat Imports'!AC266</f>
        <v>0</v>
      </c>
      <c r="AC21" s="227">
        <f>'[9]Poultry Fat Imports'!AD266</f>
        <v>0</v>
      </c>
      <c r="AD21" s="269">
        <f>'[9]Poultry Fat Imports'!AE266</f>
        <v>0</v>
      </c>
      <c r="AE21" s="269">
        <f>'[9]Poultry Fat Imports'!AF266</f>
        <v>0</v>
      </c>
      <c r="AF21" s="269">
        <f>'[9]Poultry Fat Imports'!AG266</f>
        <v>0</v>
      </c>
      <c r="AG21" s="269">
        <f>'[9]Poultry Fat Imports'!AH266</f>
        <v>0</v>
      </c>
      <c r="AH21" s="269">
        <f>'[9]Poultry Fat Imports'!AI266</f>
        <v>0</v>
      </c>
      <c r="AI21" s="269">
        <f>'[9]Poultry Fat Imports'!AJ266</f>
        <v>0</v>
      </c>
      <c r="AJ21" s="269">
        <f>'[9]Poultry Fat Imports'!AK266</f>
        <v>0</v>
      </c>
      <c r="AK21" s="269">
        <f>'[9]Poultry Fat Imports'!AL266</f>
        <v>0</v>
      </c>
      <c r="AL21" s="269">
        <f>'[9]Poultry Fat Imports'!AM266</f>
        <v>0</v>
      </c>
      <c r="AM21" s="269">
        <f>'[9]Poultry Fat Imports'!AN266</f>
        <v>0</v>
      </c>
      <c r="AN21" s="269">
        <f>'[9]Poultry Fat Imports'!AO266</f>
        <v>0</v>
      </c>
      <c r="AO21" s="269">
        <f>'[9]Poultry Fat Imports'!AP266</f>
        <v>0</v>
      </c>
      <c r="AP21" s="269">
        <f>'[9]Poultry Fat Imports'!AQ266</f>
        <v>0</v>
      </c>
      <c r="AQ21" s="269">
        <f>'[9]Poultry Fat Imports'!AR266</f>
        <v>0</v>
      </c>
    </row>
    <row r="22" spans="1:43" x14ac:dyDescent="0.2">
      <c r="B22" t="s">
        <v>185</v>
      </c>
      <c r="C22" s="227">
        <f t="shared" ref="C22:AQ22" si="4">C19-C20-C21</f>
        <v>0</v>
      </c>
      <c r="D22" s="227">
        <f t="shared" si="4"/>
        <v>1.1023110000003555E-3</v>
      </c>
      <c r="E22" s="227">
        <f t="shared" si="4"/>
        <v>0</v>
      </c>
      <c r="F22" s="227">
        <f t="shared" si="4"/>
        <v>0</v>
      </c>
      <c r="G22" s="227">
        <f t="shared" si="4"/>
        <v>1.2125421000001246E-2</v>
      </c>
      <c r="H22" s="227">
        <f t="shared" si="4"/>
        <v>3.3069330000001784E-3</v>
      </c>
      <c r="I22" s="227">
        <f t="shared" si="4"/>
        <v>3.9462733799998873E-2</v>
      </c>
      <c r="J22" s="227">
        <f t="shared" si="4"/>
        <v>0.28130976719999978</v>
      </c>
      <c r="K22" s="227">
        <f t="shared" si="4"/>
        <v>0</v>
      </c>
      <c r="L22" s="227">
        <f t="shared" si="4"/>
        <v>0</v>
      </c>
      <c r="M22" s="227">
        <f t="shared" si="4"/>
        <v>1.63142027999994E-2</v>
      </c>
      <c r="N22" s="227">
        <f t="shared" si="4"/>
        <v>0</v>
      </c>
      <c r="O22" s="227">
        <f t="shared" si="4"/>
        <v>3.3510254400000328E-2</v>
      </c>
      <c r="P22" s="227">
        <f t="shared" si="4"/>
        <v>5.5115550000000013E-3</v>
      </c>
      <c r="Q22" s="227">
        <f t="shared" si="4"/>
        <v>5.7245874707234634E-16</v>
      </c>
      <c r="R22" s="227">
        <f t="shared" si="4"/>
        <v>0</v>
      </c>
      <c r="S22" s="227">
        <f t="shared" si="4"/>
        <v>0</v>
      </c>
      <c r="T22" s="227">
        <f t="shared" si="4"/>
        <v>4.519475099999988E-2</v>
      </c>
      <c r="U22" s="227">
        <f t="shared" si="4"/>
        <v>0</v>
      </c>
      <c r="V22" s="227">
        <f t="shared" si="4"/>
        <v>9.7444292400000077E-2</v>
      </c>
      <c r="W22" s="227">
        <f t="shared" si="4"/>
        <v>0.56019445020000003</v>
      </c>
      <c r="X22" s="227">
        <f t="shared" si="4"/>
        <v>0.66094567560000161</v>
      </c>
      <c r="Y22" s="227">
        <f t="shared" si="4"/>
        <v>0.66427879983999971</v>
      </c>
      <c r="Z22" s="227">
        <f t="shared" si="4"/>
        <v>0.53550017235999992</v>
      </c>
      <c r="AA22" s="227">
        <f t="shared" si="4"/>
        <v>0.41272330099999976</v>
      </c>
      <c r="AB22" s="227">
        <f t="shared" si="4"/>
        <v>2.8252312679999392E-2</v>
      </c>
      <c r="AC22" s="227">
        <f t="shared" si="4"/>
        <v>1.7726165799999194E-2</v>
      </c>
      <c r="AD22" s="269">
        <f t="shared" si="4"/>
        <v>1.7689997999999818E-2</v>
      </c>
      <c r="AE22" s="269">
        <f t="shared" si="4"/>
        <v>1.7647507599999557E-2</v>
      </c>
      <c r="AF22" s="269">
        <f t="shared" si="4"/>
        <v>1.7695948399997441E-2</v>
      </c>
      <c r="AG22" s="269">
        <f t="shared" si="4"/>
        <v>1.9025881999999328E-2</v>
      </c>
      <c r="AH22" s="269">
        <f t="shared" si="4"/>
        <v>7.2355187999981752E-3</v>
      </c>
      <c r="AI22" s="269">
        <f t="shared" si="4"/>
        <v>7.1328222000008878E-3</v>
      </c>
      <c r="AJ22" s="269">
        <f t="shared" si="4"/>
        <v>-4.2792806999999655E-2</v>
      </c>
      <c r="AK22" s="269">
        <f t="shared" si="4"/>
        <v>-4.0295658999999873E-2</v>
      </c>
      <c r="AL22" s="269">
        <f t="shared" si="4"/>
        <v>-4.2086524199999253E-2</v>
      </c>
      <c r="AM22" s="269">
        <f t="shared" si="4"/>
        <v>-4.2081375000002197E-2</v>
      </c>
      <c r="AN22" s="269">
        <f t="shared" si="4"/>
        <v>-4.1994832199999443E-2</v>
      </c>
      <c r="AO22" s="269">
        <f t="shared" si="4"/>
        <v>2.8813341599996711E-2</v>
      </c>
      <c r="AP22" s="269">
        <f t="shared" si="4"/>
        <v>2.8760949599997865E-2</v>
      </c>
      <c r="AQ22" s="269">
        <f t="shared" si="4"/>
        <v>2.8809629199998632E-2</v>
      </c>
    </row>
    <row r="23" spans="1:43" x14ac:dyDescent="0.2">
      <c r="A23" t="s">
        <v>194</v>
      </c>
      <c r="C23" s="227">
        <f>'[2]Poultry Byproduct Complex'!D26</f>
        <v>59.566902280200011</v>
      </c>
      <c r="D23" s="227">
        <f>'[2]Poultry Byproduct Complex'!E26</f>
        <v>70.3223711694</v>
      </c>
      <c r="E23" s="227">
        <f>'[2]Poultry Byproduct Complex'!F26</f>
        <v>66.043861254000007</v>
      </c>
      <c r="F23" s="227">
        <f>'[2]Poultry Byproduct Complex'!G26</f>
        <v>85.860547025399995</v>
      </c>
      <c r="G23" s="227">
        <f>'[2]Poultry Byproduct Complex'!H26</f>
        <v>65.029735134000006</v>
      </c>
      <c r="H23" s="227">
        <f>'[2]Poultry Byproduct Complex'!I26</f>
        <v>65.929220910000012</v>
      </c>
      <c r="I23" s="227">
        <f>'[2]Poultry Byproduct Complex'!J26</f>
        <v>76.7448759798</v>
      </c>
      <c r="J23" s="227">
        <f>'[2]Poultry Byproduct Complex'!K26</f>
        <v>82.023622896600017</v>
      </c>
      <c r="K23" s="227">
        <f>'[2]Poultry Byproduct Complex'!L26</f>
        <v>46.4487399936</v>
      </c>
      <c r="L23" s="227">
        <f>'[2]Poultry Byproduct Complex'!M26</f>
        <v>64.063890235800002</v>
      </c>
      <c r="M23" s="227">
        <f>'[2]Poultry Byproduct Complex'!N26</f>
        <v>58.558949101800003</v>
      </c>
      <c r="N23" s="227">
        <f>'[2]Poultry Byproduct Complex'!O26</f>
        <v>166.16721030840003</v>
      </c>
      <c r="O23" s="227">
        <f>'[2]Poultry Byproduct Complex'!P26</f>
        <v>166.3074242676</v>
      </c>
      <c r="P23" s="227">
        <f>'[2]Poultry Byproduct Complex'!Q26</f>
        <v>96.429504893399994</v>
      </c>
      <c r="Q23" s="227">
        <f>'[2]Poultry Byproduct Complex'!R26</f>
        <v>93.042544114800009</v>
      </c>
      <c r="R23" s="227">
        <f>'[2]Poultry Byproduct Complex'!S26</f>
        <v>117.5859394542</v>
      </c>
      <c r="S23" s="227">
        <f>'[2]Poultry Byproduct Complex'!T26</f>
        <v>99.037131795000008</v>
      </c>
      <c r="T23" s="227">
        <f>'[2]Poultry Byproduct Complex'!U26</f>
        <v>39.867722861400004</v>
      </c>
      <c r="U23" s="227">
        <f>'[2]Poultry Byproduct Complex'!V26</f>
        <v>47.838092778000004</v>
      </c>
      <c r="V23" s="227">
        <f>'[2]Poultry Byproduct Complex'!W26</f>
        <v>51.013850769000001</v>
      </c>
      <c r="W23" s="227">
        <f>'[2]Poultry Byproduct Complex'!X26</f>
        <v>39.230807565600003</v>
      </c>
      <c r="X23" s="227">
        <f>'[2]Poultry Byproduct Complex'!Y26</f>
        <v>76.390152300000011</v>
      </c>
      <c r="Y23" s="227">
        <f>'[2]Poultry Byproduct Complex'!Z26</f>
        <v>48.26715670998</v>
      </c>
      <c r="Z23" s="227">
        <f>'[2]Poultry Byproduct Complex'!AA26</f>
        <v>28.408380360360002</v>
      </c>
      <c r="AA23" s="227">
        <f>'[2]Poultry Byproduct Complex'!AB26</f>
        <v>39.617306999999997</v>
      </c>
      <c r="AB23" s="227">
        <f>'[2]Poultry Byproduct Complex'!AC26</f>
        <v>40.256385450819998</v>
      </c>
      <c r="AC23" s="227">
        <f>'[2]Poultry Byproduct Complex'!AD26</f>
        <v>35.782748401459997</v>
      </c>
      <c r="AD23" s="269">
        <f>'[2]Poultry Byproduct Complex'!AE26</f>
        <v>41.192830489320002</v>
      </c>
      <c r="AE23" s="269">
        <f>'[2]Poultry Byproduct Complex'!AF26</f>
        <v>50.350249143919996</v>
      </c>
      <c r="AF23" s="269">
        <f>'[2]Poultry Byproduct Complex'!AG26</f>
        <v>50</v>
      </c>
      <c r="AG23" s="269">
        <f>'[2]Poultry Byproduct Complex'!AH26</f>
        <v>50</v>
      </c>
      <c r="AH23" s="269">
        <f>'[2]Poultry Byproduct Complex'!AI26</f>
        <v>50</v>
      </c>
      <c r="AI23" s="269">
        <f>'[2]Poultry Byproduct Complex'!AJ26</f>
        <v>50</v>
      </c>
      <c r="AJ23" s="269">
        <f>'[2]Poultry Byproduct Complex'!AK26</f>
        <v>50</v>
      </c>
      <c r="AK23" s="269">
        <f>'[2]Poultry Byproduct Complex'!AL26</f>
        <v>50</v>
      </c>
      <c r="AL23" s="269">
        <f>'[2]Poultry Byproduct Complex'!AM26</f>
        <v>50</v>
      </c>
      <c r="AM23" s="269">
        <f>'[2]Poultry Byproduct Complex'!AN26</f>
        <v>50</v>
      </c>
      <c r="AN23" s="269">
        <f>'[2]Poultry Byproduct Complex'!AO26</f>
        <v>50</v>
      </c>
      <c r="AO23" s="269">
        <f>'[2]Poultry Byproduct Complex'!AP26</f>
        <v>50</v>
      </c>
      <c r="AP23" s="269">
        <f>'[2]Poultry Byproduct Complex'!AQ26</f>
        <v>50</v>
      </c>
      <c r="AQ23" s="269">
        <f>'[2]Poultry Byproduct Complex'!AR26</f>
        <v>50</v>
      </c>
    </row>
    <row r="24" spans="1:43" x14ac:dyDescent="0.2">
      <c r="A24" s="266"/>
      <c r="B24" s="266" t="s">
        <v>188</v>
      </c>
      <c r="C24" s="267">
        <f>'[9]Poultry Fat Exports'!D243</f>
        <v>18.031162413599997</v>
      </c>
      <c r="D24" s="267">
        <f>'[9]Poultry Fat Exports'!E243</f>
        <v>13.881402422999999</v>
      </c>
      <c r="E24" s="267">
        <f>'[9]Poultry Fat Exports'!F243</f>
        <v>10.4492468934</v>
      </c>
      <c r="F24" s="267">
        <f>'[9]Poultry Fat Exports'!G243</f>
        <v>12.502852286400001</v>
      </c>
      <c r="G24" s="267">
        <f>'[9]Poultry Fat Exports'!H243</f>
        <v>12.571416030600002</v>
      </c>
      <c r="H24" s="267">
        <f>'[9]Poultry Fat Exports'!I243</f>
        <v>11.574265500000001</v>
      </c>
      <c r="I24" s="267">
        <f>'[9]Poultry Fat Exports'!J243</f>
        <v>7.7772450294000004</v>
      </c>
      <c r="J24" s="267">
        <f>'[9]Poultry Fat Exports'!K243</f>
        <v>9.112143650400002</v>
      </c>
      <c r="K24" s="267">
        <f>'[9]Poultry Fat Exports'!L243</f>
        <v>6.8563744199999999</v>
      </c>
      <c r="L24" s="267">
        <f>'[9]Poultry Fat Exports'!M243</f>
        <v>7.7413096908000005</v>
      </c>
      <c r="M24" s="267">
        <f>'[9]Poultry Fat Exports'!N243</f>
        <v>16.333823935800002</v>
      </c>
      <c r="N24" s="267">
        <f>'[9]Poultry Fat Exports'!O243</f>
        <v>13.941368141400002</v>
      </c>
      <c r="O24" s="267">
        <f>'[9]Poultry Fat Exports'!P243</f>
        <v>19.216587662999999</v>
      </c>
      <c r="P24" s="267">
        <f>'[9]Poultry Fat Exports'!Q243</f>
        <v>16.216097120999997</v>
      </c>
      <c r="Q24" s="267">
        <f>'[9]Poultry Fat Exports'!R243</f>
        <v>26.917332308999999</v>
      </c>
      <c r="R24" s="267">
        <f>'[9]Poultry Fat Exports'!S243</f>
        <v>20.654001207</v>
      </c>
      <c r="S24" s="267">
        <f>'[9]Poultry Fat Exports'!T243</f>
        <v>22.2816736296</v>
      </c>
      <c r="T24" s="267">
        <f>'[9]Poultry Fat Exports'!U243</f>
        <v>21.3436069686</v>
      </c>
      <c r="U24" s="267">
        <f>'[9]Poultry Fat Exports'!V243</f>
        <v>26.083323806400003</v>
      </c>
      <c r="V24" s="267">
        <f>'[9]Poultry Fat Exports'!W243</f>
        <v>30.956420275200003</v>
      </c>
      <c r="W24" s="267">
        <f>'[9]Poultry Fat Exports'!X243</f>
        <v>20.473883589600003</v>
      </c>
      <c r="X24" s="267">
        <f>'[9]Poultry Fat Exports'!Y243</f>
        <v>39.532840779600001</v>
      </c>
      <c r="Y24" s="267">
        <f>'[9]Poultry Fat Exports'!Z243</f>
        <v>24.560798420580003</v>
      </c>
      <c r="Z24" s="267">
        <f>'[9]Poultry Fat Exports'!AA243</f>
        <v>15.422667725899998</v>
      </c>
      <c r="AA24" s="267">
        <f>'[9]Poultry Fat Exports'!AB243</f>
        <v>16.561108000000001</v>
      </c>
      <c r="AB24" s="267">
        <f>'[9]Poultry Fat Exports'!AC243</f>
        <v>12.361879745820001</v>
      </c>
      <c r="AC24" s="267">
        <f>'[9]Poultry Fat Exports'!AD243</f>
        <v>12.781222973559998</v>
      </c>
      <c r="AD24" s="268">
        <f>'[9]Poultry Fat Exports'!AE243</f>
        <v>12.421240999999998</v>
      </c>
      <c r="AE24" s="268">
        <f>'[9]Poultry Fat Exports'!AF243</f>
        <v>15.157073351419998</v>
      </c>
      <c r="AF24" s="268">
        <f>'[9]Poultry Fat Exports'!AG243</f>
        <v>15.501724183134801</v>
      </c>
      <c r="AG24" s="268">
        <f>'[9]Poultry Fat Exports'!AH243</f>
        <v>6.6780212339629577</v>
      </c>
      <c r="AH24" s="268">
        <f>'[9]Poultry Fat Exports'!AI243</f>
        <v>7.1557622768544933</v>
      </c>
      <c r="AI24" s="268">
        <f>'[9]Poultry Fat Exports'!AJ243</f>
        <v>6.7627221007715406</v>
      </c>
      <c r="AJ24" s="268">
        <f>'[9]Poultry Fat Exports'!AK243</f>
        <v>6.9185460510753289</v>
      </c>
      <c r="AK24" s="268">
        <f>'[9]Poultry Fat Exports'!AL243</f>
        <v>6.6773087077730047</v>
      </c>
      <c r="AL24" s="268">
        <f>'[9]Poultry Fat Exports'!AM243</f>
        <v>6.9674844097280326</v>
      </c>
      <c r="AM24" s="268">
        <f>'[9]Poultry Fat Exports'!AN243</f>
        <v>6.7950037046325322</v>
      </c>
      <c r="AN24" s="268">
        <f>'[9]Poultry Fat Exports'!AO243</f>
        <v>6.8582042866232253</v>
      </c>
      <c r="AO24" s="268">
        <f>'[9]Poultry Fat Exports'!AP243</f>
        <v>6.8296876520231615</v>
      </c>
      <c r="AP24" s="268">
        <f>'[9]Poultry Fat Exports'!AQ243</f>
        <v>6.8326549854565819</v>
      </c>
      <c r="AQ24" s="268">
        <f>'[9]Poultry Fat Exports'!AR243</f>
        <v>0.95952777917721888</v>
      </c>
    </row>
    <row r="25" spans="1:43" x14ac:dyDescent="0.2">
      <c r="B25" t="s">
        <v>192</v>
      </c>
      <c r="C25" s="227">
        <f>'[9]Poultry Fat Exports'!D266</f>
        <v>27.4832587764</v>
      </c>
      <c r="D25" s="227">
        <f>'[9]Poultry Fat Exports'!E266</f>
        <v>41.869299175199998</v>
      </c>
      <c r="E25" s="227">
        <f>'[9]Poultry Fat Exports'!F266</f>
        <v>33.299933461199991</v>
      </c>
      <c r="F25" s="227">
        <f>'[9]Poultry Fat Exports'!G266</f>
        <v>35.436212179200005</v>
      </c>
      <c r="G25" s="227">
        <f>'[9]Poultry Fat Exports'!H266</f>
        <v>36.620535117600006</v>
      </c>
      <c r="H25" s="227">
        <f>'[9]Poultry Fat Exports'!I266</f>
        <v>30.890281615199999</v>
      </c>
      <c r="I25" s="227">
        <f>'[9]Poultry Fat Exports'!J266</f>
        <v>22.253895392400004</v>
      </c>
      <c r="J25" s="227">
        <f>'[9]Poultry Fat Exports'!K266</f>
        <v>16.569718489799996</v>
      </c>
      <c r="K25" s="227">
        <f>'[9]Poultry Fat Exports'!L266</f>
        <v>21.9939704586</v>
      </c>
      <c r="L25" s="227">
        <f>'[9]Poultry Fat Exports'!M266</f>
        <v>18.273229909199998</v>
      </c>
      <c r="M25" s="227">
        <f>'[9]Poultry Fat Exports'!N266</f>
        <v>21.404234073600001</v>
      </c>
      <c r="N25" s="227">
        <f>'[9]Poultry Fat Exports'!O266</f>
        <v>132.19707175920001</v>
      </c>
      <c r="O25" s="227">
        <f>'[9]Poultry Fat Exports'!P266</f>
        <v>97.352800587000019</v>
      </c>
      <c r="P25" s="227">
        <f>'[9]Poultry Fat Exports'!Q266</f>
        <v>57.639621727799998</v>
      </c>
      <c r="Q25" s="227">
        <f>'[9]Poultry Fat Exports'!R266</f>
        <v>42.122830705200002</v>
      </c>
      <c r="R25" s="227">
        <f>'[9]Poultry Fat Exports'!S266</f>
        <v>52.491829357799993</v>
      </c>
      <c r="S25" s="227">
        <f>'[9]Poultry Fat Exports'!T266</f>
        <v>49.050634877999997</v>
      </c>
      <c r="T25" s="227">
        <f>'[9]Poultry Fat Exports'!U266</f>
        <v>10.595413332</v>
      </c>
      <c r="U25" s="227">
        <f>'[9]Poultry Fat Exports'!V266</f>
        <v>9.648969107400001</v>
      </c>
      <c r="V25" s="227">
        <f>'[9]Poultry Fat Exports'!W266</f>
        <v>11.884235353199999</v>
      </c>
      <c r="W25" s="227">
        <f>'[9]Poultry Fat Exports'!X266</f>
        <v>6.2668584971999994</v>
      </c>
      <c r="X25" s="227">
        <f>'[9]Poultry Fat Exports'!Y266</f>
        <v>9.4955274161999998</v>
      </c>
      <c r="Y25" s="227">
        <f>'[9]Poultry Fat Exports'!Z266</f>
        <v>6.3028352177999993</v>
      </c>
      <c r="Z25" s="227">
        <f>'[9]Poultry Fat Exports'!AA266</f>
        <v>4.0948411594199996</v>
      </c>
      <c r="AA25" s="227">
        <f>'[9]Poultry Fat Exports'!AB266</f>
        <v>4.5038970000000003</v>
      </c>
      <c r="AB25" s="227">
        <f>'[9]Poultry Fat Exports'!AC266</f>
        <v>4.4877046304200006</v>
      </c>
      <c r="AC25" s="227">
        <f>'[9]Poultry Fat Exports'!AD266</f>
        <v>2.7224935287200003</v>
      </c>
      <c r="AD25" s="269">
        <f>'[9]Poultry Fat Exports'!AE266</f>
        <v>5.7392059999999994</v>
      </c>
      <c r="AE25" s="269">
        <f>'[9]Poultry Fat Exports'!AF266</f>
        <v>8.3894014232600007</v>
      </c>
      <c r="AF25" s="269">
        <f>'[9]Poultry Fat Exports'!AG266</f>
        <v>9.4643715433825726</v>
      </c>
      <c r="AG25" s="269">
        <f>'[9]Poultry Fat Exports'!AH266</f>
        <v>3.3816655735292867</v>
      </c>
      <c r="AH25" s="269">
        <f>'[9]Poultry Fat Exports'!AI266</f>
        <v>3.6736672810114621</v>
      </c>
      <c r="AI25" s="269">
        <f>'[9]Poultry Fat Exports'!AJ266</f>
        <v>3.9032296495503243</v>
      </c>
      <c r="AJ25" s="269">
        <f>'[9]Poultry Fat Exports'!AK266</f>
        <v>4.1770002834323625</v>
      </c>
      <c r="AK25" s="269">
        <f>'[9]Poultry Fat Exports'!AL266</f>
        <v>3.9210652072908379</v>
      </c>
      <c r="AL25" s="269">
        <f>'[9]Poultry Fat Exports'!AM266</f>
        <v>3.8816008451169708</v>
      </c>
      <c r="AM25" s="269">
        <f>'[9]Poultry Fat Exports'!AN266</f>
        <v>3.8612264139226515</v>
      </c>
      <c r="AN25" s="269">
        <f>'[9]Poultry Fat Exports'!AO266</f>
        <v>3.9629872895545413</v>
      </c>
      <c r="AO25" s="269">
        <f>'[9]Poultry Fat Exports'!AP266</f>
        <v>3.9539082022099166</v>
      </c>
      <c r="AP25" s="269">
        <f>'[9]Poultry Fat Exports'!AQ266</f>
        <v>3.9194753991615965</v>
      </c>
      <c r="AQ25" s="269">
        <f>'[9]Poultry Fat Exports'!AR266</f>
        <v>0.52473500383945548</v>
      </c>
    </row>
    <row r="26" spans="1:43" ht="13.5" thickBot="1" x14ac:dyDescent="0.25">
      <c r="B26" t="s">
        <v>185</v>
      </c>
      <c r="C26" s="279">
        <f t="shared" ref="C26:AQ26" si="5">C23-C24-C25</f>
        <v>14.052481090200011</v>
      </c>
      <c r="D26" s="279">
        <f t="shared" si="5"/>
        <v>14.571669571200005</v>
      </c>
      <c r="E26" s="279">
        <f t="shared" si="5"/>
        <v>22.294680899400014</v>
      </c>
      <c r="F26" s="279">
        <f t="shared" si="5"/>
        <v>37.92148255979999</v>
      </c>
      <c r="G26" s="279">
        <f t="shared" si="5"/>
        <v>15.837783985799994</v>
      </c>
      <c r="H26" s="279">
        <f t="shared" si="5"/>
        <v>23.46467379480001</v>
      </c>
      <c r="I26" s="279">
        <f t="shared" si="5"/>
        <v>46.713735557999989</v>
      </c>
      <c r="J26" s="279">
        <f t="shared" si="5"/>
        <v>56.341760756400021</v>
      </c>
      <c r="K26" s="279">
        <f t="shared" si="5"/>
        <v>17.598395114999999</v>
      </c>
      <c r="L26" s="279">
        <f t="shared" si="5"/>
        <v>38.049350635800003</v>
      </c>
      <c r="M26" s="279">
        <f t="shared" si="5"/>
        <v>20.820891092399997</v>
      </c>
      <c r="N26" s="279">
        <f t="shared" si="5"/>
        <v>20.02877040780001</v>
      </c>
      <c r="O26" s="279">
        <f t="shared" si="5"/>
        <v>49.738036017599967</v>
      </c>
      <c r="P26" s="279">
        <f t="shared" si="5"/>
        <v>22.573786044599991</v>
      </c>
      <c r="Q26" s="279">
        <f t="shared" si="5"/>
        <v>24.002381100600005</v>
      </c>
      <c r="R26" s="279">
        <f t="shared" si="5"/>
        <v>44.440108889400015</v>
      </c>
      <c r="S26" s="279">
        <f t="shared" si="5"/>
        <v>27.704823287400004</v>
      </c>
      <c r="T26" s="279">
        <f t="shared" si="5"/>
        <v>7.928702560800005</v>
      </c>
      <c r="U26" s="279">
        <f t="shared" si="5"/>
        <v>12.1057998642</v>
      </c>
      <c r="V26" s="279">
        <f t="shared" si="5"/>
        <v>8.173195140599999</v>
      </c>
      <c r="W26" s="279">
        <f t="shared" si="5"/>
        <v>12.4900654788</v>
      </c>
      <c r="X26" s="279">
        <f t="shared" si="5"/>
        <v>27.361784104200012</v>
      </c>
      <c r="Y26" s="279">
        <f t="shared" si="5"/>
        <v>17.403523071599999</v>
      </c>
      <c r="Z26" s="279">
        <f t="shared" si="5"/>
        <v>8.8908714750400044</v>
      </c>
      <c r="AA26" s="279">
        <f t="shared" si="5"/>
        <v>18.552301999999997</v>
      </c>
      <c r="AB26" s="279">
        <f t="shared" si="5"/>
        <v>23.406801074579995</v>
      </c>
      <c r="AC26" s="279">
        <f t="shared" si="5"/>
        <v>20.279031899179998</v>
      </c>
      <c r="AD26" s="280">
        <f t="shared" si="5"/>
        <v>23.032383489320004</v>
      </c>
      <c r="AE26" s="280">
        <f t="shared" si="5"/>
        <v>26.803774369239999</v>
      </c>
      <c r="AF26" s="280">
        <f t="shared" si="5"/>
        <v>25.03390427348263</v>
      </c>
      <c r="AG26" s="280">
        <f t="shared" si="5"/>
        <v>39.940313192507752</v>
      </c>
      <c r="AH26" s="280">
        <f t="shared" si="5"/>
        <v>39.170570442134043</v>
      </c>
      <c r="AI26" s="280">
        <f t="shared" si="5"/>
        <v>39.334048249678133</v>
      </c>
      <c r="AJ26" s="280">
        <f t="shared" si="5"/>
        <v>38.904453665492305</v>
      </c>
      <c r="AK26" s="280">
        <f t="shared" si="5"/>
        <v>39.401626084936154</v>
      </c>
      <c r="AL26" s="280">
        <f t="shared" si="5"/>
        <v>39.150914745154999</v>
      </c>
      <c r="AM26" s="280">
        <f t="shared" si="5"/>
        <v>39.343769881444814</v>
      </c>
      <c r="AN26" s="280">
        <f t="shared" si="5"/>
        <v>39.178808423822232</v>
      </c>
      <c r="AO26" s="280">
        <f t="shared" si="5"/>
        <v>39.216404145766923</v>
      </c>
      <c r="AP26" s="280">
        <f t="shared" si="5"/>
        <v>39.247869615381816</v>
      </c>
      <c r="AQ26" s="280">
        <f t="shared" si="5"/>
        <v>48.515737216983325</v>
      </c>
    </row>
    <row r="27" spans="1:43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78"/>
      <c r="AP27" s="278"/>
      <c r="AQ27" s="278"/>
    </row>
    <row r="28" spans="1:43" ht="13.5" x14ac:dyDescent="0.25">
      <c r="A28" s="275" t="s">
        <v>181</v>
      </c>
    </row>
    <row r="29" spans="1:43" x14ac:dyDescent="0.2">
      <c r="B29" t="s">
        <v>196</v>
      </c>
      <c r="C29" s="227">
        <f>C6+C14+C22</f>
        <v>0</v>
      </c>
      <c r="D29" s="227">
        <f t="shared" ref="D29:AC29" si="6">D6+D14+D22</f>
        <v>1.1023110000003555E-3</v>
      </c>
      <c r="E29" s="227">
        <f t="shared" si="6"/>
        <v>0</v>
      </c>
      <c r="F29" s="227">
        <f t="shared" si="6"/>
        <v>0</v>
      </c>
      <c r="G29" s="227">
        <f t="shared" si="6"/>
        <v>1.2125421000001246E-2</v>
      </c>
      <c r="H29" s="227">
        <f t="shared" si="6"/>
        <v>3.3069330000001784E-3</v>
      </c>
      <c r="I29" s="227">
        <f t="shared" si="6"/>
        <v>3.9462733799998873E-2</v>
      </c>
      <c r="J29" s="227">
        <f t="shared" si="6"/>
        <v>0.28130976719999978</v>
      </c>
      <c r="K29" s="227">
        <f t="shared" si="6"/>
        <v>0</v>
      </c>
      <c r="L29" s="227">
        <f t="shared" si="6"/>
        <v>0</v>
      </c>
      <c r="M29" s="227">
        <f t="shared" si="6"/>
        <v>1.63142027999994E-2</v>
      </c>
      <c r="N29" s="227">
        <f t="shared" si="6"/>
        <v>0</v>
      </c>
      <c r="O29" s="227">
        <f t="shared" si="6"/>
        <v>3.3510254400000328E-2</v>
      </c>
      <c r="P29" s="227">
        <f t="shared" si="6"/>
        <v>5.5115550000000013E-3</v>
      </c>
      <c r="Q29" s="227">
        <f t="shared" si="6"/>
        <v>5.7245874707234634E-16</v>
      </c>
      <c r="R29" s="227">
        <f t="shared" si="6"/>
        <v>0</v>
      </c>
      <c r="S29" s="227">
        <f t="shared" si="6"/>
        <v>0.11699999999999999</v>
      </c>
      <c r="T29" s="227">
        <f t="shared" si="6"/>
        <v>0.34219475100000046</v>
      </c>
      <c r="U29" s="227">
        <f t="shared" si="6"/>
        <v>0.15000000000000036</v>
      </c>
      <c r="V29" s="227">
        <f t="shared" si="6"/>
        <v>0.37644429239999999</v>
      </c>
      <c r="W29" s="227">
        <f t="shared" si="6"/>
        <v>0.79819445019999957</v>
      </c>
      <c r="X29" s="227">
        <f t="shared" si="6"/>
        <v>0.86194567560000213</v>
      </c>
      <c r="Y29" s="227">
        <f t="shared" si="6"/>
        <v>0.94027879983999951</v>
      </c>
      <c r="Z29" s="227">
        <f t="shared" si="6"/>
        <v>0.83950017236000019</v>
      </c>
      <c r="AA29" s="227">
        <f t="shared" si="6"/>
        <v>0.98972330099999972</v>
      </c>
      <c r="AB29" s="227">
        <f t="shared" si="6"/>
        <v>0.28325231267999929</v>
      </c>
      <c r="AC29" s="269">
        <f t="shared" si="6"/>
        <v>0.24672616579999929</v>
      </c>
      <c r="AD29" s="269">
        <f>AD6+AD14+AD22</f>
        <v>0.11668999800000002</v>
      </c>
      <c r="AE29" s="269">
        <f t="shared" ref="AE29:AQ29" si="7">AE6+AE14+AE22</f>
        <v>0.40664750759999979</v>
      </c>
      <c r="AF29" s="269">
        <f t="shared" si="7"/>
        <v>0.40511430593649334</v>
      </c>
      <c r="AG29" s="269">
        <f t="shared" si="7"/>
        <v>0.25333898094052376</v>
      </c>
      <c r="AH29" s="269" t="e">
        <f t="shared" si="7"/>
        <v>#DIV/0!</v>
      </c>
      <c r="AI29" s="269" t="e">
        <f t="shared" si="7"/>
        <v>#DIV/0!</v>
      </c>
      <c r="AJ29" s="269" t="e">
        <f t="shared" si="7"/>
        <v>#DIV/0!</v>
      </c>
      <c r="AK29" s="269" t="e">
        <f t="shared" si="7"/>
        <v>#DIV/0!</v>
      </c>
      <c r="AL29" s="269" t="e">
        <f t="shared" si="7"/>
        <v>#DIV/0!</v>
      </c>
      <c r="AM29" s="269" t="e">
        <f t="shared" si="7"/>
        <v>#DIV/0!</v>
      </c>
      <c r="AN29" s="269" t="e">
        <f t="shared" si="7"/>
        <v>#DIV/0!</v>
      </c>
      <c r="AO29" s="269" t="e">
        <f t="shared" si="7"/>
        <v>#DIV/0!</v>
      </c>
      <c r="AP29" s="269" t="e">
        <f t="shared" si="7"/>
        <v>#DIV/0!</v>
      </c>
      <c r="AQ29" s="269">
        <f t="shared" si="7"/>
        <v>0.27721430149787363</v>
      </c>
    </row>
    <row r="30" spans="1:43" x14ac:dyDescent="0.2">
      <c r="B30" t="s">
        <v>197</v>
      </c>
      <c r="C30" s="227">
        <f>C10+C18+C26</f>
        <v>14.052481090200011</v>
      </c>
      <c r="D30" s="227">
        <f t="shared" ref="D30:AQ30" si="8">D10+D18+D26</f>
        <v>14.571669571200005</v>
      </c>
      <c r="E30" s="227">
        <f t="shared" si="8"/>
        <v>22.294680899400014</v>
      </c>
      <c r="F30" s="227">
        <f t="shared" si="8"/>
        <v>37.92148255979999</v>
      </c>
      <c r="G30" s="227">
        <f t="shared" si="8"/>
        <v>15.837783985799994</v>
      </c>
      <c r="H30" s="227">
        <f t="shared" si="8"/>
        <v>23.46467379480001</v>
      </c>
      <c r="I30" s="227">
        <f t="shared" si="8"/>
        <v>46.713735557999989</v>
      </c>
      <c r="J30" s="227">
        <f t="shared" si="8"/>
        <v>56.341760756400021</v>
      </c>
      <c r="K30" s="227">
        <f t="shared" si="8"/>
        <v>17.598395114999999</v>
      </c>
      <c r="L30" s="227">
        <f t="shared" si="8"/>
        <v>38.049350635800003</v>
      </c>
      <c r="M30" s="227">
        <f t="shared" si="8"/>
        <v>20.820891092399997</v>
      </c>
      <c r="N30" s="227">
        <f t="shared" si="8"/>
        <v>20.02877040780001</v>
      </c>
      <c r="O30" s="227">
        <f t="shared" si="8"/>
        <v>49.738036017599967</v>
      </c>
      <c r="P30" s="227">
        <f t="shared" si="8"/>
        <v>22.573786044599991</v>
      </c>
      <c r="Q30" s="227">
        <f t="shared" si="8"/>
        <v>24.002381100600005</v>
      </c>
      <c r="R30" s="227">
        <f t="shared" si="8"/>
        <v>44.440108889400015</v>
      </c>
      <c r="S30" s="227">
        <f t="shared" si="8"/>
        <v>27.757823287400004</v>
      </c>
      <c r="T30" s="227">
        <f t="shared" si="8"/>
        <v>8.7467025608000046</v>
      </c>
      <c r="U30" s="227">
        <f t="shared" si="8"/>
        <v>14.128799864199999</v>
      </c>
      <c r="V30" s="227">
        <f t="shared" si="8"/>
        <v>8.173195140599999</v>
      </c>
      <c r="W30" s="227">
        <f t="shared" si="8"/>
        <v>12.4900654788</v>
      </c>
      <c r="X30" s="227">
        <f t="shared" si="8"/>
        <v>27.361784104200012</v>
      </c>
      <c r="Y30" s="227">
        <f t="shared" si="8"/>
        <v>17.428523071599997</v>
      </c>
      <c r="Z30" s="227">
        <f t="shared" si="8"/>
        <v>8.8908714750400044</v>
      </c>
      <c r="AA30" s="227">
        <f t="shared" si="8"/>
        <v>18.552401999999997</v>
      </c>
      <c r="AB30" s="227">
        <f t="shared" si="8"/>
        <v>23.431801074579994</v>
      </c>
      <c r="AC30" s="269">
        <f t="shared" si="8"/>
        <v>20.300031899179999</v>
      </c>
      <c r="AD30" s="269">
        <f t="shared" si="8"/>
        <v>23.032383489320004</v>
      </c>
      <c r="AE30" s="269" t="e">
        <f t="shared" si="8"/>
        <v>#DIV/0!</v>
      </c>
      <c r="AF30" s="269" t="e">
        <f t="shared" si="8"/>
        <v>#DIV/0!</v>
      </c>
      <c r="AG30" s="269" t="e">
        <f t="shared" si="8"/>
        <v>#DIV/0!</v>
      </c>
      <c r="AH30" s="269" t="e">
        <f t="shared" si="8"/>
        <v>#DIV/0!</v>
      </c>
      <c r="AI30" s="269" t="e">
        <f t="shared" si="8"/>
        <v>#DIV/0!</v>
      </c>
      <c r="AJ30" s="269" t="e">
        <f t="shared" si="8"/>
        <v>#DIV/0!</v>
      </c>
      <c r="AK30" s="269" t="e">
        <f t="shared" si="8"/>
        <v>#DIV/0!</v>
      </c>
      <c r="AL30" s="269" t="e">
        <f t="shared" si="8"/>
        <v>#DIV/0!</v>
      </c>
      <c r="AM30" s="269" t="e">
        <f t="shared" si="8"/>
        <v>#DIV/0!</v>
      </c>
      <c r="AN30" s="269" t="e">
        <f t="shared" si="8"/>
        <v>#DIV/0!</v>
      </c>
      <c r="AO30" s="269" t="e">
        <f t="shared" si="8"/>
        <v>#DIV/0!</v>
      </c>
      <c r="AP30" s="269" t="e">
        <f t="shared" si="8"/>
        <v>#DIV/0!</v>
      </c>
      <c r="AQ30" s="269" t="e">
        <f t="shared" si="8"/>
        <v>#DIV/0!</v>
      </c>
    </row>
    <row r="31" spans="1:43" ht="13.5" x14ac:dyDescent="0.25">
      <c r="A31" s="275" t="s">
        <v>202</v>
      </c>
      <c r="AC31" s="32"/>
    </row>
    <row r="32" spans="1:43" x14ac:dyDescent="0.2">
      <c r="B32" t="s">
        <v>196</v>
      </c>
      <c r="C32" s="227">
        <f>C29*2204.622/1000</f>
        <v>0</v>
      </c>
      <c r="D32" s="227">
        <f t="shared" ref="D32:AQ33" si="9">D29*2204.622/1000</f>
        <v>2.4301790814427837E-3</v>
      </c>
      <c r="E32" s="227">
        <f t="shared" si="9"/>
        <v>0</v>
      </c>
      <c r="F32" s="227">
        <f t="shared" si="9"/>
        <v>0</v>
      </c>
      <c r="G32" s="227">
        <f t="shared" si="9"/>
        <v>2.6731969895864748E-2</v>
      </c>
      <c r="H32" s="227">
        <f t="shared" si="9"/>
        <v>7.2905372443263922E-3</v>
      </c>
      <c r="I32" s="227">
        <f t="shared" si="9"/>
        <v>8.700041111562111E-2</v>
      </c>
      <c r="J32" s="227">
        <f t="shared" si="9"/>
        <v>0.62018170158399788</v>
      </c>
      <c r="K32" s="227">
        <f t="shared" si="9"/>
        <v>0</v>
      </c>
      <c r="L32" s="227">
        <f t="shared" si="9"/>
        <v>0</v>
      </c>
      <c r="M32" s="227">
        <f t="shared" si="9"/>
        <v>3.5966650405340278E-2</v>
      </c>
      <c r="N32" s="227">
        <f t="shared" si="9"/>
        <v>0</v>
      </c>
      <c r="O32" s="227">
        <f t="shared" si="9"/>
        <v>7.3877444075837517E-2</v>
      </c>
      <c r="P32" s="227">
        <f t="shared" si="9"/>
        <v>1.2150895407210004E-2</v>
      </c>
      <c r="Q32" s="227">
        <f t="shared" si="9"/>
        <v>1.2620551478881301E-15</v>
      </c>
      <c r="R32" s="227">
        <f t="shared" si="9"/>
        <v>0</v>
      </c>
      <c r="S32" s="227">
        <f t="shared" si="9"/>
        <v>0.25794077399999998</v>
      </c>
      <c r="T32" s="227">
        <f t="shared" si="9"/>
        <v>0.75441007633912294</v>
      </c>
      <c r="U32" s="227">
        <f t="shared" si="9"/>
        <v>0.33069330000000074</v>
      </c>
      <c r="V32" s="227">
        <f t="shared" si="9"/>
        <v>0.82991736879947264</v>
      </c>
      <c r="W32" s="227">
        <f t="shared" si="9"/>
        <v>1.7597170451888233</v>
      </c>
      <c r="X32" s="227">
        <f t="shared" si="9"/>
        <v>1.9002643992326278</v>
      </c>
      <c r="Y32" s="227">
        <f t="shared" si="9"/>
        <v>2.0729593282608594</v>
      </c>
      <c r="Z32" s="227">
        <f t="shared" si="9"/>
        <v>1.8507805489886482</v>
      </c>
      <c r="AA32" s="227">
        <f t="shared" si="9"/>
        <v>2.1819657632972214</v>
      </c>
      <c r="AB32" s="227">
        <f t="shared" si="9"/>
        <v>0.62446428008520538</v>
      </c>
      <c r="AC32" s="269">
        <f t="shared" si="9"/>
        <v>0.54393793309832594</v>
      </c>
      <c r="AD32" s="269">
        <f t="shared" si="9"/>
        <v>0.25725733677075602</v>
      </c>
      <c r="AE32" s="269">
        <f t="shared" si="9"/>
        <v>0.89650404150012675</v>
      </c>
      <c r="AF32" s="269">
        <f t="shared" si="9"/>
        <v>0.89312391138232372</v>
      </c>
      <c r="AG32" s="269">
        <f t="shared" si="9"/>
        <v>0.55851669083905942</v>
      </c>
      <c r="AH32" s="269" t="e">
        <f t="shared" si="9"/>
        <v>#DIV/0!</v>
      </c>
      <c r="AI32" s="269" t="e">
        <f t="shared" si="9"/>
        <v>#DIV/0!</v>
      </c>
      <c r="AJ32" s="269" t="e">
        <f t="shared" si="9"/>
        <v>#DIV/0!</v>
      </c>
      <c r="AK32" s="269" t="e">
        <f t="shared" si="9"/>
        <v>#DIV/0!</v>
      </c>
      <c r="AL32" s="269" t="e">
        <f t="shared" si="9"/>
        <v>#DIV/0!</v>
      </c>
      <c r="AM32" s="269" t="e">
        <f t="shared" si="9"/>
        <v>#DIV/0!</v>
      </c>
      <c r="AN32" s="269" t="e">
        <f t="shared" si="9"/>
        <v>#DIV/0!</v>
      </c>
      <c r="AO32" s="269" t="e">
        <f t="shared" si="9"/>
        <v>#DIV/0!</v>
      </c>
      <c r="AP32" s="269" t="e">
        <f t="shared" si="9"/>
        <v>#DIV/0!</v>
      </c>
      <c r="AQ32" s="269">
        <f t="shared" si="9"/>
        <v>0.61115274779684514</v>
      </c>
    </row>
    <row r="33" spans="1:43" x14ac:dyDescent="0.2">
      <c r="B33" t="s">
        <v>197</v>
      </c>
      <c r="C33" s="227">
        <f>C30*2204.622/1000</f>
        <v>30.980408966038926</v>
      </c>
      <c r="D33" s="227">
        <f t="shared" si="9"/>
        <v>32.125023313398096</v>
      </c>
      <c r="E33" s="227">
        <f t="shared" si="9"/>
        <v>49.151343993797056</v>
      </c>
      <c r="F33" s="227">
        <f t="shared" si="9"/>
        <v>83.602534723951365</v>
      </c>
      <c r="G33" s="227">
        <f t="shared" si="9"/>
        <v>34.916327006342357</v>
      </c>
      <c r="H33" s="227">
        <f t="shared" si="9"/>
        <v>51.730736070839583</v>
      </c>
      <c r="I33" s="227">
        <f t="shared" si="9"/>
        <v>102.98612911334905</v>
      </c>
      <c r="J33" s="227">
        <f t="shared" si="9"/>
        <v>124.21228528229611</v>
      </c>
      <c r="K33" s="227">
        <f t="shared" si="9"/>
        <v>38.797809035221519</v>
      </c>
      <c r="L33" s="227">
        <f t="shared" si="9"/>
        <v>83.88443549739867</v>
      </c>
      <c r="M33" s="227">
        <f t="shared" si="9"/>
        <v>45.902194561909063</v>
      </c>
      <c r="N33" s="227">
        <f t="shared" si="9"/>
        <v>44.155867873984867</v>
      </c>
      <c r="O33" s="227">
        <f t="shared" si="9"/>
        <v>109.65356844119326</v>
      </c>
      <c r="P33" s="227">
        <f t="shared" si="9"/>
        <v>49.766665337218114</v>
      </c>
      <c r="Q33" s="227">
        <f t="shared" si="9"/>
        <v>52.916177426766986</v>
      </c>
      <c r="R33" s="227">
        <f t="shared" si="9"/>
        <v>97.973641739966823</v>
      </c>
      <c r="S33" s="227">
        <f t="shared" si="9"/>
        <v>61.195507891514367</v>
      </c>
      <c r="T33" s="227">
        <f t="shared" si="9"/>
        <v>19.283172892996028</v>
      </c>
      <c r="U33" s="227">
        <f t="shared" si="9"/>
        <v>31.148663014212328</v>
      </c>
      <c r="V33" s="227">
        <f t="shared" si="9"/>
        <v>18.01880581725985</v>
      </c>
      <c r="W33" s="227">
        <f t="shared" si="9"/>
        <v>27.535873136003012</v>
      </c>
      <c r="X33" s="227">
        <f t="shared" si="9"/>
        <v>60.32239119536964</v>
      </c>
      <c r="Y33" s="227">
        <f t="shared" si="9"/>
        <v>38.42330539115693</v>
      </c>
      <c r="Z33" s="227">
        <f t="shared" si="9"/>
        <v>19.601010853045644</v>
      </c>
      <c r="AA33" s="227">
        <f t="shared" si="9"/>
        <v>40.901033602043995</v>
      </c>
      <c r="AB33" s="227">
        <f t="shared" si="9"/>
        <v>51.658264148642694</v>
      </c>
      <c r="AC33" s="269">
        <f t="shared" si="9"/>
        <v>44.75389692563401</v>
      </c>
      <c r="AD33" s="269">
        <f t="shared" si="9"/>
        <v>50.777699352991647</v>
      </c>
      <c r="AE33" s="269" t="e">
        <f t="shared" si="9"/>
        <v>#DIV/0!</v>
      </c>
      <c r="AF33" s="269" t="e">
        <f t="shared" si="9"/>
        <v>#DIV/0!</v>
      </c>
      <c r="AG33" s="269" t="e">
        <f t="shared" si="9"/>
        <v>#DIV/0!</v>
      </c>
      <c r="AH33" s="269" t="e">
        <f t="shared" si="9"/>
        <v>#DIV/0!</v>
      </c>
      <c r="AI33" s="269" t="e">
        <f t="shared" si="9"/>
        <v>#DIV/0!</v>
      </c>
      <c r="AJ33" s="269" t="e">
        <f t="shared" si="9"/>
        <v>#DIV/0!</v>
      </c>
      <c r="AK33" s="269" t="e">
        <f t="shared" si="9"/>
        <v>#DIV/0!</v>
      </c>
      <c r="AL33" s="269" t="e">
        <f t="shared" si="9"/>
        <v>#DIV/0!</v>
      </c>
      <c r="AM33" s="269" t="e">
        <f t="shared" si="9"/>
        <v>#DIV/0!</v>
      </c>
      <c r="AN33" s="269" t="e">
        <f t="shared" si="9"/>
        <v>#DIV/0!</v>
      </c>
      <c r="AO33" s="269" t="e">
        <f t="shared" si="9"/>
        <v>#DIV/0!</v>
      </c>
      <c r="AP33" s="269" t="e">
        <f t="shared" si="9"/>
        <v>#DIV/0!</v>
      </c>
      <c r="AQ33" s="269" t="e">
        <f t="shared" si="9"/>
        <v>#DIV/0!</v>
      </c>
    </row>
    <row r="34" spans="1:43" x14ac:dyDescent="0.2">
      <c r="AC34" s="32"/>
    </row>
    <row r="35" spans="1:43" x14ac:dyDescent="0.2">
      <c r="A35" t="s">
        <v>203</v>
      </c>
      <c r="AC35" s="32"/>
    </row>
    <row r="36" spans="1:43" ht="13.5" x14ac:dyDescent="0.25">
      <c r="A36" s="275" t="s">
        <v>181</v>
      </c>
    </row>
    <row r="37" spans="1:43" x14ac:dyDescent="0.2">
      <c r="B37" t="s">
        <v>204</v>
      </c>
      <c r="C37" s="227">
        <f t="shared" ref="C37:AQ37" si="10">C4+C5+C12+C13+C20+C21</f>
        <v>7.3072196190000005</v>
      </c>
      <c r="D37" s="227">
        <f t="shared" si="10"/>
        <v>5.3173278017999994</v>
      </c>
      <c r="E37" s="227">
        <f t="shared" si="10"/>
        <v>5.0814332477999997</v>
      </c>
      <c r="F37" s="227">
        <f t="shared" si="10"/>
        <v>5.3195324238000001</v>
      </c>
      <c r="G37" s="227">
        <f t="shared" si="10"/>
        <v>5.6550758921999993</v>
      </c>
      <c r="H37" s="227">
        <f t="shared" si="10"/>
        <v>4.9493763900000003</v>
      </c>
      <c r="I37" s="227">
        <f t="shared" si="10"/>
        <v>5.3900803278000007</v>
      </c>
      <c r="J37" s="227">
        <f t="shared" si="10"/>
        <v>5.4039694463999997</v>
      </c>
      <c r="K37" s="227">
        <f t="shared" si="10"/>
        <v>9.6227341055999993</v>
      </c>
      <c r="L37" s="227">
        <f t="shared" si="10"/>
        <v>7.5830178312000012</v>
      </c>
      <c r="M37" s="227">
        <f t="shared" si="10"/>
        <v>5.9015526318000013</v>
      </c>
      <c r="N37" s="227">
        <f t="shared" si="10"/>
        <v>10.657804134600001</v>
      </c>
      <c r="O37" s="227">
        <f t="shared" si="10"/>
        <v>5.4070559171999992</v>
      </c>
      <c r="P37" s="227">
        <f t="shared" si="10"/>
        <v>4.7465511659999997</v>
      </c>
      <c r="Q37" s="227">
        <f t="shared" si="10"/>
        <v>5.2716921263999996</v>
      </c>
      <c r="R37" s="227">
        <f t="shared" si="10"/>
        <v>7.4383946280000002</v>
      </c>
      <c r="S37" s="227">
        <f t="shared" si="10"/>
        <v>13.175329102399999</v>
      </c>
      <c r="T37" s="227">
        <f t="shared" si="10"/>
        <v>11.4912494736</v>
      </c>
      <c r="U37" s="227">
        <f t="shared" si="10"/>
        <v>13.662889050799999</v>
      </c>
      <c r="V37" s="227">
        <f t="shared" si="10"/>
        <v>16.520503382800001</v>
      </c>
      <c r="W37" s="227">
        <f t="shared" si="10"/>
        <v>12.870747488799999</v>
      </c>
      <c r="X37" s="227">
        <f t="shared" si="10"/>
        <v>15.892564172</v>
      </c>
      <c r="Y37" s="227">
        <f t="shared" si="10"/>
        <v>10.69946277136</v>
      </c>
      <c r="Z37" s="227">
        <f t="shared" si="10"/>
        <v>14.174733250979999</v>
      </c>
      <c r="AA37" s="227">
        <f t="shared" si="10"/>
        <v>14.341156</v>
      </c>
      <c r="AB37" s="227">
        <f t="shared" si="10"/>
        <v>9.2302907193199992</v>
      </c>
      <c r="AC37" s="269">
        <f t="shared" si="10"/>
        <v>10.6186730334</v>
      </c>
      <c r="AD37" s="269">
        <f t="shared" si="10"/>
        <v>9.2696309999999986</v>
      </c>
      <c r="AE37" s="269">
        <f t="shared" si="10"/>
        <v>12.320311999999999</v>
      </c>
      <c r="AF37" s="269">
        <f t="shared" si="10"/>
        <v>11.455378941219433</v>
      </c>
      <c r="AG37" s="269">
        <f t="shared" si="10"/>
        <v>11.137706406210224</v>
      </c>
      <c r="AH37" s="269" t="e">
        <f t="shared" si="10"/>
        <v>#DIV/0!</v>
      </c>
      <c r="AI37" s="269" t="e">
        <f t="shared" si="10"/>
        <v>#DIV/0!</v>
      </c>
      <c r="AJ37" s="269" t="e">
        <f t="shared" si="10"/>
        <v>#DIV/0!</v>
      </c>
      <c r="AK37" s="269" t="e">
        <f t="shared" si="10"/>
        <v>#DIV/0!</v>
      </c>
      <c r="AL37" s="269" t="e">
        <f t="shared" si="10"/>
        <v>#DIV/0!</v>
      </c>
      <c r="AM37" s="269" t="e">
        <f t="shared" si="10"/>
        <v>#DIV/0!</v>
      </c>
      <c r="AN37" s="269" t="e">
        <f t="shared" si="10"/>
        <v>#DIV/0!</v>
      </c>
      <c r="AO37" s="269" t="e">
        <f t="shared" si="10"/>
        <v>#DIV/0!</v>
      </c>
      <c r="AP37" s="269" t="e">
        <f t="shared" si="10"/>
        <v>#DIV/0!</v>
      </c>
      <c r="AQ37" s="269">
        <f t="shared" si="10"/>
        <v>10.338937974166846</v>
      </c>
    </row>
    <row r="38" spans="1:43" x14ac:dyDescent="0.2">
      <c r="B38" t="s">
        <v>205</v>
      </c>
      <c r="C38" s="227">
        <f t="shared" ref="C38:AQ38" si="11">C8+C9+C16+C17+C24+C25</f>
        <v>45.514421189999993</v>
      </c>
      <c r="D38" s="227">
        <f t="shared" si="11"/>
        <v>55.750701598199996</v>
      </c>
      <c r="E38" s="227">
        <f t="shared" si="11"/>
        <v>43.749180354599993</v>
      </c>
      <c r="F38" s="227">
        <f t="shared" si="11"/>
        <v>47.939064465600005</v>
      </c>
      <c r="G38" s="227">
        <f t="shared" si="11"/>
        <v>49.191951148200005</v>
      </c>
      <c r="H38" s="227">
        <f t="shared" si="11"/>
        <v>42.464547115199998</v>
      </c>
      <c r="I38" s="227">
        <f t="shared" si="11"/>
        <v>30.031140421800004</v>
      </c>
      <c r="J38" s="227">
        <f t="shared" si="11"/>
        <v>25.681862140199996</v>
      </c>
      <c r="K38" s="227">
        <f t="shared" si="11"/>
        <v>28.850344878599998</v>
      </c>
      <c r="L38" s="227">
        <f t="shared" si="11"/>
        <v>26.014539599999999</v>
      </c>
      <c r="M38" s="227">
        <f t="shared" si="11"/>
        <v>37.738058009400007</v>
      </c>
      <c r="N38" s="227">
        <f t="shared" si="11"/>
        <v>146.13843990060002</v>
      </c>
      <c r="O38" s="227">
        <f t="shared" si="11"/>
        <v>116.56938825000002</v>
      </c>
      <c r="P38" s="227">
        <f t="shared" si="11"/>
        <v>73.855718848799995</v>
      </c>
      <c r="Q38" s="227">
        <f t="shared" si="11"/>
        <v>69.040163014200004</v>
      </c>
      <c r="R38" s="227">
        <f t="shared" si="11"/>
        <v>73.145830564799994</v>
      </c>
      <c r="S38" s="227">
        <f t="shared" si="11"/>
        <v>71.874308507600006</v>
      </c>
      <c r="T38" s="227">
        <f t="shared" si="11"/>
        <v>32.185020300600002</v>
      </c>
      <c r="U38" s="227">
        <f t="shared" si="11"/>
        <v>36.091292913800004</v>
      </c>
      <c r="V38" s="227">
        <f t="shared" si="11"/>
        <v>43.500655628400004</v>
      </c>
      <c r="W38" s="227">
        <f t="shared" si="11"/>
        <v>26.9317420868</v>
      </c>
      <c r="X38" s="227">
        <f t="shared" si="11"/>
        <v>50.665368195799999</v>
      </c>
      <c r="Y38" s="227">
        <f t="shared" si="11"/>
        <v>31.279633638380002</v>
      </c>
      <c r="Z38" s="227">
        <f t="shared" si="11"/>
        <v>22.310508885319997</v>
      </c>
      <c r="AA38" s="227">
        <f t="shared" si="11"/>
        <v>23.804005000000004</v>
      </c>
      <c r="AB38" s="227">
        <f t="shared" si="11"/>
        <v>18.011584376240002</v>
      </c>
      <c r="AC38" s="269">
        <f t="shared" si="11"/>
        <v>17.978716502279998</v>
      </c>
      <c r="AD38" s="269">
        <f t="shared" si="11"/>
        <v>20.828446999999997</v>
      </c>
      <c r="AE38" s="269" t="e">
        <f t="shared" si="11"/>
        <v>#DIV/0!</v>
      </c>
      <c r="AF38" s="269" t="e">
        <f t="shared" si="11"/>
        <v>#DIV/0!</v>
      </c>
      <c r="AG38" s="269" t="e">
        <f t="shared" si="11"/>
        <v>#DIV/0!</v>
      </c>
      <c r="AH38" s="269" t="e">
        <f t="shared" si="11"/>
        <v>#DIV/0!</v>
      </c>
      <c r="AI38" s="269" t="e">
        <f t="shared" si="11"/>
        <v>#DIV/0!</v>
      </c>
      <c r="AJ38" s="269" t="e">
        <f t="shared" si="11"/>
        <v>#DIV/0!</v>
      </c>
      <c r="AK38" s="269" t="e">
        <f t="shared" si="11"/>
        <v>#DIV/0!</v>
      </c>
      <c r="AL38" s="269" t="e">
        <f t="shared" si="11"/>
        <v>#DIV/0!</v>
      </c>
      <c r="AM38" s="269" t="e">
        <f t="shared" si="11"/>
        <v>#DIV/0!</v>
      </c>
      <c r="AN38" s="269" t="e">
        <f t="shared" si="11"/>
        <v>#DIV/0!</v>
      </c>
      <c r="AO38" s="269" t="e">
        <f t="shared" si="11"/>
        <v>#DIV/0!</v>
      </c>
      <c r="AP38" s="269" t="e">
        <f t="shared" si="11"/>
        <v>#DIV/0!</v>
      </c>
      <c r="AQ38" s="269" t="e">
        <f t="shared" si="11"/>
        <v>#DIV/0!</v>
      </c>
    </row>
    <row r="39" spans="1:43" ht="13.5" x14ac:dyDescent="0.25">
      <c r="A39" s="275" t="s">
        <v>202</v>
      </c>
    </row>
    <row r="40" spans="1:43" x14ac:dyDescent="0.2">
      <c r="B40" t="s">
        <v>204</v>
      </c>
      <c r="C40" s="227">
        <f>C37*2204.622/1000</f>
        <v>16.109657130879018</v>
      </c>
      <c r="D40" s="227">
        <f t="shared" ref="D40:AQ41" si="12">D37*2204.622/1000</f>
        <v>11.722697853059918</v>
      </c>
      <c r="E40" s="227">
        <f t="shared" si="12"/>
        <v>11.202639529631329</v>
      </c>
      <c r="F40" s="227">
        <f t="shared" si="12"/>
        <v>11.727558211222805</v>
      </c>
      <c r="G40" s="227">
        <f t="shared" si="12"/>
        <v>12.467304723613747</v>
      </c>
      <c r="H40" s="227">
        <f t="shared" si="12"/>
        <v>10.91150407567458</v>
      </c>
      <c r="I40" s="227">
        <f t="shared" si="12"/>
        <v>11.883089672435091</v>
      </c>
      <c r="J40" s="227">
        <f t="shared" si="12"/>
        <v>11.913709928861259</v>
      </c>
      <c r="K40" s="227">
        <f t="shared" si="12"/>
        <v>21.214491309356077</v>
      </c>
      <c r="L40" s="227">
        <f t="shared" si="12"/>
        <v>16.71768793705581</v>
      </c>
      <c r="M40" s="227">
        <f t="shared" si="12"/>
        <v>13.010692766224182</v>
      </c>
      <c r="N40" s="227">
        <f t="shared" si="12"/>
        <v>23.496429466830122</v>
      </c>
      <c r="O40" s="227">
        <f t="shared" si="12"/>
        <v>11.920514430289295</v>
      </c>
      <c r="P40" s="227">
        <f t="shared" si="12"/>
        <v>10.46435112468925</v>
      </c>
      <c r="Q40" s="227">
        <f t="shared" si="12"/>
        <v>11.622088439088218</v>
      </c>
      <c r="R40" s="227">
        <f t="shared" si="12"/>
        <v>16.398848441570614</v>
      </c>
      <c r="S40" s="227">
        <f t="shared" si="12"/>
        <v>29.046620396391287</v>
      </c>
      <c r="T40" s="227">
        <f t="shared" si="12"/>
        <v>25.333861396986975</v>
      </c>
      <c r="U40" s="227">
        <f t="shared" si="12"/>
        <v>30.121505784952792</v>
      </c>
      <c r="V40" s="227">
        <f t="shared" si="12"/>
        <v>36.421465208795297</v>
      </c>
      <c r="W40" s="227">
        <f t="shared" si="12"/>
        <v>28.375133070253227</v>
      </c>
      <c r="X40" s="227">
        <f t="shared" si="12"/>
        <v>35.037096610002983</v>
      </c>
      <c r="Y40" s="227">
        <f t="shared" si="12"/>
        <v>23.588271013921226</v>
      </c>
      <c r="Z40" s="227">
        <f t="shared" si="12"/>
        <v>31.249928769242025</v>
      </c>
      <c r="AA40" s="227">
        <f t="shared" si="12"/>
        <v>31.616828023031999</v>
      </c>
      <c r="AB40" s="227">
        <f t="shared" si="12"/>
        <v>20.349301986208694</v>
      </c>
      <c r="AC40" s="269">
        <f t="shared" si="12"/>
        <v>23.410160180240375</v>
      </c>
      <c r="AD40" s="269">
        <f t="shared" si="12"/>
        <v>20.436032434481998</v>
      </c>
      <c r="AE40" s="269">
        <f t="shared" si="12"/>
        <v>27.161630882063996</v>
      </c>
      <c r="AF40" s="269">
        <f t="shared" si="12"/>
        <v>25.254780432149065</v>
      </c>
      <c r="AG40" s="269">
        <f t="shared" si="12"/>
        <v>24.554432572671995</v>
      </c>
      <c r="AH40" s="269" t="e">
        <f t="shared" si="12"/>
        <v>#DIV/0!</v>
      </c>
      <c r="AI40" s="269" t="e">
        <f t="shared" si="12"/>
        <v>#DIV/0!</v>
      </c>
      <c r="AJ40" s="269" t="e">
        <f t="shared" si="12"/>
        <v>#DIV/0!</v>
      </c>
      <c r="AK40" s="269" t="e">
        <f t="shared" si="12"/>
        <v>#DIV/0!</v>
      </c>
      <c r="AL40" s="269" t="e">
        <f t="shared" si="12"/>
        <v>#DIV/0!</v>
      </c>
      <c r="AM40" s="269" t="e">
        <f t="shared" si="12"/>
        <v>#DIV/0!</v>
      </c>
      <c r="AN40" s="269" t="e">
        <f t="shared" si="12"/>
        <v>#DIV/0!</v>
      </c>
      <c r="AO40" s="269" t="e">
        <f t="shared" si="12"/>
        <v>#DIV/0!</v>
      </c>
      <c r="AP40" s="269" t="e">
        <f t="shared" si="12"/>
        <v>#DIV/0!</v>
      </c>
      <c r="AQ40" s="269">
        <f t="shared" si="12"/>
        <v>22.793450114483662</v>
      </c>
    </row>
    <row r="41" spans="1:43" x14ac:dyDescent="0.2">
      <c r="B41" t="s">
        <v>205</v>
      </c>
      <c r="C41" s="227">
        <f>C38*2204.622/1000</f>
        <v>100.34209427274016</v>
      </c>
      <c r="D41" s="227">
        <f t="shared" si="12"/>
        <v>122.90922325882687</v>
      </c>
      <c r="E41" s="227">
        <f t="shared" si="12"/>
        <v>96.450405491718939</v>
      </c>
      <c r="F41" s="227">
        <f t="shared" si="12"/>
        <v>105.68751618028</v>
      </c>
      <c r="G41" s="227">
        <f t="shared" si="12"/>
        <v>108.44965772424698</v>
      </c>
      <c r="H41" s="227">
        <f t="shared" si="12"/>
        <v>93.618274790206442</v>
      </c>
      <c r="I41" s="227">
        <f t="shared" si="12"/>
        <v>66.207312858989567</v>
      </c>
      <c r="J41" s="227">
        <f t="shared" si="12"/>
        <v>56.61879827525199</v>
      </c>
      <c r="K41" s="227">
        <f t="shared" si="12"/>
        <v>63.604105026948879</v>
      </c>
      <c r="L41" s="227">
        <f t="shared" si="12"/>
        <v>57.352226322031193</v>
      </c>
      <c r="M41" s="227">
        <f t="shared" si="12"/>
        <v>83.198152924799459</v>
      </c>
      <c r="N41" s="227">
        <f t="shared" si="12"/>
        <v>322.1800196505406</v>
      </c>
      <c r="O41" s="227">
        <f t="shared" si="12"/>
        <v>256.99143786249152</v>
      </c>
      <c r="P41" s="227">
        <f t="shared" si="12"/>
        <v>162.82394259987913</v>
      </c>
      <c r="Q41" s="227">
        <f t="shared" si="12"/>
        <v>152.20746226469163</v>
      </c>
      <c r="R41" s="227">
        <f t="shared" si="12"/>
        <v>161.25890727143047</v>
      </c>
      <c r="S41" s="227">
        <f t="shared" si="12"/>
        <v>158.45568177064214</v>
      </c>
      <c r="T41" s="227">
        <f t="shared" si="12"/>
        <v>70.955803825149374</v>
      </c>
      <c r="U41" s="227">
        <f t="shared" si="12"/>
        <v>79.567658366207581</v>
      </c>
      <c r="V41" s="227">
        <f t="shared" si="12"/>
        <v>95.902502412794462</v>
      </c>
      <c r="W41" s="227">
        <f t="shared" si="12"/>
        <v>59.374311102885187</v>
      </c>
      <c r="X41" s="227">
        <f t="shared" si="12"/>
        <v>111.69798536256098</v>
      </c>
      <c r="Y41" s="227">
        <f t="shared" si="12"/>
        <v>68.959768471112596</v>
      </c>
      <c r="Z41" s="227">
        <f t="shared" si="12"/>
        <v>49.186238719771936</v>
      </c>
      <c r="AA41" s="227">
        <f t="shared" si="12"/>
        <v>52.478833111110006</v>
      </c>
      <c r="AB41" s="227">
        <f t="shared" si="12"/>
        <v>39.708735170714981</v>
      </c>
      <c r="AC41" s="269">
        <f t="shared" si="12"/>
        <v>39.636273932689534</v>
      </c>
      <c r="AD41" s="269">
        <f t="shared" si="12"/>
        <v>45.918852482033991</v>
      </c>
      <c r="AE41" s="269" t="e">
        <f t="shared" si="12"/>
        <v>#DIV/0!</v>
      </c>
      <c r="AF41" s="269" t="e">
        <f t="shared" si="12"/>
        <v>#DIV/0!</v>
      </c>
      <c r="AG41" s="269" t="e">
        <f t="shared" si="12"/>
        <v>#DIV/0!</v>
      </c>
      <c r="AH41" s="269" t="e">
        <f t="shared" si="12"/>
        <v>#DIV/0!</v>
      </c>
      <c r="AI41" s="269" t="e">
        <f t="shared" si="12"/>
        <v>#DIV/0!</v>
      </c>
      <c r="AJ41" s="269" t="e">
        <f t="shared" si="12"/>
        <v>#DIV/0!</v>
      </c>
      <c r="AK41" s="269" t="e">
        <f t="shared" si="12"/>
        <v>#DIV/0!</v>
      </c>
      <c r="AL41" s="269" t="e">
        <f t="shared" si="12"/>
        <v>#DIV/0!</v>
      </c>
      <c r="AM41" s="269" t="e">
        <f t="shared" si="12"/>
        <v>#DIV/0!</v>
      </c>
      <c r="AN41" s="269" t="e">
        <f t="shared" si="12"/>
        <v>#DIV/0!</v>
      </c>
      <c r="AO41" s="269" t="e">
        <f t="shared" si="12"/>
        <v>#DIV/0!</v>
      </c>
      <c r="AP41" s="269" t="e">
        <f t="shared" si="12"/>
        <v>#DIV/0!</v>
      </c>
      <c r="AQ41" s="269" t="e">
        <f t="shared" si="12"/>
        <v>#DIV/0!</v>
      </c>
    </row>
    <row r="43" spans="1:43" x14ac:dyDescent="0.2">
      <c r="A43" t="s">
        <v>206</v>
      </c>
    </row>
    <row r="44" spans="1:43" x14ac:dyDescent="0.2">
      <c r="B44" t="s">
        <v>51</v>
      </c>
      <c r="C44" s="227">
        <f t="shared" ref="C44:AQ44" si="13">(C3+C11+C19)-(C37+C29)</f>
        <v>0</v>
      </c>
      <c r="D44" s="227">
        <f t="shared" si="13"/>
        <v>0</v>
      </c>
      <c r="E44" s="227">
        <f t="shared" si="13"/>
        <v>0</v>
      </c>
      <c r="F44" s="227">
        <f t="shared" si="13"/>
        <v>0</v>
      </c>
      <c r="G44" s="227">
        <f t="shared" si="13"/>
        <v>0</v>
      </c>
      <c r="H44" s="227">
        <f t="shared" si="13"/>
        <v>0</v>
      </c>
      <c r="I44" s="227">
        <f t="shared" si="13"/>
        <v>0</v>
      </c>
      <c r="J44" s="227">
        <f t="shared" si="13"/>
        <v>0</v>
      </c>
      <c r="K44" s="227">
        <f t="shared" si="13"/>
        <v>0</v>
      </c>
      <c r="L44" s="227">
        <f t="shared" si="13"/>
        <v>0</v>
      </c>
      <c r="M44" s="227">
        <f t="shared" si="13"/>
        <v>0</v>
      </c>
      <c r="N44" s="227">
        <f t="shared" si="13"/>
        <v>0</v>
      </c>
      <c r="O44" s="227">
        <f t="shared" si="13"/>
        <v>0</v>
      </c>
      <c r="P44" s="227">
        <f t="shared" si="13"/>
        <v>0</v>
      </c>
      <c r="Q44" s="227">
        <f t="shared" si="13"/>
        <v>0</v>
      </c>
      <c r="R44" s="227">
        <f t="shared" si="13"/>
        <v>0</v>
      </c>
      <c r="S44" s="227">
        <f t="shared" si="13"/>
        <v>0</v>
      </c>
      <c r="T44" s="227">
        <f t="shared" si="13"/>
        <v>0</v>
      </c>
      <c r="U44" s="227">
        <f t="shared" si="13"/>
        <v>0</v>
      </c>
      <c r="V44" s="227">
        <f t="shared" si="13"/>
        <v>0</v>
      </c>
      <c r="W44" s="227">
        <f t="shared" si="13"/>
        <v>0</v>
      </c>
      <c r="X44" s="227">
        <f t="shared" si="13"/>
        <v>0</v>
      </c>
      <c r="Y44" s="227">
        <f t="shared" si="13"/>
        <v>0</v>
      </c>
      <c r="Z44" s="227">
        <f t="shared" si="13"/>
        <v>0</v>
      </c>
      <c r="AA44" s="227">
        <f t="shared" si="13"/>
        <v>0</v>
      </c>
      <c r="AB44" s="227">
        <f t="shared" si="13"/>
        <v>0</v>
      </c>
      <c r="AC44" s="227">
        <f t="shared" si="13"/>
        <v>0</v>
      </c>
      <c r="AD44" s="269">
        <f t="shared" si="13"/>
        <v>0</v>
      </c>
      <c r="AE44" s="269">
        <f t="shared" si="13"/>
        <v>0</v>
      </c>
      <c r="AF44" s="269">
        <f t="shared" si="13"/>
        <v>0</v>
      </c>
      <c r="AG44" s="269">
        <f t="shared" si="13"/>
        <v>0</v>
      </c>
      <c r="AH44" s="269" t="e">
        <f t="shared" si="13"/>
        <v>#DIV/0!</v>
      </c>
      <c r="AI44" s="269" t="e">
        <f t="shared" si="13"/>
        <v>#DIV/0!</v>
      </c>
      <c r="AJ44" s="269" t="e">
        <f t="shared" si="13"/>
        <v>#DIV/0!</v>
      </c>
      <c r="AK44" s="269" t="e">
        <f t="shared" si="13"/>
        <v>#DIV/0!</v>
      </c>
      <c r="AL44" s="269" t="e">
        <f t="shared" si="13"/>
        <v>#DIV/0!</v>
      </c>
      <c r="AM44" s="269" t="e">
        <f t="shared" si="13"/>
        <v>#DIV/0!</v>
      </c>
      <c r="AN44" s="269" t="e">
        <f t="shared" si="13"/>
        <v>#DIV/0!</v>
      </c>
      <c r="AO44" s="269" t="e">
        <f t="shared" si="13"/>
        <v>#DIV/0!</v>
      </c>
      <c r="AP44" s="269" t="e">
        <f t="shared" si="13"/>
        <v>#DIV/0!</v>
      </c>
      <c r="AQ44" s="269">
        <f t="shared" si="13"/>
        <v>0</v>
      </c>
    </row>
    <row r="45" spans="1:43" x14ac:dyDescent="0.2">
      <c r="B45" t="s">
        <v>58</v>
      </c>
      <c r="C45" s="227">
        <f t="shared" ref="C45:AQ45" si="14">(C7+C15+C23)-(C38+C30)</f>
        <v>0</v>
      </c>
      <c r="D45" s="227">
        <f t="shared" si="14"/>
        <v>0</v>
      </c>
      <c r="E45" s="227">
        <f t="shared" si="14"/>
        <v>0</v>
      </c>
      <c r="F45" s="227">
        <f t="shared" si="14"/>
        <v>0</v>
      </c>
      <c r="G45" s="227">
        <f t="shared" si="14"/>
        <v>0</v>
      </c>
      <c r="H45" s="227">
        <f t="shared" si="14"/>
        <v>0</v>
      </c>
      <c r="I45" s="227">
        <f t="shared" si="14"/>
        <v>0</v>
      </c>
      <c r="J45" s="227">
        <f t="shared" si="14"/>
        <v>0</v>
      </c>
      <c r="K45" s="227">
        <f t="shared" si="14"/>
        <v>0</v>
      </c>
      <c r="L45" s="227">
        <f t="shared" si="14"/>
        <v>0</v>
      </c>
      <c r="M45" s="227">
        <f t="shared" si="14"/>
        <v>0</v>
      </c>
      <c r="N45" s="227">
        <f t="shared" si="14"/>
        <v>0</v>
      </c>
      <c r="O45" s="227">
        <f t="shared" si="14"/>
        <v>0</v>
      </c>
      <c r="P45" s="227">
        <f t="shared" si="14"/>
        <v>0</v>
      </c>
      <c r="Q45" s="227">
        <f t="shared" si="14"/>
        <v>0</v>
      </c>
      <c r="R45" s="227">
        <f t="shared" si="14"/>
        <v>0</v>
      </c>
      <c r="S45" s="227">
        <f t="shared" si="14"/>
        <v>0</v>
      </c>
      <c r="T45" s="227">
        <f t="shared" si="14"/>
        <v>0</v>
      </c>
      <c r="U45" s="227">
        <f t="shared" si="14"/>
        <v>0</v>
      </c>
      <c r="V45" s="227">
        <f t="shared" si="14"/>
        <v>0</v>
      </c>
      <c r="W45" s="227">
        <f t="shared" si="14"/>
        <v>0</v>
      </c>
      <c r="X45" s="227">
        <f t="shared" si="14"/>
        <v>0</v>
      </c>
      <c r="Y45" s="227">
        <f t="shared" si="14"/>
        <v>0</v>
      </c>
      <c r="Z45" s="227">
        <f t="shared" si="14"/>
        <v>0</v>
      </c>
      <c r="AA45" s="227">
        <f t="shared" si="14"/>
        <v>-1.0000000001042508E-4</v>
      </c>
      <c r="AB45" s="227">
        <f t="shared" si="14"/>
        <v>0</v>
      </c>
      <c r="AC45" s="227">
        <f t="shared" si="14"/>
        <v>0</v>
      </c>
      <c r="AD45" s="269">
        <f t="shared" si="14"/>
        <v>0</v>
      </c>
      <c r="AE45" s="269" t="e">
        <f t="shared" si="14"/>
        <v>#DIV/0!</v>
      </c>
      <c r="AF45" s="269" t="e">
        <f t="shared" si="14"/>
        <v>#DIV/0!</v>
      </c>
      <c r="AG45" s="269" t="e">
        <f t="shared" si="14"/>
        <v>#DIV/0!</v>
      </c>
      <c r="AH45" s="269" t="e">
        <f t="shared" si="14"/>
        <v>#DIV/0!</v>
      </c>
      <c r="AI45" s="269" t="e">
        <f t="shared" si="14"/>
        <v>#DIV/0!</v>
      </c>
      <c r="AJ45" s="269" t="e">
        <f t="shared" si="14"/>
        <v>#DIV/0!</v>
      </c>
      <c r="AK45" s="269" t="e">
        <f t="shared" si="14"/>
        <v>#DIV/0!</v>
      </c>
      <c r="AL45" s="269" t="e">
        <f t="shared" si="14"/>
        <v>#DIV/0!</v>
      </c>
      <c r="AM45" s="269" t="e">
        <f t="shared" si="14"/>
        <v>#DIV/0!</v>
      </c>
      <c r="AN45" s="269" t="e">
        <f t="shared" si="14"/>
        <v>#DIV/0!</v>
      </c>
      <c r="AO45" s="269" t="e">
        <f t="shared" si="14"/>
        <v>#DIV/0!</v>
      </c>
      <c r="AP45" s="269" t="e">
        <f t="shared" si="14"/>
        <v>#DIV/0!</v>
      </c>
      <c r="AQ45" s="269" t="e">
        <f t="shared" si="14"/>
        <v>#DIV/0!</v>
      </c>
    </row>
    <row r="46" spans="1:43" x14ac:dyDescent="0.2">
      <c r="C46" s="227"/>
    </row>
    <row r="47" spans="1:43" x14ac:dyDescent="0.2">
      <c r="C47" s="227"/>
    </row>
    <row r="48" spans="1:43" x14ac:dyDescent="0.2">
      <c r="A48" t="s">
        <v>207</v>
      </c>
      <c r="C48" s="227">
        <f>C41-C40</f>
        <v>84.232437141861141</v>
      </c>
      <c r="D48" s="227">
        <f t="shared" ref="D48:AQ48" si="15">D41-D40</f>
        <v>111.18652540576696</v>
      </c>
      <c r="E48" s="227">
        <f t="shared" si="15"/>
        <v>85.247765962087612</v>
      </c>
      <c r="F48" s="227">
        <f t="shared" si="15"/>
        <v>93.9599579690572</v>
      </c>
      <c r="G48" s="227">
        <f t="shared" si="15"/>
        <v>95.982353000633225</v>
      </c>
      <c r="H48" s="227">
        <f t="shared" si="15"/>
        <v>82.706770714531856</v>
      </c>
      <c r="I48" s="227">
        <f t="shared" si="15"/>
        <v>54.324223186554477</v>
      </c>
      <c r="J48" s="227">
        <f t="shared" si="15"/>
        <v>44.705088346390731</v>
      </c>
      <c r="K48" s="227">
        <f t="shared" si="15"/>
        <v>42.389613717592802</v>
      </c>
      <c r="L48" s="227">
        <f t="shared" si="15"/>
        <v>40.634538384975386</v>
      </c>
      <c r="M48" s="227">
        <f t="shared" si="15"/>
        <v>70.187460158575277</v>
      </c>
      <c r="N48" s="227">
        <f t="shared" si="15"/>
        <v>298.68359018371046</v>
      </c>
      <c r="O48" s="227">
        <f t="shared" si="15"/>
        <v>245.07092343220222</v>
      </c>
      <c r="P48" s="227">
        <f t="shared" si="15"/>
        <v>152.35959147518989</v>
      </c>
      <c r="Q48" s="227">
        <f t="shared" si="15"/>
        <v>140.5853738256034</v>
      </c>
      <c r="R48" s="227">
        <f t="shared" si="15"/>
        <v>144.86005882985987</v>
      </c>
      <c r="S48" s="227">
        <f t="shared" si="15"/>
        <v>129.40906137425085</v>
      </c>
      <c r="T48" s="227">
        <f t="shared" si="15"/>
        <v>45.621942428162399</v>
      </c>
      <c r="U48" s="227">
        <f t="shared" si="15"/>
        <v>49.446152581254793</v>
      </c>
      <c r="V48" s="227">
        <f t="shared" si="15"/>
        <v>59.481037203999165</v>
      </c>
      <c r="W48" s="227">
        <f t="shared" si="15"/>
        <v>30.99917803263196</v>
      </c>
      <c r="X48" s="227">
        <f t="shared" si="15"/>
        <v>76.660888752558009</v>
      </c>
      <c r="Y48" s="227">
        <f t="shared" si="15"/>
        <v>45.371497457191367</v>
      </c>
      <c r="Z48" s="227">
        <f t="shared" si="15"/>
        <v>17.93630995052991</v>
      </c>
      <c r="AA48" s="227">
        <f t="shared" si="15"/>
        <v>20.862005088078007</v>
      </c>
      <c r="AB48" s="227">
        <f t="shared" si="15"/>
        <v>19.359433184506287</v>
      </c>
      <c r="AC48" s="227">
        <f t="shared" si="15"/>
        <v>16.226113752449159</v>
      </c>
      <c r="AD48" s="269">
        <f t="shared" si="15"/>
        <v>25.482820047551993</v>
      </c>
      <c r="AE48" s="269" t="e">
        <f t="shared" si="15"/>
        <v>#DIV/0!</v>
      </c>
      <c r="AF48" s="269" t="e">
        <f t="shared" si="15"/>
        <v>#DIV/0!</v>
      </c>
      <c r="AG48" s="269" t="e">
        <f t="shared" si="15"/>
        <v>#DIV/0!</v>
      </c>
      <c r="AH48" s="269" t="e">
        <f t="shared" si="15"/>
        <v>#DIV/0!</v>
      </c>
      <c r="AI48" s="269" t="e">
        <f t="shared" si="15"/>
        <v>#DIV/0!</v>
      </c>
      <c r="AJ48" s="269" t="e">
        <f t="shared" si="15"/>
        <v>#DIV/0!</v>
      </c>
      <c r="AK48" s="269" t="e">
        <f t="shared" si="15"/>
        <v>#DIV/0!</v>
      </c>
      <c r="AL48" s="269" t="e">
        <f t="shared" si="15"/>
        <v>#DIV/0!</v>
      </c>
      <c r="AM48" s="269" t="e">
        <f t="shared" si="15"/>
        <v>#DIV/0!</v>
      </c>
      <c r="AN48" s="269" t="e">
        <f t="shared" si="15"/>
        <v>#DIV/0!</v>
      </c>
      <c r="AO48" s="269" t="e">
        <f t="shared" si="15"/>
        <v>#DIV/0!</v>
      </c>
      <c r="AP48" s="269" t="e">
        <f t="shared" si="15"/>
        <v>#DIV/0!</v>
      </c>
      <c r="AQ48" s="269" t="e">
        <f t="shared" si="15"/>
        <v>#DIV/0!</v>
      </c>
    </row>
  </sheetData>
  <mergeCells count="1">
    <mergeCell ref="A2:B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886B-DA93-4D5B-80CC-D10208A1CE28}">
  <dimension ref="A1:AQ48"/>
  <sheetViews>
    <sheetView workbookViewId="0">
      <pane xSplit="2" ySplit="2" topLeftCell="O3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7" customWidth="1"/>
  </cols>
  <sheetData>
    <row r="1" spans="1:43" ht="20.25" x14ac:dyDescent="0.3">
      <c r="A1" s="261" t="s">
        <v>209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4">
        <f>'[4]Mexico DCO Imports'!D290</f>
        <v>0</v>
      </c>
      <c r="D3" s="264">
        <f>'[4]Mexico DCO Imports'!E290</f>
        <v>0</v>
      </c>
      <c r="E3" s="264">
        <f>'[4]Mexico DCO Imports'!F290</f>
        <v>0</v>
      </c>
      <c r="F3" s="264">
        <f>'[4]Mexico DCO Imports'!G290</f>
        <v>0</v>
      </c>
      <c r="G3" s="264">
        <f>'[4]Mexico DCO Imports'!H290</f>
        <v>0</v>
      </c>
      <c r="H3" s="264">
        <f>'[4]Mexico DCO Imports'!I290</f>
        <v>0</v>
      </c>
      <c r="I3" s="264">
        <f>'[4]Mexico DCO Imports'!J290</f>
        <v>0</v>
      </c>
      <c r="J3" s="264">
        <f>'[4]Mexico DCO Imports'!K290</f>
        <v>0</v>
      </c>
      <c r="K3" s="264">
        <f>'[4]Mexico DCO Imports'!L290</f>
        <v>0</v>
      </c>
      <c r="L3" s="264">
        <f>'[4]Mexico DCO Imports'!M290</f>
        <v>0</v>
      </c>
      <c r="M3" s="264">
        <f>'[4]Mexico DCO Imports'!N290</f>
        <v>0</v>
      </c>
      <c r="N3" s="264">
        <f>'[4]Mexico DCO Imports'!O290</f>
        <v>0</v>
      </c>
      <c r="O3" s="264">
        <f>'[4]Mexico DCO Imports'!P290</f>
        <v>0</v>
      </c>
      <c r="P3" s="264">
        <f>'[4]Mexico DCO Imports'!Q290</f>
        <v>0</v>
      </c>
      <c r="Q3" s="264">
        <f>'[4]Mexico DCO Imports'!R290</f>
        <v>0</v>
      </c>
      <c r="R3" s="264">
        <f>'[4]Mexico DCO Imports'!S290</f>
        <v>0</v>
      </c>
      <c r="S3" s="264">
        <f>'[4]Mexico DCO Imports'!T290</f>
        <v>0</v>
      </c>
      <c r="T3" s="264">
        <f>'[4]Mexico DCO Imports'!U290</f>
        <v>0</v>
      </c>
      <c r="U3" s="264">
        <f>'[4]Mexico DCO Imports'!V290</f>
        <v>0</v>
      </c>
      <c r="V3" s="264">
        <f>'[4]Mexico DCO Imports'!W290</f>
        <v>0</v>
      </c>
      <c r="W3" s="264">
        <f>'[4]Mexico DCO Imports'!X290</f>
        <v>0</v>
      </c>
      <c r="X3" s="264">
        <f>'[4]Mexico DCO Imports'!Y290</f>
        <v>0</v>
      </c>
      <c r="Y3" s="264">
        <f>'[4]Mexico DCO Imports'!Z290</f>
        <v>0</v>
      </c>
      <c r="Z3" s="264">
        <f>'[4]Mexico DCO Imports'!AA290</f>
        <v>0</v>
      </c>
      <c r="AA3" s="264">
        <f>'[4]Mexico DCO Imports'!AB290</f>
        <v>0</v>
      </c>
      <c r="AB3" s="264">
        <f>'[4]Mexico DCO Imports'!AC290</f>
        <v>0</v>
      </c>
      <c r="AC3" s="264">
        <f>'[4]Mexico DCO Imports'!AD290</f>
        <v>0</v>
      </c>
      <c r="AD3" s="264">
        <f>'[4]Mexico DCO Imports'!AE290</f>
        <v>0</v>
      </c>
      <c r="AE3" s="264">
        <f>'[4]Mexico DCO Imports'!AF290</f>
        <v>0</v>
      </c>
      <c r="AF3" s="265">
        <f>'[4]Mexico DCO Imports'!AG290</f>
        <v>0</v>
      </c>
      <c r="AG3" s="265">
        <f>'[4]Mexico DCO Imports'!AH290</f>
        <v>0</v>
      </c>
      <c r="AH3" s="265">
        <f>'[4]Mexico DCO Imports'!AI290</f>
        <v>0</v>
      </c>
      <c r="AI3" s="265">
        <f>'[4]Mexico DCO Imports'!AJ290</f>
        <v>0</v>
      </c>
      <c r="AJ3" s="265">
        <f>'[4]Mexico DCO Imports'!AK290</f>
        <v>0</v>
      </c>
      <c r="AK3" s="265">
        <f>'[4]Mexico DCO Imports'!AL290</f>
        <v>0</v>
      </c>
      <c r="AL3" s="265">
        <f>'[4]Mexico DCO Imports'!AM290</f>
        <v>0</v>
      </c>
      <c r="AM3" s="265">
        <f>'[4]Mexico DCO Imports'!AN290</f>
        <v>0</v>
      </c>
      <c r="AN3" s="265">
        <f>'[4]Mexico DCO Imports'!AO290</f>
        <v>0</v>
      </c>
      <c r="AO3" s="265">
        <f>'[4]Mexico DCO Imports'!AP290</f>
        <v>0</v>
      </c>
      <c r="AP3" s="265">
        <f>'[4]Mexico DCO Imports'!AQ290</f>
        <v>0</v>
      </c>
      <c r="AQ3" s="265">
        <f>'[4]Mexico DCO Imports'!AR290</f>
        <v>0</v>
      </c>
    </row>
    <row r="4" spans="1:43" x14ac:dyDescent="0.2">
      <c r="A4" s="266"/>
      <c r="B4" s="266" t="s">
        <v>183</v>
      </c>
      <c r="C4" s="267">
        <f>'[4]Mexico DCO Imports'!D284</f>
        <v>0</v>
      </c>
      <c r="D4" s="267">
        <f>'[4]Mexico DCO Imports'!E284</f>
        <v>0</v>
      </c>
      <c r="E4" s="267">
        <f>'[4]Mexico DCO Imports'!F284</f>
        <v>0</v>
      </c>
      <c r="F4" s="267">
        <f>'[4]Mexico DCO Imports'!G284</f>
        <v>0</v>
      </c>
      <c r="G4" s="267">
        <f>'[4]Mexico DCO Imports'!H284</f>
        <v>0</v>
      </c>
      <c r="H4" s="267">
        <f>'[4]Mexico DCO Imports'!I284</f>
        <v>0</v>
      </c>
      <c r="I4" s="267">
        <f>'[4]Mexico DCO Imports'!J284</f>
        <v>0</v>
      </c>
      <c r="J4" s="267">
        <f>'[4]Mexico DCO Imports'!K284</f>
        <v>0</v>
      </c>
      <c r="K4" s="267">
        <f>'[4]Mexico DCO Imports'!L284</f>
        <v>0</v>
      </c>
      <c r="L4" s="267">
        <f>'[4]Mexico DCO Imports'!M284</f>
        <v>0</v>
      </c>
      <c r="M4" s="267">
        <f>'[4]Mexico DCO Imports'!N284</f>
        <v>0</v>
      </c>
      <c r="N4" s="267">
        <f>'[4]Mexico DCO Imports'!O284</f>
        <v>0</v>
      </c>
      <c r="O4" s="267">
        <f>'[4]Mexico DCO Imports'!P284</f>
        <v>0</v>
      </c>
      <c r="P4" s="267">
        <f>'[4]Mexico DCO Imports'!Q284</f>
        <v>0</v>
      </c>
      <c r="Q4" s="267">
        <f>'[4]Mexico DCO Imports'!R284</f>
        <v>0</v>
      </c>
      <c r="R4" s="267">
        <f>'[4]Mexico DCO Imports'!S284</f>
        <v>0</v>
      </c>
      <c r="S4" s="267">
        <f>'[4]Mexico DCO Imports'!T284</f>
        <v>0</v>
      </c>
      <c r="T4" s="267">
        <f>'[4]Mexico DCO Imports'!U284</f>
        <v>0</v>
      </c>
      <c r="U4" s="267">
        <f>'[4]Mexico DCO Imports'!V284</f>
        <v>0</v>
      </c>
      <c r="V4" s="267">
        <f>'[4]Mexico DCO Imports'!W284</f>
        <v>0</v>
      </c>
      <c r="W4" s="267">
        <f>'[4]Mexico DCO Imports'!X284</f>
        <v>0</v>
      </c>
      <c r="X4" s="267">
        <f>'[4]Mexico DCO Imports'!Y284</f>
        <v>0</v>
      </c>
      <c r="Y4" s="267">
        <f>'[4]Mexico DCO Imports'!Z284</f>
        <v>0</v>
      </c>
      <c r="Z4" s="267">
        <f>'[4]Mexico DCO Imports'!AA284</f>
        <v>0</v>
      </c>
      <c r="AA4" s="267">
        <f>'[4]Mexico DCO Imports'!AB284</f>
        <v>0</v>
      </c>
      <c r="AB4" s="267">
        <f>'[4]Mexico DCO Imports'!AC284</f>
        <v>0</v>
      </c>
      <c r="AC4" s="267">
        <f>'[4]Mexico DCO Imports'!AD284</f>
        <v>0</v>
      </c>
      <c r="AD4" s="267">
        <f>'[4]Mexico DCO Imports'!AE284</f>
        <v>0</v>
      </c>
      <c r="AE4" s="267">
        <f>'[4]Mexico DCO Imports'!AF284</f>
        <v>0</v>
      </c>
      <c r="AF4" s="268">
        <f>'[4]Mexico DCO Imports'!AG284</f>
        <v>0</v>
      </c>
      <c r="AG4" s="268">
        <f>'[4]Mexico DCO Imports'!AH284</f>
        <v>0</v>
      </c>
      <c r="AH4" s="268">
        <f>'[4]Mexico DCO Imports'!AI284</f>
        <v>0</v>
      </c>
      <c r="AI4" s="268">
        <f>'[4]Mexico DCO Imports'!AJ284</f>
        <v>0</v>
      </c>
      <c r="AJ4" s="268">
        <f>'[4]Mexico DCO Imports'!AK284</f>
        <v>0</v>
      </c>
      <c r="AK4" s="268">
        <f>'[4]Mexico DCO Imports'!AL284</f>
        <v>0</v>
      </c>
      <c r="AL4" s="268">
        <f>'[4]Mexico DCO Imports'!AM284</f>
        <v>0</v>
      </c>
      <c r="AM4" s="268">
        <f>'[4]Mexico DCO Imports'!AN284</f>
        <v>0</v>
      </c>
      <c r="AN4" s="268">
        <f>'[4]Mexico DCO Imports'!AO284</f>
        <v>0</v>
      </c>
      <c r="AO4" s="268">
        <f>'[4]Mexico DCO Imports'!AP284</f>
        <v>0</v>
      </c>
      <c r="AP4" s="268">
        <f>'[4]Mexico DCO Imports'!AQ284</f>
        <v>0</v>
      </c>
      <c r="AQ4" s="268">
        <f>'[4]Mexico DCO Imports'!AR284</f>
        <v>0</v>
      </c>
    </row>
    <row r="5" spans="1:43" x14ac:dyDescent="0.2">
      <c r="B5" t="s">
        <v>184</v>
      </c>
      <c r="C5" s="227">
        <f>'[4]Mexico DCO Imports'!D243</f>
        <v>0</v>
      </c>
      <c r="D5" s="227">
        <f>'[4]Mexico DCO Imports'!E243</f>
        <v>0</v>
      </c>
      <c r="E5" s="227">
        <f>'[4]Mexico DCO Imports'!F243</f>
        <v>0</v>
      </c>
      <c r="F5" s="227">
        <f>'[4]Mexico DCO Imports'!G243</f>
        <v>0</v>
      </c>
      <c r="G5" s="227">
        <f>'[4]Mexico DCO Imports'!H243</f>
        <v>0</v>
      </c>
      <c r="H5" s="227">
        <f>'[4]Mexico DCO Imports'!I243</f>
        <v>0</v>
      </c>
      <c r="I5" s="227">
        <f>'[4]Mexico DCO Imports'!J243</f>
        <v>0</v>
      </c>
      <c r="J5" s="227">
        <f>'[4]Mexico DCO Imports'!K243</f>
        <v>0</v>
      </c>
      <c r="K5" s="227">
        <f>'[4]Mexico DCO Imports'!L243</f>
        <v>0</v>
      </c>
      <c r="L5" s="227">
        <f>'[4]Mexico DCO Imports'!M243</f>
        <v>0</v>
      </c>
      <c r="M5" s="227">
        <f>'[4]Mexico DCO Imports'!N243</f>
        <v>0</v>
      </c>
      <c r="N5" s="227">
        <f>'[4]Mexico DCO Imports'!O243</f>
        <v>0</v>
      </c>
      <c r="O5" s="227">
        <f>'[4]Mexico DCO Imports'!P243</f>
        <v>0</v>
      </c>
      <c r="P5" s="227">
        <f>'[4]Mexico DCO Imports'!Q243</f>
        <v>0</v>
      </c>
      <c r="Q5" s="227">
        <f>'[4]Mexico DCO Imports'!R243</f>
        <v>0</v>
      </c>
      <c r="R5" s="227">
        <f>'[4]Mexico DCO Imports'!S243</f>
        <v>0</v>
      </c>
      <c r="S5" s="227">
        <f>'[4]Mexico DCO Imports'!T243</f>
        <v>0</v>
      </c>
      <c r="T5" s="227">
        <f>'[4]Mexico DCO Imports'!U243</f>
        <v>0</v>
      </c>
      <c r="U5" s="227">
        <f>'[4]Mexico DCO Imports'!V243</f>
        <v>0</v>
      </c>
      <c r="V5" s="227">
        <f>'[4]Mexico DCO Imports'!W243</f>
        <v>0</v>
      </c>
      <c r="W5" s="227">
        <f>'[4]Mexico DCO Imports'!X243</f>
        <v>0</v>
      </c>
      <c r="X5" s="227">
        <f>'[4]Mexico DCO Imports'!Y243</f>
        <v>0</v>
      </c>
      <c r="Y5" s="227">
        <f>'[4]Mexico DCO Imports'!Z243</f>
        <v>0</v>
      </c>
      <c r="Z5" s="227">
        <f>'[4]Mexico DCO Imports'!AA243</f>
        <v>0</v>
      </c>
      <c r="AA5" s="227">
        <f>'[4]Mexico DCO Imports'!AB243</f>
        <v>0</v>
      </c>
      <c r="AB5" s="227">
        <f>'[4]Mexico DCO Imports'!AC243</f>
        <v>0</v>
      </c>
      <c r="AC5" s="227">
        <f>'[4]Mexico DCO Imports'!AD243</f>
        <v>0</v>
      </c>
      <c r="AD5" s="227">
        <f>'[4]Mexico DCO Imports'!AE243</f>
        <v>0</v>
      </c>
      <c r="AE5" s="227">
        <f>'[4]Mexico DCO Imports'!AF243</f>
        <v>0</v>
      </c>
      <c r="AF5" s="269">
        <f>'[4]Mexico DCO Imports'!AG243</f>
        <v>0</v>
      </c>
      <c r="AG5" s="269">
        <f>'[4]Mexico DCO Imports'!AH243</f>
        <v>0</v>
      </c>
      <c r="AH5" s="269">
        <f>'[4]Mexico DCO Imports'!AI243</f>
        <v>0</v>
      </c>
      <c r="AI5" s="269">
        <f>'[4]Mexico DCO Imports'!AJ243</f>
        <v>0</v>
      </c>
      <c r="AJ5" s="269">
        <f>'[4]Mexico DCO Imports'!AK243</f>
        <v>0</v>
      </c>
      <c r="AK5" s="269">
        <f>'[4]Mexico DCO Imports'!AL243</f>
        <v>0</v>
      </c>
      <c r="AL5" s="269">
        <f>'[4]Mexico DCO Imports'!AM243</f>
        <v>0</v>
      </c>
      <c r="AM5" s="269">
        <f>'[4]Mexico DCO Imports'!AN243</f>
        <v>0</v>
      </c>
      <c r="AN5" s="269">
        <f>'[4]Mexico DCO Imports'!AO243</f>
        <v>0</v>
      </c>
      <c r="AO5" s="269">
        <f>'[4]Mexico DCO Imports'!AP243</f>
        <v>0</v>
      </c>
      <c r="AP5" s="269">
        <f>'[4]Mexico DCO Imports'!AQ243</f>
        <v>0</v>
      </c>
      <c r="AQ5" s="269">
        <f>'[4]Mexico DCO Imports'!AR243</f>
        <v>0</v>
      </c>
    </row>
    <row r="6" spans="1:43" x14ac:dyDescent="0.2">
      <c r="B6" t="s">
        <v>185</v>
      </c>
      <c r="C6" s="227">
        <f>C3-C4-C5</f>
        <v>0</v>
      </c>
      <c r="D6" s="227">
        <f t="shared" ref="D6:AQ6" si="0">D3-D4-D5</f>
        <v>0</v>
      </c>
      <c r="E6" s="227">
        <f t="shared" si="0"/>
        <v>0</v>
      </c>
      <c r="F6" s="227">
        <f t="shared" si="0"/>
        <v>0</v>
      </c>
      <c r="G6" s="227">
        <f t="shared" si="0"/>
        <v>0</v>
      </c>
      <c r="H6" s="227">
        <f t="shared" si="0"/>
        <v>0</v>
      </c>
      <c r="I6" s="227">
        <f t="shared" si="0"/>
        <v>0</v>
      </c>
      <c r="J6" s="227">
        <f t="shared" si="0"/>
        <v>0</v>
      </c>
      <c r="K6" s="227">
        <f t="shared" si="0"/>
        <v>0</v>
      </c>
      <c r="L6" s="227">
        <f t="shared" si="0"/>
        <v>0</v>
      </c>
      <c r="M6" s="227">
        <f t="shared" si="0"/>
        <v>0</v>
      </c>
      <c r="N6" s="227">
        <f t="shared" si="0"/>
        <v>0</v>
      </c>
      <c r="O6" s="227">
        <f t="shared" si="0"/>
        <v>0</v>
      </c>
      <c r="P6" s="227">
        <f t="shared" si="0"/>
        <v>0</v>
      </c>
      <c r="Q6" s="227">
        <f t="shared" si="0"/>
        <v>0</v>
      </c>
      <c r="R6" s="227">
        <f t="shared" si="0"/>
        <v>0</v>
      </c>
      <c r="S6" s="227">
        <f t="shared" si="0"/>
        <v>0</v>
      </c>
      <c r="T6" s="227">
        <f t="shared" si="0"/>
        <v>0</v>
      </c>
      <c r="U6" s="227">
        <f t="shared" si="0"/>
        <v>0</v>
      </c>
      <c r="V6" s="227">
        <f t="shared" si="0"/>
        <v>0</v>
      </c>
      <c r="W6" s="227">
        <f t="shared" si="0"/>
        <v>0</v>
      </c>
      <c r="X6" s="227">
        <f t="shared" si="0"/>
        <v>0</v>
      </c>
      <c r="Y6" s="227">
        <f t="shared" si="0"/>
        <v>0</v>
      </c>
      <c r="Z6" s="227">
        <f t="shared" si="0"/>
        <v>0</v>
      </c>
      <c r="AA6" s="227">
        <f t="shared" si="0"/>
        <v>0</v>
      </c>
      <c r="AB6" s="227">
        <f t="shared" si="0"/>
        <v>0</v>
      </c>
      <c r="AC6" s="227">
        <f t="shared" si="0"/>
        <v>0</v>
      </c>
      <c r="AD6" s="227">
        <f t="shared" si="0"/>
        <v>0</v>
      </c>
      <c r="AE6" s="227">
        <f t="shared" si="0"/>
        <v>0</v>
      </c>
      <c r="AF6" s="269">
        <f t="shared" si="0"/>
        <v>0</v>
      </c>
      <c r="AG6" s="269">
        <f t="shared" si="0"/>
        <v>0</v>
      </c>
      <c r="AH6" s="269">
        <f t="shared" si="0"/>
        <v>0</v>
      </c>
      <c r="AI6" s="269">
        <f t="shared" si="0"/>
        <v>0</v>
      </c>
      <c r="AJ6" s="269">
        <f t="shared" si="0"/>
        <v>0</v>
      </c>
      <c r="AK6" s="269">
        <f t="shared" si="0"/>
        <v>0</v>
      </c>
      <c r="AL6" s="269">
        <f t="shared" si="0"/>
        <v>0</v>
      </c>
      <c r="AM6" s="269">
        <f t="shared" si="0"/>
        <v>0</v>
      </c>
      <c r="AN6" s="269">
        <f t="shared" si="0"/>
        <v>0</v>
      </c>
      <c r="AO6" s="269">
        <f t="shared" si="0"/>
        <v>0</v>
      </c>
      <c r="AP6" s="269">
        <f t="shared" si="0"/>
        <v>0</v>
      </c>
      <c r="AQ6" s="269">
        <f t="shared" si="0"/>
        <v>0</v>
      </c>
    </row>
    <row r="7" spans="1:43" x14ac:dyDescent="0.2">
      <c r="A7" t="s">
        <v>186</v>
      </c>
      <c r="C7" s="227">
        <f>'[4]Mexico DCO Exports'!D290</f>
        <v>0</v>
      </c>
      <c r="D7" s="227">
        <f>'[4]Mexico DCO Exports'!E290</f>
        <v>0</v>
      </c>
      <c r="E7" s="227">
        <f>'[4]Mexico DCO Exports'!F290</f>
        <v>0</v>
      </c>
      <c r="F7" s="227">
        <f>'[4]Mexico DCO Exports'!G290</f>
        <v>0</v>
      </c>
      <c r="G7" s="227">
        <f>'[4]Mexico DCO Exports'!H290</f>
        <v>0</v>
      </c>
      <c r="H7" s="227">
        <f>'[4]Mexico DCO Exports'!I290</f>
        <v>0</v>
      </c>
      <c r="I7" s="227">
        <f>'[4]Mexico DCO Exports'!J290</f>
        <v>0</v>
      </c>
      <c r="J7" s="227">
        <f>'[4]Mexico DCO Exports'!K290</f>
        <v>0</v>
      </c>
      <c r="K7" s="227">
        <f>'[4]Mexico DCO Exports'!L290</f>
        <v>0</v>
      </c>
      <c r="L7" s="227">
        <f>'[4]Mexico DCO Exports'!M290</f>
        <v>0</v>
      </c>
      <c r="M7" s="227">
        <f>'[4]Mexico DCO Exports'!N290</f>
        <v>0</v>
      </c>
      <c r="N7" s="227">
        <f>'[4]Mexico DCO Exports'!O290</f>
        <v>0</v>
      </c>
      <c r="O7" s="227">
        <f>'[4]Mexico DCO Exports'!P290</f>
        <v>0</v>
      </c>
      <c r="P7" s="227">
        <f>'[4]Mexico DCO Exports'!Q290</f>
        <v>0</v>
      </c>
      <c r="Q7" s="227">
        <f>'[4]Mexico DCO Exports'!R290</f>
        <v>0</v>
      </c>
      <c r="R7" s="227">
        <f>'[4]Mexico DCO Exports'!S290</f>
        <v>0</v>
      </c>
      <c r="S7" s="227">
        <f>'[4]Mexico DCO Exports'!T290</f>
        <v>0</v>
      </c>
      <c r="T7" s="227">
        <f>'[4]Mexico DCO Exports'!U290</f>
        <v>0</v>
      </c>
      <c r="U7" s="227">
        <f>'[4]Mexico DCO Exports'!V290</f>
        <v>0</v>
      </c>
      <c r="V7" s="227">
        <f>'[4]Mexico DCO Exports'!W290</f>
        <v>0</v>
      </c>
      <c r="W7" s="227">
        <f>'[4]Mexico DCO Exports'!X290</f>
        <v>0</v>
      </c>
      <c r="X7" s="227">
        <f>'[4]Mexico DCO Exports'!Y290</f>
        <v>0</v>
      </c>
      <c r="Y7" s="227">
        <f>'[4]Mexico DCO Exports'!Z290</f>
        <v>0</v>
      </c>
      <c r="Z7" s="227">
        <f>'[4]Mexico DCO Exports'!AA290</f>
        <v>0</v>
      </c>
      <c r="AA7" s="227">
        <f>'[4]Mexico DCO Exports'!AB290</f>
        <v>0</v>
      </c>
      <c r="AB7" s="227">
        <f>'[4]Mexico DCO Exports'!AC290</f>
        <v>0</v>
      </c>
      <c r="AC7" s="227">
        <f>'[4]Mexico DCO Exports'!AD290</f>
        <v>0</v>
      </c>
      <c r="AD7" s="227">
        <f>'[4]Mexico DCO Exports'!AE290</f>
        <v>0</v>
      </c>
      <c r="AE7" s="227">
        <f>'[4]Mexico DCO Exports'!AF290</f>
        <v>0</v>
      </c>
      <c r="AF7" s="269">
        <f>'[4]Mexico DCO Exports'!AG290</f>
        <v>0</v>
      </c>
      <c r="AG7" s="269">
        <f>'[4]Mexico DCO Exports'!AH290</f>
        <v>0</v>
      </c>
      <c r="AH7" s="269">
        <f>'[4]Mexico DCO Exports'!AI290</f>
        <v>0</v>
      </c>
      <c r="AI7" s="269">
        <f>'[4]Mexico DCO Exports'!AJ290</f>
        <v>0</v>
      </c>
      <c r="AJ7" s="269">
        <f>'[4]Mexico DCO Exports'!AK290</f>
        <v>0</v>
      </c>
      <c r="AK7" s="269">
        <f>'[4]Mexico DCO Exports'!AL290</f>
        <v>0</v>
      </c>
      <c r="AL7" s="269">
        <f>'[4]Mexico DCO Exports'!AM290</f>
        <v>0</v>
      </c>
      <c r="AM7" s="269">
        <f>'[4]Mexico DCO Exports'!AN290</f>
        <v>0</v>
      </c>
      <c r="AN7" s="269">
        <f>'[4]Mexico DCO Exports'!AO290</f>
        <v>0</v>
      </c>
      <c r="AO7" s="269">
        <f>'[4]Mexico DCO Exports'!AP290</f>
        <v>0</v>
      </c>
      <c r="AP7" s="269">
        <f>'[4]Mexico DCO Exports'!AQ290</f>
        <v>0</v>
      </c>
      <c r="AQ7" s="269">
        <f>'[4]Mexico DCO Exports'!AR290</f>
        <v>0</v>
      </c>
    </row>
    <row r="8" spans="1:43" x14ac:dyDescent="0.2">
      <c r="A8" s="266"/>
      <c r="B8" s="266" t="s">
        <v>187</v>
      </c>
      <c r="C8" s="267">
        <f>'[4]Mexico DCO Exports'!D284</f>
        <v>0</v>
      </c>
      <c r="D8" s="267">
        <f>'[4]Mexico DCO Exports'!E284</f>
        <v>0</v>
      </c>
      <c r="E8" s="267">
        <f>'[4]Mexico DCO Exports'!F284</f>
        <v>0</v>
      </c>
      <c r="F8" s="267">
        <f>'[4]Mexico DCO Exports'!G284</f>
        <v>0</v>
      </c>
      <c r="G8" s="267">
        <f>'[4]Mexico DCO Exports'!H284</f>
        <v>0</v>
      </c>
      <c r="H8" s="267">
        <f>'[4]Mexico DCO Exports'!I284</f>
        <v>0</v>
      </c>
      <c r="I8" s="267">
        <f>'[4]Mexico DCO Exports'!J284</f>
        <v>0</v>
      </c>
      <c r="J8" s="267">
        <f>'[4]Mexico DCO Exports'!K284</f>
        <v>0</v>
      </c>
      <c r="K8" s="267">
        <f>'[4]Mexico DCO Exports'!L284</f>
        <v>0</v>
      </c>
      <c r="L8" s="267">
        <f>'[4]Mexico DCO Exports'!M284</f>
        <v>0</v>
      </c>
      <c r="M8" s="267">
        <f>'[4]Mexico DCO Exports'!N284</f>
        <v>0</v>
      </c>
      <c r="N8" s="267">
        <f>'[4]Mexico DCO Exports'!O284</f>
        <v>0</v>
      </c>
      <c r="O8" s="267">
        <f>'[4]Mexico DCO Exports'!P284</f>
        <v>0</v>
      </c>
      <c r="P8" s="267">
        <f>'[4]Mexico DCO Exports'!Q284</f>
        <v>0</v>
      </c>
      <c r="Q8" s="267">
        <f>'[4]Mexico DCO Exports'!R284</f>
        <v>0</v>
      </c>
      <c r="R8" s="267">
        <f>'[4]Mexico DCO Exports'!S284</f>
        <v>0</v>
      </c>
      <c r="S8" s="267">
        <f>'[4]Mexico DCO Exports'!T284</f>
        <v>0</v>
      </c>
      <c r="T8" s="267">
        <f>'[4]Mexico DCO Exports'!U284</f>
        <v>0</v>
      </c>
      <c r="U8" s="267">
        <f>'[4]Mexico DCO Exports'!V284</f>
        <v>0</v>
      </c>
      <c r="V8" s="267">
        <f>'[4]Mexico DCO Exports'!W284</f>
        <v>0</v>
      </c>
      <c r="W8" s="267">
        <f>'[4]Mexico DCO Exports'!X284</f>
        <v>0</v>
      </c>
      <c r="X8" s="267">
        <f>'[4]Mexico DCO Exports'!Y284</f>
        <v>0</v>
      </c>
      <c r="Y8" s="267">
        <f>'[4]Mexico DCO Exports'!Z284</f>
        <v>0</v>
      </c>
      <c r="Z8" s="267">
        <f>'[4]Mexico DCO Exports'!AA284</f>
        <v>0</v>
      </c>
      <c r="AA8" s="267">
        <f>'[4]Mexico DCO Exports'!AB284</f>
        <v>0</v>
      </c>
      <c r="AB8" s="267">
        <f>'[4]Mexico DCO Exports'!AC284</f>
        <v>0</v>
      </c>
      <c r="AC8" s="267">
        <f>'[4]Mexico DCO Exports'!AD284</f>
        <v>0</v>
      </c>
      <c r="AD8" s="267">
        <f>'[4]Mexico DCO Exports'!AE284</f>
        <v>0</v>
      </c>
      <c r="AE8" s="267">
        <f>'[4]Mexico DCO Exports'!AF284</f>
        <v>0</v>
      </c>
      <c r="AF8" s="268">
        <f>'[4]Mexico DCO Exports'!AG284</f>
        <v>0</v>
      </c>
      <c r="AG8" s="268">
        <f>'[4]Mexico DCO Exports'!AH284</f>
        <v>0</v>
      </c>
      <c r="AH8" s="268">
        <f>'[4]Mexico DCO Exports'!AI284</f>
        <v>0</v>
      </c>
      <c r="AI8" s="268">
        <f>'[4]Mexico DCO Exports'!AJ284</f>
        <v>0</v>
      </c>
      <c r="AJ8" s="268">
        <f>'[4]Mexico DCO Exports'!AK284</f>
        <v>0</v>
      </c>
      <c r="AK8" s="268">
        <f>'[4]Mexico DCO Exports'!AL284</f>
        <v>0</v>
      </c>
      <c r="AL8" s="268">
        <f>'[4]Mexico DCO Exports'!AM284</f>
        <v>0</v>
      </c>
      <c r="AM8" s="268">
        <f>'[4]Mexico DCO Exports'!AN284</f>
        <v>0</v>
      </c>
      <c r="AN8" s="268">
        <f>'[4]Mexico DCO Exports'!AO284</f>
        <v>0</v>
      </c>
      <c r="AO8" s="268">
        <f>'[4]Mexico DCO Exports'!AP284</f>
        <v>0</v>
      </c>
      <c r="AP8" s="268">
        <f>'[4]Mexico DCO Exports'!AQ284</f>
        <v>0</v>
      </c>
      <c r="AQ8" s="268">
        <f>'[4]Mexico DCO Exports'!AR284</f>
        <v>0</v>
      </c>
    </row>
    <row r="9" spans="1:43" x14ac:dyDescent="0.2">
      <c r="B9" t="s">
        <v>188</v>
      </c>
      <c r="C9" s="227">
        <f>'[4]Mexico DCO Exports'!D243</f>
        <v>0</v>
      </c>
      <c r="D9" s="227">
        <f>'[4]Mexico DCO Exports'!E243</f>
        <v>0</v>
      </c>
      <c r="E9" s="227">
        <f>'[4]Mexico DCO Exports'!F243</f>
        <v>0</v>
      </c>
      <c r="F9" s="227">
        <f>'[4]Mexico DCO Exports'!G243</f>
        <v>0</v>
      </c>
      <c r="G9" s="227">
        <f>'[4]Mexico DCO Exports'!H243</f>
        <v>0</v>
      </c>
      <c r="H9" s="227">
        <f>'[4]Mexico DCO Exports'!I243</f>
        <v>0</v>
      </c>
      <c r="I9" s="227">
        <f>'[4]Mexico DCO Exports'!J243</f>
        <v>0</v>
      </c>
      <c r="J9" s="227">
        <f>'[4]Mexico DCO Exports'!K243</f>
        <v>0</v>
      </c>
      <c r="K9" s="227">
        <f>'[4]Mexico DCO Exports'!L243</f>
        <v>0</v>
      </c>
      <c r="L9" s="227">
        <f>'[4]Mexico DCO Exports'!M243</f>
        <v>0</v>
      </c>
      <c r="M9" s="227">
        <f>'[4]Mexico DCO Exports'!N243</f>
        <v>0</v>
      </c>
      <c r="N9" s="227">
        <f>'[4]Mexico DCO Exports'!O243</f>
        <v>0</v>
      </c>
      <c r="O9" s="227">
        <f>'[4]Mexico DCO Exports'!P243</f>
        <v>0</v>
      </c>
      <c r="P9" s="227">
        <f>'[4]Mexico DCO Exports'!Q243</f>
        <v>0</v>
      </c>
      <c r="Q9" s="227">
        <f>'[4]Mexico DCO Exports'!R243</f>
        <v>0</v>
      </c>
      <c r="R9" s="227">
        <f>'[4]Mexico DCO Exports'!S243</f>
        <v>0</v>
      </c>
      <c r="S9" s="227">
        <f>'[4]Mexico DCO Exports'!T243</f>
        <v>0</v>
      </c>
      <c r="T9" s="227">
        <f>'[4]Mexico DCO Exports'!U243</f>
        <v>0</v>
      </c>
      <c r="U9" s="227">
        <f>'[4]Mexico DCO Exports'!V243</f>
        <v>0</v>
      </c>
      <c r="V9" s="227">
        <f>'[4]Mexico DCO Exports'!W243</f>
        <v>0</v>
      </c>
      <c r="W9" s="227">
        <f>'[4]Mexico DCO Exports'!X243</f>
        <v>0</v>
      </c>
      <c r="X9" s="227">
        <f>'[4]Mexico DCO Exports'!Y243</f>
        <v>0</v>
      </c>
      <c r="Y9" s="227">
        <f>'[4]Mexico DCO Exports'!Z243</f>
        <v>0</v>
      </c>
      <c r="Z9" s="227">
        <f>'[4]Mexico DCO Exports'!AA243</f>
        <v>0</v>
      </c>
      <c r="AA9" s="227">
        <f>'[4]Mexico DCO Exports'!AB243</f>
        <v>0</v>
      </c>
      <c r="AB9" s="227">
        <f>'[4]Mexico DCO Exports'!AC243</f>
        <v>0</v>
      </c>
      <c r="AC9" s="227">
        <f>'[4]Mexico DCO Exports'!AD243</f>
        <v>0</v>
      </c>
      <c r="AD9" s="227">
        <f>'[4]Mexico DCO Exports'!AE243</f>
        <v>0</v>
      </c>
      <c r="AE9" s="227">
        <f>'[4]Mexico DCO Exports'!AF243</f>
        <v>0</v>
      </c>
      <c r="AF9" s="269">
        <f>'[4]Mexico DCO Exports'!AG243</f>
        <v>0</v>
      </c>
      <c r="AG9" s="269">
        <f>'[4]Mexico DCO Exports'!AH243</f>
        <v>0</v>
      </c>
      <c r="AH9" s="269">
        <f>'[4]Mexico DCO Exports'!AI243</f>
        <v>0</v>
      </c>
      <c r="AI9" s="269">
        <f>'[4]Mexico DCO Exports'!AJ243</f>
        <v>0</v>
      </c>
      <c r="AJ9" s="269">
        <f>'[4]Mexico DCO Exports'!AK243</f>
        <v>0</v>
      </c>
      <c r="AK9" s="269">
        <f>'[4]Mexico DCO Exports'!AL243</f>
        <v>0</v>
      </c>
      <c r="AL9" s="269">
        <f>'[4]Mexico DCO Exports'!AM243</f>
        <v>0</v>
      </c>
      <c r="AM9" s="269">
        <f>'[4]Mexico DCO Exports'!AN243</f>
        <v>0</v>
      </c>
      <c r="AN9" s="269">
        <f>'[4]Mexico DCO Exports'!AO243</f>
        <v>0</v>
      </c>
      <c r="AO9" s="269">
        <f>'[4]Mexico DCO Exports'!AP243</f>
        <v>0</v>
      </c>
      <c r="AP9" s="269">
        <f>'[4]Mexico DCO Exports'!AQ243</f>
        <v>0</v>
      </c>
      <c r="AQ9" s="269">
        <f>'[4]Mexico DCO Exports'!AR243</f>
        <v>0</v>
      </c>
    </row>
    <row r="10" spans="1:43" x14ac:dyDescent="0.2">
      <c r="B10" t="s">
        <v>185</v>
      </c>
      <c r="C10" s="227">
        <f>C7-C8-C9</f>
        <v>0</v>
      </c>
      <c r="D10" s="227">
        <f t="shared" ref="D10:AQ10" si="1">D7-D8-D9</f>
        <v>0</v>
      </c>
      <c r="E10" s="227">
        <f t="shared" si="1"/>
        <v>0</v>
      </c>
      <c r="F10" s="227">
        <f t="shared" si="1"/>
        <v>0</v>
      </c>
      <c r="G10" s="227">
        <f t="shared" si="1"/>
        <v>0</v>
      </c>
      <c r="H10" s="227">
        <f t="shared" si="1"/>
        <v>0</v>
      </c>
      <c r="I10" s="227">
        <f t="shared" si="1"/>
        <v>0</v>
      </c>
      <c r="J10" s="227">
        <f t="shared" si="1"/>
        <v>0</v>
      </c>
      <c r="K10" s="227">
        <f t="shared" si="1"/>
        <v>0</v>
      </c>
      <c r="L10" s="227">
        <f t="shared" si="1"/>
        <v>0</v>
      </c>
      <c r="M10" s="227">
        <f t="shared" si="1"/>
        <v>0</v>
      </c>
      <c r="N10" s="227">
        <f t="shared" si="1"/>
        <v>0</v>
      </c>
      <c r="O10" s="227">
        <f t="shared" si="1"/>
        <v>0</v>
      </c>
      <c r="P10" s="227">
        <f t="shared" si="1"/>
        <v>0</v>
      </c>
      <c r="Q10" s="227">
        <f t="shared" si="1"/>
        <v>0</v>
      </c>
      <c r="R10" s="227">
        <f t="shared" si="1"/>
        <v>0</v>
      </c>
      <c r="S10" s="227">
        <f t="shared" si="1"/>
        <v>0</v>
      </c>
      <c r="T10" s="227">
        <f t="shared" si="1"/>
        <v>0</v>
      </c>
      <c r="U10" s="227">
        <f t="shared" si="1"/>
        <v>0</v>
      </c>
      <c r="V10" s="227">
        <f t="shared" si="1"/>
        <v>0</v>
      </c>
      <c r="W10" s="227">
        <f t="shared" si="1"/>
        <v>0</v>
      </c>
      <c r="X10" s="227">
        <f t="shared" si="1"/>
        <v>0</v>
      </c>
      <c r="Y10" s="227">
        <f t="shared" si="1"/>
        <v>0</v>
      </c>
      <c r="Z10" s="227">
        <f t="shared" si="1"/>
        <v>0</v>
      </c>
      <c r="AA10" s="227">
        <f t="shared" si="1"/>
        <v>0</v>
      </c>
      <c r="AB10" s="227">
        <f t="shared" si="1"/>
        <v>0</v>
      </c>
      <c r="AC10" s="227">
        <f t="shared" si="1"/>
        <v>0</v>
      </c>
      <c r="AD10" s="227">
        <f t="shared" si="1"/>
        <v>0</v>
      </c>
      <c r="AE10" s="227">
        <f t="shared" si="1"/>
        <v>0</v>
      </c>
      <c r="AF10" s="269">
        <f t="shared" si="1"/>
        <v>0</v>
      </c>
      <c r="AG10" s="269">
        <f t="shared" si="1"/>
        <v>0</v>
      </c>
      <c r="AH10" s="269">
        <f t="shared" si="1"/>
        <v>0</v>
      </c>
      <c r="AI10" s="269">
        <f t="shared" si="1"/>
        <v>0</v>
      </c>
      <c r="AJ10" s="269">
        <f t="shared" si="1"/>
        <v>0</v>
      </c>
      <c r="AK10" s="269">
        <f t="shared" si="1"/>
        <v>0</v>
      </c>
      <c r="AL10" s="269">
        <f t="shared" si="1"/>
        <v>0</v>
      </c>
      <c r="AM10" s="269">
        <f t="shared" si="1"/>
        <v>0</v>
      </c>
      <c r="AN10" s="269">
        <f t="shared" si="1"/>
        <v>0</v>
      </c>
      <c r="AO10" s="269">
        <f t="shared" si="1"/>
        <v>0</v>
      </c>
      <c r="AP10" s="269">
        <f t="shared" si="1"/>
        <v>0</v>
      </c>
      <c r="AQ10" s="269">
        <f t="shared" si="1"/>
        <v>0</v>
      </c>
    </row>
    <row r="11" spans="1:43" x14ac:dyDescent="0.2">
      <c r="A11" t="s">
        <v>189</v>
      </c>
      <c r="C11" s="227">
        <f>'[4]Canada DCO Imports'!D290</f>
        <v>5.82</v>
      </c>
      <c r="D11" s="227">
        <f>'[4]Canada DCO Imports'!E290</f>
        <v>7.5090000000000003</v>
      </c>
      <c r="E11" s="227">
        <f>'[4]Canada DCO Imports'!F290</f>
        <v>18.491</v>
      </c>
      <c r="F11" s="227">
        <f>'[4]Canada DCO Imports'!G290</f>
        <v>23.497</v>
      </c>
      <c r="G11" s="227">
        <f>'[4]Canada DCO Imports'!H290</f>
        <v>22.081</v>
      </c>
      <c r="H11" s="227">
        <f>'[4]Canada DCO Imports'!I290</f>
        <v>32.048999999999999</v>
      </c>
      <c r="I11" s="227">
        <f>'[4]Canada DCO Imports'!J290</f>
        <v>24.652999999999999</v>
      </c>
      <c r="J11" s="227">
        <f>'[4]Canada DCO Imports'!K290</f>
        <v>15.395</v>
      </c>
      <c r="K11" s="227">
        <f>'[4]Canada DCO Imports'!L290</f>
        <v>23.759</v>
      </c>
      <c r="L11" s="227">
        <f>'[4]Canada DCO Imports'!M290</f>
        <v>25.344000000000001</v>
      </c>
      <c r="M11" s="227">
        <f>'[4]Canada DCO Imports'!N290</f>
        <v>14.801</v>
      </c>
      <c r="N11" s="227">
        <f>'[4]Canada DCO Imports'!O290</f>
        <v>18.93</v>
      </c>
      <c r="O11" s="227">
        <f>'[4]Canada DCO Imports'!P290</f>
        <v>20.3</v>
      </c>
      <c r="P11" s="227">
        <f>'[4]Canada DCO Imports'!Q290</f>
        <v>21.85</v>
      </c>
      <c r="Q11" s="227">
        <f>'[4]Canada DCO Imports'!R290</f>
        <v>17.222999999999999</v>
      </c>
      <c r="R11" s="227">
        <f>'[4]Canada DCO Imports'!S290</f>
        <v>17.27</v>
      </c>
      <c r="S11" s="227">
        <f>'[4]Canada DCO Imports'!T290</f>
        <v>14.439</v>
      </c>
      <c r="T11" s="227">
        <f>'[4]Canada DCO Imports'!U290</f>
        <v>23.808</v>
      </c>
      <c r="U11" s="227">
        <f>'[4]Canada DCO Imports'!V290</f>
        <v>15.491</v>
      </c>
      <c r="V11" s="227">
        <f>'[4]Canada DCO Imports'!W290</f>
        <v>13.127000000000001</v>
      </c>
      <c r="W11" s="227">
        <f>'[4]Canada DCO Imports'!X290</f>
        <v>12.734</v>
      </c>
      <c r="X11" s="227">
        <f>'[4]Canada DCO Imports'!Y290</f>
        <v>12.677</v>
      </c>
      <c r="Y11" s="227">
        <f>'[4]Canada DCO Imports'!Z290</f>
        <v>2.968</v>
      </c>
      <c r="Z11" s="227">
        <f>'[4]Canada DCO Imports'!AA290</f>
        <v>0</v>
      </c>
      <c r="AA11" s="227">
        <f>'[4]Canada DCO Imports'!AB290</f>
        <v>0</v>
      </c>
      <c r="AB11" s="227">
        <f>'[4]Canada DCO Imports'!AC290</f>
        <v>0</v>
      </c>
      <c r="AC11" s="227">
        <f>'[4]Canada DCO Imports'!AD290</f>
        <v>0</v>
      </c>
      <c r="AD11" s="227">
        <f>'[4]Canada DCO Imports'!AE290</f>
        <v>0</v>
      </c>
      <c r="AE11" s="227">
        <f>'[4]Canada DCO Imports'!AF290</f>
        <v>0</v>
      </c>
      <c r="AF11" s="269">
        <f>'[4]Canada DCO Imports'!AG290</f>
        <v>0</v>
      </c>
      <c r="AG11" s="269">
        <f>'[4]Canada DCO Imports'!AH290</f>
        <v>0</v>
      </c>
      <c r="AH11" s="269">
        <f>'[4]Canada DCO Imports'!AI290</f>
        <v>0</v>
      </c>
      <c r="AI11" s="269">
        <f>'[4]Canada DCO Imports'!AJ290</f>
        <v>0</v>
      </c>
      <c r="AJ11" s="269">
        <f>'[4]Canada DCO Imports'!AK290</f>
        <v>0</v>
      </c>
      <c r="AK11" s="269">
        <f>'[4]Canada DCO Imports'!AL290</f>
        <v>0</v>
      </c>
      <c r="AL11" s="269">
        <f>'[4]Canada DCO Imports'!AM290</f>
        <v>0</v>
      </c>
      <c r="AM11" s="269">
        <f>'[4]Canada DCO Imports'!AN290</f>
        <v>0</v>
      </c>
      <c r="AN11" s="269">
        <f>'[4]Canada DCO Imports'!AO290</f>
        <v>0</v>
      </c>
      <c r="AO11" s="269">
        <f>'[4]Canada DCO Imports'!AP290</f>
        <v>0</v>
      </c>
      <c r="AP11" s="269">
        <f>'[4]Canada DCO Imports'!AQ290</f>
        <v>0</v>
      </c>
      <c r="AQ11" s="269">
        <f>'[4]Canada DCO Imports'!AR290</f>
        <v>0</v>
      </c>
    </row>
    <row r="12" spans="1:43" x14ac:dyDescent="0.2">
      <c r="A12" s="266"/>
      <c r="B12" s="266" t="s">
        <v>183</v>
      </c>
      <c r="C12" s="267">
        <f>'[4]Canada DCO Imports'!D284</f>
        <v>5.8090000000000002</v>
      </c>
      <c r="D12" s="267">
        <f>'[4]Canada DCO Imports'!E284</f>
        <v>7.5</v>
      </c>
      <c r="E12" s="267">
        <f>'[4]Canada DCO Imports'!F284</f>
        <v>18.486000000000001</v>
      </c>
      <c r="F12" s="267">
        <f>'[4]Canada DCO Imports'!G284</f>
        <v>23.488</v>
      </c>
      <c r="G12" s="267">
        <f>'[4]Canada DCO Imports'!H284</f>
        <v>22.077000000000002</v>
      </c>
      <c r="H12" s="267">
        <f>'[4]Canada DCO Imports'!I284</f>
        <v>32.036999999999999</v>
      </c>
      <c r="I12" s="267">
        <f>'[4]Canada DCO Imports'!J284</f>
        <v>24.64</v>
      </c>
      <c r="J12" s="267">
        <f>'[4]Canada DCO Imports'!K284</f>
        <v>15.349</v>
      </c>
      <c r="K12" s="267">
        <f>'[4]Canada DCO Imports'!L284</f>
        <v>23.684999999999999</v>
      </c>
      <c r="L12" s="267">
        <f>'[4]Canada DCO Imports'!M284</f>
        <v>25.321000000000002</v>
      </c>
      <c r="M12" s="267">
        <f>'[4]Canada DCO Imports'!N284</f>
        <v>14.715</v>
      </c>
      <c r="N12" s="267">
        <f>'[4]Canada DCO Imports'!O284</f>
        <v>18.884</v>
      </c>
      <c r="O12" s="267">
        <f>'[4]Canada DCO Imports'!P284</f>
        <v>20.28</v>
      </c>
      <c r="P12" s="267">
        <f>'[4]Canada DCO Imports'!Q284</f>
        <v>21.824000000000002</v>
      </c>
      <c r="Q12" s="267">
        <f>'[4]Canada DCO Imports'!R284</f>
        <v>17.067</v>
      </c>
      <c r="R12" s="267">
        <f>'[4]Canada DCO Imports'!S284</f>
        <v>17.2</v>
      </c>
      <c r="S12" s="267">
        <f>'[4]Canada DCO Imports'!T284</f>
        <v>14.365</v>
      </c>
      <c r="T12" s="267">
        <f>'[4]Canada DCO Imports'!U284</f>
        <v>23.788</v>
      </c>
      <c r="U12" s="267">
        <f>'[4]Canada DCO Imports'!V284</f>
        <v>15.467000000000001</v>
      </c>
      <c r="V12" s="267">
        <f>'[4]Canada DCO Imports'!W284</f>
        <v>13.1</v>
      </c>
      <c r="W12" s="267">
        <f>'[4]Canada DCO Imports'!X284</f>
        <v>12.721</v>
      </c>
      <c r="X12" s="267">
        <f>'[4]Canada DCO Imports'!Y284</f>
        <v>12.659000000000001</v>
      </c>
      <c r="Y12" s="267">
        <f>'[4]Canada DCO Imports'!Z284</f>
        <v>11.667</v>
      </c>
      <c r="Z12" s="267">
        <f>'[4]Canada DCO Imports'!AA284</f>
        <v>11.03</v>
      </c>
      <c r="AA12" s="267">
        <f>'[4]Canada DCO Imports'!AB284</f>
        <v>11.035</v>
      </c>
      <c r="AB12" s="267">
        <f>'[4]Canada DCO Imports'!AC284</f>
        <v>11.763</v>
      </c>
      <c r="AC12" s="267">
        <f>'[4]Canada DCO Imports'!AD284</f>
        <v>14.754</v>
      </c>
      <c r="AD12" s="267">
        <f>'[4]Canada DCO Imports'!AE284</f>
        <v>10.738</v>
      </c>
      <c r="AE12" s="267">
        <f>'[4]Canada DCO Imports'!AF284</f>
        <v>8.5719999999999992</v>
      </c>
      <c r="AF12" s="268" t="e">
        <f>'[4]Canada DCO Imports'!AG284</f>
        <v>#DIV/0!</v>
      </c>
      <c r="AG12" s="268" t="e">
        <f>'[4]Canada DCO Imports'!AH284</f>
        <v>#DIV/0!</v>
      </c>
      <c r="AH12" s="268" t="e">
        <f>'[4]Canada DCO Imports'!AI284</f>
        <v>#DIV/0!</v>
      </c>
      <c r="AI12" s="268" t="e">
        <f>'[4]Canada DCO Imports'!AJ284</f>
        <v>#DIV/0!</v>
      </c>
      <c r="AJ12" s="268" t="e">
        <f>'[4]Canada DCO Imports'!AK284</f>
        <v>#DIV/0!</v>
      </c>
      <c r="AK12" s="268" t="e">
        <f>'[4]Canada DCO Imports'!AL284</f>
        <v>#DIV/0!</v>
      </c>
      <c r="AL12" s="268" t="e">
        <f>'[4]Canada DCO Imports'!AM284</f>
        <v>#DIV/0!</v>
      </c>
      <c r="AM12" s="268" t="e">
        <f>'[4]Canada DCO Imports'!AN284</f>
        <v>#DIV/0!</v>
      </c>
      <c r="AN12" s="268" t="e">
        <f>'[4]Canada DCO Imports'!AO284</f>
        <v>#DIV/0!</v>
      </c>
      <c r="AO12" s="268" t="e">
        <f>'[4]Canada DCO Imports'!AP284</f>
        <v>#DIV/0!</v>
      </c>
      <c r="AP12" s="268" t="e">
        <f>'[4]Canada DCO Imports'!AQ284</f>
        <v>#DIV/0!</v>
      </c>
      <c r="AQ12" s="268" t="e">
        <f>'[4]Canada DCO Imports'!AR284</f>
        <v>#DIV/0!</v>
      </c>
    </row>
    <row r="13" spans="1:43" x14ac:dyDescent="0.2">
      <c r="B13" t="s">
        <v>190</v>
      </c>
      <c r="C13" s="227">
        <f>'[4]Canada DCO Imports'!D266</f>
        <v>1E-3</v>
      </c>
      <c r="D13" s="227">
        <f>'[4]Canada DCO Imports'!E266</f>
        <v>0</v>
      </c>
      <c r="E13" s="227">
        <f>'[4]Canada DCO Imports'!F266</f>
        <v>0</v>
      </c>
      <c r="F13" s="227">
        <f>'[4]Canada DCO Imports'!G266</f>
        <v>0</v>
      </c>
      <c r="G13" s="227">
        <f>'[4]Canada DCO Imports'!H266</f>
        <v>0</v>
      </c>
      <c r="H13" s="227">
        <f>'[4]Canada DCO Imports'!I266</f>
        <v>0</v>
      </c>
      <c r="I13" s="227">
        <f>'[4]Canada DCO Imports'!J266</f>
        <v>0</v>
      </c>
      <c r="J13" s="227">
        <f>'[4]Canada DCO Imports'!K266</f>
        <v>2E-3</v>
      </c>
      <c r="K13" s="227">
        <f>'[4]Canada DCO Imports'!L266</f>
        <v>0</v>
      </c>
      <c r="L13" s="227">
        <f>'[4]Canada DCO Imports'!M266</f>
        <v>0</v>
      </c>
      <c r="M13" s="227">
        <f>'[4]Canada DCO Imports'!N266</f>
        <v>0</v>
      </c>
      <c r="N13" s="227">
        <f>'[4]Canada DCO Imports'!O266</f>
        <v>0</v>
      </c>
      <c r="O13" s="227">
        <f>'[4]Canada DCO Imports'!P266</f>
        <v>0</v>
      </c>
      <c r="P13" s="227">
        <f>'[4]Canada DCO Imports'!Q266</f>
        <v>0</v>
      </c>
      <c r="Q13" s="227">
        <f>'[4]Canada DCO Imports'!R266</f>
        <v>0</v>
      </c>
      <c r="R13" s="227">
        <f>'[4]Canada DCO Imports'!S266</f>
        <v>0</v>
      </c>
      <c r="S13" s="227">
        <f>'[4]Canada DCO Imports'!T266</f>
        <v>1E-3</v>
      </c>
      <c r="T13" s="227">
        <f>'[4]Canada DCO Imports'!U266</f>
        <v>0</v>
      </c>
      <c r="U13" s="227">
        <f>'[4]Canada DCO Imports'!V266</f>
        <v>0</v>
      </c>
      <c r="V13" s="227">
        <f>'[4]Canada DCO Imports'!W266</f>
        <v>0</v>
      </c>
      <c r="W13" s="227">
        <f>'[4]Canada DCO Imports'!X266</f>
        <v>0</v>
      </c>
      <c r="X13" s="227">
        <f>'[4]Canada DCO Imports'!Y266</f>
        <v>0</v>
      </c>
      <c r="Y13" s="227">
        <f>'[4]Canada DCO Imports'!Z266</f>
        <v>1E-3</v>
      </c>
      <c r="Z13" s="227">
        <f>'[4]Canada DCO Imports'!AA266</f>
        <v>0</v>
      </c>
      <c r="AA13" s="227">
        <f>'[4]Canada DCO Imports'!AB266</f>
        <v>1E-3</v>
      </c>
      <c r="AB13" s="227">
        <f>'[4]Canada DCO Imports'!AC266</f>
        <v>8.0000000000000002E-3</v>
      </c>
      <c r="AC13" s="227">
        <f>'[4]Canada DCO Imports'!AD266</f>
        <v>0</v>
      </c>
      <c r="AD13" s="227" t="e">
        <f>'[4]Canada DCO Imports'!AE266</f>
        <v>#DIV/0!</v>
      </c>
      <c r="AE13" s="227" t="e">
        <f>'[4]Canada DCO Imports'!AF266</f>
        <v>#DIV/0!</v>
      </c>
      <c r="AF13" s="269" t="e">
        <f>'[4]Canada DCO Imports'!AG266</f>
        <v>#DIV/0!</v>
      </c>
      <c r="AG13" s="269" t="e">
        <f>'[4]Canada DCO Imports'!AH266</f>
        <v>#DIV/0!</v>
      </c>
      <c r="AH13" s="269" t="e">
        <f>'[4]Canada DCO Imports'!AI266</f>
        <v>#DIV/0!</v>
      </c>
      <c r="AI13" s="269" t="e">
        <f>'[4]Canada DCO Imports'!AJ266</f>
        <v>#DIV/0!</v>
      </c>
      <c r="AJ13" s="269" t="e">
        <f>'[4]Canada DCO Imports'!AK266</f>
        <v>#DIV/0!</v>
      </c>
      <c r="AK13" s="269" t="e">
        <f>'[4]Canada DCO Imports'!AL266</f>
        <v>#DIV/0!</v>
      </c>
      <c r="AL13" s="269" t="e">
        <f>'[4]Canada DCO Imports'!AM266</f>
        <v>#DIV/0!</v>
      </c>
      <c r="AM13" s="269" t="e">
        <f>'[4]Canada DCO Imports'!AN266</f>
        <v>#DIV/0!</v>
      </c>
      <c r="AN13" s="269" t="e">
        <f>'[4]Canada DCO Imports'!AO266</f>
        <v>#DIV/0!</v>
      </c>
      <c r="AO13" s="269" t="e">
        <f>'[4]Canada DCO Imports'!AP266</f>
        <v>#DIV/0!</v>
      </c>
      <c r="AP13" s="269" t="e">
        <f>'[4]Canada DCO Imports'!AQ266</f>
        <v>#DIV/0!</v>
      </c>
      <c r="AQ13" s="269" t="e">
        <f>'[4]Canada DCO Imports'!AR266</f>
        <v>#DIV/0!</v>
      </c>
    </row>
    <row r="14" spans="1:43" x14ac:dyDescent="0.2">
      <c r="B14" t="s">
        <v>185</v>
      </c>
      <c r="C14" s="227">
        <f>C11-C12-C13</f>
        <v>1.000000000000012E-2</v>
      </c>
      <c r="D14" s="227">
        <f t="shared" ref="D14:AQ14" si="2">D11-D12-D13</f>
        <v>9.0000000000003411E-3</v>
      </c>
      <c r="E14" s="227">
        <f t="shared" si="2"/>
        <v>4.9999999999990052E-3</v>
      </c>
      <c r="F14" s="227">
        <f t="shared" si="2"/>
        <v>9.0000000000003411E-3</v>
      </c>
      <c r="G14" s="227">
        <f t="shared" si="2"/>
        <v>3.9999999999977831E-3</v>
      </c>
      <c r="H14" s="227">
        <f t="shared" si="2"/>
        <v>1.2000000000000455E-2</v>
      </c>
      <c r="I14" s="227">
        <f t="shared" si="2"/>
        <v>1.2999999999998124E-2</v>
      </c>
      <c r="J14" s="227">
        <f t="shared" si="2"/>
        <v>4.3999999999999373E-2</v>
      </c>
      <c r="K14" s="227">
        <f t="shared" si="2"/>
        <v>7.400000000000162E-2</v>
      </c>
      <c r="L14" s="227">
        <f t="shared" si="2"/>
        <v>2.2999999999999687E-2</v>
      </c>
      <c r="M14" s="227">
        <f t="shared" si="2"/>
        <v>8.6000000000000298E-2</v>
      </c>
      <c r="N14" s="227">
        <f t="shared" si="2"/>
        <v>4.5999999999999375E-2</v>
      </c>
      <c r="O14" s="227">
        <f t="shared" si="2"/>
        <v>1.9999999999999574E-2</v>
      </c>
      <c r="P14" s="227">
        <f t="shared" si="2"/>
        <v>2.5999999999999801E-2</v>
      </c>
      <c r="Q14" s="227">
        <f t="shared" si="2"/>
        <v>0.15599999999999881</v>
      </c>
      <c r="R14" s="227">
        <f t="shared" si="2"/>
        <v>7.0000000000000284E-2</v>
      </c>
      <c r="S14" s="227">
        <f t="shared" si="2"/>
        <v>7.2999999999999843E-2</v>
      </c>
      <c r="T14" s="227">
        <f t="shared" si="2"/>
        <v>1.9999999999999574E-2</v>
      </c>
      <c r="U14" s="227">
        <f t="shared" si="2"/>
        <v>2.3999999999999133E-2</v>
      </c>
      <c r="V14" s="227">
        <f t="shared" si="2"/>
        <v>2.7000000000001023E-2</v>
      </c>
      <c r="W14" s="227">
        <f t="shared" si="2"/>
        <v>1.2999999999999901E-2</v>
      </c>
      <c r="X14" s="227">
        <f t="shared" si="2"/>
        <v>1.7999999999998906E-2</v>
      </c>
      <c r="Y14" s="227">
        <f t="shared" si="2"/>
        <v>-8.6999999999999993</v>
      </c>
      <c r="Z14" s="227">
        <f t="shared" si="2"/>
        <v>-11.03</v>
      </c>
      <c r="AA14" s="227">
        <f t="shared" si="2"/>
        <v>-11.036</v>
      </c>
      <c r="AB14" s="227">
        <f t="shared" si="2"/>
        <v>-11.770999999999999</v>
      </c>
      <c r="AC14" s="227">
        <f t="shared" si="2"/>
        <v>-14.754</v>
      </c>
      <c r="AD14" s="227" t="e">
        <f t="shared" si="2"/>
        <v>#DIV/0!</v>
      </c>
      <c r="AE14" s="227" t="e">
        <f t="shared" si="2"/>
        <v>#DIV/0!</v>
      </c>
      <c r="AF14" s="269" t="e">
        <f t="shared" si="2"/>
        <v>#DIV/0!</v>
      </c>
      <c r="AG14" s="269" t="e">
        <f t="shared" si="2"/>
        <v>#DIV/0!</v>
      </c>
      <c r="AH14" s="269" t="e">
        <f t="shared" si="2"/>
        <v>#DIV/0!</v>
      </c>
      <c r="AI14" s="269" t="e">
        <f t="shared" si="2"/>
        <v>#DIV/0!</v>
      </c>
      <c r="AJ14" s="269" t="e">
        <f t="shared" si="2"/>
        <v>#DIV/0!</v>
      </c>
      <c r="AK14" s="269" t="e">
        <f t="shared" si="2"/>
        <v>#DIV/0!</v>
      </c>
      <c r="AL14" s="269" t="e">
        <f t="shared" si="2"/>
        <v>#DIV/0!</v>
      </c>
      <c r="AM14" s="269" t="e">
        <f t="shared" si="2"/>
        <v>#DIV/0!</v>
      </c>
      <c r="AN14" s="269" t="e">
        <f t="shared" si="2"/>
        <v>#DIV/0!</v>
      </c>
      <c r="AO14" s="269" t="e">
        <f t="shared" si="2"/>
        <v>#DIV/0!</v>
      </c>
      <c r="AP14" s="269" t="e">
        <f t="shared" si="2"/>
        <v>#DIV/0!</v>
      </c>
      <c r="AQ14" s="269" t="e">
        <f t="shared" si="2"/>
        <v>#DIV/0!</v>
      </c>
    </row>
    <row r="15" spans="1:43" x14ac:dyDescent="0.2">
      <c r="A15" t="s">
        <v>191</v>
      </c>
      <c r="C15" s="227">
        <f>'[4]Canada DCO Exports'!D290</f>
        <v>4.8410000000000002</v>
      </c>
      <c r="D15" s="227">
        <f>'[4]Canada DCO Exports'!E290</f>
        <v>6.0830000000000002</v>
      </c>
      <c r="E15" s="227">
        <f>'[4]Canada DCO Exports'!F290</f>
        <v>12.494999999999999</v>
      </c>
      <c r="F15" s="227">
        <f>'[4]Canada DCO Exports'!G290</f>
        <v>19.181999999999999</v>
      </c>
      <c r="G15" s="227">
        <f>'[4]Canada DCO Exports'!H290</f>
        <v>8.3409999999999993</v>
      </c>
      <c r="H15" s="227">
        <f>'[4]Canada DCO Exports'!I290</f>
        <v>16.251999999999999</v>
      </c>
      <c r="I15" s="227">
        <f>'[4]Canada DCO Exports'!J290</f>
        <v>27.699000000000002</v>
      </c>
      <c r="J15" s="227">
        <f>'[4]Canada DCO Exports'!K290</f>
        <v>23.305</v>
      </c>
      <c r="K15" s="227">
        <f>'[4]Canada DCO Exports'!L290</f>
        <v>22.465</v>
      </c>
      <c r="L15" s="227">
        <f>'[4]Canada DCO Exports'!M290</f>
        <v>21.814</v>
      </c>
      <c r="M15" s="227">
        <f>'[4]Canada DCO Exports'!N290</f>
        <v>16.465</v>
      </c>
      <c r="N15" s="227">
        <f>'[4]Canada DCO Exports'!O290</f>
        <v>17.553000000000001</v>
      </c>
      <c r="O15" s="227">
        <f>'[4]Canada DCO Exports'!P290</f>
        <v>19.103000000000002</v>
      </c>
      <c r="P15" s="227">
        <f>'[4]Canada DCO Exports'!Q290</f>
        <v>18.635999999999999</v>
      </c>
      <c r="Q15" s="227">
        <f>'[4]Canada DCO Exports'!R290</f>
        <v>14.269</v>
      </c>
      <c r="R15" s="227">
        <f>'[4]Canada DCO Exports'!S290</f>
        <v>19.318000000000001</v>
      </c>
      <c r="S15" s="227">
        <f>'[4]Canada DCO Exports'!T290</f>
        <v>18.687999999999999</v>
      </c>
      <c r="T15" s="227">
        <f>'[4]Canada DCO Exports'!U290</f>
        <v>25.254999999999999</v>
      </c>
      <c r="U15" s="227">
        <f>'[4]Canada DCO Exports'!V290</f>
        <v>17.724</v>
      </c>
      <c r="V15" s="227">
        <f>'[4]Canada DCO Exports'!W290</f>
        <v>16.638000000000002</v>
      </c>
      <c r="W15" s="227">
        <f>'[4]Canada DCO Exports'!X290</f>
        <v>28.22</v>
      </c>
      <c r="X15" s="227">
        <f>'[4]Canada DCO Exports'!Y290</f>
        <v>27.68</v>
      </c>
      <c r="Y15" s="227">
        <f>'[4]Canada DCO Exports'!Z290</f>
        <v>23.302</v>
      </c>
      <c r="Z15" s="227">
        <f>'[4]Canada DCO Exports'!AA290</f>
        <v>27.251999999999999</v>
      </c>
      <c r="AA15" s="227">
        <f>'[4]Canada DCO Exports'!AB290</f>
        <v>22.808</v>
      </c>
      <c r="AB15" s="227">
        <f>'[4]Canada DCO Exports'!AC290</f>
        <v>21.911000000000001</v>
      </c>
      <c r="AC15" s="227">
        <f>'[4]Canada DCO Exports'!AD290</f>
        <v>68.013999999999996</v>
      </c>
      <c r="AD15" s="227">
        <f>'[4]Canada DCO Exports'!AE290</f>
        <v>68.884</v>
      </c>
      <c r="AE15" s="227">
        <f>'[4]Canada DCO Exports'!AF290</f>
        <v>40.311999999999998</v>
      </c>
      <c r="AF15" s="269">
        <f>'[4]Canada DCO Exports'!AG290</f>
        <v>36.531305298484696</v>
      </c>
      <c r="AG15" s="269">
        <f>'[4]Canada DCO Exports'!AH290</f>
        <v>41.385990098770137</v>
      </c>
      <c r="AH15" s="269">
        <f>'[4]Canada DCO Exports'!AI290</f>
        <v>48.196736936516245</v>
      </c>
      <c r="AI15" s="269">
        <f>'[4]Canada DCO Exports'!AJ290</f>
        <v>48.001362058392928</v>
      </c>
      <c r="AJ15" s="269">
        <f>'[4]Canada DCO Exports'!AK290</f>
        <v>47.536267196526055</v>
      </c>
      <c r="AK15" s="269">
        <f>'[4]Canada DCO Exports'!AL290</f>
        <v>48.17769011167853</v>
      </c>
      <c r="AL15" s="269">
        <f>'[4]Canada DCO Exports'!AM290</f>
        <v>46.65960928037677</v>
      </c>
      <c r="AM15" s="269">
        <f>'[4]Canada DCO Exports'!AN290</f>
        <v>47.714333116698107</v>
      </c>
      <c r="AN15" s="269">
        <f>'[4]Canada DCO Exports'!AO290</f>
        <v>47.617852352734481</v>
      </c>
      <c r="AO15" s="269">
        <f>'[4]Canada DCO Exports'!AP290</f>
        <v>47.541150411602779</v>
      </c>
      <c r="AP15" s="269">
        <f>'[4]Canada DCO Exports'!AQ290</f>
        <v>47.542127054618142</v>
      </c>
      <c r="AQ15" s="269">
        <f>'[4]Canada DCO Exports'!AR290</f>
        <v>45.39094463768641</v>
      </c>
    </row>
    <row r="16" spans="1:43" x14ac:dyDescent="0.2">
      <c r="A16" s="266"/>
      <c r="B16" s="266" t="s">
        <v>187</v>
      </c>
      <c r="C16" s="267">
        <f>'[4]Canada DCO Exports'!D284</f>
        <v>4.7969999999999997</v>
      </c>
      <c r="D16" s="267">
        <f>'[4]Canada DCO Exports'!E284</f>
        <v>5.99</v>
      </c>
      <c r="E16" s="267">
        <f>'[4]Canada DCO Exports'!F284</f>
        <v>12.429</v>
      </c>
      <c r="F16" s="267">
        <f>'[4]Canada DCO Exports'!G284</f>
        <v>19.105</v>
      </c>
      <c r="G16" s="267">
        <f>'[4]Canada DCO Exports'!H284</f>
        <v>7.5860000000000003</v>
      </c>
      <c r="H16" s="267">
        <f>'[4]Canada DCO Exports'!I284</f>
        <v>11.39</v>
      </c>
      <c r="I16" s="267">
        <f>'[4]Canada DCO Exports'!J284</f>
        <v>27.661000000000001</v>
      </c>
      <c r="J16" s="267">
        <f>'[4]Canada DCO Exports'!K284</f>
        <v>23.297000000000001</v>
      </c>
      <c r="K16" s="267">
        <f>'[4]Canada DCO Exports'!L284</f>
        <v>22.446999999999999</v>
      </c>
      <c r="L16" s="267">
        <f>'[4]Canada DCO Exports'!M284</f>
        <v>18.704000000000001</v>
      </c>
      <c r="M16" s="267">
        <f>'[4]Canada DCO Exports'!N284</f>
        <v>16.443999999999999</v>
      </c>
      <c r="N16" s="267">
        <f>'[4]Canada DCO Exports'!O284</f>
        <v>17.338000000000001</v>
      </c>
      <c r="O16" s="267">
        <f>'[4]Canada DCO Exports'!P284</f>
        <v>17.553000000000001</v>
      </c>
      <c r="P16" s="267">
        <f>'[4]Canada DCO Exports'!Q284</f>
        <v>17.161999999999999</v>
      </c>
      <c r="Q16" s="267">
        <f>'[4]Canada DCO Exports'!R284</f>
        <v>14.246</v>
      </c>
      <c r="R16" s="267">
        <f>'[4]Canada DCO Exports'!S284</f>
        <v>19.271999999999998</v>
      </c>
      <c r="S16" s="267">
        <f>'[4]Canada DCO Exports'!T284</f>
        <v>18.687999999999999</v>
      </c>
      <c r="T16" s="267">
        <f>'[4]Canada DCO Exports'!U284</f>
        <v>25.254999999999999</v>
      </c>
      <c r="U16" s="267">
        <f>'[4]Canada DCO Exports'!V284</f>
        <v>17.724</v>
      </c>
      <c r="V16" s="267">
        <f>'[4]Canada DCO Exports'!W284</f>
        <v>16.562000000000001</v>
      </c>
      <c r="W16" s="267">
        <f>'[4]Canada DCO Exports'!X284</f>
        <v>28.202999999999999</v>
      </c>
      <c r="X16" s="267">
        <f>'[4]Canada DCO Exports'!Y284</f>
        <v>27.637</v>
      </c>
      <c r="Y16" s="267">
        <f>'[4]Canada DCO Exports'!Z284</f>
        <v>23.302</v>
      </c>
      <c r="Z16" s="267">
        <f>'[4]Canada DCO Exports'!AA284</f>
        <v>26.137</v>
      </c>
      <c r="AA16" s="267">
        <f>'[4]Canada DCO Exports'!AB284</f>
        <v>22.725999999999999</v>
      </c>
      <c r="AB16" s="267">
        <f>'[4]Canada DCO Exports'!AC284</f>
        <v>21.739000000000001</v>
      </c>
      <c r="AC16" s="267">
        <f>'[4]Canada DCO Exports'!AD284</f>
        <v>67.777000000000001</v>
      </c>
      <c r="AD16" s="267">
        <f>'[4]Canada DCO Exports'!AE284</f>
        <v>68.861999999999995</v>
      </c>
      <c r="AE16" s="267">
        <f>'[4]Canada DCO Exports'!AF284</f>
        <v>40.311999999999998</v>
      </c>
      <c r="AF16" s="268">
        <f>'[4]Canada DCO Exports'!AG284</f>
        <v>36.512411677158809</v>
      </c>
      <c r="AG16" s="268">
        <f>'[4]Canada DCO Exports'!AH284</f>
        <v>41.338500532180866</v>
      </c>
      <c r="AH16" s="268">
        <f>'[4]Canada DCO Exports'!AI284</f>
        <v>48.159583453034585</v>
      </c>
      <c r="AI16" s="268">
        <f>'[4]Canada DCO Exports'!AJ284</f>
        <v>47.984769768139657</v>
      </c>
      <c r="AJ16" s="268">
        <f>'[4]Canada DCO Exports'!AK284</f>
        <v>47.516920207379691</v>
      </c>
      <c r="AK16" s="268">
        <f>'[4]Canada DCO Exports'!AL284</f>
        <v>48.152214027525886</v>
      </c>
      <c r="AL16" s="268">
        <f>'[4]Canada DCO Exports'!AM284</f>
        <v>46.630397597652134</v>
      </c>
      <c r="AM16" s="268">
        <f>'[4]Canada DCO Exports'!AN284</f>
        <v>47.688777010746399</v>
      </c>
      <c r="AN16" s="268">
        <f>'[4]Canada DCO Exports'!AO284</f>
        <v>47.594615722288751</v>
      </c>
      <c r="AO16" s="268">
        <f>'[4]Canada DCO Exports'!AP284</f>
        <v>47.516584913118564</v>
      </c>
      <c r="AP16" s="268">
        <f>'[4]Canada DCO Exports'!AQ284</f>
        <v>47.516517854266347</v>
      </c>
      <c r="AQ16" s="268">
        <f>'[4]Canada DCO Exports'!AR284</f>
        <v>45.367872396453947</v>
      </c>
    </row>
    <row r="17" spans="1:43" x14ac:dyDescent="0.2">
      <c r="B17" t="s">
        <v>192</v>
      </c>
      <c r="C17" s="227">
        <f>'[4]Canada DCO Exports'!D266</f>
        <v>0</v>
      </c>
      <c r="D17" s="227">
        <f>'[4]Canada DCO Exports'!E266</f>
        <v>0</v>
      </c>
      <c r="E17" s="227">
        <f>'[4]Canada DCO Exports'!F266</f>
        <v>0</v>
      </c>
      <c r="F17" s="227">
        <f>'[4]Canada DCO Exports'!G266</f>
        <v>0</v>
      </c>
      <c r="G17" s="227">
        <f>'[4]Canada DCO Exports'!H266</f>
        <v>0</v>
      </c>
      <c r="H17" s="227">
        <f>'[4]Canada DCO Exports'!I266</f>
        <v>0</v>
      </c>
      <c r="I17" s="227">
        <f>'[4]Canada DCO Exports'!J266</f>
        <v>0</v>
      </c>
      <c r="J17" s="227">
        <f>'[4]Canada DCO Exports'!K266</f>
        <v>0</v>
      </c>
      <c r="K17" s="227">
        <f>'[4]Canada DCO Exports'!L266</f>
        <v>0</v>
      </c>
      <c r="L17" s="227">
        <f>'[4]Canada DCO Exports'!M266</f>
        <v>0</v>
      </c>
      <c r="M17" s="227">
        <f>'[4]Canada DCO Exports'!N266</f>
        <v>0</v>
      </c>
      <c r="N17" s="227">
        <f>'[4]Canada DCO Exports'!O266</f>
        <v>0</v>
      </c>
      <c r="O17" s="227">
        <f>'[4]Canada DCO Exports'!P266</f>
        <v>0</v>
      </c>
      <c r="P17" s="227">
        <f>'[4]Canada DCO Exports'!Q266</f>
        <v>0</v>
      </c>
      <c r="Q17" s="227">
        <f>'[4]Canada DCO Exports'!R266</f>
        <v>0</v>
      </c>
      <c r="R17" s="227">
        <f>'[4]Canada DCO Exports'!S266</f>
        <v>0</v>
      </c>
      <c r="S17" s="227">
        <f>'[4]Canada DCO Exports'!T266</f>
        <v>0</v>
      </c>
      <c r="T17" s="227">
        <f>'[4]Canada DCO Exports'!U266</f>
        <v>0</v>
      </c>
      <c r="U17" s="227">
        <f>'[4]Canada DCO Exports'!V266</f>
        <v>0</v>
      </c>
      <c r="V17" s="227">
        <f>'[4]Canada DCO Exports'!W266</f>
        <v>0</v>
      </c>
      <c r="W17" s="227">
        <f>'[4]Canada DCO Exports'!X266</f>
        <v>0</v>
      </c>
      <c r="X17" s="227">
        <f>'[4]Canada DCO Exports'!Y266</f>
        <v>0</v>
      </c>
      <c r="Y17" s="227">
        <f>'[4]Canada DCO Exports'!Z266</f>
        <v>0</v>
      </c>
      <c r="Z17" s="227">
        <f>'[4]Canada DCO Exports'!AA266</f>
        <v>0</v>
      </c>
      <c r="AA17" s="227">
        <f>'[4]Canada DCO Exports'!AB266</f>
        <v>0</v>
      </c>
      <c r="AB17" s="227">
        <f>'[4]Canada DCO Exports'!AC266</f>
        <v>0.17199999999999999</v>
      </c>
      <c r="AC17" s="227">
        <f>'[4]Canada DCO Exports'!AD266</f>
        <v>0.23699999999999999</v>
      </c>
      <c r="AD17" s="227">
        <f>'[4]Canada DCO Exports'!AE266</f>
        <v>0</v>
      </c>
      <c r="AE17" s="227">
        <f>'[4]Canada DCO Exports'!AF266</f>
        <v>7.1367737347922872E-2</v>
      </c>
      <c r="AF17" s="269">
        <f>'[4]Canada DCO Exports'!AG266</f>
        <v>9.0927147270639594E-2</v>
      </c>
      <c r="AG17" s="269">
        <f>'[4]Canada DCO Exports'!AH266</f>
        <v>6.1909178582171091E-2</v>
      </c>
      <c r="AH17" s="269">
        <f>'[4]Canada DCO Exports'!AI266</f>
        <v>5.2940391692378193E-2</v>
      </c>
      <c r="AI17" s="269">
        <f>'[4]Canada DCO Exports'!AJ266</f>
        <v>3.7584468985014066E-2</v>
      </c>
      <c r="AJ17" s="269">
        <f>'[4]Canada DCO Exports'!AK266</f>
        <v>5.0736315746576291E-2</v>
      </c>
      <c r="AK17" s="269">
        <f>'[4]Canada DCO Exports'!AL266</f>
        <v>5.2050895189031054E-2</v>
      </c>
      <c r="AL17" s="269">
        <f>'[4]Canada DCO Exports'!AM266</f>
        <v>5.1044250039034136E-2</v>
      </c>
      <c r="AM17" s="269">
        <f>'[4]Canada DCO Exports'!AN266</f>
        <v>4.8871264330406741E-2</v>
      </c>
      <c r="AN17" s="269">
        <f>'[4]Canada DCO Exports'!AO266</f>
        <v>4.8057438858012454E-2</v>
      </c>
      <c r="AO17" s="269">
        <f>'[4]Canada DCO Exports'!AP266</f>
        <v>5.0152032832612152E-2</v>
      </c>
      <c r="AP17" s="269">
        <f>'[4]Canada DCO Exports'!AQ266</f>
        <v>5.0035176249819298E-2</v>
      </c>
      <c r="AQ17" s="269">
        <f>'[4]Canada DCO Exports'!AR266</f>
        <v>4.4668829215779256E-2</v>
      </c>
    </row>
    <row r="18" spans="1:43" x14ac:dyDescent="0.2">
      <c r="B18" t="s">
        <v>185</v>
      </c>
      <c r="C18" s="227">
        <f>C15-C16-C17</f>
        <v>4.4000000000000483E-2</v>
      </c>
      <c r="D18" s="227">
        <f t="shared" ref="D18:AQ18" si="3">D15-D16-D17</f>
        <v>9.2999999999999972E-2</v>
      </c>
      <c r="E18" s="227">
        <f t="shared" si="3"/>
        <v>6.5999999999998948E-2</v>
      </c>
      <c r="F18" s="227">
        <f t="shared" si="3"/>
        <v>7.6999999999998181E-2</v>
      </c>
      <c r="G18" s="227">
        <f t="shared" si="3"/>
        <v>0.75499999999999901</v>
      </c>
      <c r="H18" s="227">
        <f t="shared" si="3"/>
        <v>4.8619999999999983</v>
      </c>
      <c r="I18" s="227">
        <f t="shared" si="3"/>
        <v>3.8000000000000256E-2</v>
      </c>
      <c r="J18" s="227">
        <f t="shared" si="3"/>
        <v>7.9999999999991189E-3</v>
      </c>
      <c r="K18" s="227">
        <f t="shared" si="3"/>
        <v>1.8000000000000682E-2</v>
      </c>
      <c r="L18" s="227">
        <f t="shared" si="3"/>
        <v>3.1099999999999994</v>
      </c>
      <c r="M18" s="227">
        <f t="shared" si="3"/>
        <v>2.1000000000000796E-2</v>
      </c>
      <c r="N18" s="227">
        <f t="shared" si="3"/>
        <v>0.21499999999999986</v>
      </c>
      <c r="O18" s="227">
        <f t="shared" si="3"/>
        <v>1.5500000000000007</v>
      </c>
      <c r="P18" s="227">
        <f t="shared" si="3"/>
        <v>1.4740000000000002</v>
      </c>
      <c r="Q18" s="227">
        <f t="shared" si="3"/>
        <v>2.2999999999999687E-2</v>
      </c>
      <c r="R18" s="227">
        <f t="shared" si="3"/>
        <v>4.6000000000002927E-2</v>
      </c>
      <c r="S18" s="227">
        <f t="shared" si="3"/>
        <v>0</v>
      </c>
      <c r="T18" s="227">
        <f t="shared" si="3"/>
        <v>0</v>
      </c>
      <c r="U18" s="227">
        <f t="shared" si="3"/>
        <v>0</v>
      </c>
      <c r="V18" s="227">
        <f t="shared" si="3"/>
        <v>7.6000000000000512E-2</v>
      </c>
      <c r="W18" s="227">
        <f t="shared" si="3"/>
        <v>1.699999999999946E-2</v>
      </c>
      <c r="X18" s="227">
        <f t="shared" si="3"/>
        <v>4.2999999999999261E-2</v>
      </c>
      <c r="Y18" s="227">
        <f t="shared" si="3"/>
        <v>0</v>
      </c>
      <c r="Z18" s="227">
        <f t="shared" si="3"/>
        <v>1.1149999999999984</v>
      </c>
      <c r="AA18" s="227">
        <f t="shared" si="3"/>
        <v>8.2000000000000739E-2</v>
      </c>
      <c r="AB18" s="227">
        <f t="shared" si="3"/>
        <v>6.106226635438361E-16</v>
      </c>
      <c r="AC18" s="227">
        <f>AC15-AC16-AC17+0.02</f>
        <v>1.9999999999994782E-2</v>
      </c>
      <c r="AD18" s="227">
        <f t="shared" si="3"/>
        <v>2.2000000000005571E-2</v>
      </c>
      <c r="AE18" s="227">
        <f t="shared" si="3"/>
        <v>-7.1367737347922872E-2</v>
      </c>
      <c r="AF18" s="269">
        <f t="shared" si="3"/>
        <v>-7.2033525944752583E-2</v>
      </c>
      <c r="AG18" s="269">
        <f t="shared" si="3"/>
        <v>-1.4419611992900809E-2</v>
      </c>
      <c r="AH18" s="269">
        <f t="shared" si="3"/>
        <v>-1.578690821071816E-2</v>
      </c>
      <c r="AI18" s="269">
        <f t="shared" si="3"/>
        <v>-2.0992178731742708E-2</v>
      </c>
      <c r="AJ18" s="269">
        <f t="shared" si="3"/>
        <v>-3.1389326600212722E-2</v>
      </c>
      <c r="AK18" s="269">
        <f t="shared" si="3"/>
        <v>-2.6574811036387702E-2</v>
      </c>
      <c r="AL18" s="269">
        <f t="shared" si="3"/>
        <v>-2.1832567314398102E-2</v>
      </c>
      <c r="AM18" s="269">
        <f t="shared" si="3"/>
        <v>-2.3315158378698977E-2</v>
      </c>
      <c r="AN18" s="269">
        <f t="shared" si="3"/>
        <v>-2.4820808412282354E-2</v>
      </c>
      <c r="AO18" s="269">
        <f t="shared" si="3"/>
        <v>-2.5586534348397409E-2</v>
      </c>
      <c r="AP18" s="269">
        <f t="shared" si="3"/>
        <v>-2.4425975898024373E-2</v>
      </c>
      <c r="AQ18" s="269">
        <f t="shared" si="3"/>
        <v>-2.1596587983316824E-2</v>
      </c>
    </row>
    <row r="19" spans="1:43" x14ac:dyDescent="0.2">
      <c r="A19" t="s">
        <v>193</v>
      </c>
      <c r="C19" s="227">
        <f>'[9]DCO Imports'!D290/2.204622</f>
        <v>4.9862000000000002</v>
      </c>
      <c r="D19" s="227">
        <f>'[9]DCO Imports'!E290/2.204622</f>
        <v>6.1336999999999993</v>
      </c>
      <c r="E19" s="227">
        <f>'[9]DCO Imports'!F290/2.204622</f>
        <v>12.764999999999999</v>
      </c>
      <c r="F19" s="227">
        <f>'[9]DCO Imports'!G290/2.204622</f>
        <v>17.275499999999997</v>
      </c>
      <c r="G19" s="227">
        <f>'[9]DCO Imports'!H290/2.204622</f>
        <v>7.9217999999999993</v>
      </c>
      <c r="H19" s="227">
        <f>'[9]DCO Imports'!I290/2.204622</f>
        <v>12.3775</v>
      </c>
      <c r="I19" s="227">
        <f>'[9]DCO Imports'!J290/2.204622</f>
        <v>27.8477</v>
      </c>
      <c r="J19" s="227">
        <f>'[9]DCO Imports'!K290/2.204622</f>
        <v>29.762499999999992</v>
      </c>
      <c r="K19" s="227">
        <f>'[9]DCO Imports'!L290/2.204622</f>
        <v>29.944099999999995</v>
      </c>
      <c r="L19" s="227">
        <f>'[9]DCO Imports'!M290/2.204622</f>
        <v>22.249300000000005</v>
      </c>
      <c r="M19" s="227">
        <f>'[9]DCO Imports'!N290/2.204622</f>
        <v>20.420099999999998</v>
      </c>
      <c r="N19" s="227">
        <f>'[9]DCO Imports'!O290/2.204622</f>
        <v>19.546799999999998</v>
      </c>
      <c r="O19" s="227">
        <f>'[9]DCO Imports'!P290/2.204622*0</f>
        <v>0</v>
      </c>
      <c r="P19" s="227">
        <f>'[9]DCO Imports'!Q290/2.204622*0</f>
        <v>0</v>
      </c>
      <c r="Q19" s="227">
        <f>'[9]DCO Imports'!R290/2.204622*0</f>
        <v>0</v>
      </c>
      <c r="R19" s="227">
        <f>'[9]DCO Imports'!S290/2.204622*0</f>
        <v>0</v>
      </c>
      <c r="S19" s="227">
        <f>'[9]DCO Imports'!T290/2.204622*0</f>
        <v>0</v>
      </c>
      <c r="T19" s="227">
        <f>'[9]DCO Imports'!U290/2.204622*0</f>
        <v>0</v>
      </c>
      <c r="U19" s="227">
        <f>'[9]DCO Imports'!V290/2.204622*0</f>
        <v>0</v>
      </c>
      <c r="V19" s="227">
        <f>'[9]DCO Imports'!W290/2.204622*0</f>
        <v>0</v>
      </c>
      <c r="W19" s="227">
        <f>'[9]DCO Imports'!X290/2.204622*0</f>
        <v>0</v>
      </c>
      <c r="X19" s="227">
        <f>'[9]DCO Imports'!Y290/2.204622*0</f>
        <v>0</v>
      </c>
      <c r="Y19" s="227">
        <f>'[9]DCO Imports'!Z290/2.204622*0</f>
        <v>0</v>
      </c>
      <c r="Z19" s="227">
        <f>'[9]DCO Imports'!AA290/2.204622*0</f>
        <v>0</v>
      </c>
      <c r="AA19" s="227">
        <f>'[9]DCO Imports'!AB290/2.204622*0</f>
        <v>0</v>
      </c>
      <c r="AB19" s="227">
        <f>'[9]DCO Imports'!AC290/2.204622*0</f>
        <v>0</v>
      </c>
      <c r="AC19" s="227">
        <f>'[9]DCO Imports'!AD290/2.204622*0</f>
        <v>0</v>
      </c>
      <c r="AD19" s="227">
        <f>'[9]DCO Imports'!AE290/2.204622*0</f>
        <v>0</v>
      </c>
      <c r="AE19" s="227">
        <f>'[9]DCO Imports'!AF290/2.204622*0</f>
        <v>0</v>
      </c>
      <c r="AF19" s="227">
        <f>'[9]DCO Imports'!AG290/2.204622*0</f>
        <v>0</v>
      </c>
      <c r="AG19" s="227">
        <f>'[9]DCO Imports'!AH290/2.204622*0</f>
        <v>0</v>
      </c>
      <c r="AH19" s="227">
        <f>'[9]DCO Imports'!AI290/2.204622*0</f>
        <v>0</v>
      </c>
      <c r="AI19" s="227">
        <f>'[9]DCO Imports'!AJ290/2.204622*0</f>
        <v>0</v>
      </c>
      <c r="AJ19" s="227">
        <f>'[9]DCO Imports'!AK290/2.204622*0</f>
        <v>0</v>
      </c>
      <c r="AK19" s="227">
        <f>'[9]DCO Imports'!AL290/2.204622*0</f>
        <v>0</v>
      </c>
      <c r="AL19" s="227">
        <f>'[9]DCO Imports'!AM290/2.204622*0</f>
        <v>0</v>
      </c>
      <c r="AM19" s="227">
        <f>'[9]DCO Imports'!AN290/2.204622*0</f>
        <v>0</v>
      </c>
      <c r="AN19" s="227">
        <f>'[9]DCO Imports'!AO290/2.204622*0</f>
        <v>0</v>
      </c>
      <c r="AO19" s="227">
        <f>'[9]DCO Imports'!AP290/2.204622*0</f>
        <v>0</v>
      </c>
      <c r="AP19" s="227">
        <f>'[9]DCO Imports'!AQ290/2.204622*0</f>
        <v>0</v>
      </c>
      <c r="AQ19" s="227">
        <f>'[9]DCO Imports'!AR290/2.204622*0</f>
        <v>0</v>
      </c>
    </row>
    <row r="20" spans="1:43" x14ac:dyDescent="0.2">
      <c r="A20" s="266"/>
      <c r="B20" s="266" t="s">
        <v>184</v>
      </c>
      <c r="C20" s="267">
        <f>'[9]DCO Imports'!D243/2.204622</f>
        <v>4.7972999999999999</v>
      </c>
      <c r="D20" s="267">
        <f>'[9]DCO Imports'!E243/2.204622</f>
        <v>5.9905000000000008</v>
      </c>
      <c r="E20" s="267">
        <f>'[9]DCO Imports'!F243/2.204622</f>
        <v>12.431800000000003</v>
      </c>
      <c r="F20" s="267">
        <f>'[9]DCO Imports'!G243/2.204622</f>
        <v>17.096799999999998</v>
      </c>
      <c r="G20" s="267">
        <f>'[9]DCO Imports'!H243/2.204622</f>
        <v>7.585399999999999</v>
      </c>
      <c r="H20" s="267">
        <f>'[9]DCO Imports'!I243/2.204622</f>
        <v>11.384000000000002</v>
      </c>
      <c r="I20" s="267">
        <f>'[9]DCO Imports'!J243/2.204622</f>
        <v>25.8444</v>
      </c>
      <c r="J20" s="267">
        <f>'[9]DCO Imports'!K243/2.204622</f>
        <v>23.296899999999994</v>
      </c>
      <c r="K20" s="267">
        <f>'[9]DCO Imports'!L243/2.204622</f>
        <v>22.448199999999996</v>
      </c>
      <c r="L20" s="267">
        <f>'[9]DCO Imports'!M243/2.204622</f>
        <v>18.705000000000002</v>
      </c>
      <c r="M20" s="267">
        <f>'[9]DCO Imports'!N243/2.204622</f>
        <v>16.444300000000002</v>
      </c>
      <c r="N20" s="267">
        <f>'[9]DCO Imports'!O243/2.204622</f>
        <v>17.336399999999998</v>
      </c>
      <c r="O20" s="267">
        <f>'[9]DCO Imports'!P243/2.204622*0</f>
        <v>0</v>
      </c>
      <c r="P20" s="267">
        <f>'[9]DCO Imports'!Q243/2.204622*0</f>
        <v>0</v>
      </c>
      <c r="Q20" s="267">
        <f>'[9]DCO Imports'!R243/2.204622*0</f>
        <v>0</v>
      </c>
      <c r="R20" s="267">
        <f>'[9]DCO Imports'!S243/2.204622*0</f>
        <v>0</v>
      </c>
      <c r="S20" s="267">
        <f>'[9]DCO Imports'!T243/2.204622*0</f>
        <v>0</v>
      </c>
      <c r="T20" s="267">
        <f>'[9]DCO Imports'!U243/2.204622*0</f>
        <v>0</v>
      </c>
      <c r="U20" s="267">
        <f>'[9]DCO Imports'!V243/2.204622*0</f>
        <v>0</v>
      </c>
      <c r="V20" s="267">
        <f>'[9]DCO Imports'!W243/2.204622*0</f>
        <v>0</v>
      </c>
      <c r="W20" s="267">
        <f>'[9]DCO Imports'!X243/2.204622*0</f>
        <v>0</v>
      </c>
      <c r="X20" s="267">
        <f>'[9]DCO Imports'!Y243/2.204622*0</f>
        <v>0</v>
      </c>
      <c r="Y20" s="267">
        <f>'[9]DCO Imports'!Z243/2.204622*0</f>
        <v>0</v>
      </c>
      <c r="Z20" s="267">
        <f>'[9]DCO Imports'!AA243/2.204622*0</f>
        <v>0</v>
      </c>
      <c r="AA20" s="267">
        <f>'[9]DCO Imports'!AB243/2.204622*0</f>
        <v>0</v>
      </c>
      <c r="AB20" s="267">
        <f>'[9]DCO Imports'!AC243/2.204622*0</f>
        <v>0</v>
      </c>
      <c r="AC20" s="267">
        <f>'[9]DCO Imports'!AD243/2.204622*0</f>
        <v>0</v>
      </c>
      <c r="AD20" s="267">
        <f>'[9]DCO Imports'!AE243/2.204622*0</f>
        <v>0</v>
      </c>
      <c r="AE20" s="267">
        <f>'[9]DCO Imports'!AF243/2.204622*0</f>
        <v>0</v>
      </c>
      <c r="AF20" s="267">
        <f>'[9]DCO Imports'!AG243/2.204622*0</f>
        <v>0</v>
      </c>
      <c r="AG20" s="267">
        <f>'[9]DCO Imports'!AH243/2.204622*0</f>
        <v>0</v>
      </c>
      <c r="AH20" s="267">
        <f>'[9]DCO Imports'!AI243/2.204622*0</f>
        <v>0</v>
      </c>
      <c r="AI20" s="267">
        <f>'[9]DCO Imports'!AJ243/2.204622*0</f>
        <v>0</v>
      </c>
      <c r="AJ20" s="267">
        <f>'[9]DCO Imports'!AK243/2.204622*0</f>
        <v>0</v>
      </c>
      <c r="AK20" s="267">
        <f>'[9]DCO Imports'!AL243/2.204622*0</f>
        <v>0</v>
      </c>
      <c r="AL20" s="267">
        <f>'[9]DCO Imports'!AM243/2.204622*0</f>
        <v>0</v>
      </c>
      <c r="AM20" s="267">
        <f>'[9]DCO Imports'!AN243/2.204622*0</f>
        <v>0</v>
      </c>
      <c r="AN20" s="267">
        <f>'[9]DCO Imports'!AO243/2.204622*0</f>
        <v>0</v>
      </c>
      <c r="AO20" s="267">
        <f>'[9]DCO Imports'!AP243/2.204622*0</f>
        <v>0</v>
      </c>
      <c r="AP20" s="267">
        <f>'[9]DCO Imports'!AQ243/2.204622*0</f>
        <v>0</v>
      </c>
      <c r="AQ20" s="267">
        <f>'[9]DCO Imports'!AR243/2.204622*0</f>
        <v>0</v>
      </c>
    </row>
    <row r="21" spans="1:43" x14ac:dyDescent="0.2">
      <c r="B21" t="s">
        <v>190</v>
      </c>
      <c r="C21" s="227">
        <f>'[4]Canada DCO Exports'!D266/2.204622</f>
        <v>0</v>
      </c>
      <c r="D21" s="227">
        <f>'[4]Canada DCO Exports'!E266/2.204622</f>
        <v>0</v>
      </c>
      <c r="E21" s="227">
        <f>'[4]Canada DCO Exports'!F266/2.204622</f>
        <v>0</v>
      </c>
      <c r="F21" s="227">
        <f>'[4]Canada DCO Exports'!G266/2.204622</f>
        <v>0</v>
      </c>
      <c r="G21" s="227">
        <f>'[4]Canada DCO Exports'!H266/2.204622</f>
        <v>0</v>
      </c>
      <c r="H21" s="227">
        <f>'[4]Canada DCO Exports'!I266/2.204622</f>
        <v>0</v>
      </c>
      <c r="I21" s="227">
        <f>'[4]Canada DCO Exports'!J266/2.204622</f>
        <v>0</v>
      </c>
      <c r="J21" s="227">
        <f>'[4]Canada DCO Exports'!K266/2.204622</f>
        <v>0</v>
      </c>
      <c r="K21" s="227">
        <f>'[4]Canada DCO Exports'!L266/2.204622</f>
        <v>0</v>
      </c>
      <c r="L21" s="227">
        <f>'[4]Canada DCO Exports'!M266/2.204622</f>
        <v>0</v>
      </c>
      <c r="M21" s="227">
        <f>'[4]Canada DCO Exports'!N266/2.204622</f>
        <v>0</v>
      </c>
      <c r="N21" s="227">
        <f>'[4]Canada DCO Exports'!O266/2.204622</f>
        <v>0</v>
      </c>
      <c r="O21" s="227">
        <f>'[4]Canada DCO Exports'!P266/2.204622*0</f>
        <v>0</v>
      </c>
      <c r="P21" s="227">
        <f>'[4]Canada DCO Exports'!Q266/2.204622*0</f>
        <v>0</v>
      </c>
      <c r="Q21" s="227">
        <f>'[4]Canada DCO Exports'!R266/2.204622*0</f>
        <v>0</v>
      </c>
      <c r="R21" s="227">
        <f>'[4]Canada DCO Exports'!S266/2.204622*0</f>
        <v>0</v>
      </c>
      <c r="S21" s="227">
        <f>'[4]Canada DCO Exports'!T266/2.204622*0</f>
        <v>0</v>
      </c>
      <c r="T21" s="227">
        <f>'[4]Canada DCO Exports'!U266/2.204622*0</f>
        <v>0</v>
      </c>
      <c r="U21" s="227">
        <f>'[4]Canada DCO Exports'!V266/2.204622*0</f>
        <v>0</v>
      </c>
      <c r="V21" s="227">
        <f>'[4]Canada DCO Exports'!W266/2.204622*0</f>
        <v>0</v>
      </c>
      <c r="W21" s="227">
        <f>'[4]Canada DCO Exports'!X266/2.204622*0</f>
        <v>0</v>
      </c>
      <c r="X21" s="227">
        <f>'[4]Canada DCO Exports'!Y266/2.204622*0</f>
        <v>0</v>
      </c>
      <c r="Y21" s="227">
        <f>'[4]Canada DCO Exports'!Z266/2.204622*0</f>
        <v>0</v>
      </c>
      <c r="Z21" s="227">
        <f>'[4]Canada DCO Exports'!AA266/2.204622*0</f>
        <v>0</v>
      </c>
      <c r="AA21" s="227">
        <f>'[4]Canada DCO Exports'!AB266/2.204622*0</f>
        <v>0</v>
      </c>
      <c r="AB21" s="227">
        <f>'[4]Canada DCO Exports'!AC266/2.204622*0</f>
        <v>0</v>
      </c>
      <c r="AC21" s="227">
        <f>'[4]Canada DCO Exports'!AD266/2.204622*0</f>
        <v>0</v>
      </c>
      <c r="AD21" s="227">
        <f>'[4]Canada DCO Exports'!AE266/2.204622*0</f>
        <v>0</v>
      </c>
      <c r="AE21" s="227">
        <f>'[4]Canada DCO Exports'!AF266/2.204622*0</f>
        <v>0</v>
      </c>
      <c r="AF21" s="227">
        <f>'[4]Canada DCO Exports'!AG266/2.204622*0</f>
        <v>0</v>
      </c>
      <c r="AG21" s="227">
        <f>'[4]Canada DCO Exports'!AH266/2.204622*0</f>
        <v>0</v>
      </c>
      <c r="AH21" s="227">
        <f>'[4]Canada DCO Exports'!AI266/2.204622*0</f>
        <v>0</v>
      </c>
      <c r="AI21" s="227">
        <f>'[4]Canada DCO Exports'!AJ266/2.204622*0</f>
        <v>0</v>
      </c>
      <c r="AJ21" s="227">
        <f>'[4]Canada DCO Exports'!AK266/2.204622*0</f>
        <v>0</v>
      </c>
      <c r="AK21" s="227">
        <f>'[4]Canada DCO Exports'!AL266/2.204622*0</f>
        <v>0</v>
      </c>
      <c r="AL21" s="227">
        <f>'[4]Canada DCO Exports'!AM266/2.204622*0</f>
        <v>0</v>
      </c>
      <c r="AM21" s="227">
        <f>'[4]Canada DCO Exports'!AN266/2.204622*0</f>
        <v>0</v>
      </c>
      <c r="AN21" s="227">
        <f>'[4]Canada DCO Exports'!AO266/2.204622*0</f>
        <v>0</v>
      </c>
      <c r="AO21" s="227">
        <f>'[4]Canada DCO Exports'!AP266/2.204622*0</f>
        <v>0</v>
      </c>
      <c r="AP21" s="227">
        <f>'[4]Canada DCO Exports'!AQ266/2.204622*0</f>
        <v>0</v>
      </c>
      <c r="AQ21" s="227">
        <f>'[4]Canada DCO Exports'!AR266/2.204622*0</f>
        <v>0</v>
      </c>
    </row>
    <row r="22" spans="1:43" x14ac:dyDescent="0.2">
      <c r="B22" t="s">
        <v>185</v>
      </c>
      <c r="C22" s="227">
        <f>C19-C20-C21</f>
        <v>0.18890000000000029</v>
      </c>
      <c r="D22" s="227">
        <f t="shared" ref="D22:AQ22" si="4">D19-D20-D21</f>
        <v>0.14319999999999844</v>
      </c>
      <c r="E22" s="227">
        <f t="shared" si="4"/>
        <v>0.33319999999999617</v>
      </c>
      <c r="F22" s="227">
        <f t="shared" si="4"/>
        <v>0.17869999999999919</v>
      </c>
      <c r="G22" s="227">
        <f t="shared" si="4"/>
        <v>0.33640000000000025</v>
      </c>
      <c r="H22" s="227">
        <f t="shared" si="4"/>
        <v>0.99349999999999739</v>
      </c>
      <c r="I22" s="227">
        <f t="shared" si="4"/>
        <v>2.0032999999999994</v>
      </c>
      <c r="J22" s="227">
        <f t="shared" si="4"/>
        <v>6.4655999999999985</v>
      </c>
      <c r="K22" s="227">
        <f t="shared" si="4"/>
        <v>7.4958999999999989</v>
      </c>
      <c r="L22" s="227">
        <f t="shared" si="4"/>
        <v>3.5443000000000033</v>
      </c>
      <c r="M22" s="227">
        <f t="shared" si="4"/>
        <v>3.975799999999996</v>
      </c>
      <c r="N22" s="227">
        <f t="shared" si="4"/>
        <v>2.2103999999999999</v>
      </c>
      <c r="O22" s="227">
        <f t="shared" si="4"/>
        <v>0</v>
      </c>
      <c r="P22" s="227">
        <f t="shared" si="4"/>
        <v>0</v>
      </c>
      <c r="Q22" s="227">
        <f t="shared" si="4"/>
        <v>0</v>
      </c>
      <c r="R22" s="227">
        <f t="shared" si="4"/>
        <v>0</v>
      </c>
      <c r="S22" s="227">
        <f t="shared" si="4"/>
        <v>0</v>
      </c>
      <c r="T22" s="227">
        <f t="shared" si="4"/>
        <v>0</v>
      </c>
      <c r="U22" s="227">
        <f t="shared" si="4"/>
        <v>0</v>
      </c>
      <c r="V22" s="227">
        <f t="shared" si="4"/>
        <v>0</v>
      </c>
      <c r="W22" s="227">
        <f t="shared" si="4"/>
        <v>0</v>
      </c>
      <c r="X22" s="227">
        <f t="shared" si="4"/>
        <v>0</v>
      </c>
      <c r="Y22" s="227">
        <f t="shared" si="4"/>
        <v>0</v>
      </c>
      <c r="Z22" s="227">
        <f t="shared" si="4"/>
        <v>0</v>
      </c>
      <c r="AA22" s="227">
        <f t="shared" si="4"/>
        <v>0</v>
      </c>
      <c r="AB22" s="227">
        <f t="shared" si="4"/>
        <v>0</v>
      </c>
      <c r="AC22" s="227">
        <f t="shared" si="4"/>
        <v>0</v>
      </c>
      <c r="AD22" s="227">
        <f t="shared" si="4"/>
        <v>0</v>
      </c>
      <c r="AE22" s="227">
        <f t="shared" si="4"/>
        <v>0</v>
      </c>
      <c r="AF22" s="269">
        <f t="shared" si="4"/>
        <v>0</v>
      </c>
      <c r="AG22" s="269">
        <f t="shared" si="4"/>
        <v>0</v>
      </c>
      <c r="AH22" s="269">
        <f t="shared" si="4"/>
        <v>0</v>
      </c>
      <c r="AI22" s="269">
        <f t="shared" si="4"/>
        <v>0</v>
      </c>
      <c r="AJ22" s="269">
        <f t="shared" si="4"/>
        <v>0</v>
      </c>
      <c r="AK22" s="269">
        <f t="shared" si="4"/>
        <v>0</v>
      </c>
      <c r="AL22" s="269">
        <f t="shared" si="4"/>
        <v>0</v>
      </c>
      <c r="AM22" s="269">
        <f t="shared" si="4"/>
        <v>0</v>
      </c>
      <c r="AN22" s="269">
        <f t="shared" si="4"/>
        <v>0</v>
      </c>
      <c r="AO22" s="269">
        <f t="shared" si="4"/>
        <v>0</v>
      </c>
      <c r="AP22" s="269">
        <f t="shared" si="4"/>
        <v>0</v>
      </c>
      <c r="AQ22" s="269">
        <f t="shared" si="4"/>
        <v>0</v>
      </c>
    </row>
    <row r="23" spans="1:43" x14ac:dyDescent="0.2">
      <c r="A23" t="s">
        <v>194</v>
      </c>
      <c r="C23" s="227">
        <f>'[9]DCO Exports'!D290/2.204622</f>
        <v>443.07110000000006</v>
      </c>
      <c r="D23" s="227">
        <f>'[9]DCO Exports'!E290/2.204622</f>
        <v>447.8329</v>
      </c>
      <c r="E23" s="227">
        <f>'[9]DCO Exports'!F290/2.204622</f>
        <v>507.34879999999998</v>
      </c>
      <c r="F23" s="227">
        <f>'[9]DCO Exports'!G290/2.204622</f>
        <v>448.71890000000002</v>
      </c>
      <c r="G23" s="227">
        <f>'[9]DCO Exports'!H290/2.204622</f>
        <v>440.10519999999997</v>
      </c>
      <c r="H23" s="227">
        <f>'[9]DCO Exports'!I290/2.204622</f>
        <v>431.96319999999997</v>
      </c>
      <c r="I23" s="227">
        <f>'[9]DCO Exports'!J290/2.204622</f>
        <v>531.78009999999995</v>
      </c>
      <c r="J23" s="227">
        <f>'[9]DCO Exports'!K290/2.204622</f>
        <v>402.91560000000004</v>
      </c>
      <c r="K23" s="227">
        <f>'[9]DCO Exports'!L290/2.204622</f>
        <v>347.85270000000003</v>
      </c>
      <c r="L23" s="227">
        <f>'[9]DCO Exports'!M290/2.204622</f>
        <v>358.06679999999994</v>
      </c>
      <c r="M23" s="227">
        <f>'[9]DCO Exports'!N290/2.204622</f>
        <v>362.31889999999993</v>
      </c>
      <c r="N23" s="227">
        <f>'[9]DCO Exports'!O290/2.204622</f>
        <v>359.68379999999991</v>
      </c>
      <c r="O23" s="227">
        <f>'[9]DCO Exports'!P290/2.204622</f>
        <v>348.92899999999997</v>
      </c>
      <c r="P23" s="227">
        <f>'[9]DCO Exports'!Q290/2.204622</f>
        <v>369.08940000000001</v>
      </c>
      <c r="Q23" s="227">
        <f>'[9]DCO Exports'!R290/2.204622</f>
        <v>351.12139999999999</v>
      </c>
      <c r="R23" s="227">
        <f>'[9]DCO Exports'!S290/2.204622</f>
        <v>359.12909999999994</v>
      </c>
      <c r="S23" s="227">
        <f>'[9]DCO Exports'!T290/2.204622</f>
        <v>455.13389999999993</v>
      </c>
      <c r="T23" s="227">
        <f>'[9]DCO Exports'!U290/2.204622</f>
        <v>462.11080000000004</v>
      </c>
      <c r="U23" s="227">
        <f>'[9]DCO Exports'!V290/2.204622</f>
        <v>455.47230000000002</v>
      </c>
      <c r="V23" s="227">
        <f>'[9]DCO Exports'!W290/2.204622</f>
        <v>412.12880000000001</v>
      </c>
      <c r="W23" s="227">
        <f>'[9]DCO Exports'!X290/2.204622</f>
        <v>493.20730000000003</v>
      </c>
      <c r="X23" s="227">
        <f>'[9]DCO Exports'!Y290/2.204622</f>
        <v>508.03430000000003</v>
      </c>
      <c r="Y23" s="227">
        <f>'[9]DCO Exports'!Z290/2.204622</f>
        <v>331.35987055024395</v>
      </c>
      <c r="Z23" s="227">
        <f>'[9]DCO Exports'!AA290/2.204622</f>
        <v>260.64962041749556</v>
      </c>
      <c r="AA23" s="227">
        <f>'[9]DCO Exports'!AB290/2.204622</f>
        <v>220.33179911811635</v>
      </c>
      <c r="AB23" s="227">
        <f>'[9]DCO Exports'!AC290/2.204622</f>
        <v>193.33426160989953</v>
      </c>
      <c r="AC23" s="227">
        <f>'[9]DCO Exports'!AD290/2.204622</f>
        <v>26.561793456438334</v>
      </c>
      <c r="AD23" s="227">
        <f>'[9]DCO Exports'!AE290/2.204622</f>
        <v>11.248079716159957</v>
      </c>
      <c r="AE23" s="227">
        <f>'[9]DCO Exports'!AF290/2.204622</f>
        <v>30.630426867245266</v>
      </c>
      <c r="AF23" s="269">
        <f>'[9]DCO Exports'!AG290/2.204622</f>
        <v>42.684739748791387</v>
      </c>
      <c r="AG23" s="269">
        <f>'[9]DCO Exports'!AH290/2.204622</f>
        <v>4.5359249794295797</v>
      </c>
      <c r="AH23" s="269">
        <f>'[9]DCO Exports'!AI290/2.204622</f>
        <v>4.5359249794295806</v>
      </c>
      <c r="AI23" s="269">
        <f>'[9]DCO Exports'!AJ290/2.204622</f>
        <v>4.5359249794295806</v>
      </c>
      <c r="AJ23" s="269">
        <f>'[9]DCO Exports'!AK290/2.204622</f>
        <v>4.5359249794295806</v>
      </c>
      <c r="AK23" s="269">
        <f>'[9]DCO Exports'!AL290/2.204622</f>
        <v>4.5359249794295806</v>
      </c>
      <c r="AL23" s="269">
        <f>'[9]DCO Exports'!AM290/2.204622</f>
        <v>4.5359249794295806</v>
      </c>
      <c r="AM23" s="269">
        <f>'[9]DCO Exports'!AN290/2.204622</f>
        <v>4.5359249794295806</v>
      </c>
      <c r="AN23" s="269">
        <f>'[9]DCO Exports'!AO290/2.204622</f>
        <v>4.5359249794295806</v>
      </c>
      <c r="AO23" s="269">
        <f>'[9]DCO Exports'!AP290/2.204622</f>
        <v>4.5359249794295806</v>
      </c>
      <c r="AP23" s="269">
        <f>'[9]DCO Exports'!AQ290/2.204622</f>
        <v>0</v>
      </c>
      <c r="AQ23" s="269">
        <f>'[9]DCO Exports'!AR290/2.204622</f>
        <v>0</v>
      </c>
    </row>
    <row r="24" spans="1:43" x14ac:dyDescent="0.2">
      <c r="A24" s="266"/>
      <c r="B24" s="266" t="s">
        <v>188</v>
      </c>
      <c r="C24" s="267">
        <f>'[9]DCO Exports'!D243/2.204622</f>
        <v>5.5612999999999992</v>
      </c>
      <c r="D24" s="267">
        <f>'[9]DCO Exports'!E243/2.204622</f>
        <v>7.079699999999999</v>
      </c>
      <c r="E24" s="267">
        <f>'[9]DCO Exports'!F243/2.204622</f>
        <v>17.526499999999999</v>
      </c>
      <c r="F24" s="267">
        <f>'[9]DCO Exports'!G243/2.204622</f>
        <v>22.914300000000004</v>
      </c>
      <c r="G24" s="267">
        <f>'[9]DCO Exports'!H243/2.204622</f>
        <v>21.7182</v>
      </c>
      <c r="H24" s="267">
        <f>'[9]DCO Exports'!I243/2.204622</f>
        <v>27.533000000000001</v>
      </c>
      <c r="I24" s="267">
        <f>'[9]DCO Exports'!J243/2.204622</f>
        <v>24.028400000000001</v>
      </c>
      <c r="J24" s="267">
        <f>'[9]DCO Exports'!K243/2.204622</f>
        <v>15.282300000000001</v>
      </c>
      <c r="K24" s="267">
        <f>'[9]DCO Exports'!L243/2.204622</f>
        <v>23.928899999999999</v>
      </c>
      <c r="L24" s="267">
        <f>'[9]DCO Exports'!M243/2.204622</f>
        <v>25.621700000000001</v>
      </c>
      <c r="M24" s="267">
        <f>'[9]DCO Exports'!N243/2.204622</f>
        <v>16.016400000000001</v>
      </c>
      <c r="N24" s="267">
        <f>'[9]DCO Exports'!O243/2.204622</f>
        <v>22.044199999999996</v>
      </c>
      <c r="O24" s="267">
        <f>'[9]DCO Exports'!P243/2.204622</f>
        <v>30.525800000000004</v>
      </c>
      <c r="P24" s="267">
        <f>'[9]DCO Exports'!Q243/2.204622</f>
        <v>21.993299999999998</v>
      </c>
      <c r="Q24" s="267">
        <f>'[9]DCO Exports'!R243/2.204622</f>
        <v>17.213899999999999</v>
      </c>
      <c r="R24" s="267">
        <f>'[9]DCO Exports'!S243/2.204622</f>
        <v>17.264799999999997</v>
      </c>
      <c r="S24" s="267">
        <f>'[9]DCO Exports'!T243/2.204622</f>
        <v>15.485199999999997</v>
      </c>
      <c r="T24" s="267">
        <f>'[9]DCO Exports'!U243/2.204622</f>
        <v>23.893599999999996</v>
      </c>
      <c r="U24" s="267">
        <f>'[9]DCO Exports'!V243/2.204622</f>
        <v>15.6896</v>
      </c>
      <c r="V24" s="267">
        <f>'[9]DCO Exports'!W243/2.204622</f>
        <v>13.211099999999998</v>
      </c>
      <c r="W24" s="267">
        <f>'[9]DCO Exports'!X243/2.204622</f>
        <v>12.527600000000001</v>
      </c>
      <c r="X24" s="267">
        <f>'[9]DCO Exports'!Y243/2.204622</f>
        <v>12.587599999999998</v>
      </c>
      <c r="Y24" s="267">
        <f>'[9]DCO Exports'!Z243/2.204622</f>
        <v>10.175459447796491</v>
      </c>
      <c r="Z24" s="267">
        <f>'[9]DCO Exports'!AA243/2.204622</f>
        <v>10.763853713062828</v>
      </c>
      <c r="AA24" s="267">
        <f>'[9]DCO Exports'!AB243/2.204622</f>
        <v>10.972232046146686</v>
      </c>
      <c r="AB24" s="267">
        <f>'[9]DCO Exports'!AC243/2.204622</f>
        <v>11.887249216056084</v>
      </c>
      <c r="AC24" s="267">
        <f>'[9]DCO Exports'!AD243/2.204622</f>
        <v>180.98240277139573</v>
      </c>
      <c r="AD24" s="267">
        <f>'[9]DCO Exports'!AE243/2.204622</f>
        <v>208.74893609879609</v>
      </c>
      <c r="AE24" s="267">
        <f>'[9]DCO Exports'!AF243/2.204622</f>
        <v>106.85895942443646</v>
      </c>
      <c r="AF24" s="268">
        <f>'[9]DCO Exports'!AG243/2.204622</f>
        <v>11.311956189622384</v>
      </c>
      <c r="AG24" s="268">
        <f>'[9]DCO Exports'!AH243/2.204622</f>
        <v>3.3160275128655603</v>
      </c>
      <c r="AH24" s="268">
        <f>'[9]DCO Exports'!AI243/2.204622</f>
        <v>2.2338290042816689</v>
      </c>
      <c r="AI24" s="268">
        <f>'[9]DCO Exports'!AJ243/2.204622</f>
        <v>1.9692070168811477</v>
      </c>
      <c r="AJ24" s="268">
        <f>'[9]DCO Exports'!AK243/2.204622</f>
        <v>2.8592387652130831</v>
      </c>
      <c r="AK24" s="268">
        <f>'[9]DCO Exports'!AL243/2.204622</f>
        <v>2.8979871458032322</v>
      </c>
      <c r="AL24" s="268">
        <f>'[9]DCO Exports'!AM243/2.204622</f>
        <v>2.4772009833186641</v>
      </c>
      <c r="AM24" s="268">
        <f>'[9]DCO Exports'!AN243/2.204622</f>
        <v>2.4784946445640399</v>
      </c>
      <c r="AN24" s="268">
        <f>'[9]DCO Exports'!AO243/2.204622</f>
        <v>2.53846992285589</v>
      </c>
      <c r="AO24" s="268">
        <f>'[9]DCO Exports'!AP243/2.204622</f>
        <v>2.6502782923509822</v>
      </c>
      <c r="AP24" s="268">
        <f>'[9]DCO Exports'!AQ243/2.204622</f>
        <v>0.3473225470822921</v>
      </c>
      <c r="AQ24" s="268">
        <f>'[9]DCO Exports'!AR243/2.204622</f>
        <v>0</v>
      </c>
    </row>
    <row r="25" spans="1:43" x14ac:dyDescent="0.2">
      <c r="B25" t="s">
        <v>192</v>
      </c>
      <c r="C25" s="227">
        <f>'[9]DCO Exports'!D266/2.204622</f>
        <v>20.345899999999997</v>
      </c>
      <c r="D25" s="227">
        <f>'[9]DCO Exports'!E266/2.204622</f>
        <v>11.340499999999999</v>
      </c>
      <c r="E25" s="227">
        <f>'[9]DCO Exports'!F266/2.204622</f>
        <v>15.844900000000003</v>
      </c>
      <c r="F25" s="227">
        <f>'[9]DCO Exports'!G266/2.204622</f>
        <v>7.9650999999999987</v>
      </c>
      <c r="G25" s="227">
        <f>'[9]DCO Exports'!H266/2.204622</f>
        <v>6.9316000000000004</v>
      </c>
      <c r="H25" s="227">
        <f>'[9]DCO Exports'!I266/2.204622</f>
        <v>42.352800000000002</v>
      </c>
      <c r="I25" s="227">
        <f>'[9]DCO Exports'!J266/2.204622</f>
        <v>59.630300000000005</v>
      </c>
      <c r="J25" s="227">
        <f>'[9]DCO Exports'!K266/2.204622</f>
        <v>28.996700000000001</v>
      </c>
      <c r="K25" s="227">
        <f>'[9]DCO Exports'!L266/2.204622</f>
        <v>27.581399999999999</v>
      </c>
      <c r="L25" s="227">
        <f>'[9]DCO Exports'!M266/2.204622</f>
        <v>23.851400000000002</v>
      </c>
      <c r="M25" s="227">
        <f>'[9]DCO Exports'!N266/2.204622</f>
        <v>13.272</v>
      </c>
      <c r="N25" s="227">
        <f>'[9]DCO Exports'!O266/2.204622</f>
        <v>28.345600000000001</v>
      </c>
      <c r="O25" s="227">
        <f>'[9]DCO Exports'!P266/2.204622</f>
        <v>10.6212</v>
      </c>
      <c r="P25" s="227">
        <f>'[9]DCO Exports'!Q266/2.204622</f>
        <v>12.4129</v>
      </c>
      <c r="Q25" s="227">
        <f>'[9]DCO Exports'!R266/2.204622</f>
        <v>6.7067999999999994</v>
      </c>
      <c r="R25" s="227">
        <f>'[9]DCO Exports'!S266/2.204622</f>
        <v>7.9466999999999999</v>
      </c>
      <c r="S25" s="227">
        <f>'[9]DCO Exports'!T266/2.204622</f>
        <v>4.1904999999999992</v>
      </c>
      <c r="T25" s="227">
        <f>'[9]DCO Exports'!U266/2.204622</f>
        <v>5.5656999999999988</v>
      </c>
      <c r="U25" s="227">
        <f>'[9]DCO Exports'!V266/2.204622</f>
        <v>15.121400000000003</v>
      </c>
      <c r="V25" s="227">
        <f>'[9]DCO Exports'!W266/2.204622</f>
        <v>17.319199999999999</v>
      </c>
      <c r="W25" s="227">
        <f>'[9]DCO Exports'!X266/2.204622</f>
        <v>9.4883999999999968</v>
      </c>
      <c r="X25" s="227">
        <f>'[9]DCO Exports'!Y266/2.204622</f>
        <v>9.0972999999999988</v>
      </c>
      <c r="Y25" s="227">
        <f>'[9]DCO Exports'!Z266/2.204622</f>
        <v>11.772461206320173</v>
      </c>
      <c r="Z25" s="227">
        <f>'[9]DCO Exports'!AA266/2.204622</f>
        <v>11.062763415415432</v>
      </c>
      <c r="AA25" s="227">
        <f>'[9]DCO Exports'!AB266/2.204622</f>
        <v>12.785562401119105</v>
      </c>
      <c r="AB25" s="227">
        <f>'[9]DCO Exports'!AC266/2.204622</f>
        <v>6.434024163144521</v>
      </c>
      <c r="AC25" s="227">
        <f>'[9]DCO Exports'!AD266/2.204622</f>
        <v>0.61026944637221248</v>
      </c>
      <c r="AD25" s="227">
        <f>'[9]DCO Exports'!AE266/2.204622</f>
        <v>8.0756909801317391</v>
      </c>
      <c r="AE25" s="227">
        <f>'[9]DCO Exports'!AF266/2.204622</f>
        <v>9.7284251012917409</v>
      </c>
      <c r="AF25" s="269">
        <f>'[9]DCO Exports'!AG266/2.204622</f>
        <v>2.4019580242156047</v>
      </c>
      <c r="AG25" s="269">
        <f>'[9]DCO Exports'!AH266/2.204622</f>
        <v>0.1184028831749023</v>
      </c>
      <c r="AH25" s="269">
        <f>'[9]DCO Exports'!AI266/2.204622</f>
        <v>6.0615828256266213E-2</v>
      </c>
      <c r="AI25" s="269">
        <f>'[9]DCO Exports'!AJ266/2.204622</f>
        <v>9.3632113949429038E-2</v>
      </c>
      <c r="AJ25" s="269">
        <f>'[9]DCO Exports'!AK266/2.204622</f>
        <v>0.17574650948831244</v>
      </c>
      <c r="AK25" s="269">
        <f>'[9]DCO Exports'!AL266/2.204622</f>
        <v>0.22279633934289167</v>
      </c>
      <c r="AL25" s="269">
        <f>'[9]DCO Exports'!AM266/2.204622</f>
        <v>0.13120661064867176</v>
      </c>
      <c r="AM25" s="269">
        <f>'[9]DCO Exports'!AN266/2.204622</f>
        <v>0.14169135559587509</v>
      </c>
      <c r="AN25" s="269">
        <f>'[9]DCO Exports'!AO266/2.204622</f>
        <v>0.15262645835343139</v>
      </c>
      <c r="AO25" s="269">
        <f>'[9]DCO Exports'!AP266/2.204622</f>
        <v>0.16481345468583644</v>
      </c>
      <c r="AP25" s="269">
        <f>'[9]DCO Exports'!AQ266/2.204622</f>
        <v>2.3709623493823072E-2</v>
      </c>
      <c r="AQ25" s="269">
        <f>'[9]DCO Exports'!AR266/2.204622</f>
        <v>0</v>
      </c>
    </row>
    <row r="26" spans="1:43" ht="13.5" thickBot="1" x14ac:dyDescent="0.25">
      <c r="B26" t="s">
        <v>185</v>
      </c>
      <c r="C26" s="279">
        <f>C23-C24-C25</f>
        <v>417.16390000000007</v>
      </c>
      <c r="D26" s="279">
        <f t="shared" ref="D26:AQ26" si="5">D23-D24-D25</f>
        <v>429.41269999999997</v>
      </c>
      <c r="E26" s="279">
        <f t="shared" si="5"/>
        <v>473.97739999999999</v>
      </c>
      <c r="F26" s="279">
        <f t="shared" si="5"/>
        <v>417.83949999999999</v>
      </c>
      <c r="G26" s="279">
        <f t="shared" si="5"/>
        <v>411.45539999999994</v>
      </c>
      <c r="H26" s="279">
        <f t="shared" si="5"/>
        <v>362.07739999999995</v>
      </c>
      <c r="I26" s="279">
        <f t="shared" si="5"/>
        <v>448.12139999999999</v>
      </c>
      <c r="J26" s="279">
        <f t="shared" si="5"/>
        <v>358.63660000000004</v>
      </c>
      <c r="K26" s="279">
        <f t="shared" si="5"/>
        <v>296.34240000000005</v>
      </c>
      <c r="L26" s="279">
        <f t="shared" si="5"/>
        <v>308.59369999999996</v>
      </c>
      <c r="M26" s="279">
        <f t="shared" si="5"/>
        <v>333.03049999999996</v>
      </c>
      <c r="N26" s="279">
        <f t="shared" si="5"/>
        <v>309.29399999999993</v>
      </c>
      <c r="O26" s="279">
        <f t="shared" si="5"/>
        <v>307.78199999999998</v>
      </c>
      <c r="P26" s="279">
        <f t="shared" si="5"/>
        <v>334.68320000000006</v>
      </c>
      <c r="Q26" s="279">
        <f t="shared" si="5"/>
        <v>327.20069999999998</v>
      </c>
      <c r="R26" s="279">
        <f t="shared" si="5"/>
        <v>333.91759999999994</v>
      </c>
      <c r="S26" s="279">
        <f t="shared" si="5"/>
        <v>435.45819999999992</v>
      </c>
      <c r="T26" s="279">
        <f t="shared" si="5"/>
        <v>432.65150000000006</v>
      </c>
      <c r="U26" s="279">
        <f t="shared" si="5"/>
        <v>424.66130000000004</v>
      </c>
      <c r="V26" s="279">
        <f t="shared" si="5"/>
        <v>381.5985</v>
      </c>
      <c r="W26" s="279">
        <f t="shared" si="5"/>
        <v>471.19130000000001</v>
      </c>
      <c r="X26" s="279">
        <f t="shared" si="5"/>
        <v>486.3494</v>
      </c>
      <c r="Y26" s="279">
        <f t="shared" si="5"/>
        <v>309.41194989612734</v>
      </c>
      <c r="Z26" s="279">
        <f t="shared" si="5"/>
        <v>238.82300328901732</v>
      </c>
      <c r="AA26" s="279">
        <f t="shared" si="5"/>
        <v>196.57400467085054</v>
      </c>
      <c r="AB26" s="279">
        <f t="shared" si="5"/>
        <v>175.01298823069891</v>
      </c>
      <c r="AC26" s="279">
        <f t="shared" si="5"/>
        <v>-155.0308787613296</v>
      </c>
      <c r="AD26" s="279">
        <f t="shared" si="5"/>
        <v>-205.57654736276788</v>
      </c>
      <c r="AE26" s="279">
        <f t="shared" si="5"/>
        <v>-85.956957658482935</v>
      </c>
      <c r="AF26" s="280">
        <f t="shared" si="5"/>
        <v>28.970825534953395</v>
      </c>
      <c r="AG26" s="280">
        <f t="shared" si="5"/>
        <v>1.1014945833891172</v>
      </c>
      <c r="AH26" s="280">
        <f t="shared" si="5"/>
        <v>2.2414801468916457</v>
      </c>
      <c r="AI26" s="280">
        <f t="shared" si="5"/>
        <v>2.4730858485990037</v>
      </c>
      <c r="AJ26" s="280">
        <f t="shared" si="5"/>
        <v>1.5009397047281852</v>
      </c>
      <c r="AK26" s="280">
        <f t="shared" si="5"/>
        <v>1.4151414942834566</v>
      </c>
      <c r="AL26" s="280">
        <f t="shared" si="5"/>
        <v>1.9275173854622447</v>
      </c>
      <c r="AM26" s="280">
        <f t="shared" si="5"/>
        <v>1.9157389792696655</v>
      </c>
      <c r="AN26" s="280">
        <f t="shared" si="5"/>
        <v>1.8448285982202592</v>
      </c>
      <c r="AO26" s="280">
        <f t="shared" si="5"/>
        <v>1.720833232392762</v>
      </c>
      <c r="AP26" s="280">
        <f t="shared" si="5"/>
        <v>-0.37103217057611515</v>
      </c>
      <c r="AQ26" s="280">
        <f t="shared" si="5"/>
        <v>0</v>
      </c>
    </row>
    <row r="27" spans="1:43" x14ac:dyDescent="0.2">
      <c r="A27" s="274" t="s">
        <v>195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</row>
    <row r="28" spans="1:43" ht="13.5" x14ac:dyDescent="0.25">
      <c r="A28" s="275" t="s">
        <v>181</v>
      </c>
    </row>
    <row r="29" spans="1:43" x14ac:dyDescent="0.2">
      <c r="B29" t="s">
        <v>196</v>
      </c>
      <c r="C29" s="227">
        <f t="shared" ref="C29:AQ29" si="6">C6+C14+C22</f>
        <v>0.19890000000000041</v>
      </c>
      <c r="D29" s="227">
        <f t="shared" si="6"/>
        <v>0.15219999999999878</v>
      </c>
      <c r="E29" s="227">
        <f t="shared" si="6"/>
        <v>0.33819999999999517</v>
      </c>
      <c r="F29" s="227">
        <f t="shared" si="6"/>
        <v>0.18769999999999953</v>
      </c>
      <c r="G29" s="227">
        <f t="shared" si="6"/>
        <v>0.34039999999999804</v>
      </c>
      <c r="H29" s="227">
        <f t="shared" si="6"/>
        <v>1.0054999999999978</v>
      </c>
      <c r="I29" s="227">
        <f t="shared" si="6"/>
        <v>2.0162999999999975</v>
      </c>
      <c r="J29" s="227">
        <f t="shared" si="6"/>
        <v>6.5095999999999981</v>
      </c>
      <c r="K29" s="227">
        <f t="shared" si="6"/>
        <v>7.5699000000000005</v>
      </c>
      <c r="L29" s="227">
        <f t="shared" si="6"/>
        <v>3.567300000000003</v>
      </c>
      <c r="M29" s="227">
        <f t="shared" si="6"/>
        <v>4.0617999999999963</v>
      </c>
      <c r="N29" s="227">
        <f t="shared" si="6"/>
        <v>2.2563999999999993</v>
      </c>
      <c r="O29" s="227">
        <f t="shared" si="6"/>
        <v>1.9999999999999574E-2</v>
      </c>
      <c r="P29" s="227">
        <f t="shared" si="6"/>
        <v>2.5999999999999801E-2</v>
      </c>
      <c r="Q29" s="227">
        <f t="shared" si="6"/>
        <v>0.15599999999999881</v>
      </c>
      <c r="R29" s="227">
        <f t="shared" si="6"/>
        <v>7.0000000000000284E-2</v>
      </c>
      <c r="S29" s="227">
        <f t="shared" si="6"/>
        <v>7.2999999999999843E-2</v>
      </c>
      <c r="T29" s="227">
        <f t="shared" si="6"/>
        <v>1.9999999999999574E-2</v>
      </c>
      <c r="U29" s="227">
        <f t="shared" si="6"/>
        <v>2.3999999999999133E-2</v>
      </c>
      <c r="V29" s="227">
        <f t="shared" si="6"/>
        <v>2.7000000000001023E-2</v>
      </c>
      <c r="W29" s="227">
        <f t="shared" si="6"/>
        <v>1.2999999999999901E-2</v>
      </c>
      <c r="X29" s="227">
        <f t="shared" si="6"/>
        <v>1.7999999999998906E-2</v>
      </c>
      <c r="Y29" s="227">
        <f t="shared" si="6"/>
        <v>-8.6999999999999993</v>
      </c>
      <c r="Z29" s="227">
        <f t="shared" si="6"/>
        <v>-11.03</v>
      </c>
      <c r="AA29" s="227">
        <f t="shared" si="6"/>
        <v>-11.036</v>
      </c>
      <c r="AB29" s="227">
        <f t="shared" si="6"/>
        <v>-11.770999999999999</v>
      </c>
      <c r="AC29" s="269">
        <f t="shared" si="6"/>
        <v>-14.754</v>
      </c>
      <c r="AD29" s="269" t="e">
        <f t="shared" si="6"/>
        <v>#DIV/0!</v>
      </c>
      <c r="AE29" s="269" t="e">
        <f t="shared" si="6"/>
        <v>#DIV/0!</v>
      </c>
      <c r="AF29" s="269" t="e">
        <f t="shared" si="6"/>
        <v>#DIV/0!</v>
      </c>
      <c r="AG29" s="269" t="e">
        <f t="shared" si="6"/>
        <v>#DIV/0!</v>
      </c>
      <c r="AH29" s="269" t="e">
        <f t="shared" si="6"/>
        <v>#DIV/0!</v>
      </c>
      <c r="AI29" s="269" t="e">
        <f t="shared" si="6"/>
        <v>#DIV/0!</v>
      </c>
      <c r="AJ29" s="269" t="e">
        <f t="shared" si="6"/>
        <v>#DIV/0!</v>
      </c>
      <c r="AK29" s="269" t="e">
        <f t="shared" si="6"/>
        <v>#DIV/0!</v>
      </c>
      <c r="AL29" s="269" t="e">
        <f t="shared" si="6"/>
        <v>#DIV/0!</v>
      </c>
      <c r="AM29" s="269" t="e">
        <f t="shared" si="6"/>
        <v>#DIV/0!</v>
      </c>
      <c r="AN29" s="269" t="e">
        <f t="shared" si="6"/>
        <v>#DIV/0!</v>
      </c>
      <c r="AO29" s="269" t="e">
        <f t="shared" si="6"/>
        <v>#DIV/0!</v>
      </c>
      <c r="AP29" s="269" t="e">
        <f t="shared" si="6"/>
        <v>#DIV/0!</v>
      </c>
      <c r="AQ29" s="269" t="e">
        <f t="shared" si="6"/>
        <v>#DIV/0!</v>
      </c>
    </row>
    <row r="30" spans="1:43" x14ac:dyDescent="0.2">
      <c r="B30" t="s">
        <v>197</v>
      </c>
      <c r="C30" s="227">
        <f t="shared" ref="C30:AQ30" si="7">C10+C18+C26</f>
        <v>417.20790000000005</v>
      </c>
      <c r="D30" s="227">
        <f t="shared" si="7"/>
        <v>429.50569999999999</v>
      </c>
      <c r="E30" s="227">
        <f t="shared" si="7"/>
        <v>474.04339999999996</v>
      </c>
      <c r="F30" s="227">
        <f t="shared" si="7"/>
        <v>417.91649999999998</v>
      </c>
      <c r="G30" s="227">
        <f t="shared" si="7"/>
        <v>412.21039999999994</v>
      </c>
      <c r="H30" s="227">
        <f t="shared" si="7"/>
        <v>366.93939999999998</v>
      </c>
      <c r="I30" s="227">
        <f t="shared" si="7"/>
        <v>448.15940000000001</v>
      </c>
      <c r="J30" s="227">
        <f t="shared" si="7"/>
        <v>358.64460000000003</v>
      </c>
      <c r="K30" s="227">
        <f t="shared" si="7"/>
        <v>296.36040000000003</v>
      </c>
      <c r="L30" s="227">
        <f t="shared" si="7"/>
        <v>311.70369999999997</v>
      </c>
      <c r="M30" s="227">
        <f t="shared" si="7"/>
        <v>333.05149999999998</v>
      </c>
      <c r="N30" s="227">
        <f t="shared" si="7"/>
        <v>309.5089999999999</v>
      </c>
      <c r="O30" s="227">
        <f t="shared" si="7"/>
        <v>309.33199999999999</v>
      </c>
      <c r="P30" s="227">
        <f t="shared" si="7"/>
        <v>336.15720000000005</v>
      </c>
      <c r="Q30" s="227">
        <f t="shared" si="7"/>
        <v>327.22370000000001</v>
      </c>
      <c r="R30" s="227">
        <f t="shared" si="7"/>
        <v>333.96359999999993</v>
      </c>
      <c r="S30" s="227">
        <f t="shared" si="7"/>
        <v>435.45819999999992</v>
      </c>
      <c r="T30" s="227">
        <f t="shared" si="7"/>
        <v>432.65150000000006</v>
      </c>
      <c r="U30" s="227">
        <f t="shared" si="7"/>
        <v>424.66130000000004</v>
      </c>
      <c r="V30" s="227">
        <f t="shared" si="7"/>
        <v>381.67450000000002</v>
      </c>
      <c r="W30" s="227">
        <f t="shared" si="7"/>
        <v>471.20830000000001</v>
      </c>
      <c r="X30" s="227">
        <f t="shared" si="7"/>
        <v>486.39240000000001</v>
      </c>
      <c r="Y30" s="227">
        <f t="shared" si="7"/>
        <v>309.41194989612734</v>
      </c>
      <c r="Z30" s="227">
        <f t="shared" si="7"/>
        <v>239.93800328901733</v>
      </c>
      <c r="AA30" s="227">
        <f t="shared" si="7"/>
        <v>196.65600467085054</v>
      </c>
      <c r="AB30" s="227">
        <f t="shared" si="7"/>
        <v>175.01298823069891</v>
      </c>
      <c r="AC30" s="269">
        <f t="shared" si="7"/>
        <v>-155.01087876132962</v>
      </c>
      <c r="AD30" s="269">
        <f t="shared" si="7"/>
        <v>-205.55454736276789</v>
      </c>
      <c r="AE30" s="269">
        <f t="shared" si="7"/>
        <v>-86.028325395830862</v>
      </c>
      <c r="AF30" s="269">
        <f t="shared" si="7"/>
        <v>28.898792009008641</v>
      </c>
      <c r="AG30" s="269">
        <f t="shared" si="7"/>
        <v>1.0870749713962164</v>
      </c>
      <c r="AH30" s="269">
        <f t="shared" si="7"/>
        <v>2.2256932386809276</v>
      </c>
      <c r="AI30" s="269">
        <f t="shared" si="7"/>
        <v>2.4520936698672609</v>
      </c>
      <c r="AJ30" s="269">
        <f t="shared" si="7"/>
        <v>1.4695503781279724</v>
      </c>
      <c r="AK30" s="269">
        <f t="shared" si="7"/>
        <v>1.3885666832470689</v>
      </c>
      <c r="AL30" s="269">
        <f t="shared" si="7"/>
        <v>1.9056848181478465</v>
      </c>
      <c r="AM30" s="269">
        <f t="shared" si="7"/>
        <v>1.8924238208909665</v>
      </c>
      <c r="AN30" s="269">
        <f t="shared" si="7"/>
        <v>1.820007789807977</v>
      </c>
      <c r="AO30" s="269">
        <f t="shared" si="7"/>
        <v>1.6952466980443646</v>
      </c>
      <c r="AP30" s="269">
        <f t="shared" si="7"/>
        <v>-0.39545814647413952</v>
      </c>
      <c r="AQ30" s="269">
        <f t="shared" si="7"/>
        <v>-2.1596587983316824E-2</v>
      </c>
    </row>
    <row r="31" spans="1:43" ht="13.5" x14ac:dyDescent="0.25">
      <c r="A31" s="275" t="s">
        <v>202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x14ac:dyDescent="0.2">
      <c r="B32" t="s">
        <v>196</v>
      </c>
      <c r="C32" s="227">
        <f t="shared" ref="C32:AQ33" si="8">C29*2204.622/1000</f>
        <v>0.4384993158000009</v>
      </c>
      <c r="D32" s="227">
        <f t="shared" si="8"/>
        <v>0.33554346839999727</v>
      </c>
      <c r="E32" s="227">
        <f t="shared" si="8"/>
        <v>0.74560316039998931</v>
      </c>
      <c r="F32" s="227">
        <f t="shared" si="8"/>
        <v>0.41380754939999898</v>
      </c>
      <c r="G32" s="227">
        <f t="shared" si="8"/>
        <v>0.7504533287999956</v>
      </c>
      <c r="H32" s="227">
        <f t="shared" si="8"/>
        <v>2.2167474209999951</v>
      </c>
      <c r="I32" s="227">
        <f t="shared" si="8"/>
        <v>4.4451793385999947</v>
      </c>
      <c r="J32" s="227">
        <f t="shared" si="8"/>
        <v>14.351207371199994</v>
      </c>
      <c r="K32" s="227">
        <f t="shared" si="8"/>
        <v>16.688768077799999</v>
      </c>
      <c r="L32" s="227">
        <f t="shared" si="8"/>
        <v>7.8645480606000069</v>
      </c>
      <c r="M32" s="227">
        <f t="shared" si="8"/>
        <v>8.9547336395999917</v>
      </c>
      <c r="N32" s="227">
        <f t="shared" si="8"/>
        <v>4.9745090807999981</v>
      </c>
      <c r="O32" s="227">
        <f t="shared" si="8"/>
        <v>4.409243999999906E-2</v>
      </c>
      <c r="P32" s="227">
        <f t="shared" si="8"/>
        <v>5.7320171999999558E-2</v>
      </c>
      <c r="Q32" s="227">
        <f t="shared" si="8"/>
        <v>0.34392103199999735</v>
      </c>
      <c r="R32" s="227">
        <f t="shared" si="8"/>
        <v>0.15432354000000059</v>
      </c>
      <c r="S32" s="227">
        <f t="shared" si="8"/>
        <v>0.16093740599999964</v>
      </c>
      <c r="T32" s="227">
        <f t="shared" si="8"/>
        <v>4.409243999999906E-2</v>
      </c>
      <c r="U32" s="227">
        <f t="shared" si="8"/>
        <v>5.2910927999998088E-2</v>
      </c>
      <c r="V32" s="227">
        <f t="shared" si="8"/>
        <v>5.9524794000002254E-2</v>
      </c>
      <c r="W32" s="227">
        <f t="shared" si="8"/>
        <v>2.8660085999999779E-2</v>
      </c>
      <c r="X32" s="227">
        <f t="shared" si="8"/>
        <v>3.9683195999997589E-2</v>
      </c>
      <c r="Y32" s="227">
        <f t="shared" si="8"/>
        <v>-19.180211399999997</v>
      </c>
      <c r="Z32" s="227">
        <f t="shared" si="8"/>
        <v>-24.316980659999999</v>
      </c>
      <c r="AA32" s="227">
        <f t="shared" si="8"/>
        <v>-24.330208391999996</v>
      </c>
      <c r="AB32" s="227">
        <f t="shared" si="8"/>
        <v>-25.950605561999996</v>
      </c>
      <c r="AC32" s="269">
        <f t="shared" si="8"/>
        <v>-32.526992987999996</v>
      </c>
      <c r="AD32" s="269" t="e">
        <f t="shared" si="8"/>
        <v>#DIV/0!</v>
      </c>
      <c r="AE32" s="269" t="e">
        <f t="shared" si="8"/>
        <v>#DIV/0!</v>
      </c>
      <c r="AF32" s="269" t="e">
        <f t="shared" si="8"/>
        <v>#DIV/0!</v>
      </c>
      <c r="AG32" s="269" t="e">
        <f t="shared" si="8"/>
        <v>#DIV/0!</v>
      </c>
      <c r="AH32" s="269" t="e">
        <f t="shared" si="8"/>
        <v>#DIV/0!</v>
      </c>
      <c r="AI32" s="269" t="e">
        <f t="shared" si="8"/>
        <v>#DIV/0!</v>
      </c>
      <c r="AJ32" s="269" t="e">
        <f t="shared" si="8"/>
        <v>#DIV/0!</v>
      </c>
      <c r="AK32" s="269" t="e">
        <f t="shared" si="8"/>
        <v>#DIV/0!</v>
      </c>
      <c r="AL32" s="269" t="e">
        <f t="shared" si="8"/>
        <v>#DIV/0!</v>
      </c>
      <c r="AM32" s="269" t="e">
        <f t="shared" si="8"/>
        <v>#DIV/0!</v>
      </c>
      <c r="AN32" s="269" t="e">
        <f t="shared" si="8"/>
        <v>#DIV/0!</v>
      </c>
      <c r="AO32" s="269" t="e">
        <f t="shared" si="8"/>
        <v>#DIV/0!</v>
      </c>
      <c r="AP32" s="269" t="e">
        <f t="shared" si="8"/>
        <v>#DIV/0!</v>
      </c>
      <c r="AQ32" s="269" t="e">
        <f t="shared" si="8"/>
        <v>#DIV/0!</v>
      </c>
    </row>
    <row r="33" spans="1:43" x14ac:dyDescent="0.2">
      <c r="B33" t="s">
        <v>197</v>
      </c>
      <c r="C33" s="227">
        <f t="shared" si="8"/>
        <v>919.78571491380001</v>
      </c>
      <c r="D33" s="227">
        <f t="shared" si="8"/>
        <v>946.89771534539989</v>
      </c>
      <c r="E33" s="227">
        <f t="shared" si="8"/>
        <v>1045.0865085947999</v>
      </c>
      <c r="F33" s="227">
        <f t="shared" si="8"/>
        <v>921.34791006299997</v>
      </c>
      <c r="G33" s="227">
        <f t="shared" si="8"/>
        <v>908.7681164687998</v>
      </c>
      <c r="H33" s="227">
        <f t="shared" si="8"/>
        <v>808.96267390679986</v>
      </c>
      <c r="I33" s="227">
        <f t="shared" si="8"/>
        <v>988.02207274679995</v>
      </c>
      <c r="J33" s="227">
        <f t="shared" si="8"/>
        <v>790.67577534119994</v>
      </c>
      <c r="K33" s="227">
        <f t="shared" si="8"/>
        <v>653.36265776880009</v>
      </c>
      <c r="L33" s="227">
        <f t="shared" si="8"/>
        <v>687.18883450139992</v>
      </c>
      <c r="M33" s="227">
        <f t="shared" si="8"/>
        <v>734.25266403299986</v>
      </c>
      <c r="N33" s="227">
        <f t="shared" si="8"/>
        <v>682.35035059799975</v>
      </c>
      <c r="O33" s="227">
        <f t="shared" si="8"/>
        <v>681.96013250399994</v>
      </c>
      <c r="P33" s="227">
        <f t="shared" si="8"/>
        <v>741.09955857840009</v>
      </c>
      <c r="Q33" s="227">
        <f t="shared" si="8"/>
        <v>721.40456794140005</v>
      </c>
      <c r="R33" s="227">
        <f t="shared" si="8"/>
        <v>736.26349975919982</v>
      </c>
      <c r="S33" s="227">
        <f t="shared" si="8"/>
        <v>960.02072780039975</v>
      </c>
      <c r="T33" s="227">
        <f t="shared" si="8"/>
        <v>953.83301523300008</v>
      </c>
      <c r="U33" s="227">
        <f t="shared" si="8"/>
        <v>936.21764452860009</v>
      </c>
      <c r="V33" s="227">
        <f t="shared" si="8"/>
        <v>841.44799953899997</v>
      </c>
      <c r="W33" s="227">
        <f t="shared" si="8"/>
        <v>1038.8361847625999</v>
      </c>
      <c r="X33" s="227">
        <f t="shared" si="8"/>
        <v>1072.3113856728</v>
      </c>
      <c r="Y33" s="227">
        <f t="shared" si="8"/>
        <v>682.13639180389998</v>
      </c>
      <c r="Z33" s="227">
        <f t="shared" si="8"/>
        <v>528.97260068703986</v>
      </c>
      <c r="AA33" s="227">
        <f t="shared" si="8"/>
        <v>433.55215432945982</v>
      </c>
      <c r="AB33" s="227">
        <f t="shared" si="8"/>
        <v>385.83748413913986</v>
      </c>
      <c r="AC33" s="269">
        <f t="shared" si="8"/>
        <v>-341.74039355655998</v>
      </c>
      <c r="AD33" s="269">
        <f t="shared" si="8"/>
        <v>-453.17007731600006</v>
      </c>
      <c r="AE33" s="269">
        <f t="shared" si="8"/>
        <v>-189.65993879080742</v>
      </c>
      <c r="AF33" s="269">
        <f t="shared" si="8"/>
        <v>63.710912636484643</v>
      </c>
      <c r="AG33" s="269">
        <f t="shared" si="8"/>
        <v>2.396589397589469</v>
      </c>
      <c r="AH33" s="269">
        <f t="shared" si="8"/>
        <v>4.906812279247224</v>
      </c>
      <c r="AI33" s="269">
        <f t="shared" si="8"/>
        <v>5.4059396506501001</v>
      </c>
      <c r="AJ33" s="269">
        <f t="shared" si="8"/>
        <v>3.2398030937292464</v>
      </c>
      <c r="AK33" s="269">
        <f t="shared" si="8"/>
        <v>3.0612646583535192</v>
      </c>
      <c r="AL33" s="269">
        <f t="shared" si="8"/>
        <v>4.201314675154741</v>
      </c>
      <c r="AM33" s="269">
        <f t="shared" si="8"/>
        <v>4.1720791888602839</v>
      </c>
      <c r="AN33" s="269">
        <f t="shared" si="8"/>
        <v>4.0124292135820419</v>
      </c>
      <c r="AO33" s="269">
        <f t="shared" si="8"/>
        <v>3.7373781659359628</v>
      </c>
      <c r="AP33" s="269">
        <f t="shared" si="8"/>
        <v>-0.87183572979611035</v>
      </c>
      <c r="AQ33" s="269">
        <f t="shared" si="8"/>
        <v>-4.7612312992955902E-2</v>
      </c>
    </row>
    <row r="34" spans="1:43" x14ac:dyDescent="0.2"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 spans="1:43" x14ac:dyDescent="0.2">
      <c r="A35" t="s">
        <v>203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 spans="1:43" ht="13.5" x14ac:dyDescent="0.25">
      <c r="A36" s="275" t="s">
        <v>181</v>
      </c>
    </row>
    <row r="37" spans="1:43" x14ac:dyDescent="0.2">
      <c r="B37" t="s">
        <v>204</v>
      </c>
      <c r="C37" s="227">
        <f t="shared" ref="C37:AQ37" si="9">C4+C5+C12+C13+C20+C21</f>
        <v>10.6073</v>
      </c>
      <c r="D37" s="227">
        <f t="shared" si="9"/>
        <v>13.490500000000001</v>
      </c>
      <c r="E37" s="227">
        <f t="shared" si="9"/>
        <v>30.917800000000003</v>
      </c>
      <c r="F37" s="227">
        <f t="shared" si="9"/>
        <v>40.584800000000001</v>
      </c>
      <c r="G37" s="227">
        <f t="shared" si="9"/>
        <v>29.662400000000002</v>
      </c>
      <c r="H37" s="227">
        <f t="shared" si="9"/>
        <v>43.420999999999999</v>
      </c>
      <c r="I37" s="227">
        <f t="shared" si="9"/>
        <v>50.484400000000001</v>
      </c>
      <c r="J37" s="227">
        <f t="shared" si="9"/>
        <v>38.647899999999993</v>
      </c>
      <c r="K37" s="227">
        <f t="shared" si="9"/>
        <v>46.133199999999995</v>
      </c>
      <c r="L37" s="227">
        <f t="shared" si="9"/>
        <v>44.026000000000003</v>
      </c>
      <c r="M37" s="227">
        <f t="shared" si="9"/>
        <v>31.159300000000002</v>
      </c>
      <c r="N37" s="227">
        <f t="shared" si="9"/>
        <v>36.220399999999998</v>
      </c>
      <c r="O37" s="227">
        <f t="shared" si="9"/>
        <v>20.28</v>
      </c>
      <c r="P37" s="227">
        <f t="shared" si="9"/>
        <v>21.824000000000002</v>
      </c>
      <c r="Q37" s="227">
        <f t="shared" si="9"/>
        <v>17.067</v>
      </c>
      <c r="R37" s="227">
        <f t="shared" si="9"/>
        <v>17.2</v>
      </c>
      <c r="S37" s="227">
        <f t="shared" si="9"/>
        <v>14.366</v>
      </c>
      <c r="T37" s="227">
        <f t="shared" si="9"/>
        <v>23.788</v>
      </c>
      <c r="U37" s="227">
        <f t="shared" si="9"/>
        <v>15.467000000000001</v>
      </c>
      <c r="V37" s="227">
        <f t="shared" si="9"/>
        <v>13.1</v>
      </c>
      <c r="W37" s="227">
        <f t="shared" si="9"/>
        <v>12.721</v>
      </c>
      <c r="X37" s="227">
        <f t="shared" si="9"/>
        <v>12.659000000000001</v>
      </c>
      <c r="Y37" s="227">
        <f t="shared" si="9"/>
        <v>11.667999999999999</v>
      </c>
      <c r="Z37" s="227">
        <f t="shared" si="9"/>
        <v>11.03</v>
      </c>
      <c r="AA37" s="227">
        <f t="shared" si="9"/>
        <v>11.036</v>
      </c>
      <c r="AB37" s="227">
        <f t="shared" si="9"/>
        <v>11.770999999999999</v>
      </c>
      <c r="AC37" s="269">
        <f t="shared" si="9"/>
        <v>14.754</v>
      </c>
      <c r="AD37" s="269" t="e">
        <f t="shared" si="9"/>
        <v>#DIV/0!</v>
      </c>
      <c r="AE37" s="269" t="e">
        <f t="shared" si="9"/>
        <v>#DIV/0!</v>
      </c>
      <c r="AF37" s="269" t="e">
        <f t="shared" si="9"/>
        <v>#DIV/0!</v>
      </c>
      <c r="AG37" s="269" t="e">
        <f t="shared" si="9"/>
        <v>#DIV/0!</v>
      </c>
      <c r="AH37" s="269" t="e">
        <f t="shared" si="9"/>
        <v>#DIV/0!</v>
      </c>
      <c r="AI37" s="269" t="e">
        <f t="shared" si="9"/>
        <v>#DIV/0!</v>
      </c>
      <c r="AJ37" s="269" t="e">
        <f t="shared" si="9"/>
        <v>#DIV/0!</v>
      </c>
      <c r="AK37" s="269" t="e">
        <f t="shared" si="9"/>
        <v>#DIV/0!</v>
      </c>
      <c r="AL37" s="269" t="e">
        <f t="shared" si="9"/>
        <v>#DIV/0!</v>
      </c>
      <c r="AM37" s="269" t="e">
        <f t="shared" si="9"/>
        <v>#DIV/0!</v>
      </c>
      <c r="AN37" s="269" t="e">
        <f t="shared" si="9"/>
        <v>#DIV/0!</v>
      </c>
      <c r="AO37" s="269" t="e">
        <f t="shared" si="9"/>
        <v>#DIV/0!</v>
      </c>
      <c r="AP37" s="269" t="e">
        <f t="shared" si="9"/>
        <v>#DIV/0!</v>
      </c>
      <c r="AQ37" s="269" t="e">
        <f t="shared" si="9"/>
        <v>#DIV/0!</v>
      </c>
    </row>
    <row r="38" spans="1:43" x14ac:dyDescent="0.2">
      <c r="B38" t="s">
        <v>205</v>
      </c>
      <c r="C38" s="227">
        <f t="shared" ref="C38:AQ38" si="10">C8+C9+C16+C17+C24+C25</f>
        <v>30.704199999999997</v>
      </c>
      <c r="D38" s="227">
        <f t="shared" si="10"/>
        <v>24.410199999999996</v>
      </c>
      <c r="E38" s="227">
        <f t="shared" si="10"/>
        <v>45.800400000000003</v>
      </c>
      <c r="F38" s="227">
        <f t="shared" si="10"/>
        <v>49.984400000000001</v>
      </c>
      <c r="G38" s="227">
        <f t="shared" si="10"/>
        <v>36.235800000000005</v>
      </c>
      <c r="H38" s="227">
        <f t="shared" si="10"/>
        <v>81.275800000000004</v>
      </c>
      <c r="I38" s="227">
        <f t="shared" si="10"/>
        <v>111.31970000000001</v>
      </c>
      <c r="J38" s="227">
        <f t="shared" si="10"/>
        <v>67.576000000000008</v>
      </c>
      <c r="K38" s="227">
        <f t="shared" si="10"/>
        <v>73.957300000000004</v>
      </c>
      <c r="L38" s="227">
        <f t="shared" si="10"/>
        <v>68.177099999999996</v>
      </c>
      <c r="M38" s="227">
        <f t="shared" si="10"/>
        <v>45.732399999999998</v>
      </c>
      <c r="N38" s="227">
        <f t="shared" si="10"/>
        <v>67.727800000000002</v>
      </c>
      <c r="O38" s="227">
        <f t="shared" si="10"/>
        <v>58.7</v>
      </c>
      <c r="P38" s="227">
        <f t="shared" si="10"/>
        <v>51.568199999999997</v>
      </c>
      <c r="Q38" s="227">
        <f t="shared" si="10"/>
        <v>38.166699999999999</v>
      </c>
      <c r="R38" s="227">
        <f t="shared" si="10"/>
        <v>44.483499999999999</v>
      </c>
      <c r="S38" s="227">
        <f t="shared" si="10"/>
        <v>38.363699999999994</v>
      </c>
      <c r="T38" s="227">
        <f t="shared" si="10"/>
        <v>54.714299999999994</v>
      </c>
      <c r="U38" s="227">
        <f t="shared" si="10"/>
        <v>48.535000000000004</v>
      </c>
      <c r="V38" s="227">
        <f t="shared" si="10"/>
        <v>47.092299999999994</v>
      </c>
      <c r="W38" s="227">
        <f t="shared" si="10"/>
        <v>50.219000000000001</v>
      </c>
      <c r="X38" s="227">
        <f t="shared" si="10"/>
        <v>49.321899999999992</v>
      </c>
      <c r="Y38" s="227">
        <f t="shared" si="10"/>
        <v>45.249920654116664</v>
      </c>
      <c r="Z38" s="227">
        <f t="shared" si="10"/>
        <v>47.963617128478262</v>
      </c>
      <c r="AA38" s="227">
        <f t="shared" si="10"/>
        <v>46.483794447265794</v>
      </c>
      <c r="AB38" s="227">
        <f t="shared" si="10"/>
        <v>40.232273379200606</v>
      </c>
      <c r="AC38" s="269">
        <f t="shared" si="10"/>
        <v>249.60667221776791</v>
      </c>
      <c r="AD38" s="269">
        <f t="shared" si="10"/>
        <v>285.68662707892781</v>
      </c>
      <c r="AE38" s="269">
        <f t="shared" si="10"/>
        <v>156.97075226307612</v>
      </c>
      <c r="AF38" s="269">
        <f t="shared" si="10"/>
        <v>50.317253038267438</v>
      </c>
      <c r="AG38" s="269">
        <f t="shared" si="10"/>
        <v>44.834840106803497</v>
      </c>
      <c r="AH38" s="269">
        <f t="shared" si="10"/>
        <v>50.506968677264901</v>
      </c>
      <c r="AI38" s="269">
        <f t="shared" si="10"/>
        <v>50.085193367955256</v>
      </c>
      <c r="AJ38" s="269">
        <f t="shared" si="10"/>
        <v>50.602641797827665</v>
      </c>
      <c r="AK38" s="269">
        <f t="shared" si="10"/>
        <v>51.325048407861047</v>
      </c>
      <c r="AL38" s="269">
        <f t="shared" si="10"/>
        <v>49.289849441658504</v>
      </c>
      <c r="AM38" s="269">
        <f t="shared" si="10"/>
        <v>50.357834275236719</v>
      </c>
      <c r="AN38" s="269">
        <f t="shared" si="10"/>
        <v>50.33376954235608</v>
      </c>
      <c r="AO38" s="269">
        <f t="shared" si="10"/>
        <v>50.381828692987995</v>
      </c>
      <c r="AP38" s="269">
        <f t="shared" si="10"/>
        <v>47.937585201092283</v>
      </c>
      <c r="AQ38" s="269">
        <f t="shared" si="10"/>
        <v>45.412541225669727</v>
      </c>
    </row>
    <row r="39" spans="1:43" ht="13.5" x14ac:dyDescent="0.25">
      <c r="A39" s="275" t="s">
        <v>202</v>
      </c>
    </row>
    <row r="40" spans="1:43" x14ac:dyDescent="0.2">
      <c r="B40" t="s">
        <v>204</v>
      </c>
      <c r="C40" s="227">
        <f t="shared" ref="C40:AQ41" si="11">C37*2204.622/1000</f>
        <v>23.385086940599997</v>
      </c>
      <c r="D40" s="227">
        <f t="shared" si="11"/>
        <v>29.741453091</v>
      </c>
      <c r="E40" s="227">
        <f t="shared" si="11"/>
        <v>68.162062071599991</v>
      </c>
      <c r="F40" s="227">
        <f t="shared" si="11"/>
        <v>89.474142945599993</v>
      </c>
      <c r="G40" s="227">
        <f t="shared" si="11"/>
        <v>65.394379612799995</v>
      </c>
      <c r="H40" s="227">
        <f t="shared" si="11"/>
        <v>95.726891861999988</v>
      </c>
      <c r="I40" s="227">
        <f t="shared" si="11"/>
        <v>111.29901889680001</v>
      </c>
      <c r="J40" s="227">
        <f t="shared" si="11"/>
        <v>85.204010593799978</v>
      </c>
      <c r="K40" s="227">
        <f t="shared" si="11"/>
        <v>101.70626765039998</v>
      </c>
      <c r="L40" s="227">
        <f t="shared" si="11"/>
        <v>97.060688171999999</v>
      </c>
      <c r="M40" s="227">
        <f t="shared" si="11"/>
        <v>68.694478284599995</v>
      </c>
      <c r="N40" s="227">
        <f t="shared" si="11"/>
        <v>79.852290688799982</v>
      </c>
      <c r="O40" s="227">
        <f t="shared" si="11"/>
        <v>44.709734159999996</v>
      </c>
      <c r="P40" s="227">
        <f t="shared" si="11"/>
        <v>48.113670528</v>
      </c>
      <c r="Q40" s="227">
        <f t="shared" si="11"/>
        <v>37.626283674</v>
      </c>
      <c r="R40" s="227">
        <f t="shared" si="11"/>
        <v>37.919498399999995</v>
      </c>
      <c r="S40" s="227">
        <f t="shared" si="11"/>
        <v>31.671599651999998</v>
      </c>
      <c r="T40" s="227">
        <f t="shared" si="11"/>
        <v>52.443548135999997</v>
      </c>
      <c r="U40" s="227">
        <f t="shared" si="11"/>
        <v>34.098888473999999</v>
      </c>
      <c r="V40" s="227">
        <f t="shared" si="11"/>
        <v>28.880548199999996</v>
      </c>
      <c r="W40" s="227">
        <f t="shared" si="11"/>
        <v>28.044996462</v>
      </c>
      <c r="X40" s="227">
        <f t="shared" si="11"/>
        <v>27.908309897999999</v>
      </c>
      <c r="Y40" s="227">
        <f t="shared" si="11"/>
        <v>25.723529495999994</v>
      </c>
      <c r="Z40" s="227">
        <f t="shared" si="11"/>
        <v>24.316980659999999</v>
      </c>
      <c r="AA40" s="227">
        <f t="shared" si="11"/>
        <v>24.330208391999996</v>
      </c>
      <c r="AB40" s="227">
        <f t="shared" si="11"/>
        <v>25.950605561999996</v>
      </c>
      <c r="AC40" s="269">
        <f t="shared" si="11"/>
        <v>32.526992987999996</v>
      </c>
      <c r="AD40" s="269" t="e">
        <f t="shared" si="11"/>
        <v>#DIV/0!</v>
      </c>
      <c r="AE40" s="269" t="e">
        <f t="shared" si="11"/>
        <v>#DIV/0!</v>
      </c>
      <c r="AF40" s="269" t="e">
        <f t="shared" si="11"/>
        <v>#DIV/0!</v>
      </c>
      <c r="AG40" s="269" t="e">
        <f t="shared" si="11"/>
        <v>#DIV/0!</v>
      </c>
      <c r="AH40" s="269" t="e">
        <f t="shared" si="11"/>
        <v>#DIV/0!</v>
      </c>
      <c r="AI40" s="269" t="e">
        <f t="shared" si="11"/>
        <v>#DIV/0!</v>
      </c>
      <c r="AJ40" s="269" t="e">
        <f t="shared" si="11"/>
        <v>#DIV/0!</v>
      </c>
      <c r="AK40" s="269" t="e">
        <f t="shared" si="11"/>
        <v>#DIV/0!</v>
      </c>
      <c r="AL40" s="269" t="e">
        <f t="shared" si="11"/>
        <v>#DIV/0!</v>
      </c>
      <c r="AM40" s="269" t="e">
        <f t="shared" si="11"/>
        <v>#DIV/0!</v>
      </c>
      <c r="AN40" s="269" t="e">
        <f t="shared" si="11"/>
        <v>#DIV/0!</v>
      </c>
      <c r="AO40" s="269" t="e">
        <f t="shared" si="11"/>
        <v>#DIV/0!</v>
      </c>
      <c r="AP40" s="269" t="e">
        <f t="shared" si="11"/>
        <v>#DIV/0!</v>
      </c>
      <c r="AQ40" s="269" t="e">
        <f t="shared" si="11"/>
        <v>#DIV/0!</v>
      </c>
    </row>
    <row r="41" spans="1:43" x14ac:dyDescent="0.2">
      <c r="B41" t="s">
        <v>205</v>
      </c>
      <c r="C41" s="227">
        <f t="shared" si="11"/>
        <v>67.691154812399986</v>
      </c>
      <c r="D41" s="227">
        <f t="shared" si="11"/>
        <v>53.815263944399987</v>
      </c>
      <c r="E41" s="227">
        <f t="shared" si="11"/>
        <v>100.9725694488</v>
      </c>
      <c r="F41" s="227">
        <f t="shared" si="11"/>
        <v>110.19670789679999</v>
      </c>
      <c r="G41" s="227">
        <f t="shared" si="11"/>
        <v>79.886241867600006</v>
      </c>
      <c r="H41" s="227">
        <f t="shared" si="11"/>
        <v>179.18241674759997</v>
      </c>
      <c r="I41" s="227">
        <f t="shared" si="11"/>
        <v>245.4178596534</v>
      </c>
      <c r="J41" s="227">
        <f t="shared" si="11"/>
        <v>148.97953627199999</v>
      </c>
      <c r="K41" s="227">
        <f t="shared" si="11"/>
        <v>163.0478906406</v>
      </c>
      <c r="L41" s="227">
        <f t="shared" si="11"/>
        <v>150.30473455619997</v>
      </c>
      <c r="M41" s="227">
        <f t="shared" si="11"/>
        <v>100.82265515279998</v>
      </c>
      <c r="N41" s="227">
        <f t="shared" si="11"/>
        <v>149.3141978916</v>
      </c>
      <c r="O41" s="227">
        <f t="shared" si="11"/>
        <v>129.41131139999999</v>
      </c>
      <c r="P41" s="227">
        <f t="shared" si="11"/>
        <v>113.68838822039999</v>
      </c>
      <c r="Q41" s="227">
        <f t="shared" si="11"/>
        <v>84.143146487399989</v>
      </c>
      <c r="R41" s="227">
        <f t="shared" si="11"/>
        <v>98.069302736999987</v>
      </c>
      <c r="S41" s="227">
        <f t="shared" si="11"/>
        <v>84.577457021399979</v>
      </c>
      <c r="T41" s="227">
        <f t="shared" si="11"/>
        <v>120.62434949459998</v>
      </c>
      <c r="U41" s="227">
        <f t="shared" si="11"/>
        <v>107.00132877</v>
      </c>
      <c r="V41" s="227">
        <f t="shared" si="11"/>
        <v>103.82072061059998</v>
      </c>
      <c r="W41" s="227">
        <f t="shared" si="11"/>
        <v>110.713912218</v>
      </c>
      <c r="X41" s="227">
        <f t="shared" si="11"/>
        <v>108.73614582179998</v>
      </c>
      <c r="Y41" s="227">
        <f t="shared" si="11"/>
        <v>99.758970572319981</v>
      </c>
      <c r="Z41" s="227">
        <f t="shared" si="11"/>
        <v>105.74164552101999</v>
      </c>
      <c r="AA41" s="227">
        <f t="shared" si="11"/>
        <v>102.47919588192001</v>
      </c>
      <c r="AB41" s="227">
        <f t="shared" si="11"/>
        <v>88.696955001799992</v>
      </c>
      <c r="AC41" s="269">
        <f t="shared" si="11"/>
        <v>550.28836091807989</v>
      </c>
      <c r="AD41" s="269">
        <f t="shared" si="11"/>
        <v>629.83102316399993</v>
      </c>
      <c r="AE41" s="269">
        <f t="shared" si="11"/>
        <v>346.06117379572737</v>
      </c>
      <c r="AF41" s="269">
        <f t="shared" si="11"/>
        <v>110.93052302773123</v>
      </c>
      <c r="AG41" s="269">
        <f t="shared" si="11"/>
        <v>98.843874865941345</v>
      </c>
      <c r="AH41" s="269">
        <f t="shared" si="11"/>
        <v>111.3487742992091</v>
      </c>
      <c r="AI41" s="269">
        <f t="shared" si="11"/>
        <v>110.41891917324824</v>
      </c>
      <c r="AJ41" s="269">
        <f t="shared" si="11"/>
        <v>111.5596973656104</v>
      </c>
      <c r="AK41" s="269">
        <f t="shared" si="11"/>
        <v>113.15233087103543</v>
      </c>
      <c r="AL41" s="269">
        <f t="shared" si="11"/>
        <v>108.66548645576805</v>
      </c>
      <c r="AM41" s="269">
        <f t="shared" si="11"/>
        <v>111.01998931554093</v>
      </c>
      <c r="AN41" s="269">
        <f t="shared" si="11"/>
        <v>110.96693567600815</v>
      </c>
      <c r="AO41" s="269">
        <f t="shared" si="11"/>
        <v>111.07288793679257</v>
      </c>
      <c r="AP41" s="269">
        <f t="shared" si="11"/>
        <v>105.68425496120246</v>
      </c>
      <c r="AQ41" s="269">
        <f t="shared" si="11"/>
        <v>100.11748746201845</v>
      </c>
    </row>
    <row r="43" spans="1:43" x14ac:dyDescent="0.2">
      <c r="A43" t="s">
        <v>206</v>
      </c>
    </row>
    <row r="44" spans="1:43" x14ac:dyDescent="0.2">
      <c r="B44" t="s">
        <v>51</v>
      </c>
      <c r="C44" s="227">
        <f t="shared" ref="C44:AQ44" si="12">(C3+C11+C19)-(C37+C29)</f>
        <v>0</v>
      </c>
      <c r="D44" s="227">
        <f t="shared" si="12"/>
        <v>0</v>
      </c>
      <c r="E44" s="227">
        <f t="shared" si="12"/>
        <v>0</v>
      </c>
      <c r="F44" s="227">
        <f t="shared" si="12"/>
        <v>0</v>
      </c>
      <c r="G44" s="227">
        <f t="shared" si="12"/>
        <v>0</v>
      </c>
      <c r="H44" s="227">
        <f t="shared" si="12"/>
        <v>0</v>
      </c>
      <c r="I44" s="227">
        <f t="shared" si="12"/>
        <v>0</v>
      </c>
      <c r="J44" s="227">
        <f t="shared" si="12"/>
        <v>0</v>
      </c>
      <c r="K44" s="227">
        <f t="shared" si="12"/>
        <v>0</v>
      </c>
      <c r="L44" s="227">
        <f t="shared" si="12"/>
        <v>0</v>
      </c>
      <c r="M44" s="227">
        <f t="shared" si="12"/>
        <v>0</v>
      </c>
      <c r="N44" s="227">
        <f t="shared" si="12"/>
        <v>0</v>
      </c>
      <c r="O44" s="227">
        <f t="shared" si="12"/>
        <v>0</v>
      </c>
      <c r="P44" s="227">
        <f t="shared" si="12"/>
        <v>0</v>
      </c>
      <c r="Q44" s="227">
        <f t="shared" si="12"/>
        <v>0</v>
      </c>
      <c r="R44" s="227">
        <f t="shared" si="12"/>
        <v>0</v>
      </c>
      <c r="S44" s="227">
        <f t="shared" si="12"/>
        <v>0</v>
      </c>
      <c r="T44" s="227">
        <f t="shared" si="12"/>
        <v>0</v>
      </c>
      <c r="U44" s="227">
        <f t="shared" si="12"/>
        <v>0</v>
      </c>
      <c r="V44" s="227">
        <f t="shared" si="12"/>
        <v>0</v>
      </c>
      <c r="W44" s="227">
        <f t="shared" si="12"/>
        <v>0</v>
      </c>
      <c r="X44" s="227">
        <f t="shared" si="12"/>
        <v>0</v>
      </c>
      <c r="Y44" s="227">
        <f t="shared" si="12"/>
        <v>0</v>
      </c>
      <c r="Z44" s="227">
        <f t="shared" si="12"/>
        <v>0</v>
      </c>
      <c r="AA44" s="227">
        <f t="shared" si="12"/>
        <v>0</v>
      </c>
      <c r="AB44" s="227">
        <f t="shared" si="12"/>
        <v>0</v>
      </c>
      <c r="AC44" s="227">
        <f t="shared" si="12"/>
        <v>0</v>
      </c>
      <c r="AD44" s="227" t="e">
        <f t="shared" si="12"/>
        <v>#DIV/0!</v>
      </c>
      <c r="AE44" s="227" t="e">
        <f t="shared" si="12"/>
        <v>#DIV/0!</v>
      </c>
      <c r="AF44" s="227" t="e">
        <f t="shared" si="12"/>
        <v>#DIV/0!</v>
      </c>
      <c r="AG44" s="227" t="e">
        <f t="shared" si="12"/>
        <v>#DIV/0!</v>
      </c>
      <c r="AH44" s="227" t="e">
        <f t="shared" si="12"/>
        <v>#DIV/0!</v>
      </c>
      <c r="AI44" s="227" t="e">
        <f t="shared" si="12"/>
        <v>#DIV/0!</v>
      </c>
      <c r="AJ44" s="227" t="e">
        <f t="shared" si="12"/>
        <v>#DIV/0!</v>
      </c>
      <c r="AK44" s="227" t="e">
        <f t="shared" si="12"/>
        <v>#DIV/0!</v>
      </c>
      <c r="AL44" s="227" t="e">
        <f t="shared" si="12"/>
        <v>#DIV/0!</v>
      </c>
      <c r="AM44" s="227" t="e">
        <f t="shared" si="12"/>
        <v>#DIV/0!</v>
      </c>
      <c r="AN44" s="227" t="e">
        <f t="shared" si="12"/>
        <v>#DIV/0!</v>
      </c>
      <c r="AO44" s="227" t="e">
        <f t="shared" si="12"/>
        <v>#DIV/0!</v>
      </c>
      <c r="AP44" s="227" t="e">
        <f t="shared" si="12"/>
        <v>#DIV/0!</v>
      </c>
      <c r="AQ44" s="227" t="e">
        <f t="shared" si="12"/>
        <v>#DIV/0!</v>
      </c>
    </row>
    <row r="45" spans="1:43" x14ac:dyDescent="0.2">
      <c r="B45" t="s">
        <v>58</v>
      </c>
      <c r="C45" s="227">
        <f t="shared" ref="C45:AQ45" si="13">(C7+C15+C23)-(C38+C30)</f>
        <v>0</v>
      </c>
      <c r="D45" s="227">
        <f t="shared" si="13"/>
        <v>0</v>
      </c>
      <c r="E45" s="227">
        <f t="shared" si="13"/>
        <v>0</v>
      </c>
      <c r="F45" s="227">
        <f t="shared" si="13"/>
        <v>0</v>
      </c>
      <c r="G45" s="227">
        <f t="shared" si="13"/>
        <v>0</v>
      </c>
      <c r="H45" s="227">
        <f t="shared" si="13"/>
        <v>0</v>
      </c>
      <c r="I45" s="227">
        <f t="shared" si="13"/>
        <v>0</v>
      </c>
      <c r="J45" s="227">
        <f t="shared" si="13"/>
        <v>0</v>
      </c>
      <c r="K45" s="227">
        <f t="shared" si="13"/>
        <v>0</v>
      </c>
      <c r="L45" s="227">
        <f t="shared" si="13"/>
        <v>0</v>
      </c>
      <c r="M45" s="227">
        <f t="shared" si="13"/>
        <v>0</v>
      </c>
      <c r="N45" s="227">
        <f t="shared" si="13"/>
        <v>0</v>
      </c>
      <c r="O45" s="227">
        <f t="shared" si="13"/>
        <v>0</v>
      </c>
      <c r="P45" s="227">
        <f t="shared" si="13"/>
        <v>0</v>
      </c>
      <c r="Q45" s="227">
        <f t="shared" si="13"/>
        <v>0</v>
      </c>
      <c r="R45" s="227">
        <f t="shared" si="13"/>
        <v>0</v>
      </c>
      <c r="S45" s="227">
        <f t="shared" si="13"/>
        <v>0</v>
      </c>
      <c r="T45" s="227">
        <f t="shared" si="13"/>
        <v>0</v>
      </c>
      <c r="U45" s="227">
        <f t="shared" si="13"/>
        <v>0</v>
      </c>
      <c r="V45" s="227">
        <f t="shared" si="13"/>
        <v>0</v>
      </c>
      <c r="W45" s="227">
        <f t="shared" si="13"/>
        <v>0</v>
      </c>
      <c r="X45" s="227">
        <f t="shared" si="13"/>
        <v>0</v>
      </c>
      <c r="Y45" s="227">
        <f t="shared" si="13"/>
        <v>0</v>
      </c>
      <c r="Z45" s="227">
        <f t="shared" si="13"/>
        <v>0</v>
      </c>
      <c r="AA45" s="227">
        <f t="shared" si="13"/>
        <v>0</v>
      </c>
      <c r="AB45" s="227">
        <f t="shared" si="13"/>
        <v>0</v>
      </c>
      <c r="AC45" s="227">
        <f t="shared" si="13"/>
        <v>-1.9999999999953388E-2</v>
      </c>
      <c r="AD45" s="227">
        <f t="shared" si="13"/>
        <v>0</v>
      </c>
      <c r="AE45" s="227">
        <f t="shared" si="13"/>
        <v>0</v>
      </c>
      <c r="AF45" s="227">
        <f t="shared" si="13"/>
        <v>0</v>
      </c>
      <c r="AG45" s="227">
        <f t="shared" si="13"/>
        <v>0</v>
      </c>
      <c r="AH45" s="227">
        <f t="shared" si="13"/>
        <v>0</v>
      </c>
      <c r="AI45" s="227">
        <f t="shared" si="13"/>
        <v>0</v>
      </c>
      <c r="AJ45" s="227">
        <f t="shared" si="13"/>
        <v>0</v>
      </c>
      <c r="AK45" s="227">
        <f t="shared" si="13"/>
        <v>0</v>
      </c>
      <c r="AL45" s="227">
        <f t="shared" si="13"/>
        <v>0</v>
      </c>
      <c r="AM45" s="227">
        <f t="shared" si="13"/>
        <v>0</v>
      </c>
      <c r="AN45" s="227">
        <f t="shared" si="13"/>
        <v>0</v>
      </c>
      <c r="AO45" s="227">
        <f t="shared" si="13"/>
        <v>0</v>
      </c>
      <c r="AP45" s="227">
        <f t="shared" si="13"/>
        <v>0</v>
      </c>
      <c r="AQ45" s="227">
        <f t="shared" si="13"/>
        <v>0</v>
      </c>
    </row>
    <row r="46" spans="1:43" x14ac:dyDescent="0.2">
      <c r="C46" s="227"/>
    </row>
    <row r="47" spans="1:43" x14ac:dyDescent="0.2">
      <c r="C47" s="227"/>
    </row>
    <row r="48" spans="1:43" x14ac:dyDescent="0.2">
      <c r="A48" t="s">
        <v>207</v>
      </c>
      <c r="C48" s="227">
        <f t="shared" ref="C48:AQ48" si="14">C41-C40</f>
        <v>44.306067871799989</v>
      </c>
      <c r="D48" s="227">
        <f t="shared" si="14"/>
        <v>24.073810853399987</v>
      </c>
      <c r="E48" s="227">
        <f t="shared" si="14"/>
        <v>32.810507377200011</v>
      </c>
      <c r="F48" s="227">
        <f t="shared" si="14"/>
        <v>20.722564951199999</v>
      </c>
      <c r="G48" s="227">
        <f t="shared" si="14"/>
        <v>14.491862254800012</v>
      </c>
      <c r="H48" s="227">
        <f t="shared" si="14"/>
        <v>83.455524885599985</v>
      </c>
      <c r="I48" s="227">
        <f t="shared" si="14"/>
        <v>134.11884075659998</v>
      </c>
      <c r="J48" s="227">
        <f t="shared" si="14"/>
        <v>63.775525678200012</v>
      </c>
      <c r="K48" s="227">
        <f t="shared" si="14"/>
        <v>61.341622990200023</v>
      </c>
      <c r="L48" s="227">
        <f t="shared" si="14"/>
        <v>53.244046384199976</v>
      </c>
      <c r="M48" s="227">
        <f t="shared" si="14"/>
        <v>32.128176868199986</v>
      </c>
      <c r="N48" s="227">
        <f t="shared" si="14"/>
        <v>69.46190720280002</v>
      </c>
      <c r="O48" s="227">
        <f t="shared" si="14"/>
        <v>84.701577239999992</v>
      </c>
      <c r="P48" s="227">
        <f t="shared" si="14"/>
        <v>65.574717692399986</v>
      </c>
      <c r="Q48" s="227">
        <f t="shared" si="14"/>
        <v>46.516862813399989</v>
      </c>
      <c r="R48" s="227">
        <f t="shared" si="14"/>
        <v>60.149804336999992</v>
      </c>
      <c r="S48" s="227">
        <f t="shared" si="14"/>
        <v>52.905857369399982</v>
      </c>
      <c r="T48" s="227">
        <f t="shared" si="14"/>
        <v>68.180801358599979</v>
      </c>
      <c r="U48" s="227">
        <f t="shared" si="14"/>
        <v>72.902440296000009</v>
      </c>
      <c r="V48" s="227">
        <f t="shared" si="14"/>
        <v>74.940172410599985</v>
      </c>
      <c r="W48" s="227">
        <f t="shared" si="14"/>
        <v>82.668915756000004</v>
      </c>
      <c r="X48" s="227">
        <f t="shared" si="14"/>
        <v>80.827835923799981</v>
      </c>
      <c r="Y48" s="227">
        <f t="shared" si="14"/>
        <v>74.035441076319984</v>
      </c>
      <c r="Z48" s="227">
        <f t="shared" si="14"/>
        <v>81.424664861019991</v>
      </c>
      <c r="AA48" s="227">
        <f t="shared" si="14"/>
        <v>78.148987489920017</v>
      </c>
      <c r="AB48" s="227">
        <f t="shared" si="14"/>
        <v>62.746349439799999</v>
      </c>
      <c r="AC48" s="227">
        <f t="shared" si="14"/>
        <v>517.76136793007993</v>
      </c>
      <c r="AD48" s="227" t="e">
        <f t="shared" si="14"/>
        <v>#DIV/0!</v>
      </c>
      <c r="AE48" s="227" t="e">
        <f t="shared" si="14"/>
        <v>#DIV/0!</v>
      </c>
      <c r="AF48" s="227" t="e">
        <f t="shared" si="14"/>
        <v>#DIV/0!</v>
      </c>
      <c r="AG48" s="227" t="e">
        <f t="shared" si="14"/>
        <v>#DIV/0!</v>
      </c>
      <c r="AH48" s="227" t="e">
        <f t="shared" si="14"/>
        <v>#DIV/0!</v>
      </c>
      <c r="AI48" s="227" t="e">
        <f t="shared" si="14"/>
        <v>#DIV/0!</v>
      </c>
      <c r="AJ48" s="227" t="e">
        <f t="shared" si="14"/>
        <v>#DIV/0!</v>
      </c>
      <c r="AK48" s="227" t="e">
        <f t="shared" si="14"/>
        <v>#DIV/0!</v>
      </c>
      <c r="AL48" s="227" t="e">
        <f t="shared" si="14"/>
        <v>#DIV/0!</v>
      </c>
      <c r="AM48" s="227" t="e">
        <f t="shared" si="14"/>
        <v>#DIV/0!</v>
      </c>
      <c r="AN48" s="227" t="e">
        <f t="shared" si="14"/>
        <v>#DIV/0!</v>
      </c>
      <c r="AO48" s="227" t="e">
        <f t="shared" si="14"/>
        <v>#DIV/0!</v>
      </c>
      <c r="AP48" s="227" t="e">
        <f t="shared" si="14"/>
        <v>#DIV/0!</v>
      </c>
      <c r="AQ48" s="227" t="e">
        <f t="shared" si="14"/>
        <v>#DIV/0!</v>
      </c>
    </row>
  </sheetData>
  <mergeCells count="1">
    <mergeCell ref="A2:B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373D-CCEA-41A7-A270-9710D4F6FABB}">
  <dimension ref="A1:CB48"/>
  <sheetViews>
    <sheetView workbookViewId="0">
      <pane xSplit="2" ySplit="2" topLeftCell="W3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1" max="1" width="11.83203125" customWidth="1"/>
    <col min="2" max="2" width="17" customWidth="1"/>
    <col min="30" max="33" width="10.5" style="32" bestFit="1" customWidth="1"/>
    <col min="34" max="42" width="10.83203125" style="32" bestFit="1" customWidth="1"/>
    <col min="43" max="43" width="6.33203125" style="32" bestFit="1" customWidth="1"/>
  </cols>
  <sheetData>
    <row r="1" spans="1:43" ht="20.25" x14ac:dyDescent="0.3">
      <c r="A1" s="261" t="s">
        <v>209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</row>
    <row r="2" spans="1:43" ht="13.5" thickBot="1" x14ac:dyDescent="0.25">
      <c r="A2" s="298" t="s">
        <v>181</v>
      </c>
      <c r="B2" s="298"/>
      <c r="C2" s="262" t="e">
        <f>'Soybean Complex'!B3</f>
        <v>#REF!</v>
      </c>
      <c r="D2" s="262" t="e">
        <f>'Soybean Complex'!C3</f>
        <v>#REF!</v>
      </c>
      <c r="E2" s="262" t="str">
        <f>'Soybean Complex'!D3</f>
        <v xml:space="preserve">97/98 </v>
      </c>
      <c r="F2" s="262" t="str">
        <f>'Soybean Complex'!E3</f>
        <v xml:space="preserve">98/99 </v>
      </c>
      <c r="G2" s="262" t="str">
        <f>'Soybean Complex'!F3</f>
        <v xml:space="preserve">99/00 </v>
      </c>
      <c r="H2" s="262" t="str">
        <f>'Soybean Complex'!G3</f>
        <v xml:space="preserve">00/01 </v>
      </c>
      <c r="I2" s="262" t="str">
        <f>'Soybean Complex'!H3</f>
        <v xml:space="preserve">01/02 </v>
      </c>
      <c r="J2" s="262" t="str">
        <f>'Soybean Complex'!I3</f>
        <v xml:space="preserve">02/03 </v>
      </c>
      <c r="K2" s="262" t="str">
        <f>'Soybean Complex'!J3</f>
        <v xml:space="preserve">03/04 </v>
      </c>
      <c r="L2" s="262" t="str">
        <f>'Soybean Complex'!K3</f>
        <v xml:space="preserve">04/05 </v>
      </c>
      <c r="M2" s="262" t="str">
        <f>'Soybean Complex'!L3</f>
        <v xml:space="preserve">05/06 </v>
      </c>
      <c r="N2" s="262" t="str">
        <f>'Soybean Complex'!M3</f>
        <v xml:space="preserve">06/07 </v>
      </c>
      <c r="O2" s="262" t="str">
        <f>'Soybean Complex'!N3</f>
        <v xml:space="preserve">07/08 </v>
      </c>
      <c r="P2" s="262" t="str">
        <f>'Soybean Complex'!O3</f>
        <v xml:space="preserve">08/09 </v>
      </c>
      <c r="Q2" s="262" t="str">
        <f>'Soybean Complex'!P3</f>
        <v xml:space="preserve">09/10 </v>
      </c>
      <c r="R2" s="262" t="str">
        <f>'Soybean Complex'!Q3</f>
        <v xml:space="preserve">10/11 </v>
      </c>
      <c r="S2" s="262" t="str">
        <f>'Soybean Complex'!R3</f>
        <v xml:space="preserve">11/12 </v>
      </c>
      <c r="T2" s="262" t="str">
        <f>'Soybean Complex'!S3</f>
        <v xml:space="preserve">12/13 </v>
      </c>
      <c r="U2" s="262" t="str">
        <f>'Soybean Complex'!T3</f>
        <v xml:space="preserve">13/14 </v>
      </c>
      <c r="V2" s="262" t="str">
        <f>'Soybean Complex'!U3</f>
        <v xml:space="preserve">14/15 </v>
      </c>
      <c r="W2" s="262" t="str">
        <f>'Soybean Complex'!V3</f>
        <v xml:space="preserve">15/16 </v>
      </c>
      <c r="X2" s="262" t="str">
        <f>'Soybean Complex'!W3</f>
        <v xml:space="preserve">16/17 </v>
      </c>
      <c r="Y2" s="262" t="str">
        <f>'Soybean Complex'!X3</f>
        <v xml:space="preserve">17/18 </v>
      </c>
      <c r="Z2" s="262">
        <f>'Soybean Complex'!Y3</f>
        <v>2018</v>
      </c>
      <c r="AA2" s="262">
        <f>'Soybean Complex'!Z3</f>
        <v>2019</v>
      </c>
      <c r="AB2" s="262">
        <f>'Soybean Complex'!AA3</f>
        <v>2020</v>
      </c>
      <c r="AC2" s="262">
        <f>'Soybean Complex'!AB3</f>
        <v>2021</v>
      </c>
      <c r="AD2" s="262">
        <f>'Soybean Complex'!AC3</f>
        <v>2022</v>
      </c>
      <c r="AE2" s="262">
        <f>'Soybean Complex'!AD3</f>
        <v>2023</v>
      </c>
      <c r="AF2" s="262">
        <f>'Soybean Complex'!AE3</f>
        <v>2024</v>
      </c>
      <c r="AG2" s="262">
        <f>'Soybean Complex'!AF3</f>
        <v>2025</v>
      </c>
      <c r="AH2" s="262">
        <f>'Soybean Complex'!AG3</f>
        <v>2026</v>
      </c>
      <c r="AI2" s="262">
        <f>'Soybean Complex'!AH3</f>
        <v>2027</v>
      </c>
      <c r="AJ2" s="262">
        <f>'Soybean Complex'!AI3</f>
        <v>2028</v>
      </c>
      <c r="AK2" s="262">
        <f>'Soybean Complex'!AJ3</f>
        <v>2029</v>
      </c>
      <c r="AL2" s="262">
        <f>'Soybean Complex'!AK3</f>
        <v>2030</v>
      </c>
      <c r="AM2" s="262">
        <f>'Soybean Complex'!AL3</f>
        <v>2031</v>
      </c>
      <c r="AN2" s="262">
        <f>'Soybean Complex'!AM3</f>
        <v>2032</v>
      </c>
      <c r="AO2" s="262">
        <f>'Soybean Complex'!AN3</f>
        <v>2033</v>
      </c>
      <c r="AP2" s="262">
        <f>'Soybean Complex'!AO3</f>
        <v>2034</v>
      </c>
      <c r="AQ2" s="262">
        <f>'Soybean Complex'!AP3</f>
        <v>2035</v>
      </c>
    </row>
    <row r="3" spans="1:43" x14ac:dyDescent="0.2">
      <c r="A3" s="263" t="s">
        <v>182</v>
      </c>
      <c r="B3" s="263"/>
      <c r="C3" s="264">
        <f>'[4]Mexico YG-UCO Imports'!D290</f>
        <v>0</v>
      </c>
      <c r="D3" s="264">
        <f>'[4]Mexico YG-UCO Imports'!E290</f>
        <v>0</v>
      </c>
      <c r="E3" s="264">
        <f>'[4]Mexico YG-UCO Imports'!F290</f>
        <v>51.726999999999997</v>
      </c>
      <c r="F3" s="264">
        <f>'[4]Mexico YG-UCO Imports'!G290</f>
        <v>92.822999999999993</v>
      </c>
      <c r="G3" s="264">
        <f>'[4]Mexico YG-UCO Imports'!H290</f>
        <v>110.691</v>
      </c>
      <c r="H3" s="264">
        <f>'[4]Mexico YG-UCO Imports'!I290</f>
        <v>111.38500000000001</v>
      </c>
      <c r="I3" s="264">
        <f>'[4]Mexico YG-UCO Imports'!J290</f>
        <v>136.41300000000001</v>
      </c>
      <c r="J3" s="264">
        <f>'[4]Mexico YG-UCO Imports'!K290</f>
        <v>98.960999999999999</v>
      </c>
      <c r="K3" s="264">
        <f>'[4]Mexico YG-UCO Imports'!L290</f>
        <v>162.547</v>
      </c>
      <c r="L3" s="264">
        <f>'[4]Mexico YG-UCO Imports'!M290</f>
        <v>129.02699999999999</v>
      </c>
      <c r="M3" s="264">
        <f>'[4]Mexico YG-UCO Imports'!N290</f>
        <v>120.79</v>
      </c>
      <c r="N3" s="264">
        <f>'[4]Mexico YG-UCO Imports'!O290</f>
        <v>120.52500000000001</v>
      </c>
      <c r="O3" s="264">
        <f>'[4]Mexico YG-UCO Imports'!P290</f>
        <v>152.70400000000001</v>
      </c>
      <c r="P3" s="264">
        <f>'[4]Mexico YG-UCO Imports'!Q290</f>
        <v>172.24299999999999</v>
      </c>
      <c r="Q3" s="264">
        <f>'[4]Mexico YG-UCO Imports'!R290</f>
        <v>174.56700000000001</v>
      </c>
      <c r="R3" s="264">
        <f>'[4]Mexico YG-UCO Imports'!S290</f>
        <v>141.86799999999999</v>
      </c>
      <c r="S3" s="264">
        <f>'[4]Mexico YG-UCO Imports'!T290</f>
        <v>111.718</v>
      </c>
      <c r="T3" s="264">
        <f>'[4]Mexico YG-UCO Imports'!U290</f>
        <v>101.855</v>
      </c>
      <c r="U3" s="264">
        <f>'[4]Mexico YG-UCO Imports'!V290</f>
        <v>112.79600000000001</v>
      </c>
      <c r="V3" s="264">
        <f>'[4]Mexico YG-UCO Imports'!W290</f>
        <v>115.85</v>
      </c>
      <c r="W3" s="264">
        <f>'[4]Mexico YG-UCO Imports'!X290</f>
        <v>87.441000000000003</v>
      </c>
      <c r="X3" s="264">
        <f>'[4]Mexico YG-UCO Imports'!Y290</f>
        <v>98.804000000000002</v>
      </c>
      <c r="Y3" s="264">
        <f>'[4]Mexico YG-UCO Imports'!Z290</f>
        <v>85.63</v>
      </c>
      <c r="Z3" s="264">
        <f>'[4]Mexico YG-UCO Imports'!AA290</f>
        <v>66.945999999999998</v>
      </c>
      <c r="AA3" s="264">
        <f>'[4]Mexico YG-UCO Imports'!AB290</f>
        <v>80.876000000000005</v>
      </c>
      <c r="AB3" s="264">
        <f>'[4]Mexico YG-UCO Imports'!AC290</f>
        <v>103.676</v>
      </c>
      <c r="AC3" s="264">
        <f>'[4]Mexico YG-UCO Imports'!AD290</f>
        <v>118.501</v>
      </c>
      <c r="AD3" s="265">
        <f>'[4]Mexico YG-UCO Imports'!AE290</f>
        <v>91.590999999999994</v>
      </c>
      <c r="AE3" s="265">
        <f>'[4]Mexico YG-UCO Imports'!AF290</f>
        <v>79.402000000000001</v>
      </c>
      <c r="AF3" s="265">
        <f>'[4]Mexico YG-UCO Imports'!AG290</f>
        <v>91.987421591724086</v>
      </c>
      <c r="AG3" s="265">
        <f>'[4]Mexico YG-UCO Imports'!AH290</f>
        <v>100.29540389832314</v>
      </c>
      <c r="AH3" s="265">
        <f>'[4]Mexico YG-UCO Imports'!AI290</f>
        <v>100.824471385392</v>
      </c>
      <c r="AI3" s="265">
        <f>'[4]Mexico YG-UCO Imports'!AJ290</f>
        <v>99.82035011249036</v>
      </c>
      <c r="AJ3" s="265">
        <f>'[4]Mexico YG-UCO Imports'!AK290</f>
        <v>99.969116067841071</v>
      </c>
      <c r="AK3" s="265">
        <f>'[4]Mexico YG-UCO Imports'!AL290</f>
        <v>100.5004516524133</v>
      </c>
      <c r="AL3" s="265">
        <f>'[4]Mexico YG-UCO Imports'!AM290</f>
        <v>101.88976374684957</v>
      </c>
      <c r="AM3" s="265">
        <f>'[4]Mexico YG-UCO Imports'!AN290</f>
        <v>102.85803488191033</v>
      </c>
      <c r="AN3" s="265">
        <f>'[4]Mexico YG-UCO Imports'!AO290</f>
        <v>103.70985646653757</v>
      </c>
      <c r="AO3" s="265">
        <f>'[4]Mexico YG-UCO Imports'!AP290</f>
        <v>104.73653829992722</v>
      </c>
      <c r="AP3" s="265">
        <f>'[4]Mexico YG-UCO Imports'!AQ290</f>
        <v>105.7383615027029</v>
      </c>
      <c r="AQ3" s="265">
        <f>'[4]Mexico YG-UCO Imports'!AR290</f>
        <v>106.78732694318221</v>
      </c>
    </row>
    <row r="4" spans="1:43" x14ac:dyDescent="0.2">
      <c r="A4" s="266"/>
      <c r="B4" s="266" t="s">
        <v>183</v>
      </c>
      <c r="C4" s="267">
        <f>'[4]Mexico YG-UCO Imports'!D284</f>
        <v>0</v>
      </c>
      <c r="D4" s="267">
        <f>'[4]Mexico YG-UCO Imports'!E284</f>
        <v>0</v>
      </c>
      <c r="E4" s="267">
        <f>'[4]Mexico YG-UCO Imports'!F284</f>
        <v>51.517000000000003</v>
      </c>
      <c r="F4" s="267">
        <f>'[4]Mexico YG-UCO Imports'!G284</f>
        <v>92.688000000000002</v>
      </c>
      <c r="G4" s="267">
        <f>'[4]Mexico YG-UCO Imports'!H284</f>
        <v>107.867</v>
      </c>
      <c r="H4" s="267">
        <f>'[4]Mexico YG-UCO Imports'!I284</f>
        <v>106.533</v>
      </c>
      <c r="I4" s="267">
        <f>'[4]Mexico YG-UCO Imports'!J284</f>
        <v>128.45400000000001</v>
      </c>
      <c r="J4" s="267">
        <f>'[4]Mexico YG-UCO Imports'!K284</f>
        <v>89.236000000000004</v>
      </c>
      <c r="K4" s="267">
        <f>'[4]Mexico YG-UCO Imports'!L284</f>
        <v>143.64500000000001</v>
      </c>
      <c r="L4" s="267">
        <f>'[4]Mexico YG-UCO Imports'!M284</f>
        <v>105.35899999999999</v>
      </c>
      <c r="M4" s="267">
        <f>'[4]Mexico YG-UCO Imports'!N284</f>
        <v>106.94499999999999</v>
      </c>
      <c r="N4" s="267">
        <f>'[4]Mexico YG-UCO Imports'!O284</f>
        <v>112.405</v>
      </c>
      <c r="O4" s="267">
        <f>'[4]Mexico YG-UCO Imports'!P284</f>
        <v>135.13900000000001</v>
      </c>
      <c r="P4" s="267">
        <f>'[4]Mexico YG-UCO Imports'!Q284</f>
        <v>161.02600000000001</v>
      </c>
      <c r="Q4" s="267">
        <f>'[4]Mexico YG-UCO Imports'!R284</f>
        <v>171.82300000000001</v>
      </c>
      <c r="R4" s="267">
        <f>'[4]Mexico YG-UCO Imports'!S284</f>
        <v>130.86099999999999</v>
      </c>
      <c r="S4" s="267">
        <f>'[4]Mexico YG-UCO Imports'!T284</f>
        <v>108.369</v>
      </c>
      <c r="T4" s="267">
        <f>'[4]Mexico YG-UCO Imports'!U284</f>
        <v>96.353999999999999</v>
      </c>
      <c r="U4" s="267">
        <f>'[4]Mexico YG-UCO Imports'!V284</f>
        <v>101.517</v>
      </c>
      <c r="V4" s="267">
        <f>'[4]Mexico YG-UCO Imports'!W284</f>
        <v>97.332999999999998</v>
      </c>
      <c r="W4" s="267">
        <f>'[4]Mexico YG-UCO Imports'!X284</f>
        <v>76.531000000000006</v>
      </c>
      <c r="X4" s="267">
        <f>'[4]Mexico YG-UCO Imports'!Y284</f>
        <v>89.051000000000002</v>
      </c>
      <c r="Y4" s="267">
        <f>'[4]Mexico YG-UCO Imports'!Z284</f>
        <v>80.501000000000005</v>
      </c>
      <c r="Z4" s="267">
        <f>'[4]Mexico YG-UCO Imports'!AA284</f>
        <v>63.283999999999999</v>
      </c>
      <c r="AA4" s="267">
        <f>'[4]Mexico YG-UCO Imports'!AB284</f>
        <v>74.585999999999999</v>
      </c>
      <c r="AB4" s="267">
        <f>'[4]Mexico YG-UCO Imports'!AC284</f>
        <v>97.021000000000001</v>
      </c>
      <c r="AC4" s="267">
        <f>'[4]Mexico YG-UCO Imports'!AD284</f>
        <v>84.305000000000007</v>
      </c>
      <c r="AD4" s="268">
        <f>'[4]Mexico YG-UCO Imports'!AE284</f>
        <v>72.486999999999995</v>
      </c>
      <c r="AE4" s="268">
        <f>'[4]Mexico YG-UCO Imports'!AF284</f>
        <v>64.977999999999994</v>
      </c>
      <c r="AF4" s="268">
        <f>'[4]Mexico YG-UCO Imports'!AG284</f>
        <v>87.617812348062628</v>
      </c>
      <c r="AG4" s="268">
        <f>'[4]Mexico YG-UCO Imports'!AH284</f>
        <v>97.307131363249269</v>
      </c>
      <c r="AH4" s="268">
        <f>'[4]Mexico YG-UCO Imports'!AI284</f>
        <v>98.323189212537613</v>
      </c>
      <c r="AI4" s="268">
        <f>'[4]Mexico YG-UCO Imports'!AJ284</f>
        <v>97.129959208439686</v>
      </c>
      <c r="AJ4" s="268">
        <f>'[4]Mexico YG-UCO Imports'!AK284</f>
        <v>96.957959399195786</v>
      </c>
      <c r="AK4" s="268">
        <f>'[4]Mexico YG-UCO Imports'!AL284</f>
        <v>97.560925284015141</v>
      </c>
      <c r="AL4" s="268">
        <f>'[4]Mexico YG-UCO Imports'!AM284</f>
        <v>99.017630998330304</v>
      </c>
      <c r="AM4" s="268">
        <f>'[4]Mexico YG-UCO Imports'!AN284</f>
        <v>99.991672078402928</v>
      </c>
      <c r="AN4" s="268">
        <f>'[4]Mexico YG-UCO Imports'!AO284</f>
        <v>100.75659618892453</v>
      </c>
      <c r="AO4" s="268">
        <f>'[4]Mexico YG-UCO Imports'!AP284</f>
        <v>101.7229703354347</v>
      </c>
      <c r="AP4" s="268">
        <f>'[4]Mexico YG-UCO Imports'!AQ284</f>
        <v>102.72390953144163</v>
      </c>
      <c r="AQ4" s="268">
        <f>'[4]Mexico YG-UCO Imports'!AR284</f>
        <v>103.75828030400228</v>
      </c>
    </row>
    <row r="5" spans="1:43" x14ac:dyDescent="0.2">
      <c r="B5" t="s">
        <v>184</v>
      </c>
      <c r="C5" s="227">
        <f>'[4]Mexico YG-UCO Imports'!D243</f>
        <v>0</v>
      </c>
      <c r="D5" s="227">
        <f>'[4]Mexico YG-UCO Imports'!E243</f>
        <v>0</v>
      </c>
      <c r="E5" s="227">
        <f>'[4]Mexico YG-UCO Imports'!F243</f>
        <v>0</v>
      </c>
      <c r="F5" s="227">
        <f>'[4]Mexico YG-UCO Imports'!G243</f>
        <v>0</v>
      </c>
      <c r="G5" s="227">
        <f>'[4]Mexico YG-UCO Imports'!H243</f>
        <v>2.3E-2</v>
      </c>
      <c r="H5" s="227">
        <f>'[4]Mexico YG-UCO Imports'!I243</f>
        <v>4.0000000000000001E-3</v>
      </c>
      <c r="I5" s="227">
        <f>'[4]Mexico YG-UCO Imports'!J243</f>
        <v>5.3949999999999996</v>
      </c>
      <c r="J5" s="227">
        <f>'[4]Mexico YG-UCO Imports'!K243</f>
        <v>9.1379999999999999</v>
      </c>
      <c r="K5" s="227">
        <f>'[4]Mexico YG-UCO Imports'!L243</f>
        <v>18.227</v>
      </c>
      <c r="L5" s="227">
        <f>'[4]Mexico YG-UCO Imports'!M243</f>
        <v>23.577000000000002</v>
      </c>
      <c r="M5" s="227">
        <f>'[4]Mexico YG-UCO Imports'!N243</f>
        <v>13.669</v>
      </c>
      <c r="N5" s="227">
        <f>'[4]Mexico YG-UCO Imports'!O243</f>
        <v>7.8280000000000003</v>
      </c>
      <c r="O5" s="227">
        <f>'[4]Mexico YG-UCO Imports'!P243</f>
        <v>17.242999999999999</v>
      </c>
      <c r="P5" s="227">
        <f>'[4]Mexico YG-UCO Imports'!Q243</f>
        <v>11.03</v>
      </c>
      <c r="Q5" s="227">
        <f>'[4]Mexico YG-UCO Imports'!R243</f>
        <v>2.4929999999999999</v>
      </c>
      <c r="R5" s="227">
        <f>'[4]Mexico YG-UCO Imports'!S243</f>
        <v>10.525</v>
      </c>
      <c r="S5" s="227">
        <f>'[4]Mexico YG-UCO Imports'!T243</f>
        <v>2.6190000000000002</v>
      </c>
      <c r="T5" s="227">
        <f>'[4]Mexico YG-UCO Imports'!U243</f>
        <v>5.0709999999999997</v>
      </c>
      <c r="U5" s="227">
        <f>'[4]Mexico YG-UCO Imports'!V243</f>
        <v>10.702</v>
      </c>
      <c r="V5" s="227">
        <f>'[4]Mexico YG-UCO Imports'!W243</f>
        <v>17.698</v>
      </c>
      <c r="W5" s="227">
        <f>'[4]Mexico YG-UCO Imports'!X243</f>
        <v>8.4930000000000003</v>
      </c>
      <c r="X5" s="227">
        <f>'[4]Mexico YG-UCO Imports'!Y243</f>
        <v>7.49</v>
      </c>
      <c r="Y5" s="227">
        <f>'[4]Mexico YG-UCO Imports'!Z243</f>
        <v>2</v>
      </c>
      <c r="Z5" s="227">
        <f>'[4]Mexico YG-UCO Imports'!AA243</f>
        <v>0</v>
      </c>
      <c r="AA5" s="227">
        <f>'[4]Mexico YG-UCO Imports'!AB243</f>
        <v>0</v>
      </c>
      <c r="AB5" s="227">
        <f>'[4]Mexico YG-UCO Imports'!AC243</f>
        <v>1E-3</v>
      </c>
      <c r="AC5" s="227">
        <f>'[4]Mexico YG-UCO Imports'!AD243</f>
        <v>0</v>
      </c>
      <c r="AD5" s="269">
        <f>'[4]Mexico YG-UCO Imports'!AE243</f>
        <v>0</v>
      </c>
      <c r="AE5" s="269">
        <f>'[4]Mexico YG-UCO Imports'!AF243</f>
        <v>1.6531511564235612E-4</v>
      </c>
      <c r="AF5" s="269">
        <f>'[4]Mexico YG-UCO Imports'!AG243</f>
        <v>1.4347868749622499E-4</v>
      </c>
      <c r="AG5" s="269">
        <f>'[4]Mexico YG-UCO Imports'!AH243</f>
        <v>2.7853017668673103E-4</v>
      </c>
      <c r="AH5" s="269">
        <f>'[4]Mexico YG-UCO Imports'!AI243</f>
        <v>1.2027563761615189E-4</v>
      </c>
      <c r="AI5" s="269">
        <f>'[4]Mexico YG-UCO Imports'!AJ243</f>
        <v>1.4914354493098504E-4</v>
      </c>
      <c r="AJ5" s="269">
        <f>'[4]Mexico YG-UCO Imports'!AK243</f>
        <v>1.8546191314066843E-4</v>
      </c>
      <c r="AK5" s="269">
        <f>'[4]Mexico YG-UCO Imports'!AL243</f>
        <v>1.8429569191451164E-4</v>
      </c>
      <c r="AL5" s="269">
        <f>'[4]Mexico YG-UCO Imports'!AM243</f>
        <v>1.8537680678638771E-4</v>
      </c>
      <c r="AM5" s="269">
        <f>'[4]Mexico YG-UCO Imports'!AN243</f>
        <v>1.6787318688153265E-4</v>
      </c>
      <c r="AN5" s="269">
        <f>'[4]Mexico YG-UCO Imports'!AO243</f>
        <v>1.7859158607628388E-4</v>
      </c>
      <c r="AO5" s="269">
        <f>'[4]Mexico YG-UCO Imports'!AP243</f>
        <v>1.8530892335797623E-4</v>
      </c>
      <c r="AP5" s="269">
        <f>'[4]Mexico YG-UCO Imports'!AQ243</f>
        <v>1.8559186367990719E-4</v>
      </c>
      <c r="AQ5" s="269">
        <f>'[4]Mexico YG-UCO Imports'!AR243</f>
        <v>1.8580716675514815E-4</v>
      </c>
    </row>
    <row r="6" spans="1:43" x14ac:dyDescent="0.2">
      <c r="B6" t="s">
        <v>185</v>
      </c>
      <c r="C6" s="227">
        <f>C3-C4-C5</f>
        <v>0</v>
      </c>
      <c r="D6" s="227">
        <f t="shared" ref="D6:AQ6" si="0">D3-D4-D5</f>
        <v>0</v>
      </c>
      <c r="E6" s="227">
        <f t="shared" si="0"/>
        <v>0.20999999999999375</v>
      </c>
      <c r="F6" s="227">
        <f t="shared" si="0"/>
        <v>0.13499999999999091</v>
      </c>
      <c r="G6" s="227">
        <f t="shared" si="0"/>
        <v>2.8009999999999979</v>
      </c>
      <c r="H6" s="227">
        <f t="shared" si="0"/>
        <v>4.8480000000000043</v>
      </c>
      <c r="I6" s="227">
        <f t="shared" si="0"/>
        <v>2.5640000000000036</v>
      </c>
      <c r="J6" s="227">
        <f t="shared" si="0"/>
        <v>0.58699999999999442</v>
      </c>
      <c r="K6" s="227">
        <f t="shared" si="0"/>
        <v>0.6749999999999865</v>
      </c>
      <c r="L6" s="227">
        <f t="shared" si="0"/>
        <v>9.0999999999990422E-2</v>
      </c>
      <c r="M6" s="227">
        <f t="shared" si="0"/>
        <v>0.17600000000001259</v>
      </c>
      <c r="N6" s="227">
        <f t="shared" si="0"/>
        <v>0.29200000000000426</v>
      </c>
      <c r="O6" s="227">
        <f t="shared" si="0"/>
        <v>0.32199999999999918</v>
      </c>
      <c r="P6" s="227">
        <f t="shared" si="0"/>
        <v>0.18699999999998518</v>
      </c>
      <c r="Q6" s="227">
        <f t="shared" si="0"/>
        <v>0.25099999999999989</v>
      </c>
      <c r="R6" s="227">
        <f t="shared" si="0"/>
        <v>0.48200000000000465</v>
      </c>
      <c r="S6" s="227">
        <f t="shared" si="0"/>
        <v>0.73000000000000353</v>
      </c>
      <c r="T6" s="227">
        <f t="shared" si="0"/>
        <v>0.43000000000000504</v>
      </c>
      <c r="U6" s="227">
        <f t="shared" si="0"/>
        <v>0.57700000000001062</v>
      </c>
      <c r="V6" s="227">
        <f t="shared" si="0"/>
        <v>0.81899999999999551</v>
      </c>
      <c r="W6" s="227">
        <f t="shared" si="0"/>
        <v>2.4169999999999963</v>
      </c>
      <c r="X6" s="227">
        <f t="shared" si="0"/>
        <v>2.2629999999999999</v>
      </c>
      <c r="Y6" s="227">
        <f t="shared" si="0"/>
        <v>3.1289999999999907</v>
      </c>
      <c r="Z6" s="227">
        <f t="shared" si="0"/>
        <v>3.661999999999999</v>
      </c>
      <c r="AA6" s="227">
        <f t="shared" si="0"/>
        <v>6.2900000000000063</v>
      </c>
      <c r="AB6" s="227">
        <f t="shared" si="0"/>
        <v>6.6540000000000008</v>
      </c>
      <c r="AC6" s="227">
        <f t="shared" si="0"/>
        <v>34.195999999999998</v>
      </c>
      <c r="AD6" s="269">
        <f t="shared" si="0"/>
        <v>19.103999999999999</v>
      </c>
      <c r="AE6" s="269">
        <f t="shared" si="0"/>
        <v>14.423834684884364</v>
      </c>
      <c r="AF6" s="269">
        <f t="shared" si="0"/>
        <v>4.3694657649739614</v>
      </c>
      <c r="AG6" s="269">
        <f t="shared" si="0"/>
        <v>2.9879940048971885</v>
      </c>
      <c r="AH6" s="269">
        <f t="shared" si="0"/>
        <v>2.5011618972167722</v>
      </c>
      <c r="AI6" s="269">
        <f t="shared" si="0"/>
        <v>2.6902417605057423</v>
      </c>
      <c r="AJ6" s="269">
        <f t="shared" si="0"/>
        <v>3.0109712067321439</v>
      </c>
      <c r="AK6" s="269">
        <f t="shared" si="0"/>
        <v>2.939342072706248</v>
      </c>
      <c r="AL6" s="269">
        <f t="shared" si="0"/>
        <v>2.8719473717124768</v>
      </c>
      <c r="AM6" s="269">
        <f t="shared" si="0"/>
        <v>2.8661949303205181</v>
      </c>
      <c r="AN6" s="269">
        <f t="shared" si="0"/>
        <v>2.9530816860269642</v>
      </c>
      <c r="AO6" s="269">
        <f t="shared" si="0"/>
        <v>3.0133826555691652</v>
      </c>
      <c r="AP6" s="269">
        <f t="shared" si="0"/>
        <v>3.0142663793975863</v>
      </c>
      <c r="AQ6" s="269">
        <f t="shared" si="0"/>
        <v>3.0288608320131689</v>
      </c>
    </row>
    <row r="7" spans="1:43" x14ac:dyDescent="0.2">
      <c r="A7" t="s">
        <v>186</v>
      </c>
      <c r="C7" s="227">
        <f>'[4]Mexico YG-UCO Exports'!D290</f>
        <v>0</v>
      </c>
      <c r="D7" s="227">
        <f>'[4]Mexico YG-UCO Exports'!E290</f>
        <v>0</v>
      </c>
      <c r="E7" s="227">
        <f>'[4]Mexico YG-UCO Exports'!F290</f>
        <v>0.41599999999999998</v>
      </c>
      <c r="F7" s="227">
        <f>'[4]Mexico YG-UCO Exports'!G290</f>
        <v>8.2590000000000003</v>
      </c>
      <c r="G7" s="227">
        <f>'[4]Mexico YG-UCO Exports'!H290</f>
        <v>0.875</v>
      </c>
      <c r="H7" s="227">
        <f>'[4]Mexico YG-UCO Exports'!I290</f>
        <v>0.58399999999999996</v>
      </c>
      <c r="I7" s="227">
        <f>'[4]Mexico YG-UCO Exports'!J290</f>
        <v>0.68100000000000005</v>
      </c>
      <c r="J7" s="227">
        <f>'[4]Mexico YG-UCO Exports'!K290</f>
        <v>0.70499999999999996</v>
      </c>
      <c r="K7" s="227">
        <f>'[4]Mexico YG-UCO Exports'!L290</f>
        <v>1.036</v>
      </c>
      <c r="L7" s="227">
        <f>'[4]Mexico YG-UCO Exports'!M290</f>
        <v>0.56999999999999995</v>
      </c>
      <c r="M7" s="227">
        <f>'[4]Mexico YG-UCO Exports'!N290</f>
        <v>0.26</v>
      </c>
      <c r="N7" s="227">
        <f>'[4]Mexico YG-UCO Exports'!O290</f>
        <v>0.27900000000000003</v>
      </c>
      <c r="O7" s="227">
        <f>'[4]Mexico YG-UCO Exports'!P290</f>
        <v>1.198</v>
      </c>
      <c r="P7" s="227">
        <f>'[4]Mexico YG-UCO Exports'!Q290</f>
        <v>0.46899999999999997</v>
      </c>
      <c r="Q7" s="227">
        <f>'[4]Mexico YG-UCO Exports'!R290</f>
        <v>0.40400000000000003</v>
      </c>
      <c r="R7" s="227">
        <f>'[4]Mexico YG-UCO Exports'!S290</f>
        <v>1.5640000000000001</v>
      </c>
      <c r="S7" s="227">
        <f>'[4]Mexico YG-UCO Exports'!T290</f>
        <v>3.9340000000000002</v>
      </c>
      <c r="T7" s="227">
        <f>'[4]Mexico YG-UCO Exports'!U290</f>
        <v>7.3280000000000003</v>
      </c>
      <c r="U7" s="227">
        <f>'[4]Mexico YG-UCO Exports'!V290</f>
        <v>2.452</v>
      </c>
      <c r="V7" s="227">
        <f>'[4]Mexico YG-UCO Exports'!W290</f>
        <v>0.59099999999999997</v>
      </c>
      <c r="W7" s="227">
        <f>'[4]Mexico YG-UCO Exports'!X290</f>
        <v>0.85099999999999998</v>
      </c>
      <c r="X7" s="227">
        <f>'[4]Mexico YG-UCO Exports'!Y290</f>
        <v>1.24</v>
      </c>
      <c r="Y7" s="227">
        <f>'[4]Mexico YG-UCO Exports'!Z290</f>
        <v>3.7629999999999999</v>
      </c>
      <c r="Z7" s="227">
        <f>'[4]Mexico YG-UCO Exports'!AA290</f>
        <v>2.7959999999999998</v>
      </c>
      <c r="AA7" s="227">
        <f>'[4]Mexico YG-UCO Exports'!AB290</f>
        <v>2.8119999999999998</v>
      </c>
      <c r="AB7" s="227">
        <f>'[4]Mexico YG-UCO Exports'!AC290</f>
        <v>5.2549999999999999</v>
      </c>
      <c r="AC7" s="227">
        <f>'[4]Mexico YG-UCO Exports'!AD290</f>
        <v>7.2649999999999997</v>
      </c>
      <c r="AD7" s="269">
        <f>'[4]Mexico YG-UCO Exports'!AE290</f>
        <v>12.308</v>
      </c>
      <c r="AE7" s="269">
        <f>'[4]Mexico YG-UCO Exports'!AF290</f>
        <v>22.501999999999999</v>
      </c>
      <c r="AF7" s="269">
        <f>'[4]Mexico YG-UCO Exports'!AG290</f>
        <v>40.664647178317509</v>
      </c>
      <c r="AG7" s="269">
        <f>'[4]Mexico YG-UCO Exports'!AH290</f>
        <v>67.204564410314191</v>
      </c>
      <c r="AH7" s="269">
        <f>'[4]Mexico YG-UCO Exports'!AI290</f>
        <v>92.172578547218734</v>
      </c>
      <c r="AI7" s="269">
        <f>'[4]Mexico YG-UCO Exports'!AJ290</f>
        <v>135.20610699071537</v>
      </c>
      <c r="AJ7" s="269">
        <f>'[4]Mexico YG-UCO Exports'!AK290</f>
        <v>184.57148167226489</v>
      </c>
      <c r="AK7" s="269">
        <f>'[4]Mexico YG-UCO Exports'!AL290</f>
        <v>199.49533418488969</v>
      </c>
      <c r="AL7" s="269">
        <f>'[4]Mexico YG-UCO Exports'!AM290</f>
        <v>200.07249132899662</v>
      </c>
      <c r="AM7" s="269">
        <f>'[4]Mexico YG-UCO Exports'!AN290</f>
        <v>200.07449765379701</v>
      </c>
      <c r="AN7" s="269">
        <f>'[4]Mexico YG-UCO Exports'!AO290</f>
        <v>234.61011255673546</v>
      </c>
      <c r="AO7" s="269">
        <f>'[4]Mexico YG-UCO Exports'!AP290</f>
        <v>249.94790275890091</v>
      </c>
      <c r="AP7" s="269">
        <f>'[4]Mexico YG-UCO Exports'!AQ290</f>
        <v>267.17782048493746</v>
      </c>
      <c r="AQ7" s="269">
        <f>'[4]Mexico YG-UCO Exports'!AR290</f>
        <v>275.03220126203786</v>
      </c>
    </row>
    <row r="8" spans="1:43" x14ac:dyDescent="0.2">
      <c r="A8" s="266"/>
      <c r="B8" s="266" t="s">
        <v>187</v>
      </c>
      <c r="C8" s="267">
        <f>'[4]Mexico YG-UCO Exports'!D284</f>
        <v>0</v>
      </c>
      <c r="D8" s="267">
        <f>'[4]Mexico YG-UCO Exports'!E284</f>
        <v>0</v>
      </c>
      <c r="E8" s="267">
        <f>'[4]Mexico YG-UCO Exports'!F284</f>
        <v>0.30499999999999999</v>
      </c>
      <c r="F8" s="267">
        <f>'[4]Mexico YG-UCO Exports'!G284</f>
        <v>7.9950000000000001</v>
      </c>
      <c r="G8" s="267">
        <f>'[4]Mexico YG-UCO Exports'!H284</f>
        <v>0.81200000000000006</v>
      </c>
      <c r="H8" s="267">
        <f>'[4]Mexico YG-UCO Exports'!I284</f>
        <v>0.504</v>
      </c>
      <c r="I8" s="267">
        <f>'[4]Mexico YG-UCO Exports'!J284</f>
        <v>0.59299999999999997</v>
      </c>
      <c r="J8" s="267">
        <f>'[4]Mexico YG-UCO Exports'!K284</f>
        <v>0.52100000000000002</v>
      </c>
      <c r="K8" s="267">
        <f>'[4]Mexico YG-UCO Exports'!L284</f>
        <v>0.77700000000000002</v>
      </c>
      <c r="L8" s="267">
        <f>'[4]Mexico YG-UCO Exports'!M284</f>
        <v>0.498</v>
      </c>
      <c r="M8" s="267">
        <f>'[4]Mexico YG-UCO Exports'!N284</f>
        <v>7.5999999999999998E-2</v>
      </c>
      <c r="N8" s="267">
        <f>'[4]Mexico YG-UCO Exports'!O284</f>
        <v>0.19900000000000001</v>
      </c>
      <c r="O8" s="267">
        <f>'[4]Mexico YG-UCO Exports'!P284</f>
        <v>0.78700000000000003</v>
      </c>
      <c r="P8" s="267">
        <f>'[4]Mexico YG-UCO Exports'!Q284</f>
        <v>0.14699999999999999</v>
      </c>
      <c r="Q8" s="267">
        <f>'[4]Mexico YG-UCO Exports'!R284</f>
        <v>0.214</v>
      </c>
      <c r="R8" s="267">
        <f>'[4]Mexico YG-UCO Exports'!S284</f>
        <v>1.369</v>
      </c>
      <c r="S8" s="267">
        <f>'[4]Mexico YG-UCO Exports'!T284</f>
        <v>1.444</v>
      </c>
      <c r="T8" s="267">
        <f>'[4]Mexico YG-UCO Exports'!U284</f>
        <v>1.4179999999999999</v>
      </c>
      <c r="U8" s="267">
        <f>'[4]Mexico YG-UCO Exports'!V284</f>
        <v>0.20200000000000001</v>
      </c>
      <c r="V8" s="267">
        <f>'[4]Mexico YG-UCO Exports'!W284</f>
        <v>0.311</v>
      </c>
      <c r="W8" s="267">
        <f>'[4]Mexico YG-UCO Exports'!X284</f>
        <v>2.5999999999999999E-2</v>
      </c>
      <c r="X8" s="267">
        <f>'[4]Mexico YG-UCO Exports'!Y284</f>
        <v>0</v>
      </c>
      <c r="Y8" s="267">
        <f>'[4]Mexico YG-UCO Exports'!Z284</f>
        <v>1.04</v>
      </c>
      <c r="Z8" s="267">
        <f>'[4]Mexico YG-UCO Exports'!AA284</f>
        <v>0.61799999999999999</v>
      </c>
      <c r="AA8" s="267">
        <f>'[4]Mexico YG-UCO Exports'!AB284</f>
        <v>1.514</v>
      </c>
      <c r="AB8" s="267">
        <f>'[4]Mexico YG-UCO Exports'!AC284</f>
        <v>2.3380000000000001</v>
      </c>
      <c r="AC8" s="267">
        <f>'[4]Mexico YG-UCO Exports'!AD284</f>
        <v>5.1280000000000001</v>
      </c>
      <c r="AD8" s="268">
        <f>'[4]Mexico YG-UCO Exports'!AE284</f>
        <v>11.586</v>
      </c>
      <c r="AE8" s="268">
        <f>'[4]Mexico YG-UCO Exports'!AF284</f>
        <v>18.97</v>
      </c>
      <c r="AF8" s="268">
        <f>'[4]Mexico YG-UCO Exports'!AG284</f>
        <v>32.085992225055406</v>
      </c>
      <c r="AG8" s="268">
        <f>'[4]Mexico YG-UCO Exports'!AH284</f>
        <v>53.089308329952281</v>
      </c>
      <c r="AH8" s="268">
        <f>'[4]Mexico YG-UCO Exports'!AI284</f>
        <v>73.842666123642275</v>
      </c>
      <c r="AI8" s="268">
        <f>'[4]Mexico YG-UCO Exports'!AJ284</f>
        <v>108.12858511064645</v>
      </c>
      <c r="AJ8" s="268">
        <f>'[4]Mexico YG-UCO Exports'!AK284</f>
        <v>146.40348940297619</v>
      </c>
      <c r="AK8" s="268">
        <f>'[4]Mexico YG-UCO Exports'!AL284</f>
        <v>158.82750447539689</v>
      </c>
      <c r="AL8" s="268">
        <f>'[4]Mexico YG-UCO Exports'!AM284</f>
        <v>159.44639361864236</v>
      </c>
      <c r="AM8" s="268">
        <f>'[4]Mexico YG-UCO Exports'!AN284</f>
        <v>159.54137052178882</v>
      </c>
      <c r="AN8" s="268">
        <f>'[4]Mexico YG-UCO Exports'!AO284</f>
        <v>186.78262731629422</v>
      </c>
      <c r="AO8" s="268">
        <f>'[4]Mexico YG-UCO Exports'!AP284</f>
        <v>199.05318721274421</v>
      </c>
      <c r="AP8" s="268">
        <f>'[4]Mexico YG-UCO Exports'!AQ284</f>
        <v>212.78125761349958</v>
      </c>
      <c r="AQ8" s="268">
        <f>'[4]Mexico YG-UCO Exports'!AR284</f>
        <v>219.16060980116762</v>
      </c>
    </row>
    <row r="9" spans="1:43" x14ac:dyDescent="0.2">
      <c r="B9" t="s">
        <v>188</v>
      </c>
      <c r="C9" s="227">
        <f>'[4]Mexico YG-UCO Exports'!D243</f>
        <v>0</v>
      </c>
      <c r="D9" s="227">
        <f>'[4]Mexico YG-UCO Exports'!E243</f>
        <v>0</v>
      </c>
      <c r="E9" s="227">
        <f>'[4]Mexico YG-UCO Exports'!F243</f>
        <v>0</v>
      </c>
      <c r="F9" s="227">
        <f>'[4]Mexico YG-UCO Exports'!G243</f>
        <v>0</v>
      </c>
      <c r="G9" s="227">
        <f>'[4]Mexico YG-UCO Exports'!H243</f>
        <v>0</v>
      </c>
      <c r="H9" s="227">
        <f>'[4]Mexico YG-UCO Exports'!I243</f>
        <v>0</v>
      </c>
      <c r="I9" s="227">
        <f>'[4]Mexico YG-UCO Exports'!J243</f>
        <v>0</v>
      </c>
      <c r="J9" s="227">
        <f>'[4]Mexico YG-UCO Exports'!K243</f>
        <v>0</v>
      </c>
      <c r="K9" s="227">
        <f>'[4]Mexico YG-UCO Exports'!L243</f>
        <v>0</v>
      </c>
      <c r="L9" s="227">
        <f>'[4]Mexico YG-UCO Exports'!M243</f>
        <v>0</v>
      </c>
      <c r="M9" s="227">
        <f>'[4]Mexico YG-UCO Exports'!N243</f>
        <v>0</v>
      </c>
      <c r="N9" s="227">
        <f>'[4]Mexico YG-UCO Exports'!O243</f>
        <v>0</v>
      </c>
      <c r="O9" s="227">
        <f>'[4]Mexico YG-UCO Exports'!P243</f>
        <v>0</v>
      </c>
      <c r="P9" s="227">
        <f>'[4]Mexico YG-UCO Exports'!Q243</f>
        <v>0</v>
      </c>
      <c r="Q9" s="227">
        <f>'[4]Mexico YG-UCO Exports'!R243</f>
        <v>0</v>
      </c>
      <c r="R9" s="227">
        <f>'[4]Mexico YG-UCO Exports'!S243</f>
        <v>0</v>
      </c>
      <c r="S9" s="227">
        <f>'[4]Mexico YG-UCO Exports'!T243</f>
        <v>0</v>
      </c>
      <c r="T9" s="227">
        <f>'[4]Mexico YG-UCO Exports'!U243</f>
        <v>0</v>
      </c>
      <c r="U9" s="227">
        <f>'[4]Mexico YG-UCO Exports'!V243</f>
        <v>0</v>
      </c>
      <c r="V9" s="227">
        <f>'[4]Mexico YG-UCO Exports'!W243</f>
        <v>0</v>
      </c>
      <c r="W9" s="227">
        <f>'[4]Mexico YG-UCO Exports'!X243</f>
        <v>0</v>
      </c>
      <c r="X9" s="227">
        <f>'[4]Mexico YG-UCO Exports'!Y243</f>
        <v>0</v>
      </c>
      <c r="Y9" s="227">
        <f>'[4]Mexico YG-UCO Exports'!Z243</f>
        <v>0</v>
      </c>
      <c r="Z9" s="227">
        <f>'[4]Mexico YG-UCO Exports'!AA243</f>
        <v>0</v>
      </c>
      <c r="AA9" s="227">
        <f>'[4]Mexico YG-UCO Exports'!AB243</f>
        <v>0</v>
      </c>
      <c r="AB9" s="227">
        <f>'[4]Mexico YG-UCO Exports'!AC243</f>
        <v>0</v>
      </c>
      <c r="AC9" s="227">
        <f>'[4]Mexico YG-UCO Exports'!AD243</f>
        <v>0</v>
      </c>
      <c r="AD9" s="269">
        <f>'[4]Mexico YG-UCO Exports'!AE243</f>
        <v>0</v>
      </c>
      <c r="AE9" s="269">
        <f>'[4]Mexico YG-UCO Exports'!AF243</f>
        <v>0</v>
      </c>
      <c r="AF9" s="269">
        <f>'[4]Mexico YG-UCO Exports'!AG243</f>
        <v>0</v>
      </c>
      <c r="AG9" s="269">
        <f>'[4]Mexico YG-UCO Exports'!AH243</f>
        <v>0</v>
      </c>
      <c r="AH9" s="269">
        <f>'[4]Mexico YG-UCO Exports'!AI243</f>
        <v>0</v>
      </c>
      <c r="AI9" s="269">
        <f>'[4]Mexico YG-UCO Exports'!AJ243</f>
        <v>0</v>
      </c>
      <c r="AJ9" s="269">
        <f>'[4]Mexico YG-UCO Exports'!AK243</f>
        <v>0</v>
      </c>
      <c r="AK9" s="269">
        <f>'[4]Mexico YG-UCO Exports'!AL243</f>
        <v>0</v>
      </c>
      <c r="AL9" s="269">
        <f>'[4]Mexico YG-UCO Exports'!AM243</f>
        <v>0</v>
      </c>
      <c r="AM9" s="269">
        <f>'[4]Mexico YG-UCO Exports'!AN243</f>
        <v>0</v>
      </c>
      <c r="AN9" s="269">
        <f>'[4]Mexico YG-UCO Exports'!AO243</f>
        <v>0</v>
      </c>
      <c r="AO9" s="269">
        <f>'[4]Mexico YG-UCO Exports'!AP243</f>
        <v>0</v>
      </c>
      <c r="AP9" s="269">
        <f>'[4]Mexico YG-UCO Exports'!AQ243</f>
        <v>0</v>
      </c>
      <c r="AQ9" s="269">
        <f>'[4]Mexico YG-UCO Exports'!AR243</f>
        <v>0</v>
      </c>
    </row>
    <row r="10" spans="1:43" x14ac:dyDescent="0.2">
      <c r="B10" t="s">
        <v>185</v>
      </c>
      <c r="C10" s="227">
        <f>C7-C8-C9</f>
        <v>0</v>
      </c>
      <c r="D10" s="227">
        <f t="shared" ref="D10:AC10" si="1">D7-D8-D9</f>
        <v>0</v>
      </c>
      <c r="E10" s="227">
        <f t="shared" si="1"/>
        <v>0.11099999999999999</v>
      </c>
      <c r="F10" s="227">
        <f t="shared" si="1"/>
        <v>0.26400000000000023</v>
      </c>
      <c r="G10" s="227">
        <f t="shared" si="1"/>
        <v>6.2999999999999945E-2</v>
      </c>
      <c r="H10" s="227">
        <f t="shared" si="1"/>
        <v>7.999999999999996E-2</v>
      </c>
      <c r="I10" s="227">
        <f t="shared" si="1"/>
        <v>8.8000000000000078E-2</v>
      </c>
      <c r="J10" s="227">
        <f t="shared" si="1"/>
        <v>0.18399999999999994</v>
      </c>
      <c r="K10" s="227">
        <f t="shared" si="1"/>
        <v>0.25900000000000001</v>
      </c>
      <c r="L10" s="227">
        <f t="shared" si="1"/>
        <v>7.1999999999999953E-2</v>
      </c>
      <c r="M10" s="227">
        <f t="shared" si="1"/>
        <v>0.184</v>
      </c>
      <c r="N10" s="227">
        <f t="shared" si="1"/>
        <v>8.0000000000000016E-2</v>
      </c>
      <c r="O10" s="227">
        <f t="shared" si="1"/>
        <v>0.41099999999999992</v>
      </c>
      <c r="P10" s="227">
        <f t="shared" si="1"/>
        <v>0.32199999999999995</v>
      </c>
      <c r="Q10" s="227">
        <f t="shared" si="1"/>
        <v>0.19000000000000003</v>
      </c>
      <c r="R10" s="227">
        <f t="shared" si="1"/>
        <v>0.19500000000000006</v>
      </c>
      <c r="S10" s="227">
        <f t="shared" si="1"/>
        <v>2.4900000000000002</v>
      </c>
      <c r="T10" s="227">
        <f t="shared" si="1"/>
        <v>5.91</v>
      </c>
      <c r="U10" s="227">
        <f t="shared" si="1"/>
        <v>2.25</v>
      </c>
      <c r="V10" s="227">
        <f t="shared" si="1"/>
        <v>0.27999999999999997</v>
      </c>
      <c r="W10" s="227">
        <f t="shared" si="1"/>
        <v>0.82499999999999996</v>
      </c>
      <c r="X10" s="227">
        <f t="shared" si="1"/>
        <v>1.24</v>
      </c>
      <c r="Y10" s="227">
        <f t="shared" si="1"/>
        <v>2.7229999999999999</v>
      </c>
      <c r="Z10" s="227">
        <f t="shared" si="1"/>
        <v>2.1779999999999999</v>
      </c>
      <c r="AA10" s="227">
        <f t="shared" si="1"/>
        <v>1.2979999999999998</v>
      </c>
      <c r="AB10" s="227">
        <f t="shared" si="1"/>
        <v>2.9169999999999998</v>
      </c>
      <c r="AC10" s="227">
        <f t="shared" si="1"/>
        <v>2.1369999999999996</v>
      </c>
      <c r="AD10" s="269">
        <f>AD7-AD8-AD9</f>
        <v>0.72199999999999953</v>
      </c>
      <c r="AE10" s="269">
        <f t="shared" ref="AE10:AQ10" si="2">AE7-AE8-AE9</f>
        <v>3.532</v>
      </c>
      <c r="AF10" s="269">
        <f t="shared" si="2"/>
        <v>8.5786549532621024</v>
      </c>
      <c r="AG10" s="269">
        <f t="shared" si="2"/>
        <v>14.11525608036191</v>
      </c>
      <c r="AH10" s="269">
        <f t="shared" si="2"/>
        <v>18.329912423576459</v>
      </c>
      <c r="AI10" s="269">
        <f t="shared" si="2"/>
        <v>27.077521880068915</v>
      </c>
      <c r="AJ10" s="269">
        <f t="shared" si="2"/>
        <v>38.167992269288703</v>
      </c>
      <c r="AK10" s="269">
        <f t="shared" si="2"/>
        <v>40.667829709492793</v>
      </c>
      <c r="AL10" s="269">
        <f t="shared" si="2"/>
        <v>40.626097710354259</v>
      </c>
      <c r="AM10" s="269">
        <f t="shared" si="2"/>
        <v>40.53312713200819</v>
      </c>
      <c r="AN10" s="269">
        <f t="shared" si="2"/>
        <v>47.827485240441234</v>
      </c>
      <c r="AO10" s="269">
        <f t="shared" si="2"/>
        <v>50.894715546156704</v>
      </c>
      <c r="AP10" s="269">
        <f t="shared" si="2"/>
        <v>54.396562871437879</v>
      </c>
      <c r="AQ10" s="269">
        <f t="shared" si="2"/>
        <v>55.871591460870235</v>
      </c>
    </row>
    <row r="11" spans="1:43" x14ac:dyDescent="0.2">
      <c r="A11" t="s">
        <v>189</v>
      </c>
      <c r="C11" s="227">
        <f>'[4]Canada UCO Imports'!D290</f>
        <v>10.46</v>
      </c>
      <c r="D11" s="227">
        <f>'[4]Canada UCO Imports'!E290</f>
        <v>15.25</v>
      </c>
      <c r="E11" s="227">
        <f>'[4]Canada UCO Imports'!F290</f>
        <v>10.223000000000001</v>
      </c>
      <c r="F11" s="227">
        <f>'[4]Canada UCO Imports'!G290</f>
        <v>10.664</v>
      </c>
      <c r="G11" s="227">
        <f>'[4]Canada UCO Imports'!H290</f>
        <v>11.772</v>
      </c>
      <c r="H11" s="227">
        <f>'[4]Canada UCO Imports'!I290</f>
        <v>12.37</v>
      </c>
      <c r="I11" s="227">
        <f>'[4]Canada UCO Imports'!J290</f>
        <v>9.8949999999999996</v>
      </c>
      <c r="J11" s="227">
        <f>'[4]Canada UCO Imports'!K290</f>
        <v>10.702</v>
      </c>
      <c r="K11" s="227">
        <f>'[4]Canada UCO Imports'!L290</f>
        <v>13.802</v>
      </c>
      <c r="L11" s="227">
        <f>'[4]Canada UCO Imports'!M290</f>
        <v>18.603999999999999</v>
      </c>
      <c r="M11" s="227">
        <f>'[4]Canada UCO Imports'!N290</f>
        <v>16.085999999999999</v>
      </c>
      <c r="N11" s="227">
        <f>'[4]Canada UCO Imports'!O290</f>
        <v>12.879</v>
      </c>
      <c r="O11" s="227">
        <f>'[4]Canada UCO Imports'!P290</f>
        <v>22.606000000000002</v>
      </c>
      <c r="P11" s="227">
        <f>'[4]Canada UCO Imports'!Q290</f>
        <v>47.521000000000001</v>
      </c>
      <c r="Q11" s="227">
        <f>'[4]Canada UCO Imports'!R290</f>
        <v>15.326000000000001</v>
      </c>
      <c r="R11" s="227">
        <f>'[4]Canada UCO Imports'!S290</f>
        <v>21.353000000000002</v>
      </c>
      <c r="S11" s="227">
        <f>'[4]Canada UCO Imports'!T290</f>
        <v>20.523</v>
      </c>
      <c r="T11" s="227">
        <f>'[4]Canada UCO Imports'!U290</f>
        <v>13.138999999999999</v>
      </c>
      <c r="U11" s="227">
        <f>'[4]Canada UCO Imports'!V290</f>
        <v>11.217000000000001</v>
      </c>
      <c r="V11" s="227">
        <f>'[4]Canada UCO Imports'!W290</f>
        <v>12.500999999999999</v>
      </c>
      <c r="W11" s="227">
        <f>'[4]Canada UCO Imports'!X290</f>
        <v>8.3480000000000008</v>
      </c>
      <c r="X11" s="227">
        <f>'[4]Canada UCO Imports'!Y290</f>
        <v>7.4390000000000001</v>
      </c>
      <c r="Y11" s="227">
        <f>'[4]Canada UCO Imports'!Z290</f>
        <v>6.8970000000000002</v>
      </c>
      <c r="Z11" s="227">
        <f>'[4]Canada UCO Imports'!AA290</f>
        <v>8.4469999999999992</v>
      </c>
      <c r="AA11" s="227">
        <f>'[4]Canada UCO Imports'!AB290</f>
        <v>6.9640000000000004</v>
      </c>
      <c r="AB11" s="227">
        <f>'[4]Canada UCO Imports'!AC290</f>
        <v>8.0009999999999994</v>
      </c>
      <c r="AC11" s="227">
        <f>'[4]Canada UCO Imports'!AD290</f>
        <v>10.606999999999999</v>
      </c>
      <c r="AD11" s="269">
        <f>'[4]Canada UCO Imports'!AE290</f>
        <v>8.9619999999999997</v>
      </c>
      <c r="AE11" s="269">
        <f>'[4]Canada UCO Imports'!AF290</f>
        <v>9.6289999999999996</v>
      </c>
      <c r="AF11" s="269">
        <f>'[4]Canada UCO Imports'!AG290</f>
        <v>9.6093874310170069</v>
      </c>
      <c r="AG11" s="269">
        <f>'[4]Canada UCO Imports'!AH290</f>
        <v>10.033081359740944</v>
      </c>
      <c r="AH11" s="269">
        <f>'[4]Canada UCO Imports'!AI290</f>
        <v>10.031373623464505</v>
      </c>
      <c r="AI11" s="269">
        <f>'[4]Canada UCO Imports'!AJ290</f>
        <v>9.9947225819115832</v>
      </c>
      <c r="AJ11" s="269">
        <f>'[4]Canada UCO Imports'!AK290</f>
        <v>10.056538875132617</v>
      </c>
      <c r="AK11" s="269">
        <f>'[4]Canada UCO Imports'!AL290</f>
        <v>9.9766398440063568</v>
      </c>
      <c r="AL11" s="269">
        <f>'[4]Canada UCO Imports'!AM290</f>
        <v>10.0184712568512</v>
      </c>
      <c r="AM11" s="269">
        <f>'[4]Canada UCO Imports'!AN290</f>
        <v>10.015549236273253</v>
      </c>
      <c r="AN11" s="269">
        <f>'[4]Canada UCO Imports'!AO290</f>
        <v>10.012384358835002</v>
      </c>
      <c r="AO11" s="269">
        <f>'[4]Canada UCO Imports'!AP290</f>
        <v>10.015916714219685</v>
      </c>
      <c r="AP11" s="269">
        <f>'[4]Canada UCO Imports'!AQ290</f>
        <v>10.007792282037096</v>
      </c>
      <c r="AQ11" s="269">
        <f>'[4]Canada UCO Imports'!AR290</f>
        <v>10.014022769643249</v>
      </c>
    </row>
    <row r="12" spans="1:43" x14ac:dyDescent="0.2">
      <c r="A12" s="266"/>
      <c r="B12" s="266" t="s">
        <v>183</v>
      </c>
      <c r="C12" s="267">
        <f>'[4]Canada UCO Imports'!D$284</f>
        <v>10.058999999999999</v>
      </c>
      <c r="D12" s="267">
        <f>'[4]Canada UCO Imports'!E$284</f>
        <v>15.129</v>
      </c>
      <c r="E12" s="267">
        <f>'[4]Canada UCO Imports'!F$284</f>
        <v>10.102</v>
      </c>
      <c r="F12" s="267">
        <f>'[4]Canada UCO Imports'!G$284</f>
        <v>10.532</v>
      </c>
      <c r="G12" s="267">
        <f>'[4]Canada UCO Imports'!H$284</f>
        <v>11.37</v>
      </c>
      <c r="H12" s="267">
        <f>'[4]Canada UCO Imports'!I$284</f>
        <v>11.98</v>
      </c>
      <c r="I12" s="267">
        <f>'[4]Canada UCO Imports'!J$284</f>
        <v>9.4280000000000008</v>
      </c>
      <c r="J12" s="267">
        <f>'[4]Canada UCO Imports'!K$284</f>
        <v>10.379</v>
      </c>
      <c r="K12" s="267">
        <f>'[4]Canada UCO Imports'!L$284</f>
        <v>13.375</v>
      </c>
      <c r="L12" s="267">
        <f>'[4]Canada UCO Imports'!M$284</f>
        <v>17.599</v>
      </c>
      <c r="M12" s="267">
        <f>'[4]Canada UCO Imports'!N$284</f>
        <v>14.657999999999999</v>
      </c>
      <c r="N12" s="267">
        <f>'[4]Canada UCO Imports'!O$284</f>
        <v>10.733000000000001</v>
      </c>
      <c r="O12" s="267">
        <f>'[4]Canada UCO Imports'!P$284</f>
        <v>21.64</v>
      </c>
      <c r="P12" s="267">
        <f>'[4]Canada UCO Imports'!Q$284</f>
        <v>46.694000000000003</v>
      </c>
      <c r="Q12" s="267">
        <f>'[4]Canada UCO Imports'!R$284</f>
        <v>14.923</v>
      </c>
      <c r="R12" s="267">
        <f>'[4]Canada UCO Imports'!S$284</f>
        <v>20.882999999999999</v>
      </c>
      <c r="S12" s="267">
        <f>'[4]Canada UCO Imports'!T$284</f>
        <v>19.986999999999998</v>
      </c>
      <c r="T12" s="267">
        <f>'[4]Canada UCO Imports'!U$284</f>
        <v>12.481999999999999</v>
      </c>
      <c r="U12" s="267">
        <f>'[4]Canada UCO Imports'!V$284</f>
        <v>10.544</v>
      </c>
      <c r="V12" s="267">
        <f>'[4]Canada UCO Imports'!W$284</f>
        <v>11.744</v>
      </c>
      <c r="W12" s="267">
        <f>'[4]Canada UCO Imports'!X$284</f>
        <v>7.9139999999999997</v>
      </c>
      <c r="X12" s="267">
        <f>'[4]Canada UCO Imports'!Y$284</f>
        <v>7.202</v>
      </c>
      <c r="Y12" s="267">
        <f>'[4]Canada UCO Imports'!Z$284</f>
        <v>6.6189999999999998</v>
      </c>
      <c r="Z12" s="267">
        <f>'[4]Canada UCO Imports'!AA$284</f>
        <v>8.02</v>
      </c>
      <c r="AA12" s="267">
        <f>'[4]Canada UCO Imports'!AB$284</f>
        <v>6.7050000000000001</v>
      </c>
      <c r="AB12" s="267">
        <f>'[4]Canada UCO Imports'!AC$284</f>
        <v>7.7350000000000003</v>
      </c>
      <c r="AC12" s="267">
        <f>'[4]Canada UCO Imports'!AD$284</f>
        <v>10.315</v>
      </c>
      <c r="AD12" s="268">
        <f>'[4]Canada UCO Imports'!AE$284</f>
        <v>8.7319999999999993</v>
      </c>
      <c r="AE12" s="268">
        <f>'[4]Canada UCO Imports'!AF$284</f>
        <v>9.4410000000000007</v>
      </c>
      <c r="AF12" s="268">
        <f>'[4]Canada UCO Imports'!AG$284</f>
        <v>9.355815407140442</v>
      </c>
      <c r="AG12" s="268">
        <f>'[4]Canada UCO Imports'!AH$284</f>
        <v>9.7708490194021582</v>
      </c>
      <c r="AH12" s="268">
        <f>'[4]Canada UCO Imports'!AI$284</f>
        <v>9.7804567408336105</v>
      </c>
      <c r="AI12" s="268">
        <f>'[4]Canada UCO Imports'!AJ$284</f>
        <v>9.7488800051318698</v>
      </c>
      <c r="AJ12" s="268">
        <f>'[4]Canada UCO Imports'!AK$284</f>
        <v>9.8122219838789704</v>
      </c>
      <c r="AK12" s="268">
        <f>'[4]Canada UCO Imports'!AL$284</f>
        <v>9.7247626234178295</v>
      </c>
      <c r="AL12" s="268">
        <f>'[4]Canada UCO Imports'!AM$284</f>
        <v>9.767434074532888</v>
      </c>
      <c r="AM12" s="268">
        <f>'[4]Canada UCO Imports'!AN$284</f>
        <v>9.7667510855590347</v>
      </c>
      <c r="AN12" s="268">
        <f>'[4]Canada UCO Imports'!AO$284</f>
        <v>9.7640099545041181</v>
      </c>
      <c r="AO12" s="268">
        <f>'[4]Canada UCO Imports'!AP$284</f>
        <v>9.7670359443785681</v>
      </c>
      <c r="AP12" s="268">
        <f>'[4]Canada UCO Imports'!AQ$284</f>
        <v>9.7579987364784895</v>
      </c>
      <c r="AQ12" s="268">
        <f>'[4]Canada UCO Imports'!AR$284</f>
        <v>9.7646459590906201</v>
      </c>
    </row>
    <row r="13" spans="1:43" x14ac:dyDescent="0.2">
      <c r="B13" t="s">
        <v>190</v>
      </c>
      <c r="C13" s="227">
        <f>'[4]Canada UCO Imports'!D$243</f>
        <v>5.8000000000000003E-2</v>
      </c>
      <c r="D13" s="227">
        <f>'[4]Canada UCO Imports'!E$243</f>
        <v>0</v>
      </c>
      <c r="E13" s="227">
        <f>'[4]Canada UCO Imports'!F$243</f>
        <v>1.0999999999999999E-2</v>
      </c>
      <c r="F13" s="227">
        <f>'[4]Canada UCO Imports'!G$243</f>
        <v>6.7000000000000004E-2</v>
      </c>
      <c r="G13" s="227">
        <f>'[4]Canada UCO Imports'!H$243</f>
        <v>0.13200000000000001</v>
      </c>
      <c r="H13" s="227">
        <f>'[4]Canada UCO Imports'!I$243</f>
        <v>0.09</v>
      </c>
      <c r="I13" s="227">
        <f>'[4]Canada UCO Imports'!J$243</f>
        <v>2.7E-2</v>
      </c>
      <c r="J13" s="227">
        <f>'[4]Canada UCO Imports'!K$243</f>
        <v>1.0999999999999999E-2</v>
      </c>
      <c r="K13" s="227">
        <f>'[4]Canada UCO Imports'!L$243</f>
        <v>0</v>
      </c>
      <c r="L13" s="227">
        <f>'[4]Canada UCO Imports'!M$243</f>
        <v>0</v>
      </c>
      <c r="M13" s="227">
        <f>'[4]Canada UCO Imports'!N$243</f>
        <v>0</v>
      </c>
      <c r="N13" s="227">
        <f>'[4]Canada UCO Imports'!O$243</f>
        <v>0</v>
      </c>
      <c r="O13" s="227">
        <f>'[4]Canada UCO Imports'!P$243</f>
        <v>0</v>
      </c>
      <c r="P13" s="227">
        <f>'[4]Canada UCO Imports'!Q$243</f>
        <v>7.0000000000000001E-3</v>
      </c>
      <c r="Q13" s="227">
        <f>'[4]Canada UCO Imports'!R$243</f>
        <v>0</v>
      </c>
      <c r="R13" s="227">
        <f>'[4]Canada UCO Imports'!S$243</f>
        <v>0.04</v>
      </c>
      <c r="S13" s="227">
        <f>'[4]Canada UCO Imports'!T$243</f>
        <v>2.4E-2</v>
      </c>
      <c r="T13" s="227">
        <f>'[4]Canada UCO Imports'!U$243</f>
        <v>3.0000000000000001E-3</v>
      </c>
      <c r="U13" s="227">
        <f>'[4]Canada UCO Imports'!V$243</f>
        <v>0</v>
      </c>
      <c r="V13" s="227">
        <f>'[4]Canada UCO Imports'!W$243</f>
        <v>0</v>
      </c>
      <c r="W13" s="227">
        <f>'[4]Canada UCO Imports'!X$243</f>
        <v>1.2E-2</v>
      </c>
      <c r="X13" s="227">
        <f>'[4]Canada UCO Imports'!Y$243</f>
        <v>0</v>
      </c>
      <c r="Y13" s="227">
        <f>'[4]Canada UCO Imports'!Z$243</f>
        <v>0</v>
      </c>
      <c r="Z13" s="227">
        <f>'[4]Canada UCO Imports'!AA$243</f>
        <v>0</v>
      </c>
      <c r="AA13" s="227">
        <f>'[4]Canada UCO Imports'!AB$243</f>
        <v>1E-3</v>
      </c>
      <c r="AB13" s="227">
        <f>'[4]Canada UCO Imports'!AC$243</f>
        <v>0.02</v>
      </c>
      <c r="AC13" s="227">
        <f>'[4]Canada UCO Imports'!AD$243</f>
        <v>1E-3</v>
      </c>
      <c r="AD13" s="269">
        <f>'[4]Canada UCO Imports'!AE$243</f>
        <v>1E-3</v>
      </c>
      <c r="AE13" s="269">
        <f>'[4]Canada UCO Imports'!AF$243</f>
        <v>4.7334326084012661E-3</v>
      </c>
      <c r="AF13" s="269">
        <f>'[4]Canada UCO Imports'!AG$243</f>
        <v>6.246972093344131E-3</v>
      </c>
      <c r="AG13" s="269">
        <f>'[4]Canada UCO Imports'!AH$243</f>
        <v>6.9615629977298997E-3</v>
      </c>
      <c r="AH13" s="269">
        <f>'[4]Canada UCO Imports'!AI$243</f>
        <v>4.0614178325238367E-3</v>
      </c>
      <c r="AI13" s="269">
        <f>'[4]Canada UCO Imports'!AJ$243</f>
        <v>4.7886807111183318E-3</v>
      </c>
      <c r="AJ13" s="269">
        <f>'[4]Canada UCO Imports'!AK$243</f>
        <v>5.4314114180825214E-3</v>
      </c>
      <c r="AK13" s="269">
        <f>'[4]Canada UCO Imports'!AL$243</f>
        <v>5.4980090105597431E-3</v>
      </c>
      <c r="AL13" s="269">
        <f>'[4]Canada UCO Imports'!AM$243</f>
        <v>5.348216394002867E-3</v>
      </c>
      <c r="AM13" s="269">
        <f>'[4]Canada UCO Imports'!AN$243</f>
        <v>5.0255470732574609E-3</v>
      </c>
      <c r="AN13" s="269">
        <f>'[4]Canada UCO Imports'!AO$243</f>
        <v>5.2183729214041845E-3</v>
      </c>
      <c r="AO13" s="269">
        <f>'[4]Canada UCO Imports'!AP$243</f>
        <v>5.3043113634613556E-3</v>
      </c>
      <c r="AP13" s="269">
        <f>'[4]Canada UCO Imports'!AQ$243</f>
        <v>5.2788913525371219E-3</v>
      </c>
      <c r="AQ13" s="269">
        <f>'[4]Canada UCO Imports'!AR$243</f>
        <v>5.2350678209325983E-3</v>
      </c>
    </row>
    <row r="14" spans="1:43" x14ac:dyDescent="0.2">
      <c r="B14" t="s">
        <v>185</v>
      </c>
      <c r="C14" s="227">
        <f>C11-C12-C13</f>
        <v>0.34300000000000158</v>
      </c>
      <c r="D14" s="227">
        <f t="shared" ref="D14:AQ14" si="3">D11-D12-D13</f>
        <v>0.12100000000000044</v>
      </c>
      <c r="E14" s="227">
        <f t="shared" si="3"/>
        <v>0.11000000000000044</v>
      </c>
      <c r="F14" s="227">
        <f t="shared" si="3"/>
        <v>6.4999999999999669E-2</v>
      </c>
      <c r="G14" s="227">
        <f t="shared" si="3"/>
        <v>0.27000000000000102</v>
      </c>
      <c r="H14" s="227">
        <f t="shared" si="3"/>
        <v>0.29999999999999882</v>
      </c>
      <c r="I14" s="227">
        <f t="shared" si="3"/>
        <v>0.43999999999999873</v>
      </c>
      <c r="J14" s="227">
        <f t="shared" si="3"/>
        <v>0.31200000000000039</v>
      </c>
      <c r="K14" s="227">
        <f t="shared" si="3"/>
        <v>0.4269999999999996</v>
      </c>
      <c r="L14" s="227">
        <f t="shared" si="3"/>
        <v>1.004999999999999</v>
      </c>
      <c r="M14" s="227">
        <f t="shared" si="3"/>
        <v>1.427999999999999</v>
      </c>
      <c r="N14" s="227">
        <f t="shared" si="3"/>
        <v>2.145999999999999</v>
      </c>
      <c r="O14" s="227">
        <f t="shared" si="3"/>
        <v>0.96600000000000108</v>
      </c>
      <c r="P14" s="227">
        <f t="shared" si="3"/>
        <v>0.81999999999999817</v>
      </c>
      <c r="Q14" s="227">
        <f t="shared" si="3"/>
        <v>0.40300000000000047</v>
      </c>
      <c r="R14" s="227">
        <f t="shared" si="3"/>
        <v>0.43000000000000244</v>
      </c>
      <c r="S14" s="227">
        <f t="shared" si="3"/>
        <v>0.51200000000000134</v>
      </c>
      <c r="T14" s="227">
        <f t="shared" si="3"/>
        <v>0.65400000000000003</v>
      </c>
      <c r="U14" s="227">
        <f t="shared" si="3"/>
        <v>0.67300000000000004</v>
      </c>
      <c r="V14" s="227">
        <f t="shared" si="3"/>
        <v>0.75699999999999967</v>
      </c>
      <c r="W14" s="227">
        <f t="shared" si="3"/>
        <v>0.42200000000000104</v>
      </c>
      <c r="X14" s="227">
        <f t="shared" si="3"/>
        <v>0.2370000000000001</v>
      </c>
      <c r="Y14" s="227">
        <f t="shared" si="3"/>
        <v>0.27800000000000047</v>
      </c>
      <c r="Z14" s="227">
        <f t="shared" si="3"/>
        <v>0.4269999999999996</v>
      </c>
      <c r="AA14" s="227">
        <f t="shared" si="3"/>
        <v>0.25800000000000034</v>
      </c>
      <c r="AB14" s="227">
        <f t="shared" si="3"/>
        <v>0.24599999999999914</v>
      </c>
      <c r="AC14" s="227">
        <f t="shared" si="3"/>
        <v>0.29099999999999981</v>
      </c>
      <c r="AD14" s="269">
        <f t="shared" si="3"/>
        <v>0.22900000000000043</v>
      </c>
      <c r="AE14" s="269">
        <f t="shared" si="3"/>
        <v>0.18326656739159758</v>
      </c>
      <c r="AF14" s="269">
        <f t="shared" si="3"/>
        <v>0.24732505178322073</v>
      </c>
      <c r="AG14" s="269">
        <f t="shared" si="3"/>
        <v>0.25527077734105574</v>
      </c>
      <c r="AH14" s="269">
        <f t="shared" si="3"/>
        <v>0.24685546479837089</v>
      </c>
      <c r="AI14" s="269">
        <f t="shared" si="3"/>
        <v>0.24105389606859512</v>
      </c>
      <c r="AJ14" s="269">
        <f t="shared" si="3"/>
        <v>0.23888547983556391</v>
      </c>
      <c r="AK14" s="269">
        <f t="shared" si="3"/>
        <v>0.24637921157796761</v>
      </c>
      <c r="AL14" s="269">
        <f t="shared" si="3"/>
        <v>0.24568896592430886</v>
      </c>
      <c r="AM14" s="269">
        <f t="shared" si="3"/>
        <v>0.24377260364096126</v>
      </c>
      <c r="AN14" s="269">
        <f t="shared" si="3"/>
        <v>0.24315603140947936</v>
      </c>
      <c r="AO14" s="269">
        <f t="shared" si="3"/>
        <v>0.24357645847765549</v>
      </c>
      <c r="AP14" s="269">
        <f t="shared" si="3"/>
        <v>0.24451465420606955</v>
      </c>
      <c r="AQ14" s="269">
        <f t="shared" si="3"/>
        <v>0.24414174273169667</v>
      </c>
    </row>
    <row r="15" spans="1:43" x14ac:dyDescent="0.2">
      <c r="A15" t="s">
        <v>191</v>
      </c>
      <c r="C15" s="227">
        <f>'[4]Canada UCO Exports'!D290</f>
        <v>210.58500000000001</v>
      </c>
      <c r="D15" s="227">
        <f>'[4]Canada UCO Exports'!E290</f>
        <v>220.41499999999999</v>
      </c>
      <c r="E15" s="227">
        <f>'[4]Canada UCO Exports'!F290</f>
        <v>235.24799999999999</v>
      </c>
      <c r="F15" s="227">
        <f>'[4]Canada UCO Exports'!G290</f>
        <v>244.04400000000001</v>
      </c>
      <c r="G15" s="227">
        <f>'[4]Canada UCO Exports'!H290</f>
        <v>253.63800000000001</v>
      </c>
      <c r="H15" s="227">
        <f>'[4]Canada UCO Exports'!I290</f>
        <v>255.99199999999999</v>
      </c>
      <c r="I15" s="227">
        <f>'[4]Canada UCO Exports'!J290</f>
        <v>268.30599999999998</v>
      </c>
      <c r="J15" s="227">
        <f>'[4]Canada UCO Exports'!K290</f>
        <v>277.75299999999999</v>
      </c>
      <c r="K15" s="227">
        <f>'[4]Canada UCO Exports'!L290</f>
        <v>276.03199999999998</v>
      </c>
      <c r="L15" s="227">
        <f>'[4]Canada UCO Exports'!M290</f>
        <v>277.411</v>
      </c>
      <c r="M15" s="227">
        <f>'[4]Canada UCO Exports'!N290</f>
        <v>275.387</v>
      </c>
      <c r="N15" s="227">
        <f>'[4]Canada UCO Exports'!O290</f>
        <v>280.863</v>
      </c>
      <c r="O15" s="227">
        <f>'[4]Canada UCO Exports'!P290</f>
        <v>290.149</v>
      </c>
      <c r="P15" s="227">
        <f>'[4]Canada UCO Exports'!Q290</f>
        <v>283.04700000000003</v>
      </c>
      <c r="Q15" s="227">
        <f>'[4]Canada UCO Exports'!R290</f>
        <v>271.79199999999997</v>
      </c>
      <c r="R15" s="227">
        <f>'[4]Canada UCO Exports'!S290</f>
        <v>275.09199999999998</v>
      </c>
      <c r="S15" s="227">
        <f>'[4]Canada UCO Exports'!T290</f>
        <v>268.72699999999998</v>
      </c>
      <c r="T15" s="227">
        <f>'[4]Canada UCO Exports'!U290</f>
        <v>281.66300000000001</v>
      </c>
      <c r="U15" s="227">
        <f>'[4]Canada UCO Exports'!V290</f>
        <v>277.62900000000002</v>
      </c>
      <c r="V15" s="227">
        <f>'[4]Canada UCO Exports'!W290</f>
        <v>276.65800000000002</v>
      </c>
      <c r="W15" s="227">
        <f>'[4]Canada UCO Exports'!X290</f>
        <v>281.505</v>
      </c>
      <c r="X15" s="227">
        <f>'[4]Canada UCO Exports'!Y290</f>
        <v>279.66300000000001</v>
      </c>
      <c r="Y15" s="227">
        <f>'[4]Canada UCO Exports'!Z290</f>
        <v>276.738</v>
      </c>
      <c r="Z15" s="227">
        <f>'[4]Canada UCO Exports'!AA290</f>
        <v>285.46699999999998</v>
      </c>
      <c r="AA15" s="227">
        <f>'[4]Canada UCO Exports'!AB290</f>
        <v>263.34800000000001</v>
      </c>
      <c r="AB15" s="227">
        <f>'[4]Canada UCO Exports'!AC290</f>
        <v>273.91000000000003</v>
      </c>
      <c r="AC15" s="227">
        <f>'[4]Canada UCO Exports'!AD290</f>
        <v>279.67200000000003</v>
      </c>
      <c r="AD15" s="269">
        <f>'[4]Canada UCO Exports'!AE290</f>
        <v>274.30500000000001</v>
      </c>
      <c r="AE15" s="269">
        <f>'[4]Canada UCO Exports'!AF290</f>
        <v>287.50200000000001</v>
      </c>
      <c r="AF15" s="269">
        <f>'[4]Canada UCO Exports'!AG290</f>
        <v>301.9531506561201</v>
      </c>
      <c r="AG15" s="269">
        <f>'[4]Canada UCO Exports'!AH290</f>
        <v>362.56450886905202</v>
      </c>
      <c r="AH15" s="269">
        <f>'[4]Canada UCO Exports'!AI290</f>
        <v>352.52508828568051</v>
      </c>
      <c r="AI15" s="269">
        <f>'[4]Canada UCO Exports'!AJ290</f>
        <v>355.65765031930994</v>
      </c>
      <c r="AJ15" s="269">
        <f>'[4]Canada UCO Exports'!AK290</f>
        <v>374.38425949486947</v>
      </c>
      <c r="AK15" s="269">
        <f>'[4]Canada UCO Exports'!AL290</f>
        <v>371.5962620864936</v>
      </c>
      <c r="AL15" s="269">
        <f>'[4]Canada UCO Exports'!AM290</f>
        <v>321.22848404716854</v>
      </c>
      <c r="AM15" s="269">
        <f>'[4]Canada UCO Exports'!AN290</f>
        <v>299.76249289521496</v>
      </c>
      <c r="AN15" s="269">
        <f>'[4]Canada UCO Exports'!AO290</f>
        <v>321.31389342806563</v>
      </c>
      <c r="AO15" s="269">
        <f>'[4]Canada UCO Exports'!AP290</f>
        <v>344.34039071617866</v>
      </c>
      <c r="AP15" s="269">
        <f>'[4]Canada UCO Exports'!AQ290</f>
        <v>314.03594483898434</v>
      </c>
      <c r="AQ15" s="269">
        <f>'[4]Canada UCO Exports'!AR290</f>
        <v>300.18434213435648</v>
      </c>
    </row>
    <row r="16" spans="1:43" x14ac:dyDescent="0.2">
      <c r="A16" s="266"/>
      <c r="B16" s="266" t="s">
        <v>187</v>
      </c>
      <c r="C16" s="267">
        <f>'[4]Canada UCO Exports'!D284</f>
        <v>3.8660000000000001</v>
      </c>
      <c r="D16" s="267">
        <f>'[4]Canada UCO Exports'!E284</f>
        <v>6.47</v>
      </c>
      <c r="E16" s="267">
        <f>'[4]Canada UCO Exports'!F284</f>
        <v>5.4169999999999998</v>
      </c>
      <c r="F16" s="267">
        <f>'[4]Canada UCO Exports'!G284</f>
        <v>2.9380000000000002</v>
      </c>
      <c r="G16" s="267">
        <f>'[4]Canada UCO Exports'!H284</f>
        <v>3.653</v>
      </c>
      <c r="H16" s="267">
        <f>'[4]Canada UCO Exports'!I284</f>
        <v>4.1130000000000004</v>
      </c>
      <c r="I16" s="267">
        <f>'[4]Canada UCO Exports'!J284</f>
        <v>3.4369999999999998</v>
      </c>
      <c r="J16" s="267">
        <f>'[4]Canada UCO Exports'!K284</f>
        <v>2.819</v>
      </c>
      <c r="K16" s="267">
        <f>'[4]Canada UCO Exports'!L284</f>
        <v>0.24099999999999999</v>
      </c>
      <c r="L16" s="267">
        <f>'[4]Canada UCO Exports'!M284</f>
        <v>1.728</v>
      </c>
      <c r="M16" s="267">
        <f>'[4]Canada UCO Exports'!N284</f>
        <v>9.1989999999999998</v>
      </c>
      <c r="N16" s="267">
        <f>'[4]Canada UCO Exports'!O284</f>
        <v>3.4239999999999999</v>
      </c>
      <c r="O16" s="267">
        <f>'[4]Canada UCO Exports'!P284</f>
        <v>10.395</v>
      </c>
      <c r="P16" s="267">
        <f>'[4]Canada UCO Exports'!Q284</f>
        <v>3.4769999999999999</v>
      </c>
      <c r="Q16" s="267">
        <f>'[4]Canada UCO Exports'!R284</f>
        <v>1.4450000000000001</v>
      </c>
      <c r="R16" s="267">
        <f>'[4]Canada UCO Exports'!S284</f>
        <v>7.1189999999999998</v>
      </c>
      <c r="S16" s="267">
        <f>'[4]Canada UCO Exports'!T284</f>
        <v>9.4890000000000008</v>
      </c>
      <c r="T16" s="267">
        <f>'[4]Canada UCO Exports'!U284</f>
        <v>13.561999999999999</v>
      </c>
      <c r="U16" s="267">
        <f>'[4]Canada UCO Exports'!V284</f>
        <v>13.935</v>
      </c>
      <c r="V16" s="267">
        <f>'[4]Canada UCO Exports'!W284</f>
        <v>17.231000000000002</v>
      </c>
      <c r="W16" s="267">
        <f>'[4]Canada UCO Exports'!X284</f>
        <v>18.681999999999999</v>
      </c>
      <c r="X16" s="267">
        <f>'[4]Canada UCO Exports'!Y284</f>
        <v>26.815000000000001</v>
      </c>
      <c r="Y16" s="267">
        <f>'[4]Canada UCO Exports'!Z284</f>
        <v>39.598999999999997</v>
      </c>
      <c r="Z16" s="267">
        <f>'[4]Canada UCO Exports'!AA284</f>
        <v>65.477000000000004</v>
      </c>
      <c r="AA16" s="267">
        <f>'[4]Canada UCO Exports'!AB284</f>
        <v>79.242999999999995</v>
      </c>
      <c r="AB16" s="267">
        <f>'[4]Canada UCO Exports'!AC284</f>
        <v>89.563999999999993</v>
      </c>
      <c r="AC16" s="267">
        <f>'[4]Canada UCO Exports'!AD284</f>
        <v>202.86799999999999</v>
      </c>
      <c r="AD16" s="268">
        <f>'[4]Canada UCO Exports'!AE284</f>
        <v>254.87200000000001</v>
      </c>
      <c r="AE16" s="268">
        <f>'[4]Canada UCO Exports'!AF284</f>
        <v>284.39800000000002</v>
      </c>
      <c r="AF16" s="268">
        <f>'[4]Canada UCO Exports'!AG284</f>
        <v>251.60132937022428</v>
      </c>
      <c r="AG16" s="268">
        <f>'[4]Canada UCO Exports'!AH284</f>
        <v>286.82587738031646</v>
      </c>
      <c r="AH16" s="268">
        <f>'[4]Canada UCO Exports'!AI284</f>
        <v>287.01190434283234</v>
      </c>
      <c r="AI16" s="268">
        <f>'[4]Canada UCO Exports'!AJ284</f>
        <v>289.92069835764551</v>
      </c>
      <c r="AJ16" s="268">
        <f>'[4]Canada UCO Exports'!AK284</f>
        <v>297.50041847980248</v>
      </c>
      <c r="AK16" s="268">
        <f>'[4]Canada UCO Exports'!AL284</f>
        <v>296.99870961321926</v>
      </c>
      <c r="AL16" s="268">
        <f>'[4]Canada UCO Exports'!AM284</f>
        <v>258.76800838231935</v>
      </c>
      <c r="AM16" s="268">
        <f>'[4]Canada UCO Exports'!AN284</f>
        <v>241.35374872299616</v>
      </c>
      <c r="AN16" s="268">
        <f>'[4]Canada UCO Exports'!AO284</f>
        <v>257.74791560452297</v>
      </c>
      <c r="AO16" s="268">
        <f>'[4]Canada UCO Exports'!AP284</f>
        <v>275.49006315944683</v>
      </c>
      <c r="AP16" s="268">
        <f>'[4]Canada UCO Exports'!AQ284</f>
        <v>252.48535980542937</v>
      </c>
      <c r="AQ16" s="268">
        <f>'[4]Canada UCO Exports'!AR284</f>
        <v>240.97783332159707</v>
      </c>
    </row>
    <row r="17" spans="1:80" x14ac:dyDescent="0.2">
      <c r="B17" t="s">
        <v>192</v>
      </c>
      <c r="C17" s="227">
        <f>'[4]Canada UCO Exports'!D266</f>
        <v>0</v>
      </c>
      <c r="D17" s="227">
        <f>'[4]Canada UCO Exports'!E266</f>
        <v>0</v>
      </c>
      <c r="E17" s="227">
        <f>'[4]Canada UCO Exports'!F266</f>
        <v>0</v>
      </c>
      <c r="F17" s="227">
        <f>'[4]Canada UCO Exports'!G266</f>
        <v>0</v>
      </c>
      <c r="G17" s="227">
        <f>'[4]Canada UCO Exports'!H266</f>
        <v>0</v>
      </c>
      <c r="H17" s="227">
        <f>'[4]Canada UCO Exports'!I266</f>
        <v>1E-3</v>
      </c>
      <c r="I17" s="227">
        <f>'[4]Canada UCO Exports'!J266</f>
        <v>2E-3</v>
      </c>
      <c r="J17" s="227">
        <f>'[4]Canada UCO Exports'!K266</f>
        <v>1E-3</v>
      </c>
      <c r="K17" s="227">
        <f>'[4]Canada UCO Exports'!L266</f>
        <v>2.5</v>
      </c>
      <c r="L17" s="227">
        <f>'[4]Canada UCO Exports'!M266</f>
        <v>4.0000000000000001E-3</v>
      </c>
      <c r="M17" s="227">
        <f>'[4]Canada UCO Exports'!N266</f>
        <v>0.10199999999999999</v>
      </c>
      <c r="N17" s="227">
        <f>'[4]Canada UCO Exports'!O266</f>
        <v>7.0000000000000001E-3</v>
      </c>
      <c r="O17" s="227">
        <f>'[4]Canada UCO Exports'!P266</f>
        <v>0.33800000000000002</v>
      </c>
      <c r="P17" s="227">
        <f>'[4]Canada UCO Exports'!Q266</f>
        <v>0.156</v>
      </c>
      <c r="Q17" s="227">
        <f>'[4]Canada UCO Exports'!R266</f>
        <v>0</v>
      </c>
      <c r="R17" s="227">
        <f>'[4]Canada UCO Exports'!S266</f>
        <v>3.04</v>
      </c>
      <c r="S17" s="227">
        <f>'[4]Canada UCO Exports'!T266</f>
        <v>1E-3</v>
      </c>
      <c r="T17" s="227">
        <f>'[4]Canada UCO Exports'!U266</f>
        <v>5.54</v>
      </c>
      <c r="U17" s="227">
        <f>'[4]Canada UCO Exports'!V266</f>
        <v>9.3049999999999997</v>
      </c>
      <c r="V17" s="227">
        <f>'[4]Canada UCO Exports'!W266</f>
        <v>13.111000000000001</v>
      </c>
      <c r="W17" s="227">
        <f>'[4]Canada UCO Exports'!X266</f>
        <v>8.5090000000000003</v>
      </c>
      <c r="X17" s="227">
        <f>'[4]Canada UCO Exports'!Y266</f>
        <v>7.5620000000000003</v>
      </c>
      <c r="Y17" s="227">
        <f>'[4]Canada UCO Exports'!Z266</f>
        <v>2.0299999999999998</v>
      </c>
      <c r="Z17" s="227">
        <f>'[4]Canada UCO Exports'!AA266</f>
        <v>4.4999999999999998E-2</v>
      </c>
      <c r="AA17" s="227">
        <f>'[4]Canada UCO Exports'!AB266</f>
        <v>2.1999999999999999E-2</v>
      </c>
      <c r="AB17" s="227">
        <f>'[4]Canada UCO Exports'!AC266</f>
        <v>1.6E-2</v>
      </c>
      <c r="AC17" s="227">
        <f>'[4]Canada UCO Exports'!AD266</f>
        <v>8.0000000000000002E-3</v>
      </c>
      <c r="AD17" s="269">
        <f>'[4]Canada UCO Exports'!AE266</f>
        <v>2.1999999999999999E-2</v>
      </c>
      <c r="AE17" s="269">
        <f>'[4]Canada UCO Exports'!AF266</f>
        <v>2.9966284817389447E-2</v>
      </c>
      <c r="AF17" s="269">
        <f>'[4]Canada UCO Exports'!AG266</f>
        <v>2.6459832010549664E-2</v>
      </c>
      <c r="AG17" s="269">
        <f>'[4]Canada UCO Exports'!AH266</f>
        <v>2.8395572454937942E-2</v>
      </c>
      <c r="AH17" s="269">
        <f>'[4]Canada UCO Exports'!AI266</f>
        <v>2.6783724884747503E-2</v>
      </c>
      <c r="AI17" s="269">
        <f>'[4]Canada UCO Exports'!AJ266</f>
        <v>3.0118836200380025E-2</v>
      </c>
      <c r="AJ17" s="269">
        <f>'[4]Canada UCO Exports'!AK266</f>
        <v>3.1977091212575762E-2</v>
      </c>
      <c r="AK17" s="269">
        <f>'[4]Canada UCO Exports'!AL266</f>
        <v>3.0189032134121122E-2</v>
      </c>
      <c r="AL17" s="269">
        <f>'[4]Canada UCO Exports'!AM266</f>
        <v>2.5084219401101275E-2</v>
      </c>
      <c r="AM17" s="269">
        <f>'[4]Canada UCO Exports'!AN266</f>
        <v>2.4471725830223515E-2</v>
      </c>
      <c r="AN17" s="269">
        <f>'[4]Canada UCO Exports'!AO266</f>
        <v>2.6979800664813473E-2</v>
      </c>
      <c r="AO17" s="269">
        <f>'[4]Canada UCO Exports'!AP266</f>
        <v>2.8636495720347155E-2</v>
      </c>
      <c r="AP17" s="269">
        <f>'[4]Canada UCO Exports'!AQ266</f>
        <v>2.5058188050354657E-2</v>
      </c>
      <c r="AQ17" s="269">
        <f>'[4]Canada UCO Exports'!AR266</f>
        <v>2.459493636161026E-2</v>
      </c>
    </row>
    <row r="18" spans="1:80" x14ac:dyDescent="0.2">
      <c r="B18" t="s">
        <v>185</v>
      </c>
      <c r="C18" s="227">
        <f>C15-C16-C17</f>
        <v>206.71899999999999</v>
      </c>
      <c r="D18" s="227">
        <f t="shared" ref="D18:AQ18" si="4">D15-D16-D17</f>
        <v>213.94499999999999</v>
      </c>
      <c r="E18" s="227">
        <f t="shared" si="4"/>
        <v>229.83099999999999</v>
      </c>
      <c r="F18" s="227">
        <f t="shared" si="4"/>
        <v>241.10600000000002</v>
      </c>
      <c r="G18" s="227">
        <f t="shared" si="4"/>
        <v>249.98500000000001</v>
      </c>
      <c r="H18" s="227">
        <f t="shared" si="4"/>
        <v>251.87799999999999</v>
      </c>
      <c r="I18" s="227">
        <f t="shared" si="4"/>
        <v>264.86699999999996</v>
      </c>
      <c r="J18" s="227">
        <f t="shared" si="4"/>
        <v>274.93299999999999</v>
      </c>
      <c r="K18" s="227">
        <f t="shared" si="4"/>
        <v>273.291</v>
      </c>
      <c r="L18" s="227">
        <f t="shared" si="4"/>
        <v>275.67899999999997</v>
      </c>
      <c r="M18" s="227">
        <f t="shared" si="4"/>
        <v>266.08600000000001</v>
      </c>
      <c r="N18" s="227">
        <f t="shared" si="4"/>
        <v>277.43200000000002</v>
      </c>
      <c r="O18" s="227">
        <f t="shared" si="4"/>
        <v>279.416</v>
      </c>
      <c r="P18" s="227">
        <f t="shared" si="4"/>
        <v>279.41400000000004</v>
      </c>
      <c r="Q18" s="227">
        <f t="shared" si="4"/>
        <v>270.34699999999998</v>
      </c>
      <c r="R18" s="227">
        <f t="shared" si="4"/>
        <v>264.93299999999994</v>
      </c>
      <c r="S18" s="227">
        <f t="shared" si="4"/>
        <v>259.23700000000002</v>
      </c>
      <c r="T18" s="227">
        <f t="shared" si="4"/>
        <v>262.56099999999998</v>
      </c>
      <c r="U18" s="227">
        <f t="shared" si="4"/>
        <v>254.38900000000001</v>
      </c>
      <c r="V18" s="227">
        <f t="shared" si="4"/>
        <v>246.31600000000003</v>
      </c>
      <c r="W18" s="227">
        <f t="shared" si="4"/>
        <v>254.31399999999996</v>
      </c>
      <c r="X18" s="227">
        <f t="shared" si="4"/>
        <v>245.286</v>
      </c>
      <c r="Y18" s="227">
        <f t="shared" si="4"/>
        <v>235.10900000000001</v>
      </c>
      <c r="Z18" s="227">
        <f t="shared" si="4"/>
        <v>219.94499999999999</v>
      </c>
      <c r="AA18" s="227">
        <f t="shared" si="4"/>
        <v>184.08300000000003</v>
      </c>
      <c r="AB18" s="227">
        <f t="shared" si="4"/>
        <v>184.33000000000004</v>
      </c>
      <c r="AC18" s="227">
        <f t="shared" si="4"/>
        <v>76.796000000000035</v>
      </c>
      <c r="AD18" s="269">
        <f t="shared" si="4"/>
        <v>19.410999999999994</v>
      </c>
      <c r="AE18" s="269">
        <f t="shared" si="4"/>
        <v>3.0740337151825954</v>
      </c>
      <c r="AF18" s="269">
        <f t="shared" si="4"/>
        <v>50.325361453885272</v>
      </c>
      <c r="AG18" s="269">
        <f t="shared" si="4"/>
        <v>75.710235916280624</v>
      </c>
      <c r="AH18" s="269">
        <f t="shared" si="4"/>
        <v>65.486400217963421</v>
      </c>
      <c r="AI18" s="269">
        <f t="shared" si="4"/>
        <v>65.706833125464044</v>
      </c>
      <c r="AJ18" s="269">
        <f t="shared" si="4"/>
        <v>76.85186392385441</v>
      </c>
      <c r="AK18" s="269">
        <f t="shared" si="4"/>
        <v>74.567363441140216</v>
      </c>
      <c r="AL18" s="269">
        <f t="shared" si="4"/>
        <v>62.435391445448083</v>
      </c>
      <c r="AM18" s="269">
        <f t="shared" si="4"/>
        <v>58.384272446388579</v>
      </c>
      <c r="AN18" s="269">
        <f t="shared" si="4"/>
        <v>63.538998022877841</v>
      </c>
      <c r="AO18" s="269">
        <f t="shared" si="4"/>
        <v>68.821691061011478</v>
      </c>
      <c r="AP18" s="269">
        <f t="shared" si="4"/>
        <v>61.525526845504615</v>
      </c>
      <c r="AQ18" s="269">
        <f t="shared" si="4"/>
        <v>59.1819138763978</v>
      </c>
    </row>
    <row r="19" spans="1:80" x14ac:dyDescent="0.2">
      <c r="A19" t="s">
        <v>193</v>
      </c>
      <c r="C19" s="227">
        <f>'[9]UCO Imports'!D290</f>
        <v>17590.217000000004</v>
      </c>
      <c r="D19" s="227">
        <f>'[9]UCO Imports'!E290</f>
        <v>16733.593000000001</v>
      </c>
      <c r="E19" s="227">
        <f>'[9]UCO Imports'!F290</f>
        <v>19199.246999999999</v>
      </c>
      <c r="F19" s="227">
        <f>'[9]UCO Imports'!G290</f>
        <v>10126.538</v>
      </c>
      <c r="G19" s="227">
        <f>'[9]UCO Imports'!H290</f>
        <v>10482.115999999998</v>
      </c>
      <c r="H19" s="227">
        <f>'[9]UCO Imports'!I290</f>
        <v>13367.437</v>
      </c>
      <c r="I19" s="227">
        <f>'[9]UCO Imports'!J290</f>
        <v>12279.690999999999</v>
      </c>
      <c r="J19" s="227">
        <f>'[9]UCO Imports'!K290</f>
        <v>8338.2389999999978</v>
      </c>
      <c r="K19" s="227">
        <f>'[9]UCO Imports'!L290</f>
        <v>3114.7939999999999</v>
      </c>
      <c r="L19" s="227">
        <f>'[9]UCO Imports'!M290</f>
        <v>8492.768</v>
      </c>
      <c r="M19" s="227">
        <f>'[9]UCO Imports'!N290</f>
        <v>29742.870000000003</v>
      </c>
      <c r="N19" s="227">
        <f>'[9]UCO Imports'!O290</f>
        <v>19466.002999999997</v>
      </c>
      <c r="O19" s="227">
        <f>'[9]UCO Imports'!P290</f>
        <v>33376.091</v>
      </c>
      <c r="P19" s="227">
        <f>'[9]UCO Imports'!Q290</f>
        <v>16621.022999999997</v>
      </c>
      <c r="Q19" s="227">
        <f>'[9]UCO Imports'!R290</f>
        <v>15423.629000000001</v>
      </c>
      <c r="R19" s="227">
        <f>'[9]UCO Imports'!S290</f>
        <v>35212.252</v>
      </c>
      <c r="S19" s="227">
        <f>'[9]UCO Imports'!T290</f>
        <v>40473.493999999999</v>
      </c>
      <c r="T19" s="227">
        <f>'[9]UCO Imports'!U290</f>
        <v>41027.089999999997</v>
      </c>
      <c r="U19" s="227">
        <f>'[9]UCO Imports'!V290</f>
        <v>37584.717000000004</v>
      </c>
      <c r="V19" s="227">
        <f>'[9]UCO Imports'!W290</f>
        <v>42522.873000000007</v>
      </c>
      <c r="W19" s="227">
        <f>'[9]UCO Imports'!X290</f>
        <v>47952.212</v>
      </c>
      <c r="X19" s="227">
        <f>'[9]UCO Imports'!Y290</f>
        <v>75242.849000000017</v>
      </c>
      <c r="Y19" s="227">
        <f>'[9]UCO Imports'!Z290</f>
        <v>111320.428</v>
      </c>
      <c r="Z19" s="227">
        <f>'[9]UCO Imports'!AA290</f>
        <v>180701.84500000003</v>
      </c>
      <c r="AA19" s="227">
        <f>'[9]UCO Imports'!AB290</f>
        <v>198868.44700000001</v>
      </c>
      <c r="AB19" s="227">
        <f>'[9]UCO Imports'!AC290</f>
        <v>225814.86900000001</v>
      </c>
      <c r="AC19" s="227">
        <f>'[9]UCO Imports'!AD290</f>
        <v>846682.77300000004</v>
      </c>
      <c r="AD19" s="269">
        <f>'[9]UCO Imports'!AE290</f>
        <v>2235372.3909999998</v>
      </c>
      <c r="AE19" s="269">
        <f>'[9]UCO Imports'!AF290</f>
        <v>2610899.2220346001</v>
      </c>
      <c r="AF19" s="269">
        <f>'[9]UCO Imports'!AG290</f>
        <v>5067044.1209303988</v>
      </c>
      <c r="AG19" s="269">
        <f>'[9]UCO Imports'!AH290</f>
        <v>5863529.6519162608</v>
      </c>
      <c r="AH19" s="269">
        <f>'[9]UCO Imports'!AI290</f>
        <v>9650000.0000000019</v>
      </c>
      <c r="AI19" s="269">
        <f>'[9]UCO Imports'!AJ290</f>
        <v>12275000</v>
      </c>
      <c r="AJ19" s="269">
        <f>'[9]UCO Imports'!AK290</f>
        <v>16125000</v>
      </c>
      <c r="AK19" s="269">
        <f>'[9]UCO Imports'!AL290</f>
        <v>18000000</v>
      </c>
      <c r="AL19" s="269">
        <f>'[9]UCO Imports'!AM290</f>
        <v>22075000</v>
      </c>
      <c r="AM19" s="269">
        <f>'[9]UCO Imports'!AN290</f>
        <v>22725000</v>
      </c>
      <c r="AN19" s="269">
        <f>'[9]UCO Imports'!AO290</f>
        <v>22325000.000000007</v>
      </c>
      <c r="AO19" s="269">
        <f>'[9]UCO Imports'!AP290</f>
        <v>22649999.999999993</v>
      </c>
      <c r="AP19" s="269">
        <f>'[9]UCO Imports'!AQ290</f>
        <v>21925000</v>
      </c>
      <c r="AQ19" s="269">
        <f>'[9]UCO Imports'!AR290</f>
        <v>0</v>
      </c>
    </row>
    <row r="20" spans="1:80" x14ac:dyDescent="0.2">
      <c r="A20" s="266"/>
      <c r="B20" s="266" t="s">
        <v>184</v>
      </c>
      <c r="C20" s="267">
        <f>'[9]UCO Imports'!D243</f>
        <v>7924.4180000000006</v>
      </c>
      <c r="D20" s="267">
        <f>'[9]UCO Imports'!E243</f>
        <v>12370.172</v>
      </c>
      <c r="E20" s="267">
        <f>'[9]UCO Imports'!F243</f>
        <v>11417.231999999998</v>
      </c>
      <c r="F20" s="267">
        <f>'[9]UCO Imports'!G243</f>
        <v>6457.1640000000007</v>
      </c>
      <c r="G20" s="267">
        <f>'[9]UCO Imports'!H243</f>
        <v>7829.701</v>
      </c>
      <c r="H20" s="267">
        <f>'[9]UCO Imports'!I243</f>
        <v>8450.1650000000009</v>
      </c>
      <c r="I20" s="267">
        <f>'[9]UCO Imports'!J243</f>
        <v>7599.25</v>
      </c>
      <c r="J20" s="267">
        <f>'[9]UCO Imports'!K243</f>
        <v>6185.3619999999992</v>
      </c>
      <c r="K20" s="267">
        <f>'[9]UCO Imports'!L243</f>
        <v>367.36599999999999</v>
      </c>
      <c r="L20" s="267">
        <f>'[9]UCO Imports'!M243</f>
        <v>3722.8459999999995</v>
      </c>
      <c r="M20" s="267">
        <f>'[9]UCO Imports'!N243</f>
        <v>19977.904000000002</v>
      </c>
      <c r="N20" s="267">
        <f>'[9]UCO Imports'!O243</f>
        <v>7512.1619999999975</v>
      </c>
      <c r="O20" s="267">
        <f>'[9]UCO Imports'!P243</f>
        <v>22871.218000000001</v>
      </c>
      <c r="P20" s="267">
        <f>'[9]UCO Imports'!Q243</f>
        <v>7416.9070000000002</v>
      </c>
      <c r="Q20" s="267">
        <f>'[9]UCO Imports'!R243</f>
        <v>2975.56</v>
      </c>
      <c r="R20" s="267">
        <f>'[9]UCO Imports'!S243</f>
        <v>15302.295999999998</v>
      </c>
      <c r="S20" s="267">
        <f>'[9]UCO Imports'!T243</f>
        <v>20808.975999999999</v>
      </c>
      <c r="T20" s="267">
        <f>'[9]UCO Imports'!U243</f>
        <v>29857.406999999999</v>
      </c>
      <c r="U20" s="267">
        <f>'[9]UCO Imports'!V243</f>
        <v>30689.159</v>
      </c>
      <c r="V20" s="267">
        <f>'[9]UCO Imports'!W243</f>
        <v>37925.264000000003</v>
      </c>
      <c r="W20" s="267">
        <f>'[9]UCO Imports'!X243</f>
        <v>41166.811000000002</v>
      </c>
      <c r="X20" s="267">
        <f>'[9]UCO Imports'!Y243</f>
        <v>59115.721999999994</v>
      </c>
      <c r="Y20" s="267">
        <f>'[9]UCO Imports'!Z243</f>
        <v>87272.445000000007</v>
      </c>
      <c r="Z20" s="267">
        <f>'[9]UCO Imports'!AA243</f>
        <v>144321.42800000001</v>
      </c>
      <c r="AA20" s="267">
        <f>'[9]UCO Imports'!AB243</f>
        <v>174678.53599999999</v>
      </c>
      <c r="AB20" s="267">
        <f>'[9]UCO Imports'!AC243</f>
        <v>197368.58900000001</v>
      </c>
      <c r="AC20" s="267">
        <f>'[9]UCO Imports'!AD243</f>
        <v>447248.571</v>
      </c>
      <c r="AD20" s="268">
        <f>'[9]UCO Imports'!AE243</f>
        <v>561895.15500000003</v>
      </c>
      <c r="AE20" s="268">
        <f>'[9]UCO Imports'!AF243</f>
        <v>591570.65700000001</v>
      </c>
      <c r="AF20" s="268">
        <f>'[9]UCO Imports'!AG243</f>
        <v>562526.228</v>
      </c>
      <c r="AG20" s="268">
        <f>'[9]UCO Imports'!AH243</f>
        <v>1004891.0455131058</v>
      </c>
      <c r="AH20" s="268">
        <f>'[9]UCO Imports'!AI243</f>
        <v>1412180.6182876865</v>
      </c>
      <c r="AI20" s="268">
        <f>'[9]UCO Imports'!AJ243</f>
        <v>1679243.3927299161</v>
      </c>
      <c r="AJ20" s="268">
        <f>'[9]UCO Imports'!AK243</f>
        <v>1806141.9702478878</v>
      </c>
      <c r="AK20" s="268">
        <f>'[9]UCO Imports'!AL243</f>
        <v>2363609.8551212614</v>
      </c>
      <c r="AL20" s="268">
        <f>'[9]UCO Imports'!AM243</f>
        <v>3027699.8716654843</v>
      </c>
      <c r="AM20" s="268">
        <f>'[9]UCO Imports'!AN243</f>
        <v>3501538.8289544042</v>
      </c>
      <c r="AN20" s="268">
        <f>'[9]UCO Imports'!AO243</f>
        <v>4143685.2648715335</v>
      </c>
      <c r="AO20" s="268">
        <f>'[9]UCO Imports'!AP243</f>
        <v>4033217.1817608792</v>
      </c>
      <c r="AP20" s="268">
        <f>'[9]UCO Imports'!AQ243</f>
        <v>4393742.5846532453</v>
      </c>
      <c r="AQ20" s="267">
        <f>'[9]UCO Imports'!AR243</f>
        <v>0.25633750767199226</v>
      </c>
    </row>
    <row r="21" spans="1:80" x14ac:dyDescent="0.2">
      <c r="B21" t="s">
        <v>190</v>
      </c>
      <c r="C21" s="227">
        <f>'[9]UCO Imports'!D266</f>
        <v>816.41399999999999</v>
      </c>
      <c r="D21" s="227">
        <f>'[9]UCO Imports'!E266</f>
        <v>319.71600000000001</v>
      </c>
      <c r="E21" s="227">
        <f>'[9]UCO Imports'!F266</f>
        <v>293.21600000000001</v>
      </c>
      <c r="F21" s="227">
        <f>'[9]UCO Imports'!G266</f>
        <v>159.41500000000002</v>
      </c>
      <c r="G21" s="227">
        <f>'[9]UCO Imports'!H266</f>
        <v>1123.7829999999999</v>
      </c>
      <c r="H21" s="227">
        <f>'[9]UCO Imports'!I266</f>
        <v>667.25599999999986</v>
      </c>
      <c r="I21" s="227">
        <f>'[9]UCO Imports'!J266</f>
        <v>131.96</v>
      </c>
      <c r="J21" s="227">
        <f>'[9]UCO Imports'!K266</f>
        <v>99.552999999999997</v>
      </c>
      <c r="K21" s="227">
        <f>'[9]UCO Imports'!L266</f>
        <v>108.292</v>
      </c>
      <c r="L21" s="227">
        <f>'[9]UCO Imports'!M266</f>
        <v>68.873999999999995</v>
      </c>
      <c r="M21" s="227">
        <f>'[9]UCO Imports'!N266</f>
        <v>503.53500000000003</v>
      </c>
      <c r="N21" s="227">
        <f>'[9]UCO Imports'!O266</f>
        <v>376.03300000000002</v>
      </c>
      <c r="O21" s="227">
        <f>'[9]UCO Imports'!P266</f>
        <v>1264.4740000000002</v>
      </c>
      <c r="P21" s="227">
        <f>'[9]UCO Imports'!Q266</f>
        <v>15.718999999999999</v>
      </c>
      <c r="Q21" s="227">
        <f>'[9]UCO Imports'!R266</f>
        <v>70.262</v>
      </c>
      <c r="R21" s="227">
        <f>'[9]UCO Imports'!S266</f>
        <v>2809.5619999999999</v>
      </c>
      <c r="S21" s="227">
        <f>'[9]UCO Imports'!T266</f>
        <v>2978.6459999999997</v>
      </c>
      <c r="T21" s="227">
        <f>'[9]UCO Imports'!U266</f>
        <v>1398.9010000000001</v>
      </c>
      <c r="U21" s="227">
        <f>'[9]UCO Imports'!V266</f>
        <v>47.421999999999997</v>
      </c>
      <c r="V21" s="227">
        <f>'[9]UCO Imports'!W266</f>
        <v>215.8</v>
      </c>
      <c r="W21" s="227">
        <f>'[9]UCO Imports'!X266</f>
        <v>8.8179999999999996</v>
      </c>
      <c r="X21" s="227">
        <f>'[9]UCO Imports'!Y266</f>
        <v>516.49900000000002</v>
      </c>
      <c r="Y21" s="227">
        <f>'[9]UCO Imports'!Z266</f>
        <v>2208.7689999999998</v>
      </c>
      <c r="Z21" s="227">
        <f>'[9]UCO Imports'!AA266</f>
        <v>2487.2370000000001</v>
      </c>
      <c r="AA21" s="227">
        <f>'[9]UCO Imports'!AB266</f>
        <v>3905.7590000000005</v>
      </c>
      <c r="AB21" s="227">
        <f>'[9]UCO Imports'!AC266</f>
        <v>5074.1040000000003</v>
      </c>
      <c r="AC21" s="227">
        <f>'[9]UCO Imports'!AD266</f>
        <v>11651.098000000002</v>
      </c>
      <c r="AD21" s="269">
        <f>'[9]UCO Imports'!AE266</f>
        <v>25541.566999999995</v>
      </c>
      <c r="AE21" s="269">
        <f>'[9]UCO Imports'!AF266</f>
        <v>21796.623999999996</v>
      </c>
      <c r="AF21" s="269">
        <f>'[9]UCO Imports'!AG266</f>
        <v>30837.528999999995</v>
      </c>
      <c r="AG21" s="269">
        <f>'[9]UCO Imports'!AH266</f>
        <v>46788.172307264336</v>
      </c>
      <c r="AH21" s="269">
        <f>'[9]UCO Imports'!AI266</f>
        <v>56826.873742557247</v>
      </c>
      <c r="AI21" s="269">
        <f>'[9]UCO Imports'!AJ266</f>
        <v>69499.987440307465</v>
      </c>
      <c r="AJ21" s="269">
        <f>'[9]UCO Imports'!AK266</f>
        <v>83329.267105501174</v>
      </c>
      <c r="AK21" s="269">
        <f>'[9]UCO Imports'!AL266</f>
        <v>98491.649075042413</v>
      </c>
      <c r="AL21" s="269">
        <f>'[9]UCO Imports'!AM266</f>
        <v>133585.10412960834</v>
      </c>
      <c r="AM21" s="269">
        <f>'[9]UCO Imports'!AN266</f>
        <v>150490.0735236358</v>
      </c>
      <c r="AN21" s="269">
        <f>'[9]UCO Imports'!AO266</f>
        <v>183527.53457198842</v>
      </c>
      <c r="AO21" s="269">
        <f>'[9]UCO Imports'!AP266</f>
        <v>189601.51567292429</v>
      </c>
      <c r="AP21" s="269">
        <f>'[9]UCO Imports'!AQ266</f>
        <v>194661.74845479807</v>
      </c>
      <c r="AQ21" s="269">
        <f>'[9]UCO Imports'!AR266</f>
        <v>1.1922025718091112</v>
      </c>
    </row>
    <row r="22" spans="1:80" x14ac:dyDescent="0.2">
      <c r="B22" t="s">
        <v>185</v>
      </c>
      <c r="C22" s="227">
        <f>C19-C20-C21</f>
        <v>8849.385000000002</v>
      </c>
      <c r="D22" s="227">
        <f t="shared" ref="D22:AQ22" si="5">D19-D20-D21</f>
        <v>4043.7050000000004</v>
      </c>
      <c r="E22" s="227">
        <f t="shared" si="5"/>
        <v>7488.7990000000009</v>
      </c>
      <c r="F22" s="227">
        <f t="shared" si="5"/>
        <v>3509.9589999999998</v>
      </c>
      <c r="G22" s="227">
        <f t="shared" si="5"/>
        <v>1528.6319999999982</v>
      </c>
      <c r="H22" s="227">
        <f t="shared" si="5"/>
        <v>4250.0159999999996</v>
      </c>
      <c r="I22" s="227">
        <f t="shared" si="5"/>
        <v>4548.4809999999989</v>
      </c>
      <c r="J22" s="227">
        <f t="shared" si="5"/>
        <v>2053.3239999999987</v>
      </c>
      <c r="K22" s="227">
        <f t="shared" si="5"/>
        <v>2639.136</v>
      </c>
      <c r="L22" s="227">
        <f t="shared" si="5"/>
        <v>4701.0480000000007</v>
      </c>
      <c r="M22" s="227">
        <f t="shared" si="5"/>
        <v>9261.4310000000005</v>
      </c>
      <c r="N22" s="227">
        <f t="shared" si="5"/>
        <v>11577.808000000001</v>
      </c>
      <c r="O22" s="227">
        <f t="shared" si="5"/>
        <v>9240.3989999999994</v>
      </c>
      <c r="P22" s="227">
        <f t="shared" si="5"/>
        <v>9188.396999999999</v>
      </c>
      <c r="Q22" s="227">
        <f t="shared" si="5"/>
        <v>12377.807000000001</v>
      </c>
      <c r="R22" s="227">
        <f t="shared" si="5"/>
        <v>17100.394</v>
      </c>
      <c r="S22" s="227">
        <f t="shared" si="5"/>
        <v>16685.871999999999</v>
      </c>
      <c r="T22" s="227">
        <f t="shared" si="5"/>
        <v>9770.7819999999974</v>
      </c>
      <c r="U22" s="227">
        <f t="shared" si="5"/>
        <v>6848.136000000005</v>
      </c>
      <c r="V22" s="227">
        <f t="shared" si="5"/>
        <v>4381.8090000000038</v>
      </c>
      <c r="W22" s="227">
        <f t="shared" si="5"/>
        <v>6776.5829999999978</v>
      </c>
      <c r="X22" s="227">
        <f t="shared" si="5"/>
        <v>15610.628000000022</v>
      </c>
      <c r="Y22" s="227">
        <f t="shared" si="5"/>
        <v>21839.213999999993</v>
      </c>
      <c r="Z22" s="227">
        <f t="shared" si="5"/>
        <v>33893.180000000015</v>
      </c>
      <c r="AA22" s="227">
        <f t="shared" si="5"/>
        <v>20284.15200000002</v>
      </c>
      <c r="AB22" s="227">
        <f t="shared" si="5"/>
        <v>23372.175999999999</v>
      </c>
      <c r="AC22" s="227">
        <f t="shared" si="5"/>
        <v>387783.10400000005</v>
      </c>
      <c r="AD22" s="269">
        <f>AD19-AD20-AD21</f>
        <v>1647935.6689999998</v>
      </c>
      <c r="AE22" s="269">
        <f t="shared" si="5"/>
        <v>1997531.9410345999</v>
      </c>
      <c r="AF22" s="269">
        <f t="shared" si="5"/>
        <v>4473680.3639303986</v>
      </c>
      <c r="AG22" s="269">
        <f t="shared" si="5"/>
        <v>4811850.4340958912</v>
      </c>
      <c r="AH22" s="269">
        <f t="shared" si="5"/>
        <v>8180992.5079697585</v>
      </c>
      <c r="AI22" s="269">
        <f t="shared" si="5"/>
        <v>10526256.619829778</v>
      </c>
      <c r="AJ22" s="269">
        <f t="shared" si="5"/>
        <v>14235528.762646612</v>
      </c>
      <c r="AK22" s="269">
        <f t="shared" si="5"/>
        <v>15537898.495803695</v>
      </c>
      <c r="AL22" s="269">
        <f t="shared" si="5"/>
        <v>18913715.024204906</v>
      </c>
      <c r="AM22" s="269">
        <f t="shared" si="5"/>
        <v>19072971.097521957</v>
      </c>
      <c r="AN22" s="269">
        <f t="shared" si="5"/>
        <v>17997787.200556487</v>
      </c>
      <c r="AO22" s="269">
        <f t="shared" si="5"/>
        <v>18427181.302566189</v>
      </c>
      <c r="AP22" s="269">
        <f t="shared" si="5"/>
        <v>17336595.666891959</v>
      </c>
      <c r="AQ22" s="269">
        <f t="shared" si="5"/>
        <v>-1.4485400794811034</v>
      </c>
    </row>
    <row r="23" spans="1:80" x14ac:dyDescent="0.2">
      <c r="A23" t="s">
        <v>194</v>
      </c>
      <c r="C23" s="227">
        <v>0</v>
      </c>
      <c r="D23" s="227">
        <v>0</v>
      </c>
      <c r="E23" s="227">
        <v>0</v>
      </c>
      <c r="F23" s="227">
        <v>0</v>
      </c>
      <c r="G23" s="227">
        <v>0</v>
      </c>
      <c r="H23" s="227">
        <v>0</v>
      </c>
      <c r="I23" s="227">
        <v>0</v>
      </c>
      <c r="J23" s="227">
        <v>0</v>
      </c>
      <c r="K23" s="227">
        <v>0</v>
      </c>
      <c r="L23" s="227">
        <v>0</v>
      </c>
      <c r="M23" s="227">
        <v>0</v>
      </c>
      <c r="N23" s="227">
        <v>0</v>
      </c>
      <c r="O23" s="227">
        <v>0</v>
      </c>
      <c r="P23" s="227">
        <v>0</v>
      </c>
      <c r="Q23" s="227">
        <v>0</v>
      </c>
      <c r="R23" s="227">
        <v>0</v>
      </c>
      <c r="S23" s="227">
        <v>0</v>
      </c>
      <c r="T23" s="227">
        <v>0</v>
      </c>
      <c r="U23" s="227">
        <v>0</v>
      </c>
      <c r="V23" s="227">
        <v>0</v>
      </c>
      <c r="W23" s="227">
        <v>0</v>
      </c>
      <c r="X23" s="227">
        <v>0</v>
      </c>
      <c r="Y23" s="227">
        <v>0</v>
      </c>
      <c r="Z23" s="227">
        <v>0</v>
      </c>
      <c r="AA23" s="227">
        <v>0</v>
      </c>
      <c r="AB23" s="227">
        <v>0</v>
      </c>
      <c r="AC23" s="227">
        <v>0</v>
      </c>
      <c r="AD23" s="269">
        <v>0</v>
      </c>
      <c r="AE23" s="269">
        <v>0</v>
      </c>
      <c r="AF23" s="269">
        <v>0</v>
      </c>
      <c r="AG23" s="269">
        <v>0</v>
      </c>
      <c r="AH23" s="269">
        <v>0</v>
      </c>
      <c r="AI23" s="269">
        <v>0</v>
      </c>
      <c r="AJ23" s="269">
        <v>0</v>
      </c>
      <c r="AK23" s="269">
        <v>0</v>
      </c>
      <c r="AL23" s="269">
        <v>0</v>
      </c>
      <c r="AM23" s="269">
        <v>0</v>
      </c>
      <c r="AN23" s="269">
        <v>0</v>
      </c>
      <c r="AO23" s="269">
        <v>0</v>
      </c>
      <c r="AP23" s="269">
        <v>0</v>
      </c>
      <c r="AQ23" s="269">
        <v>0</v>
      </c>
    </row>
    <row r="24" spans="1:80" x14ac:dyDescent="0.2">
      <c r="A24" s="266"/>
      <c r="B24" s="266" t="s">
        <v>188</v>
      </c>
      <c r="C24" s="281">
        <v>0</v>
      </c>
      <c r="D24" s="281">
        <v>0</v>
      </c>
      <c r="E24" s="281">
        <v>0</v>
      </c>
      <c r="F24" s="281">
        <v>0</v>
      </c>
      <c r="G24" s="281">
        <v>0</v>
      </c>
      <c r="H24" s="281">
        <v>0</v>
      </c>
      <c r="I24" s="281">
        <v>0</v>
      </c>
      <c r="J24" s="281">
        <v>0</v>
      </c>
      <c r="K24" s="281">
        <v>0</v>
      </c>
      <c r="L24" s="281">
        <v>0</v>
      </c>
      <c r="M24" s="281">
        <v>0</v>
      </c>
      <c r="N24" s="281">
        <v>0</v>
      </c>
      <c r="O24" s="281">
        <v>0</v>
      </c>
      <c r="P24" s="281">
        <v>0</v>
      </c>
      <c r="Q24" s="281">
        <v>0</v>
      </c>
      <c r="R24" s="281">
        <v>0</v>
      </c>
      <c r="S24" s="281">
        <v>0</v>
      </c>
      <c r="T24" s="281">
        <v>0</v>
      </c>
      <c r="U24" s="281">
        <v>0</v>
      </c>
      <c r="V24" s="281">
        <v>0</v>
      </c>
      <c r="W24" s="281">
        <v>0</v>
      </c>
      <c r="X24" s="281">
        <v>0</v>
      </c>
      <c r="Y24" s="281">
        <v>0</v>
      </c>
      <c r="Z24" s="281">
        <v>0</v>
      </c>
      <c r="AA24" s="281">
        <v>0</v>
      </c>
      <c r="AB24" s="281">
        <v>0</v>
      </c>
      <c r="AC24" s="281">
        <v>0</v>
      </c>
      <c r="AD24" s="282">
        <v>0</v>
      </c>
      <c r="AE24" s="282">
        <v>0</v>
      </c>
      <c r="AF24" s="282">
        <v>0</v>
      </c>
      <c r="AG24" s="282">
        <v>0</v>
      </c>
      <c r="AH24" s="282">
        <v>0</v>
      </c>
      <c r="AI24" s="282">
        <v>0</v>
      </c>
      <c r="AJ24" s="282">
        <v>0</v>
      </c>
      <c r="AK24" s="282">
        <v>0</v>
      </c>
      <c r="AL24" s="282">
        <v>0</v>
      </c>
      <c r="AM24" s="282">
        <v>0</v>
      </c>
      <c r="AN24" s="282">
        <v>0</v>
      </c>
      <c r="AO24" s="282">
        <v>0</v>
      </c>
      <c r="AP24" s="282">
        <v>0</v>
      </c>
      <c r="AQ24" s="282">
        <v>0</v>
      </c>
      <c r="AR24" s="267"/>
      <c r="AS24" s="267"/>
      <c r="AT24" s="267"/>
      <c r="AU24" s="267"/>
      <c r="AV24" s="267"/>
      <c r="AW24" s="267"/>
      <c r="AX24" s="267"/>
      <c r="AY24" s="267"/>
      <c r="AZ24" s="267"/>
      <c r="BA24" s="267"/>
      <c r="BB24" s="267"/>
      <c r="BC24" s="267"/>
      <c r="BD24" s="267"/>
      <c r="BE24" s="267"/>
      <c r="BF24" s="267"/>
      <c r="BG24" s="267"/>
      <c r="BH24" s="267"/>
      <c r="BI24" s="267"/>
      <c r="BJ24" s="267"/>
      <c r="BK24" s="267"/>
      <c r="BL24" s="267"/>
      <c r="BM24" s="267"/>
      <c r="BN24" s="267"/>
      <c r="BO24" s="267"/>
      <c r="BP24" s="267"/>
      <c r="BQ24" s="267"/>
      <c r="BR24" s="267"/>
      <c r="BS24" s="267"/>
      <c r="BT24" s="267"/>
      <c r="BU24" s="267"/>
      <c r="BV24" s="267"/>
      <c r="BW24" s="267"/>
      <c r="BX24" s="267"/>
      <c r="BY24" s="267"/>
      <c r="BZ24" s="267"/>
      <c r="CA24" s="267"/>
      <c r="CB24" s="267"/>
    </row>
    <row r="25" spans="1:80" x14ac:dyDescent="0.2">
      <c r="B25" t="s">
        <v>192</v>
      </c>
      <c r="C25" s="227">
        <v>0</v>
      </c>
      <c r="D25" s="227">
        <v>0</v>
      </c>
      <c r="E25" s="227">
        <v>0</v>
      </c>
      <c r="F25" s="227">
        <v>0</v>
      </c>
      <c r="G25" s="227">
        <v>0</v>
      </c>
      <c r="H25" s="227">
        <v>0</v>
      </c>
      <c r="I25" s="227">
        <v>0</v>
      </c>
      <c r="J25" s="227">
        <v>0</v>
      </c>
      <c r="K25" s="227">
        <v>0</v>
      </c>
      <c r="L25" s="227">
        <v>0</v>
      </c>
      <c r="M25" s="227">
        <v>0</v>
      </c>
      <c r="N25" s="227">
        <v>0</v>
      </c>
      <c r="O25" s="227">
        <v>0</v>
      </c>
      <c r="P25" s="227">
        <v>0</v>
      </c>
      <c r="Q25" s="227">
        <v>0</v>
      </c>
      <c r="R25" s="227">
        <v>0</v>
      </c>
      <c r="S25" s="227">
        <v>0</v>
      </c>
      <c r="T25" s="227">
        <v>0</v>
      </c>
      <c r="U25" s="227">
        <v>0</v>
      </c>
      <c r="V25" s="227">
        <v>0</v>
      </c>
      <c r="W25" s="227">
        <v>0</v>
      </c>
      <c r="X25" s="227">
        <v>0</v>
      </c>
      <c r="Y25" s="227">
        <v>0</v>
      </c>
      <c r="Z25" s="227">
        <v>0</v>
      </c>
      <c r="AA25" s="227">
        <v>0</v>
      </c>
      <c r="AB25" s="227">
        <v>0</v>
      </c>
      <c r="AC25" s="227">
        <v>0</v>
      </c>
      <c r="AD25" s="269">
        <v>0</v>
      </c>
      <c r="AE25" s="269">
        <v>0</v>
      </c>
      <c r="AF25" s="269">
        <v>0</v>
      </c>
      <c r="AG25" s="269">
        <v>0</v>
      </c>
      <c r="AH25" s="269">
        <v>0</v>
      </c>
      <c r="AI25" s="269">
        <v>0</v>
      </c>
      <c r="AJ25" s="269">
        <v>0</v>
      </c>
      <c r="AK25" s="269">
        <v>0</v>
      </c>
      <c r="AL25" s="269">
        <v>0</v>
      </c>
      <c r="AM25" s="269">
        <v>0</v>
      </c>
      <c r="AN25" s="269">
        <v>0</v>
      </c>
      <c r="AO25" s="269">
        <v>0</v>
      </c>
      <c r="AP25" s="269">
        <v>0</v>
      </c>
      <c r="AQ25" s="269">
        <v>0</v>
      </c>
    </row>
    <row r="26" spans="1:80" ht="13.5" thickBot="1" x14ac:dyDescent="0.25">
      <c r="B26" t="s">
        <v>185</v>
      </c>
      <c r="C26" s="279">
        <f>C23-C24-C25</f>
        <v>0</v>
      </c>
      <c r="D26" s="279">
        <f t="shared" ref="D26:AQ26" si="6">D23-D24-D25</f>
        <v>0</v>
      </c>
      <c r="E26" s="279">
        <f t="shared" si="6"/>
        <v>0</v>
      </c>
      <c r="F26" s="279">
        <f t="shared" si="6"/>
        <v>0</v>
      </c>
      <c r="G26" s="279">
        <f t="shared" si="6"/>
        <v>0</v>
      </c>
      <c r="H26" s="279">
        <f t="shared" si="6"/>
        <v>0</v>
      </c>
      <c r="I26" s="279">
        <f t="shared" si="6"/>
        <v>0</v>
      </c>
      <c r="J26" s="279">
        <f t="shared" si="6"/>
        <v>0</v>
      </c>
      <c r="K26" s="279">
        <f t="shared" si="6"/>
        <v>0</v>
      </c>
      <c r="L26" s="279">
        <f t="shared" si="6"/>
        <v>0</v>
      </c>
      <c r="M26" s="279">
        <f t="shared" si="6"/>
        <v>0</v>
      </c>
      <c r="N26" s="279">
        <f t="shared" si="6"/>
        <v>0</v>
      </c>
      <c r="O26" s="279">
        <f t="shared" si="6"/>
        <v>0</v>
      </c>
      <c r="P26" s="279">
        <f t="shared" si="6"/>
        <v>0</v>
      </c>
      <c r="Q26" s="279">
        <f t="shared" si="6"/>
        <v>0</v>
      </c>
      <c r="R26" s="279">
        <f t="shared" si="6"/>
        <v>0</v>
      </c>
      <c r="S26" s="279">
        <f t="shared" si="6"/>
        <v>0</v>
      </c>
      <c r="T26" s="279">
        <f t="shared" si="6"/>
        <v>0</v>
      </c>
      <c r="U26" s="279">
        <f t="shared" si="6"/>
        <v>0</v>
      </c>
      <c r="V26" s="279">
        <f t="shared" si="6"/>
        <v>0</v>
      </c>
      <c r="W26" s="279">
        <f t="shared" si="6"/>
        <v>0</v>
      </c>
      <c r="X26" s="279">
        <f t="shared" si="6"/>
        <v>0</v>
      </c>
      <c r="Y26" s="279">
        <f t="shared" si="6"/>
        <v>0</v>
      </c>
      <c r="Z26" s="279">
        <f t="shared" si="6"/>
        <v>0</v>
      </c>
      <c r="AA26" s="279">
        <f t="shared" si="6"/>
        <v>0</v>
      </c>
      <c r="AB26" s="279">
        <f t="shared" si="6"/>
        <v>0</v>
      </c>
      <c r="AC26" s="279">
        <f t="shared" si="6"/>
        <v>0</v>
      </c>
      <c r="AD26" s="280">
        <f t="shared" si="6"/>
        <v>0</v>
      </c>
      <c r="AE26" s="280">
        <f t="shared" si="6"/>
        <v>0</v>
      </c>
      <c r="AF26" s="280">
        <f t="shared" si="6"/>
        <v>0</v>
      </c>
      <c r="AG26" s="280">
        <f t="shared" si="6"/>
        <v>0</v>
      </c>
      <c r="AH26" s="280">
        <f t="shared" si="6"/>
        <v>0</v>
      </c>
      <c r="AI26" s="280">
        <f t="shared" si="6"/>
        <v>0</v>
      </c>
      <c r="AJ26" s="280">
        <f t="shared" si="6"/>
        <v>0</v>
      </c>
      <c r="AK26" s="280">
        <f t="shared" si="6"/>
        <v>0</v>
      </c>
      <c r="AL26" s="280">
        <f t="shared" si="6"/>
        <v>0</v>
      </c>
      <c r="AM26" s="280">
        <f t="shared" si="6"/>
        <v>0</v>
      </c>
      <c r="AN26" s="280">
        <f t="shared" si="6"/>
        <v>0</v>
      </c>
      <c r="AO26" s="280">
        <f t="shared" si="6"/>
        <v>0</v>
      </c>
      <c r="AP26" s="280">
        <f t="shared" si="6"/>
        <v>0</v>
      </c>
      <c r="AQ26" s="280">
        <f t="shared" si="6"/>
        <v>0</v>
      </c>
    </row>
    <row r="27" spans="1:80" x14ac:dyDescent="0.2">
      <c r="A27" s="274" t="s">
        <v>195</v>
      </c>
      <c r="B27" s="274"/>
      <c r="C27" s="227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78"/>
      <c r="AP27" s="278"/>
      <c r="AQ27" s="278"/>
    </row>
    <row r="28" spans="1:80" ht="13.5" x14ac:dyDescent="0.25">
      <c r="A28" s="275" t="s">
        <v>181</v>
      </c>
    </row>
    <row r="29" spans="1:80" x14ac:dyDescent="0.2">
      <c r="B29" t="s">
        <v>196</v>
      </c>
      <c r="C29" s="227">
        <f>C6+C14+C22</f>
        <v>8849.7280000000028</v>
      </c>
      <c r="D29" s="227">
        <f t="shared" ref="D29:AC29" si="7">D6+D14+D22</f>
        <v>4043.8260000000005</v>
      </c>
      <c r="E29" s="227">
        <f t="shared" si="7"/>
        <v>7489.1190000000006</v>
      </c>
      <c r="F29" s="227">
        <f t="shared" si="7"/>
        <v>3510.1589999999997</v>
      </c>
      <c r="G29" s="227">
        <f t="shared" si="7"/>
        <v>1531.7029999999982</v>
      </c>
      <c r="H29" s="227">
        <f t="shared" si="7"/>
        <v>4255.1639999999998</v>
      </c>
      <c r="I29" s="227">
        <f t="shared" si="7"/>
        <v>4551.4849999999988</v>
      </c>
      <c r="J29" s="227">
        <f t="shared" si="7"/>
        <v>2054.2229999999986</v>
      </c>
      <c r="K29" s="227">
        <f t="shared" si="7"/>
        <v>2640.2379999999998</v>
      </c>
      <c r="L29" s="227">
        <f t="shared" si="7"/>
        <v>4702.1440000000002</v>
      </c>
      <c r="M29" s="227">
        <f t="shared" si="7"/>
        <v>9263.0349999999999</v>
      </c>
      <c r="N29" s="227">
        <f t="shared" si="7"/>
        <v>11580.246000000001</v>
      </c>
      <c r="O29" s="227">
        <f t="shared" si="7"/>
        <v>9241.6869999999999</v>
      </c>
      <c r="P29" s="227">
        <f t="shared" si="7"/>
        <v>9189.4039999999986</v>
      </c>
      <c r="Q29" s="227">
        <f t="shared" si="7"/>
        <v>12378.461000000001</v>
      </c>
      <c r="R29" s="227">
        <f t="shared" si="7"/>
        <v>17101.306</v>
      </c>
      <c r="S29" s="227">
        <f t="shared" si="7"/>
        <v>16687.113999999998</v>
      </c>
      <c r="T29" s="227">
        <f t="shared" si="7"/>
        <v>9771.8659999999982</v>
      </c>
      <c r="U29" s="227">
        <f t="shared" si="7"/>
        <v>6849.386000000005</v>
      </c>
      <c r="V29" s="227">
        <f t="shared" si="7"/>
        <v>4383.3850000000039</v>
      </c>
      <c r="W29" s="227">
        <f t="shared" si="7"/>
        <v>6779.4219999999978</v>
      </c>
      <c r="X29" s="227">
        <f t="shared" si="7"/>
        <v>15613.128000000022</v>
      </c>
      <c r="Y29" s="227">
        <f t="shared" si="7"/>
        <v>21842.620999999992</v>
      </c>
      <c r="Z29" s="227">
        <f t="shared" si="7"/>
        <v>33897.269000000015</v>
      </c>
      <c r="AA29" s="227">
        <f t="shared" si="7"/>
        <v>20290.700000000019</v>
      </c>
      <c r="AB29" s="227">
        <f t="shared" si="7"/>
        <v>23379.076000000001</v>
      </c>
      <c r="AC29" s="269">
        <f t="shared" si="7"/>
        <v>387817.59100000007</v>
      </c>
      <c r="AD29" s="269">
        <f>AD6+AD14+AD22</f>
        <v>1647955.0019999999</v>
      </c>
      <c r="AE29" s="269">
        <f t="shared" ref="AE29:AQ29" si="8">AE6+AE14+AE22</f>
        <v>1997546.5481358522</v>
      </c>
      <c r="AF29" s="269">
        <f t="shared" si="8"/>
        <v>4473684.9807212157</v>
      </c>
      <c r="AG29" s="269">
        <f t="shared" si="8"/>
        <v>4811853.6773606734</v>
      </c>
      <c r="AH29" s="269">
        <f t="shared" si="8"/>
        <v>8180995.2559871208</v>
      </c>
      <c r="AI29" s="269">
        <f t="shared" si="8"/>
        <v>10526259.551125433</v>
      </c>
      <c r="AJ29" s="269">
        <f t="shared" si="8"/>
        <v>14235532.012503298</v>
      </c>
      <c r="AK29" s="269">
        <f t="shared" si="8"/>
        <v>15537901.681524979</v>
      </c>
      <c r="AL29" s="269">
        <f t="shared" si="8"/>
        <v>18913718.141841244</v>
      </c>
      <c r="AM29" s="269">
        <f t="shared" si="8"/>
        <v>19072974.207489491</v>
      </c>
      <c r="AN29" s="269">
        <f t="shared" si="8"/>
        <v>17997790.396794204</v>
      </c>
      <c r="AO29" s="269">
        <f t="shared" si="8"/>
        <v>18427184.559525304</v>
      </c>
      <c r="AP29" s="269">
        <f t="shared" si="8"/>
        <v>17336598.925672993</v>
      </c>
      <c r="AQ29" s="269">
        <f t="shared" si="8"/>
        <v>1.824462495263762</v>
      </c>
    </row>
    <row r="30" spans="1:80" x14ac:dyDescent="0.2">
      <c r="B30" t="s">
        <v>197</v>
      </c>
      <c r="C30" s="227">
        <f>C10+C18+C26</f>
        <v>206.71899999999999</v>
      </c>
      <c r="D30" s="227">
        <f t="shared" ref="D30:AQ30" si="9">D10+D18+D26</f>
        <v>213.94499999999999</v>
      </c>
      <c r="E30" s="227">
        <f t="shared" si="9"/>
        <v>229.94199999999998</v>
      </c>
      <c r="F30" s="227">
        <f t="shared" si="9"/>
        <v>241.37000000000003</v>
      </c>
      <c r="G30" s="227">
        <f t="shared" si="9"/>
        <v>250.048</v>
      </c>
      <c r="H30" s="227">
        <f t="shared" si="9"/>
        <v>251.958</v>
      </c>
      <c r="I30" s="227">
        <f t="shared" si="9"/>
        <v>264.95499999999998</v>
      </c>
      <c r="J30" s="227">
        <f t="shared" si="9"/>
        <v>275.11700000000002</v>
      </c>
      <c r="K30" s="227">
        <f t="shared" si="9"/>
        <v>273.55</v>
      </c>
      <c r="L30" s="227">
        <f t="shared" si="9"/>
        <v>275.75099999999998</v>
      </c>
      <c r="M30" s="227">
        <f t="shared" si="9"/>
        <v>266.27000000000004</v>
      </c>
      <c r="N30" s="227">
        <f t="shared" si="9"/>
        <v>277.512</v>
      </c>
      <c r="O30" s="227">
        <f t="shared" si="9"/>
        <v>279.827</v>
      </c>
      <c r="P30" s="227">
        <f t="shared" si="9"/>
        <v>279.73600000000005</v>
      </c>
      <c r="Q30" s="227">
        <f t="shared" si="9"/>
        <v>270.53699999999998</v>
      </c>
      <c r="R30" s="227">
        <f t="shared" si="9"/>
        <v>265.12799999999993</v>
      </c>
      <c r="S30" s="227">
        <f t="shared" si="9"/>
        <v>261.72700000000003</v>
      </c>
      <c r="T30" s="227">
        <f t="shared" si="9"/>
        <v>268.471</v>
      </c>
      <c r="U30" s="227">
        <f t="shared" si="9"/>
        <v>256.63900000000001</v>
      </c>
      <c r="V30" s="227">
        <f t="shared" si="9"/>
        <v>246.59600000000003</v>
      </c>
      <c r="W30" s="227">
        <f t="shared" si="9"/>
        <v>255.13899999999995</v>
      </c>
      <c r="X30" s="227">
        <f t="shared" si="9"/>
        <v>246.52600000000001</v>
      </c>
      <c r="Y30" s="227">
        <f t="shared" si="9"/>
        <v>237.83200000000002</v>
      </c>
      <c r="Z30" s="227">
        <f t="shared" si="9"/>
        <v>222.12299999999999</v>
      </c>
      <c r="AA30" s="227">
        <f t="shared" si="9"/>
        <v>185.38100000000003</v>
      </c>
      <c r="AB30" s="227">
        <f t="shared" si="9"/>
        <v>187.24700000000004</v>
      </c>
      <c r="AC30" s="269">
        <f t="shared" si="9"/>
        <v>78.933000000000035</v>
      </c>
      <c r="AD30" s="269">
        <f t="shared" si="9"/>
        <v>20.132999999999996</v>
      </c>
      <c r="AE30" s="269">
        <f t="shared" si="9"/>
        <v>6.6060337151825959</v>
      </c>
      <c r="AF30" s="269">
        <f t="shared" si="9"/>
        <v>58.904016407147374</v>
      </c>
      <c r="AG30" s="269">
        <f t="shared" si="9"/>
        <v>89.82549199664254</v>
      </c>
      <c r="AH30" s="269">
        <f t="shared" si="9"/>
        <v>83.816312641539881</v>
      </c>
      <c r="AI30" s="269">
        <f t="shared" si="9"/>
        <v>92.784355005532959</v>
      </c>
      <c r="AJ30" s="269">
        <f t="shared" si="9"/>
        <v>115.01985619314311</v>
      </c>
      <c r="AK30" s="269">
        <f t="shared" si="9"/>
        <v>115.23519315063301</v>
      </c>
      <c r="AL30" s="269">
        <f t="shared" si="9"/>
        <v>103.06148915580235</v>
      </c>
      <c r="AM30" s="269">
        <f t="shared" si="9"/>
        <v>98.917399578396768</v>
      </c>
      <c r="AN30" s="269">
        <f t="shared" si="9"/>
        <v>111.36648326331908</v>
      </c>
      <c r="AO30" s="269">
        <f t="shared" si="9"/>
        <v>119.71640660716818</v>
      </c>
      <c r="AP30" s="269">
        <f t="shared" si="9"/>
        <v>115.92208971694249</v>
      </c>
      <c r="AQ30" s="269">
        <f t="shared" si="9"/>
        <v>115.05350533726804</v>
      </c>
    </row>
    <row r="31" spans="1:80" ht="13.5" x14ac:dyDescent="0.25">
      <c r="A31" s="275" t="s">
        <v>202</v>
      </c>
      <c r="AC31" s="32"/>
    </row>
    <row r="32" spans="1:80" x14ac:dyDescent="0.2">
      <c r="B32" t="s">
        <v>196</v>
      </c>
      <c r="C32" s="227">
        <f>C29*2204.622/1000</f>
        <v>19510.305042816006</v>
      </c>
      <c r="D32" s="227">
        <f t="shared" ref="D32:AQ33" si="10">D29*2204.622/1000</f>
        <v>8915.1077637719991</v>
      </c>
      <c r="E32" s="227">
        <f t="shared" si="10"/>
        <v>16510.676508018001</v>
      </c>
      <c r="F32" s="227">
        <f t="shared" si="10"/>
        <v>7738.5737548979987</v>
      </c>
      <c r="G32" s="227">
        <f t="shared" si="10"/>
        <v>3376.8261312659956</v>
      </c>
      <c r="H32" s="227">
        <f t="shared" si="10"/>
        <v>9381.0281680079988</v>
      </c>
      <c r="I32" s="227">
        <f t="shared" si="10"/>
        <v>10034.303963669996</v>
      </c>
      <c r="J32" s="227">
        <f t="shared" si="10"/>
        <v>4528.7852187059971</v>
      </c>
      <c r="K32" s="227">
        <f t="shared" si="10"/>
        <v>5820.7267800359996</v>
      </c>
      <c r="L32" s="227">
        <f t="shared" si="10"/>
        <v>10366.450109568001</v>
      </c>
      <c r="M32" s="227">
        <f t="shared" si="10"/>
        <v>20421.490747769996</v>
      </c>
      <c r="N32" s="227">
        <f t="shared" si="10"/>
        <v>25530.065097012</v>
      </c>
      <c r="O32" s="227">
        <f t="shared" si="10"/>
        <v>20374.426477313998</v>
      </c>
      <c r="P32" s="227">
        <f t="shared" si="10"/>
        <v>20259.162225287997</v>
      </c>
      <c r="Q32" s="227">
        <f t="shared" si="10"/>
        <v>27289.827446742001</v>
      </c>
      <c r="R32" s="227">
        <f t="shared" si="10"/>
        <v>37701.915436331998</v>
      </c>
      <c r="S32" s="227">
        <f t="shared" si="10"/>
        <v>36788.778640907993</v>
      </c>
      <c r="T32" s="227">
        <f t="shared" si="10"/>
        <v>21543.270764651996</v>
      </c>
      <c r="U32" s="227">
        <f t="shared" si="10"/>
        <v>15100.30706209201</v>
      </c>
      <c r="V32" s="227">
        <f t="shared" si="10"/>
        <v>9663.7070054700071</v>
      </c>
      <c r="W32" s="227">
        <f t="shared" si="10"/>
        <v>14946.062888483993</v>
      </c>
      <c r="X32" s="227">
        <f t="shared" si="10"/>
        <v>34421.045477616048</v>
      </c>
      <c r="Y32" s="227">
        <f t="shared" si="10"/>
        <v>48154.722794261979</v>
      </c>
      <c r="Z32" s="227">
        <f t="shared" si="10"/>
        <v>74730.66497731804</v>
      </c>
      <c r="AA32" s="227">
        <f t="shared" si="10"/>
        <v>44733.323615400041</v>
      </c>
      <c r="AB32" s="227">
        <f t="shared" si="10"/>
        <v>51542.025289271995</v>
      </c>
      <c r="AC32" s="269">
        <f t="shared" si="10"/>
        <v>854991.19310560217</v>
      </c>
      <c r="AD32" s="269">
        <f t="shared" si="10"/>
        <v>3633117.8524192432</v>
      </c>
      <c r="AE32" s="269">
        <f t="shared" si="10"/>
        <v>4403835.0660443585</v>
      </c>
      <c r="AF32" s="269">
        <f t="shared" si="10"/>
        <v>9862784.3295675684</v>
      </c>
      <c r="AG32" s="269">
        <f t="shared" si="10"/>
        <v>10608318.477890242</v>
      </c>
      <c r="AH32" s="269">
        <f t="shared" si="10"/>
        <v>18036002.123244837</v>
      </c>
      <c r="AI32" s="269">
        <f t="shared" si="10"/>
        <v>23206423.384121254</v>
      </c>
      <c r="AJ32" s="269">
        <f t="shared" si="10"/>
        <v>31383967.056469046</v>
      </c>
      <c r="AK32" s="269">
        <f t="shared" si="10"/>
        <v>34255199.880926959</v>
      </c>
      <c r="AL32" s="269">
        <f t="shared" si="10"/>
        <v>41697599.117302321</v>
      </c>
      <c r="AM32" s="269">
        <f t="shared" si="10"/>
        <v>42048698.54326389</v>
      </c>
      <c r="AN32" s="269">
        <f t="shared" si="10"/>
        <v>39678324.660161227</v>
      </c>
      <c r="AO32" s="269">
        <f t="shared" si="10"/>
        <v>40624976.477989793</v>
      </c>
      <c r="AP32" s="269">
        <f t="shared" si="10"/>
        <v>38220647.396715045</v>
      </c>
      <c r="AQ32" s="269">
        <f t="shared" si="10"/>
        <v>4.0222501552333849</v>
      </c>
    </row>
    <row r="33" spans="1:43" x14ac:dyDescent="0.2">
      <c r="B33" t="s">
        <v>197</v>
      </c>
      <c r="C33" s="227">
        <f>C30*2204.622/1000</f>
        <v>455.73725521799997</v>
      </c>
      <c r="D33" s="227">
        <f t="shared" si="10"/>
        <v>471.66785378999998</v>
      </c>
      <c r="E33" s="227">
        <f t="shared" si="10"/>
        <v>506.93519192399992</v>
      </c>
      <c r="F33" s="227">
        <f t="shared" si="10"/>
        <v>532.12961213999995</v>
      </c>
      <c r="G33" s="227">
        <f t="shared" si="10"/>
        <v>551.261321856</v>
      </c>
      <c r="H33" s="227">
        <f t="shared" si="10"/>
        <v>555.472149876</v>
      </c>
      <c r="I33" s="227">
        <f t="shared" si="10"/>
        <v>584.12562200999992</v>
      </c>
      <c r="J33" s="227">
        <f t="shared" si="10"/>
        <v>606.52899077399991</v>
      </c>
      <c r="K33" s="227">
        <f t="shared" si="10"/>
        <v>603.07434809999995</v>
      </c>
      <c r="L33" s="227">
        <f t="shared" si="10"/>
        <v>607.92672112199989</v>
      </c>
      <c r="M33" s="227">
        <f t="shared" si="10"/>
        <v>587.02469994000012</v>
      </c>
      <c r="N33" s="227">
        <f t="shared" si="10"/>
        <v>611.80906046400003</v>
      </c>
      <c r="O33" s="227">
        <f t="shared" si="10"/>
        <v>616.91276039399997</v>
      </c>
      <c r="P33" s="227">
        <f t="shared" si="10"/>
        <v>616.71213979200002</v>
      </c>
      <c r="Q33" s="227">
        <f t="shared" si="10"/>
        <v>596.43182201399986</v>
      </c>
      <c r="R33" s="227">
        <f t="shared" si="10"/>
        <v>584.50702161599975</v>
      </c>
      <c r="S33" s="227">
        <f t="shared" si="10"/>
        <v>577.00910219399998</v>
      </c>
      <c r="T33" s="227">
        <f t="shared" si="10"/>
        <v>591.87707296199994</v>
      </c>
      <c r="U33" s="227">
        <f t="shared" si="10"/>
        <v>565.791985458</v>
      </c>
      <c r="V33" s="227">
        <f t="shared" si="10"/>
        <v>543.65096671200013</v>
      </c>
      <c r="W33" s="227">
        <f t="shared" si="10"/>
        <v>562.48505245799993</v>
      </c>
      <c r="X33" s="227">
        <f t="shared" si="10"/>
        <v>543.49664317199995</v>
      </c>
      <c r="Y33" s="227">
        <f t="shared" si="10"/>
        <v>524.32965950400001</v>
      </c>
      <c r="Z33" s="227">
        <f t="shared" si="10"/>
        <v>489.69725250599993</v>
      </c>
      <c r="AA33" s="227">
        <f t="shared" si="10"/>
        <v>408.69503098200005</v>
      </c>
      <c r="AB33" s="227">
        <f t="shared" si="10"/>
        <v>412.80885563400005</v>
      </c>
      <c r="AC33" s="269">
        <f t="shared" si="10"/>
        <v>174.01742832600004</v>
      </c>
      <c r="AD33" s="269">
        <f t="shared" si="10"/>
        <v>44.385654725999984</v>
      </c>
      <c r="AE33" s="269">
        <f t="shared" si="10"/>
        <v>14.563807261233283</v>
      </c>
      <c r="AF33" s="269">
        <f t="shared" si="10"/>
        <v>129.86109045955806</v>
      </c>
      <c r="AG33" s="269">
        <f t="shared" si="10"/>
        <v>198.03125581662206</v>
      </c>
      <c r="AH33" s="269">
        <f t="shared" si="10"/>
        <v>184.7832868084169</v>
      </c>
      <c r="AI33" s="269">
        <f t="shared" si="10"/>
        <v>204.55443030100807</v>
      </c>
      <c r="AJ33" s="269">
        <f t="shared" si="10"/>
        <v>253.57530540023953</v>
      </c>
      <c r="AK33" s="269">
        <f t="shared" si="10"/>
        <v>254.05004199413483</v>
      </c>
      <c r="AL33" s="269">
        <f t="shared" si="10"/>
        <v>227.21162634564328</v>
      </c>
      <c r="AM33" s="269">
        <f t="shared" si="10"/>
        <v>218.07547529332422</v>
      </c>
      <c r="AN33" s="269">
        <f t="shared" si="10"/>
        <v>245.52099906494504</v>
      </c>
      <c r="AO33" s="269">
        <f t="shared" si="10"/>
        <v>263.92942376710829</v>
      </c>
      <c r="AP33" s="269">
        <f t="shared" si="10"/>
        <v>255.56438927594516</v>
      </c>
      <c r="AQ33" s="269">
        <f t="shared" si="10"/>
        <v>253.64948904365852</v>
      </c>
    </row>
    <row r="34" spans="1:43" x14ac:dyDescent="0.2">
      <c r="AC34" s="32"/>
    </row>
    <row r="35" spans="1:43" x14ac:dyDescent="0.2">
      <c r="A35" t="s">
        <v>203</v>
      </c>
      <c r="AC35" s="32"/>
    </row>
    <row r="36" spans="1:43" ht="13.5" x14ac:dyDescent="0.25">
      <c r="A36" s="275" t="s">
        <v>181</v>
      </c>
    </row>
    <row r="37" spans="1:43" x14ac:dyDescent="0.2">
      <c r="B37" t="s">
        <v>204</v>
      </c>
      <c r="C37" s="227">
        <f t="shared" ref="C37:AQ37" si="11">C4+C5+C12+C13+C20+C21</f>
        <v>8750.9490000000005</v>
      </c>
      <c r="D37" s="227">
        <f t="shared" si="11"/>
        <v>12705.017000000002</v>
      </c>
      <c r="E37" s="227">
        <f t="shared" si="11"/>
        <v>11772.077999999998</v>
      </c>
      <c r="F37" s="227">
        <f t="shared" si="11"/>
        <v>6719.8660000000009</v>
      </c>
      <c r="G37" s="227">
        <f t="shared" si="11"/>
        <v>9072.8760000000002</v>
      </c>
      <c r="H37" s="227">
        <f t="shared" si="11"/>
        <v>9236.0280000000002</v>
      </c>
      <c r="I37" s="227">
        <f t="shared" si="11"/>
        <v>7874.5140000000001</v>
      </c>
      <c r="J37" s="227">
        <f t="shared" si="11"/>
        <v>6393.6789999999992</v>
      </c>
      <c r="K37" s="227">
        <f t="shared" si="11"/>
        <v>650.90500000000009</v>
      </c>
      <c r="L37" s="227">
        <f t="shared" si="11"/>
        <v>3938.2549999999992</v>
      </c>
      <c r="M37" s="227">
        <f t="shared" si="11"/>
        <v>20616.711000000003</v>
      </c>
      <c r="N37" s="227">
        <f t="shared" si="11"/>
        <v>8019.1609999999982</v>
      </c>
      <c r="O37" s="227">
        <f t="shared" si="11"/>
        <v>24309.714</v>
      </c>
      <c r="P37" s="227">
        <f t="shared" si="11"/>
        <v>7651.3829999999998</v>
      </c>
      <c r="Q37" s="227">
        <f t="shared" si="11"/>
        <v>3235.0610000000001</v>
      </c>
      <c r="R37" s="227">
        <f t="shared" si="11"/>
        <v>18274.166999999998</v>
      </c>
      <c r="S37" s="227">
        <f t="shared" si="11"/>
        <v>23918.620999999999</v>
      </c>
      <c r="T37" s="227">
        <f t="shared" si="11"/>
        <v>31370.218000000001</v>
      </c>
      <c r="U37" s="227">
        <f t="shared" si="11"/>
        <v>30859.343999999997</v>
      </c>
      <c r="V37" s="227">
        <f t="shared" si="11"/>
        <v>38267.839000000007</v>
      </c>
      <c r="W37" s="227">
        <f t="shared" si="11"/>
        <v>41268.578999999998</v>
      </c>
      <c r="X37" s="227">
        <f t="shared" si="11"/>
        <v>59735.964</v>
      </c>
      <c r="Y37" s="227">
        <f t="shared" si="11"/>
        <v>89570.334000000003</v>
      </c>
      <c r="Z37" s="227">
        <f t="shared" si="11"/>
        <v>146879.96900000001</v>
      </c>
      <c r="AA37" s="227">
        <f t="shared" si="11"/>
        <v>178665.58699999997</v>
      </c>
      <c r="AB37" s="227">
        <f t="shared" si="11"/>
        <v>202547.47</v>
      </c>
      <c r="AC37" s="269">
        <f t="shared" si="11"/>
        <v>458994.29</v>
      </c>
      <c r="AD37" s="269">
        <f t="shared" si="11"/>
        <v>587517.94200000004</v>
      </c>
      <c r="AE37" s="269">
        <f t="shared" si="11"/>
        <v>613441.70489874773</v>
      </c>
      <c r="AF37" s="269">
        <f t="shared" si="11"/>
        <v>593460.73701820592</v>
      </c>
      <c r="AG37" s="269">
        <f t="shared" si="11"/>
        <v>1051786.303040846</v>
      </c>
      <c r="AH37" s="269">
        <f t="shared" si="11"/>
        <v>1469115.5998578905</v>
      </c>
      <c r="AI37" s="269">
        <f t="shared" si="11"/>
        <v>1748850.2639472613</v>
      </c>
      <c r="AJ37" s="269">
        <f t="shared" si="11"/>
        <v>1889578.0131516454</v>
      </c>
      <c r="AK37" s="269">
        <f t="shared" si="11"/>
        <v>2462208.795566516</v>
      </c>
      <c r="AL37" s="269">
        <f t="shared" si="11"/>
        <v>3161393.7663937588</v>
      </c>
      <c r="AM37" s="269">
        <f t="shared" si="11"/>
        <v>3652138.6660946244</v>
      </c>
      <c r="AN37" s="269">
        <f t="shared" si="11"/>
        <v>4327323.3254466299</v>
      </c>
      <c r="AO37" s="269">
        <f t="shared" si="11"/>
        <v>4222930.1929297037</v>
      </c>
      <c r="AP37" s="269">
        <f t="shared" si="11"/>
        <v>4588516.8204807946</v>
      </c>
      <c r="AQ37" s="269">
        <f t="shared" si="11"/>
        <v>114.97688721756168</v>
      </c>
    </row>
    <row r="38" spans="1:43" x14ac:dyDescent="0.2">
      <c r="B38" t="s">
        <v>205</v>
      </c>
      <c r="C38" s="227">
        <f t="shared" ref="C38:AQ38" si="12">C8+C9+C16+C17+C24+C25</f>
        <v>3.8660000000000001</v>
      </c>
      <c r="D38" s="227">
        <f t="shared" si="12"/>
        <v>6.47</v>
      </c>
      <c r="E38" s="227">
        <f t="shared" si="12"/>
        <v>5.7219999999999995</v>
      </c>
      <c r="F38" s="227">
        <f t="shared" si="12"/>
        <v>10.933</v>
      </c>
      <c r="G38" s="227">
        <f t="shared" si="12"/>
        <v>4.4649999999999999</v>
      </c>
      <c r="H38" s="227">
        <f t="shared" si="12"/>
        <v>4.6180000000000012</v>
      </c>
      <c r="I38" s="227">
        <f t="shared" si="12"/>
        <v>4.0319999999999991</v>
      </c>
      <c r="J38" s="227">
        <f t="shared" si="12"/>
        <v>3.3409999999999997</v>
      </c>
      <c r="K38" s="227">
        <f t="shared" si="12"/>
        <v>3.5179999999999998</v>
      </c>
      <c r="L38" s="227">
        <f t="shared" si="12"/>
        <v>2.23</v>
      </c>
      <c r="M38" s="227">
        <f t="shared" si="12"/>
        <v>9.3770000000000007</v>
      </c>
      <c r="N38" s="227">
        <f t="shared" si="12"/>
        <v>3.63</v>
      </c>
      <c r="O38" s="227">
        <f t="shared" si="12"/>
        <v>11.52</v>
      </c>
      <c r="P38" s="227">
        <f t="shared" si="12"/>
        <v>3.78</v>
      </c>
      <c r="Q38" s="227">
        <f t="shared" si="12"/>
        <v>1.659</v>
      </c>
      <c r="R38" s="227">
        <f t="shared" si="12"/>
        <v>11.527999999999999</v>
      </c>
      <c r="S38" s="227">
        <f t="shared" si="12"/>
        <v>10.933999999999999</v>
      </c>
      <c r="T38" s="227">
        <f t="shared" si="12"/>
        <v>20.52</v>
      </c>
      <c r="U38" s="227">
        <f t="shared" si="12"/>
        <v>23.442</v>
      </c>
      <c r="V38" s="227">
        <f t="shared" si="12"/>
        <v>30.653000000000002</v>
      </c>
      <c r="W38" s="227">
        <f t="shared" si="12"/>
        <v>27.216999999999999</v>
      </c>
      <c r="X38" s="227">
        <f t="shared" si="12"/>
        <v>34.377000000000002</v>
      </c>
      <c r="Y38" s="227">
        <f t="shared" si="12"/>
        <v>42.668999999999997</v>
      </c>
      <c r="Z38" s="227">
        <f t="shared" si="12"/>
        <v>66.14</v>
      </c>
      <c r="AA38" s="227">
        <f t="shared" si="12"/>
        <v>80.778999999999996</v>
      </c>
      <c r="AB38" s="227">
        <f t="shared" si="12"/>
        <v>91.917999999999992</v>
      </c>
      <c r="AC38" s="269">
        <f t="shared" si="12"/>
        <v>208.00399999999999</v>
      </c>
      <c r="AD38" s="269">
        <f t="shared" si="12"/>
        <v>266.48</v>
      </c>
      <c r="AE38" s="269">
        <f t="shared" si="12"/>
        <v>303.39796628481741</v>
      </c>
      <c r="AF38" s="269">
        <f t="shared" si="12"/>
        <v>283.71378142729026</v>
      </c>
      <c r="AG38" s="269">
        <f t="shared" si="12"/>
        <v>339.9435812827237</v>
      </c>
      <c r="AH38" s="269">
        <f t="shared" si="12"/>
        <v>360.88135419135938</v>
      </c>
      <c r="AI38" s="269">
        <f t="shared" si="12"/>
        <v>398.07940230449231</v>
      </c>
      <c r="AJ38" s="269">
        <f t="shared" si="12"/>
        <v>443.93588497399122</v>
      </c>
      <c r="AK38" s="269">
        <f t="shared" si="12"/>
        <v>455.85640312075026</v>
      </c>
      <c r="AL38" s="269">
        <f t="shared" si="12"/>
        <v>418.23948622036283</v>
      </c>
      <c r="AM38" s="269">
        <f t="shared" si="12"/>
        <v>400.91959097061516</v>
      </c>
      <c r="AN38" s="269">
        <f t="shared" si="12"/>
        <v>444.55752272148203</v>
      </c>
      <c r="AO38" s="269">
        <f t="shared" si="12"/>
        <v>474.57188686791136</v>
      </c>
      <c r="AP38" s="269">
        <f t="shared" si="12"/>
        <v>465.29167560697931</v>
      </c>
      <c r="AQ38" s="269">
        <f t="shared" si="12"/>
        <v>460.16303805912628</v>
      </c>
    </row>
    <row r="39" spans="1:43" ht="13.5" x14ac:dyDescent="0.25">
      <c r="A39" s="275" t="s">
        <v>202</v>
      </c>
    </row>
    <row r="40" spans="1:43" x14ac:dyDescent="0.2">
      <c r="B40" t="s">
        <v>204</v>
      </c>
      <c r="C40" s="227">
        <f>C37*2204.622/1000</f>
        <v>19292.534686277999</v>
      </c>
      <c r="D40" s="227">
        <f t="shared" ref="D40:AQ41" si="13">D37*2204.622/1000</f>
        <v>28009.759988574002</v>
      </c>
      <c r="E40" s="227">
        <f t="shared" si="13"/>
        <v>25952.982144515994</v>
      </c>
      <c r="F40" s="227">
        <f t="shared" si="13"/>
        <v>14814.764420652</v>
      </c>
      <c r="G40" s="227">
        <f t="shared" si="13"/>
        <v>20002.262032872</v>
      </c>
      <c r="H40" s="227">
        <f t="shared" si="13"/>
        <v>20361.950521415998</v>
      </c>
      <c r="I40" s="227">
        <f t="shared" si="13"/>
        <v>17360.326803707998</v>
      </c>
      <c r="J40" s="227">
        <f t="shared" si="13"/>
        <v>14095.645384337997</v>
      </c>
      <c r="K40" s="227">
        <f t="shared" si="13"/>
        <v>1434.9994829100001</v>
      </c>
      <c r="L40" s="227">
        <f t="shared" si="13"/>
        <v>8682.363614609998</v>
      </c>
      <c r="M40" s="227">
        <f t="shared" si="13"/>
        <v>45452.054638242007</v>
      </c>
      <c r="N40" s="227">
        <f t="shared" si="13"/>
        <v>17679.218762141994</v>
      </c>
      <c r="O40" s="227">
        <f t="shared" si="13"/>
        <v>53593.730298107999</v>
      </c>
      <c r="P40" s="227">
        <f t="shared" si="13"/>
        <v>16868.407292225998</v>
      </c>
      <c r="Q40" s="227">
        <f t="shared" si="13"/>
        <v>7132.0866519419997</v>
      </c>
      <c r="R40" s="227">
        <f t="shared" si="13"/>
        <v>40287.630599873992</v>
      </c>
      <c r="S40" s="227">
        <f t="shared" si="13"/>
        <v>52731.51806626199</v>
      </c>
      <c r="T40" s="227">
        <f t="shared" si="13"/>
        <v>69159.472747595995</v>
      </c>
      <c r="U40" s="227">
        <f t="shared" si="13"/>
        <v>68033.188687967981</v>
      </c>
      <c r="V40" s="227">
        <f t="shared" si="13"/>
        <v>84366.119751858016</v>
      </c>
      <c r="W40" s="227">
        <f t="shared" si="13"/>
        <v>90981.617172137994</v>
      </c>
      <c r="X40" s="227">
        <f t="shared" si="13"/>
        <v>131695.22042560799</v>
      </c>
      <c r="Y40" s="227">
        <f t="shared" si="13"/>
        <v>197468.728883748</v>
      </c>
      <c r="Z40" s="227">
        <f t="shared" si="13"/>
        <v>323814.81101671804</v>
      </c>
      <c r="AA40" s="227">
        <f t="shared" si="13"/>
        <v>393890.08374311391</v>
      </c>
      <c r="AB40" s="227">
        <f t="shared" si="13"/>
        <v>446540.60840633995</v>
      </c>
      <c r="AC40" s="269">
        <f t="shared" si="13"/>
        <v>1011908.9096083798</v>
      </c>
      <c r="AD40" s="269">
        <f t="shared" si="13"/>
        <v>1295254.980327924</v>
      </c>
      <c r="AE40" s="269">
        <f t="shared" si="13"/>
        <v>1352407.0783372871</v>
      </c>
      <c r="AF40" s="269">
        <f t="shared" si="13"/>
        <v>1308356.5969665512</v>
      </c>
      <c r="AG40" s="269">
        <f t="shared" si="13"/>
        <v>2318791.2229825156</v>
      </c>
      <c r="AH40" s="269">
        <f t="shared" si="13"/>
        <v>3238844.5719899018</v>
      </c>
      <c r="AI40" s="269">
        <f t="shared" si="13"/>
        <v>3855553.7666039388</v>
      </c>
      <c r="AJ40" s="269">
        <f t="shared" si="13"/>
        <v>4165805.2585104066</v>
      </c>
      <c r="AK40" s="269">
        <f t="shared" si="13"/>
        <v>5428239.679299443</v>
      </c>
      <c r="AL40" s="269">
        <f t="shared" si="13"/>
        <v>6969678.2480545407</v>
      </c>
      <c r="AM40" s="269">
        <f t="shared" si="13"/>
        <v>8051585.2503228625</v>
      </c>
      <c r="AN40" s="269">
        <f t="shared" si="13"/>
        <v>9540112.2043928001</v>
      </c>
      <c r="AO40" s="269">
        <f t="shared" si="13"/>
        <v>9309964.8077970687</v>
      </c>
      <c r="AP40" s="269">
        <f t="shared" si="13"/>
        <v>10115945.129802009</v>
      </c>
      <c r="AQ40" s="269">
        <f t="shared" si="13"/>
        <v>253.48057505135526</v>
      </c>
    </row>
    <row r="41" spans="1:43" x14ac:dyDescent="0.2">
      <c r="B41" t="s">
        <v>205</v>
      </c>
      <c r="C41" s="227">
        <f>C38*2204.622/1000</f>
        <v>8.5230686519999992</v>
      </c>
      <c r="D41" s="227">
        <f t="shared" si="13"/>
        <v>14.26390434</v>
      </c>
      <c r="E41" s="227">
        <f t="shared" si="13"/>
        <v>12.614847083999997</v>
      </c>
      <c r="F41" s="227">
        <f t="shared" si="13"/>
        <v>24.103132326000001</v>
      </c>
      <c r="G41" s="227">
        <f t="shared" si="13"/>
        <v>9.8436372299999988</v>
      </c>
      <c r="H41" s="227">
        <f t="shared" si="13"/>
        <v>10.180944396000003</v>
      </c>
      <c r="I41" s="227">
        <f t="shared" si="13"/>
        <v>8.8890359039999964</v>
      </c>
      <c r="J41" s="227">
        <f t="shared" si="13"/>
        <v>7.3656421019999989</v>
      </c>
      <c r="K41" s="227">
        <f t="shared" si="13"/>
        <v>7.7558601959999987</v>
      </c>
      <c r="L41" s="227">
        <f t="shared" si="13"/>
        <v>4.9163070599999994</v>
      </c>
      <c r="M41" s="227">
        <f t="shared" si="13"/>
        <v>20.672740494000003</v>
      </c>
      <c r="N41" s="227">
        <f t="shared" si="13"/>
        <v>8.0027778599999984</v>
      </c>
      <c r="O41" s="227">
        <f t="shared" si="13"/>
        <v>25.397245439999999</v>
      </c>
      <c r="P41" s="227">
        <f t="shared" si="13"/>
        <v>8.3334711599999984</v>
      </c>
      <c r="Q41" s="227">
        <f t="shared" si="13"/>
        <v>3.6574678979999997</v>
      </c>
      <c r="R41" s="227">
        <f t="shared" si="13"/>
        <v>25.414882415999998</v>
      </c>
      <c r="S41" s="227">
        <f t="shared" si="13"/>
        <v>24.105336947999998</v>
      </c>
      <c r="T41" s="227">
        <f t="shared" si="13"/>
        <v>45.238843439999997</v>
      </c>
      <c r="U41" s="227">
        <f t="shared" si="13"/>
        <v>51.680748924</v>
      </c>
      <c r="V41" s="227">
        <f t="shared" si="13"/>
        <v>67.578278166000004</v>
      </c>
      <c r="W41" s="227">
        <f t="shared" si="13"/>
        <v>60.003196973999991</v>
      </c>
      <c r="X41" s="227">
        <f t="shared" si="13"/>
        <v>75.788290493999995</v>
      </c>
      <c r="Y41" s="227">
        <f t="shared" si="13"/>
        <v>94.069016117999979</v>
      </c>
      <c r="Z41" s="227">
        <f t="shared" si="13"/>
        <v>145.81369907999999</v>
      </c>
      <c r="AA41" s="227">
        <f t="shared" si="13"/>
        <v>178.08716053799998</v>
      </c>
      <c r="AB41" s="227">
        <f t="shared" si="13"/>
        <v>202.64444499599998</v>
      </c>
      <c r="AC41" s="269">
        <f t="shared" si="13"/>
        <v>458.57019448799997</v>
      </c>
      <c r="AD41" s="269">
        <f t="shared" si="13"/>
        <v>587.48767055999997</v>
      </c>
      <c r="AE41" s="269">
        <f t="shared" si="13"/>
        <v>668.87783122676672</v>
      </c>
      <c r="AF41" s="269">
        <f t="shared" si="13"/>
        <v>625.48164423779554</v>
      </c>
      <c r="AG41" s="269">
        <f t="shared" si="13"/>
        <v>749.44709805468085</v>
      </c>
      <c r="AH41" s="269">
        <f t="shared" si="13"/>
        <v>795.60697284006301</v>
      </c>
      <c r="AI41" s="269">
        <f t="shared" si="13"/>
        <v>877.61460806733442</v>
      </c>
      <c r="AJ41" s="269">
        <f t="shared" si="13"/>
        <v>978.71081860313041</v>
      </c>
      <c r="AK41" s="269">
        <f t="shared" si="13"/>
        <v>1004.9910551608746</v>
      </c>
      <c r="AL41" s="269">
        <f t="shared" si="13"/>
        <v>922.0599725901086</v>
      </c>
      <c r="AM41" s="269">
        <f t="shared" si="13"/>
        <v>883.87615048481939</v>
      </c>
      <c r="AN41" s="269">
        <f t="shared" si="13"/>
        <v>980.08129485727909</v>
      </c>
      <c r="AO41" s="269">
        <f t="shared" si="13"/>
        <v>1046.2516223705084</v>
      </c>
      <c r="AP41" s="269">
        <f t="shared" si="13"/>
        <v>1025.7922644600098</v>
      </c>
      <c r="AQ41" s="269">
        <f t="shared" si="13"/>
        <v>1014.485557291987</v>
      </c>
    </row>
    <row r="43" spans="1:43" x14ac:dyDescent="0.2">
      <c r="A43" t="s">
        <v>206</v>
      </c>
    </row>
    <row r="44" spans="1:43" x14ac:dyDescent="0.2">
      <c r="B44" t="s">
        <v>51</v>
      </c>
      <c r="C44" s="227">
        <f t="shared" ref="C44:AQ44" si="14">(C3+C11+C19)-(C37+C29)</f>
        <v>0</v>
      </c>
      <c r="D44" s="227">
        <f t="shared" si="14"/>
        <v>0</v>
      </c>
      <c r="E44" s="227">
        <f t="shared" si="14"/>
        <v>0</v>
      </c>
      <c r="F44" s="227">
        <f t="shared" si="14"/>
        <v>0</v>
      </c>
      <c r="G44" s="227">
        <f t="shared" si="14"/>
        <v>0</v>
      </c>
      <c r="H44" s="227">
        <f t="shared" si="14"/>
        <v>0</v>
      </c>
      <c r="I44" s="227">
        <f t="shared" si="14"/>
        <v>0</v>
      </c>
      <c r="J44" s="227">
        <f t="shared" si="14"/>
        <v>0</v>
      </c>
      <c r="K44" s="227">
        <f t="shared" si="14"/>
        <v>0</v>
      </c>
      <c r="L44" s="227">
        <f t="shared" si="14"/>
        <v>0</v>
      </c>
      <c r="M44" s="227">
        <f t="shared" si="14"/>
        <v>0</v>
      </c>
      <c r="N44" s="227">
        <f t="shared" si="14"/>
        <v>0</v>
      </c>
      <c r="O44" s="227">
        <f t="shared" si="14"/>
        <v>0</v>
      </c>
      <c r="P44" s="227">
        <f t="shared" si="14"/>
        <v>0</v>
      </c>
      <c r="Q44" s="227">
        <f t="shared" si="14"/>
        <v>0</v>
      </c>
      <c r="R44" s="227">
        <f t="shared" si="14"/>
        <v>0</v>
      </c>
      <c r="S44" s="227">
        <f t="shared" si="14"/>
        <v>0</v>
      </c>
      <c r="T44" s="227">
        <f t="shared" si="14"/>
        <v>0</v>
      </c>
      <c r="U44" s="227">
        <f t="shared" si="14"/>
        <v>0</v>
      </c>
      <c r="V44" s="227">
        <f t="shared" si="14"/>
        <v>0</v>
      </c>
      <c r="W44" s="227">
        <f t="shared" si="14"/>
        <v>0</v>
      </c>
      <c r="X44" s="227">
        <f t="shared" si="14"/>
        <v>0</v>
      </c>
      <c r="Y44" s="227">
        <f t="shared" si="14"/>
        <v>0</v>
      </c>
      <c r="Z44" s="227">
        <f t="shared" si="14"/>
        <v>0</v>
      </c>
      <c r="AA44" s="227">
        <f t="shared" si="14"/>
        <v>0</v>
      </c>
      <c r="AB44" s="227">
        <f t="shared" si="14"/>
        <v>0</v>
      </c>
      <c r="AC44" s="227">
        <f t="shared" si="14"/>
        <v>0</v>
      </c>
      <c r="AD44" s="269">
        <f t="shared" si="14"/>
        <v>0</v>
      </c>
      <c r="AE44" s="269">
        <f t="shared" si="14"/>
        <v>0</v>
      </c>
      <c r="AF44" s="269">
        <f t="shared" si="14"/>
        <v>0</v>
      </c>
      <c r="AG44" s="269">
        <f t="shared" si="14"/>
        <v>0</v>
      </c>
      <c r="AH44" s="269">
        <f t="shared" si="14"/>
        <v>0</v>
      </c>
      <c r="AI44" s="269">
        <f t="shared" si="14"/>
        <v>0</v>
      </c>
      <c r="AJ44" s="269">
        <f t="shared" si="14"/>
        <v>0</v>
      </c>
      <c r="AK44" s="269">
        <f t="shared" si="14"/>
        <v>0</v>
      </c>
      <c r="AL44" s="269">
        <f t="shared" si="14"/>
        <v>0</v>
      </c>
      <c r="AM44" s="269">
        <f t="shared" si="14"/>
        <v>0</v>
      </c>
      <c r="AN44" s="269">
        <f t="shared" si="14"/>
        <v>0</v>
      </c>
      <c r="AO44" s="269">
        <f t="shared" si="14"/>
        <v>0</v>
      </c>
      <c r="AP44" s="269">
        <f t="shared" si="14"/>
        <v>0</v>
      </c>
      <c r="AQ44" s="269">
        <f t="shared" si="14"/>
        <v>0</v>
      </c>
    </row>
    <row r="45" spans="1:43" x14ac:dyDescent="0.2">
      <c r="B45" t="s">
        <v>58</v>
      </c>
      <c r="C45" s="227">
        <f t="shared" ref="C45:AQ45" si="15">(C7+C15+C23)-(C38+C30)</f>
        <v>0</v>
      </c>
      <c r="D45" s="227">
        <f t="shared" si="15"/>
        <v>0</v>
      </c>
      <c r="E45" s="227">
        <f t="shared" si="15"/>
        <v>0</v>
      </c>
      <c r="F45" s="227">
        <f t="shared" si="15"/>
        <v>0</v>
      </c>
      <c r="G45" s="227">
        <f t="shared" si="15"/>
        <v>0</v>
      </c>
      <c r="H45" s="227">
        <f t="shared" si="15"/>
        <v>0</v>
      </c>
      <c r="I45" s="227">
        <f t="shared" si="15"/>
        <v>0</v>
      </c>
      <c r="J45" s="227">
        <f t="shared" si="15"/>
        <v>0</v>
      </c>
      <c r="K45" s="227">
        <f t="shared" si="15"/>
        <v>0</v>
      </c>
      <c r="L45" s="227">
        <f t="shared" si="15"/>
        <v>0</v>
      </c>
      <c r="M45" s="227">
        <f t="shared" si="15"/>
        <v>0</v>
      </c>
      <c r="N45" s="227">
        <f t="shared" si="15"/>
        <v>0</v>
      </c>
      <c r="O45" s="227">
        <f t="shared" si="15"/>
        <v>0</v>
      </c>
      <c r="P45" s="227">
        <f t="shared" si="15"/>
        <v>0</v>
      </c>
      <c r="Q45" s="227">
        <f t="shared" si="15"/>
        <v>0</v>
      </c>
      <c r="R45" s="227">
        <f t="shared" si="15"/>
        <v>0</v>
      </c>
      <c r="S45" s="227">
        <f t="shared" si="15"/>
        <v>0</v>
      </c>
      <c r="T45" s="227">
        <f t="shared" si="15"/>
        <v>0</v>
      </c>
      <c r="U45" s="227">
        <f t="shared" si="15"/>
        <v>0</v>
      </c>
      <c r="V45" s="227">
        <f t="shared" si="15"/>
        <v>0</v>
      </c>
      <c r="W45" s="227">
        <f t="shared" si="15"/>
        <v>0</v>
      </c>
      <c r="X45" s="227">
        <f t="shared" si="15"/>
        <v>0</v>
      </c>
      <c r="Y45" s="227">
        <f t="shared" si="15"/>
        <v>0</v>
      </c>
      <c r="Z45" s="227">
        <f t="shared" si="15"/>
        <v>0</v>
      </c>
      <c r="AA45" s="227">
        <f t="shared" si="15"/>
        <v>0</v>
      </c>
      <c r="AB45" s="227">
        <f t="shared" si="15"/>
        <v>0</v>
      </c>
      <c r="AC45" s="227">
        <f t="shared" si="15"/>
        <v>0</v>
      </c>
      <c r="AD45" s="269">
        <f t="shared" si="15"/>
        <v>0</v>
      </c>
      <c r="AE45" s="269">
        <f t="shared" si="15"/>
        <v>0</v>
      </c>
      <c r="AF45" s="269">
        <f t="shared" si="15"/>
        <v>0</v>
      </c>
      <c r="AG45" s="269">
        <f t="shared" si="15"/>
        <v>0</v>
      </c>
      <c r="AH45" s="269">
        <f t="shared" si="15"/>
        <v>0</v>
      </c>
      <c r="AI45" s="269">
        <f t="shared" si="15"/>
        <v>0</v>
      </c>
      <c r="AJ45" s="269">
        <f t="shared" si="15"/>
        <v>0</v>
      </c>
      <c r="AK45" s="269">
        <f t="shared" si="15"/>
        <v>0</v>
      </c>
      <c r="AL45" s="269">
        <f t="shared" si="15"/>
        <v>0</v>
      </c>
      <c r="AM45" s="269">
        <f t="shared" si="15"/>
        <v>0</v>
      </c>
      <c r="AN45" s="269">
        <f t="shared" si="15"/>
        <v>0</v>
      </c>
      <c r="AO45" s="269">
        <f t="shared" si="15"/>
        <v>0</v>
      </c>
      <c r="AP45" s="269">
        <f t="shared" si="15"/>
        <v>0</v>
      </c>
      <c r="AQ45" s="269">
        <f t="shared" si="15"/>
        <v>0</v>
      </c>
    </row>
    <row r="46" spans="1:43" x14ac:dyDescent="0.2">
      <c r="C46" s="227"/>
    </row>
    <row r="47" spans="1:43" x14ac:dyDescent="0.2">
      <c r="C47" s="227"/>
    </row>
    <row r="48" spans="1:43" x14ac:dyDescent="0.2">
      <c r="A48" t="s">
        <v>207</v>
      </c>
      <c r="C48" s="227">
        <f>C41-C40</f>
        <v>-19284.011617625998</v>
      </c>
      <c r="D48" s="227">
        <f t="shared" ref="D48:AQ48" si="16">D41-D40</f>
        <v>-27995.496084234001</v>
      </c>
      <c r="E48" s="227">
        <f t="shared" si="16"/>
        <v>-25940.367297431992</v>
      </c>
      <c r="F48" s="227">
        <f t="shared" si="16"/>
        <v>-14790.661288326</v>
      </c>
      <c r="G48" s="227">
        <f t="shared" si="16"/>
        <v>-19992.418395642002</v>
      </c>
      <c r="H48" s="227">
        <f t="shared" si="16"/>
        <v>-20351.769577019997</v>
      </c>
      <c r="I48" s="227">
        <f t="shared" si="16"/>
        <v>-17351.437767803996</v>
      </c>
      <c r="J48" s="227">
        <f t="shared" si="16"/>
        <v>-14088.279742235996</v>
      </c>
      <c r="K48" s="227">
        <f t="shared" si="16"/>
        <v>-1427.2436227140001</v>
      </c>
      <c r="L48" s="227">
        <f t="shared" si="16"/>
        <v>-8677.4473075499973</v>
      </c>
      <c r="M48" s="227">
        <f t="shared" si="16"/>
        <v>-45431.381897748004</v>
      </c>
      <c r="N48" s="227">
        <f t="shared" si="16"/>
        <v>-17671.215984281993</v>
      </c>
      <c r="O48" s="227">
        <f t="shared" si="16"/>
        <v>-53568.333052668</v>
      </c>
      <c r="P48" s="227">
        <f t="shared" si="16"/>
        <v>-16860.073821065998</v>
      </c>
      <c r="Q48" s="227">
        <f t="shared" si="16"/>
        <v>-7128.4291840440001</v>
      </c>
      <c r="R48" s="227">
        <f t="shared" si="16"/>
        <v>-40262.215717457992</v>
      </c>
      <c r="S48" s="227">
        <f t="shared" si="16"/>
        <v>-52707.41272931399</v>
      </c>
      <c r="T48" s="227">
        <f t="shared" si="16"/>
        <v>-69114.23390415599</v>
      </c>
      <c r="U48" s="227">
        <f t="shared" si="16"/>
        <v>-67981.507939043979</v>
      </c>
      <c r="V48" s="227">
        <f t="shared" si="16"/>
        <v>-84298.541473692021</v>
      </c>
      <c r="W48" s="227">
        <f t="shared" si="16"/>
        <v>-90921.613975164</v>
      </c>
      <c r="X48" s="227">
        <f t="shared" si="16"/>
        <v>-131619.43213511398</v>
      </c>
      <c r="Y48" s="227">
        <f t="shared" si="16"/>
        <v>-197374.65986762999</v>
      </c>
      <c r="Z48" s="227">
        <f t="shared" si="16"/>
        <v>-323668.99731763802</v>
      </c>
      <c r="AA48" s="227">
        <f t="shared" si="16"/>
        <v>-393711.9965825759</v>
      </c>
      <c r="AB48" s="227">
        <f t="shared" si="16"/>
        <v>-446337.96396134392</v>
      </c>
      <c r="AC48" s="227">
        <f t="shared" si="16"/>
        <v>-1011450.3394138918</v>
      </c>
      <c r="AD48" s="269">
        <f t="shared" si="16"/>
        <v>-1294667.4926573641</v>
      </c>
      <c r="AE48" s="269">
        <f t="shared" si="16"/>
        <v>-1351738.2005060604</v>
      </c>
      <c r="AF48" s="269">
        <f t="shared" si="16"/>
        <v>-1307731.1153223133</v>
      </c>
      <c r="AG48" s="269">
        <f t="shared" si="16"/>
        <v>-2318041.7758844611</v>
      </c>
      <c r="AH48" s="269">
        <f t="shared" si="16"/>
        <v>-3238048.9650170617</v>
      </c>
      <c r="AI48" s="269">
        <f t="shared" si="16"/>
        <v>-3854676.1519958712</v>
      </c>
      <c r="AJ48" s="269">
        <f t="shared" si="16"/>
        <v>-4164826.5476918034</v>
      </c>
      <c r="AK48" s="269">
        <f t="shared" si="16"/>
        <v>-5427234.6882442823</v>
      </c>
      <c r="AL48" s="269">
        <f t="shared" si="16"/>
        <v>-6968756.1880819509</v>
      </c>
      <c r="AM48" s="269">
        <f t="shared" si="16"/>
        <v>-8050701.3741723774</v>
      </c>
      <c r="AN48" s="269">
        <f t="shared" si="16"/>
        <v>-9539132.1230979431</v>
      </c>
      <c r="AO48" s="269">
        <f t="shared" si="16"/>
        <v>-9308918.5561746974</v>
      </c>
      <c r="AP48" s="269">
        <f t="shared" si="16"/>
        <v>-10114919.337537549</v>
      </c>
      <c r="AQ48" s="269">
        <f t="shared" si="16"/>
        <v>761.00498224063176</v>
      </c>
    </row>
  </sheetData>
  <mergeCells count="1">
    <mergeCell ref="A2:B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457E-0B19-4D71-B586-5D6F855E762B}">
  <dimension ref="A1:I44"/>
  <sheetViews>
    <sheetView workbookViewId="0"/>
  </sheetViews>
  <sheetFormatPr defaultRowHeight="12.75" x14ac:dyDescent="0.2"/>
  <cols>
    <col min="1" max="1" width="80.83203125" bestFit="1" customWidth="1"/>
    <col min="2" max="2" width="12.1640625" bestFit="1" customWidth="1"/>
    <col min="3" max="3" width="11.5" bestFit="1" customWidth="1"/>
    <col min="4" max="4" width="77.83203125" bestFit="1" customWidth="1"/>
    <col min="5" max="7" width="11.5" bestFit="1" customWidth="1"/>
    <col min="8" max="8" width="21.33203125" bestFit="1" customWidth="1"/>
    <col min="9" max="9" width="11.5" bestFit="1" customWidth="1"/>
  </cols>
  <sheetData>
    <row r="1" spans="1:9" x14ac:dyDescent="0.2">
      <c r="A1" s="283" t="s">
        <v>210</v>
      </c>
      <c r="B1" s="284" t="s">
        <v>211</v>
      </c>
      <c r="C1" s="284" t="s">
        <v>212</v>
      </c>
      <c r="D1" s="284" t="s">
        <v>213</v>
      </c>
      <c r="E1" s="284" t="s">
        <v>214</v>
      </c>
      <c r="F1" s="284" t="s">
        <v>215</v>
      </c>
      <c r="G1" s="284" t="s">
        <v>216</v>
      </c>
      <c r="H1" s="284" t="s">
        <v>217</v>
      </c>
      <c r="I1" s="285" t="s">
        <v>218</v>
      </c>
    </row>
    <row r="2" spans="1:9" x14ac:dyDescent="0.2">
      <c r="A2" s="286" t="s">
        <v>58</v>
      </c>
      <c r="B2" s="287"/>
      <c r="C2" s="287"/>
      <c r="D2" s="287"/>
      <c r="E2" s="287"/>
      <c r="F2" s="287"/>
      <c r="G2" s="287"/>
      <c r="H2" s="287"/>
      <c r="I2" s="288"/>
    </row>
    <row r="3" spans="1:9" x14ac:dyDescent="0.2">
      <c r="A3" s="289" t="s">
        <v>219</v>
      </c>
      <c r="B3" s="290"/>
      <c r="C3" s="290"/>
      <c r="D3" s="290"/>
      <c r="E3" s="290"/>
      <c r="F3" s="290"/>
      <c r="G3" s="290"/>
      <c r="H3" s="290"/>
      <c r="I3" s="291"/>
    </row>
    <row r="4" spans="1:9" x14ac:dyDescent="0.2">
      <c r="A4" s="286" t="s">
        <v>220</v>
      </c>
      <c r="B4" s="287"/>
      <c r="C4" s="287"/>
      <c r="D4" s="287"/>
      <c r="E4" s="287"/>
      <c r="F4" s="287"/>
      <c r="G4" s="287"/>
      <c r="H4" s="287"/>
      <c r="I4" s="288"/>
    </row>
    <row r="5" spans="1:9" x14ac:dyDescent="0.2">
      <c r="A5" s="289" t="s">
        <v>221</v>
      </c>
      <c r="B5" s="290"/>
      <c r="C5" s="290"/>
      <c r="D5" s="290"/>
      <c r="E5" s="290"/>
      <c r="F5" s="290"/>
      <c r="G5" s="290"/>
      <c r="H5" s="290"/>
      <c r="I5" s="291"/>
    </row>
    <row r="6" spans="1:9" x14ac:dyDescent="0.2">
      <c r="A6" s="286" t="s">
        <v>222</v>
      </c>
      <c r="B6" s="287"/>
      <c r="C6" s="287"/>
      <c r="D6" s="287"/>
      <c r="E6" s="287"/>
      <c r="F6" s="287"/>
      <c r="G6" s="287"/>
      <c r="H6" s="287"/>
      <c r="I6" s="288"/>
    </row>
    <row r="7" spans="1:9" x14ac:dyDescent="0.2">
      <c r="A7" s="289" t="s">
        <v>223</v>
      </c>
      <c r="B7" s="290"/>
      <c r="C7" s="290"/>
      <c r="D7" s="290"/>
      <c r="E7" s="290"/>
      <c r="F7" s="290"/>
      <c r="G7" s="290"/>
      <c r="H7" s="290"/>
      <c r="I7" s="291"/>
    </row>
    <row r="8" spans="1:9" x14ac:dyDescent="0.2">
      <c r="A8" s="286" t="s">
        <v>224</v>
      </c>
      <c r="B8" s="287"/>
      <c r="C8" s="287"/>
      <c r="D8" s="287"/>
      <c r="E8" s="287"/>
      <c r="F8" s="287"/>
      <c r="G8" s="287"/>
      <c r="H8" s="287"/>
      <c r="I8" s="288"/>
    </row>
    <row r="9" spans="1:9" x14ac:dyDescent="0.2">
      <c r="A9" s="289" t="s">
        <v>225</v>
      </c>
      <c r="B9" s="290"/>
      <c r="C9" s="290"/>
      <c r="D9" s="290"/>
      <c r="E9" s="290"/>
      <c r="F9" s="290"/>
      <c r="G9" s="290"/>
      <c r="H9" s="290"/>
      <c r="I9" s="291"/>
    </row>
    <row r="10" spans="1:9" x14ac:dyDescent="0.2">
      <c r="A10" s="286" t="s">
        <v>226</v>
      </c>
      <c r="B10" s="287"/>
      <c r="C10" s="287"/>
      <c r="D10" s="287"/>
      <c r="E10" s="287"/>
      <c r="F10" s="287"/>
      <c r="G10" s="287"/>
      <c r="H10" s="287"/>
      <c r="I10" s="288"/>
    </row>
    <row r="11" spans="1:9" x14ac:dyDescent="0.2">
      <c r="A11" s="289" t="s">
        <v>227</v>
      </c>
      <c r="B11" s="290"/>
      <c r="C11" s="290"/>
      <c r="D11" s="290"/>
      <c r="E11" s="290"/>
      <c r="F11" s="290"/>
      <c r="G11" s="290"/>
      <c r="H11" s="290"/>
      <c r="I11" s="291"/>
    </row>
    <row r="12" spans="1:9" x14ac:dyDescent="0.2">
      <c r="A12" s="286" t="s">
        <v>228</v>
      </c>
      <c r="B12" s="287"/>
      <c r="C12" s="287"/>
      <c r="D12" s="287"/>
      <c r="E12" s="287"/>
      <c r="F12" s="287"/>
      <c r="G12" s="287"/>
      <c r="H12" s="287"/>
      <c r="I12" s="288"/>
    </row>
    <row r="13" spans="1:9" x14ac:dyDescent="0.2">
      <c r="A13" s="289" t="s">
        <v>229</v>
      </c>
      <c r="B13" s="290"/>
      <c r="C13" s="290"/>
      <c r="D13" s="290"/>
      <c r="E13" s="290"/>
      <c r="F13" s="290"/>
      <c r="G13" s="290"/>
      <c r="H13" s="290"/>
      <c r="I13" s="291"/>
    </row>
    <row r="14" spans="1:9" x14ac:dyDescent="0.2">
      <c r="A14" s="286" t="s">
        <v>230</v>
      </c>
      <c r="B14" s="287"/>
      <c r="C14" s="287"/>
      <c r="D14" s="287"/>
      <c r="E14" s="287"/>
      <c r="F14" s="287"/>
      <c r="G14" s="287"/>
      <c r="H14" s="287" t="s">
        <v>231</v>
      </c>
      <c r="I14" s="288"/>
    </row>
    <row r="15" spans="1:9" x14ac:dyDescent="0.2">
      <c r="A15" s="289" t="s">
        <v>232</v>
      </c>
      <c r="B15" s="290"/>
      <c r="C15" s="290"/>
      <c r="D15" s="290" t="s">
        <v>233</v>
      </c>
      <c r="E15" s="290"/>
      <c r="F15" s="290"/>
      <c r="G15" s="290"/>
      <c r="H15" s="290"/>
      <c r="I15" s="291"/>
    </row>
    <row r="16" spans="1:9" x14ac:dyDescent="0.2">
      <c r="A16" s="286" t="s">
        <v>234</v>
      </c>
      <c r="B16" s="287"/>
      <c r="C16" s="287"/>
      <c r="D16" s="287"/>
      <c r="E16" s="287"/>
      <c r="F16" s="287"/>
      <c r="G16" s="287"/>
      <c r="H16" s="287"/>
      <c r="I16" s="288"/>
    </row>
    <row r="17" spans="1:9" x14ac:dyDescent="0.2">
      <c r="A17" s="289" t="s">
        <v>235</v>
      </c>
      <c r="B17" s="290"/>
      <c r="C17" s="290"/>
      <c r="D17" s="290"/>
      <c r="E17" s="290"/>
      <c r="F17" s="290"/>
      <c r="G17" s="290"/>
      <c r="H17" s="290"/>
      <c r="I17" s="291"/>
    </row>
    <row r="18" spans="1:9" x14ac:dyDescent="0.2">
      <c r="A18" s="286" t="s">
        <v>236</v>
      </c>
      <c r="B18" s="287"/>
      <c r="C18" s="287"/>
      <c r="D18" s="287"/>
      <c r="E18" s="287"/>
      <c r="F18" s="287"/>
      <c r="G18" s="287"/>
      <c r="H18" s="287"/>
      <c r="I18" s="288"/>
    </row>
    <row r="19" spans="1:9" x14ac:dyDescent="0.2">
      <c r="A19" s="289"/>
      <c r="B19" s="290"/>
      <c r="C19" s="290"/>
      <c r="D19" s="290" t="s">
        <v>237</v>
      </c>
      <c r="E19" s="290"/>
      <c r="F19" s="290"/>
      <c r="G19" s="290"/>
      <c r="H19" s="290"/>
      <c r="I19" s="291"/>
    </row>
    <row r="20" spans="1:9" x14ac:dyDescent="0.2">
      <c r="A20" s="286"/>
      <c r="B20" s="287"/>
      <c r="C20" s="287"/>
      <c r="D20" s="287" t="s">
        <v>238</v>
      </c>
      <c r="E20" s="287" t="s">
        <v>239</v>
      </c>
      <c r="F20" s="287" t="s">
        <v>240</v>
      </c>
      <c r="G20" s="287"/>
      <c r="H20" s="287"/>
      <c r="I20" s="288"/>
    </row>
    <row r="21" spans="1:9" x14ac:dyDescent="0.2">
      <c r="A21" s="289" t="s">
        <v>241</v>
      </c>
      <c r="B21" s="290"/>
      <c r="C21" s="290" t="s">
        <v>242</v>
      </c>
      <c r="D21" s="290" t="s">
        <v>229</v>
      </c>
      <c r="E21" s="290"/>
      <c r="F21" s="290"/>
      <c r="G21" s="290"/>
      <c r="H21" s="290" t="s">
        <v>219</v>
      </c>
      <c r="I21" s="291"/>
    </row>
    <row r="22" spans="1:9" x14ac:dyDescent="0.2">
      <c r="A22" s="286" t="s">
        <v>243</v>
      </c>
      <c r="B22" s="287"/>
      <c r="C22" s="287" t="s">
        <v>244</v>
      </c>
      <c r="D22" s="287" t="s">
        <v>245</v>
      </c>
      <c r="E22" s="287"/>
      <c r="F22" s="287"/>
      <c r="G22" s="287"/>
      <c r="H22" s="287" t="s">
        <v>246</v>
      </c>
      <c r="I22" s="288"/>
    </row>
    <row r="23" spans="1:9" x14ac:dyDescent="0.2">
      <c r="A23" s="289" t="s">
        <v>247</v>
      </c>
      <c r="B23" s="290" t="s">
        <v>248</v>
      </c>
      <c r="C23" s="290" t="s">
        <v>249</v>
      </c>
      <c r="D23" s="290" t="s">
        <v>248</v>
      </c>
      <c r="E23" s="290"/>
      <c r="F23" s="290"/>
      <c r="G23" s="290" t="s">
        <v>249</v>
      </c>
      <c r="H23" s="290" t="s">
        <v>248</v>
      </c>
      <c r="I23" s="291" t="s">
        <v>249</v>
      </c>
    </row>
    <row r="24" spans="1:9" x14ac:dyDescent="0.2">
      <c r="A24" s="286" t="s">
        <v>250</v>
      </c>
      <c r="B24" s="287" t="s">
        <v>251</v>
      </c>
      <c r="C24" s="287" t="s">
        <v>251</v>
      </c>
      <c r="D24" s="287" t="s">
        <v>252</v>
      </c>
      <c r="E24" s="287"/>
      <c r="F24" s="287"/>
      <c r="G24" s="287" t="s">
        <v>252</v>
      </c>
      <c r="H24" s="287" t="s">
        <v>253</v>
      </c>
      <c r="I24" s="288" t="s">
        <v>254</v>
      </c>
    </row>
    <row r="25" spans="1:9" x14ac:dyDescent="0.2">
      <c r="A25" s="289" t="s">
        <v>255</v>
      </c>
      <c r="B25" s="290" t="s">
        <v>256</v>
      </c>
      <c r="C25" s="290" t="s">
        <v>256</v>
      </c>
      <c r="D25" s="290" t="s">
        <v>257</v>
      </c>
      <c r="E25" s="290"/>
      <c r="F25" s="290"/>
      <c r="G25" s="290" t="s">
        <v>257</v>
      </c>
      <c r="H25" s="290" t="s">
        <v>253</v>
      </c>
      <c r="I25" s="291" t="s">
        <v>258</v>
      </c>
    </row>
    <row r="26" spans="1:9" x14ac:dyDescent="0.2">
      <c r="A26" s="286" t="s">
        <v>259</v>
      </c>
      <c r="B26" s="287" t="s">
        <v>260</v>
      </c>
      <c r="C26" s="287" t="s">
        <v>260</v>
      </c>
      <c r="D26" s="287" t="s">
        <v>261</v>
      </c>
      <c r="E26" s="287"/>
      <c r="F26" s="287"/>
      <c r="G26" s="287" t="s">
        <v>261</v>
      </c>
      <c r="H26" s="287" t="s">
        <v>253</v>
      </c>
      <c r="I26" s="288" t="s">
        <v>262</v>
      </c>
    </row>
    <row r="27" spans="1:9" x14ac:dyDescent="0.2">
      <c r="A27" s="289" t="s">
        <v>263</v>
      </c>
      <c r="B27" s="290" t="s">
        <v>264</v>
      </c>
      <c r="C27" s="290" t="s">
        <v>264</v>
      </c>
      <c r="D27" s="290" t="s">
        <v>264</v>
      </c>
      <c r="E27" s="290"/>
      <c r="F27" s="290"/>
      <c r="G27" s="290" t="s">
        <v>264</v>
      </c>
      <c r="H27" s="290" t="s">
        <v>253</v>
      </c>
      <c r="I27" s="291" t="s">
        <v>265</v>
      </c>
    </row>
    <row r="28" spans="1:9" x14ac:dyDescent="0.2">
      <c r="A28" s="286" t="s">
        <v>266</v>
      </c>
      <c r="B28" s="287" t="s">
        <v>267</v>
      </c>
      <c r="C28" s="287" t="s">
        <v>267</v>
      </c>
      <c r="D28" s="287" t="s">
        <v>268</v>
      </c>
      <c r="E28" s="287"/>
      <c r="F28" s="287"/>
      <c r="G28" s="287" t="s">
        <v>268</v>
      </c>
      <c r="H28" s="287" t="s">
        <v>253</v>
      </c>
      <c r="I28" s="288" t="s">
        <v>269</v>
      </c>
    </row>
    <row r="29" spans="1:9" x14ac:dyDescent="0.2">
      <c r="A29" s="289" t="s">
        <v>270</v>
      </c>
      <c r="B29" s="290" t="s">
        <v>253</v>
      </c>
      <c r="C29" s="290" t="s">
        <v>253</v>
      </c>
      <c r="D29" s="290" t="s">
        <v>253</v>
      </c>
      <c r="E29" s="290"/>
      <c r="F29" s="290"/>
      <c r="G29" s="290" t="s">
        <v>253</v>
      </c>
      <c r="H29" s="290" t="s">
        <v>253</v>
      </c>
      <c r="I29" s="291" t="s">
        <v>253</v>
      </c>
    </row>
    <row r="30" spans="1:9" x14ac:dyDescent="0.2">
      <c r="A30" s="286" t="s">
        <v>271</v>
      </c>
      <c r="B30" s="287" t="s">
        <v>253</v>
      </c>
      <c r="C30" s="287" t="s">
        <v>253</v>
      </c>
      <c r="D30" s="287" t="s">
        <v>253</v>
      </c>
      <c r="E30" s="287"/>
      <c r="F30" s="287"/>
      <c r="G30" s="287" t="s">
        <v>253</v>
      </c>
      <c r="H30" s="287" t="s">
        <v>253</v>
      </c>
      <c r="I30" s="288" t="s">
        <v>253</v>
      </c>
    </row>
    <row r="31" spans="1:9" x14ac:dyDescent="0.2">
      <c r="A31" s="289" t="s">
        <v>272</v>
      </c>
      <c r="B31" s="290" t="s">
        <v>273</v>
      </c>
      <c r="C31" s="290" t="s">
        <v>273</v>
      </c>
      <c r="D31" s="290" t="s">
        <v>274</v>
      </c>
      <c r="E31" s="290"/>
      <c r="F31" s="290"/>
      <c r="G31" s="290" t="s">
        <v>274</v>
      </c>
      <c r="H31" s="290" t="s">
        <v>253</v>
      </c>
      <c r="I31" s="291" t="s">
        <v>275</v>
      </c>
    </row>
    <row r="32" spans="1:9" x14ac:dyDescent="0.2">
      <c r="A32" s="286" t="s">
        <v>276</v>
      </c>
      <c r="B32" s="287" t="s">
        <v>273</v>
      </c>
      <c r="C32" s="287" t="s">
        <v>273</v>
      </c>
      <c r="D32" s="287" t="s">
        <v>274</v>
      </c>
      <c r="E32" s="287"/>
      <c r="F32" s="287"/>
      <c r="G32" s="287" t="s">
        <v>274</v>
      </c>
      <c r="H32" s="287" t="s">
        <v>253</v>
      </c>
      <c r="I32" s="288" t="s">
        <v>275</v>
      </c>
    </row>
    <row r="33" spans="1:9" x14ac:dyDescent="0.2">
      <c r="A33" s="289" t="s">
        <v>277</v>
      </c>
      <c r="B33" s="290" t="s">
        <v>278</v>
      </c>
      <c r="C33" s="290" t="s">
        <v>278</v>
      </c>
      <c r="D33" s="290" t="s">
        <v>279</v>
      </c>
      <c r="E33" s="290"/>
      <c r="F33" s="290"/>
      <c r="G33" s="290" t="s">
        <v>279</v>
      </c>
      <c r="H33" s="290" t="s">
        <v>253</v>
      </c>
      <c r="I33" s="291" t="s">
        <v>280</v>
      </c>
    </row>
    <row r="34" spans="1:9" x14ac:dyDescent="0.2">
      <c r="A34" s="286" t="s">
        <v>281</v>
      </c>
      <c r="B34" s="287" t="s">
        <v>252</v>
      </c>
      <c r="C34" s="287" t="s">
        <v>252</v>
      </c>
      <c r="D34" s="287" t="s">
        <v>254</v>
      </c>
      <c r="E34" s="287"/>
      <c r="F34" s="287"/>
      <c r="G34" s="287" t="s">
        <v>254</v>
      </c>
      <c r="H34" s="287" t="s">
        <v>253</v>
      </c>
      <c r="I34" s="288" t="s">
        <v>282</v>
      </c>
    </row>
    <row r="35" spans="1:9" x14ac:dyDescent="0.2">
      <c r="A35" s="289" t="s">
        <v>283</v>
      </c>
      <c r="B35" s="290" t="s">
        <v>267</v>
      </c>
      <c r="C35" s="290" t="s">
        <v>267</v>
      </c>
      <c r="D35" s="290" t="s">
        <v>268</v>
      </c>
      <c r="E35" s="290"/>
      <c r="F35" s="290"/>
      <c r="G35" s="290" t="s">
        <v>268</v>
      </c>
      <c r="H35" s="290" t="s">
        <v>253</v>
      </c>
      <c r="I35" s="291" t="s">
        <v>269</v>
      </c>
    </row>
    <row r="36" spans="1:9" x14ac:dyDescent="0.2">
      <c r="A36" s="286"/>
      <c r="B36" s="287" t="s">
        <v>284</v>
      </c>
      <c r="C36" s="287" t="s">
        <v>284</v>
      </c>
      <c r="D36" s="287" t="s">
        <v>284</v>
      </c>
      <c r="E36" s="287"/>
      <c r="F36" s="287"/>
      <c r="G36" s="287" t="s">
        <v>284</v>
      </c>
      <c r="H36" s="287" t="s">
        <v>284</v>
      </c>
      <c r="I36" s="288" t="s">
        <v>284</v>
      </c>
    </row>
    <row r="37" spans="1:9" x14ac:dyDescent="0.2">
      <c r="A37" s="289" t="s">
        <v>285</v>
      </c>
      <c r="B37" s="290"/>
      <c r="C37" s="290"/>
      <c r="D37" s="290"/>
      <c r="E37" s="290"/>
      <c r="F37" s="290"/>
      <c r="G37" s="290"/>
      <c r="H37" s="290"/>
      <c r="I37" s="291"/>
    </row>
    <row r="38" spans="1:9" x14ac:dyDescent="0.2">
      <c r="A38" s="286" t="s">
        <v>50</v>
      </c>
      <c r="B38" s="287"/>
      <c r="C38" s="287"/>
      <c r="D38" s="287"/>
      <c r="E38" s="287"/>
      <c r="F38" s="287"/>
      <c r="G38" s="287"/>
      <c r="H38" s="287"/>
      <c r="I38" s="288"/>
    </row>
    <row r="39" spans="1:9" x14ac:dyDescent="0.2">
      <c r="A39" s="289" t="s">
        <v>219</v>
      </c>
      <c r="B39" s="290"/>
      <c r="C39" s="290"/>
      <c r="D39" s="290"/>
      <c r="E39" s="290"/>
      <c r="F39" s="290"/>
      <c r="G39" s="290"/>
      <c r="H39" s="290"/>
      <c r="I39" s="291"/>
    </row>
    <row r="40" spans="1:9" x14ac:dyDescent="0.2">
      <c r="A40" s="286" t="s">
        <v>286</v>
      </c>
      <c r="B40" s="287"/>
      <c r="C40" s="287" t="s">
        <v>287</v>
      </c>
      <c r="D40" s="287" t="s">
        <v>288</v>
      </c>
      <c r="E40" s="287"/>
      <c r="F40" s="287"/>
      <c r="G40" s="287"/>
      <c r="H40" s="287"/>
      <c r="I40" s="288"/>
    </row>
    <row r="41" spans="1:9" x14ac:dyDescent="0.2">
      <c r="A41" s="289" t="s">
        <v>289</v>
      </c>
      <c r="B41" s="290"/>
      <c r="C41" s="290"/>
      <c r="D41" s="290"/>
      <c r="E41" s="290"/>
      <c r="F41" s="290"/>
      <c r="G41" s="290"/>
      <c r="H41" s="290"/>
      <c r="I41" s="291"/>
    </row>
    <row r="42" spans="1:9" x14ac:dyDescent="0.2">
      <c r="A42" s="286" t="s">
        <v>290</v>
      </c>
      <c r="B42" s="287"/>
      <c r="C42" s="287"/>
      <c r="D42" s="287"/>
      <c r="E42" s="287"/>
      <c r="F42" s="287"/>
      <c r="G42" s="287"/>
      <c r="H42" s="287"/>
      <c r="I42" s="288"/>
    </row>
    <row r="43" spans="1:9" x14ac:dyDescent="0.2">
      <c r="A43" s="289" t="s">
        <v>291</v>
      </c>
      <c r="B43" s="290"/>
      <c r="C43" s="290"/>
      <c r="D43" s="290"/>
      <c r="E43" s="290"/>
      <c r="F43" s="290"/>
      <c r="G43" s="290"/>
      <c r="H43" s="290"/>
      <c r="I43" s="291"/>
    </row>
    <row r="44" spans="1:9" x14ac:dyDescent="0.2">
      <c r="A44" s="292"/>
      <c r="B44" s="293"/>
      <c r="C44" s="293"/>
      <c r="D44" s="293" t="s">
        <v>292</v>
      </c>
      <c r="E44" s="293"/>
      <c r="F44" s="293"/>
      <c r="G44" s="293"/>
      <c r="H44" s="293"/>
      <c r="I44" s="29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A331-BD6C-4F4E-B205-501EA2950890}">
  <dimension ref="A1:G17"/>
  <sheetViews>
    <sheetView workbookViewId="0"/>
  </sheetViews>
  <sheetFormatPr defaultRowHeight="12.75" x14ac:dyDescent="0.2"/>
  <cols>
    <col min="1" max="1" width="41.6640625" bestFit="1" customWidth="1"/>
    <col min="2" max="2" width="27.6640625" bestFit="1" customWidth="1"/>
    <col min="3" max="3" width="11.5" bestFit="1" customWidth="1"/>
    <col min="4" max="4" width="12.1640625" bestFit="1" customWidth="1"/>
    <col min="5" max="5" width="11.5" bestFit="1" customWidth="1"/>
    <col min="6" max="6" width="12.1640625" bestFit="1" customWidth="1"/>
    <col min="7" max="7" width="11.5" bestFit="1" customWidth="1"/>
  </cols>
  <sheetData>
    <row r="1" spans="1:7" x14ac:dyDescent="0.2">
      <c r="A1" s="283" t="s">
        <v>210</v>
      </c>
      <c r="B1" s="284" t="s">
        <v>211</v>
      </c>
      <c r="C1" s="284" t="s">
        <v>212</v>
      </c>
      <c r="D1" s="284" t="s">
        <v>213</v>
      </c>
      <c r="E1" s="284" t="s">
        <v>214</v>
      </c>
      <c r="F1" s="284" t="s">
        <v>215</v>
      </c>
      <c r="G1" s="285" t="s">
        <v>216</v>
      </c>
    </row>
    <row r="2" spans="1:7" x14ac:dyDescent="0.2">
      <c r="A2" s="286"/>
      <c r="B2" s="287" t="s">
        <v>293</v>
      </c>
      <c r="C2" s="287"/>
      <c r="D2" s="287" t="s">
        <v>294</v>
      </c>
      <c r="E2" s="287"/>
      <c r="F2" s="287" t="s">
        <v>295</v>
      </c>
      <c r="G2" s="288"/>
    </row>
    <row r="3" spans="1:7" x14ac:dyDescent="0.2">
      <c r="A3" s="289"/>
      <c r="B3" s="290" t="s">
        <v>296</v>
      </c>
      <c r="C3" s="290"/>
      <c r="D3" s="290" t="s">
        <v>297</v>
      </c>
      <c r="E3" s="290"/>
      <c r="F3" s="290" t="s">
        <v>298</v>
      </c>
      <c r="G3" s="291"/>
    </row>
    <row r="4" spans="1:7" x14ac:dyDescent="0.2">
      <c r="A4" s="286" t="s">
        <v>299</v>
      </c>
      <c r="B4" s="287" t="s">
        <v>248</v>
      </c>
      <c r="C4" s="287" t="s">
        <v>249</v>
      </c>
      <c r="D4" s="287" t="s">
        <v>300</v>
      </c>
      <c r="E4" s="287" t="s">
        <v>249</v>
      </c>
      <c r="F4" s="287" t="s">
        <v>300</v>
      </c>
      <c r="G4" s="288" t="s">
        <v>249</v>
      </c>
    </row>
    <row r="5" spans="1:7" x14ac:dyDescent="0.2">
      <c r="A5" s="289" t="s">
        <v>301</v>
      </c>
      <c r="B5" s="290" t="s">
        <v>302</v>
      </c>
      <c r="C5" s="290" t="s">
        <v>302</v>
      </c>
      <c r="D5" s="290" t="s">
        <v>303</v>
      </c>
      <c r="E5" s="290" t="s">
        <v>303</v>
      </c>
      <c r="F5" s="290" t="s">
        <v>253</v>
      </c>
      <c r="G5" s="291" t="s">
        <v>304</v>
      </c>
    </row>
    <row r="6" spans="1:7" x14ac:dyDescent="0.2">
      <c r="A6" s="286" t="s">
        <v>305</v>
      </c>
      <c r="B6" s="287" t="s">
        <v>253</v>
      </c>
      <c r="C6" s="287" t="s">
        <v>253</v>
      </c>
      <c r="D6" s="287" t="s">
        <v>253</v>
      </c>
      <c r="E6" s="287" t="s">
        <v>253</v>
      </c>
      <c r="F6" s="287" t="s">
        <v>253</v>
      </c>
      <c r="G6" s="288" t="s">
        <v>253</v>
      </c>
    </row>
    <row r="7" spans="1:7" x14ac:dyDescent="0.2">
      <c r="A7" s="289" t="s">
        <v>306</v>
      </c>
      <c r="B7" s="290" t="s">
        <v>307</v>
      </c>
      <c r="C7" s="290" t="s">
        <v>307</v>
      </c>
      <c r="D7" s="290" t="s">
        <v>308</v>
      </c>
      <c r="E7" s="290" t="s">
        <v>308</v>
      </c>
      <c r="F7" s="290" t="s">
        <v>253</v>
      </c>
      <c r="G7" s="291" t="s">
        <v>309</v>
      </c>
    </row>
    <row r="8" spans="1:7" x14ac:dyDescent="0.2">
      <c r="A8" s="286" t="s">
        <v>310</v>
      </c>
      <c r="B8" s="287" t="s">
        <v>311</v>
      </c>
      <c r="C8" s="287" t="s">
        <v>311</v>
      </c>
      <c r="D8" s="287" t="s">
        <v>312</v>
      </c>
      <c r="E8" s="287" t="s">
        <v>312</v>
      </c>
      <c r="F8" s="287" t="s">
        <v>253</v>
      </c>
      <c r="G8" s="288" t="s">
        <v>313</v>
      </c>
    </row>
    <row r="9" spans="1:7" x14ac:dyDescent="0.2">
      <c r="A9" s="289" t="s">
        <v>314</v>
      </c>
      <c r="B9" s="290" t="s">
        <v>315</v>
      </c>
      <c r="C9" s="290" t="s">
        <v>315</v>
      </c>
      <c r="D9" s="290" t="s">
        <v>316</v>
      </c>
      <c r="E9" s="290" t="s">
        <v>316</v>
      </c>
      <c r="F9" s="290" t="s">
        <v>253</v>
      </c>
      <c r="G9" s="291" t="s">
        <v>317</v>
      </c>
    </row>
    <row r="10" spans="1:7" x14ac:dyDescent="0.2">
      <c r="A10" s="286" t="s">
        <v>318</v>
      </c>
      <c r="B10" s="287" t="s">
        <v>319</v>
      </c>
      <c r="C10" s="287" t="s">
        <v>319</v>
      </c>
      <c r="D10" s="287" t="s">
        <v>320</v>
      </c>
      <c r="E10" s="287" t="s">
        <v>321</v>
      </c>
      <c r="F10" s="287" t="s">
        <v>253</v>
      </c>
      <c r="G10" s="288" t="s">
        <v>322</v>
      </c>
    </row>
    <row r="11" spans="1:7" x14ac:dyDescent="0.2">
      <c r="A11" s="289" t="s">
        <v>323</v>
      </c>
      <c r="B11" s="290" t="s">
        <v>324</v>
      </c>
      <c r="C11" s="290" t="s">
        <v>324</v>
      </c>
      <c r="D11" s="290" t="s">
        <v>325</v>
      </c>
      <c r="E11" s="290" t="s">
        <v>326</v>
      </c>
      <c r="F11" s="290" t="s">
        <v>253</v>
      </c>
      <c r="G11" s="291" t="s">
        <v>327</v>
      </c>
    </row>
    <row r="12" spans="1:7" x14ac:dyDescent="0.2">
      <c r="A12" s="286" t="s">
        <v>328</v>
      </c>
      <c r="B12" s="287" t="s">
        <v>253</v>
      </c>
      <c r="C12" s="287" t="s">
        <v>253</v>
      </c>
      <c r="D12" s="287" t="s">
        <v>253</v>
      </c>
      <c r="E12" s="287" t="s">
        <v>253</v>
      </c>
      <c r="F12" s="287" t="s">
        <v>253</v>
      </c>
      <c r="G12" s="288" t="s">
        <v>253</v>
      </c>
    </row>
    <row r="13" spans="1:7" x14ac:dyDescent="0.2">
      <c r="A13" s="289" t="s">
        <v>329</v>
      </c>
      <c r="B13" s="290" t="s">
        <v>324</v>
      </c>
      <c r="C13" s="290" t="s">
        <v>324</v>
      </c>
      <c r="D13" s="290" t="s">
        <v>325</v>
      </c>
      <c r="E13" s="290" t="s">
        <v>326</v>
      </c>
      <c r="F13" s="290" t="s">
        <v>253</v>
      </c>
      <c r="G13" s="291" t="s">
        <v>327</v>
      </c>
    </row>
    <row r="14" spans="1:7" x14ac:dyDescent="0.2">
      <c r="A14" s="286" t="s">
        <v>330</v>
      </c>
      <c r="B14" s="287" t="s">
        <v>253</v>
      </c>
      <c r="C14" s="287" t="s">
        <v>253</v>
      </c>
      <c r="D14" s="287" t="s">
        <v>253</v>
      </c>
      <c r="E14" s="287" t="s">
        <v>253</v>
      </c>
      <c r="F14" s="287" t="s">
        <v>253</v>
      </c>
      <c r="G14" s="288" t="s">
        <v>253</v>
      </c>
    </row>
    <row r="15" spans="1:7" x14ac:dyDescent="0.2">
      <c r="A15" s="289" t="s">
        <v>331</v>
      </c>
      <c r="B15" s="290" t="s">
        <v>315</v>
      </c>
      <c r="C15" s="290" t="s">
        <v>315</v>
      </c>
      <c r="D15" s="290" t="s">
        <v>316</v>
      </c>
      <c r="E15" s="290" t="s">
        <v>316</v>
      </c>
      <c r="F15" s="290" t="s">
        <v>253</v>
      </c>
      <c r="G15" s="291" t="s">
        <v>317</v>
      </c>
    </row>
    <row r="16" spans="1:7" x14ac:dyDescent="0.2">
      <c r="A16" s="286" t="s">
        <v>284</v>
      </c>
      <c r="B16" s="287" t="s">
        <v>284</v>
      </c>
      <c r="C16" s="287" t="s">
        <v>284</v>
      </c>
      <c r="D16" s="287" t="s">
        <v>284</v>
      </c>
      <c r="E16" s="287" t="s">
        <v>284</v>
      </c>
      <c r="F16" s="287" t="s">
        <v>284</v>
      </c>
      <c r="G16" s="288" t="s">
        <v>284</v>
      </c>
    </row>
    <row r="17" spans="1:7" x14ac:dyDescent="0.2">
      <c r="A17" s="295"/>
      <c r="B17" s="296" t="s">
        <v>332</v>
      </c>
      <c r="C17" s="296"/>
      <c r="D17" s="296"/>
      <c r="E17" s="296"/>
      <c r="F17" s="296"/>
      <c r="G17" s="2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Fuels</vt:lpstr>
      <vt:lpstr>Feedstocks</vt:lpstr>
      <vt:lpstr>Vegetable Oil</vt:lpstr>
      <vt:lpstr>Fat and Grease</vt:lpstr>
      <vt:lpstr>Soybean Complex</vt:lpstr>
      <vt:lpstr>Canola Complex</vt:lpstr>
      <vt:lpstr>Inedible Tallow</vt:lpstr>
      <vt:lpstr>DCO</vt:lpstr>
      <vt:lpstr>UCO</vt:lpstr>
      <vt:lpstr>Choice White Grease</vt:lpstr>
      <vt:lpstr>Poultry Fat</vt:lpstr>
      <vt:lpstr>Soybean Trade</vt:lpstr>
      <vt:lpstr>Soy Meal Trade</vt:lpstr>
      <vt:lpstr>Soy Oil Trade</vt:lpstr>
      <vt:lpstr>Canola Trade</vt:lpstr>
      <vt:lpstr>Canola Meal Trade</vt:lpstr>
      <vt:lpstr>Canola Oil Trade</vt:lpstr>
      <vt:lpstr>Inedible Tallow Trade</vt:lpstr>
      <vt:lpstr>Choice White Grease Trade</vt:lpstr>
      <vt:lpstr>Poultry Fat Trade</vt:lpstr>
      <vt:lpstr>DCO Trade</vt:lpstr>
      <vt:lpstr>UCO Trade </vt:lpstr>
      <vt:lpstr>Page012</vt:lpstr>
      <vt:lpstr>Table009 (Page 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2025-07-17T08:22:28Z</dcterms:created>
  <dcterms:modified xsi:type="dcterms:W3CDTF">2025-09-10T09:39:58Z</dcterms:modified>
</cp:coreProperties>
</file>